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comments13.xml" ContentType="application/vnd.openxmlformats-officedocument.spreadsheetml.comments+xml"/>
  <Override PartName="/xl/threadedComments/threadedComment13.xml" ContentType="application/vnd.ms-excel.threadedcomments+xml"/>
  <Override PartName="/xl/comments14.xml" ContentType="application/vnd.openxmlformats-officedocument.spreadsheetml.comments+xml"/>
  <Override PartName="/xl/threadedComments/threadedComment14.xml" ContentType="application/vnd.ms-excel.threadedcomments+xml"/>
  <Override PartName="/xl/comments15.xml" ContentType="application/vnd.openxmlformats-officedocument.spreadsheetml.comments+xml"/>
  <Override PartName="/xl/threadedComments/threadedComment15.xml" ContentType="application/vnd.ms-excel.threadedcomments+xml"/>
  <Override PartName="/xl/comments16.xml" ContentType="application/vnd.openxmlformats-officedocument.spreadsheetml.comments+xml"/>
  <Override PartName="/xl/threadedComments/threadedComment16.xml" ContentType="application/vnd.ms-excel.threadedcomments+xml"/>
  <Override PartName="/xl/comments17.xml" ContentType="application/vnd.openxmlformats-officedocument.spreadsheetml.comments+xml"/>
  <Override PartName="/xl/threadedComments/threadedComment17.xml" ContentType="application/vnd.ms-excel.threadedcomments+xml"/>
  <Override PartName="/xl/comments18.xml" ContentType="application/vnd.openxmlformats-officedocument.spreadsheetml.comments+xml"/>
  <Override PartName="/xl/threadedComments/threadedComment18.xml" ContentType="application/vnd.ms-excel.threadedcomments+xml"/>
  <Override PartName="/xl/comments19.xml" ContentType="application/vnd.openxmlformats-officedocument.spreadsheetml.comments+xml"/>
  <Override PartName="/xl/threadedComments/threadedComment19.xml" ContentType="application/vnd.ms-excel.threadedcomments+xml"/>
  <Override PartName="/xl/comments20.xml" ContentType="application/vnd.openxmlformats-officedocument.spreadsheetml.comments+xml"/>
  <Override PartName="/xl/threadedComments/threadedComment20.xml" ContentType="application/vnd.ms-excel.threadedcomments+xml"/>
  <Override PartName="/xl/comments21.xml" ContentType="application/vnd.openxmlformats-officedocument.spreadsheetml.comments+xml"/>
  <Override PartName="/xl/threadedComments/threadedComment21.xml" ContentType="application/vnd.ms-excel.threadedcomments+xml"/>
  <Override PartName="/xl/comments22.xml" ContentType="application/vnd.openxmlformats-officedocument.spreadsheetml.comments+xml"/>
  <Override PartName="/xl/threadedComments/threadedComment22.xml" ContentType="application/vnd.ms-excel.threadedcomments+xml"/>
  <Override PartName="/xl/comments23.xml" ContentType="application/vnd.openxmlformats-officedocument.spreadsheetml.comments+xml"/>
  <Override PartName="/xl/threadedComments/threadedComment23.xml" ContentType="application/vnd.ms-excel.threadedcomments+xml"/>
  <Override PartName="/xl/comments24.xml" ContentType="application/vnd.openxmlformats-officedocument.spreadsheetml.comments+xml"/>
  <Override PartName="/xl/threadedComments/threadedComment24.xml" ContentType="application/vnd.ms-excel.threadedcomments+xml"/>
  <Override PartName="/xl/comments25.xml" ContentType="application/vnd.openxmlformats-officedocument.spreadsheetml.comments+xml"/>
  <Override PartName="/xl/threadedComments/threadedComment25.xml" ContentType="application/vnd.ms-excel.threadedcomments+xml"/>
  <Override PartName="/xl/comments26.xml" ContentType="application/vnd.openxmlformats-officedocument.spreadsheetml.comments+xml"/>
  <Override PartName="/xl/threadedComments/threadedComment26.xml" ContentType="application/vnd.ms-excel.threadedcomments+xml"/>
  <Override PartName="/xl/comments27.xml" ContentType="application/vnd.openxmlformats-officedocument.spreadsheetml.comments+xml"/>
  <Override PartName="/xl/threadedComments/threadedComment27.xml" ContentType="application/vnd.ms-excel.threadedcomments+xml"/>
  <Override PartName="/xl/comments28.xml" ContentType="application/vnd.openxmlformats-officedocument.spreadsheetml.comments+xml"/>
  <Override PartName="/xl/threadedComments/threadedComment28.xml" ContentType="application/vnd.ms-excel.threadedcomments+xml"/>
  <Override PartName="/xl/comments29.xml" ContentType="application/vnd.openxmlformats-officedocument.spreadsheetml.comments+xml"/>
  <Override PartName="/xl/threadedComments/threadedComment29.xml" ContentType="application/vnd.ms-excel.threadedcomments+xml"/>
  <Override PartName="/xl/comments30.xml" ContentType="application/vnd.openxmlformats-officedocument.spreadsheetml.comments+xml"/>
  <Override PartName="/xl/threadedComments/threadedComment30.xml" ContentType="application/vnd.ms-excel.threadedcomments+xml"/>
  <Override PartName="/xl/comments31.xml" ContentType="application/vnd.openxmlformats-officedocument.spreadsheetml.comments+xml"/>
  <Override PartName="/xl/threadedComments/threadedComment31.xml" ContentType="application/vnd.ms-excel.threadedcomments+xml"/>
  <Override PartName="/xl/comments32.xml" ContentType="application/vnd.openxmlformats-officedocument.spreadsheetml.comments+xml"/>
  <Override PartName="/xl/threadedComments/threadedComment32.xml" ContentType="application/vnd.ms-excel.threadedcomments+xml"/>
  <Override PartName="/xl/comments33.xml" ContentType="application/vnd.openxmlformats-officedocument.spreadsheetml.comments+xml"/>
  <Override PartName="/xl/threadedComments/threadedComment33.xml" ContentType="application/vnd.ms-excel.threadedcomments+xml"/>
  <Override PartName="/xl/comments34.xml" ContentType="application/vnd.openxmlformats-officedocument.spreadsheetml.comments+xml"/>
  <Override PartName="/xl/threadedComments/threadedComment34.xml" ContentType="application/vnd.ms-excel.threadedcomments+xml"/>
  <Override PartName="/xl/comments35.xml" ContentType="application/vnd.openxmlformats-officedocument.spreadsheetml.comments+xml"/>
  <Override PartName="/xl/threadedComments/threadedComment35.xml" ContentType="application/vnd.ms-excel.threadedcomment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style26.xml" ContentType="application/vnd.ms-office.chartstyle+xml"/>
  <Override PartName="/xl/charts/colors26.xml" ContentType="application/vnd.ms-office.chartcolorstyle+xml"/>
  <Override PartName="/xl/charts/chart32.xml" ContentType="application/vnd.openxmlformats-officedocument.drawingml.chart+xml"/>
  <Override PartName="/xl/charts/chart33.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ink/ink47.xml" ContentType="application/inkml+xml"/>
  <Override PartName="/xl/ink/ink48.xml" ContentType="application/inkml+xml"/>
  <Override PartName="/xl/ink/ink49.xml" ContentType="application/inkml+xml"/>
  <Override PartName="/xl/ink/ink50.xml" ContentType="application/inkml+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ink/ink74.xml" ContentType="application/inkml+xml"/>
  <Override PartName="/xl/ink/ink75.xml" ContentType="application/inkml+xml"/>
  <Override PartName="/xl/ink/ink76.xml" ContentType="application/inkml+xml"/>
  <Override PartName="/xl/ink/ink77.xml" ContentType="application/inkml+xml"/>
  <Override PartName="/xl/ink/ink78.xml" ContentType="application/inkml+xml"/>
  <Override PartName="/xl/ink/ink79.xml" ContentType="application/inkml+xml"/>
  <Override PartName="/xl/ink/ink80.xml" ContentType="application/inkml+xml"/>
  <Override PartName="/xl/ink/ink81.xml" ContentType="application/inkml+xml"/>
  <Override PartName="/xl/ink/ink82.xml" ContentType="application/inkml+xml"/>
  <Override PartName="/xl/ink/ink83.xml" ContentType="application/inkml+xml"/>
  <Override PartName="/xl/ink/ink84.xml" ContentType="application/inkml+xml"/>
  <Override PartName="/xl/ink/ink85.xml" ContentType="application/inkml+xml"/>
  <Override PartName="/xl/ink/ink86.xml" ContentType="application/inkml+xml"/>
  <Override PartName="/xl/ink/ink87.xml" ContentType="application/inkml+xml"/>
  <Override PartName="/xl/ink/ink88.xml" ContentType="application/inkml+xml"/>
  <Override PartName="/xl/ink/ink89.xml" ContentType="application/inkml+xml"/>
  <Override PartName="/xl/ink/ink90.xml" ContentType="application/inkml+xml"/>
  <Override PartName="/xl/ink/ink91.xml" ContentType="application/inkml+xml"/>
  <Override PartName="/xl/ink/ink92.xml" ContentType="application/inkml+xml"/>
  <Override PartName="/xl/ink/ink93.xml" ContentType="application/inkml+xml"/>
  <Override PartName="/xl/ink/ink94.xml" ContentType="application/inkml+xml"/>
  <Override PartName="/xl/ink/ink95.xml" ContentType="application/inkml+xml"/>
  <Override PartName="/xl/ink/ink96.xml" ContentType="application/inkml+xml"/>
  <Override PartName="/xl/ink/ink97.xml" ContentType="application/inkml+xml"/>
  <Override PartName="/xl/ink/ink98.xml" ContentType="application/inkml+xml"/>
  <Override PartName="/xl/ink/ink99.xml" ContentType="application/inkml+xml"/>
  <Override PartName="/xl/ink/ink100.xml" ContentType="application/inkml+xml"/>
  <Override PartName="/xl/ink/ink101.xml" ContentType="application/inkml+xml"/>
  <Override PartName="/xl/ink/ink102.xml" ContentType="application/inkml+xml"/>
  <Override PartName="/xl/ink/ink103.xml" ContentType="application/inkml+xml"/>
  <Override PartName="/xl/ink/ink104.xml" ContentType="application/inkml+xml"/>
  <Override PartName="/xl/ink/ink105.xml" ContentType="application/inkml+xml"/>
  <Override PartName="/xl/ink/ink106.xml" ContentType="application/inkml+xml"/>
  <Override PartName="/xl/ink/ink107.xml" ContentType="application/inkml+xml"/>
  <Override PartName="/xl/ink/ink108.xml" ContentType="application/inkml+xml"/>
  <Override PartName="/xl/ink/ink109.xml" ContentType="application/inkml+xml"/>
  <Override PartName="/xl/ink/ink110.xml" ContentType="application/inkml+xml"/>
  <Override PartName="/xl/ink/ink111.xml" ContentType="application/inkml+xml"/>
  <Override PartName="/xl/ink/ink112.xml" ContentType="application/inkml+xml"/>
  <Override PartName="/xl/ink/ink113.xml" ContentType="application/inkml+xml"/>
  <Override PartName="/xl/ink/ink114.xml" ContentType="application/inkml+xml"/>
  <Override PartName="/xl/ink/ink115.xml" ContentType="application/inkml+xml"/>
  <Override PartName="/xl/ink/ink116.xml" ContentType="application/inkml+xml"/>
  <Override PartName="/xl/ink/ink117.xml" ContentType="application/inkml+xml"/>
  <Override PartName="/xl/ink/ink118.xml" ContentType="application/inkml+xml"/>
  <Override PartName="/xl/ink/ink119.xml" ContentType="application/inkml+xml"/>
  <Override PartName="/xl/ink/ink120.xml" ContentType="application/inkml+xml"/>
  <Override PartName="/xl/ink/ink121.xml" ContentType="application/inkml+xml"/>
  <Override PartName="/xl/ink/ink122.xml" ContentType="application/inkml+xml"/>
  <Override PartName="/xl/ink/ink123.xml" ContentType="application/inkml+xml"/>
  <Override PartName="/xl/ink/ink124.xml" ContentType="application/inkml+xml"/>
  <Override PartName="/xl/ink/ink125.xml" ContentType="application/inkml+xml"/>
  <Override PartName="/xl/ink/ink126.xml" ContentType="application/inkml+xml"/>
  <Override PartName="/xl/ink/ink127.xml" ContentType="application/inkml+xml"/>
  <Override PartName="/xl/ink/ink128.xml" ContentType="application/inkml+xml"/>
  <Override PartName="/xl/ink/ink129.xml" ContentType="application/inkml+xml"/>
  <Override PartName="/xl/ink/ink130.xml" ContentType="application/inkml+xml"/>
  <Override PartName="/xl/ink/ink131.xml" ContentType="application/inkml+xml"/>
  <Override PartName="/xl/ink/ink132.xml" ContentType="application/inkml+xml"/>
  <Override PartName="/xl/ink/ink133.xml" ContentType="application/inkml+xml"/>
  <Override PartName="/xl/ink/ink134.xml" ContentType="application/inkml+xml"/>
  <Override PartName="/xl/ink/ink135.xml" ContentType="application/inkml+xml"/>
  <Override PartName="/xl/ink/ink136.xml" ContentType="application/inkml+xml"/>
  <Override PartName="/xl/ink/ink137.xml" ContentType="application/inkml+xml"/>
  <Override PartName="/xl/ink/ink138.xml" ContentType="application/inkml+xml"/>
  <Override PartName="/xl/ink/ink139.xml" ContentType="application/inkml+xml"/>
  <Override PartName="/xl/ink/ink140.xml" ContentType="application/inkml+xml"/>
  <Override PartName="/xl/ink/ink141.xml" ContentType="application/inkml+xml"/>
  <Override PartName="/xl/ink/ink142.xml" ContentType="application/inkml+xml"/>
  <Override PartName="/xl/ink/ink143.xml" ContentType="application/inkml+xml"/>
  <Override PartName="/xl/ink/ink144.xml" ContentType="application/inkml+xml"/>
  <Override PartName="/xl/ink/ink145.xml" ContentType="application/inkml+xml"/>
  <Override PartName="/xl/ink/ink146.xml" ContentType="application/inkml+xml"/>
  <Override PartName="/xl/ink/ink147.xml" ContentType="application/inkml+xml"/>
  <Override PartName="/xl/ink/ink148.xml" ContentType="application/inkml+xml"/>
  <Override PartName="/xl/ink/ink149.xml" ContentType="application/inkml+xml"/>
  <Override PartName="/xl/ink/ink150.xml" ContentType="application/inkml+xml"/>
  <Override PartName="/xl/ink/ink151.xml" ContentType="application/inkml+xml"/>
  <Override PartName="/xl/ink/ink152.xml" ContentType="application/inkml+xml"/>
  <Override PartName="/xl/ink/ink153.xml" ContentType="application/inkml+xml"/>
  <Override PartName="/xl/ink/ink154.xml" ContentType="application/inkml+xml"/>
  <Override PartName="/xl/ink/ink155.xml" ContentType="application/inkml+xml"/>
  <Override PartName="/xl/ink/ink156.xml" ContentType="application/inkml+xml"/>
  <Override PartName="/xl/ink/ink157.xml" ContentType="application/inkml+xml"/>
  <Override PartName="/xl/ink/ink158.xml" ContentType="application/inkml+xml"/>
  <Override PartName="/xl/ink/ink159.xml" ContentType="application/inkml+xml"/>
  <Override PartName="/xl/ink/ink160.xml" ContentType="application/inkml+xml"/>
  <Override PartName="/xl/ink/ink161.xml" ContentType="application/inkml+xml"/>
  <Override PartName="/xl/ink/ink162.xml" ContentType="application/inkml+xml"/>
  <Override PartName="/xl/ink/ink163.xml" ContentType="application/inkml+xml"/>
  <Override PartName="/xl/ink/ink164.xml" ContentType="application/inkml+xml"/>
  <Override PartName="/xl/ink/ink165.xml" ContentType="application/inkml+xml"/>
  <Override PartName="/xl/ink/ink166.xml" ContentType="application/inkml+xml"/>
  <Override PartName="/xl/drawings/drawing5.xml" ContentType="application/vnd.openxmlformats-officedocument.drawing+xml"/>
  <Override PartName="/xl/charts/chart34.xml" ContentType="application/vnd.openxmlformats-officedocument.drawingml.chart+xml"/>
  <Override PartName="/xl/charts/style28.xml" ContentType="application/vnd.ms-office.chartstyle+xml"/>
  <Override PartName="/xl/charts/colors28.xml" ContentType="application/vnd.ms-office.chartcolorstyle+xml"/>
  <Override PartName="/xl/charts/chart35.xml" ContentType="application/vnd.openxmlformats-officedocument.drawingml.chart+xml"/>
  <Override PartName="/xl/charts/style29.xml" ContentType="application/vnd.ms-office.chartstyle+xml"/>
  <Override PartName="/xl/charts/colors29.xml" ContentType="application/vnd.ms-office.chartcolorstyle+xml"/>
  <Override PartName="/xl/charts/chart36.xml" ContentType="application/vnd.openxmlformats-officedocument.drawingml.chart+xml"/>
  <Override PartName="/xl/charts/style30.xml" ContentType="application/vnd.ms-office.chartstyle+xml"/>
  <Override PartName="/xl/charts/colors30.xml" ContentType="application/vnd.ms-office.chartcolorstyle+xml"/>
  <Override PartName="/xl/charts/chart37.xml" ContentType="application/vnd.openxmlformats-officedocument.drawingml.chart+xml"/>
  <Override PartName="/xl/charts/style31.xml" ContentType="application/vnd.ms-office.chartstyle+xml"/>
  <Override PartName="/xl/charts/colors31.xml" ContentType="application/vnd.ms-office.chartcolorstyle+xml"/>
  <Override PartName="/xl/charts/chart38.xml" ContentType="application/vnd.openxmlformats-officedocument.drawingml.chart+xml"/>
  <Override PartName="/xl/charts/style32.xml" ContentType="application/vnd.ms-office.chartstyle+xml"/>
  <Override PartName="/xl/charts/colors32.xml" ContentType="application/vnd.ms-office.chartcolorstyle+xml"/>
  <Override PartName="/xl/charts/chart39.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6.xml" ContentType="application/vnd.openxmlformats-officedocument.drawing+xml"/>
  <Override PartName="/xl/charts/chart40.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harts/chart41.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9.xml" ContentType="application/vnd.openxmlformats-officedocument.drawing+xml"/>
  <Override PartName="/xl/charts/chart42.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0.xml" ContentType="application/vnd.openxmlformats-officedocument.drawing+xml"/>
  <Override PartName="/xl/charts/chart43.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1.xml" ContentType="application/vnd.openxmlformats-officedocument.drawing+xml"/>
  <Override PartName="/xl/charts/chart44.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2.xml" ContentType="application/vnd.openxmlformats-officedocument.drawing+xml"/>
  <Override PartName="/xl/charts/chart45.xml" ContentType="application/vnd.openxmlformats-officedocument.drawingml.chart+xml"/>
  <Override PartName="/xl/charts/style39.xml" ContentType="application/vnd.ms-office.chartstyle+xml"/>
  <Override PartName="/xl/charts/colors3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filterPrivacy="1" codeName="DieseArbeitsmappe"/>
  <xr:revisionPtr revIDLastSave="0" documentId="13_ncr:1_{99A9CDB7-B7F0-C041-AEC1-097ABAF619FE}" xr6:coauthVersionLast="45" xr6:coauthVersionMax="45" xr10:uidLastSave="{00000000-0000-0000-0000-000000000000}"/>
  <bookViews>
    <workbookView xWindow="0" yWindow="460" windowWidth="25600" windowHeight="14060" tabRatio="646" xr2:uid="{00000000-000D-0000-FFFF-FFFF00000000}"/>
  </bookViews>
  <sheets>
    <sheet name="FLEX free" sheetId="5" r:id="rId1"/>
    <sheet name="FLEX EARS" sheetId="6" r:id="rId2"/>
    <sheet name="FLEX MASTER" sheetId="7" r:id="rId3"/>
    <sheet name="FLEX advEARS" sheetId="8" r:id="rId4"/>
    <sheet name="FLEX boilerplates" sheetId="9" r:id="rId5"/>
    <sheet name="FLEX boilerplates (DODT)" sheetId="10" r:id="rId6"/>
    <sheet name="FLEX SPIDER" sheetId="23" r:id="rId7"/>
    <sheet name="CS_E 50 free" sheetId="16" r:id="rId8"/>
    <sheet name="CS_E 50 EARS" sheetId="15" r:id="rId9"/>
    <sheet name="CS_E 50 MASTER" sheetId="14" r:id="rId10"/>
    <sheet name="CS_E 50 advEARS" sheetId="13" r:id="rId11"/>
    <sheet name="CS_E 50 boilerplates" sheetId="12" r:id="rId12"/>
    <sheet name="CS_E 50 boilerplates (DODT)" sheetId="11" r:id="rId13"/>
    <sheet name="CS_E 50 SPIDER" sheetId="24" r:id="rId14"/>
    <sheet name="ECSS_E60-30 free" sheetId="17" r:id="rId15"/>
    <sheet name="ECSS_E60-30 EARS" sheetId="18" r:id="rId16"/>
    <sheet name="ECSS_E60-30 MASTER" sheetId="19" r:id="rId17"/>
    <sheet name="ECSS_E60-30 advEARS" sheetId="20" r:id="rId18"/>
    <sheet name="ECSS_E60-30 boilerplates" sheetId="21" r:id="rId19"/>
    <sheet name="ECSS_E60-30 boilerplates (DODT)" sheetId="22" r:id="rId20"/>
    <sheet name="ECSS_E60-30 SPIDER" sheetId="25" r:id="rId21"/>
    <sheet name="TSS free" sheetId="27" r:id="rId22"/>
    <sheet name="TSS EARS" sheetId="28" r:id="rId23"/>
    <sheet name="TSS MASTER" sheetId="29" r:id="rId24"/>
    <sheet name="TSS advEARS" sheetId="30" r:id="rId25"/>
    <sheet name="TSS boilerplates" sheetId="31" r:id="rId26"/>
    <sheet name="TSS boilerplates (DODT)" sheetId="32" r:id="rId27"/>
    <sheet name="TSS SPIDER" sheetId="33" r:id="rId28"/>
    <sheet name="EVS free" sheetId="34" r:id="rId29"/>
    <sheet name="EVS EARS" sheetId="35" r:id="rId30"/>
    <sheet name="EVS MASTER" sheetId="36" r:id="rId31"/>
    <sheet name="EVS advEARS" sheetId="37" r:id="rId32"/>
    <sheet name="EVS boilerplates" sheetId="38" r:id="rId33"/>
    <sheet name="EVS boilerplates (DODT)" sheetId="39" r:id="rId34"/>
    <sheet name="EVS SPIDER" sheetId="40" r:id="rId35"/>
    <sheet name="Summary" sheetId="2" r:id="rId36"/>
    <sheet name="Readability charts" sheetId="57" r:id="rId37"/>
    <sheet name="Readability charts all" sheetId="53" r:id="rId38"/>
    <sheet name="Correlation" sheetId="58" r:id="rId39"/>
    <sheet name="Final readability table" sheetId="54" r:id="rId40"/>
    <sheet name="Final quality" sheetId="56" r:id="rId41"/>
    <sheet name="Quality Line charts" sheetId="49" r:id="rId42"/>
    <sheet name="Quality Bar charts" sheetId="47" r:id="rId43"/>
    <sheet name="FLEX chart" sheetId="42" r:id="rId44"/>
    <sheet name="CS_E 50 chart" sheetId="43" r:id="rId45"/>
    <sheet name="ECSS_E60-30 chart" sheetId="44" r:id="rId46"/>
    <sheet name="TSS chart" sheetId="45" r:id="rId47"/>
    <sheet name="EVS chart" sheetId="46" r:id="rId48"/>
    <sheet name="ReqSet Template" sheetId="1" r:id="rId49"/>
    <sheet name="TemplateSet Template (todo)" sheetId="3" r:id="rId50"/>
    <sheet name="Notes" sheetId="4" r:id="rId51"/>
  </sheets>
  <externalReferences>
    <externalReference r:id="rId52"/>
  </externalReferences>
  <definedNames>
    <definedName name="solver_eng" localSheetId="38" hidden="1">1</definedName>
    <definedName name="solver_lin" localSheetId="38" hidden="1">2</definedName>
    <definedName name="solver_neg" localSheetId="38" hidden="1">1</definedName>
    <definedName name="solver_num" localSheetId="38" hidden="1">0</definedName>
    <definedName name="solver_opt" localSheetId="38" hidden="1">Correlation!#REF!</definedName>
    <definedName name="solver_typ" localSheetId="38" hidden="1">1</definedName>
    <definedName name="solver_val" localSheetId="38" hidden="1">0</definedName>
    <definedName name="solver_ver" localSheetId="38" hidden="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1" i="58" l="1"/>
  <c r="O30" i="58"/>
  <c r="O29" i="58"/>
  <c r="O28" i="58"/>
  <c r="O27" i="58"/>
  <c r="O26" i="58"/>
  <c r="O25" i="58"/>
  <c r="O24" i="58"/>
  <c r="O23" i="58"/>
  <c r="O22" i="58"/>
  <c r="O21" i="58"/>
  <c r="O20" i="58"/>
  <c r="O19" i="58"/>
  <c r="O18" i="58"/>
  <c r="O17" i="58"/>
  <c r="O16" i="58"/>
  <c r="O15" i="58"/>
  <c r="O14" i="58"/>
  <c r="O13" i="58"/>
  <c r="O12" i="58"/>
  <c r="O11" i="58"/>
  <c r="O10" i="58"/>
  <c r="O9" i="58"/>
  <c r="O8" i="58"/>
  <c r="O7" i="58"/>
  <c r="O6" i="58"/>
  <c r="O5" i="58"/>
  <c r="O4" i="58"/>
  <c r="O3" i="58"/>
  <c r="N31" i="58"/>
  <c r="N30" i="58"/>
  <c r="N29" i="58"/>
  <c r="N28" i="58"/>
  <c r="N27" i="58"/>
  <c r="N26" i="58"/>
  <c r="N25" i="58"/>
  <c r="N24" i="58"/>
  <c r="N23" i="58"/>
  <c r="N22" i="58"/>
  <c r="N21" i="58"/>
  <c r="N20" i="58"/>
  <c r="N19" i="58"/>
  <c r="N18" i="58"/>
  <c r="N17" i="58"/>
  <c r="N16" i="58"/>
  <c r="N15" i="58"/>
  <c r="N14" i="58"/>
  <c r="N13" i="58"/>
  <c r="N12" i="58"/>
  <c r="N11" i="58"/>
  <c r="N10" i="58"/>
  <c r="N9" i="58"/>
  <c r="N8" i="58"/>
  <c r="N7" i="58"/>
  <c r="N6" i="58"/>
  <c r="N5" i="58"/>
  <c r="N4" i="58"/>
  <c r="N3" i="58"/>
  <c r="E34" i="58" a="1"/>
  <c r="O34" i="58" a="1"/>
  <c r="N34" i="58" a="1"/>
  <c r="G34" i="58" a="1"/>
  <c r="F34" i="58" a="1"/>
  <c r="G34" i="58" l="1"/>
  <c r="F34" i="58"/>
  <c r="E34" i="58"/>
  <c r="N34" i="58"/>
  <c r="O34" i="58"/>
  <c r="M31" i="58" l="1"/>
  <c r="M30" i="58"/>
  <c r="M29" i="58"/>
  <c r="M28" i="58"/>
  <c r="M27" i="58"/>
  <c r="M26" i="58"/>
  <c r="M25" i="58"/>
  <c r="M24" i="58"/>
  <c r="M23" i="58"/>
  <c r="M22" i="58"/>
  <c r="M21" i="58"/>
  <c r="M20" i="58"/>
  <c r="M19" i="58"/>
  <c r="M18" i="58"/>
  <c r="M17" i="58"/>
  <c r="M16" i="58"/>
  <c r="M15" i="58"/>
  <c r="M14" i="58"/>
  <c r="M13" i="58"/>
  <c r="M12" i="58"/>
  <c r="M11" i="58"/>
  <c r="M10" i="58"/>
  <c r="M9" i="58"/>
  <c r="M8" i="58"/>
  <c r="M7" i="58"/>
  <c r="M6" i="58"/>
  <c r="M5" i="58"/>
  <c r="M4" i="58"/>
  <c r="M3" i="58"/>
  <c r="L31" i="58"/>
  <c r="L30" i="58"/>
  <c r="L29" i="58"/>
  <c r="L28" i="58"/>
  <c r="L27" i="58"/>
  <c r="L26" i="58"/>
  <c r="L25" i="58"/>
  <c r="L24" i="58"/>
  <c r="L23" i="58"/>
  <c r="L22" i="58"/>
  <c r="L21" i="58"/>
  <c r="L20" i="58"/>
  <c r="L19" i="58"/>
  <c r="L18" i="58"/>
  <c r="L17" i="58"/>
  <c r="L16" i="58"/>
  <c r="L15" i="58"/>
  <c r="L14" i="58"/>
  <c r="L13" i="58"/>
  <c r="L12" i="58"/>
  <c r="L11" i="58"/>
  <c r="L10" i="58"/>
  <c r="L9" i="58"/>
  <c r="L8" i="58"/>
  <c r="L7" i="58"/>
  <c r="L6" i="58"/>
  <c r="L5" i="58"/>
  <c r="L4" i="58"/>
  <c r="L3" i="58"/>
  <c r="M46" i="58" a="1"/>
  <c r="M50" i="58" a="1"/>
  <c r="M57" i="58" a="1"/>
  <c r="N46" i="58" a="1"/>
  <c r="N50" i="58" a="1"/>
  <c r="O47" i="58" a="1"/>
  <c r="N54" i="58" a="1"/>
  <c r="N58" i="58" a="1"/>
  <c r="O53" i="58" a="1"/>
  <c r="O56" i="58" a="1"/>
  <c r="M34" i="58" a="1"/>
  <c r="M44" i="58" a="1"/>
  <c r="M55" i="58" a="1"/>
  <c r="N48" i="58" a="1"/>
  <c r="N44" i="58" a="1"/>
  <c r="O58" i="58" a="1"/>
  <c r="M49" i="58" a="1"/>
  <c r="M56" i="58" a="1"/>
  <c r="N49" i="58" a="1"/>
  <c r="O50" i="58" a="1"/>
  <c r="M53" i="58" a="1"/>
  <c r="O59" i="58" a="1"/>
  <c r="M47" i="58" a="1"/>
  <c r="M54" i="58" a="1"/>
  <c r="M58" i="58" a="1"/>
  <c r="N47" i="58" a="1"/>
  <c r="O44" i="58" a="1"/>
  <c r="O48" i="58" a="1"/>
  <c r="N55" i="58" a="1"/>
  <c r="N59" i="58" a="1"/>
  <c r="N53" i="58" a="1"/>
  <c r="O57" i="58" a="1"/>
  <c r="K34" i="58" a="1"/>
  <c r="M48" i="58" a="1"/>
  <c r="M59" i="58" a="1"/>
  <c r="O45" i="58" a="1"/>
  <c r="N56" i="58" a="1"/>
  <c r="O54" i="58" a="1"/>
  <c r="A34" i="58" a="1"/>
  <c r="M45" i="58" a="1"/>
  <c r="N45" i="58" a="1"/>
  <c r="O46" i="58" a="1"/>
  <c r="N57" i="58" a="1"/>
  <c r="O55" i="58" a="1"/>
  <c r="O49" i="58" a="1"/>
  <c r="O59" i="58" l="1"/>
  <c r="O58" i="58"/>
  <c r="O57" i="58"/>
  <c r="O56" i="58"/>
  <c r="O55" i="58"/>
  <c r="O54" i="58"/>
  <c r="N53" i="58"/>
  <c r="O53" i="58"/>
  <c r="M53" i="58"/>
  <c r="N44" i="58"/>
  <c r="N59" i="58"/>
  <c r="N58" i="58"/>
  <c r="N57" i="58"/>
  <c r="N56" i="58"/>
  <c r="N55" i="58"/>
  <c r="N54" i="58"/>
  <c r="O50" i="58"/>
  <c r="O49" i="58"/>
  <c r="O48" i="58"/>
  <c r="O47" i="58"/>
  <c r="O46" i="58"/>
  <c r="O45" i="58"/>
  <c r="O44" i="58"/>
  <c r="N50" i="58"/>
  <c r="N49" i="58"/>
  <c r="N48" i="58"/>
  <c r="N47" i="58"/>
  <c r="N46" i="58"/>
  <c r="N45" i="58"/>
  <c r="M59" i="58"/>
  <c r="M58" i="58"/>
  <c r="M57" i="58"/>
  <c r="M56" i="58"/>
  <c r="M55" i="58"/>
  <c r="M54" i="58"/>
  <c r="M50" i="58"/>
  <c r="M49" i="58"/>
  <c r="M48" i="58"/>
  <c r="M47" i="58"/>
  <c r="M46" i="58"/>
  <c r="M45" i="58"/>
  <c r="M44" i="58"/>
  <c r="K34" i="58"/>
  <c r="M34" i="58"/>
  <c r="A34" i="58"/>
  <c r="Y37" i="58"/>
  <c r="X37" i="58"/>
  <c r="W37" i="58"/>
  <c r="V37" i="58"/>
  <c r="U37" i="58"/>
  <c r="T37" i="58"/>
  <c r="H32" i="58"/>
  <c r="G32" i="58"/>
  <c r="F32" i="58"/>
  <c r="E32" i="58"/>
  <c r="D32" i="58"/>
  <c r="C32" i="58"/>
  <c r="N2" i="5" l="1"/>
  <c r="N2" i="6"/>
  <c r="N2" i="7"/>
  <c r="N2" i="8"/>
  <c r="N2" i="9"/>
  <c r="N2" i="10"/>
  <c r="N2" i="23"/>
  <c r="N2" i="16"/>
  <c r="N2" i="15"/>
  <c r="N2" i="14"/>
  <c r="N2" i="13"/>
  <c r="N2" i="12"/>
  <c r="N2" i="11"/>
  <c r="N2" i="24"/>
  <c r="N2" i="17"/>
  <c r="N2" i="18"/>
  <c r="N2" i="19"/>
  <c r="N2" i="20"/>
  <c r="N2" i="21"/>
  <c r="N2" i="22"/>
  <c r="N2" i="25"/>
  <c r="N2" i="27"/>
  <c r="N2" i="28"/>
  <c r="N2" i="29"/>
  <c r="N2" i="30"/>
  <c r="N2" i="31"/>
  <c r="N2" i="32"/>
  <c r="N2" i="33"/>
  <c r="N2" i="34"/>
  <c r="N2" i="35"/>
  <c r="N2" i="36"/>
  <c r="N2" i="37"/>
  <c r="N2" i="38"/>
  <c r="N2" i="39"/>
  <c r="N2" i="40"/>
  <c r="R8" i="2"/>
  <c r="O2" i="40" l="1"/>
  <c r="AH124" i="40" l="1"/>
  <c r="AF124" i="40"/>
  <c r="BG124" i="40" s="1"/>
  <c r="X124" i="40"/>
  <c r="T124" i="40"/>
  <c r="W124" i="40" s="1"/>
  <c r="L124" i="40"/>
  <c r="I124" i="40"/>
  <c r="G124" i="40"/>
  <c r="BH124" i="40" s="1"/>
  <c r="F124" i="40"/>
  <c r="BH123" i="40"/>
  <c r="AF123" i="40"/>
  <c r="BG123" i="40" s="1"/>
  <c r="X123" i="40"/>
  <c r="W123" i="40"/>
  <c r="T123" i="40"/>
  <c r="M123" i="40"/>
  <c r="AX123" i="40" s="1"/>
  <c r="L123" i="40"/>
  <c r="I123" i="40"/>
  <c r="H123" i="40"/>
  <c r="G123" i="40"/>
  <c r="F123" i="40"/>
  <c r="BG122" i="40"/>
  <c r="AF122" i="40"/>
  <c r="X122" i="40"/>
  <c r="W122" i="40"/>
  <c r="T122" i="40"/>
  <c r="L122" i="40"/>
  <c r="I122" i="40"/>
  <c r="G122" i="40"/>
  <c r="F122" i="40"/>
  <c r="H122" i="40" s="1"/>
  <c r="AK121" i="40"/>
  <c r="AH121" i="40"/>
  <c r="AF121" i="40"/>
  <c r="BG121" i="40" s="1"/>
  <c r="X121" i="40"/>
  <c r="W121" i="40"/>
  <c r="T121" i="40"/>
  <c r="L121" i="40"/>
  <c r="K121" i="40"/>
  <c r="I121" i="40"/>
  <c r="G121" i="40"/>
  <c r="BH121" i="40" s="1"/>
  <c r="F121" i="40"/>
  <c r="H121" i="40" s="1"/>
  <c r="BH120" i="40"/>
  <c r="AW120" i="40"/>
  <c r="AH120" i="40"/>
  <c r="AF120" i="40"/>
  <c r="BG120" i="40" s="1"/>
  <c r="X120" i="40"/>
  <c r="T120" i="40"/>
  <c r="W120" i="40" s="1"/>
  <c r="M120" i="40"/>
  <c r="L120" i="40"/>
  <c r="I120" i="40"/>
  <c r="AX120" i="40" s="1"/>
  <c r="H120" i="40"/>
  <c r="G120" i="40"/>
  <c r="F120" i="40"/>
  <c r="BH119" i="40"/>
  <c r="AF119" i="40"/>
  <c r="BG119" i="40" s="1"/>
  <c r="X119" i="40"/>
  <c r="W119" i="40"/>
  <c r="T119" i="40"/>
  <c r="M119" i="40"/>
  <c r="AX119" i="40" s="1"/>
  <c r="L119" i="40"/>
  <c r="I119" i="40"/>
  <c r="H119" i="40"/>
  <c r="G119" i="40"/>
  <c r="F119" i="40"/>
  <c r="BG118" i="40"/>
  <c r="AF118" i="40"/>
  <c r="X118" i="40"/>
  <c r="W118" i="40"/>
  <c r="T118" i="40"/>
  <c r="L118" i="40"/>
  <c r="I118" i="40"/>
  <c r="G118" i="40"/>
  <c r="F118" i="40"/>
  <c r="AK117" i="40"/>
  <c r="AH117" i="40"/>
  <c r="AF117" i="40"/>
  <c r="BG117" i="40" s="1"/>
  <c r="X117" i="40"/>
  <c r="W117" i="40"/>
  <c r="T117" i="40"/>
  <c r="L117" i="40"/>
  <c r="K117" i="40"/>
  <c r="I117" i="40"/>
  <c r="G117" i="40"/>
  <c r="BH117" i="40" s="1"/>
  <c r="F117" i="40"/>
  <c r="H117" i="40" s="1"/>
  <c r="BH116" i="40"/>
  <c r="AW116" i="40"/>
  <c r="AH116" i="40"/>
  <c r="AF116" i="40"/>
  <c r="BG116" i="40" s="1"/>
  <c r="X116" i="40"/>
  <c r="T116" i="40"/>
  <c r="W116" i="40" s="1"/>
  <c r="M116" i="40"/>
  <c r="L116" i="40"/>
  <c r="I116" i="40"/>
  <c r="AX116" i="40" s="1"/>
  <c r="H116" i="40"/>
  <c r="G116" i="40"/>
  <c r="F116" i="40"/>
  <c r="BH115" i="40"/>
  <c r="AF115" i="40"/>
  <c r="BG115" i="40" s="1"/>
  <c r="X115" i="40"/>
  <c r="W115" i="40"/>
  <c r="T115" i="40"/>
  <c r="M115" i="40"/>
  <c r="L115" i="40"/>
  <c r="I115" i="40"/>
  <c r="H115" i="40"/>
  <c r="G115" i="40"/>
  <c r="F115" i="40"/>
  <c r="BG114" i="40"/>
  <c r="AF114" i="40"/>
  <c r="X114" i="40"/>
  <c r="W114" i="40"/>
  <c r="T114" i="40"/>
  <c r="L114" i="40"/>
  <c r="I114" i="40"/>
  <c r="G114" i="40"/>
  <c r="F114" i="40"/>
  <c r="AK113" i="40"/>
  <c r="AH113" i="40"/>
  <c r="AF113" i="40"/>
  <c r="BG113" i="40" s="1"/>
  <c r="X113" i="40"/>
  <c r="W113" i="40"/>
  <c r="T113" i="40"/>
  <c r="L113" i="40"/>
  <c r="K113" i="40"/>
  <c r="I113" i="40"/>
  <c r="G113" i="40"/>
  <c r="BH113" i="40" s="1"/>
  <c r="F113" i="40"/>
  <c r="H113" i="40" s="1"/>
  <c r="BH112" i="40"/>
  <c r="AW112" i="40"/>
  <c r="AH112" i="40"/>
  <c r="AF112" i="40"/>
  <c r="BG112" i="40" s="1"/>
  <c r="X112" i="40"/>
  <c r="T112" i="40"/>
  <c r="W112" i="40" s="1"/>
  <c r="M112" i="40"/>
  <c r="L112" i="40"/>
  <c r="I112" i="40"/>
  <c r="AX112" i="40" s="1"/>
  <c r="H112" i="40"/>
  <c r="G112" i="40"/>
  <c r="F112" i="40"/>
  <c r="BH111" i="40"/>
  <c r="AF111" i="40"/>
  <c r="BG111" i="40" s="1"/>
  <c r="X111" i="40"/>
  <c r="T111" i="40"/>
  <c r="W111" i="40" s="1"/>
  <c r="M111" i="40"/>
  <c r="L111" i="40"/>
  <c r="I111" i="40"/>
  <c r="H111" i="40"/>
  <c r="G111" i="40"/>
  <c r="F111" i="40"/>
  <c r="BG110" i="40"/>
  <c r="AF110" i="40"/>
  <c r="X110" i="40"/>
  <c r="W110" i="40"/>
  <c r="T110" i="40"/>
  <c r="L110" i="40"/>
  <c r="I110" i="40"/>
  <c r="G110" i="40"/>
  <c r="F110" i="40"/>
  <c r="H110" i="40" s="1"/>
  <c r="AK109" i="40"/>
  <c r="AH109" i="40"/>
  <c r="AF109" i="40"/>
  <c r="BG109" i="40" s="1"/>
  <c r="X109" i="40"/>
  <c r="W109" i="40"/>
  <c r="T109" i="40"/>
  <c r="L109" i="40"/>
  <c r="K109" i="40"/>
  <c r="I109" i="40"/>
  <c r="G109" i="40"/>
  <c r="BH109" i="40" s="1"/>
  <c r="F109" i="40"/>
  <c r="H109" i="40" s="1"/>
  <c r="BH108" i="40"/>
  <c r="AW108" i="40"/>
  <c r="AH108" i="40"/>
  <c r="AF108" i="40"/>
  <c r="BG108" i="40" s="1"/>
  <c r="X108" i="40"/>
  <c r="T108" i="40"/>
  <c r="W108" i="40" s="1"/>
  <c r="M108" i="40"/>
  <c r="L108" i="40"/>
  <c r="I108" i="40"/>
  <c r="AX108" i="40" s="1"/>
  <c r="H108" i="40"/>
  <c r="G108" i="40"/>
  <c r="F108" i="40"/>
  <c r="BH107" i="40"/>
  <c r="AF107" i="40"/>
  <c r="BG107" i="40" s="1"/>
  <c r="X107" i="40"/>
  <c r="W107" i="40"/>
  <c r="T107" i="40"/>
  <c r="M107" i="40"/>
  <c r="L107" i="40"/>
  <c r="I107" i="40"/>
  <c r="H107" i="40"/>
  <c r="G107" i="40"/>
  <c r="F107" i="40"/>
  <c r="BG106" i="40"/>
  <c r="AF106" i="40"/>
  <c r="X106" i="40"/>
  <c r="W106" i="40"/>
  <c r="T106" i="40"/>
  <c r="L106" i="40"/>
  <c r="I106" i="40"/>
  <c r="G106" i="40"/>
  <c r="F106" i="40"/>
  <c r="H106" i="40" s="1"/>
  <c r="AK105" i="40"/>
  <c r="AH105" i="40"/>
  <c r="AF105" i="40"/>
  <c r="BG105" i="40" s="1"/>
  <c r="X105" i="40"/>
  <c r="W105" i="40"/>
  <c r="T105" i="40"/>
  <c r="M105" i="40"/>
  <c r="L105" i="40"/>
  <c r="K105" i="40"/>
  <c r="I105" i="40"/>
  <c r="G105" i="40"/>
  <c r="BH105" i="40" s="1"/>
  <c r="F105" i="40"/>
  <c r="BH104" i="40"/>
  <c r="AH104" i="40"/>
  <c r="AF104" i="40"/>
  <c r="BG104" i="40" s="1"/>
  <c r="X104" i="40"/>
  <c r="T104" i="40"/>
  <c r="W104" i="40" s="1"/>
  <c r="M104" i="40"/>
  <c r="AW104" i="40" s="1"/>
  <c r="L104" i="40"/>
  <c r="I104" i="40"/>
  <c r="AX104" i="40" s="1"/>
  <c r="H104" i="40"/>
  <c r="G104" i="40"/>
  <c r="F104" i="40"/>
  <c r="AF103" i="40"/>
  <c r="BG103" i="40" s="1"/>
  <c r="X103" i="40"/>
  <c r="W103" i="40"/>
  <c r="T103" i="40"/>
  <c r="L103" i="40"/>
  <c r="I103" i="40"/>
  <c r="G103" i="40"/>
  <c r="F103" i="40"/>
  <c r="BG102" i="40"/>
  <c r="AF102" i="40"/>
  <c r="X102" i="40"/>
  <c r="W102" i="40"/>
  <c r="T102" i="40"/>
  <c r="L102" i="40"/>
  <c r="I102" i="40"/>
  <c r="G102" i="40"/>
  <c r="K102" i="40" s="1"/>
  <c r="AU102" i="40" s="1"/>
  <c r="F102" i="40"/>
  <c r="H102" i="40" s="1"/>
  <c r="BH101" i="40"/>
  <c r="AK101" i="40"/>
  <c r="AH101" i="40"/>
  <c r="AF101" i="40"/>
  <c r="BG101" i="40" s="1"/>
  <c r="X101" i="40"/>
  <c r="W101" i="40"/>
  <c r="T101" i="40"/>
  <c r="M101" i="40"/>
  <c r="AW101" i="40" s="1"/>
  <c r="L101" i="40"/>
  <c r="K101" i="40"/>
  <c r="I101" i="40"/>
  <c r="H101" i="40"/>
  <c r="AV101" i="40" s="1"/>
  <c r="G101" i="40"/>
  <c r="F101" i="40"/>
  <c r="BG100" i="40"/>
  <c r="AF100" i="40"/>
  <c r="X100" i="40"/>
  <c r="T100" i="40"/>
  <c r="W100" i="40" s="1"/>
  <c r="L100" i="40"/>
  <c r="I100" i="40"/>
  <c r="G100" i="40"/>
  <c r="F100" i="40"/>
  <c r="AF99" i="40"/>
  <c r="BG99" i="40" s="1"/>
  <c r="X99" i="40"/>
  <c r="W99" i="40"/>
  <c r="T99" i="40"/>
  <c r="M99" i="40"/>
  <c r="AX99" i="40" s="1"/>
  <c r="L99" i="40"/>
  <c r="I99" i="40"/>
  <c r="H99" i="40"/>
  <c r="G99" i="40"/>
  <c r="BH99" i="40" s="1"/>
  <c r="F99" i="40"/>
  <c r="BG98" i="40"/>
  <c r="AF98" i="40"/>
  <c r="X98" i="40"/>
  <c r="T98" i="40"/>
  <c r="W98" i="40" s="1"/>
  <c r="L98" i="40"/>
  <c r="I98" i="40"/>
  <c r="G98" i="40"/>
  <c r="F98" i="40"/>
  <c r="BH97" i="40"/>
  <c r="AK97" i="40"/>
  <c r="AH97" i="40"/>
  <c r="AF97" i="40"/>
  <c r="BG97" i="40" s="1"/>
  <c r="X97" i="40"/>
  <c r="W97" i="40"/>
  <c r="T97" i="40"/>
  <c r="M97" i="40"/>
  <c r="AW97" i="40" s="1"/>
  <c r="L97" i="40"/>
  <c r="K97" i="40"/>
  <c r="I97" i="40"/>
  <c r="AX97" i="40" s="1"/>
  <c r="H97" i="40"/>
  <c r="AV97" i="40" s="1"/>
  <c r="G97" i="40"/>
  <c r="F97" i="40"/>
  <c r="BG96" i="40"/>
  <c r="AK96" i="40"/>
  <c r="AH96" i="40"/>
  <c r="AF96" i="40"/>
  <c r="X96" i="40"/>
  <c r="W96" i="40"/>
  <c r="T96" i="40"/>
  <c r="M96" i="40"/>
  <c r="AW96" i="40" s="1"/>
  <c r="L96" i="40"/>
  <c r="K96" i="40"/>
  <c r="I96" i="40"/>
  <c r="G96" i="40"/>
  <c r="BH96" i="40" s="1"/>
  <c r="F96" i="40"/>
  <c r="H96" i="40" s="1"/>
  <c r="AV96" i="40" s="1"/>
  <c r="AH95" i="40"/>
  <c r="AF95" i="40"/>
  <c r="BG95" i="40" s="1"/>
  <c r="X95" i="40"/>
  <c r="T95" i="40"/>
  <c r="W95" i="40" s="1"/>
  <c r="L95" i="40"/>
  <c r="I95" i="40"/>
  <c r="G95" i="40"/>
  <c r="BH95" i="40" s="1"/>
  <c r="F95" i="40"/>
  <c r="BH94" i="40"/>
  <c r="AF94" i="40"/>
  <c r="BG94" i="40" s="1"/>
  <c r="X94" i="40"/>
  <c r="W94" i="40"/>
  <c r="T94" i="40"/>
  <c r="M94" i="40"/>
  <c r="AX94" i="40" s="1"/>
  <c r="L94" i="40"/>
  <c r="I94" i="40"/>
  <c r="H94" i="40"/>
  <c r="G94" i="40"/>
  <c r="F94" i="40"/>
  <c r="BG93" i="40"/>
  <c r="AF93" i="40"/>
  <c r="X93" i="40"/>
  <c r="W93" i="40"/>
  <c r="T93" i="40"/>
  <c r="L93" i="40"/>
  <c r="I93" i="40"/>
  <c r="G93" i="40"/>
  <c r="F93" i="40"/>
  <c r="H93" i="40" s="1"/>
  <c r="BH92" i="40"/>
  <c r="AK92" i="40"/>
  <c r="AH92" i="40"/>
  <c r="AF92" i="40"/>
  <c r="BG92" i="40" s="1"/>
  <c r="X92" i="40"/>
  <c r="W92" i="40"/>
  <c r="T92" i="40"/>
  <c r="M92" i="40"/>
  <c r="L92" i="40"/>
  <c r="K92" i="40"/>
  <c r="I92" i="40"/>
  <c r="G92" i="40"/>
  <c r="F92" i="40"/>
  <c r="H92" i="40" s="1"/>
  <c r="AV92" i="40" s="1"/>
  <c r="BG91" i="40"/>
  <c r="AH91" i="40"/>
  <c r="AF91" i="40"/>
  <c r="X91" i="40"/>
  <c r="T91" i="40"/>
  <c r="W91" i="40" s="1"/>
  <c r="L91" i="40"/>
  <c r="I91" i="40"/>
  <c r="G91" i="40"/>
  <c r="BH91" i="40" s="1"/>
  <c r="F91" i="40"/>
  <c r="BH90" i="40"/>
  <c r="AF90" i="40"/>
  <c r="BG90" i="40" s="1"/>
  <c r="X90" i="40"/>
  <c r="W90" i="40"/>
  <c r="T90" i="40"/>
  <c r="M90" i="40"/>
  <c r="L90" i="40"/>
  <c r="I90" i="40"/>
  <c r="H90" i="40"/>
  <c r="G90" i="40"/>
  <c r="F90" i="40"/>
  <c r="BG89" i="40"/>
  <c r="AF89" i="40"/>
  <c r="X89" i="40"/>
  <c r="W89" i="40"/>
  <c r="T89" i="40"/>
  <c r="L89" i="40"/>
  <c r="I89" i="40"/>
  <c r="G89" i="40"/>
  <c r="F89" i="40"/>
  <c r="H89" i="40" s="1"/>
  <c r="BH88" i="40"/>
  <c r="AK88" i="40"/>
  <c r="AH88" i="40"/>
  <c r="AF88" i="40"/>
  <c r="BG88" i="40" s="1"/>
  <c r="X88" i="40"/>
  <c r="W88" i="40"/>
  <c r="T88" i="40"/>
  <c r="M88" i="40"/>
  <c r="L88" i="40"/>
  <c r="K88" i="40"/>
  <c r="I88" i="40"/>
  <c r="G88" i="40"/>
  <c r="F88" i="40"/>
  <c r="AW87" i="40"/>
  <c r="AH87" i="40"/>
  <c r="AF87" i="40"/>
  <c r="BG87" i="40" s="1"/>
  <c r="X87" i="40"/>
  <c r="T87" i="40"/>
  <c r="W87" i="40" s="1"/>
  <c r="M87" i="40"/>
  <c r="L87" i="40"/>
  <c r="I87" i="40"/>
  <c r="AX87" i="40" s="1"/>
  <c r="H87" i="40"/>
  <c r="G87" i="40"/>
  <c r="BH87" i="40" s="1"/>
  <c r="F87" i="40"/>
  <c r="BH86" i="40"/>
  <c r="AF86" i="40"/>
  <c r="BG86" i="40" s="1"/>
  <c r="X86" i="40"/>
  <c r="W86" i="40"/>
  <c r="T86" i="40"/>
  <c r="M86" i="40"/>
  <c r="AX86" i="40" s="1"/>
  <c r="L86" i="40"/>
  <c r="I86" i="40"/>
  <c r="H86" i="40"/>
  <c r="G86" i="40"/>
  <c r="F86" i="40"/>
  <c r="BG85" i="40"/>
  <c r="AF85" i="40"/>
  <c r="X85" i="40"/>
  <c r="W85" i="40"/>
  <c r="T85" i="40"/>
  <c r="L85" i="40"/>
  <c r="I85" i="40"/>
  <c r="G85" i="40"/>
  <c r="F85" i="40"/>
  <c r="H85" i="40" s="1"/>
  <c r="BH84" i="40"/>
  <c r="AK84" i="40"/>
  <c r="AH84" i="40"/>
  <c r="AF84" i="40"/>
  <c r="BG84" i="40" s="1"/>
  <c r="X84" i="40"/>
  <c r="W84" i="40"/>
  <c r="T84" i="40"/>
  <c r="M84" i="40"/>
  <c r="L84" i="40"/>
  <c r="K84" i="40"/>
  <c r="I84" i="40"/>
  <c r="G84" i="40"/>
  <c r="F84" i="40"/>
  <c r="BH83" i="40"/>
  <c r="AW83" i="40"/>
  <c r="AH83" i="40"/>
  <c r="AF83" i="40"/>
  <c r="BG83" i="40" s="1"/>
  <c r="X83" i="40"/>
  <c r="T83" i="40"/>
  <c r="W83" i="40" s="1"/>
  <c r="M83" i="40"/>
  <c r="L83" i="40"/>
  <c r="I83" i="40"/>
  <c r="AX83" i="40" s="1"/>
  <c r="H83" i="40"/>
  <c r="G83" i="40"/>
  <c r="F83" i="40"/>
  <c r="BH82" i="40"/>
  <c r="AF82" i="40"/>
  <c r="BG82" i="40" s="1"/>
  <c r="X82" i="40"/>
  <c r="W82" i="40"/>
  <c r="T82" i="40"/>
  <c r="M82" i="40"/>
  <c r="AX82" i="40" s="1"/>
  <c r="L82" i="40"/>
  <c r="I82" i="40"/>
  <c r="H82" i="40"/>
  <c r="G82" i="40"/>
  <c r="F82" i="40"/>
  <c r="BG81" i="40"/>
  <c r="AF81" i="40"/>
  <c r="X81" i="40"/>
  <c r="W81" i="40"/>
  <c r="T81" i="40"/>
  <c r="L81" i="40"/>
  <c r="I81" i="40"/>
  <c r="G81" i="40"/>
  <c r="F81" i="40"/>
  <c r="H81" i="40" s="1"/>
  <c r="BH80" i="40"/>
  <c r="AK80" i="40"/>
  <c r="AH80" i="40"/>
  <c r="AF80" i="40"/>
  <c r="BG80" i="40" s="1"/>
  <c r="X80" i="40"/>
  <c r="W80" i="40"/>
  <c r="T80" i="40"/>
  <c r="M80" i="40"/>
  <c r="L80" i="40"/>
  <c r="K80" i="40"/>
  <c r="I80" i="40"/>
  <c r="G80" i="40"/>
  <c r="F80" i="40"/>
  <c r="BH79" i="40"/>
  <c r="AW79" i="40"/>
  <c r="AH79" i="40"/>
  <c r="AF79" i="40"/>
  <c r="BG79" i="40" s="1"/>
  <c r="X79" i="40"/>
  <c r="T79" i="40"/>
  <c r="W79" i="40" s="1"/>
  <c r="M79" i="40"/>
  <c r="L79" i="40"/>
  <c r="I79" i="40"/>
  <c r="AX79" i="40" s="1"/>
  <c r="H79" i="40"/>
  <c r="G79" i="40"/>
  <c r="F79" i="40"/>
  <c r="BH78" i="40"/>
  <c r="AF78" i="40"/>
  <c r="BG78" i="40" s="1"/>
  <c r="X78" i="40"/>
  <c r="W78" i="40"/>
  <c r="T78" i="40"/>
  <c r="M78" i="40"/>
  <c r="AX78" i="40" s="1"/>
  <c r="L78" i="40"/>
  <c r="I78" i="40"/>
  <c r="H78" i="40"/>
  <c r="G78" i="40"/>
  <c r="F78" i="40"/>
  <c r="BG77" i="40"/>
  <c r="AF77" i="40"/>
  <c r="X77" i="40"/>
  <c r="W77" i="40"/>
  <c r="T77" i="40"/>
  <c r="L77" i="40"/>
  <c r="I77" i="40"/>
  <c r="G77" i="40"/>
  <c r="F77" i="40"/>
  <c r="BH76" i="40"/>
  <c r="AK76" i="40"/>
  <c r="AH76" i="40"/>
  <c r="AF76" i="40"/>
  <c r="BG76" i="40" s="1"/>
  <c r="X76" i="40"/>
  <c r="W76" i="40"/>
  <c r="T76" i="40"/>
  <c r="M76" i="40"/>
  <c r="L76" i="40"/>
  <c r="K76" i="40"/>
  <c r="I76" i="40"/>
  <c r="G76" i="40"/>
  <c r="F76" i="40"/>
  <c r="BH75" i="40"/>
  <c r="AW75" i="40"/>
  <c r="AH75" i="40"/>
  <c r="AF75" i="40"/>
  <c r="BG75" i="40" s="1"/>
  <c r="X75" i="40"/>
  <c r="T75" i="40"/>
  <c r="W75" i="40" s="1"/>
  <c r="M75" i="40"/>
  <c r="L75" i="40"/>
  <c r="I75" i="40"/>
  <c r="AX75" i="40" s="1"/>
  <c r="H75" i="40"/>
  <c r="G75" i="40"/>
  <c r="F75" i="40"/>
  <c r="BH74" i="40"/>
  <c r="AF74" i="40"/>
  <c r="BG74" i="40" s="1"/>
  <c r="X74" i="40"/>
  <c r="W74" i="40"/>
  <c r="T74" i="40"/>
  <c r="M74" i="40"/>
  <c r="AX74" i="40" s="1"/>
  <c r="L74" i="40"/>
  <c r="I74" i="40"/>
  <c r="H74" i="40"/>
  <c r="G74" i="40"/>
  <c r="F74" i="40"/>
  <c r="BG73" i="40"/>
  <c r="AF73" i="40"/>
  <c r="X73" i="40"/>
  <c r="W73" i="40"/>
  <c r="T73" i="40"/>
  <c r="L73" i="40"/>
  <c r="I73" i="40"/>
  <c r="G73" i="40"/>
  <c r="F73" i="40"/>
  <c r="AF72" i="40"/>
  <c r="BG72" i="40" s="1"/>
  <c r="X72" i="40"/>
  <c r="W72" i="40"/>
  <c r="T72" i="40"/>
  <c r="L72" i="40"/>
  <c r="I72" i="40"/>
  <c r="G72" i="40"/>
  <c r="K72" i="40" s="1"/>
  <c r="F72" i="40"/>
  <c r="AW71" i="40"/>
  <c r="AK71" i="40"/>
  <c r="AH71" i="40"/>
  <c r="AF71" i="40"/>
  <c r="BG71" i="40" s="1"/>
  <c r="X71" i="40"/>
  <c r="W71" i="40"/>
  <c r="T71" i="40"/>
  <c r="M71" i="40"/>
  <c r="L71" i="40"/>
  <c r="K71" i="40"/>
  <c r="I71" i="40"/>
  <c r="G71" i="40"/>
  <c r="BH71" i="40" s="1"/>
  <c r="F71" i="40"/>
  <c r="H71" i="40" s="1"/>
  <c r="BH70" i="40"/>
  <c r="AF70" i="40"/>
  <c r="BG70" i="40" s="1"/>
  <c r="X70" i="40"/>
  <c r="T70" i="40"/>
  <c r="W70" i="40" s="1"/>
  <c r="L70" i="40"/>
  <c r="I70" i="40"/>
  <c r="H70" i="40"/>
  <c r="G70" i="40"/>
  <c r="F70" i="40"/>
  <c r="BG69" i="40"/>
  <c r="AF69" i="40"/>
  <c r="X69" i="40"/>
  <c r="W69" i="40"/>
  <c r="T69" i="40"/>
  <c r="L69" i="40"/>
  <c r="I69" i="40"/>
  <c r="G69" i="40"/>
  <c r="F69" i="40"/>
  <c r="H69" i="40" s="1"/>
  <c r="AF68" i="40"/>
  <c r="BG68" i="40" s="1"/>
  <c r="X68" i="40"/>
  <c r="W68" i="40"/>
  <c r="T68" i="40"/>
  <c r="M68" i="40"/>
  <c r="AW68" i="40" s="1"/>
  <c r="L68" i="40"/>
  <c r="I68" i="40"/>
  <c r="AX68" i="40" s="1"/>
  <c r="H68" i="40"/>
  <c r="G68" i="40"/>
  <c r="AK68" i="40" s="1"/>
  <c r="F68" i="40"/>
  <c r="BG67" i="40"/>
  <c r="AF67" i="40"/>
  <c r="X67" i="40"/>
  <c r="W67" i="40"/>
  <c r="T67" i="40"/>
  <c r="L67" i="40"/>
  <c r="I67" i="40"/>
  <c r="G67" i="40"/>
  <c r="AK67" i="40" s="1"/>
  <c r="F67" i="40"/>
  <c r="H67" i="40" s="1"/>
  <c r="AK66" i="40"/>
  <c r="AF66" i="40"/>
  <c r="BG66" i="40" s="1"/>
  <c r="X66" i="40"/>
  <c r="W66" i="40"/>
  <c r="T66" i="40"/>
  <c r="L66" i="40"/>
  <c r="K66" i="40"/>
  <c r="I66" i="40"/>
  <c r="G66" i="40"/>
  <c r="F66" i="40"/>
  <c r="H66" i="40" s="1"/>
  <c r="AW65" i="40"/>
  <c r="AK65" i="40"/>
  <c r="AH65" i="40"/>
  <c r="AF65" i="40"/>
  <c r="BG65" i="40" s="1"/>
  <c r="X65" i="40"/>
  <c r="T65" i="40"/>
  <c r="W65" i="40" s="1"/>
  <c r="M65" i="40"/>
  <c r="L65" i="40"/>
  <c r="K65" i="40"/>
  <c r="I65" i="40"/>
  <c r="G65" i="40"/>
  <c r="BH65" i="40" s="1"/>
  <c r="F65" i="40"/>
  <c r="H65" i="40" s="1"/>
  <c r="BH64" i="40"/>
  <c r="AF64" i="40"/>
  <c r="BG64" i="40" s="1"/>
  <c r="X64" i="40"/>
  <c r="T64" i="40"/>
  <c r="W64" i="40" s="1"/>
  <c r="M64" i="40"/>
  <c r="L64" i="40"/>
  <c r="I64" i="40"/>
  <c r="AX64" i="40" s="1"/>
  <c r="H64" i="40"/>
  <c r="G64" i="40"/>
  <c r="F64" i="40"/>
  <c r="BG63" i="40"/>
  <c r="AF63" i="40"/>
  <c r="X63" i="40"/>
  <c r="W63" i="40"/>
  <c r="T63" i="40"/>
  <c r="L63" i="40"/>
  <c r="I63" i="40"/>
  <c r="G63" i="40"/>
  <c r="F63" i="40"/>
  <c r="BG62" i="40"/>
  <c r="AK62" i="40"/>
  <c r="AF62" i="40"/>
  <c r="X62" i="40"/>
  <c r="W62" i="40"/>
  <c r="T62" i="40"/>
  <c r="L62" i="40"/>
  <c r="K62" i="40"/>
  <c r="I62" i="40"/>
  <c r="G62" i="40"/>
  <c r="F62" i="40"/>
  <c r="H62" i="40" s="1"/>
  <c r="BH61" i="40"/>
  <c r="AW61" i="40"/>
  <c r="AK61" i="40"/>
  <c r="AH61" i="40"/>
  <c r="AF61" i="40"/>
  <c r="BG61" i="40" s="1"/>
  <c r="X61" i="40"/>
  <c r="T61" i="40"/>
  <c r="W61" i="40" s="1"/>
  <c r="M61" i="40"/>
  <c r="L61" i="40"/>
  <c r="K61" i="40"/>
  <c r="I61" i="40"/>
  <c r="AX61" i="40" s="1"/>
  <c r="G61" i="40"/>
  <c r="F61" i="40"/>
  <c r="H61" i="40" s="1"/>
  <c r="AV61" i="40" s="1"/>
  <c r="BH60" i="40"/>
  <c r="AF60" i="40"/>
  <c r="BG60" i="40" s="1"/>
  <c r="X60" i="40"/>
  <c r="T60" i="40"/>
  <c r="W60" i="40" s="1"/>
  <c r="M60" i="40"/>
  <c r="L60" i="40"/>
  <c r="I60" i="40"/>
  <c r="H60" i="40"/>
  <c r="G60" i="40"/>
  <c r="F60" i="40"/>
  <c r="BG59" i="40"/>
  <c r="AF59" i="40"/>
  <c r="X59" i="40"/>
  <c r="W59" i="40"/>
  <c r="T59" i="40"/>
  <c r="L59" i="40"/>
  <c r="I59" i="40"/>
  <c r="G59" i="40"/>
  <c r="F59" i="40"/>
  <c r="BG58" i="40"/>
  <c r="AK58" i="40"/>
  <c r="AF58" i="40"/>
  <c r="X58" i="40"/>
  <c r="W58" i="40"/>
  <c r="T58" i="40"/>
  <c r="L58" i="40"/>
  <c r="K58" i="40"/>
  <c r="I58" i="40"/>
  <c r="G58" i="40"/>
  <c r="F58" i="40"/>
  <c r="H58" i="40" s="1"/>
  <c r="AW57" i="40"/>
  <c r="AK57" i="40"/>
  <c r="AH57" i="40"/>
  <c r="AF57" i="40"/>
  <c r="BG57" i="40" s="1"/>
  <c r="X57" i="40"/>
  <c r="T57" i="40"/>
  <c r="W57" i="40" s="1"/>
  <c r="M57" i="40"/>
  <c r="L57" i="40"/>
  <c r="K57" i="40"/>
  <c r="I57" i="40"/>
  <c r="G57" i="40"/>
  <c r="BH57" i="40" s="1"/>
  <c r="F57" i="40"/>
  <c r="H57" i="40" s="1"/>
  <c r="BH56" i="40"/>
  <c r="AF56" i="40"/>
  <c r="BG56" i="40" s="1"/>
  <c r="X56" i="40"/>
  <c r="T56" i="40"/>
  <c r="W56" i="40" s="1"/>
  <c r="M56" i="40"/>
  <c r="L56" i="40"/>
  <c r="I56" i="40"/>
  <c r="H56" i="40"/>
  <c r="G56" i="40"/>
  <c r="F56" i="40"/>
  <c r="BG55" i="40"/>
  <c r="AF55" i="40"/>
  <c r="X55" i="40"/>
  <c r="W55" i="40"/>
  <c r="T55" i="40"/>
  <c r="L55" i="40"/>
  <c r="I55" i="40"/>
  <c r="G55" i="40"/>
  <c r="F55" i="40"/>
  <c r="BG54" i="40"/>
  <c r="AK54" i="40"/>
  <c r="AF54" i="40"/>
  <c r="X54" i="40"/>
  <c r="W54" i="40"/>
  <c r="T54" i="40"/>
  <c r="L54" i="40"/>
  <c r="K54" i="40"/>
  <c r="I54" i="40"/>
  <c r="G54" i="40"/>
  <c r="F54" i="40"/>
  <c r="H54" i="40" s="1"/>
  <c r="BH53" i="40"/>
  <c r="AW53" i="40"/>
  <c r="AK53" i="40"/>
  <c r="AH53" i="40"/>
  <c r="AF53" i="40"/>
  <c r="BG53" i="40" s="1"/>
  <c r="X53" i="40"/>
  <c r="T53" i="40"/>
  <c r="W53" i="40" s="1"/>
  <c r="M53" i="40"/>
  <c r="L53" i="40"/>
  <c r="K53" i="40"/>
  <c r="I53" i="40"/>
  <c r="AX53" i="40" s="1"/>
  <c r="G53" i="40"/>
  <c r="AU53" i="40" s="1"/>
  <c r="F53" i="40"/>
  <c r="H53" i="40" s="1"/>
  <c r="AV53" i="40" s="1"/>
  <c r="BH52" i="40"/>
  <c r="AF52" i="40"/>
  <c r="BG52" i="40" s="1"/>
  <c r="X52" i="40"/>
  <c r="T52" i="40"/>
  <c r="W52" i="40" s="1"/>
  <c r="M52" i="40"/>
  <c r="L52" i="40"/>
  <c r="I52" i="40"/>
  <c r="H52" i="40"/>
  <c r="G52" i="40"/>
  <c r="F52" i="40"/>
  <c r="BG51" i="40"/>
  <c r="AF51" i="40"/>
  <c r="X51" i="40"/>
  <c r="W51" i="40"/>
  <c r="T51" i="40"/>
  <c r="L51" i="40"/>
  <c r="I51" i="40"/>
  <c r="G51" i="40"/>
  <c r="F51" i="40"/>
  <c r="BG50" i="40"/>
  <c r="AK50" i="40"/>
  <c r="AF50" i="40"/>
  <c r="X50" i="40"/>
  <c r="W50" i="40"/>
  <c r="T50" i="40"/>
  <c r="L50" i="40"/>
  <c r="K50" i="40"/>
  <c r="I50" i="40"/>
  <c r="G50" i="40"/>
  <c r="F50" i="40"/>
  <c r="H50" i="40" s="1"/>
  <c r="BH49" i="40"/>
  <c r="AW49" i="40"/>
  <c r="AK49" i="40"/>
  <c r="AH49" i="40"/>
  <c r="AF49" i="40"/>
  <c r="BG49" i="40" s="1"/>
  <c r="X49" i="40"/>
  <c r="T49" i="40"/>
  <c r="W49" i="40" s="1"/>
  <c r="M49" i="40"/>
  <c r="L49" i="40"/>
  <c r="K49" i="40"/>
  <c r="I49" i="40"/>
  <c r="G49" i="40"/>
  <c r="F49" i="40"/>
  <c r="H49" i="40" s="1"/>
  <c r="AV49" i="40" s="1"/>
  <c r="BH48" i="40"/>
  <c r="AH48" i="40"/>
  <c r="AF48" i="40"/>
  <c r="BG48" i="40" s="1"/>
  <c r="X48" i="40"/>
  <c r="T48" i="40"/>
  <c r="W48" i="40" s="1"/>
  <c r="M48" i="40"/>
  <c r="AW48" i="40" s="1"/>
  <c r="L48" i="40"/>
  <c r="I48" i="40"/>
  <c r="AX48" i="40" s="1"/>
  <c r="H48" i="40"/>
  <c r="G48" i="40"/>
  <c r="F48" i="40"/>
  <c r="AF47" i="40"/>
  <c r="X47" i="40"/>
  <c r="W47" i="40"/>
  <c r="T47" i="40"/>
  <c r="L47" i="40"/>
  <c r="I47" i="40"/>
  <c r="G47" i="40"/>
  <c r="F47" i="40"/>
  <c r="AK46" i="40"/>
  <c r="AF46" i="40"/>
  <c r="X46" i="40"/>
  <c r="W46" i="40"/>
  <c r="T46" i="40"/>
  <c r="L46" i="40"/>
  <c r="K46" i="40"/>
  <c r="I46" i="40"/>
  <c r="G46" i="40"/>
  <c r="F46" i="40"/>
  <c r="H46" i="40" s="1"/>
  <c r="BH45" i="40"/>
  <c r="AW45" i="40"/>
  <c r="AK45" i="40"/>
  <c r="AH45" i="40"/>
  <c r="AF45" i="40"/>
  <c r="X45" i="40"/>
  <c r="T45" i="40"/>
  <c r="W45" i="40" s="1"/>
  <c r="M45" i="40"/>
  <c r="L45" i="40"/>
  <c r="K45" i="40"/>
  <c r="I45" i="40"/>
  <c r="AX45" i="40" s="1"/>
  <c r="G45" i="40"/>
  <c r="BG45" i="40" s="1"/>
  <c r="F45" i="40"/>
  <c r="H45" i="40" s="1"/>
  <c r="AV45" i="40" s="1"/>
  <c r="BH44" i="40"/>
  <c r="AW44" i="40"/>
  <c r="AH44" i="40"/>
  <c r="AF44" i="40"/>
  <c r="X44" i="40"/>
  <c r="T44" i="40"/>
  <c r="W44" i="40" s="1"/>
  <c r="M44" i="40"/>
  <c r="L44" i="40"/>
  <c r="I44" i="40"/>
  <c r="H44" i="40"/>
  <c r="G44" i="40"/>
  <c r="F44" i="40"/>
  <c r="AF43" i="40"/>
  <c r="X43" i="40"/>
  <c r="W43" i="40"/>
  <c r="T43" i="40"/>
  <c r="L43" i="40"/>
  <c r="I43" i="40"/>
  <c r="G43" i="40"/>
  <c r="F43" i="40"/>
  <c r="AF42" i="40"/>
  <c r="X42" i="40"/>
  <c r="W42" i="40"/>
  <c r="T42" i="40"/>
  <c r="L42" i="40"/>
  <c r="K42" i="40"/>
  <c r="I42" i="40"/>
  <c r="G42" i="40"/>
  <c r="F42" i="40"/>
  <c r="H42" i="40" s="1"/>
  <c r="BH41" i="40"/>
  <c r="AK41" i="40"/>
  <c r="AH41" i="40"/>
  <c r="AF41" i="40"/>
  <c r="X41" i="40"/>
  <c r="T41" i="40"/>
  <c r="W41" i="40" s="1"/>
  <c r="M41" i="40"/>
  <c r="L41" i="40"/>
  <c r="K41" i="40"/>
  <c r="I41" i="40"/>
  <c r="AX41" i="40" s="1"/>
  <c r="G41" i="40"/>
  <c r="BG41" i="40" s="1"/>
  <c r="F41" i="40"/>
  <c r="H41" i="40" s="1"/>
  <c r="BH40" i="40"/>
  <c r="AW40" i="40"/>
  <c r="AH40" i="40"/>
  <c r="AF40" i="40"/>
  <c r="X40" i="40"/>
  <c r="T40" i="40"/>
  <c r="W40" i="40" s="1"/>
  <c r="M40" i="40"/>
  <c r="L40" i="40"/>
  <c r="I40" i="40"/>
  <c r="AX40" i="40" s="1"/>
  <c r="H40" i="40"/>
  <c r="G40" i="40"/>
  <c r="F40" i="40"/>
  <c r="BH39" i="40"/>
  <c r="AF39" i="40"/>
  <c r="X39" i="40"/>
  <c r="W39" i="40"/>
  <c r="T39" i="40"/>
  <c r="M39" i="40"/>
  <c r="L39" i="40"/>
  <c r="I39" i="40"/>
  <c r="H39" i="40"/>
  <c r="G39" i="40"/>
  <c r="F39" i="40"/>
  <c r="AF38" i="40"/>
  <c r="X38" i="40"/>
  <c r="T38" i="40"/>
  <c r="W38" i="40" s="1"/>
  <c r="L38" i="40"/>
  <c r="I38" i="40"/>
  <c r="G38" i="40"/>
  <c r="F38" i="40"/>
  <c r="BH37" i="40"/>
  <c r="AW37" i="40"/>
  <c r="AK37" i="40"/>
  <c r="AH37" i="40"/>
  <c r="AF37" i="40"/>
  <c r="X37" i="40"/>
  <c r="T37" i="40"/>
  <c r="W37" i="40" s="1"/>
  <c r="M37" i="40"/>
  <c r="L37" i="40"/>
  <c r="K37" i="40"/>
  <c r="I37" i="40"/>
  <c r="AX37" i="40" s="1"/>
  <c r="H37" i="40"/>
  <c r="AV37" i="40" s="1"/>
  <c r="G37" i="40"/>
  <c r="F37" i="40"/>
  <c r="AF36" i="40"/>
  <c r="X36" i="40"/>
  <c r="T36" i="40"/>
  <c r="W36" i="40" s="1"/>
  <c r="L36" i="40"/>
  <c r="I36" i="40"/>
  <c r="G36" i="40"/>
  <c r="F36" i="40"/>
  <c r="AF35" i="40"/>
  <c r="X35" i="40"/>
  <c r="W35" i="40"/>
  <c r="T35" i="40"/>
  <c r="M35" i="40"/>
  <c r="AX35" i="40" s="1"/>
  <c r="L35" i="40"/>
  <c r="I35" i="40"/>
  <c r="H35" i="40"/>
  <c r="G35" i="40"/>
  <c r="BH35" i="40" s="1"/>
  <c r="F35" i="40"/>
  <c r="AW34" i="40"/>
  <c r="AH34" i="40"/>
  <c r="AF34" i="40"/>
  <c r="X34" i="40"/>
  <c r="T34" i="40"/>
  <c r="W34" i="40" s="1"/>
  <c r="M34" i="40"/>
  <c r="L34" i="40"/>
  <c r="I34" i="40"/>
  <c r="AX34" i="40" s="1"/>
  <c r="H34" i="40"/>
  <c r="G34" i="40"/>
  <c r="BG34" i="40" s="1"/>
  <c r="F34" i="40"/>
  <c r="BH33" i="40"/>
  <c r="AF33" i="40"/>
  <c r="X33" i="40"/>
  <c r="W33" i="40"/>
  <c r="T33" i="40"/>
  <c r="M33" i="40"/>
  <c r="AX33" i="40" s="1"/>
  <c r="L33" i="40"/>
  <c r="I33" i="40"/>
  <c r="H33" i="40"/>
  <c r="G33" i="40"/>
  <c r="BG33" i="40" s="1"/>
  <c r="F33" i="40"/>
  <c r="AF32" i="40"/>
  <c r="X32" i="40"/>
  <c r="W32" i="40"/>
  <c r="T32" i="40"/>
  <c r="L32" i="40"/>
  <c r="I32" i="40"/>
  <c r="G32" i="40"/>
  <c r="AK32" i="40" s="1"/>
  <c r="F32" i="40"/>
  <c r="H32" i="40" s="1"/>
  <c r="AK31" i="40"/>
  <c r="AH31" i="40"/>
  <c r="AF31" i="40"/>
  <c r="X31" i="40"/>
  <c r="W31" i="40"/>
  <c r="T31" i="40"/>
  <c r="L31" i="40"/>
  <c r="K31" i="40"/>
  <c r="I31" i="40"/>
  <c r="G31" i="40"/>
  <c r="BH31" i="40" s="1"/>
  <c r="F31" i="40"/>
  <c r="AW31" i="40" s="1"/>
  <c r="BH30" i="40"/>
  <c r="AW30" i="40"/>
  <c r="AH30" i="40"/>
  <c r="AF30" i="40"/>
  <c r="X30" i="40"/>
  <c r="T30" i="40"/>
  <c r="W30" i="40" s="1"/>
  <c r="M30" i="40"/>
  <c r="L30" i="40"/>
  <c r="I30" i="40"/>
  <c r="AX30" i="40" s="1"/>
  <c r="H30" i="40"/>
  <c r="G30" i="40"/>
  <c r="BG30" i="40" s="1"/>
  <c r="F30" i="40"/>
  <c r="BH29" i="40"/>
  <c r="AF29" i="40"/>
  <c r="X29" i="40"/>
  <c r="W29" i="40"/>
  <c r="T29" i="40"/>
  <c r="M29" i="40"/>
  <c r="AX29" i="40" s="1"/>
  <c r="L29" i="40"/>
  <c r="I29" i="40"/>
  <c r="H29" i="40"/>
  <c r="G29" i="40"/>
  <c r="BG29" i="40" s="1"/>
  <c r="F29" i="40"/>
  <c r="AF28" i="40"/>
  <c r="X28" i="40"/>
  <c r="W28" i="40"/>
  <c r="T28" i="40"/>
  <c r="L28" i="40"/>
  <c r="I28" i="40"/>
  <c r="G28" i="40"/>
  <c r="AK28" i="40" s="1"/>
  <c r="F28" i="40"/>
  <c r="H28" i="40" s="1"/>
  <c r="AK27" i="40"/>
  <c r="AH27" i="40"/>
  <c r="AF27" i="40"/>
  <c r="X27" i="40"/>
  <c r="W27" i="40"/>
  <c r="T27" i="40"/>
  <c r="L27" i="40"/>
  <c r="K27" i="40"/>
  <c r="I27" i="40"/>
  <c r="G27" i="40"/>
  <c r="BH27" i="40" s="1"/>
  <c r="F27" i="40"/>
  <c r="AW27" i="40" s="1"/>
  <c r="BH26" i="40"/>
  <c r="AW26" i="40"/>
  <c r="AH26" i="40"/>
  <c r="AF26" i="40"/>
  <c r="X26" i="40"/>
  <c r="T26" i="40"/>
  <c r="W26" i="40" s="1"/>
  <c r="M26" i="40"/>
  <c r="L26" i="40"/>
  <c r="I26" i="40"/>
  <c r="AX26" i="40" s="1"/>
  <c r="H26" i="40"/>
  <c r="G26" i="40"/>
  <c r="BG26" i="40" s="1"/>
  <c r="F26" i="40"/>
  <c r="BH25" i="40"/>
  <c r="AF25" i="40"/>
  <c r="X25" i="40"/>
  <c r="W25" i="40"/>
  <c r="T25" i="40"/>
  <c r="M25" i="40"/>
  <c r="AX25" i="40" s="1"/>
  <c r="L25" i="40"/>
  <c r="I25" i="40"/>
  <c r="H25" i="40"/>
  <c r="G25" i="40"/>
  <c r="BG25" i="40" s="1"/>
  <c r="F25" i="40"/>
  <c r="AF24" i="40"/>
  <c r="X24" i="40"/>
  <c r="W24" i="40"/>
  <c r="T24" i="40"/>
  <c r="L24" i="40"/>
  <c r="I24" i="40"/>
  <c r="G24" i="40"/>
  <c r="AK24" i="40" s="1"/>
  <c r="F24" i="40"/>
  <c r="H24" i="40" s="1"/>
  <c r="AK23" i="40"/>
  <c r="AH23" i="40"/>
  <c r="AF23" i="40"/>
  <c r="X23" i="40"/>
  <c r="W23" i="40"/>
  <c r="T23" i="40"/>
  <c r="L23" i="40"/>
  <c r="K23" i="40"/>
  <c r="I23" i="40"/>
  <c r="G23" i="40"/>
  <c r="BH23" i="40" s="1"/>
  <c r="F23" i="40"/>
  <c r="AW23" i="40" s="1"/>
  <c r="BH22" i="40"/>
  <c r="AW22" i="40"/>
  <c r="AH22" i="40"/>
  <c r="AF22" i="40"/>
  <c r="X22" i="40"/>
  <c r="T22" i="40"/>
  <c r="W22" i="40" s="1"/>
  <c r="M22" i="40"/>
  <c r="L22" i="40"/>
  <c r="I22" i="40"/>
  <c r="AX22" i="40" s="1"/>
  <c r="H22" i="40"/>
  <c r="G22" i="40"/>
  <c r="BG22" i="40" s="1"/>
  <c r="F22" i="40"/>
  <c r="BH21" i="40"/>
  <c r="AF21" i="40"/>
  <c r="X21" i="40"/>
  <c r="W21" i="40"/>
  <c r="T21" i="40"/>
  <c r="M21" i="40"/>
  <c r="AX21" i="40" s="1"/>
  <c r="L21" i="40"/>
  <c r="I21" i="40"/>
  <c r="H21" i="40"/>
  <c r="G21" i="40"/>
  <c r="BG21" i="40" s="1"/>
  <c r="F21" i="40"/>
  <c r="AF20" i="40"/>
  <c r="X20" i="40"/>
  <c r="W20" i="40"/>
  <c r="T20" i="40"/>
  <c r="L20" i="40"/>
  <c r="I20" i="40"/>
  <c r="G20" i="40"/>
  <c r="AK20" i="40" s="1"/>
  <c r="F20" i="40"/>
  <c r="H20" i="40" s="1"/>
  <c r="AK19" i="40"/>
  <c r="AH19" i="40"/>
  <c r="AF19" i="40"/>
  <c r="X19" i="40"/>
  <c r="W19" i="40"/>
  <c r="T19" i="40"/>
  <c r="L19" i="40"/>
  <c r="K19" i="40"/>
  <c r="I19" i="40"/>
  <c r="G19" i="40"/>
  <c r="BH19" i="40" s="1"/>
  <c r="F19" i="40"/>
  <c r="AW19" i="40" s="1"/>
  <c r="BH18" i="40"/>
  <c r="AW18" i="40"/>
  <c r="AH18" i="40"/>
  <c r="AF18" i="40"/>
  <c r="X18" i="40"/>
  <c r="T18" i="40"/>
  <c r="W18" i="40" s="1"/>
  <c r="M18" i="40"/>
  <c r="L18" i="40"/>
  <c r="I18" i="40"/>
  <c r="AX18" i="40" s="1"/>
  <c r="H18" i="40"/>
  <c r="G18" i="40"/>
  <c r="BG18" i="40" s="1"/>
  <c r="F18" i="40"/>
  <c r="BH17" i="40"/>
  <c r="AF17" i="40"/>
  <c r="X17" i="40"/>
  <c r="W17" i="40"/>
  <c r="T17" i="40"/>
  <c r="M17" i="40"/>
  <c r="AX17" i="40" s="1"/>
  <c r="L17" i="40"/>
  <c r="I17" i="40"/>
  <c r="H17" i="40"/>
  <c r="G17" i="40"/>
  <c r="BG17" i="40" s="1"/>
  <c r="F17" i="40"/>
  <c r="AF16" i="40"/>
  <c r="X16" i="40"/>
  <c r="W16" i="40"/>
  <c r="T16" i="40"/>
  <c r="L16" i="40"/>
  <c r="I16" i="40"/>
  <c r="G16" i="40"/>
  <c r="F16" i="40"/>
  <c r="H16" i="40" s="1"/>
  <c r="AK15" i="40"/>
  <c r="AH15" i="40"/>
  <c r="AF15" i="40"/>
  <c r="X15" i="40"/>
  <c r="W15" i="40"/>
  <c r="T15" i="40"/>
  <c r="L15" i="40"/>
  <c r="K15" i="40"/>
  <c r="I15" i="40"/>
  <c r="G15" i="40"/>
  <c r="BH15" i="40" s="1"/>
  <c r="F15" i="40"/>
  <c r="AW14" i="40"/>
  <c r="AH14" i="40"/>
  <c r="AF14" i="40"/>
  <c r="X14" i="40"/>
  <c r="T14" i="40"/>
  <c r="W14" i="40" s="1"/>
  <c r="M14" i="40"/>
  <c r="L14" i="40"/>
  <c r="I14" i="40"/>
  <c r="AX14" i="40" s="1"/>
  <c r="H14" i="40"/>
  <c r="G14" i="40"/>
  <c r="BH14" i="40" s="1"/>
  <c r="F14" i="40"/>
  <c r="BH13" i="40"/>
  <c r="AF13" i="40"/>
  <c r="X13" i="40"/>
  <c r="W13" i="40"/>
  <c r="T13" i="40"/>
  <c r="M13" i="40"/>
  <c r="AX13" i="40" s="1"/>
  <c r="L13" i="40"/>
  <c r="I13" i="40"/>
  <c r="H13" i="40"/>
  <c r="G13" i="40"/>
  <c r="BG13" i="40" s="1"/>
  <c r="F13" i="40"/>
  <c r="AF12" i="40"/>
  <c r="X12" i="40"/>
  <c r="W12" i="40"/>
  <c r="T12" i="40"/>
  <c r="L12" i="40"/>
  <c r="I12" i="40"/>
  <c r="G12" i="40"/>
  <c r="F12" i="40"/>
  <c r="BH11" i="40"/>
  <c r="AK11" i="40"/>
  <c r="AH11" i="40"/>
  <c r="AF11" i="40"/>
  <c r="X11" i="40"/>
  <c r="W11" i="40"/>
  <c r="T11" i="40"/>
  <c r="M11" i="40"/>
  <c r="L11" i="40"/>
  <c r="K11" i="40"/>
  <c r="I11" i="40"/>
  <c r="G11" i="40"/>
  <c r="BG11" i="40" s="1"/>
  <c r="F11" i="40"/>
  <c r="BH10" i="40"/>
  <c r="AW10" i="40"/>
  <c r="AH10" i="40"/>
  <c r="AF10" i="40"/>
  <c r="X10" i="40"/>
  <c r="T10" i="40"/>
  <c r="W10" i="40" s="1"/>
  <c r="M10" i="40"/>
  <c r="L10" i="40"/>
  <c r="I10" i="40"/>
  <c r="AX10" i="40" s="1"/>
  <c r="H10" i="40"/>
  <c r="G10" i="40"/>
  <c r="BG10" i="40" s="1"/>
  <c r="F10" i="40"/>
  <c r="BH9" i="40"/>
  <c r="AF9" i="40"/>
  <c r="X9" i="40"/>
  <c r="W9" i="40"/>
  <c r="T9" i="40"/>
  <c r="M9" i="40"/>
  <c r="AX9" i="40" s="1"/>
  <c r="L9" i="40"/>
  <c r="I9" i="40"/>
  <c r="H9" i="40"/>
  <c r="G9" i="40"/>
  <c r="BG9" i="40" s="1"/>
  <c r="F9" i="40"/>
  <c r="AF8" i="40"/>
  <c r="X8" i="40"/>
  <c r="W8" i="40"/>
  <c r="T8" i="40"/>
  <c r="L8" i="40"/>
  <c r="I8" i="40"/>
  <c r="G8" i="40"/>
  <c r="F8" i="40"/>
  <c r="BH7" i="40"/>
  <c r="AK7" i="40"/>
  <c r="AH7" i="40"/>
  <c r="AF7" i="40"/>
  <c r="X7" i="40"/>
  <c r="W7" i="40"/>
  <c r="T7" i="40"/>
  <c r="M7" i="40"/>
  <c r="L7" i="40"/>
  <c r="K7" i="40"/>
  <c r="I7" i="40"/>
  <c r="G7" i="40"/>
  <c r="BG7" i="40" s="1"/>
  <c r="F7" i="40"/>
  <c r="BH6" i="40"/>
  <c r="AW6" i="40"/>
  <c r="AH6" i="40"/>
  <c r="AF6" i="40"/>
  <c r="X6" i="40"/>
  <c r="T6" i="40"/>
  <c r="W6" i="40" s="1"/>
  <c r="M6" i="40"/>
  <c r="L6" i="40"/>
  <c r="I6" i="40"/>
  <c r="AX6" i="40" s="1"/>
  <c r="H6" i="40"/>
  <c r="G6" i="40"/>
  <c r="BG6" i="40" s="1"/>
  <c r="F6" i="40"/>
  <c r="BH5" i="40"/>
  <c r="AF5" i="40"/>
  <c r="AF2" i="40" s="1"/>
  <c r="X5" i="40"/>
  <c r="W5" i="40"/>
  <c r="T5" i="40"/>
  <c r="M5" i="40"/>
  <c r="AX5" i="40" s="1"/>
  <c r="L5" i="40"/>
  <c r="I5" i="40"/>
  <c r="H5" i="40"/>
  <c r="G5" i="40"/>
  <c r="BG5" i="40" s="1"/>
  <c r="F5" i="40"/>
  <c r="AF4" i="40"/>
  <c r="X4" i="40"/>
  <c r="W4" i="40"/>
  <c r="T4" i="40"/>
  <c r="L4" i="40"/>
  <c r="J2" i="40" s="1"/>
  <c r="I4" i="40"/>
  <c r="G4" i="40"/>
  <c r="F4" i="40"/>
  <c r="AY2" i="40"/>
  <c r="AI2" i="40"/>
  <c r="V2" i="40"/>
  <c r="H2" i="40"/>
  <c r="C2" i="40"/>
  <c r="AM2" i="40" s="1"/>
  <c r="BH124" i="39"/>
  <c r="AW124" i="39"/>
  <c r="AH124" i="39"/>
  <c r="AF124" i="39"/>
  <c r="BG124" i="39" s="1"/>
  <c r="X124" i="39"/>
  <c r="T124" i="39"/>
  <c r="W124" i="39" s="1"/>
  <c r="M124" i="39"/>
  <c r="L124" i="39"/>
  <c r="I124" i="39"/>
  <c r="AX124" i="39" s="1"/>
  <c r="H124" i="39"/>
  <c r="G124" i="39"/>
  <c r="F124" i="39"/>
  <c r="AF123" i="39"/>
  <c r="BG123" i="39" s="1"/>
  <c r="X123" i="39"/>
  <c r="W123" i="39"/>
  <c r="T123" i="39"/>
  <c r="L123" i="39"/>
  <c r="I123" i="39"/>
  <c r="H123" i="39"/>
  <c r="G123" i="39"/>
  <c r="BH123" i="39" s="1"/>
  <c r="F123" i="39"/>
  <c r="BG122" i="39"/>
  <c r="AF122" i="39"/>
  <c r="X122" i="39"/>
  <c r="W122" i="39"/>
  <c r="T122" i="39"/>
  <c r="L122" i="39"/>
  <c r="K122" i="39"/>
  <c r="I122" i="39"/>
  <c r="G122" i="39"/>
  <c r="F122" i="39"/>
  <c r="BH121" i="39"/>
  <c r="AK121" i="39"/>
  <c r="AH121" i="39"/>
  <c r="AF121" i="39"/>
  <c r="BG121" i="39" s="1"/>
  <c r="X121" i="39"/>
  <c r="T121" i="39"/>
  <c r="W121" i="39" s="1"/>
  <c r="M121" i="39"/>
  <c r="L121" i="39"/>
  <c r="K121" i="39"/>
  <c r="I121" i="39"/>
  <c r="AX121" i="39" s="1"/>
  <c r="G121" i="39"/>
  <c r="F121" i="39"/>
  <c r="H121" i="39" s="1"/>
  <c r="AV121" i="39" s="1"/>
  <c r="BH120" i="39"/>
  <c r="AW120" i="39"/>
  <c r="AH120" i="39"/>
  <c r="AF120" i="39"/>
  <c r="BG120" i="39" s="1"/>
  <c r="X120" i="39"/>
  <c r="T120" i="39"/>
  <c r="W120" i="39" s="1"/>
  <c r="M120" i="39"/>
  <c r="L120" i="39"/>
  <c r="I120" i="39"/>
  <c r="AX120" i="39" s="1"/>
  <c r="H120" i="39"/>
  <c r="G120" i="39"/>
  <c r="F120" i="39"/>
  <c r="AF119" i="39"/>
  <c r="BG119" i="39" s="1"/>
  <c r="X119" i="39"/>
  <c r="W119" i="39"/>
  <c r="T119" i="39"/>
  <c r="L119" i="39"/>
  <c r="I119" i="39"/>
  <c r="G119" i="39"/>
  <c r="F119" i="39"/>
  <c r="BG118" i="39"/>
  <c r="AF118" i="39"/>
  <c r="X118" i="39"/>
  <c r="W118" i="39"/>
  <c r="T118" i="39"/>
  <c r="L118" i="39"/>
  <c r="I118" i="39"/>
  <c r="G118" i="39"/>
  <c r="K118" i="39" s="1"/>
  <c r="AU118" i="39" s="1"/>
  <c r="F118" i="39"/>
  <c r="H118" i="39" s="1"/>
  <c r="BH117" i="39"/>
  <c r="AX117" i="39"/>
  <c r="AK117" i="39"/>
  <c r="AH117" i="39"/>
  <c r="AF117" i="39"/>
  <c r="BG117" i="39" s="1"/>
  <c r="X117" i="39"/>
  <c r="W117" i="39"/>
  <c r="T117" i="39"/>
  <c r="M117" i="39"/>
  <c r="L117" i="39"/>
  <c r="K117" i="39"/>
  <c r="I117" i="39"/>
  <c r="G117" i="39"/>
  <c r="AU117" i="39" s="1"/>
  <c r="F117" i="39"/>
  <c r="H117" i="39" s="1"/>
  <c r="BH116" i="39"/>
  <c r="AH116" i="39"/>
  <c r="AF116" i="39"/>
  <c r="BG116" i="39" s="1"/>
  <c r="X116" i="39"/>
  <c r="T116" i="39"/>
  <c r="W116" i="39" s="1"/>
  <c r="M116" i="39"/>
  <c r="AW116" i="39" s="1"/>
  <c r="L116" i="39"/>
  <c r="I116" i="39"/>
  <c r="H116" i="39"/>
  <c r="G116" i="39"/>
  <c r="F116" i="39"/>
  <c r="BG115" i="39"/>
  <c r="AK115" i="39"/>
  <c r="AF115" i="39"/>
  <c r="X115" i="39"/>
  <c r="W115" i="39"/>
  <c r="T115" i="39"/>
  <c r="L115" i="39"/>
  <c r="I115" i="39"/>
  <c r="G115" i="39"/>
  <c r="BH115" i="39" s="1"/>
  <c r="F115" i="39"/>
  <c r="BG114" i="39"/>
  <c r="AK114" i="39"/>
  <c r="AF114" i="39"/>
  <c r="X114" i="39"/>
  <c r="W114" i="39"/>
  <c r="T114" i="39"/>
  <c r="L114" i="39"/>
  <c r="I114" i="39"/>
  <c r="G114" i="39"/>
  <c r="F114" i="39"/>
  <c r="H114" i="39" s="1"/>
  <c r="BH113" i="39"/>
  <c r="AV113" i="39"/>
  <c r="AK113" i="39"/>
  <c r="AH113" i="39"/>
  <c r="AF113" i="39"/>
  <c r="BG113" i="39" s="1"/>
  <c r="X113" i="39"/>
  <c r="T113" i="39"/>
  <c r="W113" i="39" s="1"/>
  <c r="M113" i="39"/>
  <c r="AW113" i="39" s="1"/>
  <c r="L113" i="39"/>
  <c r="K113" i="39"/>
  <c r="I113" i="39"/>
  <c r="AX113" i="39" s="1"/>
  <c r="H113" i="39"/>
  <c r="G113" i="39"/>
  <c r="AU113" i="39" s="1"/>
  <c r="F113" i="39"/>
  <c r="BH112" i="39"/>
  <c r="AF112" i="39"/>
  <c r="BG112" i="39" s="1"/>
  <c r="X112" i="39"/>
  <c r="T112" i="39"/>
  <c r="W112" i="39" s="1"/>
  <c r="L112" i="39"/>
  <c r="I112" i="39"/>
  <c r="H112" i="39"/>
  <c r="G112" i="39"/>
  <c r="F112" i="39"/>
  <c r="BG111" i="39"/>
  <c r="AF111" i="39"/>
  <c r="X111" i="39"/>
  <c r="T111" i="39"/>
  <c r="W111" i="39" s="1"/>
  <c r="L111" i="39"/>
  <c r="I111" i="39"/>
  <c r="G111" i="39"/>
  <c r="AK111" i="39" s="1"/>
  <c r="F111" i="39"/>
  <c r="BH110" i="39"/>
  <c r="AK110" i="39"/>
  <c r="AF110" i="39"/>
  <c r="BG110" i="39" s="1"/>
  <c r="X110" i="39"/>
  <c r="W110" i="39"/>
  <c r="T110" i="39"/>
  <c r="M110" i="39"/>
  <c r="L110" i="39"/>
  <c r="K110" i="39"/>
  <c r="I110" i="39"/>
  <c r="G110" i="39"/>
  <c r="AW110" i="39" s="1"/>
  <c r="F110" i="39"/>
  <c r="H110" i="39" s="1"/>
  <c r="BG109" i="39"/>
  <c r="AH109" i="39"/>
  <c r="AF109" i="39"/>
  <c r="X109" i="39"/>
  <c r="T109" i="39"/>
  <c r="W109" i="39" s="1"/>
  <c r="L109" i="39"/>
  <c r="I109" i="39"/>
  <c r="G109" i="39"/>
  <c r="BH109" i="39" s="1"/>
  <c r="F109" i="39"/>
  <c r="H109" i="39" s="1"/>
  <c r="BH108" i="39"/>
  <c r="AK108" i="39"/>
  <c r="AF108" i="39"/>
  <c r="BG108" i="39" s="1"/>
  <c r="X108" i="39"/>
  <c r="W108" i="39"/>
  <c r="T108" i="39"/>
  <c r="M108" i="39"/>
  <c r="AX108" i="39" s="1"/>
  <c r="L108" i="39"/>
  <c r="K108" i="39"/>
  <c r="I108" i="39"/>
  <c r="H108" i="39"/>
  <c r="AV108" i="39" s="1"/>
  <c r="G108" i="39"/>
  <c r="AU108" i="39" s="1"/>
  <c r="F108" i="39"/>
  <c r="BG107" i="39"/>
  <c r="AF107" i="39"/>
  <c r="X107" i="39"/>
  <c r="T107" i="39"/>
  <c r="W107" i="39" s="1"/>
  <c r="L107" i="39"/>
  <c r="I107" i="39"/>
  <c r="G107" i="39"/>
  <c r="AK107" i="39" s="1"/>
  <c r="F107" i="39"/>
  <c r="H107" i="39" s="1"/>
  <c r="BH106" i="39"/>
  <c r="AK106" i="39"/>
  <c r="AF106" i="39"/>
  <c r="BG106" i="39" s="1"/>
  <c r="X106" i="39"/>
  <c r="W106" i="39"/>
  <c r="T106" i="39"/>
  <c r="M106" i="39"/>
  <c r="L106" i="39"/>
  <c r="K106" i="39"/>
  <c r="I106" i="39"/>
  <c r="G106" i="39"/>
  <c r="AW106" i="39" s="1"/>
  <c r="F106" i="39"/>
  <c r="H106" i="39" s="1"/>
  <c r="BG105" i="39"/>
  <c r="AH105" i="39"/>
  <c r="AF105" i="39"/>
  <c r="X105" i="39"/>
  <c r="T105" i="39"/>
  <c r="W105" i="39" s="1"/>
  <c r="L105" i="39"/>
  <c r="I105" i="39"/>
  <c r="G105" i="39"/>
  <c r="BH105" i="39" s="1"/>
  <c r="F105" i="39"/>
  <c r="BH104" i="39"/>
  <c r="AK104" i="39"/>
  <c r="AF104" i="39"/>
  <c r="BG104" i="39" s="1"/>
  <c r="X104" i="39"/>
  <c r="W104" i="39"/>
  <c r="T104" i="39"/>
  <c r="M104" i="39"/>
  <c r="AX104" i="39" s="1"/>
  <c r="L104" i="39"/>
  <c r="K104" i="39"/>
  <c r="I104" i="39"/>
  <c r="H104" i="39"/>
  <c r="AV104" i="39" s="1"/>
  <c r="G104" i="39"/>
  <c r="AU104" i="39" s="1"/>
  <c r="F104" i="39"/>
  <c r="BG103" i="39"/>
  <c r="AF103" i="39"/>
  <c r="X103" i="39"/>
  <c r="T103" i="39"/>
  <c r="W103" i="39" s="1"/>
  <c r="L103" i="39"/>
  <c r="I103" i="39"/>
  <c r="G103" i="39"/>
  <c r="AK103" i="39" s="1"/>
  <c r="F103" i="39"/>
  <c r="H103" i="39" s="1"/>
  <c r="BH102" i="39"/>
  <c r="AK102" i="39"/>
  <c r="AH102" i="39"/>
  <c r="AF102" i="39"/>
  <c r="BG102" i="39" s="1"/>
  <c r="X102" i="39"/>
  <c r="W102" i="39"/>
  <c r="T102" i="39"/>
  <c r="M102" i="39"/>
  <c r="AW102" i="39" s="1"/>
  <c r="L102" i="39"/>
  <c r="K102" i="39"/>
  <c r="I102" i="39"/>
  <c r="G102" i="39"/>
  <c r="F102" i="39"/>
  <c r="H102" i="39" s="1"/>
  <c r="BG101" i="39"/>
  <c r="AH101" i="39"/>
  <c r="AF101" i="39"/>
  <c r="X101" i="39"/>
  <c r="T101" i="39"/>
  <c r="W101" i="39" s="1"/>
  <c r="L101" i="39"/>
  <c r="I101" i="39"/>
  <c r="G101" i="39"/>
  <c r="BH101" i="39" s="1"/>
  <c r="F101" i="39"/>
  <c r="BH100" i="39"/>
  <c r="AK100" i="39"/>
  <c r="AF100" i="39"/>
  <c r="BG100" i="39" s="1"/>
  <c r="X100" i="39"/>
  <c r="W100" i="39"/>
  <c r="T100" i="39"/>
  <c r="M100" i="39"/>
  <c r="AX100" i="39" s="1"/>
  <c r="L100" i="39"/>
  <c r="K100" i="39"/>
  <c r="I100" i="39"/>
  <c r="H100" i="39"/>
  <c r="AV100" i="39" s="1"/>
  <c r="G100" i="39"/>
  <c r="AU100" i="39" s="1"/>
  <c r="F100" i="39"/>
  <c r="BG99" i="39"/>
  <c r="AF99" i="39"/>
  <c r="X99" i="39"/>
  <c r="T99" i="39"/>
  <c r="W99" i="39" s="1"/>
  <c r="L99" i="39"/>
  <c r="I99" i="39"/>
  <c r="G99" i="39"/>
  <c r="AK99" i="39" s="1"/>
  <c r="F99" i="39"/>
  <c r="H99" i="39" s="1"/>
  <c r="BH98" i="39"/>
  <c r="AK98" i="39"/>
  <c r="AH98" i="39"/>
  <c r="AF98" i="39"/>
  <c r="BG98" i="39" s="1"/>
  <c r="X98" i="39"/>
  <c r="W98" i="39"/>
  <c r="T98" i="39"/>
  <c r="M98" i="39"/>
  <c r="AW98" i="39" s="1"/>
  <c r="L98" i="39"/>
  <c r="K98" i="39"/>
  <c r="I98" i="39"/>
  <c r="G98" i="39"/>
  <c r="AU98" i="39" s="1"/>
  <c r="F98" i="39"/>
  <c r="H98" i="39" s="1"/>
  <c r="BG97" i="39"/>
  <c r="AH97" i="39"/>
  <c r="AF97" i="39"/>
  <c r="X97" i="39"/>
  <c r="T97" i="39"/>
  <c r="W97" i="39" s="1"/>
  <c r="L97" i="39"/>
  <c r="I97" i="39"/>
  <c r="G97" i="39"/>
  <c r="BH97" i="39" s="1"/>
  <c r="F97" i="39"/>
  <c r="BH96" i="39"/>
  <c r="AK96" i="39"/>
  <c r="AF96" i="39"/>
  <c r="BG96" i="39" s="1"/>
  <c r="X96" i="39"/>
  <c r="W96" i="39"/>
  <c r="T96" i="39"/>
  <c r="M96" i="39"/>
  <c r="AX96" i="39" s="1"/>
  <c r="L96" i="39"/>
  <c r="K96" i="39"/>
  <c r="I96" i="39"/>
  <c r="H96" i="39"/>
  <c r="AV96" i="39" s="1"/>
  <c r="G96" i="39"/>
  <c r="AU96" i="39" s="1"/>
  <c r="F96" i="39"/>
  <c r="BG95" i="39"/>
  <c r="AF95" i="39"/>
  <c r="X95" i="39"/>
  <c r="T95" i="39"/>
  <c r="W95" i="39" s="1"/>
  <c r="L95" i="39"/>
  <c r="I95" i="39"/>
  <c r="G95" i="39"/>
  <c r="AK95" i="39" s="1"/>
  <c r="F95" i="39"/>
  <c r="H95" i="39" s="1"/>
  <c r="BH94" i="39"/>
  <c r="AK94" i="39"/>
  <c r="AH94" i="39"/>
  <c r="AF94" i="39"/>
  <c r="BG94" i="39" s="1"/>
  <c r="X94" i="39"/>
  <c r="W94" i="39"/>
  <c r="T94" i="39"/>
  <c r="M94" i="39"/>
  <c r="AW94" i="39" s="1"/>
  <c r="L94" i="39"/>
  <c r="K94" i="39"/>
  <c r="I94" i="39"/>
  <c r="G94" i="39"/>
  <c r="AU94" i="39" s="1"/>
  <c r="F94" i="39"/>
  <c r="H94" i="39" s="1"/>
  <c r="BG93" i="39"/>
  <c r="AH93" i="39"/>
  <c r="AF93" i="39"/>
  <c r="X93" i="39"/>
  <c r="T93" i="39"/>
  <c r="W93" i="39" s="1"/>
  <c r="L93" i="39"/>
  <c r="I93" i="39"/>
  <c r="G93" i="39"/>
  <c r="BH93" i="39" s="1"/>
  <c r="F93" i="39"/>
  <c r="BH92" i="39"/>
  <c r="AK92" i="39"/>
  <c r="AF92" i="39"/>
  <c r="BG92" i="39" s="1"/>
  <c r="X92" i="39"/>
  <c r="W92" i="39"/>
  <c r="T92" i="39"/>
  <c r="M92" i="39"/>
  <c r="AX92" i="39" s="1"/>
  <c r="L92" i="39"/>
  <c r="K92" i="39"/>
  <c r="I92" i="39"/>
  <c r="H92" i="39"/>
  <c r="AV92" i="39" s="1"/>
  <c r="G92" i="39"/>
  <c r="AU92" i="39" s="1"/>
  <c r="F92" i="39"/>
  <c r="BG91" i="39"/>
  <c r="AF91" i="39"/>
  <c r="X91" i="39"/>
  <c r="T91" i="39"/>
  <c r="W91" i="39" s="1"/>
  <c r="L91" i="39"/>
  <c r="I91" i="39"/>
  <c r="G91" i="39"/>
  <c r="AK91" i="39" s="1"/>
  <c r="F91" i="39"/>
  <c r="H91" i="39" s="1"/>
  <c r="BH90" i="39"/>
  <c r="AK90" i="39"/>
  <c r="AH90" i="39"/>
  <c r="AF90" i="39"/>
  <c r="BG90" i="39" s="1"/>
  <c r="X90" i="39"/>
  <c r="W90" i="39"/>
  <c r="T90" i="39"/>
  <c r="M90" i="39"/>
  <c r="AW90" i="39" s="1"/>
  <c r="L90" i="39"/>
  <c r="K90" i="39"/>
  <c r="I90" i="39"/>
  <c r="G90" i="39"/>
  <c r="F90" i="39"/>
  <c r="H90" i="39" s="1"/>
  <c r="BG89" i="39"/>
  <c r="AH89" i="39"/>
  <c r="AF89" i="39"/>
  <c r="X89" i="39"/>
  <c r="T89" i="39"/>
  <c r="W89" i="39" s="1"/>
  <c r="L89" i="39"/>
  <c r="I89" i="39"/>
  <c r="G89" i="39"/>
  <c r="BH89" i="39" s="1"/>
  <c r="F89" i="39"/>
  <c r="BH88" i="39"/>
  <c r="AK88" i="39"/>
  <c r="AF88" i="39"/>
  <c r="BG88" i="39" s="1"/>
  <c r="X88" i="39"/>
  <c r="W88" i="39"/>
  <c r="T88" i="39"/>
  <c r="M88" i="39"/>
  <c r="AX88" i="39" s="1"/>
  <c r="L88" i="39"/>
  <c r="K88" i="39"/>
  <c r="I88" i="39"/>
  <c r="H88" i="39"/>
  <c r="AV88" i="39" s="1"/>
  <c r="G88" i="39"/>
  <c r="AU88" i="39" s="1"/>
  <c r="F88" i="39"/>
  <c r="BG87" i="39"/>
  <c r="AF87" i="39"/>
  <c r="X87" i="39"/>
  <c r="T87" i="39"/>
  <c r="W87" i="39" s="1"/>
  <c r="L87" i="39"/>
  <c r="I87" i="39"/>
  <c r="G87" i="39"/>
  <c r="AK87" i="39" s="1"/>
  <c r="F87" i="39"/>
  <c r="H87" i="39" s="1"/>
  <c r="BH86" i="39"/>
  <c r="AK86" i="39"/>
  <c r="AH86" i="39"/>
  <c r="AF86" i="39"/>
  <c r="BG86" i="39" s="1"/>
  <c r="X86" i="39"/>
  <c r="W86" i="39"/>
  <c r="T86" i="39"/>
  <c r="M86" i="39"/>
  <c r="AW86" i="39" s="1"/>
  <c r="L86" i="39"/>
  <c r="K86" i="39"/>
  <c r="I86" i="39"/>
  <c r="G86" i="39"/>
  <c r="F86" i="39"/>
  <c r="H86" i="39" s="1"/>
  <c r="BG85" i="39"/>
  <c r="AH85" i="39"/>
  <c r="AF85" i="39"/>
  <c r="X85" i="39"/>
  <c r="T85" i="39"/>
  <c r="W85" i="39" s="1"/>
  <c r="L85" i="39"/>
  <c r="I85" i="39"/>
  <c r="G85" i="39"/>
  <c r="BH85" i="39" s="1"/>
  <c r="F85" i="39"/>
  <c r="BH84" i="39"/>
  <c r="AK84" i="39"/>
  <c r="AF84" i="39"/>
  <c r="BG84" i="39" s="1"/>
  <c r="X84" i="39"/>
  <c r="W84" i="39"/>
  <c r="T84" i="39"/>
  <c r="M84" i="39"/>
  <c r="AX84" i="39" s="1"/>
  <c r="L84" i="39"/>
  <c r="K84" i="39"/>
  <c r="I84" i="39"/>
  <c r="H84" i="39"/>
  <c r="AV84" i="39" s="1"/>
  <c r="G84" i="39"/>
  <c r="AU84" i="39" s="1"/>
  <c r="F84" i="39"/>
  <c r="BG83" i="39"/>
  <c r="AF83" i="39"/>
  <c r="X83" i="39"/>
  <c r="T83" i="39"/>
  <c r="W83" i="39" s="1"/>
  <c r="L83" i="39"/>
  <c r="I83" i="39"/>
  <c r="G83" i="39"/>
  <c r="AK83" i="39" s="1"/>
  <c r="F83" i="39"/>
  <c r="H83" i="39" s="1"/>
  <c r="BH82" i="39"/>
  <c r="AK82" i="39"/>
  <c r="AH82" i="39"/>
  <c r="AF82" i="39"/>
  <c r="BG82" i="39" s="1"/>
  <c r="X82" i="39"/>
  <c r="W82" i="39"/>
  <c r="T82" i="39"/>
  <c r="M82" i="39"/>
  <c r="AW82" i="39" s="1"/>
  <c r="L82" i="39"/>
  <c r="K82" i="39"/>
  <c r="I82" i="39"/>
  <c r="G82" i="39"/>
  <c r="AU82" i="39" s="1"/>
  <c r="F82" i="39"/>
  <c r="H82" i="39" s="1"/>
  <c r="BG81" i="39"/>
  <c r="AH81" i="39"/>
  <c r="AF81" i="39"/>
  <c r="X81" i="39"/>
  <c r="T81" i="39"/>
  <c r="W81" i="39" s="1"/>
  <c r="L81" i="39"/>
  <c r="I81" i="39"/>
  <c r="G81" i="39"/>
  <c r="BH81" i="39" s="1"/>
  <c r="F81" i="39"/>
  <c r="BH80" i="39"/>
  <c r="AK80" i="39"/>
  <c r="AF80" i="39"/>
  <c r="BG80" i="39" s="1"/>
  <c r="X80" i="39"/>
  <c r="W80" i="39"/>
  <c r="T80" i="39"/>
  <c r="M80" i="39"/>
  <c r="AX80" i="39" s="1"/>
  <c r="L80" i="39"/>
  <c r="K80" i="39"/>
  <c r="I80" i="39"/>
  <c r="H80" i="39"/>
  <c r="AV80" i="39" s="1"/>
  <c r="G80" i="39"/>
  <c r="AU80" i="39" s="1"/>
  <c r="F80" i="39"/>
  <c r="BG79" i="39"/>
  <c r="AF79" i="39"/>
  <c r="X79" i="39"/>
  <c r="T79" i="39"/>
  <c r="W79" i="39" s="1"/>
  <c r="L79" i="39"/>
  <c r="I79" i="39"/>
  <c r="G79" i="39"/>
  <c r="AK79" i="39" s="1"/>
  <c r="F79" i="39"/>
  <c r="H79" i="39" s="1"/>
  <c r="BH78" i="39"/>
  <c r="AK78" i="39"/>
  <c r="AH78" i="39"/>
  <c r="AF78" i="39"/>
  <c r="BG78" i="39" s="1"/>
  <c r="X78" i="39"/>
  <c r="W78" i="39"/>
  <c r="T78" i="39"/>
  <c r="M78" i="39"/>
  <c r="AW78" i="39" s="1"/>
  <c r="L78" i="39"/>
  <c r="K78" i="39"/>
  <c r="I78" i="39"/>
  <c r="G78" i="39"/>
  <c r="AU78" i="39" s="1"/>
  <c r="F78" i="39"/>
  <c r="H78" i="39" s="1"/>
  <c r="BG77" i="39"/>
  <c r="AH77" i="39"/>
  <c r="AF77" i="39"/>
  <c r="X77" i="39"/>
  <c r="T77" i="39"/>
  <c r="W77" i="39" s="1"/>
  <c r="L77" i="39"/>
  <c r="I77" i="39"/>
  <c r="G77" i="39"/>
  <c r="BH77" i="39" s="1"/>
  <c r="F77" i="39"/>
  <c r="BH76" i="39"/>
  <c r="AK76" i="39"/>
  <c r="AF76" i="39"/>
  <c r="BG76" i="39" s="1"/>
  <c r="X76" i="39"/>
  <c r="W76" i="39"/>
  <c r="T76" i="39"/>
  <c r="M76" i="39"/>
  <c r="AX76" i="39" s="1"/>
  <c r="L76" i="39"/>
  <c r="K76" i="39"/>
  <c r="I76" i="39"/>
  <c r="H76" i="39"/>
  <c r="AV76" i="39" s="1"/>
  <c r="G76" i="39"/>
  <c r="AU76" i="39" s="1"/>
  <c r="F76" i="39"/>
  <c r="BG75" i="39"/>
  <c r="AF75" i="39"/>
  <c r="X75" i="39"/>
  <c r="T75" i="39"/>
  <c r="W75" i="39" s="1"/>
  <c r="L75" i="39"/>
  <c r="I75" i="39"/>
  <c r="G75" i="39"/>
  <c r="AK75" i="39" s="1"/>
  <c r="F75" i="39"/>
  <c r="H75" i="39" s="1"/>
  <c r="BH74" i="39"/>
  <c r="AK74" i="39"/>
  <c r="AH74" i="39"/>
  <c r="AF74" i="39"/>
  <c r="BG74" i="39" s="1"/>
  <c r="X74" i="39"/>
  <c r="W74" i="39"/>
  <c r="T74" i="39"/>
  <c r="M74" i="39"/>
  <c r="AW74" i="39" s="1"/>
  <c r="L74" i="39"/>
  <c r="K74" i="39"/>
  <c r="I74" i="39"/>
  <c r="G74" i="39"/>
  <c r="F74" i="39"/>
  <c r="H74" i="39" s="1"/>
  <c r="BG73" i="39"/>
  <c r="AH73" i="39"/>
  <c r="AF73" i="39"/>
  <c r="X73" i="39"/>
  <c r="T73" i="39"/>
  <c r="W73" i="39" s="1"/>
  <c r="L73" i="39"/>
  <c r="I73" i="39"/>
  <c r="G73" i="39"/>
  <c r="BH73" i="39" s="1"/>
  <c r="F73" i="39"/>
  <c r="BH72" i="39"/>
  <c r="AK72" i="39"/>
  <c r="AF72" i="39"/>
  <c r="BG72" i="39" s="1"/>
  <c r="X72" i="39"/>
  <c r="W72" i="39"/>
  <c r="T72" i="39"/>
  <c r="M72" i="39"/>
  <c r="AX72" i="39" s="1"/>
  <c r="L72" i="39"/>
  <c r="K72" i="39"/>
  <c r="I72" i="39"/>
  <c r="H72" i="39"/>
  <c r="AV72" i="39" s="1"/>
  <c r="G72" i="39"/>
  <c r="AU72" i="39" s="1"/>
  <c r="F72" i="39"/>
  <c r="BG71" i="39"/>
  <c r="AF71" i="39"/>
  <c r="X71" i="39"/>
  <c r="T71" i="39"/>
  <c r="W71" i="39" s="1"/>
  <c r="L71" i="39"/>
  <c r="I71" i="39"/>
  <c r="G71" i="39"/>
  <c r="AK71" i="39" s="1"/>
  <c r="F71" i="39"/>
  <c r="H71" i="39" s="1"/>
  <c r="BH70" i="39"/>
  <c r="AK70" i="39"/>
  <c r="AH70" i="39"/>
  <c r="AF70" i="39"/>
  <c r="BG70" i="39" s="1"/>
  <c r="X70" i="39"/>
  <c r="W70" i="39"/>
  <c r="T70" i="39"/>
  <c r="M70" i="39"/>
  <c r="AW70" i="39" s="1"/>
  <c r="L70" i="39"/>
  <c r="K70" i="39"/>
  <c r="I70" i="39"/>
  <c r="G70" i="39"/>
  <c r="F70" i="39"/>
  <c r="H70" i="39" s="1"/>
  <c r="AH69" i="39"/>
  <c r="AF69" i="39"/>
  <c r="BG69" i="39" s="1"/>
  <c r="X69" i="39"/>
  <c r="T69" i="39"/>
  <c r="W69" i="39" s="1"/>
  <c r="M69" i="39"/>
  <c r="AW69" i="39" s="1"/>
  <c r="L69" i="39"/>
  <c r="I69" i="39"/>
  <c r="AX69" i="39" s="1"/>
  <c r="H69" i="39"/>
  <c r="G69" i="39"/>
  <c r="BH69" i="39" s="1"/>
  <c r="F69" i="39"/>
  <c r="BG68" i="39"/>
  <c r="AF68" i="39"/>
  <c r="X68" i="39"/>
  <c r="W68" i="39"/>
  <c r="T68" i="39"/>
  <c r="L68" i="39"/>
  <c r="I68" i="39"/>
  <c r="G68" i="39"/>
  <c r="F68" i="39"/>
  <c r="BG67" i="39"/>
  <c r="AK67" i="39"/>
  <c r="AF67" i="39"/>
  <c r="X67" i="39"/>
  <c r="W67" i="39"/>
  <c r="T67" i="39"/>
  <c r="L67" i="39"/>
  <c r="K67" i="39"/>
  <c r="I67" i="39"/>
  <c r="G67" i="39"/>
  <c r="F67" i="39"/>
  <c r="H67" i="39" s="1"/>
  <c r="BH66" i="39"/>
  <c r="AW66" i="39"/>
  <c r="AK66" i="39"/>
  <c r="AH66" i="39"/>
  <c r="AF66" i="39"/>
  <c r="BG66" i="39" s="1"/>
  <c r="X66" i="39"/>
  <c r="T66" i="39"/>
  <c r="W66" i="39" s="1"/>
  <c r="M66" i="39"/>
  <c r="L66" i="39"/>
  <c r="K66" i="39"/>
  <c r="I66" i="39"/>
  <c r="AX66" i="39" s="1"/>
  <c r="G66" i="39"/>
  <c r="AU66" i="39" s="1"/>
  <c r="F66" i="39"/>
  <c r="H66" i="39" s="1"/>
  <c r="AV66" i="39" s="1"/>
  <c r="BH65" i="39"/>
  <c r="AH65" i="39"/>
  <c r="AF65" i="39"/>
  <c r="BG65" i="39" s="1"/>
  <c r="X65" i="39"/>
  <c r="T65" i="39"/>
  <c r="W65" i="39" s="1"/>
  <c r="M65" i="39"/>
  <c r="AW65" i="39" s="1"/>
  <c r="L65" i="39"/>
  <c r="I65" i="39"/>
  <c r="AX65" i="39" s="1"/>
  <c r="H65" i="39"/>
  <c r="G65" i="39"/>
  <c r="F65" i="39"/>
  <c r="BG64" i="39"/>
  <c r="AF64" i="39"/>
  <c r="X64" i="39"/>
  <c r="W64" i="39"/>
  <c r="T64" i="39"/>
  <c r="L64" i="39"/>
  <c r="I64" i="39"/>
  <c r="G64" i="39"/>
  <c r="F64" i="39"/>
  <c r="BG63" i="39"/>
  <c r="AK63" i="39"/>
  <c r="AF63" i="39"/>
  <c r="X63" i="39"/>
  <c r="W63" i="39"/>
  <c r="T63" i="39"/>
  <c r="L63" i="39"/>
  <c r="K63" i="39"/>
  <c r="I63" i="39"/>
  <c r="G63" i="39"/>
  <c r="F63" i="39"/>
  <c r="H63" i="39" s="1"/>
  <c r="BH62" i="39"/>
  <c r="AW62" i="39"/>
  <c r="AK62" i="39"/>
  <c r="AH62" i="39"/>
  <c r="AF62" i="39"/>
  <c r="BG62" i="39" s="1"/>
  <c r="X62" i="39"/>
  <c r="T62" i="39"/>
  <c r="W62" i="39" s="1"/>
  <c r="M62" i="39"/>
  <c r="L62" i="39"/>
  <c r="K62" i="39"/>
  <c r="I62" i="39"/>
  <c r="AX62" i="39" s="1"/>
  <c r="G62" i="39"/>
  <c r="AU62" i="39" s="1"/>
  <c r="F62" i="39"/>
  <c r="H62" i="39" s="1"/>
  <c r="AV62" i="39" s="1"/>
  <c r="BH61" i="39"/>
  <c r="AH61" i="39"/>
  <c r="AF61" i="39"/>
  <c r="BG61" i="39" s="1"/>
  <c r="X61" i="39"/>
  <c r="T61" i="39"/>
  <c r="W61" i="39" s="1"/>
  <c r="M61" i="39"/>
  <c r="AW61" i="39" s="1"/>
  <c r="L61" i="39"/>
  <c r="I61" i="39"/>
  <c r="H61" i="39"/>
  <c r="G61" i="39"/>
  <c r="F61" i="39"/>
  <c r="BG60" i="39"/>
  <c r="AF60" i="39"/>
  <c r="X60" i="39"/>
  <c r="W60" i="39"/>
  <c r="T60" i="39"/>
  <c r="L60" i="39"/>
  <c r="I60" i="39"/>
  <c r="G60" i="39"/>
  <c r="F60" i="39"/>
  <c r="BG59" i="39"/>
  <c r="AK59" i="39"/>
  <c r="AF59" i="39"/>
  <c r="X59" i="39"/>
  <c r="W59" i="39"/>
  <c r="T59" i="39"/>
  <c r="L59" i="39"/>
  <c r="K59" i="39"/>
  <c r="I59" i="39"/>
  <c r="G59" i="39"/>
  <c r="F59" i="39"/>
  <c r="H59" i="39" s="1"/>
  <c r="BH58" i="39"/>
  <c r="AW58" i="39"/>
  <c r="AK58" i="39"/>
  <c r="AH58" i="39"/>
  <c r="AF58" i="39"/>
  <c r="BG58" i="39" s="1"/>
  <c r="X58" i="39"/>
  <c r="T58" i="39"/>
  <c r="W58" i="39" s="1"/>
  <c r="M58" i="39"/>
  <c r="L58" i="39"/>
  <c r="K58" i="39"/>
  <c r="I58" i="39"/>
  <c r="G58" i="39"/>
  <c r="F58" i="39"/>
  <c r="H58" i="39" s="1"/>
  <c r="AV58" i="39" s="1"/>
  <c r="BH57" i="39"/>
  <c r="AH57" i="39"/>
  <c r="AF57" i="39"/>
  <c r="BG57" i="39" s="1"/>
  <c r="X57" i="39"/>
  <c r="T57" i="39"/>
  <c r="W57" i="39" s="1"/>
  <c r="M57" i="39"/>
  <c r="AW57" i="39" s="1"/>
  <c r="L57" i="39"/>
  <c r="I57" i="39"/>
  <c r="AX57" i="39" s="1"/>
  <c r="H57" i="39"/>
  <c r="G57" i="39"/>
  <c r="F57" i="39"/>
  <c r="AF56" i="39"/>
  <c r="BG56" i="39" s="1"/>
  <c r="X56" i="39"/>
  <c r="W56" i="39"/>
  <c r="T56" i="39"/>
  <c r="L56" i="39"/>
  <c r="I56" i="39"/>
  <c r="G56" i="39"/>
  <c r="F56" i="39"/>
  <c r="BG55" i="39"/>
  <c r="AF55" i="39"/>
  <c r="X55" i="39"/>
  <c r="W55" i="39"/>
  <c r="T55" i="39"/>
  <c r="L55" i="39"/>
  <c r="I55" i="39"/>
  <c r="G55" i="39"/>
  <c r="K55" i="39" s="1"/>
  <c r="F55" i="39"/>
  <c r="BH54" i="39"/>
  <c r="AX54" i="39"/>
  <c r="AK54" i="39"/>
  <c r="AH54" i="39"/>
  <c r="AF54" i="39"/>
  <c r="BG54" i="39" s="1"/>
  <c r="X54" i="39"/>
  <c r="W54" i="39"/>
  <c r="T54" i="39"/>
  <c r="M54" i="39"/>
  <c r="L54" i="39"/>
  <c r="K54" i="39"/>
  <c r="I54" i="39"/>
  <c r="G54" i="39"/>
  <c r="AU54" i="39" s="1"/>
  <c r="F54" i="39"/>
  <c r="H54" i="39" s="1"/>
  <c r="BH53" i="39"/>
  <c r="AH53" i="39"/>
  <c r="AF53" i="39"/>
  <c r="BG53" i="39" s="1"/>
  <c r="X53" i="39"/>
  <c r="T53" i="39"/>
  <c r="W53" i="39" s="1"/>
  <c r="M53" i="39"/>
  <c r="AW53" i="39" s="1"/>
  <c r="L53" i="39"/>
  <c r="I53" i="39"/>
  <c r="H53" i="39"/>
  <c r="G53" i="39"/>
  <c r="F53" i="39"/>
  <c r="BG52" i="39"/>
  <c r="AF52" i="39"/>
  <c r="X52" i="39"/>
  <c r="W52" i="39"/>
  <c r="T52" i="39"/>
  <c r="L52" i="39"/>
  <c r="I52" i="39"/>
  <c r="H52" i="39"/>
  <c r="G52" i="39"/>
  <c r="F52" i="39"/>
  <c r="BG51" i="39"/>
  <c r="AF51" i="39"/>
  <c r="X51" i="39"/>
  <c r="W51" i="39"/>
  <c r="T51" i="39"/>
  <c r="L51" i="39"/>
  <c r="I51" i="39"/>
  <c r="G51" i="39"/>
  <c r="F51" i="39"/>
  <c r="BH50" i="39"/>
  <c r="AW50" i="39"/>
  <c r="AK50" i="39"/>
  <c r="AH50" i="39"/>
  <c r="AF50" i="39"/>
  <c r="BG50" i="39" s="1"/>
  <c r="X50" i="39"/>
  <c r="T50" i="39"/>
  <c r="W50" i="39" s="1"/>
  <c r="M50" i="39"/>
  <c r="L50" i="39"/>
  <c r="K50" i="39"/>
  <c r="I50" i="39"/>
  <c r="G50" i="39"/>
  <c r="F50" i="39"/>
  <c r="H50" i="39" s="1"/>
  <c r="AV50" i="39" s="1"/>
  <c r="BH49" i="39"/>
  <c r="AF49" i="39"/>
  <c r="BG49" i="39" s="1"/>
  <c r="X49" i="39"/>
  <c r="T49" i="39"/>
  <c r="W49" i="39" s="1"/>
  <c r="L49" i="39"/>
  <c r="I49" i="39"/>
  <c r="H49" i="39"/>
  <c r="G49" i="39"/>
  <c r="F49" i="39"/>
  <c r="BG48" i="39"/>
  <c r="AF48" i="39"/>
  <c r="X48" i="39"/>
  <c r="W48" i="39"/>
  <c r="T48" i="39"/>
  <c r="L48" i="39"/>
  <c r="I48" i="39"/>
  <c r="G48" i="39"/>
  <c r="F48" i="39"/>
  <c r="H48" i="39" s="1"/>
  <c r="BG47" i="39"/>
  <c r="AK47" i="39"/>
  <c r="AF47" i="39"/>
  <c r="X47" i="39"/>
  <c r="W47" i="39"/>
  <c r="T47" i="39"/>
  <c r="L47" i="39"/>
  <c r="K47" i="39"/>
  <c r="AU47" i="39" s="1"/>
  <c r="I47" i="39"/>
  <c r="G47" i="39"/>
  <c r="F47" i="39"/>
  <c r="H47" i="39" s="1"/>
  <c r="BH46" i="39"/>
  <c r="AK46" i="39"/>
  <c r="AH46" i="39"/>
  <c r="AF46" i="39"/>
  <c r="X46" i="39"/>
  <c r="T46" i="39"/>
  <c r="W46" i="39" s="1"/>
  <c r="M46" i="39"/>
  <c r="L46" i="39"/>
  <c r="K46" i="39"/>
  <c r="I46" i="39"/>
  <c r="G46" i="39"/>
  <c r="BG46" i="39" s="1"/>
  <c r="F46" i="39"/>
  <c r="AW46" i="39" s="1"/>
  <c r="BH45" i="39"/>
  <c r="AW45" i="39"/>
  <c r="AF45" i="39"/>
  <c r="X45" i="39"/>
  <c r="T45" i="39"/>
  <c r="W45" i="39" s="1"/>
  <c r="L45" i="39"/>
  <c r="I45" i="39"/>
  <c r="H45" i="39"/>
  <c r="G45" i="39"/>
  <c r="F45" i="39"/>
  <c r="AF44" i="39"/>
  <c r="X44" i="39"/>
  <c r="W44" i="39"/>
  <c r="T44" i="39"/>
  <c r="L44" i="39"/>
  <c r="I44" i="39"/>
  <c r="G44" i="39"/>
  <c r="F44" i="39"/>
  <c r="AF43" i="39"/>
  <c r="X43" i="39"/>
  <c r="T43" i="39"/>
  <c r="W43" i="39" s="1"/>
  <c r="L43" i="39"/>
  <c r="I43" i="39"/>
  <c r="G43" i="39"/>
  <c r="F43" i="39"/>
  <c r="H43" i="39" s="1"/>
  <c r="BH42" i="39"/>
  <c r="AV42" i="39"/>
  <c r="AK42" i="39"/>
  <c r="AH42" i="39"/>
  <c r="AF42" i="39"/>
  <c r="X42" i="39"/>
  <c r="W42" i="39"/>
  <c r="T42" i="39"/>
  <c r="M42" i="39"/>
  <c r="L42" i="39"/>
  <c r="K42" i="39"/>
  <c r="I42" i="39"/>
  <c r="AX42" i="39" s="1"/>
  <c r="H42" i="39"/>
  <c r="G42" i="39"/>
  <c r="BG42" i="39" s="1"/>
  <c r="F42" i="39"/>
  <c r="AW42" i="39" s="1"/>
  <c r="AW41" i="39"/>
  <c r="AF41" i="39"/>
  <c r="X41" i="39"/>
  <c r="T41" i="39"/>
  <c r="W41" i="39" s="1"/>
  <c r="L41" i="39"/>
  <c r="I41" i="39"/>
  <c r="G41" i="39"/>
  <c r="F41" i="39"/>
  <c r="AF40" i="39"/>
  <c r="X40" i="39"/>
  <c r="W40" i="39"/>
  <c r="T40" i="39"/>
  <c r="L40" i="39"/>
  <c r="I40" i="39"/>
  <c r="G40" i="39"/>
  <c r="F40" i="39"/>
  <c r="AF39" i="39"/>
  <c r="X39" i="39"/>
  <c r="T39" i="39"/>
  <c r="W39" i="39" s="1"/>
  <c r="L39" i="39"/>
  <c r="I39" i="39"/>
  <c r="G39" i="39"/>
  <c r="F39" i="39"/>
  <c r="BH38" i="39"/>
  <c r="AW38" i="39"/>
  <c r="AV38" i="39"/>
  <c r="AK38" i="39"/>
  <c r="AH38" i="39"/>
  <c r="AF38" i="39"/>
  <c r="X38" i="39"/>
  <c r="W38" i="39"/>
  <c r="T38" i="39"/>
  <c r="M38" i="39"/>
  <c r="L38" i="39"/>
  <c r="K38" i="39"/>
  <c r="I38" i="39"/>
  <c r="AX38" i="39" s="1"/>
  <c r="H38" i="39"/>
  <c r="G38" i="39"/>
  <c r="BG38" i="39" s="1"/>
  <c r="F38" i="39"/>
  <c r="AW37" i="39"/>
  <c r="AF37" i="39"/>
  <c r="X37" i="39"/>
  <c r="T37" i="39"/>
  <c r="W37" i="39" s="1"/>
  <c r="L37" i="39"/>
  <c r="I37" i="39"/>
  <c r="G37" i="39"/>
  <c r="F37" i="39"/>
  <c r="AF36" i="39"/>
  <c r="X36" i="39"/>
  <c r="W36" i="39"/>
  <c r="T36" i="39"/>
  <c r="L36" i="39"/>
  <c r="I36" i="39"/>
  <c r="G36" i="39"/>
  <c r="F36" i="39"/>
  <c r="AF35" i="39"/>
  <c r="X35" i="39"/>
  <c r="T35" i="39"/>
  <c r="W35" i="39" s="1"/>
  <c r="L35" i="39"/>
  <c r="I35" i="39"/>
  <c r="G35" i="39"/>
  <c r="F35" i="39"/>
  <c r="H35" i="39" s="1"/>
  <c r="BH34" i="39"/>
  <c r="AW34" i="39"/>
  <c r="AV34" i="39"/>
  <c r="AK34" i="39"/>
  <c r="AH34" i="39"/>
  <c r="AF34" i="39"/>
  <c r="X34" i="39"/>
  <c r="W34" i="39"/>
  <c r="T34" i="39"/>
  <c r="M34" i="39"/>
  <c r="L34" i="39"/>
  <c r="K34" i="39"/>
  <c r="I34" i="39"/>
  <c r="AX34" i="39" s="1"/>
  <c r="H34" i="39"/>
  <c r="G34" i="39"/>
  <c r="BG34" i="39" s="1"/>
  <c r="F34" i="39"/>
  <c r="AW33" i="39"/>
  <c r="AF33" i="39"/>
  <c r="X33" i="39"/>
  <c r="T33" i="39"/>
  <c r="W33" i="39" s="1"/>
  <c r="L33" i="39"/>
  <c r="I33" i="39"/>
  <c r="G33" i="39"/>
  <c r="F33" i="39"/>
  <c r="AF32" i="39"/>
  <c r="X32" i="39"/>
  <c r="W32" i="39"/>
  <c r="T32" i="39"/>
  <c r="L32" i="39"/>
  <c r="I32" i="39"/>
  <c r="G32" i="39"/>
  <c r="F32" i="39"/>
  <c r="AF31" i="39"/>
  <c r="X31" i="39"/>
  <c r="T31" i="39"/>
  <c r="W31" i="39" s="1"/>
  <c r="L31" i="39"/>
  <c r="I31" i="39"/>
  <c r="G31" i="39"/>
  <c r="F31" i="39"/>
  <c r="H31" i="39" s="1"/>
  <c r="BH30" i="39"/>
  <c r="AW30" i="39"/>
  <c r="AV30" i="39"/>
  <c r="AK30" i="39"/>
  <c r="AH30" i="39"/>
  <c r="AF30" i="39"/>
  <c r="X30" i="39"/>
  <c r="W30" i="39"/>
  <c r="T30" i="39"/>
  <c r="M30" i="39"/>
  <c r="L30" i="39"/>
  <c r="K30" i="39"/>
  <c r="I30" i="39"/>
  <c r="AX30" i="39" s="1"/>
  <c r="H30" i="39"/>
  <c r="G30" i="39"/>
  <c r="BG30" i="39" s="1"/>
  <c r="F30" i="39"/>
  <c r="AW29" i="39"/>
  <c r="AF29" i="39"/>
  <c r="X29" i="39"/>
  <c r="T29" i="39"/>
  <c r="W29" i="39" s="1"/>
  <c r="L29" i="39"/>
  <c r="I29" i="39"/>
  <c r="G29" i="39"/>
  <c r="F29" i="39"/>
  <c r="AF28" i="39"/>
  <c r="X28" i="39"/>
  <c r="W28" i="39"/>
  <c r="T28" i="39"/>
  <c r="L28" i="39"/>
  <c r="I28" i="39"/>
  <c r="G28" i="39"/>
  <c r="F28" i="39"/>
  <c r="AW27" i="39"/>
  <c r="AH27" i="39"/>
  <c r="AF27" i="39"/>
  <c r="X27" i="39"/>
  <c r="T27" i="39"/>
  <c r="W27" i="39" s="1"/>
  <c r="M27" i="39"/>
  <c r="L27" i="39"/>
  <c r="I27" i="39"/>
  <c r="AX27" i="39" s="1"/>
  <c r="H27" i="39"/>
  <c r="G27" i="39"/>
  <c r="BG27" i="39" s="1"/>
  <c r="F27" i="39"/>
  <c r="AF26" i="39"/>
  <c r="X26" i="39"/>
  <c r="W26" i="39"/>
  <c r="T26" i="39"/>
  <c r="L26" i="39"/>
  <c r="I26" i="39"/>
  <c r="G26" i="39"/>
  <c r="F26" i="39"/>
  <c r="AK25" i="39"/>
  <c r="AF25" i="39"/>
  <c r="X25" i="39"/>
  <c r="W25" i="39"/>
  <c r="T25" i="39"/>
  <c r="L25" i="39"/>
  <c r="K25" i="39"/>
  <c r="I25" i="39"/>
  <c r="G25" i="39"/>
  <c r="AW25" i="39" s="1"/>
  <c r="F25" i="39"/>
  <c r="H25" i="39" s="1"/>
  <c r="BH24" i="39"/>
  <c r="AW24" i="39"/>
  <c r="AK24" i="39"/>
  <c r="AH24" i="39"/>
  <c r="AF24" i="39"/>
  <c r="X24" i="39"/>
  <c r="T24" i="39"/>
  <c r="W24" i="39" s="1"/>
  <c r="M24" i="39"/>
  <c r="L24" i="39"/>
  <c r="K24" i="39"/>
  <c r="I24" i="39"/>
  <c r="AX24" i="39" s="1"/>
  <c r="G24" i="39"/>
  <c r="BG24" i="39" s="1"/>
  <c r="F24" i="39"/>
  <c r="H24" i="39" s="1"/>
  <c r="AV24" i="39" s="1"/>
  <c r="BH23" i="39"/>
  <c r="AW23" i="39"/>
  <c r="AH23" i="39"/>
  <c r="AF23" i="39"/>
  <c r="X23" i="39"/>
  <c r="T23" i="39"/>
  <c r="W23" i="39" s="1"/>
  <c r="M23" i="39"/>
  <c r="L23" i="39"/>
  <c r="I23" i="39"/>
  <c r="AX23" i="39" s="1"/>
  <c r="H23" i="39"/>
  <c r="G23" i="39"/>
  <c r="F23" i="39"/>
  <c r="AF22" i="39"/>
  <c r="X22" i="39"/>
  <c r="W22" i="39"/>
  <c r="T22" i="39"/>
  <c r="L22" i="39"/>
  <c r="I22" i="39"/>
  <c r="G22" i="39"/>
  <c r="F22" i="39"/>
  <c r="AK21" i="39"/>
  <c r="AF21" i="39"/>
  <c r="X21" i="39"/>
  <c r="W21" i="39"/>
  <c r="T21" i="39"/>
  <c r="L21" i="39"/>
  <c r="K21" i="39"/>
  <c r="I21" i="39"/>
  <c r="G21" i="39"/>
  <c r="AW21" i="39" s="1"/>
  <c r="F21" i="39"/>
  <c r="H21" i="39" s="1"/>
  <c r="BH20" i="39"/>
  <c r="AW20" i="39"/>
  <c r="AK20" i="39"/>
  <c r="AH20" i="39"/>
  <c r="AF20" i="39"/>
  <c r="X20" i="39"/>
  <c r="T20" i="39"/>
  <c r="W20" i="39" s="1"/>
  <c r="M20" i="39"/>
  <c r="L20" i="39"/>
  <c r="K20" i="39"/>
  <c r="I20" i="39"/>
  <c r="AX20" i="39" s="1"/>
  <c r="G20" i="39"/>
  <c r="BG20" i="39" s="1"/>
  <c r="F20" i="39"/>
  <c r="H20" i="39" s="1"/>
  <c r="AV20" i="39" s="1"/>
  <c r="BH19" i="39"/>
  <c r="AW19" i="39"/>
  <c r="AH19" i="39"/>
  <c r="AF19" i="39"/>
  <c r="X19" i="39"/>
  <c r="T19" i="39"/>
  <c r="W19" i="39" s="1"/>
  <c r="M19" i="39"/>
  <c r="L19" i="39"/>
  <c r="I19" i="39"/>
  <c r="AX19" i="39" s="1"/>
  <c r="H19" i="39"/>
  <c r="G19" i="39"/>
  <c r="F19" i="39"/>
  <c r="AF18" i="39"/>
  <c r="X18" i="39"/>
  <c r="W18" i="39"/>
  <c r="T18" i="39"/>
  <c r="L18" i="39"/>
  <c r="I18" i="39"/>
  <c r="G18" i="39"/>
  <c r="F18" i="39"/>
  <c r="AK17" i="39"/>
  <c r="AF17" i="39"/>
  <c r="X17" i="39"/>
  <c r="W17" i="39"/>
  <c r="T17" i="39"/>
  <c r="L17" i="39"/>
  <c r="K17" i="39"/>
  <c r="I17" i="39"/>
  <c r="G17" i="39"/>
  <c r="F17" i="39"/>
  <c r="H17" i="39" s="1"/>
  <c r="BH16" i="39"/>
  <c r="AW16" i="39"/>
  <c r="AK16" i="39"/>
  <c r="AH16" i="39"/>
  <c r="AF16" i="39"/>
  <c r="X16" i="39"/>
  <c r="T16" i="39"/>
  <c r="W16" i="39" s="1"/>
  <c r="M16" i="39"/>
  <c r="L16" i="39"/>
  <c r="K16" i="39"/>
  <c r="I16" i="39"/>
  <c r="AX16" i="39" s="1"/>
  <c r="G16" i="39"/>
  <c r="BG16" i="39" s="1"/>
  <c r="F16" i="39"/>
  <c r="H16" i="39" s="1"/>
  <c r="AV16" i="39" s="1"/>
  <c r="BH15" i="39"/>
  <c r="AW15" i="39"/>
  <c r="AH15" i="39"/>
  <c r="AF15" i="39"/>
  <c r="X15" i="39"/>
  <c r="T15" i="39"/>
  <c r="W15" i="39" s="1"/>
  <c r="M15" i="39"/>
  <c r="L15" i="39"/>
  <c r="I15" i="39"/>
  <c r="H15" i="39"/>
  <c r="G15" i="39"/>
  <c r="F15" i="39"/>
  <c r="AF14" i="39"/>
  <c r="X14" i="39"/>
  <c r="W14" i="39"/>
  <c r="T14" i="39"/>
  <c r="L14" i="39"/>
  <c r="I14" i="39"/>
  <c r="G14" i="39"/>
  <c r="BG14" i="39" s="1"/>
  <c r="F14" i="39"/>
  <c r="AF13" i="39"/>
  <c r="X13" i="39"/>
  <c r="W13" i="39"/>
  <c r="T13" i="39"/>
  <c r="L13" i="39"/>
  <c r="I13" i="39"/>
  <c r="G13" i="39"/>
  <c r="BG13" i="39" s="1"/>
  <c r="F13" i="39"/>
  <c r="BH12" i="39"/>
  <c r="AK12" i="39"/>
  <c r="AH12" i="39"/>
  <c r="AF12" i="39"/>
  <c r="X12" i="39"/>
  <c r="W12" i="39"/>
  <c r="T12" i="39"/>
  <c r="M12" i="39"/>
  <c r="L12" i="39"/>
  <c r="K12" i="39"/>
  <c r="I12" i="39"/>
  <c r="AX12" i="39" s="1"/>
  <c r="G12" i="39"/>
  <c r="BG12" i="39" s="1"/>
  <c r="F12" i="39"/>
  <c r="H12" i="39" s="1"/>
  <c r="AV12" i="39" s="1"/>
  <c r="BH11" i="39"/>
  <c r="AW11" i="39"/>
  <c r="AH11" i="39"/>
  <c r="AF11" i="39"/>
  <c r="X11" i="39"/>
  <c r="T11" i="39"/>
  <c r="W11" i="39" s="1"/>
  <c r="M11" i="39"/>
  <c r="L11" i="39"/>
  <c r="I11" i="39"/>
  <c r="H11" i="39"/>
  <c r="G11" i="39"/>
  <c r="BG11" i="39" s="1"/>
  <c r="F11" i="39"/>
  <c r="AF10" i="39"/>
  <c r="X10" i="39"/>
  <c r="W10" i="39"/>
  <c r="T10" i="39"/>
  <c r="L10" i="39"/>
  <c r="I10" i="39"/>
  <c r="H10" i="39"/>
  <c r="G10" i="39"/>
  <c r="F10" i="39"/>
  <c r="BG9" i="39"/>
  <c r="AF9" i="39"/>
  <c r="X9" i="39"/>
  <c r="W9" i="39"/>
  <c r="T9" i="39"/>
  <c r="L9" i="39"/>
  <c r="J2" i="39" s="1"/>
  <c r="BN2" i="39" s="1"/>
  <c r="K9" i="39"/>
  <c r="AU9" i="39" s="1"/>
  <c r="I9" i="39"/>
  <c r="G9" i="39"/>
  <c r="F9" i="39"/>
  <c r="H9" i="39" s="1"/>
  <c r="BH8" i="39"/>
  <c r="AK8" i="39"/>
  <c r="AH8" i="39"/>
  <c r="AF8" i="39"/>
  <c r="X8" i="39"/>
  <c r="W8" i="39"/>
  <c r="T8" i="39"/>
  <c r="M8" i="39"/>
  <c r="L8" i="39"/>
  <c r="K8" i="39"/>
  <c r="I8" i="39"/>
  <c r="AX8" i="39" s="1"/>
  <c r="G8" i="39"/>
  <c r="BG8" i="39" s="1"/>
  <c r="F8" i="39"/>
  <c r="H8" i="39" s="1"/>
  <c r="BH7" i="39"/>
  <c r="AW7" i="39"/>
  <c r="AH7" i="39"/>
  <c r="AF7" i="39"/>
  <c r="X7" i="39"/>
  <c r="T7" i="39"/>
  <c r="W7" i="39" s="1"/>
  <c r="M7" i="39"/>
  <c r="L7" i="39"/>
  <c r="I7" i="39"/>
  <c r="AX7" i="39" s="1"/>
  <c r="H7" i="39"/>
  <c r="G7" i="39"/>
  <c r="F7" i="39"/>
  <c r="AF6" i="39"/>
  <c r="X6" i="39"/>
  <c r="W6" i="39"/>
  <c r="T6" i="39"/>
  <c r="L6" i="39"/>
  <c r="I6" i="39"/>
  <c r="H6" i="39"/>
  <c r="G6" i="39"/>
  <c r="BG6" i="39" s="1"/>
  <c r="F6" i="39"/>
  <c r="AF5" i="39"/>
  <c r="X5" i="39"/>
  <c r="X2" i="39" s="1"/>
  <c r="W5" i="39"/>
  <c r="T5" i="39"/>
  <c r="L5" i="39"/>
  <c r="K5" i="39"/>
  <c r="I5" i="39"/>
  <c r="G5" i="39"/>
  <c r="F5" i="39"/>
  <c r="BH4" i="39"/>
  <c r="AK4" i="39"/>
  <c r="AH4" i="39"/>
  <c r="AF4" i="39"/>
  <c r="X4" i="39"/>
  <c r="T4" i="39"/>
  <c r="T2" i="39" s="1"/>
  <c r="M4" i="39"/>
  <c r="L4" i="39"/>
  <c r="K4" i="39"/>
  <c r="I4" i="39"/>
  <c r="G2" i="39" s="1"/>
  <c r="G4" i="39"/>
  <c r="BG4" i="39" s="1"/>
  <c r="F4" i="39"/>
  <c r="BA2" i="39"/>
  <c r="AZ2" i="39"/>
  <c r="AT2" i="39"/>
  <c r="AS2" i="39"/>
  <c r="AR2" i="39"/>
  <c r="AP2" i="39"/>
  <c r="AO2" i="39"/>
  <c r="AN2" i="39"/>
  <c r="AL2" i="39"/>
  <c r="AJ2" i="39"/>
  <c r="AG2" i="39"/>
  <c r="AD2" i="39"/>
  <c r="AC2" i="39"/>
  <c r="AB2" i="39"/>
  <c r="Z2" i="39"/>
  <c r="Y2" i="39"/>
  <c r="V2" i="39"/>
  <c r="U2" i="39"/>
  <c r="R2" i="39"/>
  <c r="Q2" i="39"/>
  <c r="P2" i="39"/>
  <c r="M2" i="39"/>
  <c r="L2" i="39"/>
  <c r="H2" i="39"/>
  <c r="C2" i="39"/>
  <c r="AF124" i="38"/>
  <c r="BG124" i="38" s="1"/>
  <c r="X124" i="38"/>
  <c r="W124" i="38"/>
  <c r="T124" i="38"/>
  <c r="L124" i="38"/>
  <c r="I124" i="38"/>
  <c r="H124" i="38"/>
  <c r="G124" i="38"/>
  <c r="F124" i="38"/>
  <c r="BG123" i="38"/>
  <c r="AF123" i="38"/>
  <c r="X123" i="38"/>
  <c r="W123" i="38"/>
  <c r="T123" i="38"/>
  <c r="L123" i="38"/>
  <c r="K123" i="38"/>
  <c r="AU123" i="38" s="1"/>
  <c r="I123" i="38"/>
  <c r="G123" i="38"/>
  <c r="F123" i="38"/>
  <c r="H123" i="38" s="1"/>
  <c r="BH122" i="38"/>
  <c r="AK122" i="38"/>
  <c r="AH122" i="38"/>
  <c r="AF122" i="38"/>
  <c r="BG122" i="38" s="1"/>
  <c r="X122" i="38"/>
  <c r="T122" i="38"/>
  <c r="W122" i="38" s="1"/>
  <c r="M122" i="38"/>
  <c r="L122" i="38"/>
  <c r="K122" i="38"/>
  <c r="I122" i="38"/>
  <c r="AX122" i="38" s="1"/>
  <c r="G122" i="38"/>
  <c r="F122" i="38"/>
  <c r="H122" i="38" s="1"/>
  <c r="BH121" i="38"/>
  <c r="AW121" i="38"/>
  <c r="AH121" i="38"/>
  <c r="AF121" i="38"/>
  <c r="BG121" i="38" s="1"/>
  <c r="X121" i="38"/>
  <c r="T121" i="38"/>
  <c r="W121" i="38" s="1"/>
  <c r="M121" i="38"/>
  <c r="L121" i="38"/>
  <c r="I121" i="38"/>
  <c r="AX121" i="38" s="1"/>
  <c r="H121" i="38"/>
  <c r="G121" i="38"/>
  <c r="F121" i="38"/>
  <c r="BG120" i="38"/>
  <c r="AF120" i="38"/>
  <c r="X120" i="38"/>
  <c r="W120" i="38"/>
  <c r="T120" i="38"/>
  <c r="L120" i="38"/>
  <c r="I120" i="38"/>
  <c r="G120" i="38"/>
  <c r="BH120" i="38" s="1"/>
  <c r="F120" i="38"/>
  <c r="H120" i="38" s="1"/>
  <c r="BG119" i="38"/>
  <c r="AF119" i="38"/>
  <c r="X119" i="38"/>
  <c r="W119" i="38"/>
  <c r="T119" i="38"/>
  <c r="L119" i="38"/>
  <c r="K119" i="38"/>
  <c r="AU119" i="38" s="1"/>
  <c r="I119" i="38"/>
  <c r="G119" i="38"/>
  <c r="F119" i="38"/>
  <c r="H119" i="38" s="1"/>
  <c r="BH118" i="38"/>
  <c r="AK118" i="38"/>
  <c r="AH118" i="38"/>
  <c r="AF118" i="38"/>
  <c r="BG118" i="38" s="1"/>
  <c r="X118" i="38"/>
  <c r="W118" i="38"/>
  <c r="T118" i="38"/>
  <c r="M118" i="38"/>
  <c r="AW118" i="38" s="1"/>
  <c r="L118" i="38"/>
  <c r="K118" i="38"/>
  <c r="I118" i="38"/>
  <c r="AX118" i="38" s="1"/>
  <c r="G118" i="38"/>
  <c r="F118" i="38"/>
  <c r="H118" i="38" s="1"/>
  <c r="AV118" i="38" s="1"/>
  <c r="AF117" i="38"/>
  <c r="BG117" i="38" s="1"/>
  <c r="X117" i="38"/>
  <c r="T117" i="38"/>
  <c r="W117" i="38" s="1"/>
  <c r="L117" i="38"/>
  <c r="I117" i="38"/>
  <c r="G117" i="38"/>
  <c r="AK117" i="38" s="1"/>
  <c r="F117" i="38"/>
  <c r="H117" i="38" s="1"/>
  <c r="BG116" i="38"/>
  <c r="AK116" i="38"/>
  <c r="AH116" i="38"/>
  <c r="AF116" i="38"/>
  <c r="X116" i="38"/>
  <c r="W116" i="38"/>
  <c r="T116" i="38"/>
  <c r="L116" i="38"/>
  <c r="K116" i="38"/>
  <c r="I116" i="38"/>
  <c r="G116" i="38"/>
  <c r="BH116" i="38" s="1"/>
  <c r="F116" i="38"/>
  <c r="H116" i="38" s="1"/>
  <c r="BH115" i="38"/>
  <c r="AW115" i="38"/>
  <c r="AK115" i="38"/>
  <c r="AH115" i="38"/>
  <c r="AF115" i="38"/>
  <c r="BG115" i="38" s="1"/>
  <c r="X115" i="38"/>
  <c r="T115" i="38"/>
  <c r="W115" i="38" s="1"/>
  <c r="M115" i="38"/>
  <c r="L115" i="38"/>
  <c r="K115" i="38"/>
  <c r="I115" i="38"/>
  <c r="AX115" i="38" s="1"/>
  <c r="H115" i="38"/>
  <c r="AV115" i="38" s="1"/>
  <c r="G115" i="38"/>
  <c r="AU115" i="38" s="1"/>
  <c r="F115" i="38"/>
  <c r="BH114" i="38"/>
  <c r="AF114" i="38"/>
  <c r="BG114" i="38" s="1"/>
  <c r="X114" i="38"/>
  <c r="T114" i="38"/>
  <c r="W114" i="38" s="1"/>
  <c r="M114" i="38"/>
  <c r="L114" i="38"/>
  <c r="I114" i="38"/>
  <c r="AX114" i="38" s="1"/>
  <c r="H114" i="38"/>
  <c r="G114" i="38"/>
  <c r="F114" i="38"/>
  <c r="BG113" i="38"/>
  <c r="AF113" i="38"/>
  <c r="X113" i="38"/>
  <c r="W113" i="38"/>
  <c r="T113" i="38"/>
  <c r="L113" i="38"/>
  <c r="I113" i="38"/>
  <c r="G113" i="38"/>
  <c r="F113" i="38"/>
  <c r="H113" i="38" s="1"/>
  <c r="BG112" i="38"/>
  <c r="AK112" i="38"/>
  <c r="AH112" i="38"/>
  <c r="AF112" i="38"/>
  <c r="X112" i="38"/>
  <c r="W112" i="38"/>
  <c r="T112" i="38"/>
  <c r="L112" i="38"/>
  <c r="K112" i="38"/>
  <c r="I112" i="38"/>
  <c r="G112" i="38"/>
  <c r="BH112" i="38" s="1"/>
  <c r="F112" i="38"/>
  <c r="H112" i="38" s="1"/>
  <c r="AW111" i="38"/>
  <c r="AH111" i="38"/>
  <c r="AF111" i="38"/>
  <c r="BG111" i="38" s="1"/>
  <c r="X111" i="38"/>
  <c r="T111" i="38"/>
  <c r="W111" i="38" s="1"/>
  <c r="M111" i="38"/>
  <c r="L111" i="38"/>
  <c r="I111" i="38"/>
  <c r="AX111" i="38" s="1"/>
  <c r="H111" i="38"/>
  <c r="G111" i="38"/>
  <c r="BH111" i="38" s="1"/>
  <c r="F111" i="38"/>
  <c r="BH110" i="38"/>
  <c r="AF110" i="38"/>
  <c r="BG110" i="38" s="1"/>
  <c r="X110" i="38"/>
  <c r="W110" i="38"/>
  <c r="T110" i="38"/>
  <c r="M110" i="38"/>
  <c r="AX110" i="38" s="1"/>
  <c r="L110" i="38"/>
  <c r="I110" i="38"/>
  <c r="H110" i="38"/>
  <c r="G110" i="38"/>
  <c r="F110" i="38"/>
  <c r="BG109" i="38"/>
  <c r="AF109" i="38"/>
  <c r="X109" i="38"/>
  <c r="W109" i="38"/>
  <c r="T109" i="38"/>
  <c r="L109" i="38"/>
  <c r="I109" i="38"/>
  <c r="G109" i="38"/>
  <c r="F109" i="38"/>
  <c r="H109" i="38" s="1"/>
  <c r="AK108" i="38"/>
  <c r="AH108" i="38"/>
  <c r="AF108" i="38"/>
  <c r="BG108" i="38" s="1"/>
  <c r="X108" i="38"/>
  <c r="W108" i="38"/>
  <c r="T108" i="38"/>
  <c r="L108" i="38"/>
  <c r="K108" i="38"/>
  <c r="I108" i="38"/>
  <c r="G108" i="38"/>
  <c r="BH108" i="38" s="1"/>
  <c r="F108" i="38"/>
  <c r="H108" i="38" s="1"/>
  <c r="BH107" i="38"/>
  <c r="AW107" i="38"/>
  <c r="AH107" i="38"/>
  <c r="AF107" i="38"/>
  <c r="BG107" i="38" s="1"/>
  <c r="X107" i="38"/>
  <c r="T107" i="38"/>
  <c r="W107" i="38" s="1"/>
  <c r="M107" i="38"/>
  <c r="L107" i="38"/>
  <c r="I107" i="38"/>
  <c r="AX107" i="38" s="1"/>
  <c r="H107" i="38"/>
  <c r="G107" i="38"/>
  <c r="F107" i="38"/>
  <c r="BH106" i="38"/>
  <c r="AF106" i="38"/>
  <c r="BG106" i="38" s="1"/>
  <c r="X106" i="38"/>
  <c r="W106" i="38"/>
  <c r="T106" i="38"/>
  <c r="M106" i="38"/>
  <c r="AX106" i="38" s="1"/>
  <c r="L106" i="38"/>
  <c r="I106" i="38"/>
  <c r="H106" i="38"/>
  <c r="G106" i="38"/>
  <c r="F106" i="38"/>
  <c r="BG105" i="38"/>
  <c r="AF105" i="38"/>
  <c r="X105" i="38"/>
  <c r="W105" i="38"/>
  <c r="T105" i="38"/>
  <c r="L105" i="38"/>
  <c r="I105" i="38"/>
  <c r="G105" i="38"/>
  <c r="F105" i="38"/>
  <c r="H105" i="38" s="1"/>
  <c r="AK104" i="38"/>
  <c r="AF104" i="38"/>
  <c r="BG104" i="38" s="1"/>
  <c r="X104" i="38"/>
  <c r="W104" i="38"/>
  <c r="T104" i="38"/>
  <c r="L104" i="38"/>
  <c r="K104" i="38"/>
  <c r="I104" i="38"/>
  <c r="G104" i="38"/>
  <c r="F104" i="38"/>
  <c r="H104" i="38" s="1"/>
  <c r="AW103" i="38"/>
  <c r="AH103" i="38"/>
  <c r="AF103" i="38"/>
  <c r="BG103" i="38" s="1"/>
  <c r="X103" i="38"/>
  <c r="T103" i="38"/>
  <c r="W103" i="38" s="1"/>
  <c r="M103" i="38"/>
  <c r="L103" i="38"/>
  <c r="I103" i="38"/>
  <c r="AX103" i="38" s="1"/>
  <c r="H103" i="38"/>
  <c r="G103" i="38"/>
  <c r="BH103" i="38" s="1"/>
  <c r="F103" i="38"/>
  <c r="BH102" i="38"/>
  <c r="AF102" i="38"/>
  <c r="BG102" i="38" s="1"/>
  <c r="X102" i="38"/>
  <c r="W102" i="38"/>
  <c r="T102" i="38"/>
  <c r="M102" i="38"/>
  <c r="AX102" i="38" s="1"/>
  <c r="L102" i="38"/>
  <c r="I102" i="38"/>
  <c r="H102" i="38"/>
  <c r="G102" i="38"/>
  <c r="F102" i="38"/>
  <c r="BG101" i="38"/>
  <c r="AF101" i="38"/>
  <c r="X101" i="38"/>
  <c r="W101" i="38"/>
  <c r="T101" i="38"/>
  <c r="L101" i="38"/>
  <c r="I101" i="38"/>
  <c r="G101" i="38"/>
  <c r="F101" i="38"/>
  <c r="H101" i="38" s="1"/>
  <c r="AK100" i="38"/>
  <c r="AF100" i="38"/>
  <c r="BG100" i="38" s="1"/>
  <c r="X100" i="38"/>
  <c r="W100" i="38"/>
  <c r="T100" i="38"/>
  <c r="L100" i="38"/>
  <c r="K100" i="38"/>
  <c r="I100" i="38"/>
  <c r="G100" i="38"/>
  <c r="F100" i="38"/>
  <c r="H100" i="38" s="1"/>
  <c r="AW99" i="38"/>
  <c r="AH99" i="38"/>
  <c r="AF99" i="38"/>
  <c r="BG99" i="38" s="1"/>
  <c r="X99" i="38"/>
  <c r="T99" i="38"/>
  <c r="W99" i="38" s="1"/>
  <c r="M99" i="38"/>
  <c r="L99" i="38"/>
  <c r="I99" i="38"/>
  <c r="AX99" i="38" s="1"/>
  <c r="H99" i="38"/>
  <c r="G99" i="38"/>
  <c r="BH99" i="38" s="1"/>
  <c r="F99" i="38"/>
  <c r="BH98" i="38"/>
  <c r="AF98" i="38"/>
  <c r="BG98" i="38" s="1"/>
  <c r="X98" i="38"/>
  <c r="W98" i="38"/>
  <c r="T98" i="38"/>
  <c r="M98" i="38"/>
  <c r="AX98" i="38" s="1"/>
  <c r="L98" i="38"/>
  <c r="I98" i="38"/>
  <c r="H98" i="38"/>
  <c r="G98" i="38"/>
  <c r="F98" i="38"/>
  <c r="BG97" i="38"/>
  <c r="AF97" i="38"/>
  <c r="X97" i="38"/>
  <c r="W97" i="38"/>
  <c r="T97" i="38"/>
  <c r="L97" i="38"/>
  <c r="I97" i="38"/>
  <c r="G97" i="38"/>
  <c r="F97" i="38"/>
  <c r="H97" i="38" s="1"/>
  <c r="AK96" i="38"/>
  <c r="AF96" i="38"/>
  <c r="BG96" i="38" s="1"/>
  <c r="X96" i="38"/>
  <c r="W96" i="38"/>
  <c r="T96" i="38"/>
  <c r="L96" i="38"/>
  <c r="K96" i="38"/>
  <c r="I96" i="38"/>
  <c r="G96" i="38"/>
  <c r="F96" i="38"/>
  <c r="H96" i="38" s="1"/>
  <c r="AH95" i="38"/>
  <c r="AF95" i="38"/>
  <c r="BG95" i="38" s="1"/>
  <c r="X95" i="38"/>
  <c r="T95" i="38"/>
  <c r="W95" i="38" s="1"/>
  <c r="L95" i="38"/>
  <c r="I95" i="38"/>
  <c r="G95" i="38"/>
  <c r="BH95" i="38" s="1"/>
  <c r="F95" i="38"/>
  <c r="BH94" i="38"/>
  <c r="AF94" i="38"/>
  <c r="BG94" i="38" s="1"/>
  <c r="X94" i="38"/>
  <c r="W94" i="38"/>
  <c r="T94" i="38"/>
  <c r="M94" i="38"/>
  <c r="AX94" i="38" s="1"/>
  <c r="L94" i="38"/>
  <c r="I94" i="38"/>
  <c r="H94" i="38"/>
  <c r="G94" i="38"/>
  <c r="F94" i="38"/>
  <c r="BG93" i="38"/>
  <c r="AF93" i="38"/>
  <c r="X93" i="38"/>
  <c r="W93" i="38"/>
  <c r="T93" i="38"/>
  <c r="L93" i="38"/>
  <c r="I93" i="38"/>
  <c r="G93" i="38"/>
  <c r="F93" i="38"/>
  <c r="H93" i="38" s="1"/>
  <c r="AK92" i="38"/>
  <c r="AF92" i="38"/>
  <c r="BG92" i="38" s="1"/>
  <c r="X92" i="38"/>
  <c r="W92" i="38"/>
  <c r="T92" i="38"/>
  <c r="M92" i="38"/>
  <c r="L92" i="38"/>
  <c r="K92" i="38"/>
  <c r="I92" i="38"/>
  <c r="G92" i="38"/>
  <c r="AW92" i="38" s="1"/>
  <c r="F92" i="38"/>
  <c r="H92" i="38" s="1"/>
  <c r="AX92" i="38" s="1"/>
  <c r="BG91" i="38"/>
  <c r="AH91" i="38"/>
  <c r="AF91" i="38"/>
  <c r="X91" i="38"/>
  <c r="T91" i="38"/>
  <c r="W91" i="38" s="1"/>
  <c r="L91" i="38"/>
  <c r="I91" i="38"/>
  <c r="G91" i="38"/>
  <c r="BH91" i="38" s="1"/>
  <c r="F91" i="38"/>
  <c r="H91" i="38" s="1"/>
  <c r="BH90" i="38"/>
  <c r="AF90" i="38"/>
  <c r="BG90" i="38" s="1"/>
  <c r="X90" i="38"/>
  <c r="W90" i="38"/>
  <c r="T90" i="38"/>
  <c r="M90" i="38"/>
  <c r="AX90" i="38" s="1"/>
  <c r="L90" i="38"/>
  <c r="I90" i="38"/>
  <c r="H90" i="38"/>
  <c r="G90" i="38"/>
  <c r="F90" i="38"/>
  <c r="BG89" i="38"/>
  <c r="AF89" i="38"/>
  <c r="X89" i="38"/>
  <c r="W89" i="38"/>
  <c r="T89" i="38"/>
  <c r="L89" i="38"/>
  <c r="I89" i="38"/>
  <c r="G89" i="38"/>
  <c r="F89" i="38"/>
  <c r="AK88" i="38"/>
  <c r="AF88" i="38"/>
  <c r="BG88" i="38" s="1"/>
  <c r="X88" i="38"/>
  <c r="W88" i="38"/>
  <c r="T88" i="38"/>
  <c r="L88" i="38"/>
  <c r="K88" i="38"/>
  <c r="I88" i="38"/>
  <c r="G88" i="38"/>
  <c r="F88" i="38"/>
  <c r="H88" i="38" s="1"/>
  <c r="AH87" i="38"/>
  <c r="AF87" i="38"/>
  <c r="BG87" i="38" s="1"/>
  <c r="X87" i="38"/>
  <c r="T87" i="38"/>
  <c r="W87" i="38" s="1"/>
  <c r="L87" i="38"/>
  <c r="I87" i="38"/>
  <c r="G87" i="38"/>
  <c r="BH87" i="38" s="1"/>
  <c r="F87" i="38"/>
  <c r="H87" i="38" s="1"/>
  <c r="BH86" i="38"/>
  <c r="AF86" i="38"/>
  <c r="BG86" i="38" s="1"/>
  <c r="X86" i="38"/>
  <c r="W86" i="38"/>
  <c r="T86" i="38"/>
  <c r="M86" i="38"/>
  <c r="AX86" i="38" s="1"/>
  <c r="L86" i="38"/>
  <c r="I86" i="38"/>
  <c r="H86" i="38"/>
  <c r="G86" i="38"/>
  <c r="F86" i="38"/>
  <c r="BG85" i="38"/>
  <c r="AF85" i="38"/>
  <c r="X85" i="38"/>
  <c r="W85" i="38"/>
  <c r="T85" i="38"/>
  <c r="L85" i="38"/>
  <c r="I85" i="38"/>
  <c r="G85" i="38"/>
  <c r="F85" i="38"/>
  <c r="H85" i="38" s="1"/>
  <c r="AK84" i="38"/>
  <c r="AF84" i="38"/>
  <c r="BG84" i="38" s="1"/>
  <c r="X84" i="38"/>
  <c r="W84" i="38"/>
  <c r="T84" i="38"/>
  <c r="L84" i="38"/>
  <c r="K84" i="38"/>
  <c r="I84" i="38"/>
  <c r="G84" i="38"/>
  <c r="F84" i="38"/>
  <c r="H84" i="38" s="1"/>
  <c r="AH83" i="38"/>
  <c r="AF83" i="38"/>
  <c r="BG83" i="38" s="1"/>
  <c r="X83" i="38"/>
  <c r="T83" i="38"/>
  <c r="W83" i="38" s="1"/>
  <c r="L83" i="38"/>
  <c r="I83" i="38"/>
  <c r="G83" i="38"/>
  <c r="BH83" i="38" s="1"/>
  <c r="F83" i="38"/>
  <c r="BH82" i="38"/>
  <c r="AF82" i="38"/>
  <c r="BG82" i="38" s="1"/>
  <c r="X82" i="38"/>
  <c r="W82" i="38"/>
  <c r="T82" i="38"/>
  <c r="M82" i="38"/>
  <c r="AX82" i="38" s="1"/>
  <c r="L82" i="38"/>
  <c r="I82" i="38"/>
  <c r="H82" i="38"/>
  <c r="G82" i="38"/>
  <c r="F82" i="38"/>
  <c r="BG81" i="38"/>
  <c r="AF81" i="38"/>
  <c r="X81" i="38"/>
  <c r="W81" i="38"/>
  <c r="T81" i="38"/>
  <c r="L81" i="38"/>
  <c r="I81" i="38"/>
  <c r="G81" i="38"/>
  <c r="F81" i="38"/>
  <c r="AK80" i="38"/>
  <c r="AF80" i="38"/>
  <c r="BG80" i="38" s="1"/>
  <c r="X80" i="38"/>
  <c r="W80" i="38"/>
  <c r="T80" i="38"/>
  <c r="L80" i="38"/>
  <c r="K80" i="38"/>
  <c r="I80" i="38"/>
  <c r="G80" i="38"/>
  <c r="F80" i="38"/>
  <c r="H80" i="38" s="1"/>
  <c r="AH79" i="38"/>
  <c r="AF79" i="38"/>
  <c r="BG79" i="38" s="1"/>
  <c r="X79" i="38"/>
  <c r="T79" i="38"/>
  <c r="W79" i="38" s="1"/>
  <c r="L79" i="38"/>
  <c r="I79" i="38"/>
  <c r="G79" i="38"/>
  <c r="BH79" i="38" s="1"/>
  <c r="F79" i="38"/>
  <c r="H79" i="38" s="1"/>
  <c r="BH78" i="38"/>
  <c r="AF78" i="38"/>
  <c r="BG78" i="38" s="1"/>
  <c r="X78" i="38"/>
  <c r="W78" i="38"/>
  <c r="T78" i="38"/>
  <c r="M78" i="38"/>
  <c r="AX78" i="38" s="1"/>
  <c r="L78" i="38"/>
  <c r="I78" i="38"/>
  <c r="H78" i="38"/>
  <c r="G78" i="38"/>
  <c r="F78" i="38"/>
  <c r="BG77" i="38"/>
  <c r="AF77" i="38"/>
  <c r="X77" i="38"/>
  <c r="W77" i="38"/>
  <c r="T77" i="38"/>
  <c r="L77" i="38"/>
  <c r="I77" i="38"/>
  <c r="G77" i="38"/>
  <c r="F77" i="38"/>
  <c r="BG76" i="38"/>
  <c r="AK76" i="38"/>
  <c r="AF76" i="38"/>
  <c r="X76" i="38"/>
  <c r="W76" i="38"/>
  <c r="T76" i="38"/>
  <c r="L76" i="38"/>
  <c r="K76" i="38"/>
  <c r="I76" i="38"/>
  <c r="G76" i="38"/>
  <c r="F76" i="38"/>
  <c r="H76" i="38" s="1"/>
  <c r="AH75" i="38"/>
  <c r="AF75" i="38"/>
  <c r="BG75" i="38" s="1"/>
  <c r="X75" i="38"/>
  <c r="T75" i="38"/>
  <c r="W75" i="38" s="1"/>
  <c r="L75" i="38"/>
  <c r="I75" i="38"/>
  <c r="G75" i="38"/>
  <c r="BH75" i="38" s="1"/>
  <c r="F75" i="38"/>
  <c r="H75" i="38" s="1"/>
  <c r="BH74" i="38"/>
  <c r="AV74" i="38"/>
  <c r="AK74" i="38"/>
  <c r="AH74" i="38"/>
  <c r="AF74" i="38"/>
  <c r="BG74" i="38" s="1"/>
  <c r="X74" i="38"/>
  <c r="W74" i="38"/>
  <c r="T74" i="38"/>
  <c r="M74" i="38"/>
  <c r="L74" i="38"/>
  <c r="K74" i="38"/>
  <c r="I74" i="38"/>
  <c r="H74" i="38"/>
  <c r="G74" i="38"/>
  <c r="AU74" i="38" s="1"/>
  <c r="F74" i="38"/>
  <c r="BG73" i="38"/>
  <c r="AF73" i="38"/>
  <c r="X73" i="38"/>
  <c r="T73" i="38"/>
  <c r="W73" i="38" s="1"/>
  <c r="L73" i="38"/>
  <c r="I73" i="38"/>
  <c r="G73" i="38"/>
  <c r="F73" i="38"/>
  <c r="AK72" i="38"/>
  <c r="AF72" i="38"/>
  <c r="BG72" i="38" s="1"/>
  <c r="X72" i="38"/>
  <c r="W72" i="38"/>
  <c r="T72" i="38"/>
  <c r="L72" i="38"/>
  <c r="K72" i="38"/>
  <c r="I72" i="38"/>
  <c r="G72" i="38"/>
  <c r="F72" i="38"/>
  <c r="H72" i="38" s="1"/>
  <c r="BG71" i="38"/>
  <c r="AF71" i="38"/>
  <c r="X71" i="38"/>
  <c r="T71" i="38"/>
  <c r="W71" i="38" s="1"/>
  <c r="L71" i="38"/>
  <c r="I71" i="38"/>
  <c r="G71" i="38"/>
  <c r="K71" i="38" s="1"/>
  <c r="F71" i="38"/>
  <c r="BH70" i="38"/>
  <c r="AK70" i="38"/>
  <c r="AH70" i="38"/>
  <c r="AF70" i="38"/>
  <c r="BG70" i="38" s="1"/>
  <c r="X70" i="38"/>
  <c r="W70" i="38"/>
  <c r="T70" i="38"/>
  <c r="M70" i="38"/>
  <c r="AW70" i="38" s="1"/>
  <c r="L70" i="38"/>
  <c r="K70" i="38"/>
  <c r="I70" i="38"/>
  <c r="AX70" i="38" s="1"/>
  <c r="H70" i="38"/>
  <c r="AV70" i="38" s="1"/>
  <c r="G70" i="38"/>
  <c r="F70" i="38"/>
  <c r="BG69" i="38"/>
  <c r="AF69" i="38"/>
  <c r="X69" i="38"/>
  <c r="T69" i="38"/>
  <c r="W69" i="38" s="1"/>
  <c r="L69" i="38"/>
  <c r="I69" i="38"/>
  <c r="G69" i="38"/>
  <c r="F69" i="38"/>
  <c r="AF68" i="38"/>
  <c r="BG68" i="38" s="1"/>
  <c r="X68" i="38"/>
  <c r="W68" i="38"/>
  <c r="T68" i="38"/>
  <c r="L68" i="38"/>
  <c r="I68" i="38"/>
  <c r="G68" i="38"/>
  <c r="BH68" i="38" s="1"/>
  <c r="F68" i="38"/>
  <c r="BG67" i="38"/>
  <c r="AH67" i="38"/>
  <c r="AF67" i="38"/>
  <c r="X67" i="38"/>
  <c r="T67" i="38"/>
  <c r="W67" i="38" s="1"/>
  <c r="M67" i="38"/>
  <c r="AW67" i="38" s="1"/>
  <c r="L67" i="38"/>
  <c r="I67" i="38"/>
  <c r="AX67" i="38" s="1"/>
  <c r="H67" i="38"/>
  <c r="G67" i="38"/>
  <c r="AK67" i="38" s="1"/>
  <c r="F67" i="38"/>
  <c r="AF66" i="38"/>
  <c r="BG66" i="38" s="1"/>
  <c r="X66" i="38"/>
  <c r="W66" i="38"/>
  <c r="T66" i="38"/>
  <c r="L66" i="38"/>
  <c r="I66" i="38"/>
  <c r="G66" i="38"/>
  <c r="BH66" i="38" s="1"/>
  <c r="F66" i="38"/>
  <c r="BG65" i="38"/>
  <c r="AF65" i="38"/>
  <c r="X65" i="38"/>
  <c r="W65" i="38"/>
  <c r="T65" i="38"/>
  <c r="L65" i="38"/>
  <c r="I65" i="38"/>
  <c r="G65" i="38"/>
  <c r="F65" i="38"/>
  <c r="H65" i="38" s="1"/>
  <c r="AK64" i="38"/>
  <c r="AH64" i="38"/>
  <c r="AF64" i="38"/>
  <c r="BG64" i="38" s="1"/>
  <c r="X64" i="38"/>
  <c r="W64" i="38"/>
  <c r="T64" i="38"/>
  <c r="M64" i="38"/>
  <c r="L64" i="38"/>
  <c r="K64" i="38"/>
  <c r="I64" i="38"/>
  <c r="G64" i="38"/>
  <c r="BH64" i="38" s="1"/>
  <c r="F64" i="38"/>
  <c r="AW64" i="38" s="1"/>
  <c r="BH63" i="38"/>
  <c r="AW63" i="38"/>
  <c r="AH63" i="38"/>
  <c r="AF63" i="38"/>
  <c r="BG63" i="38" s="1"/>
  <c r="X63" i="38"/>
  <c r="T63" i="38"/>
  <c r="W63" i="38" s="1"/>
  <c r="M63" i="38"/>
  <c r="L63" i="38"/>
  <c r="I63" i="38"/>
  <c r="AX63" i="38" s="1"/>
  <c r="H63" i="38"/>
  <c r="G63" i="38"/>
  <c r="F63" i="38"/>
  <c r="AF62" i="38"/>
  <c r="BG62" i="38" s="1"/>
  <c r="X62" i="38"/>
  <c r="W62" i="38"/>
  <c r="T62" i="38"/>
  <c r="M62" i="38"/>
  <c r="AX62" i="38" s="1"/>
  <c r="L62" i="38"/>
  <c r="I62" i="38"/>
  <c r="H62" i="38"/>
  <c r="G62" i="38"/>
  <c r="BH62" i="38" s="1"/>
  <c r="F62" i="38"/>
  <c r="BG61" i="38"/>
  <c r="AF61" i="38"/>
  <c r="X61" i="38"/>
  <c r="W61" i="38"/>
  <c r="T61" i="38"/>
  <c r="L61" i="38"/>
  <c r="I61" i="38"/>
  <c r="G61" i="38"/>
  <c r="F61" i="38"/>
  <c r="H61" i="38" s="1"/>
  <c r="AK60" i="38"/>
  <c r="AH60" i="38"/>
  <c r="AF60" i="38"/>
  <c r="BG60" i="38" s="1"/>
  <c r="X60" i="38"/>
  <c r="W60" i="38"/>
  <c r="T60" i="38"/>
  <c r="M60" i="38"/>
  <c r="L60" i="38"/>
  <c r="K60" i="38"/>
  <c r="I60" i="38"/>
  <c r="G60" i="38"/>
  <c r="BH60" i="38" s="1"/>
  <c r="F60" i="38"/>
  <c r="AW60" i="38" s="1"/>
  <c r="BH59" i="38"/>
  <c r="AW59" i="38"/>
  <c r="AH59" i="38"/>
  <c r="AF59" i="38"/>
  <c r="BG59" i="38" s="1"/>
  <c r="X59" i="38"/>
  <c r="T59" i="38"/>
  <c r="W59" i="38" s="1"/>
  <c r="M59" i="38"/>
  <c r="L59" i="38"/>
  <c r="I59" i="38"/>
  <c r="AX59" i="38" s="1"/>
  <c r="H59" i="38"/>
  <c r="G59" i="38"/>
  <c r="F59" i="38"/>
  <c r="AF58" i="38"/>
  <c r="BG58" i="38" s="1"/>
  <c r="X58" i="38"/>
  <c r="W58" i="38"/>
  <c r="T58" i="38"/>
  <c r="M58" i="38"/>
  <c r="AX58" i="38" s="1"/>
  <c r="L58" i="38"/>
  <c r="I58" i="38"/>
  <c r="H58" i="38"/>
  <c r="G58" i="38"/>
  <c r="BH58" i="38" s="1"/>
  <c r="F58" i="38"/>
  <c r="BG57" i="38"/>
  <c r="AF57" i="38"/>
  <c r="X57" i="38"/>
  <c r="W57" i="38"/>
  <c r="T57" i="38"/>
  <c r="L57" i="38"/>
  <c r="I57" i="38"/>
  <c r="G57" i="38"/>
  <c r="F57" i="38"/>
  <c r="H57" i="38" s="1"/>
  <c r="AK56" i="38"/>
  <c r="AH56" i="38"/>
  <c r="AF56" i="38"/>
  <c r="BG56" i="38" s="1"/>
  <c r="X56" i="38"/>
  <c r="W56" i="38"/>
  <c r="T56" i="38"/>
  <c r="M56" i="38"/>
  <c r="L56" i="38"/>
  <c r="K56" i="38"/>
  <c r="I56" i="38"/>
  <c r="G56" i="38"/>
  <c r="BH56" i="38" s="1"/>
  <c r="F56" i="38"/>
  <c r="AW56" i="38" s="1"/>
  <c r="BH55" i="38"/>
  <c r="AW55" i="38"/>
  <c r="AH55" i="38"/>
  <c r="AF55" i="38"/>
  <c r="BG55" i="38" s="1"/>
  <c r="X55" i="38"/>
  <c r="T55" i="38"/>
  <c r="W55" i="38" s="1"/>
  <c r="M55" i="38"/>
  <c r="L55" i="38"/>
  <c r="I55" i="38"/>
  <c r="AX55" i="38" s="1"/>
  <c r="H55" i="38"/>
  <c r="G55" i="38"/>
  <c r="F55" i="38"/>
  <c r="BH54" i="38"/>
  <c r="AF54" i="38"/>
  <c r="BG54" i="38" s="1"/>
  <c r="X54" i="38"/>
  <c r="W54" i="38"/>
  <c r="T54" i="38"/>
  <c r="M54" i="38"/>
  <c r="AX54" i="38" s="1"/>
  <c r="L54" i="38"/>
  <c r="I54" i="38"/>
  <c r="H54" i="38"/>
  <c r="G54" i="38"/>
  <c r="F54" i="38"/>
  <c r="BG53" i="38"/>
  <c r="AF53" i="38"/>
  <c r="X53" i="38"/>
  <c r="W53" i="38"/>
  <c r="T53" i="38"/>
  <c r="L53" i="38"/>
  <c r="I53" i="38"/>
  <c r="G53" i="38"/>
  <c r="F53" i="38"/>
  <c r="H53" i="38" s="1"/>
  <c r="AK52" i="38"/>
  <c r="AH52" i="38"/>
  <c r="AF52" i="38"/>
  <c r="BG52" i="38" s="1"/>
  <c r="X52" i="38"/>
  <c r="W52" i="38"/>
  <c r="T52" i="38"/>
  <c r="M52" i="38"/>
  <c r="L52" i="38"/>
  <c r="K52" i="38"/>
  <c r="I52" i="38"/>
  <c r="G52" i="38"/>
  <c r="BH52" i="38" s="1"/>
  <c r="F52" i="38"/>
  <c r="AW52" i="38" s="1"/>
  <c r="BH51" i="38"/>
  <c r="AW51" i="38"/>
  <c r="AH51" i="38"/>
  <c r="AF51" i="38"/>
  <c r="BG51" i="38" s="1"/>
  <c r="X51" i="38"/>
  <c r="T51" i="38"/>
  <c r="W51" i="38" s="1"/>
  <c r="M51" i="38"/>
  <c r="L51" i="38"/>
  <c r="I51" i="38"/>
  <c r="AX51" i="38" s="1"/>
  <c r="H51" i="38"/>
  <c r="G51" i="38"/>
  <c r="F51" i="38"/>
  <c r="BH50" i="38"/>
  <c r="AF50" i="38"/>
  <c r="BG50" i="38" s="1"/>
  <c r="X50" i="38"/>
  <c r="W50" i="38"/>
  <c r="T50" i="38"/>
  <c r="M50" i="38"/>
  <c r="AX50" i="38" s="1"/>
  <c r="L50" i="38"/>
  <c r="I50" i="38"/>
  <c r="H50" i="38"/>
  <c r="G50" i="38"/>
  <c r="F50" i="38"/>
  <c r="BG49" i="38"/>
  <c r="AF49" i="38"/>
  <c r="X49" i="38"/>
  <c r="W49" i="38"/>
  <c r="T49" i="38"/>
  <c r="L49" i="38"/>
  <c r="I49" i="38"/>
  <c r="G49" i="38"/>
  <c r="F49" i="38"/>
  <c r="H49" i="38" s="1"/>
  <c r="AK48" i="38"/>
  <c r="AH48" i="38"/>
  <c r="AF48" i="38"/>
  <c r="BG48" i="38" s="1"/>
  <c r="X48" i="38"/>
  <c r="W48" i="38"/>
  <c r="T48" i="38"/>
  <c r="M48" i="38"/>
  <c r="L48" i="38"/>
  <c r="K48" i="38"/>
  <c r="I48" i="38"/>
  <c r="G48" i="38"/>
  <c r="BH48" i="38" s="1"/>
  <c r="F48" i="38"/>
  <c r="AW48" i="38" s="1"/>
  <c r="BH47" i="38"/>
  <c r="AW47" i="38"/>
  <c r="AH47" i="38"/>
  <c r="AF47" i="38"/>
  <c r="X47" i="38"/>
  <c r="T47" i="38"/>
  <c r="W47" i="38" s="1"/>
  <c r="M47" i="38"/>
  <c r="L47" i="38"/>
  <c r="I47" i="38"/>
  <c r="AX47" i="38" s="1"/>
  <c r="H47" i="38"/>
  <c r="G47" i="38"/>
  <c r="BG47" i="38" s="1"/>
  <c r="F47" i="38"/>
  <c r="BH46" i="38"/>
  <c r="AF46" i="38"/>
  <c r="X46" i="38"/>
  <c r="W46" i="38"/>
  <c r="T46" i="38"/>
  <c r="M46" i="38"/>
  <c r="AX46" i="38" s="1"/>
  <c r="L46" i="38"/>
  <c r="I46" i="38"/>
  <c r="H46" i="38"/>
  <c r="G46" i="38"/>
  <c r="BG46" i="38" s="1"/>
  <c r="F46" i="38"/>
  <c r="AF45" i="38"/>
  <c r="X45" i="38"/>
  <c r="W45" i="38"/>
  <c r="T45" i="38"/>
  <c r="L45" i="38"/>
  <c r="I45" i="38"/>
  <c r="G45" i="38"/>
  <c r="BG45" i="38" s="1"/>
  <c r="F45" i="38"/>
  <c r="H45" i="38" s="1"/>
  <c r="AK44" i="38"/>
  <c r="AH44" i="38"/>
  <c r="AF44" i="38"/>
  <c r="X44" i="38"/>
  <c r="W44" i="38"/>
  <c r="T44" i="38"/>
  <c r="L44" i="38"/>
  <c r="K44" i="38"/>
  <c r="I44" i="38"/>
  <c r="G44" i="38"/>
  <c r="BH44" i="38" s="1"/>
  <c r="F44" i="38"/>
  <c r="AW44" i="38" s="1"/>
  <c r="BH43" i="38"/>
  <c r="AW43" i="38"/>
  <c r="AH43" i="38"/>
  <c r="AF43" i="38"/>
  <c r="X43" i="38"/>
  <c r="T43" i="38"/>
  <c r="W43" i="38" s="1"/>
  <c r="M43" i="38"/>
  <c r="L43" i="38"/>
  <c r="I43" i="38"/>
  <c r="AX43" i="38" s="1"/>
  <c r="H43" i="38"/>
  <c r="G43" i="38"/>
  <c r="BG43" i="38" s="1"/>
  <c r="F43" i="38"/>
  <c r="BH42" i="38"/>
  <c r="AF42" i="38"/>
  <c r="X42" i="38"/>
  <c r="W42" i="38"/>
  <c r="T42" i="38"/>
  <c r="M42" i="38"/>
  <c r="AX42" i="38" s="1"/>
  <c r="L42" i="38"/>
  <c r="I42" i="38"/>
  <c r="H42" i="38"/>
  <c r="G42" i="38"/>
  <c r="BG42" i="38" s="1"/>
  <c r="F42" i="38"/>
  <c r="AF41" i="38"/>
  <c r="X41" i="38"/>
  <c r="W41" i="38"/>
  <c r="T41" i="38"/>
  <c r="L41" i="38"/>
  <c r="I41" i="38"/>
  <c r="G41" i="38"/>
  <c r="BG41" i="38" s="1"/>
  <c r="F41" i="38"/>
  <c r="H41" i="38" s="1"/>
  <c r="AK40" i="38"/>
  <c r="AH40" i="38"/>
  <c r="AF40" i="38"/>
  <c r="X40" i="38"/>
  <c r="W40" i="38"/>
  <c r="T40" i="38"/>
  <c r="L40" i="38"/>
  <c r="K40" i="38"/>
  <c r="I40" i="38"/>
  <c r="G40" i="38"/>
  <c r="BH40" i="38" s="1"/>
  <c r="F40" i="38"/>
  <c r="AW40" i="38" s="1"/>
  <c r="BH39" i="38"/>
  <c r="AW39" i="38"/>
  <c r="AH39" i="38"/>
  <c r="AF39" i="38"/>
  <c r="X39" i="38"/>
  <c r="T39" i="38"/>
  <c r="W39" i="38" s="1"/>
  <c r="M39" i="38"/>
  <c r="L39" i="38"/>
  <c r="I39" i="38"/>
  <c r="AX39" i="38" s="1"/>
  <c r="H39" i="38"/>
  <c r="G39" i="38"/>
  <c r="BG39" i="38" s="1"/>
  <c r="F39" i="38"/>
  <c r="BH38" i="38"/>
  <c r="AF38" i="38"/>
  <c r="X38" i="38"/>
  <c r="W38" i="38"/>
  <c r="T38" i="38"/>
  <c r="M38" i="38"/>
  <c r="AX38" i="38" s="1"/>
  <c r="L38" i="38"/>
  <c r="I38" i="38"/>
  <c r="H38" i="38"/>
  <c r="G38" i="38"/>
  <c r="BG38" i="38" s="1"/>
  <c r="F38" i="38"/>
  <c r="AF37" i="38"/>
  <c r="X37" i="38"/>
  <c r="W37" i="38"/>
  <c r="T37" i="38"/>
  <c r="L37" i="38"/>
  <c r="I37" i="38"/>
  <c r="G37" i="38"/>
  <c r="BG37" i="38" s="1"/>
  <c r="F37" i="38"/>
  <c r="H37" i="38" s="1"/>
  <c r="AK36" i="38"/>
  <c r="AH36" i="38"/>
  <c r="AF36" i="38"/>
  <c r="X36" i="38"/>
  <c r="W36" i="38"/>
  <c r="T36" i="38"/>
  <c r="M36" i="38"/>
  <c r="L36" i="38"/>
  <c r="K36" i="38"/>
  <c r="I36" i="38"/>
  <c r="G36" i="38"/>
  <c r="BH36" i="38" s="1"/>
  <c r="F36" i="38"/>
  <c r="AW36" i="38" s="1"/>
  <c r="BH35" i="38"/>
  <c r="AW35" i="38"/>
  <c r="AH35" i="38"/>
  <c r="AF35" i="38"/>
  <c r="X35" i="38"/>
  <c r="T35" i="38"/>
  <c r="W35" i="38" s="1"/>
  <c r="M35" i="38"/>
  <c r="L35" i="38"/>
  <c r="I35" i="38"/>
  <c r="AX35" i="38" s="1"/>
  <c r="H35" i="38"/>
  <c r="G35" i="38"/>
  <c r="BG35" i="38" s="1"/>
  <c r="F35" i="38"/>
  <c r="BH34" i="38"/>
  <c r="AF34" i="38"/>
  <c r="X34" i="38"/>
  <c r="W34" i="38"/>
  <c r="T34" i="38"/>
  <c r="M34" i="38"/>
  <c r="AX34" i="38" s="1"/>
  <c r="L34" i="38"/>
  <c r="I34" i="38"/>
  <c r="H34" i="38"/>
  <c r="G34" i="38"/>
  <c r="BG34" i="38" s="1"/>
  <c r="F34" i="38"/>
  <c r="AF33" i="38"/>
  <c r="X33" i="38"/>
  <c r="W33" i="38"/>
  <c r="T33" i="38"/>
  <c r="L33" i="38"/>
  <c r="I33" i="38"/>
  <c r="G33" i="38"/>
  <c r="BG33" i="38" s="1"/>
  <c r="F33" i="38"/>
  <c r="H33" i="38" s="1"/>
  <c r="AK32" i="38"/>
  <c r="AH32" i="38"/>
  <c r="AF32" i="38"/>
  <c r="X32" i="38"/>
  <c r="W32" i="38"/>
  <c r="T32" i="38"/>
  <c r="M32" i="38"/>
  <c r="L32" i="38"/>
  <c r="K32" i="38"/>
  <c r="I32" i="38"/>
  <c r="G32" i="38"/>
  <c r="BH32" i="38" s="1"/>
  <c r="F32" i="38"/>
  <c r="AW32" i="38" s="1"/>
  <c r="BH31" i="38"/>
  <c r="AW31" i="38"/>
  <c r="AH31" i="38"/>
  <c r="AF31" i="38"/>
  <c r="X31" i="38"/>
  <c r="T31" i="38"/>
  <c r="W31" i="38" s="1"/>
  <c r="M31" i="38"/>
  <c r="L31" i="38"/>
  <c r="I31" i="38"/>
  <c r="AX31" i="38" s="1"/>
  <c r="H31" i="38"/>
  <c r="G31" i="38"/>
  <c r="BG31" i="38" s="1"/>
  <c r="F31" i="38"/>
  <c r="BH30" i="38"/>
  <c r="AF30" i="38"/>
  <c r="X30" i="38"/>
  <c r="W30" i="38"/>
  <c r="T30" i="38"/>
  <c r="M30" i="38"/>
  <c r="AX30" i="38" s="1"/>
  <c r="L30" i="38"/>
  <c r="I30" i="38"/>
  <c r="H30" i="38"/>
  <c r="G30" i="38"/>
  <c r="BG30" i="38" s="1"/>
  <c r="F30" i="38"/>
  <c r="AF29" i="38"/>
  <c r="X29" i="38"/>
  <c r="W29" i="38"/>
  <c r="T29" i="38"/>
  <c r="L29" i="38"/>
  <c r="I29" i="38"/>
  <c r="G29" i="38"/>
  <c r="BG29" i="38" s="1"/>
  <c r="F29" i="38"/>
  <c r="H29" i="38" s="1"/>
  <c r="AK28" i="38"/>
  <c r="AH28" i="38"/>
  <c r="AF28" i="38"/>
  <c r="X28" i="38"/>
  <c r="W28" i="38"/>
  <c r="T28" i="38"/>
  <c r="M28" i="38"/>
  <c r="L28" i="38"/>
  <c r="K28" i="38"/>
  <c r="I28" i="38"/>
  <c r="G28" i="38"/>
  <c r="BH28" i="38" s="1"/>
  <c r="F28" i="38"/>
  <c r="AW28" i="38" s="1"/>
  <c r="BH27" i="38"/>
  <c r="AW27" i="38"/>
  <c r="AH27" i="38"/>
  <c r="AF27" i="38"/>
  <c r="X27" i="38"/>
  <c r="T27" i="38"/>
  <c r="W27" i="38" s="1"/>
  <c r="M27" i="38"/>
  <c r="L27" i="38"/>
  <c r="I27" i="38"/>
  <c r="AX27" i="38" s="1"/>
  <c r="H27" i="38"/>
  <c r="G27" i="38"/>
  <c r="BG27" i="38" s="1"/>
  <c r="F27" i="38"/>
  <c r="BH26" i="38"/>
  <c r="AF26" i="38"/>
  <c r="X26" i="38"/>
  <c r="W26" i="38"/>
  <c r="T26" i="38"/>
  <c r="M26" i="38"/>
  <c r="AX26" i="38" s="1"/>
  <c r="L26" i="38"/>
  <c r="I26" i="38"/>
  <c r="H26" i="38"/>
  <c r="G26" i="38"/>
  <c r="BG26" i="38" s="1"/>
  <c r="F26" i="38"/>
  <c r="AF25" i="38"/>
  <c r="X25" i="38"/>
  <c r="W25" i="38"/>
  <c r="T25" i="38"/>
  <c r="L25" i="38"/>
  <c r="I25" i="38"/>
  <c r="G25" i="38"/>
  <c r="BG25" i="38" s="1"/>
  <c r="F25" i="38"/>
  <c r="H25" i="38" s="1"/>
  <c r="BH24" i="38"/>
  <c r="AK24" i="38"/>
  <c r="AH24" i="38"/>
  <c r="AF24" i="38"/>
  <c r="X24" i="38"/>
  <c r="W24" i="38"/>
  <c r="T24" i="38"/>
  <c r="M24" i="38"/>
  <c r="L24" i="38"/>
  <c r="K24" i="38"/>
  <c r="I24" i="38"/>
  <c r="G24" i="38"/>
  <c r="BG24" i="38" s="1"/>
  <c r="F24" i="38"/>
  <c r="AW24" i="38" s="1"/>
  <c r="BH23" i="38"/>
  <c r="AW23" i="38"/>
  <c r="AH23" i="38"/>
  <c r="AF23" i="38"/>
  <c r="X23" i="38"/>
  <c r="T23" i="38"/>
  <c r="W23" i="38" s="1"/>
  <c r="M23" i="38"/>
  <c r="L23" i="38"/>
  <c r="I23" i="38"/>
  <c r="AX23" i="38" s="1"/>
  <c r="H23" i="38"/>
  <c r="G23" i="38"/>
  <c r="BG23" i="38" s="1"/>
  <c r="F23" i="38"/>
  <c r="BH22" i="38"/>
  <c r="AF22" i="38"/>
  <c r="X22" i="38"/>
  <c r="W22" i="38"/>
  <c r="T22" i="38"/>
  <c r="M22" i="38"/>
  <c r="AX22" i="38" s="1"/>
  <c r="L22" i="38"/>
  <c r="I22" i="38"/>
  <c r="H22" i="38"/>
  <c r="G22" i="38"/>
  <c r="BG22" i="38" s="1"/>
  <c r="F22" i="38"/>
  <c r="AF21" i="38"/>
  <c r="X21" i="38"/>
  <c r="W21" i="38"/>
  <c r="T21" i="38"/>
  <c r="L21" i="38"/>
  <c r="I21" i="38"/>
  <c r="G21" i="38"/>
  <c r="BG21" i="38" s="1"/>
  <c r="F21" i="38"/>
  <c r="H21" i="38" s="1"/>
  <c r="BH20" i="38"/>
  <c r="AK20" i="38"/>
  <c r="AH20" i="38"/>
  <c r="AF20" i="38"/>
  <c r="X20" i="38"/>
  <c r="W20" i="38"/>
  <c r="T20" i="38"/>
  <c r="M20" i="38"/>
  <c r="L20" i="38"/>
  <c r="K20" i="38"/>
  <c r="I20" i="38"/>
  <c r="G20" i="38"/>
  <c r="BG20" i="38" s="1"/>
  <c r="F20" i="38"/>
  <c r="AW20" i="38" s="1"/>
  <c r="BH19" i="38"/>
  <c r="AW19" i="38"/>
  <c r="AH19" i="38"/>
  <c r="AF19" i="38"/>
  <c r="X19" i="38"/>
  <c r="T19" i="38"/>
  <c r="W19" i="38" s="1"/>
  <c r="M19" i="38"/>
  <c r="L19" i="38"/>
  <c r="I19" i="38"/>
  <c r="AX19" i="38" s="1"/>
  <c r="H19" i="38"/>
  <c r="G19" i="38"/>
  <c r="BG19" i="38" s="1"/>
  <c r="F19" i="38"/>
  <c r="BH18" i="38"/>
  <c r="AF18" i="38"/>
  <c r="X18" i="38"/>
  <c r="W18" i="38"/>
  <c r="T18" i="38"/>
  <c r="M18" i="38"/>
  <c r="AX18" i="38" s="1"/>
  <c r="L18" i="38"/>
  <c r="I18" i="38"/>
  <c r="H18" i="38"/>
  <c r="G18" i="38"/>
  <c r="BG18" i="38" s="1"/>
  <c r="F18" i="38"/>
  <c r="AF17" i="38"/>
  <c r="X17" i="38"/>
  <c r="W17" i="38"/>
  <c r="T17" i="38"/>
  <c r="L17" i="38"/>
  <c r="I17" i="38"/>
  <c r="G17" i="38"/>
  <c r="BG17" i="38" s="1"/>
  <c r="F17" i="38"/>
  <c r="H17" i="38" s="1"/>
  <c r="BH16" i="38"/>
  <c r="AK16" i="38"/>
  <c r="AH16" i="38"/>
  <c r="AF16" i="38"/>
  <c r="X16" i="38"/>
  <c r="W16" i="38"/>
  <c r="T16" i="38"/>
  <c r="M16" i="38"/>
  <c r="L16" i="38"/>
  <c r="K16" i="38"/>
  <c r="I16" i="38"/>
  <c r="G16" i="38"/>
  <c r="BG16" i="38" s="1"/>
  <c r="F16" i="38"/>
  <c r="AW16" i="38" s="1"/>
  <c r="BH15" i="38"/>
  <c r="AW15" i="38"/>
  <c r="AH15" i="38"/>
  <c r="AF15" i="38"/>
  <c r="X15" i="38"/>
  <c r="T15" i="38"/>
  <c r="W15" i="38" s="1"/>
  <c r="M15" i="38"/>
  <c r="L15" i="38"/>
  <c r="I15" i="38"/>
  <c r="AX15" i="38" s="1"/>
  <c r="H15" i="38"/>
  <c r="G15" i="38"/>
  <c r="BG15" i="38" s="1"/>
  <c r="F15" i="38"/>
  <c r="BH14" i="38"/>
  <c r="AF14" i="38"/>
  <c r="X14" i="38"/>
  <c r="W14" i="38"/>
  <c r="T14" i="38"/>
  <c r="M14" i="38"/>
  <c r="L14" i="38"/>
  <c r="I14" i="38"/>
  <c r="G14" i="38"/>
  <c r="BG14" i="38" s="1"/>
  <c r="F14" i="38"/>
  <c r="H14" i="38" s="1"/>
  <c r="AW13" i="38"/>
  <c r="AH13" i="38"/>
  <c r="AF13" i="38"/>
  <c r="X13" i="38"/>
  <c r="T13" i="38"/>
  <c r="W13" i="38" s="1"/>
  <c r="L13" i="38"/>
  <c r="I13" i="38"/>
  <c r="G13" i="38"/>
  <c r="BG13" i="38" s="1"/>
  <c r="F13" i="38"/>
  <c r="H13" i="38" s="1"/>
  <c r="BH12" i="38"/>
  <c r="AV12" i="38"/>
  <c r="AK12" i="38"/>
  <c r="AH12" i="38"/>
  <c r="AF12" i="38"/>
  <c r="X12" i="38"/>
  <c r="W12" i="38"/>
  <c r="T12" i="38"/>
  <c r="M12" i="38"/>
  <c r="L12" i="38"/>
  <c r="K12" i="38"/>
  <c r="I12" i="38"/>
  <c r="H12" i="38"/>
  <c r="G12" i="38"/>
  <c r="BG12" i="38" s="1"/>
  <c r="F12" i="38"/>
  <c r="AW12" i="38" s="1"/>
  <c r="AF11" i="38"/>
  <c r="X11" i="38"/>
  <c r="T11" i="38"/>
  <c r="W11" i="38" s="1"/>
  <c r="L11" i="38"/>
  <c r="I11" i="38"/>
  <c r="G11" i="38"/>
  <c r="F11" i="38"/>
  <c r="BH10" i="38"/>
  <c r="AX10" i="38"/>
  <c r="AK10" i="38"/>
  <c r="AF10" i="38"/>
  <c r="X10" i="38"/>
  <c r="W10" i="38"/>
  <c r="T10" i="38"/>
  <c r="M10" i="38"/>
  <c r="L10" i="38"/>
  <c r="K10" i="38"/>
  <c r="I10" i="38"/>
  <c r="G10" i="38"/>
  <c r="BG10" i="38" s="1"/>
  <c r="F10" i="38"/>
  <c r="H10" i="38" s="1"/>
  <c r="AW9" i="38"/>
  <c r="AH9" i="38"/>
  <c r="AF9" i="38"/>
  <c r="X9" i="38"/>
  <c r="T9" i="38"/>
  <c r="W9" i="38" s="1"/>
  <c r="L9" i="38"/>
  <c r="I9" i="38"/>
  <c r="G9" i="38"/>
  <c r="BG9" i="38" s="1"/>
  <c r="F9" i="38"/>
  <c r="H9" i="38" s="1"/>
  <c r="BH8" i="38"/>
  <c r="AK8" i="38"/>
  <c r="AH8" i="38"/>
  <c r="AF8" i="38"/>
  <c r="AF2" i="38" s="1"/>
  <c r="X8" i="38"/>
  <c r="W8" i="38"/>
  <c r="T8" i="38"/>
  <c r="M8" i="38"/>
  <c r="L8" i="38"/>
  <c r="K8" i="38"/>
  <c r="I8" i="38"/>
  <c r="H8" i="38"/>
  <c r="AV8" i="38" s="1"/>
  <c r="G8" i="38"/>
  <c r="F8" i="38"/>
  <c r="AW8" i="38" s="1"/>
  <c r="BG7" i="38"/>
  <c r="AF7" i="38"/>
  <c r="X7" i="38"/>
  <c r="X2" i="38" s="1"/>
  <c r="T7" i="38"/>
  <c r="W7" i="38" s="1"/>
  <c r="L7" i="38"/>
  <c r="J2" i="38" s="1"/>
  <c r="I7" i="38"/>
  <c r="G7" i="38"/>
  <c r="F7" i="38"/>
  <c r="BH6" i="38"/>
  <c r="AK6" i="38"/>
  <c r="AF6" i="38"/>
  <c r="X6" i="38"/>
  <c r="W6" i="38"/>
  <c r="T6" i="38"/>
  <c r="M6" i="38"/>
  <c r="L6" i="38"/>
  <c r="K6" i="38"/>
  <c r="I6" i="38"/>
  <c r="G6" i="38"/>
  <c r="BG6" i="38" s="1"/>
  <c r="F6" i="38"/>
  <c r="H6" i="38" s="1"/>
  <c r="AV6" i="38" s="1"/>
  <c r="AW5" i="38"/>
  <c r="AH5" i="38"/>
  <c r="AF5" i="38"/>
  <c r="X5" i="38"/>
  <c r="T5" i="38"/>
  <c r="W5" i="38" s="1"/>
  <c r="L5" i="38"/>
  <c r="I5" i="38"/>
  <c r="G5" i="38"/>
  <c r="BG5" i="38" s="1"/>
  <c r="F5" i="38"/>
  <c r="H5" i="38" s="1"/>
  <c r="BH4" i="38"/>
  <c r="AV4" i="38"/>
  <c r="AK4" i="38"/>
  <c r="AH4" i="38"/>
  <c r="AF4" i="38"/>
  <c r="X4" i="38"/>
  <c r="W4" i="38"/>
  <c r="T4" i="38"/>
  <c r="M4" i="38"/>
  <c r="L4" i="38"/>
  <c r="K4" i="38"/>
  <c r="I4" i="38"/>
  <c r="H4" i="38"/>
  <c r="G4" i="38"/>
  <c r="BG4" i="38" s="1"/>
  <c r="F4" i="38"/>
  <c r="AW4" i="38" s="1"/>
  <c r="BA2" i="38"/>
  <c r="AZ2" i="38"/>
  <c r="AT2" i="38"/>
  <c r="AS2" i="38"/>
  <c r="AR2" i="38"/>
  <c r="AP2" i="38"/>
  <c r="AO2" i="38"/>
  <c r="AN2" i="38"/>
  <c r="AL2" i="38"/>
  <c r="AJ2" i="38"/>
  <c r="AG2" i="38"/>
  <c r="AD2" i="38"/>
  <c r="AC2" i="38"/>
  <c r="AB2" i="38"/>
  <c r="Z2" i="38"/>
  <c r="Y2" i="38"/>
  <c r="V2" i="38"/>
  <c r="U2" i="38"/>
  <c r="T2" i="38"/>
  <c r="R2" i="38"/>
  <c r="Q2" i="38"/>
  <c r="P2" i="38"/>
  <c r="M2" i="38"/>
  <c r="L2" i="38"/>
  <c r="H2" i="38"/>
  <c r="D2" i="38"/>
  <c r="C2" i="38"/>
  <c r="BH124" i="37"/>
  <c r="AX124" i="37"/>
  <c r="AK124" i="37"/>
  <c r="AF124" i="37"/>
  <c r="BG124" i="37" s="1"/>
  <c r="X124" i="37"/>
  <c r="W124" i="37"/>
  <c r="T124" i="37"/>
  <c r="M124" i="37"/>
  <c r="L124" i="37"/>
  <c r="K124" i="37"/>
  <c r="I124" i="37"/>
  <c r="G124" i="37"/>
  <c r="F124" i="37"/>
  <c r="H124" i="37" s="1"/>
  <c r="BG123" i="37"/>
  <c r="AH123" i="37"/>
  <c r="AF123" i="37"/>
  <c r="X123" i="37"/>
  <c r="T123" i="37"/>
  <c r="W123" i="37" s="1"/>
  <c r="L123" i="37"/>
  <c r="I123" i="37"/>
  <c r="G123" i="37"/>
  <c r="F123" i="37"/>
  <c r="H123" i="37" s="1"/>
  <c r="BH122" i="37"/>
  <c r="AV122" i="37"/>
  <c r="AK122" i="37"/>
  <c r="AH122" i="37"/>
  <c r="AF122" i="37"/>
  <c r="BG122" i="37" s="1"/>
  <c r="X122" i="37"/>
  <c r="W122" i="37"/>
  <c r="T122" i="37"/>
  <c r="M122" i="37"/>
  <c r="L122" i="37"/>
  <c r="K122" i="37"/>
  <c r="I122" i="37"/>
  <c r="H122" i="37"/>
  <c r="G122" i="37"/>
  <c r="AU122" i="37" s="1"/>
  <c r="F122" i="37"/>
  <c r="BG121" i="37"/>
  <c r="AF121" i="37"/>
  <c r="X121" i="37"/>
  <c r="T121" i="37"/>
  <c r="W121" i="37" s="1"/>
  <c r="L121" i="37"/>
  <c r="I121" i="37"/>
  <c r="G121" i="37"/>
  <c r="F121" i="37"/>
  <c r="BH120" i="37"/>
  <c r="AX120" i="37"/>
  <c r="AK120" i="37"/>
  <c r="AF120" i="37"/>
  <c r="BG120" i="37" s="1"/>
  <c r="X120" i="37"/>
  <c r="W120" i="37"/>
  <c r="T120" i="37"/>
  <c r="M120" i="37"/>
  <c r="L120" i="37"/>
  <c r="K120" i="37"/>
  <c r="I120" i="37"/>
  <c r="G120" i="37"/>
  <c r="AU120" i="37" s="1"/>
  <c r="F120" i="37"/>
  <c r="H120" i="37" s="1"/>
  <c r="BG119" i="37"/>
  <c r="AH119" i="37"/>
  <c r="AF119" i="37"/>
  <c r="X119" i="37"/>
  <c r="T119" i="37"/>
  <c r="W119" i="37" s="1"/>
  <c r="L119" i="37"/>
  <c r="I119" i="37"/>
  <c r="G119" i="37"/>
  <c r="F119" i="37"/>
  <c r="H119" i="37" s="1"/>
  <c r="BH118" i="37"/>
  <c r="AK118" i="37"/>
  <c r="AH118" i="37"/>
  <c r="AF118" i="37"/>
  <c r="BG118" i="37" s="1"/>
  <c r="X118" i="37"/>
  <c r="W118" i="37"/>
  <c r="T118" i="37"/>
  <c r="M118" i="37"/>
  <c r="L118" i="37"/>
  <c r="K118" i="37"/>
  <c r="I118" i="37"/>
  <c r="H118" i="37"/>
  <c r="AV118" i="37" s="1"/>
  <c r="G118" i="37"/>
  <c r="F118" i="37"/>
  <c r="BG117" i="37"/>
  <c r="AF117" i="37"/>
  <c r="X117" i="37"/>
  <c r="T117" i="37"/>
  <c r="W117" i="37" s="1"/>
  <c r="L117" i="37"/>
  <c r="I117" i="37"/>
  <c r="G117" i="37"/>
  <c r="F117" i="37"/>
  <c r="BH116" i="37"/>
  <c r="AK116" i="37"/>
  <c r="AF116" i="37"/>
  <c r="BG116" i="37" s="1"/>
  <c r="X116" i="37"/>
  <c r="W116" i="37"/>
  <c r="T116" i="37"/>
  <c r="M116" i="37"/>
  <c r="L116" i="37"/>
  <c r="K116" i="37"/>
  <c r="I116" i="37"/>
  <c r="G116" i="37"/>
  <c r="F116" i="37"/>
  <c r="H116" i="37" s="1"/>
  <c r="AV116" i="37" s="1"/>
  <c r="BG115" i="37"/>
  <c r="AH115" i="37"/>
  <c r="AF115" i="37"/>
  <c r="X115" i="37"/>
  <c r="T115" i="37"/>
  <c r="W115" i="37" s="1"/>
  <c r="L115" i="37"/>
  <c r="I115" i="37"/>
  <c r="G115" i="37"/>
  <c r="F115" i="37"/>
  <c r="H115" i="37" s="1"/>
  <c r="BH114" i="37"/>
  <c r="AV114" i="37"/>
  <c r="AK114" i="37"/>
  <c r="AH114" i="37"/>
  <c r="AF114" i="37"/>
  <c r="BG114" i="37" s="1"/>
  <c r="X114" i="37"/>
  <c r="W114" i="37"/>
  <c r="T114" i="37"/>
  <c r="M114" i="37"/>
  <c r="L114" i="37"/>
  <c r="K114" i="37"/>
  <c r="I114" i="37"/>
  <c r="H114" i="37"/>
  <c r="G114" i="37"/>
  <c r="AU114" i="37" s="1"/>
  <c r="F114" i="37"/>
  <c r="BG113" i="37"/>
  <c r="AF113" i="37"/>
  <c r="X113" i="37"/>
  <c r="T113" i="37"/>
  <c r="W113" i="37" s="1"/>
  <c r="L113" i="37"/>
  <c r="I113" i="37"/>
  <c r="G113" i="37"/>
  <c r="F113" i="37"/>
  <c r="BH112" i="37"/>
  <c r="AX112" i="37"/>
  <c r="AK112" i="37"/>
  <c r="AF112" i="37"/>
  <c r="BG112" i="37" s="1"/>
  <c r="X112" i="37"/>
  <c r="W112" i="37"/>
  <c r="T112" i="37"/>
  <c r="M112" i="37"/>
  <c r="L112" i="37"/>
  <c r="K112" i="37"/>
  <c r="I112" i="37"/>
  <c r="H112" i="37"/>
  <c r="AV112" i="37" s="1"/>
  <c r="G112" i="37"/>
  <c r="AU112" i="37" s="1"/>
  <c r="F112" i="37"/>
  <c r="BG111" i="37"/>
  <c r="AF111" i="37"/>
  <c r="X111" i="37"/>
  <c r="T111" i="37"/>
  <c r="W111" i="37" s="1"/>
  <c r="L111" i="37"/>
  <c r="I111" i="37"/>
  <c r="G111" i="37"/>
  <c r="F111" i="37"/>
  <c r="H111" i="37" s="1"/>
  <c r="BH110" i="37"/>
  <c r="AK110" i="37"/>
  <c r="AH110" i="37"/>
  <c r="AF110" i="37"/>
  <c r="BG110" i="37" s="1"/>
  <c r="X110" i="37"/>
  <c r="W110" i="37"/>
  <c r="T110" i="37"/>
  <c r="M110" i="37"/>
  <c r="L110" i="37"/>
  <c r="K110" i="37"/>
  <c r="I110" i="37"/>
  <c r="G110" i="37"/>
  <c r="F110" i="37"/>
  <c r="H110" i="37" s="1"/>
  <c r="AV110" i="37" s="1"/>
  <c r="BG109" i="37"/>
  <c r="AH109" i="37"/>
  <c r="AF109" i="37"/>
  <c r="X109" i="37"/>
  <c r="T109" i="37"/>
  <c r="W109" i="37" s="1"/>
  <c r="L109" i="37"/>
  <c r="I109" i="37"/>
  <c r="G109" i="37"/>
  <c r="F109" i="37"/>
  <c r="BH108" i="37"/>
  <c r="AK108" i="37"/>
  <c r="AF108" i="37"/>
  <c r="BG108" i="37" s="1"/>
  <c r="X108" i="37"/>
  <c r="W108" i="37"/>
  <c r="T108" i="37"/>
  <c r="M108" i="37"/>
  <c r="AX108" i="37" s="1"/>
  <c r="L108" i="37"/>
  <c r="K108" i="37"/>
  <c r="I108" i="37"/>
  <c r="H108" i="37"/>
  <c r="AV108" i="37" s="1"/>
  <c r="G108" i="37"/>
  <c r="F108" i="37"/>
  <c r="BG107" i="37"/>
  <c r="AF107" i="37"/>
  <c r="X107" i="37"/>
  <c r="T107" i="37"/>
  <c r="W107" i="37" s="1"/>
  <c r="L107" i="37"/>
  <c r="I107" i="37"/>
  <c r="G107" i="37"/>
  <c r="F107" i="37"/>
  <c r="BH106" i="37"/>
  <c r="AV106" i="37"/>
  <c r="AK106" i="37"/>
  <c r="AH106" i="37"/>
  <c r="AF106" i="37"/>
  <c r="BG106" i="37" s="1"/>
  <c r="X106" i="37"/>
  <c r="W106" i="37"/>
  <c r="T106" i="37"/>
  <c r="M106" i="37"/>
  <c r="AW106" i="37" s="1"/>
  <c r="L106" i="37"/>
  <c r="K106" i="37"/>
  <c r="I106" i="37"/>
  <c r="H106" i="37"/>
  <c r="G106" i="37"/>
  <c r="AU106" i="37" s="1"/>
  <c r="F106" i="37"/>
  <c r="BG105" i="37"/>
  <c r="AF105" i="37"/>
  <c r="X105" i="37"/>
  <c r="T105" i="37"/>
  <c r="W105" i="37" s="1"/>
  <c r="L105" i="37"/>
  <c r="I105" i="37"/>
  <c r="G105" i="37"/>
  <c r="F105" i="37"/>
  <c r="AK104" i="37"/>
  <c r="AF104" i="37"/>
  <c r="BG104" i="37" s="1"/>
  <c r="X104" i="37"/>
  <c r="W104" i="37"/>
  <c r="T104" i="37"/>
  <c r="M104" i="37"/>
  <c r="L104" i="37"/>
  <c r="K104" i="37"/>
  <c r="I104" i="37"/>
  <c r="G104" i="37"/>
  <c r="F104" i="37"/>
  <c r="H104" i="37" s="1"/>
  <c r="AV104" i="37" s="1"/>
  <c r="BG103" i="37"/>
  <c r="AK103" i="37"/>
  <c r="AF103" i="37"/>
  <c r="X103" i="37"/>
  <c r="W103" i="37"/>
  <c r="T103" i="37"/>
  <c r="L103" i="37"/>
  <c r="K103" i="37"/>
  <c r="I103" i="37"/>
  <c r="G103" i="37"/>
  <c r="F103" i="37"/>
  <c r="BH102" i="37"/>
  <c r="AK102" i="37"/>
  <c r="AH102" i="37"/>
  <c r="AF102" i="37"/>
  <c r="BG102" i="37" s="1"/>
  <c r="X102" i="37"/>
  <c r="T102" i="37"/>
  <c r="W102" i="37" s="1"/>
  <c r="M102" i="37"/>
  <c r="AW102" i="37" s="1"/>
  <c r="L102" i="37"/>
  <c r="K102" i="37"/>
  <c r="I102" i="37"/>
  <c r="AX102" i="37" s="1"/>
  <c r="G102" i="37"/>
  <c r="F102" i="37"/>
  <c r="H102" i="37" s="1"/>
  <c r="AV102" i="37" s="1"/>
  <c r="BH101" i="37"/>
  <c r="BG101" i="37"/>
  <c r="AF101" i="37"/>
  <c r="X101" i="37"/>
  <c r="T101" i="37"/>
  <c r="W101" i="37" s="1"/>
  <c r="L101" i="37"/>
  <c r="I101" i="37"/>
  <c r="H101" i="37"/>
  <c r="G101" i="37"/>
  <c r="F101" i="37"/>
  <c r="BG100" i="37"/>
  <c r="AK100" i="37"/>
  <c r="AF100" i="37"/>
  <c r="X100" i="37"/>
  <c r="W100" i="37"/>
  <c r="T100" i="37"/>
  <c r="M100" i="37"/>
  <c r="AX100" i="37" s="1"/>
  <c r="L100" i="37"/>
  <c r="I100" i="37"/>
  <c r="H100" i="37"/>
  <c r="G100" i="37"/>
  <c r="BH100" i="37" s="1"/>
  <c r="F100" i="37"/>
  <c r="BG99" i="37"/>
  <c r="AK99" i="37"/>
  <c r="AF99" i="37"/>
  <c r="X99" i="37"/>
  <c r="W99" i="37"/>
  <c r="T99" i="37"/>
  <c r="L99" i="37"/>
  <c r="I99" i="37"/>
  <c r="G99" i="37"/>
  <c r="F99" i="37"/>
  <c r="H99" i="37" s="1"/>
  <c r="BH98" i="37"/>
  <c r="AK98" i="37"/>
  <c r="AH98" i="37"/>
  <c r="AF98" i="37"/>
  <c r="BG98" i="37" s="1"/>
  <c r="X98" i="37"/>
  <c r="T98" i="37"/>
  <c r="W98" i="37" s="1"/>
  <c r="M98" i="37"/>
  <c r="AW98" i="37" s="1"/>
  <c r="L98" i="37"/>
  <c r="K98" i="37"/>
  <c r="I98" i="37"/>
  <c r="AX98" i="37" s="1"/>
  <c r="G98" i="37"/>
  <c r="F98" i="37"/>
  <c r="H98" i="37" s="1"/>
  <c r="AV98" i="37" s="1"/>
  <c r="BH97" i="37"/>
  <c r="AF97" i="37"/>
  <c r="BG97" i="37" s="1"/>
  <c r="X97" i="37"/>
  <c r="T97" i="37"/>
  <c r="W97" i="37" s="1"/>
  <c r="L97" i="37"/>
  <c r="I97" i="37"/>
  <c r="H97" i="37"/>
  <c r="G97" i="37"/>
  <c r="F97" i="37"/>
  <c r="BH96" i="37"/>
  <c r="BG96" i="37"/>
  <c r="AK96" i="37"/>
  <c r="AF96" i="37"/>
  <c r="X96" i="37"/>
  <c r="W96" i="37"/>
  <c r="T96" i="37"/>
  <c r="L96" i="37"/>
  <c r="K96" i="37"/>
  <c r="AU96" i="37" s="1"/>
  <c r="I96" i="37"/>
  <c r="G96" i="37"/>
  <c r="F96" i="37"/>
  <c r="H96" i="37" s="1"/>
  <c r="BG95" i="37"/>
  <c r="AK95" i="37"/>
  <c r="AF95" i="37"/>
  <c r="X95" i="37"/>
  <c r="W95" i="37"/>
  <c r="T95" i="37"/>
  <c r="L95" i="37"/>
  <c r="K95" i="37"/>
  <c r="AU95" i="37" s="1"/>
  <c r="I95" i="37"/>
  <c r="G95" i="37"/>
  <c r="F95" i="37"/>
  <c r="H95" i="37" s="1"/>
  <c r="BH94" i="37"/>
  <c r="AK94" i="37"/>
  <c r="AH94" i="37"/>
  <c r="AF94" i="37"/>
  <c r="BG94" i="37" s="1"/>
  <c r="X94" i="37"/>
  <c r="T94" i="37"/>
  <c r="W94" i="37" s="1"/>
  <c r="M94" i="37"/>
  <c r="AW94" i="37" s="1"/>
  <c r="L94" i="37"/>
  <c r="K94" i="37"/>
  <c r="I94" i="37"/>
  <c r="AX94" i="37" s="1"/>
  <c r="G94" i="37"/>
  <c r="F94" i="37"/>
  <c r="H94" i="37" s="1"/>
  <c r="AV94" i="37" s="1"/>
  <c r="BH93" i="37"/>
  <c r="AF93" i="37"/>
  <c r="BG93" i="37" s="1"/>
  <c r="X93" i="37"/>
  <c r="T93" i="37"/>
  <c r="W93" i="37" s="1"/>
  <c r="L93" i="37"/>
  <c r="I93" i="37"/>
  <c r="H93" i="37"/>
  <c r="G93" i="37"/>
  <c r="F93" i="37"/>
  <c r="BH92" i="37"/>
  <c r="BG92" i="37"/>
  <c r="AK92" i="37"/>
  <c r="AF92" i="37"/>
  <c r="X92" i="37"/>
  <c r="W92" i="37"/>
  <c r="T92" i="37"/>
  <c r="L92" i="37"/>
  <c r="K92" i="37"/>
  <c r="AU92" i="37" s="1"/>
  <c r="I92" i="37"/>
  <c r="G92" i="37"/>
  <c r="F92" i="37"/>
  <c r="H92" i="37" s="1"/>
  <c r="BG91" i="37"/>
  <c r="AK91" i="37"/>
  <c r="AF91" i="37"/>
  <c r="X91" i="37"/>
  <c r="W91" i="37"/>
  <c r="T91" i="37"/>
  <c r="L91" i="37"/>
  <c r="K91" i="37"/>
  <c r="AU91" i="37" s="1"/>
  <c r="I91" i="37"/>
  <c r="G91" i="37"/>
  <c r="F91" i="37"/>
  <c r="H91" i="37" s="1"/>
  <c r="BH90" i="37"/>
  <c r="AK90" i="37"/>
  <c r="AH90" i="37"/>
  <c r="AF90" i="37"/>
  <c r="BG90" i="37" s="1"/>
  <c r="X90" i="37"/>
  <c r="T90" i="37"/>
  <c r="W90" i="37" s="1"/>
  <c r="M90" i="37"/>
  <c r="AW90" i="37" s="1"/>
  <c r="L90" i="37"/>
  <c r="K90" i="37"/>
  <c r="I90" i="37"/>
  <c r="AX90" i="37" s="1"/>
  <c r="G90" i="37"/>
  <c r="F90" i="37"/>
  <c r="H90" i="37" s="1"/>
  <c r="AV90" i="37" s="1"/>
  <c r="BH89" i="37"/>
  <c r="AF89" i="37"/>
  <c r="BG89" i="37" s="1"/>
  <c r="X89" i="37"/>
  <c r="T89" i="37"/>
  <c r="W89" i="37" s="1"/>
  <c r="L89" i="37"/>
  <c r="I89" i="37"/>
  <c r="G89" i="37"/>
  <c r="AK89" i="37" s="1"/>
  <c r="F89" i="37"/>
  <c r="H89" i="37" s="1"/>
  <c r="BH88" i="37"/>
  <c r="AK88" i="37"/>
  <c r="AH88" i="37"/>
  <c r="AF88" i="37"/>
  <c r="BG88" i="37" s="1"/>
  <c r="X88" i="37"/>
  <c r="W88" i="37"/>
  <c r="T88" i="37"/>
  <c r="M88" i="37"/>
  <c r="AX88" i="37" s="1"/>
  <c r="L88" i="37"/>
  <c r="K88" i="37"/>
  <c r="I88" i="37"/>
  <c r="H88" i="37"/>
  <c r="AV88" i="37" s="1"/>
  <c r="G88" i="37"/>
  <c r="AU88" i="37" s="1"/>
  <c r="F88" i="37"/>
  <c r="BG87" i="37"/>
  <c r="AF87" i="37"/>
  <c r="X87" i="37"/>
  <c r="T87" i="37"/>
  <c r="W87" i="37" s="1"/>
  <c r="L87" i="37"/>
  <c r="I87" i="37"/>
  <c r="G87" i="37"/>
  <c r="AK87" i="37" s="1"/>
  <c r="F87" i="37"/>
  <c r="AK86" i="37"/>
  <c r="AF86" i="37"/>
  <c r="BG86" i="37" s="1"/>
  <c r="X86" i="37"/>
  <c r="W86" i="37"/>
  <c r="T86" i="37"/>
  <c r="M86" i="37"/>
  <c r="L86" i="37"/>
  <c r="K86" i="37"/>
  <c r="I86" i="37"/>
  <c r="G86" i="37"/>
  <c r="AW86" i="37" s="1"/>
  <c r="F86" i="37"/>
  <c r="H86" i="37" s="1"/>
  <c r="AX86" i="37" s="1"/>
  <c r="BG85" i="37"/>
  <c r="AH85" i="37"/>
  <c r="AF85" i="37"/>
  <c r="X85" i="37"/>
  <c r="T85" i="37"/>
  <c r="W85" i="37" s="1"/>
  <c r="L85" i="37"/>
  <c r="I85" i="37"/>
  <c r="G85" i="37"/>
  <c r="BH85" i="37" s="1"/>
  <c r="F85" i="37"/>
  <c r="H85" i="37" s="1"/>
  <c r="BH84" i="37"/>
  <c r="AK84" i="37"/>
  <c r="AH84" i="37"/>
  <c r="AF84" i="37"/>
  <c r="BG84" i="37" s="1"/>
  <c r="X84" i="37"/>
  <c r="W84" i="37"/>
  <c r="T84" i="37"/>
  <c r="M84" i="37"/>
  <c r="AX84" i="37" s="1"/>
  <c r="L84" i="37"/>
  <c r="K84" i="37"/>
  <c r="I84" i="37"/>
  <c r="H84" i="37"/>
  <c r="AV84" i="37" s="1"/>
  <c r="G84" i="37"/>
  <c r="AU84" i="37" s="1"/>
  <c r="F84" i="37"/>
  <c r="BG83" i="37"/>
  <c r="AF83" i="37"/>
  <c r="X83" i="37"/>
  <c r="T83" i="37"/>
  <c r="W83" i="37" s="1"/>
  <c r="L83" i="37"/>
  <c r="I83" i="37"/>
  <c r="G83" i="37"/>
  <c r="AK83" i="37" s="1"/>
  <c r="F83" i="37"/>
  <c r="AK82" i="37"/>
  <c r="AF82" i="37"/>
  <c r="BG82" i="37" s="1"/>
  <c r="X82" i="37"/>
  <c r="W82" i="37"/>
  <c r="T82" i="37"/>
  <c r="M82" i="37"/>
  <c r="L82" i="37"/>
  <c r="K82" i="37"/>
  <c r="I82" i="37"/>
  <c r="G82" i="37"/>
  <c r="AW82" i="37" s="1"/>
  <c r="F82" i="37"/>
  <c r="H82" i="37" s="1"/>
  <c r="AX82" i="37" s="1"/>
  <c r="BG81" i="37"/>
  <c r="AH81" i="37"/>
  <c r="AF81" i="37"/>
  <c r="X81" i="37"/>
  <c r="T81" i="37"/>
  <c r="W81" i="37" s="1"/>
  <c r="L81" i="37"/>
  <c r="I81" i="37"/>
  <c r="G81" i="37"/>
  <c r="BH81" i="37" s="1"/>
  <c r="F81" i="37"/>
  <c r="H81" i="37" s="1"/>
  <c r="BH80" i="37"/>
  <c r="AK80" i="37"/>
  <c r="AH80" i="37"/>
  <c r="AF80" i="37"/>
  <c r="BG80" i="37" s="1"/>
  <c r="X80" i="37"/>
  <c r="W80" i="37"/>
  <c r="T80" i="37"/>
  <c r="M80" i="37"/>
  <c r="AX80" i="37" s="1"/>
  <c r="L80" i="37"/>
  <c r="K80" i="37"/>
  <c r="I80" i="37"/>
  <c r="H80" i="37"/>
  <c r="AV80" i="37" s="1"/>
  <c r="G80" i="37"/>
  <c r="AU80" i="37" s="1"/>
  <c r="F80" i="37"/>
  <c r="BG79" i="37"/>
  <c r="AF79" i="37"/>
  <c r="X79" i="37"/>
  <c r="T79" i="37"/>
  <c r="W79" i="37" s="1"/>
  <c r="L79" i="37"/>
  <c r="I79" i="37"/>
  <c r="G79" i="37"/>
  <c r="AK79" i="37" s="1"/>
  <c r="F79" i="37"/>
  <c r="BH78" i="37"/>
  <c r="AK78" i="37"/>
  <c r="AF78" i="37"/>
  <c r="BG78" i="37" s="1"/>
  <c r="X78" i="37"/>
  <c r="W78" i="37"/>
  <c r="T78" i="37"/>
  <c r="M78" i="37"/>
  <c r="L78" i="37"/>
  <c r="K78" i="37"/>
  <c r="I78" i="37"/>
  <c r="G78" i="37"/>
  <c r="AW78" i="37" s="1"/>
  <c r="F78" i="37"/>
  <c r="H78" i="37" s="1"/>
  <c r="BG77" i="37"/>
  <c r="AF77" i="37"/>
  <c r="X77" i="37"/>
  <c r="T77" i="37"/>
  <c r="W77" i="37" s="1"/>
  <c r="L77" i="37"/>
  <c r="I77" i="37"/>
  <c r="G77" i="37"/>
  <c r="BH77" i="37" s="1"/>
  <c r="F77" i="37"/>
  <c r="H77" i="37" s="1"/>
  <c r="BH76" i="37"/>
  <c r="AK76" i="37"/>
  <c r="AH76" i="37"/>
  <c r="AF76" i="37"/>
  <c r="BG76" i="37" s="1"/>
  <c r="X76" i="37"/>
  <c r="W76" i="37"/>
  <c r="T76" i="37"/>
  <c r="M76" i="37"/>
  <c r="AX76" i="37" s="1"/>
  <c r="L76" i="37"/>
  <c r="K76" i="37"/>
  <c r="I76" i="37"/>
  <c r="H76" i="37"/>
  <c r="AV76" i="37" s="1"/>
  <c r="G76" i="37"/>
  <c r="AU76" i="37" s="1"/>
  <c r="F76" i="37"/>
  <c r="BG75" i="37"/>
  <c r="AF75" i="37"/>
  <c r="X75" i="37"/>
  <c r="T75" i="37"/>
  <c r="W75" i="37" s="1"/>
  <c r="L75" i="37"/>
  <c r="I75" i="37"/>
  <c r="G75" i="37"/>
  <c r="AK75" i="37" s="1"/>
  <c r="F75" i="37"/>
  <c r="BH74" i="37"/>
  <c r="AK74" i="37"/>
  <c r="AF74" i="37"/>
  <c r="BG74" i="37" s="1"/>
  <c r="X74" i="37"/>
  <c r="W74" i="37"/>
  <c r="T74" i="37"/>
  <c r="M74" i="37"/>
  <c r="L74" i="37"/>
  <c r="K74" i="37"/>
  <c r="I74" i="37"/>
  <c r="G74" i="37"/>
  <c r="AW74" i="37" s="1"/>
  <c r="F74" i="37"/>
  <c r="H74" i="37" s="1"/>
  <c r="BG73" i="37"/>
  <c r="AH73" i="37"/>
  <c r="AF73" i="37"/>
  <c r="X73" i="37"/>
  <c r="T73" i="37"/>
  <c r="W73" i="37" s="1"/>
  <c r="L73" i="37"/>
  <c r="I73" i="37"/>
  <c r="G73" i="37"/>
  <c r="BH73" i="37" s="1"/>
  <c r="F73" i="37"/>
  <c r="H73" i="37" s="1"/>
  <c r="BH72" i="37"/>
  <c r="AK72" i="37"/>
  <c r="AH72" i="37"/>
  <c r="AF72" i="37"/>
  <c r="BG72" i="37" s="1"/>
  <c r="X72" i="37"/>
  <c r="W72" i="37"/>
  <c r="T72" i="37"/>
  <c r="M72" i="37"/>
  <c r="L72" i="37"/>
  <c r="K72" i="37"/>
  <c r="I72" i="37"/>
  <c r="H72" i="37"/>
  <c r="AV72" i="37" s="1"/>
  <c r="G72" i="37"/>
  <c r="AU72" i="37" s="1"/>
  <c r="F72" i="37"/>
  <c r="BG71" i="37"/>
  <c r="AF71" i="37"/>
  <c r="X71" i="37"/>
  <c r="T71" i="37"/>
  <c r="W71" i="37" s="1"/>
  <c r="L71" i="37"/>
  <c r="I71" i="37"/>
  <c r="G71" i="37"/>
  <c r="F71" i="37"/>
  <c r="BH70" i="37"/>
  <c r="AK70" i="37"/>
  <c r="AF70" i="37"/>
  <c r="BG70" i="37" s="1"/>
  <c r="X70" i="37"/>
  <c r="W70" i="37"/>
  <c r="T70" i="37"/>
  <c r="M70" i="37"/>
  <c r="L70" i="37"/>
  <c r="K70" i="37"/>
  <c r="I70" i="37"/>
  <c r="G70" i="37"/>
  <c r="F70" i="37"/>
  <c r="H70" i="37" s="1"/>
  <c r="BG69" i="37"/>
  <c r="AH69" i="37"/>
  <c r="AF69" i="37"/>
  <c r="X69" i="37"/>
  <c r="T69" i="37"/>
  <c r="W69" i="37" s="1"/>
  <c r="L69" i="37"/>
  <c r="I69" i="37"/>
  <c r="G69" i="37"/>
  <c r="F69" i="37"/>
  <c r="H69" i="37" s="1"/>
  <c r="BH68" i="37"/>
  <c r="AK68" i="37"/>
  <c r="AH68" i="37"/>
  <c r="AF68" i="37"/>
  <c r="BG68" i="37" s="1"/>
  <c r="X68" i="37"/>
  <c r="W68" i="37"/>
  <c r="T68" i="37"/>
  <c r="M68" i="37"/>
  <c r="L68" i="37"/>
  <c r="K68" i="37"/>
  <c r="I68" i="37"/>
  <c r="G68" i="37"/>
  <c r="F68" i="37"/>
  <c r="H68" i="37" s="1"/>
  <c r="AV68" i="37" s="1"/>
  <c r="BG67" i="37"/>
  <c r="AH67" i="37"/>
  <c r="AF67" i="37"/>
  <c r="X67" i="37"/>
  <c r="T67" i="37"/>
  <c r="W67" i="37" s="1"/>
  <c r="L67" i="37"/>
  <c r="I67" i="37"/>
  <c r="G67" i="37"/>
  <c r="F67" i="37"/>
  <c r="AF66" i="37"/>
  <c r="BG66" i="37" s="1"/>
  <c r="X66" i="37"/>
  <c r="W66" i="37"/>
  <c r="T66" i="37"/>
  <c r="L66" i="37"/>
  <c r="I66" i="37"/>
  <c r="G66" i="37"/>
  <c r="F66" i="37"/>
  <c r="BG65" i="37"/>
  <c r="AF65" i="37"/>
  <c r="X65" i="37"/>
  <c r="T65" i="37"/>
  <c r="W65" i="37" s="1"/>
  <c r="L65" i="37"/>
  <c r="I65" i="37"/>
  <c r="G65" i="37"/>
  <c r="F65" i="37"/>
  <c r="H65" i="37" s="1"/>
  <c r="BH64" i="37"/>
  <c r="AV64" i="37"/>
  <c r="AK64" i="37"/>
  <c r="AH64" i="37"/>
  <c r="AF64" i="37"/>
  <c r="BG64" i="37" s="1"/>
  <c r="X64" i="37"/>
  <c r="W64" i="37"/>
  <c r="T64" i="37"/>
  <c r="M64" i="37"/>
  <c r="AW64" i="37" s="1"/>
  <c r="L64" i="37"/>
  <c r="K64" i="37"/>
  <c r="I64" i="37"/>
  <c r="AX64" i="37" s="1"/>
  <c r="H64" i="37"/>
  <c r="G64" i="37"/>
  <c r="AU64" i="37" s="1"/>
  <c r="F64" i="37"/>
  <c r="AF63" i="37"/>
  <c r="BG63" i="37" s="1"/>
  <c r="X63" i="37"/>
  <c r="T63" i="37"/>
  <c r="W63" i="37" s="1"/>
  <c r="L63" i="37"/>
  <c r="I63" i="37"/>
  <c r="G63" i="37"/>
  <c r="F63" i="37"/>
  <c r="AF62" i="37"/>
  <c r="BG62" i="37" s="1"/>
  <c r="X62" i="37"/>
  <c r="W62" i="37"/>
  <c r="T62" i="37"/>
  <c r="L62" i="37"/>
  <c r="I62" i="37"/>
  <c r="G62" i="37"/>
  <c r="F62" i="37"/>
  <c r="BG61" i="37"/>
  <c r="AF61" i="37"/>
  <c r="X61" i="37"/>
  <c r="T61" i="37"/>
  <c r="W61" i="37" s="1"/>
  <c r="L61" i="37"/>
  <c r="I61" i="37"/>
  <c r="G61" i="37"/>
  <c r="F61" i="37"/>
  <c r="H61" i="37" s="1"/>
  <c r="BH60" i="37"/>
  <c r="AV60" i="37"/>
  <c r="AK60" i="37"/>
  <c r="AH60" i="37"/>
  <c r="AF60" i="37"/>
  <c r="BG60" i="37" s="1"/>
  <c r="X60" i="37"/>
  <c r="W60" i="37"/>
  <c r="T60" i="37"/>
  <c r="M60" i="37"/>
  <c r="AW60" i="37" s="1"/>
  <c r="L60" i="37"/>
  <c r="K60" i="37"/>
  <c r="I60" i="37"/>
  <c r="AX60" i="37" s="1"/>
  <c r="H60" i="37"/>
  <c r="G60" i="37"/>
  <c r="AU60" i="37" s="1"/>
  <c r="F60" i="37"/>
  <c r="AF59" i="37"/>
  <c r="BG59" i="37" s="1"/>
  <c r="X59" i="37"/>
  <c r="T59" i="37"/>
  <c r="W59" i="37" s="1"/>
  <c r="L59" i="37"/>
  <c r="I59" i="37"/>
  <c r="G59" i="37"/>
  <c r="F59" i="37"/>
  <c r="AF58" i="37"/>
  <c r="BG58" i="37" s="1"/>
  <c r="X58" i="37"/>
  <c r="W58" i="37"/>
  <c r="T58" i="37"/>
  <c r="L58" i="37"/>
  <c r="I58" i="37"/>
  <c r="G58" i="37"/>
  <c r="F58" i="37"/>
  <c r="BG57" i="37"/>
  <c r="AF57" i="37"/>
  <c r="X57" i="37"/>
  <c r="T57" i="37"/>
  <c r="W57" i="37" s="1"/>
  <c r="L57" i="37"/>
  <c r="I57" i="37"/>
  <c r="G57" i="37"/>
  <c r="F57" i="37"/>
  <c r="H57" i="37" s="1"/>
  <c r="BH56" i="37"/>
  <c r="AW56" i="37"/>
  <c r="AK56" i="37"/>
  <c r="AH56" i="37"/>
  <c r="AF56" i="37"/>
  <c r="BG56" i="37" s="1"/>
  <c r="X56" i="37"/>
  <c r="T56" i="37"/>
  <c r="W56" i="37" s="1"/>
  <c r="M56" i="37"/>
  <c r="L56" i="37"/>
  <c r="K56" i="37"/>
  <c r="I56" i="37"/>
  <c r="AX56" i="37" s="1"/>
  <c r="G56" i="37"/>
  <c r="AU56" i="37" s="1"/>
  <c r="F56" i="37"/>
  <c r="H56" i="37" s="1"/>
  <c r="AV56" i="37" s="1"/>
  <c r="BH55" i="37"/>
  <c r="AH55" i="37"/>
  <c r="AF55" i="37"/>
  <c r="BG55" i="37" s="1"/>
  <c r="X55" i="37"/>
  <c r="T55" i="37"/>
  <c r="W55" i="37" s="1"/>
  <c r="M55" i="37"/>
  <c r="AW55" i="37" s="1"/>
  <c r="L55" i="37"/>
  <c r="I55" i="37"/>
  <c r="AX55" i="37" s="1"/>
  <c r="H55" i="37"/>
  <c r="G55" i="37"/>
  <c r="F55" i="37"/>
  <c r="BG54" i="37"/>
  <c r="AF54" i="37"/>
  <c r="X54" i="37"/>
  <c r="W54" i="37"/>
  <c r="T54" i="37"/>
  <c r="L54" i="37"/>
  <c r="I54" i="37"/>
  <c r="G54" i="37"/>
  <c r="AK54" i="37" s="1"/>
  <c r="F54" i="37"/>
  <c r="BG53" i="37"/>
  <c r="AK53" i="37"/>
  <c r="AF53" i="37"/>
  <c r="X53" i="37"/>
  <c r="W53" i="37"/>
  <c r="T53" i="37"/>
  <c r="L53" i="37"/>
  <c r="K53" i="37"/>
  <c r="I53" i="37"/>
  <c r="G53" i="37"/>
  <c r="F53" i="37"/>
  <c r="H53" i="37" s="1"/>
  <c r="BH52" i="37"/>
  <c r="AW52" i="37"/>
  <c r="AK52" i="37"/>
  <c r="AH52" i="37"/>
  <c r="AF52" i="37"/>
  <c r="BG52" i="37" s="1"/>
  <c r="X52" i="37"/>
  <c r="T52" i="37"/>
  <c r="W52" i="37" s="1"/>
  <c r="M52" i="37"/>
  <c r="L52" i="37"/>
  <c r="K52" i="37"/>
  <c r="I52" i="37"/>
  <c r="AX52" i="37" s="1"/>
  <c r="G52" i="37"/>
  <c r="AU52" i="37" s="1"/>
  <c r="F52" i="37"/>
  <c r="H52" i="37" s="1"/>
  <c r="AV52" i="37" s="1"/>
  <c r="BH51" i="37"/>
  <c r="AH51" i="37"/>
  <c r="AF51" i="37"/>
  <c r="BG51" i="37" s="1"/>
  <c r="X51" i="37"/>
  <c r="T51" i="37"/>
  <c r="W51" i="37" s="1"/>
  <c r="M51" i="37"/>
  <c r="AW51" i="37" s="1"/>
  <c r="L51" i="37"/>
  <c r="I51" i="37"/>
  <c r="AX51" i="37" s="1"/>
  <c r="H51" i="37"/>
  <c r="G51" i="37"/>
  <c r="F51" i="37"/>
  <c r="BG50" i="37"/>
  <c r="AF50" i="37"/>
  <c r="X50" i="37"/>
  <c r="W50" i="37"/>
  <c r="T50" i="37"/>
  <c r="L50" i="37"/>
  <c r="I50" i="37"/>
  <c r="G50" i="37"/>
  <c r="AK50" i="37" s="1"/>
  <c r="F50" i="37"/>
  <c r="BG49" i="37"/>
  <c r="AK49" i="37"/>
  <c r="AF49" i="37"/>
  <c r="X49" i="37"/>
  <c r="W49" i="37"/>
  <c r="T49" i="37"/>
  <c r="L49" i="37"/>
  <c r="K49" i="37"/>
  <c r="I49" i="37"/>
  <c r="G49" i="37"/>
  <c r="F49" i="37"/>
  <c r="H49" i="37" s="1"/>
  <c r="BH48" i="37"/>
  <c r="AW48" i="37"/>
  <c r="AK48" i="37"/>
  <c r="AH48" i="37"/>
  <c r="AF48" i="37"/>
  <c r="BG48" i="37" s="1"/>
  <c r="X48" i="37"/>
  <c r="T48" i="37"/>
  <c r="W48" i="37" s="1"/>
  <c r="M48" i="37"/>
  <c r="L48" i="37"/>
  <c r="K48" i="37"/>
  <c r="I48" i="37"/>
  <c r="AX48" i="37" s="1"/>
  <c r="G48" i="37"/>
  <c r="AU48" i="37" s="1"/>
  <c r="F48" i="37"/>
  <c r="H48" i="37" s="1"/>
  <c r="AV48" i="37" s="1"/>
  <c r="BH47" i="37"/>
  <c r="AW47" i="37"/>
  <c r="AH47" i="37"/>
  <c r="AF47" i="37"/>
  <c r="X47" i="37"/>
  <c r="T47" i="37"/>
  <c r="W47" i="37" s="1"/>
  <c r="M47" i="37"/>
  <c r="L47" i="37"/>
  <c r="I47" i="37"/>
  <c r="AX47" i="37" s="1"/>
  <c r="H47" i="37"/>
  <c r="G47" i="37"/>
  <c r="BG47" i="37" s="1"/>
  <c r="F47" i="37"/>
  <c r="AF46" i="37"/>
  <c r="X46" i="37"/>
  <c r="W46" i="37"/>
  <c r="T46" i="37"/>
  <c r="L46" i="37"/>
  <c r="I46" i="37"/>
  <c r="G46" i="37"/>
  <c r="AK46" i="37" s="1"/>
  <c r="F46" i="37"/>
  <c r="AK45" i="37"/>
  <c r="AF45" i="37"/>
  <c r="X45" i="37"/>
  <c r="W45" i="37"/>
  <c r="T45" i="37"/>
  <c r="L45" i="37"/>
  <c r="K45" i="37"/>
  <c r="I45" i="37"/>
  <c r="G45" i="37"/>
  <c r="AW45" i="37" s="1"/>
  <c r="F45" i="37"/>
  <c r="H45" i="37" s="1"/>
  <c r="BH44" i="37"/>
  <c r="AW44" i="37"/>
  <c r="AK44" i="37"/>
  <c r="AH44" i="37"/>
  <c r="AF44" i="37"/>
  <c r="X44" i="37"/>
  <c r="T44" i="37"/>
  <c r="W44" i="37" s="1"/>
  <c r="M44" i="37"/>
  <c r="L44" i="37"/>
  <c r="K44" i="37"/>
  <c r="I44" i="37"/>
  <c r="G44" i="37"/>
  <c r="BG44" i="37" s="1"/>
  <c r="F44" i="37"/>
  <c r="H44" i="37" s="1"/>
  <c r="AV44" i="37" s="1"/>
  <c r="BH43" i="37"/>
  <c r="AW43" i="37"/>
  <c r="AH43" i="37"/>
  <c r="AF43" i="37"/>
  <c r="X43" i="37"/>
  <c r="T43" i="37"/>
  <c r="W43" i="37" s="1"/>
  <c r="M43" i="37"/>
  <c r="L43" i="37"/>
  <c r="I43" i="37"/>
  <c r="AX43" i="37" s="1"/>
  <c r="H43" i="37"/>
  <c r="G43" i="37"/>
  <c r="BG43" i="37" s="1"/>
  <c r="F43" i="37"/>
  <c r="AF42" i="37"/>
  <c r="X42" i="37"/>
  <c r="W42" i="37"/>
  <c r="T42" i="37"/>
  <c r="L42" i="37"/>
  <c r="I42" i="37"/>
  <c r="G42" i="37"/>
  <c r="AK42" i="37" s="1"/>
  <c r="F42" i="37"/>
  <c r="AK41" i="37"/>
  <c r="AF41" i="37"/>
  <c r="X41" i="37"/>
  <c r="W41" i="37"/>
  <c r="T41" i="37"/>
  <c r="L41" i="37"/>
  <c r="K41" i="37"/>
  <c r="I41" i="37"/>
  <c r="G41" i="37"/>
  <c r="AW41" i="37" s="1"/>
  <c r="F41" i="37"/>
  <c r="H41" i="37" s="1"/>
  <c r="BH40" i="37"/>
  <c r="AW40" i="37"/>
  <c r="AK40" i="37"/>
  <c r="AH40" i="37"/>
  <c r="AF40" i="37"/>
  <c r="X40" i="37"/>
  <c r="T40" i="37"/>
  <c r="W40" i="37" s="1"/>
  <c r="M40" i="37"/>
  <c r="L40" i="37"/>
  <c r="K40" i="37"/>
  <c r="I40" i="37"/>
  <c r="G40" i="37"/>
  <c r="BG40" i="37" s="1"/>
  <c r="F40" i="37"/>
  <c r="H40" i="37" s="1"/>
  <c r="AV40" i="37" s="1"/>
  <c r="BH39" i="37"/>
  <c r="AW39" i="37"/>
  <c r="AH39" i="37"/>
  <c r="AF39" i="37"/>
  <c r="X39" i="37"/>
  <c r="T39" i="37"/>
  <c r="W39" i="37" s="1"/>
  <c r="M39" i="37"/>
  <c r="L39" i="37"/>
  <c r="I39" i="37"/>
  <c r="AX39" i="37" s="1"/>
  <c r="H39" i="37"/>
  <c r="G39" i="37"/>
  <c r="BG39" i="37" s="1"/>
  <c r="F39" i="37"/>
  <c r="AF38" i="37"/>
  <c r="X38" i="37"/>
  <c r="W38" i="37"/>
  <c r="T38" i="37"/>
  <c r="L38" i="37"/>
  <c r="I38" i="37"/>
  <c r="G38" i="37"/>
  <c r="AK38" i="37" s="1"/>
  <c r="F38" i="37"/>
  <c r="AK37" i="37"/>
  <c r="AF37" i="37"/>
  <c r="X37" i="37"/>
  <c r="W37" i="37"/>
  <c r="T37" i="37"/>
  <c r="L37" i="37"/>
  <c r="K37" i="37"/>
  <c r="I37" i="37"/>
  <c r="G37" i="37"/>
  <c r="AW37" i="37" s="1"/>
  <c r="F37" i="37"/>
  <c r="H37" i="37" s="1"/>
  <c r="BH36" i="37"/>
  <c r="AW36" i="37"/>
  <c r="AK36" i="37"/>
  <c r="AH36" i="37"/>
  <c r="AF36" i="37"/>
  <c r="X36" i="37"/>
  <c r="T36" i="37"/>
  <c r="W36" i="37" s="1"/>
  <c r="M36" i="37"/>
  <c r="L36" i="37"/>
  <c r="K36" i="37"/>
  <c r="I36" i="37"/>
  <c r="AX36" i="37" s="1"/>
  <c r="G36" i="37"/>
  <c r="BG36" i="37" s="1"/>
  <c r="F36" i="37"/>
  <c r="H36" i="37" s="1"/>
  <c r="AV36" i="37" s="1"/>
  <c r="BH35" i="37"/>
  <c r="AW35" i="37"/>
  <c r="AH35" i="37"/>
  <c r="AF35" i="37"/>
  <c r="X35" i="37"/>
  <c r="T35" i="37"/>
  <c r="W35" i="37" s="1"/>
  <c r="M35" i="37"/>
  <c r="L35" i="37"/>
  <c r="I35" i="37"/>
  <c r="AX35" i="37" s="1"/>
  <c r="H35" i="37"/>
  <c r="G35" i="37"/>
  <c r="BG35" i="37" s="1"/>
  <c r="F35" i="37"/>
  <c r="AF34" i="37"/>
  <c r="X34" i="37"/>
  <c r="W34" i="37"/>
  <c r="T34" i="37"/>
  <c r="L34" i="37"/>
  <c r="I34" i="37"/>
  <c r="G34" i="37"/>
  <c r="AK34" i="37" s="1"/>
  <c r="F34" i="37"/>
  <c r="AK33" i="37"/>
  <c r="AF33" i="37"/>
  <c r="X33" i="37"/>
  <c r="W33" i="37"/>
  <c r="T33" i="37"/>
  <c r="L33" i="37"/>
  <c r="K33" i="37"/>
  <c r="I33" i="37"/>
  <c r="G33" i="37"/>
  <c r="AW33" i="37" s="1"/>
  <c r="F33" i="37"/>
  <c r="H33" i="37" s="1"/>
  <c r="BH32" i="37"/>
  <c r="AW32" i="37"/>
  <c r="AK32" i="37"/>
  <c r="AH32" i="37"/>
  <c r="AF32" i="37"/>
  <c r="X32" i="37"/>
  <c r="T32" i="37"/>
  <c r="W32" i="37" s="1"/>
  <c r="M32" i="37"/>
  <c r="L32" i="37"/>
  <c r="K32" i="37"/>
  <c r="I32" i="37"/>
  <c r="AX32" i="37" s="1"/>
  <c r="G32" i="37"/>
  <c r="BG32" i="37" s="1"/>
  <c r="F32" i="37"/>
  <c r="H32" i="37" s="1"/>
  <c r="AV32" i="37" s="1"/>
  <c r="BH31" i="37"/>
  <c r="AW31" i="37"/>
  <c r="AH31" i="37"/>
  <c r="AF31" i="37"/>
  <c r="X31" i="37"/>
  <c r="T31" i="37"/>
  <c r="W31" i="37" s="1"/>
  <c r="M31" i="37"/>
  <c r="L31" i="37"/>
  <c r="I31" i="37"/>
  <c r="AX31" i="37" s="1"/>
  <c r="H31" i="37"/>
  <c r="G31" i="37"/>
  <c r="BG31" i="37" s="1"/>
  <c r="F31" i="37"/>
  <c r="AF30" i="37"/>
  <c r="X30" i="37"/>
  <c r="W30" i="37"/>
  <c r="T30" i="37"/>
  <c r="L30" i="37"/>
  <c r="I30" i="37"/>
  <c r="G30" i="37"/>
  <c r="AK30" i="37" s="1"/>
  <c r="F30" i="37"/>
  <c r="AK29" i="37"/>
  <c r="AF29" i="37"/>
  <c r="X29" i="37"/>
  <c r="W29" i="37"/>
  <c r="T29" i="37"/>
  <c r="L29" i="37"/>
  <c r="K29" i="37"/>
  <c r="I29" i="37"/>
  <c r="G29" i="37"/>
  <c r="AW29" i="37" s="1"/>
  <c r="F29" i="37"/>
  <c r="H29" i="37" s="1"/>
  <c r="BH28" i="37"/>
  <c r="AW28" i="37"/>
  <c r="AK28" i="37"/>
  <c r="AH28" i="37"/>
  <c r="AF28" i="37"/>
  <c r="X28" i="37"/>
  <c r="T28" i="37"/>
  <c r="W28" i="37" s="1"/>
  <c r="M28" i="37"/>
  <c r="L28" i="37"/>
  <c r="K28" i="37"/>
  <c r="I28" i="37"/>
  <c r="G28" i="37"/>
  <c r="BG28" i="37" s="1"/>
  <c r="F28" i="37"/>
  <c r="H28" i="37" s="1"/>
  <c r="AV28" i="37" s="1"/>
  <c r="BH27" i="37"/>
  <c r="AW27" i="37"/>
  <c r="AH27" i="37"/>
  <c r="AF27" i="37"/>
  <c r="X27" i="37"/>
  <c r="T27" i="37"/>
  <c r="W27" i="37" s="1"/>
  <c r="M27" i="37"/>
  <c r="L27" i="37"/>
  <c r="I27" i="37"/>
  <c r="AX27" i="37" s="1"/>
  <c r="H27" i="37"/>
  <c r="G27" i="37"/>
  <c r="BG27" i="37" s="1"/>
  <c r="F27" i="37"/>
  <c r="AF26" i="37"/>
  <c r="X26" i="37"/>
  <c r="W26" i="37"/>
  <c r="T26" i="37"/>
  <c r="L26" i="37"/>
  <c r="I26" i="37"/>
  <c r="G26" i="37"/>
  <c r="AK26" i="37" s="1"/>
  <c r="F26" i="37"/>
  <c r="AK25" i="37"/>
  <c r="AF25" i="37"/>
  <c r="X25" i="37"/>
  <c r="W25" i="37"/>
  <c r="T25" i="37"/>
  <c r="L25" i="37"/>
  <c r="K25" i="37"/>
  <c r="I25" i="37"/>
  <c r="G25" i="37"/>
  <c r="AW25" i="37" s="1"/>
  <c r="F25" i="37"/>
  <c r="H25" i="37" s="1"/>
  <c r="BH24" i="37"/>
  <c r="AW24" i="37"/>
  <c r="AK24" i="37"/>
  <c r="AH24" i="37"/>
  <c r="AF24" i="37"/>
  <c r="X24" i="37"/>
  <c r="T24" i="37"/>
  <c r="W24" i="37" s="1"/>
  <c r="M24" i="37"/>
  <c r="L24" i="37"/>
  <c r="K24" i="37"/>
  <c r="I24" i="37"/>
  <c r="G24" i="37"/>
  <c r="BG24" i="37" s="1"/>
  <c r="F24" i="37"/>
  <c r="H24" i="37" s="1"/>
  <c r="AV24" i="37" s="1"/>
  <c r="BH23" i="37"/>
  <c r="AW23" i="37"/>
  <c r="AH23" i="37"/>
  <c r="AF23" i="37"/>
  <c r="X23" i="37"/>
  <c r="T23" i="37"/>
  <c r="W23" i="37" s="1"/>
  <c r="M23" i="37"/>
  <c r="L23" i="37"/>
  <c r="I23" i="37"/>
  <c r="AX23" i="37" s="1"/>
  <c r="H23" i="37"/>
  <c r="G23" i="37"/>
  <c r="BG23" i="37" s="1"/>
  <c r="F23" i="37"/>
  <c r="AF22" i="37"/>
  <c r="X22" i="37"/>
  <c r="W22" i="37"/>
  <c r="T22" i="37"/>
  <c r="L22" i="37"/>
  <c r="I22" i="37"/>
  <c r="G22" i="37"/>
  <c r="AK22" i="37" s="1"/>
  <c r="F22" i="37"/>
  <c r="AK21" i="37"/>
  <c r="AF21" i="37"/>
  <c r="X21" i="37"/>
  <c r="W21" i="37"/>
  <c r="T21" i="37"/>
  <c r="L21" i="37"/>
  <c r="K21" i="37"/>
  <c r="I21" i="37"/>
  <c r="G21" i="37"/>
  <c r="AW21" i="37" s="1"/>
  <c r="F21" i="37"/>
  <c r="H21" i="37" s="1"/>
  <c r="BH20" i="37"/>
  <c r="AW20" i="37"/>
  <c r="AK20" i="37"/>
  <c r="AH20" i="37"/>
  <c r="AF20" i="37"/>
  <c r="X20" i="37"/>
  <c r="T20" i="37"/>
  <c r="W20" i="37" s="1"/>
  <c r="M20" i="37"/>
  <c r="L20" i="37"/>
  <c r="K20" i="37"/>
  <c r="I20" i="37"/>
  <c r="AX20" i="37" s="1"/>
  <c r="G20" i="37"/>
  <c r="BG20" i="37" s="1"/>
  <c r="F20" i="37"/>
  <c r="H20" i="37" s="1"/>
  <c r="AV20" i="37" s="1"/>
  <c r="BH19" i="37"/>
  <c r="AW19" i="37"/>
  <c r="AH19" i="37"/>
  <c r="AF19" i="37"/>
  <c r="X19" i="37"/>
  <c r="T19" i="37"/>
  <c r="W19" i="37" s="1"/>
  <c r="M19" i="37"/>
  <c r="L19" i="37"/>
  <c r="I19" i="37"/>
  <c r="AX19" i="37" s="1"/>
  <c r="H19" i="37"/>
  <c r="G19" i="37"/>
  <c r="BG19" i="37" s="1"/>
  <c r="F19" i="37"/>
  <c r="AF18" i="37"/>
  <c r="X18" i="37"/>
  <c r="W18" i="37"/>
  <c r="T18" i="37"/>
  <c r="L18" i="37"/>
  <c r="I18" i="37"/>
  <c r="G18" i="37"/>
  <c r="AK18" i="37" s="1"/>
  <c r="F18" i="37"/>
  <c r="AK17" i="37"/>
  <c r="AF17" i="37"/>
  <c r="X17" i="37"/>
  <c r="W17" i="37"/>
  <c r="T17" i="37"/>
  <c r="L17" i="37"/>
  <c r="K17" i="37"/>
  <c r="I17" i="37"/>
  <c r="G17" i="37"/>
  <c r="AW17" i="37" s="1"/>
  <c r="F17" i="37"/>
  <c r="H17" i="37" s="1"/>
  <c r="BH16" i="37"/>
  <c r="AW16" i="37"/>
  <c r="AK16" i="37"/>
  <c r="AH16" i="37"/>
  <c r="AF16" i="37"/>
  <c r="X16" i="37"/>
  <c r="T16" i="37"/>
  <c r="W16" i="37" s="1"/>
  <c r="M16" i="37"/>
  <c r="L16" i="37"/>
  <c r="K16" i="37"/>
  <c r="I16" i="37"/>
  <c r="AX16" i="37" s="1"/>
  <c r="G16" i="37"/>
  <c r="BG16" i="37" s="1"/>
  <c r="F16" i="37"/>
  <c r="H16" i="37" s="1"/>
  <c r="AV16" i="37" s="1"/>
  <c r="BH15" i="37"/>
  <c r="AW15" i="37"/>
  <c r="AH15" i="37"/>
  <c r="AF15" i="37"/>
  <c r="X15" i="37"/>
  <c r="T15" i="37"/>
  <c r="W15" i="37" s="1"/>
  <c r="M15" i="37"/>
  <c r="L15" i="37"/>
  <c r="I15" i="37"/>
  <c r="AX15" i="37" s="1"/>
  <c r="H15" i="37"/>
  <c r="G15" i="37"/>
  <c r="BG15" i="37" s="1"/>
  <c r="F15" i="37"/>
  <c r="AF14" i="37"/>
  <c r="X14" i="37"/>
  <c r="W14" i="37"/>
  <c r="T14" i="37"/>
  <c r="L14" i="37"/>
  <c r="I14" i="37"/>
  <c r="G14" i="37"/>
  <c r="AK14" i="37" s="1"/>
  <c r="F14" i="37"/>
  <c r="AK13" i="37"/>
  <c r="AF13" i="37"/>
  <c r="X13" i="37"/>
  <c r="W13" i="37"/>
  <c r="T13" i="37"/>
  <c r="L13" i="37"/>
  <c r="K13" i="37"/>
  <c r="I13" i="37"/>
  <c r="G13" i="37"/>
  <c r="AW13" i="37" s="1"/>
  <c r="F13" i="37"/>
  <c r="H13" i="37" s="1"/>
  <c r="BH12" i="37"/>
  <c r="AW12" i="37"/>
  <c r="AK12" i="37"/>
  <c r="AH12" i="37"/>
  <c r="AF12" i="37"/>
  <c r="X12" i="37"/>
  <c r="T12" i="37"/>
  <c r="W12" i="37" s="1"/>
  <c r="M12" i="37"/>
  <c r="L12" i="37"/>
  <c r="K12" i="37"/>
  <c r="I12" i="37"/>
  <c r="G12" i="37"/>
  <c r="BG12" i="37" s="1"/>
  <c r="F12" i="37"/>
  <c r="H12" i="37" s="1"/>
  <c r="AV12" i="37" s="1"/>
  <c r="BH11" i="37"/>
  <c r="AW11" i="37"/>
  <c r="AH11" i="37"/>
  <c r="AF11" i="37"/>
  <c r="X11" i="37"/>
  <c r="T11" i="37"/>
  <c r="W11" i="37" s="1"/>
  <c r="M11" i="37"/>
  <c r="L11" i="37"/>
  <c r="I11" i="37"/>
  <c r="AX11" i="37" s="1"/>
  <c r="H11" i="37"/>
  <c r="G11" i="37"/>
  <c r="BG11" i="37" s="1"/>
  <c r="F11" i="37"/>
  <c r="AF10" i="37"/>
  <c r="X10" i="37"/>
  <c r="W10" i="37"/>
  <c r="T10" i="37"/>
  <c r="L10" i="37"/>
  <c r="I10" i="37"/>
  <c r="G10" i="37"/>
  <c r="AK10" i="37" s="1"/>
  <c r="F10" i="37"/>
  <c r="AK9" i="37"/>
  <c r="AF9" i="37"/>
  <c r="X9" i="37"/>
  <c r="W9" i="37"/>
  <c r="T9" i="37"/>
  <c r="L9" i="37"/>
  <c r="K9" i="37"/>
  <c r="I9" i="37"/>
  <c r="G9" i="37"/>
  <c r="AW9" i="37" s="1"/>
  <c r="F9" i="37"/>
  <c r="H9" i="37" s="1"/>
  <c r="BH8" i="37"/>
  <c r="AW8" i="37"/>
  <c r="AK8" i="37"/>
  <c r="AH8" i="37"/>
  <c r="AF8" i="37"/>
  <c r="X8" i="37"/>
  <c r="T8" i="37"/>
  <c r="W8" i="37" s="1"/>
  <c r="M8" i="37"/>
  <c r="L8" i="37"/>
  <c r="K8" i="37"/>
  <c r="I8" i="37"/>
  <c r="G8" i="37"/>
  <c r="BG8" i="37" s="1"/>
  <c r="F8" i="37"/>
  <c r="H8" i="37" s="1"/>
  <c r="AV8" i="37" s="1"/>
  <c r="BH7" i="37"/>
  <c r="AW7" i="37"/>
  <c r="AH7" i="37"/>
  <c r="AF7" i="37"/>
  <c r="X7" i="37"/>
  <c r="T7" i="37"/>
  <c r="W7" i="37" s="1"/>
  <c r="M7" i="37"/>
  <c r="L7" i="37"/>
  <c r="I7" i="37"/>
  <c r="AX7" i="37" s="1"/>
  <c r="H7" i="37"/>
  <c r="G7" i="37"/>
  <c r="BG7" i="37" s="1"/>
  <c r="F7" i="37"/>
  <c r="AF6" i="37"/>
  <c r="AF2" i="37" s="1"/>
  <c r="X6" i="37"/>
  <c r="W6" i="37"/>
  <c r="T6" i="37"/>
  <c r="L6" i="37"/>
  <c r="J2" i="37" s="1"/>
  <c r="I6" i="37"/>
  <c r="G6" i="37"/>
  <c r="AK6" i="37" s="1"/>
  <c r="F6" i="37"/>
  <c r="AK5" i="37"/>
  <c r="AF5" i="37"/>
  <c r="X5" i="37"/>
  <c r="X2" i="37" s="1"/>
  <c r="W5" i="37"/>
  <c r="T5" i="37"/>
  <c r="L5" i="37"/>
  <c r="K5" i="37"/>
  <c r="I5" i="37"/>
  <c r="G5" i="37"/>
  <c r="AW5" i="37" s="1"/>
  <c r="F5" i="37"/>
  <c r="H5" i="37" s="1"/>
  <c r="BH4" i="37"/>
  <c r="AW4" i="37"/>
  <c r="AK4" i="37"/>
  <c r="AH4" i="37"/>
  <c r="AF4" i="37"/>
  <c r="X4" i="37"/>
  <c r="T4" i="37"/>
  <c r="T2" i="37" s="1"/>
  <c r="M4" i="37"/>
  <c r="L4" i="37"/>
  <c r="K4" i="37"/>
  <c r="I4" i="37"/>
  <c r="G2" i="37" s="1"/>
  <c r="G4" i="37"/>
  <c r="BG4" i="37" s="1"/>
  <c r="F4" i="37"/>
  <c r="H4" i="37" s="1"/>
  <c r="AV4" i="37" s="1"/>
  <c r="BA2" i="37"/>
  <c r="AZ2" i="37"/>
  <c r="AT2" i="37"/>
  <c r="AS2" i="37"/>
  <c r="AR2" i="37"/>
  <c r="AP2" i="37"/>
  <c r="AO2" i="37"/>
  <c r="AN2" i="37"/>
  <c r="AL2" i="37"/>
  <c r="AJ2" i="37"/>
  <c r="AG2" i="37"/>
  <c r="AD2" i="37"/>
  <c r="AC2" i="37"/>
  <c r="AB2" i="37"/>
  <c r="Z2" i="37"/>
  <c r="Y2" i="37"/>
  <c r="V2" i="37"/>
  <c r="U2" i="37"/>
  <c r="R2" i="37"/>
  <c r="Q2" i="37"/>
  <c r="P2" i="37"/>
  <c r="M2" i="37"/>
  <c r="L2" i="37"/>
  <c r="H2" i="37"/>
  <c r="E2" i="37"/>
  <c r="C2" i="37"/>
  <c r="BG124" i="36"/>
  <c r="AF124" i="36"/>
  <c r="X124" i="36"/>
  <c r="W124" i="36"/>
  <c r="T124" i="36"/>
  <c r="L124" i="36"/>
  <c r="I124" i="36"/>
  <c r="G124" i="36"/>
  <c r="AK124" i="36" s="1"/>
  <c r="F124" i="36"/>
  <c r="BG123" i="36"/>
  <c r="AK123" i="36"/>
  <c r="AF123" i="36"/>
  <c r="X123" i="36"/>
  <c r="W123" i="36"/>
  <c r="T123" i="36"/>
  <c r="L123" i="36"/>
  <c r="K123" i="36"/>
  <c r="I123" i="36"/>
  <c r="G123" i="36"/>
  <c r="F123" i="36"/>
  <c r="H123" i="36" s="1"/>
  <c r="BH122" i="36"/>
  <c r="AW122" i="36"/>
  <c r="AK122" i="36"/>
  <c r="AH122" i="36"/>
  <c r="AF122" i="36"/>
  <c r="BG122" i="36" s="1"/>
  <c r="X122" i="36"/>
  <c r="T122" i="36"/>
  <c r="W122" i="36" s="1"/>
  <c r="M122" i="36"/>
  <c r="L122" i="36"/>
  <c r="K122" i="36"/>
  <c r="I122" i="36"/>
  <c r="AX122" i="36" s="1"/>
  <c r="G122" i="36"/>
  <c r="F122" i="36"/>
  <c r="H122" i="36" s="1"/>
  <c r="AV122" i="36" s="1"/>
  <c r="BH121" i="36"/>
  <c r="AH121" i="36"/>
  <c r="AF121" i="36"/>
  <c r="BG121" i="36" s="1"/>
  <c r="X121" i="36"/>
  <c r="T121" i="36"/>
  <c r="W121" i="36" s="1"/>
  <c r="M121" i="36"/>
  <c r="AW121" i="36" s="1"/>
  <c r="L121" i="36"/>
  <c r="I121" i="36"/>
  <c r="AX121" i="36" s="1"/>
  <c r="H121" i="36"/>
  <c r="G121" i="36"/>
  <c r="F121" i="36"/>
  <c r="BG120" i="36"/>
  <c r="AF120" i="36"/>
  <c r="X120" i="36"/>
  <c r="W120" i="36"/>
  <c r="T120" i="36"/>
  <c r="L120" i="36"/>
  <c r="I120" i="36"/>
  <c r="G120" i="36"/>
  <c r="AK120" i="36" s="1"/>
  <c r="F120" i="36"/>
  <c r="BG119" i="36"/>
  <c r="AK119" i="36"/>
  <c r="AF119" i="36"/>
  <c r="X119" i="36"/>
  <c r="W119" i="36"/>
  <c r="T119" i="36"/>
  <c r="L119" i="36"/>
  <c r="K119" i="36"/>
  <c r="I119" i="36"/>
  <c r="G119" i="36"/>
  <c r="F119" i="36"/>
  <c r="H119" i="36" s="1"/>
  <c r="BH118" i="36"/>
  <c r="AW118" i="36"/>
  <c r="AK118" i="36"/>
  <c r="AH118" i="36"/>
  <c r="AF118" i="36"/>
  <c r="BG118" i="36" s="1"/>
  <c r="X118" i="36"/>
  <c r="T118" i="36"/>
  <c r="W118" i="36" s="1"/>
  <c r="M118" i="36"/>
  <c r="L118" i="36"/>
  <c r="K118" i="36"/>
  <c r="I118" i="36"/>
  <c r="AX118" i="36" s="1"/>
  <c r="G118" i="36"/>
  <c r="AU118" i="36" s="1"/>
  <c r="F118" i="36"/>
  <c r="H118" i="36" s="1"/>
  <c r="AV118" i="36" s="1"/>
  <c r="BH117" i="36"/>
  <c r="AH117" i="36"/>
  <c r="AF117" i="36"/>
  <c r="BG117" i="36" s="1"/>
  <c r="X117" i="36"/>
  <c r="T117" i="36"/>
  <c r="W117" i="36" s="1"/>
  <c r="M117" i="36"/>
  <c r="AW117" i="36" s="1"/>
  <c r="L117" i="36"/>
  <c r="I117" i="36"/>
  <c r="AX117" i="36" s="1"/>
  <c r="H117" i="36"/>
  <c r="G117" i="36"/>
  <c r="F117" i="36"/>
  <c r="BG116" i="36"/>
  <c r="AF116" i="36"/>
  <c r="X116" i="36"/>
  <c r="W116" i="36"/>
  <c r="T116" i="36"/>
  <c r="L116" i="36"/>
  <c r="I116" i="36"/>
  <c r="G116" i="36"/>
  <c r="AK116" i="36" s="1"/>
  <c r="F116" i="36"/>
  <c r="BG115" i="36"/>
  <c r="AK115" i="36"/>
  <c r="AF115" i="36"/>
  <c r="X115" i="36"/>
  <c r="W115" i="36"/>
  <c r="T115" i="36"/>
  <c r="L115" i="36"/>
  <c r="K115" i="36"/>
  <c r="I115" i="36"/>
  <c r="G115" i="36"/>
  <c r="F115" i="36"/>
  <c r="H115" i="36" s="1"/>
  <c r="BH114" i="36"/>
  <c r="AW114" i="36"/>
  <c r="AK114" i="36"/>
  <c r="AH114" i="36"/>
  <c r="AF114" i="36"/>
  <c r="BG114" i="36" s="1"/>
  <c r="X114" i="36"/>
  <c r="T114" i="36"/>
  <c r="W114" i="36" s="1"/>
  <c r="M114" i="36"/>
  <c r="L114" i="36"/>
  <c r="K114" i="36"/>
  <c r="I114" i="36"/>
  <c r="AX114" i="36" s="1"/>
  <c r="G114" i="36"/>
  <c r="AU114" i="36" s="1"/>
  <c r="F114" i="36"/>
  <c r="H114" i="36" s="1"/>
  <c r="AV114" i="36" s="1"/>
  <c r="BH113" i="36"/>
  <c r="AH113" i="36"/>
  <c r="AF113" i="36"/>
  <c r="BG113" i="36" s="1"/>
  <c r="X113" i="36"/>
  <c r="T113" i="36"/>
  <c r="W113" i="36" s="1"/>
  <c r="M113" i="36"/>
  <c r="AW113" i="36" s="1"/>
  <c r="L113" i="36"/>
  <c r="I113" i="36"/>
  <c r="AX113" i="36" s="1"/>
  <c r="H113" i="36"/>
  <c r="G113" i="36"/>
  <c r="F113" i="36"/>
  <c r="BG112" i="36"/>
  <c r="AF112" i="36"/>
  <c r="X112" i="36"/>
  <c r="W112" i="36"/>
  <c r="T112" i="36"/>
  <c r="L112" i="36"/>
  <c r="I112" i="36"/>
  <c r="G112" i="36"/>
  <c r="AK112" i="36" s="1"/>
  <c r="F112" i="36"/>
  <c r="BG111" i="36"/>
  <c r="AK111" i="36"/>
  <c r="AF111" i="36"/>
  <c r="X111" i="36"/>
  <c r="W111" i="36"/>
  <c r="T111" i="36"/>
  <c r="L111" i="36"/>
  <c r="K111" i="36"/>
  <c r="I111" i="36"/>
  <c r="G111" i="36"/>
  <c r="F111" i="36"/>
  <c r="H111" i="36" s="1"/>
  <c r="AW110" i="36"/>
  <c r="AK110" i="36"/>
  <c r="AH110" i="36"/>
  <c r="AF110" i="36"/>
  <c r="BG110" i="36" s="1"/>
  <c r="X110" i="36"/>
  <c r="T110" i="36"/>
  <c r="W110" i="36" s="1"/>
  <c r="M110" i="36"/>
  <c r="L110" i="36"/>
  <c r="K110" i="36"/>
  <c r="I110" i="36"/>
  <c r="G110" i="36"/>
  <c r="BH110" i="36" s="1"/>
  <c r="F110" i="36"/>
  <c r="H110" i="36" s="1"/>
  <c r="BH109" i="36"/>
  <c r="AH109" i="36"/>
  <c r="AF109" i="36"/>
  <c r="BG109" i="36" s="1"/>
  <c r="X109" i="36"/>
  <c r="T109" i="36"/>
  <c r="W109" i="36" s="1"/>
  <c r="M109" i="36"/>
  <c r="AW109" i="36" s="1"/>
  <c r="L109" i="36"/>
  <c r="I109" i="36"/>
  <c r="AX109" i="36" s="1"/>
  <c r="H109" i="36"/>
  <c r="G109" i="36"/>
  <c r="F109" i="36"/>
  <c r="BG108" i="36"/>
  <c r="AF108" i="36"/>
  <c r="X108" i="36"/>
  <c r="W108" i="36"/>
  <c r="T108" i="36"/>
  <c r="L108" i="36"/>
  <c r="I108" i="36"/>
  <c r="G108" i="36"/>
  <c r="F108" i="36"/>
  <c r="BG107" i="36"/>
  <c r="AK107" i="36"/>
  <c r="AF107" i="36"/>
  <c r="X107" i="36"/>
  <c r="W107" i="36"/>
  <c r="T107" i="36"/>
  <c r="L107" i="36"/>
  <c r="K107" i="36"/>
  <c r="I107" i="36"/>
  <c r="G107" i="36"/>
  <c r="F107" i="36"/>
  <c r="H107" i="36" s="1"/>
  <c r="AW106" i="36"/>
  <c r="AK106" i="36"/>
  <c r="AH106" i="36"/>
  <c r="AF106" i="36"/>
  <c r="BG106" i="36" s="1"/>
  <c r="X106" i="36"/>
  <c r="T106" i="36"/>
  <c r="W106" i="36" s="1"/>
  <c r="M106" i="36"/>
  <c r="L106" i="36"/>
  <c r="K106" i="36"/>
  <c r="I106" i="36"/>
  <c r="AX106" i="36" s="1"/>
  <c r="G106" i="36"/>
  <c r="BH106" i="36" s="1"/>
  <c r="F106" i="36"/>
  <c r="H106" i="36" s="1"/>
  <c r="BH105" i="36"/>
  <c r="AH105" i="36"/>
  <c r="AF105" i="36"/>
  <c r="BG105" i="36" s="1"/>
  <c r="X105" i="36"/>
  <c r="T105" i="36"/>
  <c r="W105" i="36" s="1"/>
  <c r="M105" i="36"/>
  <c r="AW105" i="36" s="1"/>
  <c r="L105" i="36"/>
  <c r="I105" i="36"/>
  <c r="AX105" i="36" s="1"/>
  <c r="H105" i="36"/>
  <c r="G105" i="36"/>
  <c r="F105" i="36"/>
  <c r="BG104" i="36"/>
  <c r="AF104" i="36"/>
  <c r="X104" i="36"/>
  <c r="W104" i="36"/>
  <c r="T104" i="36"/>
  <c r="L104" i="36"/>
  <c r="I104" i="36"/>
  <c r="G104" i="36"/>
  <c r="F104" i="36"/>
  <c r="BG103" i="36"/>
  <c r="AF103" i="36"/>
  <c r="X103" i="36"/>
  <c r="W103" i="36"/>
  <c r="T103" i="36"/>
  <c r="L103" i="36"/>
  <c r="I103" i="36"/>
  <c r="G103" i="36"/>
  <c r="F103" i="36"/>
  <c r="BH102" i="36"/>
  <c r="AK102" i="36"/>
  <c r="AH102" i="36"/>
  <c r="AF102" i="36"/>
  <c r="BG102" i="36" s="1"/>
  <c r="X102" i="36"/>
  <c r="T102" i="36"/>
  <c r="W102" i="36" s="1"/>
  <c r="M102" i="36"/>
  <c r="L102" i="36"/>
  <c r="K102" i="36"/>
  <c r="I102" i="36"/>
  <c r="AX102" i="36" s="1"/>
  <c r="G102" i="36"/>
  <c r="F102" i="36"/>
  <c r="H102" i="36" s="1"/>
  <c r="AV102" i="36" s="1"/>
  <c r="BH101" i="36"/>
  <c r="AH101" i="36"/>
  <c r="AF101" i="36"/>
  <c r="BG101" i="36" s="1"/>
  <c r="X101" i="36"/>
  <c r="T101" i="36"/>
  <c r="W101" i="36" s="1"/>
  <c r="M101" i="36"/>
  <c r="AW101" i="36" s="1"/>
  <c r="L101" i="36"/>
  <c r="I101" i="36"/>
  <c r="H101" i="36"/>
  <c r="G101" i="36"/>
  <c r="F101" i="36"/>
  <c r="AF100" i="36"/>
  <c r="BG100" i="36" s="1"/>
  <c r="X100" i="36"/>
  <c r="W100" i="36"/>
  <c r="T100" i="36"/>
  <c r="L100" i="36"/>
  <c r="I100" i="36"/>
  <c r="G100" i="36"/>
  <c r="F100" i="36"/>
  <c r="BG99" i="36"/>
  <c r="AF99" i="36"/>
  <c r="X99" i="36"/>
  <c r="W99" i="36"/>
  <c r="T99" i="36"/>
  <c r="L99" i="36"/>
  <c r="K99" i="36"/>
  <c r="I99" i="36"/>
  <c r="G99" i="36"/>
  <c r="F99" i="36"/>
  <c r="H99" i="36" s="1"/>
  <c r="AU99" i="36" s="1"/>
  <c r="AK98" i="36"/>
  <c r="AH98" i="36"/>
  <c r="AF98" i="36"/>
  <c r="BG98" i="36" s="1"/>
  <c r="X98" i="36"/>
  <c r="T98" i="36"/>
  <c r="W98" i="36" s="1"/>
  <c r="L98" i="36"/>
  <c r="K98" i="36"/>
  <c r="I98" i="36"/>
  <c r="G98" i="36"/>
  <c r="BH98" i="36" s="1"/>
  <c r="F98" i="36"/>
  <c r="H98" i="36" s="1"/>
  <c r="BH97" i="36"/>
  <c r="AH97" i="36"/>
  <c r="AF97" i="36"/>
  <c r="BG97" i="36" s="1"/>
  <c r="X97" i="36"/>
  <c r="T97" i="36"/>
  <c r="W97" i="36" s="1"/>
  <c r="M97" i="36"/>
  <c r="AW97" i="36" s="1"/>
  <c r="L97" i="36"/>
  <c r="I97" i="36"/>
  <c r="H97" i="36"/>
  <c r="G97" i="36"/>
  <c r="F97" i="36"/>
  <c r="BG96" i="36"/>
  <c r="AF96" i="36"/>
  <c r="X96" i="36"/>
  <c r="W96" i="36"/>
  <c r="T96" i="36"/>
  <c r="L96" i="36"/>
  <c r="I96" i="36"/>
  <c r="H96" i="36"/>
  <c r="G96" i="36"/>
  <c r="F96" i="36"/>
  <c r="BG95" i="36"/>
  <c r="AF95" i="36"/>
  <c r="X95" i="36"/>
  <c r="W95" i="36"/>
  <c r="T95" i="36"/>
  <c r="L95" i="36"/>
  <c r="I95" i="36"/>
  <c r="G95" i="36"/>
  <c r="F95" i="36"/>
  <c r="AK94" i="36"/>
  <c r="AH94" i="36"/>
  <c r="AF94" i="36"/>
  <c r="BG94" i="36" s="1"/>
  <c r="X94" i="36"/>
  <c r="W94" i="36"/>
  <c r="T94" i="36"/>
  <c r="L94" i="36"/>
  <c r="K94" i="36"/>
  <c r="I94" i="36"/>
  <c r="G94" i="36"/>
  <c r="BH94" i="36" s="1"/>
  <c r="F94" i="36"/>
  <c r="H94" i="36" s="1"/>
  <c r="BH93" i="36"/>
  <c r="AW93" i="36"/>
  <c r="AH93" i="36"/>
  <c r="AF93" i="36"/>
  <c r="BG93" i="36" s="1"/>
  <c r="X93" i="36"/>
  <c r="T93" i="36"/>
  <c r="W93" i="36" s="1"/>
  <c r="M93" i="36"/>
  <c r="L93" i="36"/>
  <c r="I93" i="36"/>
  <c r="AX93" i="36" s="1"/>
  <c r="H93" i="36"/>
  <c r="G93" i="36"/>
  <c r="F93" i="36"/>
  <c r="AF92" i="36"/>
  <c r="BG92" i="36" s="1"/>
  <c r="X92" i="36"/>
  <c r="W92" i="36"/>
  <c r="T92" i="36"/>
  <c r="L92" i="36"/>
  <c r="I92" i="36"/>
  <c r="G92" i="36"/>
  <c r="F92" i="36"/>
  <c r="BG91" i="36"/>
  <c r="AF91" i="36"/>
  <c r="X91" i="36"/>
  <c r="W91" i="36"/>
  <c r="T91" i="36"/>
  <c r="L91" i="36"/>
  <c r="I91" i="36"/>
  <c r="G91" i="36"/>
  <c r="F91" i="36"/>
  <c r="H91" i="36" s="1"/>
  <c r="AK90" i="36"/>
  <c r="AH90" i="36"/>
  <c r="AF90" i="36"/>
  <c r="BG90" i="36" s="1"/>
  <c r="X90" i="36"/>
  <c r="T90" i="36"/>
  <c r="W90" i="36" s="1"/>
  <c r="L90" i="36"/>
  <c r="K90" i="36"/>
  <c r="I90" i="36"/>
  <c r="G90" i="36"/>
  <c r="BH90" i="36" s="1"/>
  <c r="F90" i="36"/>
  <c r="H90" i="36" s="1"/>
  <c r="BH89" i="36"/>
  <c r="AW89" i="36"/>
  <c r="AH89" i="36"/>
  <c r="AF89" i="36"/>
  <c r="BG89" i="36" s="1"/>
  <c r="X89" i="36"/>
  <c r="T89" i="36"/>
  <c r="W89" i="36" s="1"/>
  <c r="M89" i="36"/>
  <c r="L89" i="36"/>
  <c r="I89" i="36"/>
  <c r="AX89" i="36" s="1"/>
  <c r="H89" i="36"/>
  <c r="G89" i="36"/>
  <c r="F89" i="36"/>
  <c r="AF88" i="36"/>
  <c r="BG88" i="36" s="1"/>
  <c r="X88" i="36"/>
  <c r="W88" i="36"/>
  <c r="T88" i="36"/>
  <c r="L88" i="36"/>
  <c r="I88" i="36"/>
  <c r="H88" i="36"/>
  <c r="G88" i="36"/>
  <c r="F88" i="36"/>
  <c r="BG87" i="36"/>
  <c r="AF87" i="36"/>
  <c r="X87" i="36"/>
  <c r="W87" i="36"/>
  <c r="T87" i="36"/>
  <c r="L87" i="36"/>
  <c r="K87" i="36"/>
  <c r="I87" i="36"/>
  <c r="G87" i="36"/>
  <c r="F87" i="36"/>
  <c r="BG86" i="36"/>
  <c r="AF86" i="36"/>
  <c r="X86" i="36"/>
  <c r="T86" i="36"/>
  <c r="W86" i="36" s="1"/>
  <c r="L86" i="36"/>
  <c r="I86" i="36"/>
  <c r="G86" i="36"/>
  <c r="F86" i="36"/>
  <c r="BH85" i="36"/>
  <c r="AK85" i="36"/>
  <c r="AH85" i="36"/>
  <c r="AF85" i="36"/>
  <c r="BG85" i="36" s="1"/>
  <c r="X85" i="36"/>
  <c r="W85" i="36"/>
  <c r="T85" i="36"/>
  <c r="M85" i="36"/>
  <c r="AW85" i="36" s="1"/>
  <c r="L85" i="36"/>
  <c r="K85" i="36"/>
  <c r="I85" i="36"/>
  <c r="AX85" i="36" s="1"/>
  <c r="H85" i="36"/>
  <c r="AV85" i="36" s="1"/>
  <c r="G85" i="36"/>
  <c r="F85" i="36"/>
  <c r="BG84" i="36"/>
  <c r="AF84" i="36"/>
  <c r="X84" i="36"/>
  <c r="T84" i="36"/>
  <c r="W84" i="36" s="1"/>
  <c r="L84" i="36"/>
  <c r="I84" i="36"/>
  <c r="G84" i="36"/>
  <c r="F84" i="36"/>
  <c r="AF83" i="36"/>
  <c r="BG83" i="36" s="1"/>
  <c r="X83" i="36"/>
  <c r="W83" i="36"/>
  <c r="T83" i="36"/>
  <c r="M83" i="36"/>
  <c r="AX83" i="36" s="1"/>
  <c r="L83" i="36"/>
  <c r="I83" i="36"/>
  <c r="H83" i="36"/>
  <c r="G83" i="36"/>
  <c r="F83" i="36"/>
  <c r="BG82" i="36"/>
  <c r="AF82" i="36"/>
  <c r="X82" i="36"/>
  <c r="T82" i="36"/>
  <c r="W82" i="36" s="1"/>
  <c r="L82" i="36"/>
  <c r="I82" i="36"/>
  <c r="G82" i="36"/>
  <c r="F82" i="36"/>
  <c r="BH81" i="36"/>
  <c r="AK81" i="36"/>
  <c r="AH81" i="36"/>
  <c r="AF81" i="36"/>
  <c r="BG81" i="36" s="1"/>
  <c r="X81" i="36"/>
  <c r="W81" i="36"/>
  <c r="T81" i="36"/>
  <c r="M81" i="36"/>
  <c r="AW81" i="36" s="1"/>
  <c r="L81" i="36"/>
  <c r="K81" i="36"/>
  <c r="I81" i="36"/>
  <c r="AX81" i="36" s="1"/>
  <c r="H81" i="36"/>
  <c r="AV81" i="36" s="1"/>
  <c r="G81" i="36"/>
  <c r="F81" i="36"/>
  <c r="BG80" i="36"/>
  <c r="AF80" i="36"/>
  <c r="X80" i="36"/>
  <c r="T80" i="36"/>
  <c r="W80" i="36" s="1"/>
  <c r="L80" i="36"/>
  <c r="I80" i="36"/>
  <c r="G80" i="36"/>
  <c r="F80" i="36"/>
  <c r="AF79" i="36"/>
  <c r="BG79" i="36" s="1"/>
  <c r="X79" i="36"/>
  <c r="W79" i="36"/>
  <c r="T79" i="36"/>
  <c r="M79" i="36"/>
  <c r="AX79" i="36" s="1"/>
  <c r="L79" i="36"/>
  <c r="I79" i="36"/>
  <c r="H79" i="36"/>
  <c r="G79" i="36"/>
  <c r="F79" i="36"/>
  <c r="BG78" i="36"/>
  <c r="AF78" i="36"/>
  <c r="X78" i="36"/>
  <c r="T78" i="36"/>
  <c r="W78" i="36" s="1"/>
  <c r="L78" i="36"/>
  <c r="I78" i="36"/>
  <c r="G78" i="36"/>
  <c r="F78" i="36"/>
  <c r="H78" i="36" s="1"/>
  <c r="BH77" i="36"/>
  <c r="AK77" i="36"/>
  <c r="AH77" i="36"/>
  <c r="AF77" i="36"/>
  <c r="BG77" i="36" s="1"/>
  <c r="X77" i="36"/>
  <c r="W77" i="36"/>
  <c r="T77" i="36"/>
  <c r="M77" i="36"/>
  <c r="AW77" i="36" s="1"/>
  <c r="L77" i="36"/>
  <c r="K77" i="36"/>
  <c r="I77" i="36"/>
  <c r="AX77" i="36" s="1"/>
  <c r="H77" i="36"/>
  <c r="AV77" i="36" s="1"/>
  <c r="G77" i="36"/>
  <c r="F77" i="36"/>
  <c r="BG76" i="36"/>
  <c r="AF76" i="36"/>
  <c r="X76" i="36"/>
  <c r="T76" i="36"/>
  <c r="W76" i="36" s="1"/>
  <c r="L76" i="36"/>
  <c r="I76" i="36"/>
  <c r="G76" i="36"/>
  <c r="F76" i="36"/>
  <c r="AF75" i="36"/>
  <c r="BG75" i="36" s="1"/>
  <c r="X75" i="36"/>
  <c r="W75" i="36"/>
  <c r="T75" i="36"/>
  <c r="L75" i="36"/>
  <c r="I75" i="36"/>
  <c r="G75" i="36"/>
  <c r="F75" i="36"/>
  <c r="BG74" i="36"/>
  <c r="AF74" i="36"/>
  <c r="X74" i="36"/>
  <c r="T74" i="36"/>
  <c r="W74" i="36" s="1"/>
  <c r="L74" i="36"/>
  <c r="I74" i="36"/>
  <c r="G74" i="36"/>
  <c r="F74" i="36"/>
  <c r="H74" i="36" s="1"/>
  <c r="BH73" i="36"/>
  <c r="AV73" i="36"/>
  <c r="AK73" i="36"/>
  <c r="AH73" i="36"/>
  <c r="AF73" i="36"/>
  <c r="BG73" i="36" s="1"/>
  <c r="X73" i="36"/>
  <c r="W73" i="36"/>
  <c r="T73" i="36"/>
  <c r="M73" i="36"/>
  <c r="AW73" i="36" s="1"/>
  <c r="L73" i="36"/>
  <c r="K73" i="36"/>
  <c r="I73" i="36"/>
  <c r="AX73" i="36" s="1"/>
  <c r="H73" i="36"/>
  <c r="G73" i="36"/>
  <c r="AU73" i="36" s="1"/>
  <c r="F73" i="36"/>
  <c r="AF72" i="36"/>
  <c r="BG72" i="36" s="1"/>
  <c r="X72" i="36"/>
  <c r="T72" i="36"/>
  <c r="W72" i="36" s="1"/>
  <c r="L72" i="36"/>
  <c r="I72" i="36"/>
  <c r="G72" i="36"/>
  <c r="F72" i="36"/>
  <c r="AF71" i="36"/>
  <c r="BG71" i="36" s="1"/>
  <c r="X71" i="36"/>
  <c r="W71" i="36"/>
  <c r="T71" i="36"/>
  <c r="L71" i="36"/>
  <c r="I71" i="36"/>
  <c r="G71" i="36"/>
  <c r="F71" i="36"/>
  <c r="BG70" i="36"/>
  <c r="AF70" i="36"/>
  <c r="X70" i="36"/>
  <c r="T70" i="36"/>
  <c r="W70" i="36" s="1"/>
  <c r="L70" i="36"/>
  <c r="I70" i="36"/>
  <c r="G70" i="36"/>
  <c r="F70" i="36"/>
  <c r="H70" i="36" s="1"/>
  <c r="BH69" i="36"/>
  <c r="AV69" i="36"/>
  <c r="AK69" i="36"/>
  <c r="AH69" i="36"/>
  <c r="AF69" i="36"/>
  <c r="BG69" i="36" s="1"/>
  <c r="X69" i="36"/>
  <c r="W69" i="36"/>
  <c r="T69" i="36"/>
  <c r="M69" i="36"/>
  <c r="AW69" i="36" s="1"/>
  <c r="L69" i="36"/>
  <c r="K69" i="36"/>
  <c r="I69" i="36"/>
  <c r="AX69" i="36" s="1"/>
  <c r="H69" i="36"/>
  <c r="G69" i="36"/>
  <c r="AU69" i="36" s="1"/>
  <c r="F69" i="36"/>
  <c r="AF68" i="36"/>
  <c r="BG68" i="36" s="1"/>
  <c r="X68" i="36"/>
  <c r="T68" i="36"/>
  <c r="W68" i="36" s="1"/>
  <c r="L68" i="36"/>
  <c r="I68" i="36"/>
  <c r="G68" i="36"/>
  <c r="F68" i="36"/>
  <c r="AF67" i="36"/>
  <c r="BG67" i="36" s="1"/>
  <c r="X67" i="36"/>
  <c r="W67" i="36"/>
  <c r="T67" i="36"/>
  <c r="L67" i="36"/>
  <c r="I67" i="36"/>
  <c r="G67" i="36"/>
  <c r="F67" i="36"/>
  <c r="BG66" i="36"/>
  <c r="AF66" i="36"/>
  <c r="X66" i="36"/>
  <c r="T66" i="36"/>
  <c r="W66" i="36" s="1"/>
  <c r="L66" i="36"/>
  <c r="I66" i="36"/>
  <c r="G66" i="36"/>
  <c r="F66" i="36"/>
  <c r="H66" i="36" s="1"/>
  <c r="BH65" i="36"/>
  <c r="AV65" i="36"/>
  <c r="AK65" i="36"/>
  <c r="AH65" i="36"/>
  <c r="AF65" i="36"/>
  <c r="BG65" i="36" s="1"/>
  <c r="X65" i="36"/>
  <c r="W65" i="36"/>
  <c r="T65" i="36"/>
  <c r="M65" i="36"/>
  <c r="AW65" i="36" s="1"/>
  <c r="L65" i="36"/>
  <c r="K65" i="36"/>
  <c r="I65" i="36"/>
  <c r="AX65" i="36" s="1"/>
  <c r="H65" i="36"/>
  <c r="G65" i="36"/>
  <c r="AU65" i="36" s="1"/>
  <c r="F65" i="36"/>
  <c r="AF64" i="36"/>
  <c r="BG64" i="36" s="1"/>
  <c r="X64" i="36"/>
  <c r="T64" i="36"/>
  <c r="W64" i="36" s="1"/>
  <c r="L64" i="36"/>
  <c r="I64" i="36"/>
  <c r="G64" i="36"/>
  <c r="F64" i="36"/>
  <c r="AF63" i="36"/>
  <c r="BG63" i="36" s="1"/>
  <c r="X63" i="36"/>
  <c r="W63" i="36"/>
  <c r="T63" i="36"/>
  <c r="L63" i="36"/>
  <c r="I63" i="36"/>
  <c r="G63" i="36"/>
  <c r="F63" i="36"/>
  <c r="BG62" i="36"/>
  <c r="AF62" i="36"/>
  <c r="X62" i="36"/>
  <c r="T62" i="36"/>
  <c r="W62" i="36" s="1"/>
  <c r="L62" i="36"/>
  <c r="I62" i="36"/>
  <c r="G62" i="36"/>
  <c r="F62" i="36"/>
  <c r="H62" i="36" s="1"/>
  <c r="BH61" i="36"/>
  <c r="AV61" i="36"/>
  <c r="AK61" i="36"/>
  <c r="AH61" i="36"/>
  <c r="AF61" i="36"/>
  <c r="BG61" i="36" s="1"/>
  <c r="X61" i="36"/>
  <c r="W61" i="36"/>
  <c r="T61" i="36"/>
  <c r="M61" i="36"/>
  <c r="AW61" i="36" s="1"/>
  <c r="L61" i="36"/>
  <c r="K61" i="36"/>
  <c r="I61" i="36"/>
  <c r="AX61" i="36" s="1"/>
  <c r="H61" i="36"/>
  <c r="G61" i="36"/>
  <c r="AU61" i="36" s="1"/>
  <c r="F61" i="36"/>
  <c r="AF60" i="36"/>
  <c r="BG60" i="36" s="1"/>
  <c r="X60" i="36"/>
  <c r="T60" i="36"/>
  <c r="W60" i="36" s="1"/>
  <c r="L60" i="36"/>
  <c r="I60" i="36"/>
  <c r="G60" i="36"/>
  <c r="F60" i="36"/>
  <c r="AF59" i="36"/>
  <c r="BG59" i="36" s="1"/>
  <c r="X59" i="36"/>
  <c r="W59" i="36"/>
  <c r="T59" i="36"/>
  <c r="L59" i="36"/>
  <c r="I59" i="36"/>
  <c r="G59" i="36"/>
  <c r="F59" i="36"/>
  <c r="BG58" i="36"/>
  <c r="AF58" i="36"/>
  <c r="X58" i="36"/>
  <c r="T58" i="36"/>
  <c r="W58" i="36" s="1"/>
  <c r="L58" i="36"/>
  <c r="I58" i="36"/>
  <c r="G58" i="36"/>
  <c r="F58" i="36"/>
  <c r="H58" i="36" s="1"/>
  <c r="BH57" i="36"/>
  <c r="AV57" i="36"/>
  <c r="AK57" i="36"/>
  <c r="AH57" i="36"/>
  <c r="AF57" i="36"/>
  <c r="BG57" i="36" s="1"/>
  <c r="X57" i="36"/>
  <c r="W57" i="36"/>
  <c r="T57" i="36"/>
  <c r="M57" i="36"/>
  <c r="AW57" i="36" s="1"/>
  <c r="L57" i="36"/>
  <c r="K57" i="36"/>
  <c r="I57" i="36"/>
  <c r="AX57" i="36" s="1"/>
  <c r="H57" i="36"/>
  <c r="G57" i="36"/>
  <c r="AU57" i="36" s="1"/>
  <c r="F57" i="36"/>
  <c r="AH56" i="36"/>
  <c r="AF56" i="36"/>
  <c r="BG56" i="36" s="1"/>
  <c r="X56" i="36"/>
  <c r="T56" i="36"/>
  <c r="W56" i="36" s="1"/>
  <c r="M56" i="36"/>
  <c r="AW56" i="36" s="1"/>
  <c r="L56" i="36"/>
  <c r="I56" i="36"/>
  <c r="H56" i="36"/>
  <c r="G56" i="36"/>
  <c r="AK56" i="36" s="1"/>
  <c r="F56" i="36"/>
  <c r="BG55" i="36"/>
  <c r="AF55" i="36"/>
  <c r="X55" i="36"/>
  <c r="W55" i="36"/>
  <c r="T55" i="36"/>
  <c r="L55" i="36"/>
  <c r="I55" i="36"/>
  <c r="G55" i="36"/>
  <c r="AK55" i="36" s="1"/>
  <c r="F55" i="36"/>
  <c r="BG54" i="36"/>
  <c r="AK54" i="36"/>
  <c r="AF54" i="36"/>
  <c r="X54" i="36"/>
  <c r="W54" i="36"/>
  <c r="T54" i="36"/>
  <c r="L54" i="36"/>
  <c r="K54" i="36"/>
  <c r="I54" i="36"/>
  <c r="G54" i="36"/>
  <c r="F54" i="36"/>
  <c r="H54" i="36" s="1"/>
  <c r="BH53" i="36"/>
  <c r="AW53" i="36"/>
  <c r="AK53" i="36"/>
  <c r="AH53" i="36"/>
  <c r="AF53" i="36"/>
  <c r="X53" i="36"/>
  <c r="T53" i="36"/>
  <c r="W53" i="36" s="1"/>
  <c r="M53" i="36"/>
  <c r="L53" i="36"/>
  <c r="K53" i="36"/>
  <c r="I53" i="36"/>
  <c r="G53" i="36"/>
  <c r="BG53" i="36" s="1"/>
  <c r="F53" i="36"/>
  <c r="H53" i="36" s="1"/>
  <c r="AV53" i="36" s="1"/>
  <c r="BH52" i="36"/>
  <c r="AW52" i="36"/>
  <c r="AH52" i="36"/>
  <c r="AF52" i="36"/>
  <c r="X52" i="36"/>
  <c r="T52" i="36"/>
  <c r="W52" i="36" s="1"/>
  <c r="M52" i="36"/>
  <c r="L52" i="36"/>
  <c r="I52" i="36"/>
  <c r="AX52" i="36" s="1"/>
  <c r="H52" i="36"/>
  <c r="G52" i="36"/>
  <c r="BG52" i="36" s="1"/>
  <c r="F52" i="36"/>
  <c r="AF51" i="36"/>
  <c r="X51" i="36"/>
  <c r="W51" i="36"/>
  <c r="T51" i="36"/>
  <c r="L51" i="36"/>
  <c r="I51" i="36"/>
  <c r="G51" i="36"/>
  <c r="AK51" i="36" s="1"/>
  <c r="F51" i="36"/>
  <c r="AK50" i="36"/>
  <c r="AF50" i="36"/>
  <c r="X50" i="36"/>
  <c r="W50" i="36"/>
  <c r="T50" i="36"/>
  <c r="L50" i="36"/>
  <c r="K50" i="36"/>
  <c r="I50" i="36"/>
  <c r="G50" i="36"/>
  <c r="AW50" i="36" s="1"/>
  <c r="F50" i="36"/>
  <c r="H50" i="36" s="1"/>
  <c r="BH49" i="36"/>
  <c r="AW49" i="36"/>
  <c r="AK49" i="36"/>
  <c r="AH49" i="36"/>
  <c r="AF49" i="36"/>
  <c r="X49" i="36"/>
  <c r="T49" i="36"/>
  <c r="W49" i="36" s="1"/>
  <c r="M49" i="36"/>
  <c r="L49" i="36"/>
  <c r="K49" i="36"/>
  <c r="I49" i="36"/>
  <c r="G49" i="36"/>
  <c r="BG49" i="36" s="1"/>
  <c r="F49" i="36"/>
  <c r="H49" i="36" s="1"/>
  <c r="AV49" i="36" s="1"/>
  <c r="BH48" i="36"/>
  <c r="AW48" i="36"/>
  <c r="AH48" i="36"/>
  <c r="AF48" i="36"/>
  <c r="X48" i="36"/>
  <c r="T48" i="36"/>
  <c r="W48" i="36" s="1"/>
  <c r="M48" i="36"/>
  <c r="L48" i="36"/>
  <c r="I48" i="36"/>
  <c r="AX48" i="36" s="1"/>
  <c r="H48" i="36"/>
  <c r="G48" i="36"/>
  <c r="BG48" i="36" s="1"/>
  <c r="F48" i="36"/>
  <c r="AF47" i="36"/>
  <c r="X47" i="36"/>
  <c r="W47" i="36"/>
  <c r="T47" i="36"/>
  <c r="L47" i="36"/>
  <c r="I47" i="36"/>
  <c r="G47" i="36"/>
  <c r="AK47" i="36" s="1"/>
  <c r="F47" i="36"/>
  <c r="AK46" i="36"/>
  <c r="AF46" i="36"/>
  <c r="X46" i="36"/>
  <c r="W46" i="36"/>
  <c r="T46" i="36"/>
  <c r="L46" i="36"/>
  <c r="K46" i="36"/>
  <c r="I46" i="36"/>
  <c r="G46" i="36"/>
  <c r="AW46" i="36" s="1"/>
  <c r="F46" i="36"/>
  <c r="H46" i="36" s="1"/>
  <c r="BH45" i="36"/>
  <c r="AW45" i="36"/>
  <c r="AK45" i="36"/>
  <c r="AH45" i="36"/>
  <c r="AF45" i="36"/>
  <c r="X45" i="36"/>
  <c r="T45" i="36"/>
  <c r="W45" i="36" s="1"/>
  <c r="M45" i="36"/>
  <c r="L45" i="36"/>
  <c r="K45" i="36"/>
  <c r="I45" i="36"/>
  <c r="G45" i="36"/>
  <c r="BG45" i="36" s="1"/>
  <c r="F45" i="36"/>
  <c r="H45" i="36" s="1"/>
  <c r="AV45" i="36" s="1"/>
  <c r="BH44" i="36"/>
  <c r="AW44" i="36"/>
  <c r="AH44" i="36"/>
  <c r="AF44" i="36"/>
  <c r="X44" i="36"/>
  <c r="T44" i="36"/>
  <c r="W44" i="36" s="1"/>
  <c r="M44" i="36"/>
  <c r="L44" i="36"/>
  <c r="I44" i="36"/>
  <c r="AX44" i="36" s="1"/>
  <c r="H44" i="36"/>
  <c r="G44" i="36"/>
  <c r="BG44" i="36" s="1"/>
  <c r="F44" i="36"/>
  <c r="AF43" i="36"/>
  <c r="X43" i="36"/>
  <c r="W43" i="36"/>
  <c r="T43" i="36"/>
  <c r="L43" i="36"/>
  <c r="I43" i="36"/>
  <c r="G43" i="36"/>
  <c r="AK43" i="36" s="1"/>
  <c r="F43" i="36"/>
  <c r="AK42" i="36"/>
  <c r="AF42" i="36"/>
  <c r="X42" i="36"/>
  <c r="W42" i="36"/>
  <c r="T42" i="36"/>
  <c r="L42" i="36"/>
  <c r="K42" i="36"/>
  <c r="I42" i="36"/>
  <c r="G42" i="36"/>
  <c r="AW42" i="36" s="1"/>
  <c r="F42" i="36"/>
  <c r="H42" i="36" s="1"/>
  <c r="BH41" i="36"/>
  <c r="AW41" i="36"/>
  <c r="AK41" i="36"/>
  <c r="AH41" i="36"/>
  <c r="AF41" i="36"/>
  <c r="X41" i="36"/>
  <c r="T41" i="36"/>
  <c r="W41" i="36" s="1"/>
  <c r="M41" i="36"/>
  <c r="L41" i="36"/>
  <c r="K41" i="36"/>
  <c r="I41" i="36"/>
  <c r="AX41" i="36" s="1"/>
  <c r="G41" i="36"/>
  <c r="BG41" i="36" s="1"/>
  <c r="F41" i="36"/>
  <c r="H41" i="36" s="1"/>
  <c r="AV41" i="36" s="1"/>
  <c r="BH40" i="36"/>
  <c r="AW40" i="36"/>
  <c r="AH40" i="36"/>
  <c r="AF40" i="36"/>
  <c r="X40" i="36"/>
  <c r="T40" i="36"/>
  <c r="W40" i="36" s="1"/>
  <c r="M40" i="36"/>
  <c r="L40" i="36"/>
  <c r="I40" i="36"/>
  <c r="AX40" i="36" s="1"/>
  <c r="H40" i="36"/>
  <c r="G40" i="36"/>
  <c r="BG40" i="36" s="1"/>
  <c r="F40" i="36"/>
  <c r="AF39" i="36"/>
  <c r="X39" i="36"/>
  <c r="W39" i="36"/>
  <c r="T39" i="36"/>
  <c r="L39" i="36"/>
  <c r="I39" i="36"/>
  <c r="G39" i="36"/>
  <c r="AK39" i="36" s="1"/>
  <c r="F39" i="36"/>
  <c r="AK38" i="36"/>
  <c r="AF38" i="36"/>
  <c r="X38" i="36"/>
  <c r="W38" i="36"/>
  <c r="T38" i="36"/>
  <c r="L38" i="36"/>
  <c r="K38" i="36"/>
  <c r="I38" i="36"/>
  <c r="G38" i="36"/>
  <c r="AW38" i="36" s="1"/>
  <c r="F38" i="36"/>
  <c r="H38" i="36" s="1"/>
  <c r="BH37" i="36"/>
  <c r="AW37" i="36"/>
  <c r="AK37" i="36"/>
  <c r="AH37" i="36"/>
  <c r="AF37" i="36"/>
  <c r="X37" i="36"/>
  <c r="T37" i="36"/>
  <c r="W37" i="36" s="1"/>
  <c r="M37" i="36"/>
  <c r="L37" i="36"/>
  <c r="K37" i="36"/>
  <c r="I37" i="36"/>
  <c r="G37" i="36"/>
  <c r="BG37" i="36" s="1"/>
  <c r="F37" i="36"/>
  <c r="H37" i="36" s="1"/>
  <c r="AV37" i="36" s="1"/>
  <c r="BH36" i="36"/>
  <c r="AW36" i="36"/>
  <c r="AH36" i="36"/>
  <c r="AF36" i="36"/>
  <c r="X36" i="36"/>
  <c r="T36" i="36"/>
  <c r="W36" i="36" s="1"/>
  <c r="M36" i="36"/>
  <c r="L36" i="36"/>
  <c r="I36" i="36"/>
  <c r="AX36" i="36" s="1"/>
  <c r="H36" i="36"/>
  <c r="G36" i="36"/>
  <c r="BG36" i="36" s="1"/>
  <c r="F36" i="36"/>
  <c r="AF35" i="36"/>
  <c r="X35" i="36"/>
  <c r="W35" i="36"/>
  <c r="T35" i="36"/>
  <c r="L35" i="36"/>
  <c r="I35" i="36"/>
  <c r="G35" i="36"/>
  <c r="AK35" i="36" s="1"/>
  <c r="F35" i="36"/>
  <c r="AK34" i="36"/>
  <c r="AF34" i="36"/>
  <c r="X34" i="36"/>
  <c r="W34" i="36"/>
  <c r="T34" i="36"/>
  <c r="L34" i="36"/>
  <c r="K34" i="36"/>
  <c r="I34" i="36"/>
  <c r="G34" i="36"/>
  <c r="AW34" i="36" s="1"/>
  <c r="F34" i="36"/>
  <c r="H34" i="36" s="1"/>
  <c r="BH33" i="36"/>
  <c r="AW33" i="36"/>
  <c r="AK33" i="36"/>
  <c r="AH33" i="36"/>
  <c r="AF33" i="36"/>
  <c r="X33" i="36"/>
  <c r="T33" i="36"/>
  <c r="W33" i="36" s="1"/>
  <c r="M33" i="36"/>
  <c r="L33" i="36"/>
  <c r="K33" i="36"/>
  <c r="I33" i="36"/>
  <c r="G33" i="36"/>
  <c r="BG33" i="36" s="1"/>
  <c r="F33" i="36"/>
  <c r="H33" i="36" s="1"/>
  <c r="AV33" i="36" s="1"/>
  <c r="BH32" i="36"/>
  <c r="AW32" i="36"/>
  <c r="AH32" i="36"/>
  <c r="AF32" i="36"/>
  <c r="X32" i="36"/>
  <c r="T32" i="36"/>
  <c r="W32" i="36" s="1"/>
  <c r="M32" i="36"/>
  <c r="L32" i="36"/>
  <c r="I32" i="36"/>
  <c r="AX32" i="36" s="1"/>
  <c r="H32" i="36"/>
  <c r="G32" i="36"/>
  <c r="BG32" i="36" s="1"/>
  <c r="F32" i="36"/>
  <c r="AF31" i="36"/>
  <c r="X31" i="36"/>
  <c r="W31" i="36"/>
  <c r="T31" i="36"/>
  <c r="L31" i="36"/>
  <c r="I31" i="36"/>
  <c r="G31" i="36"/>
  <c r="AK31" i="36" s="1"/>
  <c r="F31" i="36"/>
  <c r="AK30" i="36"/>
  <c r="AF30" i="36"/>
  <c r="X30" i="36"/>
  <c r="W30" i="36"/>
  <c r="T30" i="36"/>
  <c r="L30" i="36"/>
  <c r="K30" i="36"/>
  <c r="I30" i="36"/>
  <c r="G30" i="36"/>
  <c r="AW30" i="36" s="1"/>
  <c r="F30" i="36"/>
  <c r="H30" i="36" s="1"/>
  <c r="BH29" i="36"/>
  <c r="AW29" i="36"/>
  <c r="AK29" i="36"/>
  <c r="AH29" i="36"/>
  <c r="AF29" i="36"/>
  <c r="X29" i="36"/>
  <c r="T29" i="36"/>
  <c r="W29" i="36" s="1"/>
  <c r="M29" i="36"/>
  <c r="L29" i="36"/>
  <c r="K29" i="36"/>
  <c r="I29" i="36"/>
  <c r="AX29" i="36" s="1"/>
  <c r="G29" i="36"/>
  <c r="BG29" i="36" s="1"/>
  <c r="F29" i="36"/>
  <c r="H29" i="36" s="1"/>
  <c r="AV29" i="36" s="1"/>
  <c r="BH28" i="36"/>
  <c r="AW28" i="36"/>
  <c r="AH28" i="36"/>
  <c r="AF28" i="36"/>
  <c r="X28" i="36"/>
  <c r="T28" i="36"/>
  <c r="W28" i="36" s="1"/>
  <c r="M28" i="36"/>
  <c r="L28" i="36"/>
  <c r="I28" i="36"/>
  <c r="AX28" i="36" s="1"/>
  <c r="H28" i="36"/>
  <c r="G28" i="36"/>
  <c r="BG28" i="36" s="1"/>
  <c r="F28" i="36"/>
  <c r="AF27" i="36"/>
  <c r="X27" i="36"/>
  <c r="W27" i="36"/>
  <c r="T27" i="36"/>
  <c r="L27" i="36"/>
  <c r="I27" i="36"/>
  <c r="G27" i="36"/>
  <c r="AK27" i="36" s="1"/>
  <c r="F27" i="36"/>
  <c r="AK26" i="36"/>
  <c r="AF26" i="36"/>
  <c r="X26" i="36"/>
  <c r="W26" i="36"/>
  <c r="T26" i="36"/>
  <c r="L26" i="36"/>
  <c r="K26" i="36"/>
  <c r="I26" i="36"/>
  <c r="G26" i="36"/>
  <c r="AW26" i="36" s="1"/>
  <c r="F26" i="36"/>
  <c r="H26" i="36" s="1"/>
  <c r="BH25" i="36"/>
  <c r="AW25" i="36"/>
  <c r="AK25" i="36"/>
  <c r="AH25" i="36"/>
  <c r="AF25" i="36"/>
  <c r="X25" i="36"/>
  <c r="T25" i="36"/>
  <c r="W25" i="36" s="1"/>
  <c r="M25" i="36"/>
  <c r="L25" i="36"/>
  <c r="K25" i="36"/>
  <c r="I25" i="36"/>
  <c r="AX25" i="36" s="1"/>
  <c r="G25" i="36"/>
  <c r="BG25" i="36" s="1"/>
  <c r="F25" i="36"/>
  <c r="H25" i="36" s="1"/>
  <c r="AV25" i="36" s="1"/>
  <c r="BH24" i="36"/>
  <c r="AW24" i="36"/>
  <c r="AH24" i="36"/>
  <c r="AF24" i="36"/>
  <c r="X24" i="36"/>
  <c r="T24" i="36"/>
  <c r="W24" i="36" s="1"/>
  <c r="M24" i="36"/>
  <c r="L24" i="36"/>
  <c r="I24" i="36"/>
  <c r="AX24" i="36" s="1"/>
  <c r="H24" i="36"/>
  <c r="G24" i="36"/>
  <c r="BG24" i="36" s="1"/>
  <c r="F24" i="36"/>
  <c r="AF23" i="36"/>
  <c r="X23" i="36"/>
  <c r="W23" i="36"/>
  <c r="T23" i="36"/>
  <c r="L23" i="36"/>
  <c r="I23" i="36"/>
  <c r="G23" i="36"/>
  <c r="F23" i="36"/>
  <c r="AK22" i="36"/>
  <c r="AF22" i="36"/>
  <c r="X22" i="36"/>
  <c r="W22" i="36"/>
  <c r="T22" i="36"/>
  <c r="L22" i="36"/>
  <c r="K22" i="36"/>
  <c r="I22" i="36"/>
  <c r="G22" i="36"/>
  <c r="AW22" i="36" s="1"/>
  <c r="F22" i="36"/>
  <c r="H22" i="36" s="1"/>
  <c r="BH21" i="36"/>
  <c r="AW21" i="36"/>
  <c r="AK21" i="36"/>
  <c r="AH21" i="36"/>
  <c r="AF21" i="36"/>
  <c r="X21" i="36"/>
  <c r="T21" i="36"/>
  <c r="W21" i="36" s="1"/>
  <c r="M21" i="36"/>
  <c r="L21" i="36"/>
  <c r="K21" i="36"/>
  <c r="I21" i="36"/>
  <c r="AX21" i="36" s="1"/>
  <c r="G21" i="36"/>
  <c r="BG21" i="36" s="1"/>
  <c r="F21" i="36"/>
  <c r="H21" i="36" s="1"/>
  <c r="AV21" i="36" s="1"/>
  <c r="BH20" i="36"/>
  <c r="AW20" i="36"/>
  <c r="AH20" i="36"/>
  <c r="AF20" i="36"/>
  <c r="X20" i="36"/>
  <c r="T20" i="36"/>
  <c r="W20" i="36" s="1"/>
  <c r="M20" i="36"/>
  <c r="L20" i="36"/>
  <c r="I20" i="36"/>
  <c r="AX20" i="36" s="1"/>
  <c r="H20" i="36"/>
  <c r="G20" i="36"/>
  <c r="F20" i="36"/>
  <c r="AF19" i="36"/>
  <c r="X19" i="36"/>
  <c r="W19" i="36"/>
  <c r="T19" i="36"/>
  <c r="L19" i="36"/>
  <c r="I19" i="36"/>
  <c r="G19" i="36"/>
  <c r="F19" i="36"/>
  <c r="AK18" i="36"/>
  <c r="AF18" i="36"/>
  <c r="X18" i="36"/>
  <c r="W18" i="36"/>
  <c r="T18" i="36"/>
  <c r="L18" i="36"/>
  <c r="K18" i="36"/>
  <c r="I18" i="36"/>
  <c r="G18" i="36"/>
  <c r="F18" i="36"/>
  <c r="H18" i="36" s="1"/>
  <c r="BH17" i="36"/>
  <c r="AW17" i="36"/>
  <c r="AK17" i="36"/>
  <c r="AH17" i="36"/>
  <c r="AF17" i="36"/>
  <c r="X17" i="36"/>
  <c r="T17" i="36"/>
  <c r="W17" i="36" s="1"/>
  <c r="M17" i="36"/>
  <c r="L17" i="36"/>
  <c r="K17" i="36"/>
  <c r="I17" i="36"/>
  <c r="AX17" i="36" s="1"/>
  <c r="G17" i="36"/>
  <c r="BG17" i="36" s="1"/>
  <c r="F17" i="36"/>
  <c r="H17" i="36" s="1"/>
  <c r="AV17" i="36" s="1"/>
  <c r="BH16" i="36"/>
  <c r="AW16" i="36"/>
  <c r="AH16" i="36"/>
  <c r="AF16" i="36"/>
  <c r="X16" i="36"/>
  <c r="T16" i="36"/>
  <c r="W16" i="36" s="1"/>
  <c r="M16" i="36"/>
  <c r="L16" i="36"/>
  <c r="I16" i="36"/>
  <c r="H16" i="36"/>
  <c r="G16" i="36"/>
  <c r="F16" i="36"/>
  <c r="BG15" i="36"/>
  <c r="AF15" i="36"/>
  <c r="X15" i="36"/>
  <c r="W15" i="36"/>
  <c r="T15" i="36"/>
  <c r="L15" i="36"/>
  <c r="I15" i="36"/>
  <c r="H15" i="36"/>
  <c r="G15" i="36"/>
  <c r="F15" i="36"/>
  <c r="AF14" i="36"/>
  <c r="X14" i="36"/>
  <c r="W14" i="36"/>
  <c r="T14" i="36"/>
  <c r="L14" i="36"/>
  <c r="I14" i="36"/>
  <c r="G14" i="36"/>
  <c r="F14" i="36"/>
  <c r="H14" i="36" s="1"/>
  <c r="AK13" i="36"/>
  <c r="AH13" i="36"/>
  <c r="AF13" i="36"/>
  <c r="X13" i="36"/>
  <c r="T13" i="36"/>
  <c r="W13" i="36" s="1"/>
  <c r="M13" i="36"/>
  <c r="L13" i="36"/>
  <c r="K13" i="36"/>
  <c r="I13" i="36"/>
  <c r="AX13" i="36" s="1"/>
  <c r="G13" i="36"/>
  <c r="BH13" i="36" s="1"/>
  <c r="F13" i="36"/>
  <c r="H13" i="36" s="1"/>
  <c r="BH12" i="36"/>
  <c r="AW12" i="36"/>
  <c r="AH12" i="36"/>
  <c r="AF12" i="36"/>
  <c r="X12" i="36"/>
  <c r="T12" i="36"/>
  <c r="W12" i="36" s="1"/>
  <c r="M12" i="36"/>
  <c r="L12" i="36"/>
  <c r="I12" i="36"/>
  <c r="AX12" i="36" s="1"/>
  <c r="H12" i="36"/>
  <c r="G12" i="36"/>
  <c r="F12" i="36"/>
  <c r="AF11" i="36"/>
  <c r="X11" i="36"/>
  <c r="W11" i="36"/>
  <c r="T11" i="36"/>
  <c r="L11" i="36"/>
  <c r="I11" i="36"/>
  <c r="G11" i="36"/>
  <c r="BG11" i="36" s="1"/>
  <c r="F11" i="36"/>
  <c r="AF10" i="36"/>
  <c r="X10" i="36"/>
  <c r="W10" i="36"/>
  <c r="T10" i="36"/>
  <c r="L10" i="36"/>
  <c r="K10" i="36"/>
  <c r="I10" i="36"/>
  <c r="G10" i="36"/>
  <c r="BG10" i="36" s="1"/>
  <c r="F10" i="36"/>
  <c r="AK9" i="36"/>
  <c r="AH9" i="36"/>
  <c r="AF9" i="36"/>
  <c r="X9" i="36"/>
  <c r="W9" i="36"/>
  <c r="T9" i="36"/>
  <c r="M9" i="36"/>
  <c r="L9" i="36"/>
  <c r="K9" i="36"/>
  <c r="I9" i="36"/>
  <c r="G9" i="36"/>
  <c r="BH9" i="36" s="1"/>
  <c r="F9" i="36"/>
  <c r="H9" i="36" s="1"/>
  <c r="AX9" i="36" s="1"/>
  <c r="BH8" i="36"/>
  <c r="AW8" i="36"/>
  <c r="AH8" i="36"/>
  <c r="AF8" i="36"/>
  <c r="X8" i="36"/>
  <c r="T8" i="36"/>
  <c r="W8" i="36" s="1"/>
  <c r="M8" i="36"/>
  <c r="L8" i="36"/>
  <c r="I8" i="36"/>
  <c r="H8" i="36"/>
  <c r="G8" i="36"/>
  <c r="BG8" i="36" s="1"/>
  <c r="F8" i="36"/>
  <c r="BG7" i="36"/>
  <c r="AF7" i="36"/>
  <c r="X7" i="36"/>
  <c r="W7" i="36"/>
  <c r="T7" i="36"/>
  <c r="L7" i="36"/>
  <c r="I7" i="36"/>
  <c r="H7" i="36"/>
  <c r="G7" i="36"/>
  <c r="F7" i="36"/>
  <c r="BG6" i="36"/>
  <c r="AF6" i="36"/>
  <c r="X6" i="36"/>
  <c r="W6" i="36"/>
  <c r="T6" i="36"/>
  <c r="L6" i="36"/>
  <c r="I6" i="36"/>
  <c r="G6" i="36"/>
  <c r="F6" i="36"/>
  <c r="H6" i="36" s="1"/>
  <c r="BH5" i="36"/>
  <c r="AK5" i="36"/>
  <c r="AH5" i="36"/>
  <c r="AF5" i="36"/>
  <c r="X5" i="36"/>
  <c r="W5" i="36"/>
  <c r="T5" i="36"/>
  <c r="M5" i="36"/>
  <c r="L5" i="36"/>
  <c r="K5" i="36"/>
  <c r="I5" i="36"/>
  <c r="AX5" i="36" s="1"/>
  <c r="G5" i="36"/>
  <c r="BG5" i="36" s="1"/>
  <c r="F5" i="36"/>
  <c r="H5" i="36" s="1"/>
  <c r="BH4" i="36"/>
  <c r="AW4" i="36"/>
  <c r="AH4" i="36"/>
  <c r="AF4" i="36"/>
  <c r="X4" i="36"/>
  <c r="T4" i="36"/>
  <c r="W4" i="36" s="1"/>
  <c r="M4" i="36"/>
  <c r="L4" i="36"/>
  <c r="J2" i="36" s="1"/>
  <c r="I4" i="36"/>
  <c r="H4" i="36"/>
  <c r="G4" i="36"/>
  <c r="F4" i="36"/>
  <c r="BA2" i="36"/>
  <c r="AZ2" i="36"/>
  <c r="AS2" i="36"/>
  <c r="AR2" i="36"/>
  <c r="AO2" i="36"/>
  <c r="AN2" i="36"/>
  <c r="AJ2" i="36"/>
  <c r="AG2" i="36"/>
  <c r="AF2" i="36"/>
  <c r="AC2" i="36"/>
  <c r="AB2" i="36"/>
  <c r="Y2" i="36"/>
  <c r="X2" i="36"/>
  <c r="V2" i="36"/>
  <c r="U2" i="36"/>
  <c r="T2" i="36"/>
  <c r="Q2" i="36"/>
  <c r="P2" i="36"/>
  <c r="M2" i="36"/>
  <c r="L2" i="36"/>
  <c r="H2" i="36"/>
  <c r="C2" i="36"/>
  <c r="BL2" i="36" s="1"/>
  <c r="BG115" i="35"/>
  <c r="AF115" i="35"/>
  <c r="X115" i="35"/>
  <c r="W115" i="35"/>
  <c r="T115" i="35"/>
  <c r="L115" i="35"/>
  <c r="I115" i="35"/>
  <c r="G115" i="35"/>
  <c r="K115" i="35" s="1"/>
  <c r="F115" i="35"/>
  <c r="AK114" i="35"/>
  <c r="AH114" i="35"/>
  <c r="AF114" i="35"/>
  <c r="BG114" i="35" s="1"/>
  <c r="X114" i="35"/>
  <c r="W114" i="35"/>
  <c r="T114" i="35"/>
  <c r="M114" i="35"/>
  <c r="L114" i="35"/>
  <c r="K114" i="35"/>
  <c r="I114" i="35"/>
  <c r="AX114" i="35" s="1"/>
  <c r="G114" i="35"/>
  <c r="BH114" i="35" s="1"/>
  <c r="F114" i="35"/>
  <c r="H114" i="35" s="1"/>
  <c r="BH113" i="35"/>
  <c r="AH113" i="35"/>
  <c r="AF113" i="35"/>
  <c r="BG113" i="35" s="1"/>
  <c r="X113" i="35"/>
  <c r="T113" i="35"/>
  <c r="W113" i="35" s="1"/>
  <c r="M113" i="35"/>
  <c r="AW113" i="35" s="1"/>
  <c r="L113" i="35"/>
  <c r="I113" i="35"/>
  <c r="H113" i="35"/>
  <c r="G113" i="35"/>
  <c r="F113" i="35"/>
  <c r="AF112" i="35"/>
  <c r="BG112" i="35" s="1"/>
  <c r="X112" i="35"/>
  <c r="W112" i="35"/>
  <c r="T112" i="35"/>
  <c r="L112" i="35"/>
  <c r="I112" i="35"/>
  <c r="H112" i="35"/>
  <c r="G112" i="35"/>
  <c r="F112" i="35"/>
  <c r="BG111" i="35"/>
  <c r="AF111" i="35"/>
  <c r="X111" i="35"/>
  <c r="W111" i="35"/>
  <c r="T111" i="35"/>
  <c r="L111" i="35"/>
  <c r="K111" i="35"/>
  <c r="AU111" i="35" s="1"/>
  <c r="I111" i="35"/>
  <c r="G111" i="35"/>
  <c r="F111" i="35"/>
  <c r="H111" i="35" s="1"/>
  <c r="AK110" i="35"/>
  <c r="AH110" i="35"/>
  <c r="AF110" i="35"/>
  <c r="BG110" i="35" s="1"/>
  <c r="X110" i="35"/>
  <c r="T110" i="35"/>
  <c r="W110" i="35" s="1"/>
  <c r="L110" i="35"/>
  <c r="K110" i="35"/>
  <c r="I110" i="35"/>
  <c r="G110" i="35"/>
  <c r="BH110" i="35" s="1"/>
  <c r="F110" i="35"/>
  <c r="H110" i="35" s="1"/>
  <c r="BH109" i="35"/>
  <c r="AH109" i="35"/>
  <c r="AF109" i="35"/>
  <c r="BG109" i="35" s="1"/>
  <c r="X109" i="35"/>
  <c r="T109" i="35"/>
  <c r="W109" i="35" s="1"/>
  <c r="M109" i="35"/>
  <c r="AW109" i="35" s="1"/>
  <c r="L109" i="35"/>
  <c r="I109" i="35"/>
  <c r="H109" i="35"/>
  <c r="G109" i="35"/>
  <c r="F109" i="35"/>
  <c r="BG108" i="35"/>
  <c r="AF108" i="35"/>
  <c r="X108" i="35"/>
  <c r="W108" i="35"/>
  <c r="T108" i="35"/>
  <c r="L108" i="35"/>
  <c r="I108" i="35"/>
  <c r="H108" i="35"/>
  <c r="G108" i="35"/>
  <c r="F108" i="35"/>
  <c r="BG107" i="35"/>
  <c r="AF107" i="35"/>
  <c r="X107" i="35"/>
  <c r="W107" i="35"/>
  <c r="T107" i="35"/>
  <c r="L107" i="35"/>
  <c r="I107" i="35"/>
  <c r="G107" i="35"/>
  <c r="F107" i="35"/>
  <c r="H107" i="35" s="1"/>
  <c r="BG106" i="35"/>
  <c r="AK106" i="35"/>
  <c r="AH106" i="35"/>
  <c r="AF106" i="35"/>
  <c r="X106" i="35"/>
  <c r="W106" i="35"/>
  <c r="T106" i="35"/>
  <c r="L106" i="35"/>
  <c r="K106" i="35"/>
  <c r="I106" i="35"/>
  <c r="G106" i="35"/>
  <c r="BH106" i="35" s="1"/>
  <c r="F106" i="35"/>
  <c r="H106" i="35" s="1"/>
  <c r="BH105" i="35"/>
  <c r="AW105" i="35"/>
  <c r="AH105" i="35"/>
  <c r="AF105" i="35"/>
  <c r="BG105" i="35" s="1"/>
  <c r="X105" i="35"/>
  <c r="T105" i="35"/>
  <c r="W105" i="35" s="1"/>
  <c r="M105" i="35"/>
  <c r="L105" i="35"/>
  <c r="I105" i="35"/>
  <c r="AX105" i="35" s="1"/>
  <c r="H105" i="35"/>
  <c r="G105" i="35"/>
  <c r="F105" i="35"/>
  <c r="AF104" i="35"/>
  <c r="BG104" i="35" s="1"/>
  <c r="X104" i="35"/>
  <c r="W104" i="35"/>
  <c r="T104" i="35"/>
  <c r="L104" i="35"/>
  <c r="I104" i="35"/>
  <c r="G104" i="35"/>
  <c r="F104" i="35"/>
  <c r="BG103" i="35"/>
  <c r="AF103" i="35"/>
  <c r="X103" i="35"/>
  <c r="W103" i="35"/>
  <c r="T103" i="35"/>
  <c r="L103" i="35"/>
  <c r="K103" i="35"/>
  <c r="I103" i="35"/>
  <c r="G103" i="35"/>
  <c r="F103" i="35"/>
  <c r="AK102" i="35"/>
  <c r="AH102" i="35"/>
  <c r="AF102" i="35"/>
  <c r="BG102" i="35" s="1"/>
  <c r="X102" i="35"/>
  <c r="W102" i="35"/>
  <c r="T102" i="35"/>
  <c r="M102" i="35"/>
  <c r="L102" i="35"/>
  <c r="K102" i="35"/>
  <c r="I102" i="35"/>
  <c r="G102" i="35"/>
  <c r="BH102" i="35" s="1"/>
  <c r="F102" i="35"/>
  <c r="H102" i="35" s="1"/>
  <c r="AX102" i="35" s="1"/>
  <c r="BH101" i="35"/>
  <c r="AH101" i="35"/>
  <c r="AF101" i="35"/>
  <c r="BG101" i="35" s="1"/>
  <c r="X101" i="35"/>
  <c r="T101" i="35"/>
  <c r="W101" i="35" s="1"/>
  <c r="M101" i="35"/>
  <c r="AW101" i="35" s="1"/>
  <c r="L101" i="35"/>
  <c r="I101" i="35"/>
  <c r="H101" i="35"/>
  <c r="G101" i="35"/>
  <c r="F101" i="35"/>
  <c r="BG100" i="35"/>
  <c r="AF100" i="35"/>
  <c r="X100" i="35"/>
  <c r="W100" i="35"/>
  <c r="T100" i="35"/>
  <c r="L100" i="35"/>
  <c r="I100" i="35"/>
  <c r="H100" i="35"/>
  <c r="G100" i="35"/>
  <c r="F100" i="35"/>
  <c r="BG99" i="35"/>
  <c r="AF99" i="35"/>
  <c r="X99" i="35"/>
  <c r="W99" i="35"/>
  <c r="T99" i="35"/>
  <c r="L99" i="35"/>
  <c r="I99" i="35"/>
  <c r="G99" i="35"/>
  <c r="F99" i="35"/>
  <c r="H99" i="35" s="1"/>
  <c r="AK98" i="35"/>
  <c r="AH98" i="35"/>
  <c r="AF98" i="35"/>
  <c r="BG98" i="35" s="1"/>
  <c r="X98" i="35"/>
  <c r="W98" i="35"/>
  <c r="T98" i="35"/>
  <c r="L98" i="35"/>
  <c r="K98" i="35"/>
  <c r="I98" i="35"/>
  <c r="G98" i="35"/>
  <c r="BH98" i="35" s="1"/>
  <c r="F98" i="35"/>
  <c r="H98" i="35" s="1"/>
  <c r="BH97" i="35"/>
  <c r="AW97" i="35"/>
  <c r="AH97" i="35"/>
  <c r="AF97" i="35"/>
  <c r="BG97" i="35" s="1"/>
  <c r="X97" i="35"/>
  <c r="T97" i="35"/>
  <c r="W97" i="35" s="1"/>
  <c r="M97" i="35"/>
  <c r="L97" i="35"/>
  <c r="I97" i="35"/>
  <c r="AX97" i="35" s="1"/>
  <c r="H97" i="35"/>
  <c r="G97" i="35"/>
  <c r="F97" i="35"/>
  <c r="AF96" i="35"/>
  <c r="BG96" i="35" s="1"/>
  <c r="X96" i="35"/>
  <c r="W96" i="35"/>
  <c r="T96" i="35"/>
  <c r="L96" i="35"/>
  <c r="I96" i="35"/>
  <c r="G96" i="35"/>
  <c r="F96" i="35"/>
  <c r="BG95" i="35"/>
  <c r="AF95" i="35"/>
  <c r="X95" i="35"/>
  <c r="W95" i="35"/>
  <c r="T95" i="35"/>
  <c r="L95" i="35"/>
  <c r="I95" i="35"/>
  <c r="G95" i="35"/>
  <c r="K95" i="35" s="1"/>
  <c r="F95" i="35"/>
  <c r="AK94" i="35"/>
  <c r="AH94" i="35"/>
  <c r="AF94" i="35"/>
  <c r="BG94" i="35" s="1"/>
  <c r="X94" i="35"/>
  <c r="W94" i="35"/>
  <c r="T94" i="35"/>
  <c r="L94" i="35"/>
  <c r="K94" i="35"/>
  <c r="I94" i="35"/>
  <c r="G94" i="35"/>
  <c r="BH94" i="35" s="1"/>
  <c r="F94" i="35"/>
  <c r="H94" i="35" s="1"/>
  <c r="BH93" i="35"/>
  <c r="AW93" i="35"/>
  <c r="AH93" i="35"/>
  <c r="AF93" i="35"/>
  <c r="BG93" i="35" s="1"/>
  <c r="X93" i="35"/>
  <c r="T93" i="35"/>
  <c r="W93" i="35" s="1"/>
  <c r="M93" i="35"/>
  <c r="L93" i="35"/>
  <c r="I93" i="35"/>
  <c r="AX93" i="35" s="1"/>
  <c r="H93" i="35"/>
  <c r="G93" i="35"/>
  <c r="F93" i="35"/>
  <c r="BG92" i="35"/>
  <c r="AF92" i="35"/>
  <c r="X92" i="35"/>
  <c r="W92" i="35"/>
  <c r="T92" i="35"/>
  <c r="L92" i="35"/>
  <c r="I92" i="35"/>
  <c r="G92" i="35"/>
  <c r="F92" i="35"/>
  <c r="H92" i="35" s="1"/>
  <c r="BG91" i="35"/>
  <c r="AK91" i="35"/>
  <c r="AF91" i="35"/>
  <c r="X91" i="35"/>
  <c r="W91" i="35"/>
  <c r="T91" i="35"/>
  <c r="L91" i="35"/>
  <c r="K91" i="35"/>
  <c r="AU91" i="35" s="1"/>
  <c r="I91" i="35"/>
  <c r="G91" i="35"/>
  <c r="F91" i="35"/>
  <c r="H91" i="35" s="1"/>
  <c r="AF90" i="35"/>
  <c r="BG90" i="35" s="1"/>
  <c r="X90" i="35"/>
  <c r="W90" i="35"/>
  <c r="T90" i="35"/>
  <c r="M90" i="35"/>
  <c r="AX90" i="35" s="1"/>
  <c r="L90" i="35"/>
  <c r="I90" i="35"/>
  <c r="H90" i="35"/>
  <c r="G90" i="35"/>
  <c r="BH90" i="35" s="1"/>
  <c r="F90" i="35"/>
  <c r="BG89" i="35"/>
  <c r="AF89" i="35"/>
  <c r="X89" i="35"/>
  <c r="W89" i="35"/>
  <c r="T89" i="35"/>
  <c r="L89" i="35"/>
  <c r="I89" i="35"/>
  <c r="G89" i="35"/>
  <c r="AK89" i="35" s="1"/>
  <c r="F89" i="35"/>
  <c r="H89" i="35" s="1"/>
  <c r="AK88" i="35"/>
  <c r="AH88" i="35"/>
  <c r="AF88" i="35"/>
  <c r="BG88" i="35" s="1"/>
  <c r="X88" i="35"/>
  <c r="W88" i="35"/>
  <c r="T88" i="35"/>
  <c r="M88" i="35"/>
  <c r="L88" i="35"/>
  <c r="K88" i="35"/>
  <c r="I88" i="35"/>
  <c r="G88" i="35"/>
  <c r="BH88" i="35" s="1"/>
  <c r="F88" i="35"/>
  <c r="AW88" i="35" s="1"/>
  <c r="BH87" i="35"/>
  <c r="AW87" i="35"/>
  <c r="AH87" i="35"/>
  <c r="AF87" i="35"/>
  <c r="BG87" i="35" s="1"/>
  <c r="X87" i="35"/>
  <c r="T87" i="35"/>
  <c r="W87" i="35" s="1"/>
  <c r="M87" i="35"/>
  <c r="L87" i="35"/>
  <c r="I87" i="35"/>
  <c r="AX87" i="35" s="1"/>
  <c r="H87" i="35"/>
  <c r="G87" i="35"/>
  <c r="F87" i="35"/>
  <c r="BH86" i="35"/>
  <c r="AF86" i="35"/>
  <c r="BG86" i="35" s="1"/>
  <c r="X86" i="35"/>
  <c r="W86" i="35"/>
  <c r="T86" i="35"/>
  <c r="M86" i="35"/>
  <c r="AX86" i="35" s="1"/>
  <c r="L86" i="35"/>
  <c r="I86" i="35"/>
  <c r="H86" i="35"/>
  <c r="G86" i="35"/>
  <c r="F86" i="35"/>
  <c r="BG85" i="35"/>
  <c r="AF85" i="35"/>
  <c r="X85" i="35"/>
  <c r="W85" i="35"/>
  <c r="T85" i="35"/>
  <c r="L85" i="35"/>
  <c r="I85" i="35"/>
  <c r="G85" i="35"/>
  <c r="AK85" i="35" s="1"/>
  <c r="F85" i="35"/>
  <c r="H85" i="35" s="1"/>
  <c r="AK84" i="35"/>
  <c r="AH84" i="35"/>
  <c r="AF84" i="35"/>
  <c r="BG84" i="35" s="1"/>
  <c r="X84" i="35"/>
  <c r="W84" i="35"/>
  <c r="T84" i="35"/>
  <c r="M84" i="35"/>
  <c r="L84" i="35"/>
  <c r="K84" i="35"/>
  <c r="I84" i="35"/>
  <c r="G84" i="35"/>
  <c r="BH84" i="35" s="1"/>
  <c r="F84" i="35"/>
  <c r="AW84" i="35" s="1"/>
  <c r="BH83" i="35"/>
  <c r="AW83" i="35"/>
  <c r="AH83" i="35"/>
  <c r="AF83" i="35"/>
  <c r="BG83" i="35" s="1"/>
  <c r="X83" i="35"/>
  <c r="T83" i="35"/>
  <c r="W83" i="35" s="1"/>
  <c r="M83" i="35"/>
  <c r="L83" i="35"/>
  <c r="I83" i="35"/>
  <c r="AX83" i="35" s="1"/>
  <c r="H83" i="35"/>
  <c r="G83" i="35"/>
  <c r="F83" i="35"/>
  <c r="BH82" i="35"/>
  <c r="AF82" i="35"/>
  <c r="BG82" i="35" s="1"/>
  <c r="X82" i="35"/>
  <c r="W82" i="35"/>
  <c r="T82" i="35"/>
  <c r="M82" i="35"/>
  <c r="AX82" i="35" s="1"/>
  <c r="L82" i="35"/>
  <c r="I82" i="35"/>
  <c r="H82" i="35"/>
  <c r="G82" i="35"/>
  <c r="F82" i="35"/>
  <c r="BG81" i="35"/>
  <c r="AF81" i="35"/>
  <c r="X81" i="35"/>
  <c r="W81" i="35"/>
  <c r="T81" i="35"/>
  <c r="L81" i="35"/>
  <c r="I81" i="35"/>
  <c r="G81" i="35"/>
  <c r="AK81" i="35" s="1"/>
  <c r="F81" i="35"/>
  <c r="H81" i="35" s="1"/>
  <c r="AK80" i="35"/>
  <c r="AH80" i="35"/>
  <c r="AF80" i="35"/>
  <c r="BG80" i="35" s="1"/>
  <c r="X80" i="35"/>
  <c r="W80" i="35"/>
  <c r="T80" i="35"/>
  <c r="M80" i="35"/>
  <c r="L80" i="35"/>
  <c r="K80" i="35"/>
  <c r="I80" i="35"/>
  <c r="G80" i="35"/>
  <c r="BH80" i="35" s="1"/>
  <c r="F80" i="35"/>
  <c r="AW80" i="35" s="1"/>
  <c r="BH79" i="35"/>
  <c r="AW79" i="35"/>
  <c r="AH79" i="35"/>
  <c r="AF79" i="35"/>
  <c r="BG79" i="35" s="1"/>
  <c r="X79" i="35"/>
  <c r="T79" i="35"/>
  <c r="W79" i="35" s="1"/>
  <c r="M79" i="35"/>
  <c r="L79" i="35"/>
  <c r="I79" i="35"/>
  <c r="AX79" i="35" s="1"/>
  <c r="H79" i="35"/>
  <c r="G79" i="35"/>
  <c r="F79" i="35"/>
  <c r="BH78" i="35"/>
  <c r="AF78" i="35"/>
  <c r="BG78" i="35" s="1"/>
  <c r="X78" i="35"/>
  <c r="W78" i="35"/>
  <c r="T78" i="35"/>
  <c r="M78" i="35"/>
  <c r="AX78" i="35" s="1"/>
  <c r="L78" i="35"/>
  <c r="I78" i="35"/>
  <c r="H78" i="35"/>
  <c r="G78" i="35"/>
  <c r="F78" i="35"/>
  <c r="BG77" i="35"/>
  <c r="AF77" i="35"/>
  <c r="X77" i="35"/>
  <c r="W77" i="35"/>
  <c r="T77" i="35"/>
  <c r="L77" i="35"/>
  <c r="I77" i="35"/>
  <c r="G77" i="35"/>
  <c r="AK77" i="35" s="1"/>
  <c r="F77" i="35"/>
  <c r="H77" i="35" s="1"/>
  <c r="AK76" i="35"/>
  <c r="AH76" i="35"/>
  <c r="AF76" i="35"/>
  <c r="BG76" i="35" s="1"/>
  <c r="X76" i="35"/>
  <c r="W76" i="35"/>
  <c r="T76" i="35"/>
  <c r="M76" i="35"/>
  <c r="AW76" i="35" s="1"/>
  <c r="L76" i="35"/>
  <c r="K76" i="35"/>
  <c r="I76" i="35"/>
  <c r="G76" i="35"/>
  <c r="BH76" i="35" s="1"/>
  <c r="F76" i="35"/>
  <c r="H76" i="35" s="1"/>
  <c r="AX76" i="35" s="1"/>
  <c r="AH75" i="35"/>
  <c r="AF75" i="35"/>
  <c r="BG75" i="35" s="1"/>
  <c r="X75" i="35"/>
  <c r="T75" i="35"/>
  <c r="W75" i="35" s="1"/>
  <c r="L75" i="35"/>
  <c r="I75" i="35"/>
  <c r="G75" i="35"/>
  <c r="BH75" i="35" s="1"/>
  <c r="F75" i="35"/>
  <c r="BH74" i="35"/>
  <c r="AF74" i="35"/>
  <c r="BG74" i="35" s="1"/>
  <c r="X74" i="35"/>
  <c r="W74" i="35"/>
  <c r="T74" i="35"/>
  <c r="M74" i="35"/>
  <c r="AX74" i="35" s="1"/>
  <c r="L74" i="35"/>
  <c r="I74" i="35"/>
  <c r="H74" i="35"/>
  <c r="G74" i="35"/>
  <c r="F74" i="35"/>
  <c r="BG73" i="35"/>
  <c r="AF73" i="35"/>
  <c r="X73" i="35"/>
  <c r="W73" i="35"/>
  <c r="T73" i="35"/>
  <c r="L73" i="35"/>
  <c r="I73" i="35"/>
  <c r="G73" i="35"/>
  <c r="AK73" i="35" s="1"/>
  <c r="F73" i="35"/>
  <c r="H73" i="35" s="1"/>
  <c r="BH72" i="35"/>
  <c r="AK72" i="35"/>
  <c r="AH72" i="35"/>
  <c r="AF72" i="35"/>
  <c r="BG72" i="35" s="1"/>
  <c r="X72" i="35"/>
  <c r="W72" i="35"/>
  <c r="T72" i="35"/>
  <c r="M72" i="35"/>
  <c r="AW72" i="35" s="1"/>
  <c r="L72" i="35"/>
  <c r="K72" i="35"/>
  <c r="I72" i="35"/>
  <c r="G72" i="35"/>
  <c r="AU72" i="35" s="1"/>
  <c r="F72" i="35"/>
  <c r="H72" i="35" s="1"/>
  <c r="AH71" i="35"/>
  <c r="AF71" i="35"/>
  <c r="BG71" i="35" s="1"/>
  <c r="X71" i="35"/>
  <c r="T71" i="35"/>
  <c r="W71" i="35" s="1"/>
  <c r="L71" i="35"/>
  <c r="I71" i="35"/>
  <c r="G71" i="35"/>
  <c r="BH71" i="35" s="1"/>
  <c r="F71" i="35"/>
  <c r="BH70" i="35"/>
  <c r="AF70" i="35"/>
  <c r="BG70" i="35" s="1"/>
  <c r="X70" i="35"/>
  <c r="W70" i="35"/>
  <c r="T70" i="35"/>
  <c r="M70" i="35"/>
  <c r="AX70" i="35" s="1"/>
  <c r="L70" i="35"/>
  <c r="I70" i="35"/>
  <c r="H70" i="35"/>
  <c r="G70" i="35"/>
  <c r="F70" i="35"/>
  <c r="BG69" i="35"/>
  <c r="AF69" i="35"/>
  <c r="X69" i="35"/>
  <c r="W69" i="35"/>
  <c r="T69" i="35"/>
  <c r="L69" i="35"/>
  <c r="I69" i="35"/>
  <c r="G69" i="35"/>
  <c r="AK69" i="35" s="1"/>
  <c r="F69" i="35"/>
  <c r="H69" i="35" s="1"/>
  <c r="BH68" i="35"/>
  <c r="AK68" i="35"/>
  <c r="AH68" i="35"/>
  <c r="AF68" i="35"/>
  <c r="BG68" i="35" s="1"/>
  <c r="X68" i="35"/>
  <c r="W68" i="35"/>
  <c r="T68" i="35"/>
  <c r="M68" i="35"/>
  <c r="AW68" i="35" s="1"/>
  <c r="L68" i="35"/>
  <c r="K68" i="35"/>
  <c r="I68" i="35"/>
  <c r="G68" i="35"/>
  <c r="F68" i="35"/>
  <c r="H68" i="35" s="1"/>
  <c r="AH67" i="35"/>
  <c r="AF67" i="35"/>
  <c r="BG67" i="35" s="1"/>
  <c r="X67" i="35"/>
  <c r="T67" i="35"/>
  <c r="W67" i="35" s="1"/>
  <c r="L67" i="35"/>
  <c r="I67" i="35"/>
  <c r="G67" i="35"/>
  <c r="BH67" i="35" s="1"/>
  <c r="F67" i="35"/>
  <c r="BH66" i="35"/>
  <c r="AF66" i="35"/>
  <c r="BG66" i="35" s="1"/>
  <c r="X66" i="35"/>
  <c r="W66" i="35"/>
  <c r="T66" i="35"/>
  <c r="M66" i="35"/>
  <c r="AX66" i="35" s="1"/>
  <c r="L66" i="35"/>
  <c r="I66" i="35"/>
  <c r="H66" i="35"/>
  <c r="G66" i="35"/>
  <c r="F66" i="35"/>
  <c r="BG65" i="35"/>
  <c r="AF65" i="35"/>
  <c r="X65" i="35"/>
  <c r="W65" i="35"/>
  <c r="T65" i="35"/>
  <c r="L65" i="35"/>
  <c r="I65" i="35"/>
  <c r="G65" i="35"/>
  <c r="AK65" i="35" s="1"/>
  <c r="F65" i="35"/>
  <c r="H65" i="35" s="1"/>
  <c r="BH64" i="35"/>
  <c r="AK64" i="35"/>
  <c r="AH64" i="35"/>
  <c r="AF64" i="35"/>
  <c r="BG64" i="35" s="1"/>
  <c r="X64" i="35"/>
  <c r="W64" i="35"/>
  <c r="T64" i="35"/>
  <c r="M64" i="35"/>
  <c r="AW64" i="35" s="1"/>
  <c r="L64" i="35"/>
  <c r="K64" i="35"/>
  <c r="I64" i="35"/>
  <c r="G64" i="35"/>
  <c r="F64" i="35"/>
  <c r="H64" i="35" s="1"/>
  <c r="AH63" i="35"/>
  <c r="AF63" i="35"/>
  <c r="BG63" i="35" s="1"/>
  <c r="X63" i="35"/>
  <c r="T63" i="35"/>
  <c r="W63" i="35" s="1"/>
  <c r="L63" i="35"/>
  <c r="I63" i="35"/>
  <c r="G63" i="35"/>
  <c r="BH63" i="35" s="1"/>
  <c r="F63" i="35"/>
  <c r="BH62" i="35"/>
  <c r="AF62" i="35"/>
  <c r="BG62" i="35" s="1"/>
  <c r="X62" i="35"/>
  <c r="W62" i="35"/>
  <c r="T62" i="35"/>
  <c r="M62" i="35"/>
  <c r="AX62" i="35" s="1"/>
  <c r="L62" i="35"/>
  <c r="I62" i="35"/>
  <c r="H62" i="35"/>
  <c r="G62" i="35"/>
  <c r="F62" i="35"/>
  <c r="BG61" i="35"/>
  <c r="AF61" i="35"/>
  <c r="X61" i="35"/>
  <c r="W61" i="35"/>
  <c r="T61" i="35"/>
  <c r="L61" i="35"/>
  <c r="I61" i="35"/>
  <c r="G61" i="35"/>
  <c r="AK61" i="35" s="1"/>
  <c r="F61" i="35"/>
  <c r="H61" i="35" s="1"/>
  <c r="BH60" i="35"/>
  <c r="AK60" i="35"/>
  <c r="AH60" i="35"/>
  <c r="AF60" i="35"/>
  <c r="BG60" i="35" s="1"/>
  <c r="X60" i="35"/>
  <c r="W60" i="35"/>
  <c r="T60" i="35"/>
  <c r="M60" i="35"/>
  <c r="AW60" i="35" s="1"/>
  <c r="L60" i="35"/>
  <c r="K60" i="35"/>
  <c r="I60" i="35"/>
  <c r="G60" i="35"/>
  <c r="AU60" i="35" s="1"/>
  <c r="F60" i="35"/>
  <c r="H60" i="35" s="1"/>
  <c r="AH59" i="35"/>
  <c r="AF59" i="35"/>
  <c r="BG59" i="35" s="1"/>
  <c r="X59" i="35"/>
  <c r="T59" i="35"/>
  <c r="W59" i="35" s="1"/>
  <c r="L59" i="35"/>
  <c r="I59" i="35"/>
  <c r="G59" i="35"/>
  <c r="BH59" i="35" s="1"/>
  <c r="F59" i="35"/>
  <c r="BH58" i="35"/>
  <c r="AF58" i="35"/>
  <c r="BG58" i="35" s="1"/>
  <c r="X58" i="35"/>
  <c r="W58" i="35"/>
  <c r="T58" i="35"/>
  <c r="M58" i="35"/>
  <c r="AX58" i="35" s="1"/>
  <c r="L58" i="35"/>
  <c r="I58" i="35"/>
  <c r="H58" i="35"/>
  <c r="G58" i="35"/>
  <c r="F58" i="35"/>
  <c r="BG57" i="35"/>
  <c r="AF57" i="35"/>
  <c r="X57" i="35"/>
  <c r="W57" i="35"/>
  <c r="T57" i="35"/>
  <c r="L57" i="35"/>
  <c r="I57" i="35"/>
  <c r="G57" i="35"/>
  <c r="AK57" i="35" s="1"/>
  <c r="F57" i="35"/>
  <c r="H57" i="35" s="1"/>
  <c r="BH56" i="35"/>
  <c r="AK56" i="35"/>
  <c r="AH56" i="35"/>
  <c r="AF56" i="35"/>
  <c r="BG56" i="35" s="1"/>
  <c r="X56" i="35"/>
  <c r="W56" i="35"/>
  <c r="T56" i="35"/>
  <c r="M56" i="35"/>
  <c r="AW56" i="35" s="1"/>
  <c r="L56" i="35"/>
  <c r="K56" i="35"/>
  <c r="I56" i="35"/>
  <c r="G56" i="35"/>
  <c r="F56" i="35"/>
  <c r="H56" i="35" s="1"/>
  <c r="AH55" i="35"/>
  <c r="AF55" i="35"/>
  <c r="BG55" i="35" s="1"/>
  <c r="X55" i="35"/>
  <c r="T55" i="35"/>
  <c r="W55" i="35" s="1"/>
  <c r="L55" i="35"/>
  <c r="I55" i="35"/>
  <c r="G55" i="35"/>
  <c r="BH55" i="35" s="1"/>
  <c r="F55" i="35"/>
  <c r="BH54" i="35"/>
  <c r="AF54" i="35"/>
  <c r="BG54" i="35" s="1"/>
  <c r="X54" i="35"/>
  <c r="W54" i="35"/>
  <c r="T54" i="35"/>
  <c r="M54" i="35"/>
  <c r="AX54" i="35" s="1"/>
  <c r="L54" i="35"/>
  <c r="I54" i="35"/>
  <c r="H54" i="35"/>
  <c r="G54" i="35"/>
  <c r="F54" i="35"/>
  <c r="BG53" i="35"/>
  <c r="AF53" i="35"/>
  <c r="X53" i="35"/>
  <c r="W53" i="35"/>
  <c r="T53" i="35"/>
  <c r="L53" i="35"/>
  <c r="I53" i="35"/>
  <c r="G53" i="35"/>
  <c r="AK53" i="35" s="1"/>
  <c r="F53" i="35"/>
  <c r="H53" i="35" s="1"/>
  <c r="BH52" i="35"/>
  <c r="AK52" i="35"/>
  <c r="AH52" i="35"/>
  <c r="AF52" i="35"/>
  <c r="BG52" i="35" s="1"/>
  <c r="X52" i="35"/>
  <c r="W52" i="35"/>
  <c r="T52" i="35"/>
  <c r="M52" i="35"/>
  <c r="L52" i="35"/>
  <c r="K52" i="35"/>
  <c r="I52" i="35"/>
  <c r="G52" i="35"/>
  <c r="F52" i="35"/>
  <c r="AW52" i="35" s="1"/>
  <c r="BH51" i="35"/>
  <c r="AH51" i="35"/>
  <c r="AF51" i="35"/>
  <c r="BG51" i="35" s="1"/>
  <c r="X51" i="35"/>
  <c r="T51" i="35"/>
  <c r="W51" i="35" s="1"/>
  <c r="M51" i="35"/>
  <c r="AW51" i="35" s="1"/>
  <c r="L51" i="35"/>
  <c r="I51" i="35"/>
  <c r="H51" i="35"/>
  <c r="G51" i="35"/>
  <c r="F51" i="35"/>
  <c r="BG50" i="35"/>
  <c r="AF50" i="35"/>
  <c r="X50" i="35"/>
  <c r="W50" i="35"/>
  <c r="T50" i="35"/>
  <c r="L50" i="35"/>
  <c r="I50" i="35"/>
  <c r="G50" i="35"/>
  <c r="F50" i="35"/>
  <c r="BG49" i="35"/>
  <c r="AK49" i="35"/>
  <c r="AF49" i="35"/>
  <c r="X49" i="35"/>
  <c r="W49" i="35"/>
  <c r="T49" i="35"/>
  <c r="L49" i="35"/>
  <c r="K49" i="35"/>
  <c r="I49" i="35"/>
  <c r="G49" i="35"/>
  <c r="F49" i="35"/>
  <c r="H49" i="35" s="1"/>
  <c r="BH48" i="35"/>
  <c r="AW48" i="35"/>
  <c r="AK48" i="35"/>
  <c r="AH48" i="35"/>
  <c r="AF48" i="35"/>
  <c r="X48" i="35"/>
  <c r="T48" i="35"/>
  <c r="W48" i="35" s="1"/>
  <c r="M48" i="35"/>
  <c r="L48" i="35"/>
  <c r="K48" i="35"/>
  <c r="I48" i="35"/>
  <c r="G48" i="35"/>
  <c r="BG48" i="35" s="1"/>
  <c r="F48" i="35"/>
  <c r="H48" i="35" s="1"/>
  <c r="AV48" i="35" s="1"/>
  <c r="BH47" i="35"/>
  <c r="AW47" i="35"/>
  <c r="AH47" i="35"/>
  <c r="AF47" i="35"/>
  <c r="X47" i="35"/>
  <c r="T47" i="35"/>
  <c r="W47" i="35" s="1"/>
  <c r="M47" i="35"/>
  <c r="L47" i="35"/>
  <c r="I47" i="35"/>
  <c r="H47" i="35"/>
  <c r="G47" i="35"/>
  <c r="BG47" i="35" s="1"/>
  <c r="F47" i="35"/>
  <c r="AF46" i="35"/>
  <c r="X46" i="35"/>
  <c r="W46" i="35"/>
  <c r="T46" i="35"/>
  <c r="L46" i="35"/>
  <c r="I46" i="35"/>
  <c r="G46" i="35"/>
  <c r="F46" i="35"/>
  <c r="AK45" i="35"/>
  <c r="AF45" i="35"/>
  <c r="X45" i="35"/>
  <c r="W45" i="35"/>
  <c r="T45" i="35"/>
  <c r="L45" i="35"/>
  <c r="K45" i="35"/>
  <c r="I45" i="35"/>
  <c r="G45" i="35"/>
  <c r="AW45" i="35" s="1"/>
  <c r="F45" i="35"/>
  <c r="H45" i="35" s="1"/>
  <c r="BH44" i="35"/>
  <c r="AW44" i="35"/>
  <c r="AK44" i="35"/>
  <c r="AH44" i="35"/>
  <c r="AF44" i="35"/>
  <c r="X44" i="35"/>
  <c r="T44" i="35"/>
  <c r="W44" i="35" s="1"/>
  <c r="M44" i="35"/>
  <c r="L44" i="35"/>
  <c r="K44" i="35"/>
  <c r="I44" i="35"/>
  <c r="G44" i="35"/>
  <c r="BG44" i="35" s="1"/>
  <c r="F44" i="35"/>
  <c r="H44" i="35" s="1"/>
  <c r="AV44" i="35" s="1"/>
  <c r="BH43" i="35"/>
  <c r="AW43" i="35"/>
  <c r="AH43" i="35"/>
  <c r="AF43" i="35"/>
  <c r="X43" i="35"/>
  <c r="T43" i="35"/>
  <c r="W43" i="35" s="1"/>
  <c r="M43" i="35"/>
  <c r="L43" i="35"/>
  <c r="I43" i="35"/>
  <c r="H43" i="35"/>
  <c r="G43" i="35"/>
  <c r="F43" i="35"/>
  <c r="AF42" i="35"/>
  <c r="X42" i="35"/>
  <c r="W42" i="35"/>
  <c r="T42" i="35"/>
  <c r="L42" i="35"/>
  <c r="I42" i="35"/>
  <c r="G42" i="35"/>
  <c r="F42" i="35"/>
  <c r="AK41" i="35"/>
  <c r="AF41" i="35"/>
  <c r="X41" i="35"/>
  <c r="W41" i="35"/>
  <c r="T41" i="35"/>
  <c r="L41" i="35"/>
  <c r="K41" i="35"/>
  <c r="I41" i="35"/>
  <c r="G41" i="35"/>
  <c r="AW41" i="35" s="1"/>
  <c r="F41" i="35"/>
  <c r="H41" i="35" s="1"/>
  <c r="BH40" i="35"/>
  <c r="AW40" i="35"/>
  <c r="AK40" i="35"/>
  <c r="AH40" i="35"/>
  <c r="AF40" i="35"/>
  <c r="X40" i="35"/>
  <c r="T40" i="35"/>
  <c r="W40" i="35" s="1"/>
  <c r="M40" i="35"/>
  <c r="L40" i="35"/>
  <c r="K40" i="35"/>
  <c r="I40" i="35"/>
  <c r="AX40" i="35" s="1"/>
  <c r="G40" i="35"/>
  <c r="BG40" i="35" s="1"/>
  <c r="F40" i="35"/>
  <c r="H40" i="35" s="1"/>
  <c r="AV40" i="35" s="1"/>
  <c r="BH39" i="35"/>
  <c r="AW39" i="35"/>
  <c r="AH39" i="35"/>
  <c r="AF39" i="35"/>
  <c r="X39" i="35"/>
  <c r="T39" i="35"/>
  <c r="W39" i="35" s="1"/>
  <c r="M39" i="35"/>
  <c r="L39" i="35"/>
  <c r="I39" i="35"/>
  <c r="AX39" i="35" s="1"/>
  <c r="H39" i="35"/>
  <c r="G39" i="35"/>
  <c r="F39" i="35"/>
  <c r="AF38" i="35"/>
  <c r="X38" i="35"/>
  <c r="W38" i="35"/>
  <c r="T38" i="35"/>
  <c r="L38" i="35"/>
  <c r="I38" i="35"/>
  <c r="G38" i="35"/>
  <c r="F38" i="35"/>
  <c r="AF37" i="35"/>
  <c r="X37" i="35"/>
  <c r="W37" i="35"/>
  <c r="T37" i="35"/>
  <c r="L37" i="35"/>
  <c r="I37" i="35"/>
  <c r="G37" i="35"/>
  <c r="K37" i="35" s="1"/>
  <c r="F37" i="35"/>
  <c r="BH36" i="35"/>
  <c r="AK36" i="35"/>
  <c r="AH36" i="35"/>
  <c r="AF36" i="35"/>
  <c r="X36" i="35"/>
  <c r="W36" i="35"/>
  <c r="T36" i="35"/>
  <c r="M36" i="35"/>
  <c r="L36" i="35"/>
  <c r="K36" i="35"/>
  <c r="I36" i="35"/>
  <c r="G36" i="35"/>
  <c r="BG36" i="35" s="1"/>
  <c r="F36" i="35"/>
  <c r="H36" i="35" s="1"/>
  <c r="AV36" i="35" s="1"/>
  <c r="BH35" i="35"/>
  <c r="AW35" i="35"/>
  <c r="AH35" i="35"/>
  <c r="AF35" i="35"/>
  <c r="X35" i="35"/>
  <c r="T35" i="35"/>
  <c r="W35" i="35" s="1"/>
  <c r="M35" i="35"/>
  <c r="L35" i="35"/>
  <c r="I35" i="35"/>
  <c r="H35" i="35"/>
  <c r="G35" i="35"/>
  <c r="F35" i="35"/>
  <c r="AF34" i="35"/>
  <c r="X34" i="35"/>
  <c r="W34" i="35"/>
  <c r="T34" i="35"/>
  <c r="L34" i="35"/>
  <c r="I34" i="35"/>
  <c r="H34" i="35"/>
  <c r="G34" i="35"/>
  <c r="F34" i="35"/>
  <c r="BG33" i="35"/>
  <c r="AF33" i="35"/>
  <c r="X33" i="35"/>
  <c r="W33" i="35"/>
  <c r="T33" i="35"/>
  <c r="L33" i="35"/>
  <c r="K33" i="35"/>
  <c r="I33" i="35"/>
  <c r="G33" i="35"/>
  <c r="AU33" i="35" s="1"/>
  <c r="F33" i="35"/>
  <c r="H33" i="35" s="1"/>
  <c r="BH32" i="35"/>
  <c r="AK32" i="35"/>
  <c r="AH32" i="35"/>
  <c r="AF32" i="35"/>
  <c r="X32" i="35"/>
  <c r="W32" i="35"/>
  <c r="T32" i="35"/>
  <c r="M32" i="35"/>
  <c r="L32" i="35"/>
  <c r="K32" i="35"/>
  <c r="I32" i="35"/>
  <c r="AX32" i="35" s="1"/>
  <c r="G32" i="35"/>
  <c r="BG32" i="35" s="1"/>
  <c r="F32" i="35"/>
  <c r="H32" i="35" s="1"/>
  <c r="BH31" i="35"/>
  <c r="AW31" i="35"/>
  <c r="AH31" i="35"/>
  <c r="AF31" i="35"/>
  <c r="X31" i="35"/>
  <c r="T31" i="35"/>
  <c r="W31" i="35" s="1"/>
  <c r="M31" i="35"/>
  <c r="L31" i="35"/>
  <c r="I31" i="35"/>
  <c r="AX31" i="35" s="1"/>
  <c r="H31" i="35"/>
  <c r="G31" i="35"/>
  <c r="F31" i="35"/>
  <c r="AF30" i="35"/>
  <c r="X30" i="35"/>
  <c r="W30" i="35"/>
  <c r="T30" i="35"/>
  <c r="L30" i="35"/>
  <c r="I30" i="35"/>
  <c r="H30" i="35"/>
  <c r="G30" i="35"/>
  <c r="BG30" i="35" s="1"/>
  <c r="F30" i="35"/>
  <c r="AF29" i="35"/>
  <c r="X29" i="35"/>
  <c r="W29" i="35"/>
  <c r="T29" i="35"/>
  <c r="L29" i="35"/>
  <c r="K29" i="35"/>
  <c r="AU29" i="35" s="1"/>
  <c r="I29" i="35"/>
  <c r="G29" i="35"/>
  <c r="F29" i="35"/>
  <c r="H29" i="35" s="1"/>
  <c r="BH28" i="35"/>
  <c r="AK28" i="35"/>
  <c r="AH28" i="35"/>
  <c r="AF28" i="35"/>
  <c r="X28" i="35"/>
  <c r="T28" i="35"/>
  <c r="W28" i="35" s="1"/>
  <c r="M28" i="35"/>
  <c r="L28" i="35"/>
  <c r="K28" i="35"/>
  <c r="I28" i="35"/>
  <c r="AX28" i="35" s="1"/>
  <c r="G28" i="35"/>
  <c r="BG28" i="35" s="1"/>
  <c r="F28" i="35"/>
  <c r="H28" i="35" s="1"/>
  <c r="BH27" i="35"/>
  <c r="AW27" i="35"/>
  <c r="AH27" i="35"/>
  <c r="AF27" i="35"/>
  <c r="X27" i="35"/>
  <c r="T27" i="35"/>
  <c r="W27" i="35" s="1"/>
  <c r="M27" i="35"/>
  <c r="L27" i="35"/>
  <c r="I27" i="35"/>
  <c r="AX27" i="35" s="1"/>
  <c r="H27" i="35"/>
  <c r="G27" i="35"/>
  <c r="F27" i="35"/>
  <c r="AF26" i="35"/>
  <c r="X26" i="35"/>
  <c r="W26" i="35"/>
  <c r="T26" i="35"/>
  <c r="L26" i="35"/>
  <c r="I26" i="35"/>
  <c r="G26" i="35"/>
  <c r="BG26" i="35" s="1"/>
  <c r="F26" i="35"/>
  <c r="AF25" i="35"/>
  <c r="X25" i="35"/>
  <c r="W25" i="35"/>
  <c r="T25" i="35"/>
  <c r="L25" i="35"/>
  <c r="I25" i="35"/>
  <c r="G25" i="35"/>
  <c r="BG25" i="35" s="1"/>
  <c r="F25" i="35"/>
  <c r="BH24" i="35"/>
  <c r="AX24" i="35"/>
  <c r="AK24" i="35"/>
  <c r="AH24" i="35"/>
  <c r="AF24" i="35"/>
  <c r="X24" i="35"/>
  <c r="T24" i="35"/>
  <c r="W24" i="35" s="1"/>
  <c r="M24" i="35"/>
  <c r="L24" i="35"/>
  <c r="K24" i="35"/>
  <c r="I24" i="35"/>
  <c r="G24" i="35"/>
  <c r="BG24" i="35" s="1"/>
  <c r="F24" i="35"/>
  <c r="H24" i="35" s="1"/>
  <c r="AV24" i="35" s="1"/>
  <c r="BH23" i="35"/>
  <c r="AW23" i="35"/>
  <c r="AH23" i="35"/>
  <c r="AF23" i="35"/>
  <c r="X23" i="35"/>
  <c r="T23" i="35"/>
  <c r="W23" i="35" s="1"/>
  <c r="M23" i="35"/>
  <c r="L23" i="35"/>
  <c r="I23" i="35"/>
  <c r="H23" i="35"/>
  <c r="G23" i="35"/>
  <c r="BG23" i="35" s="1"/>
  <c r="F23" i="35"/>
  <c r="BG22" i="35"/>
  <c r="AF22" i="35"/>
  <c r="X22" i="35"/>
  <c r="W22" i="35"/>
  <c r="T22" i="35"/>
  <c r="L22" i="35"/>
  <c r="I22" i="35"/>
  <c r="G22" i="35"/>
  <c r="F22" i="35"/>
  <c r="AF21" i="35"/>
  <c r="X21" i="35"/>
  <c r="W21" i="35"/>
  <c r="T21" i="35"/>
  <c r="L21" i="35"/>
  <c r="I21" i="35"/>
  <c r="G21" i="35"/>
  <c r="BG21" i="35" s="1"/>
  <c r="F21" i="35"/>
  <c r="BH20" i="35"/>
  <c r="AK20" i="35"/>
  <c r="AH20" i="35"/>
  <c r="AF20" i="35"/>
  <c r="X20" i="35"/>
  <c r="W20" i="35"/>
  <c r="T20" i="35"/>
  <c r="M20" i="35"/>
  <c r="L20" i="35"/>
  <c r="K20" i="35"/>
  <c r="I20" i="35"/>
  <c r="G20" i="35"/>
  <c r="BG20" i="35" s="1"/>
  <c r="F20" i="35"/>
  <c r="H20" i="35" s="1"/>
  <c r="AV20" i="35" s="1"/>
  <c r="BH19" i="35"/>
  <c r="AW19" i="35"/>
  <c r="AH19" i="35"/>
  <c r="AF19" i="35"/>
  <c r="X19" i="35"/>
  <c r="T19" i="35"/>
  <c r="W19" i="35" s="1"/>
  <c r="M19" i="35"/>
  <c r="L19" i="35"/>
  <c r="I19" i="35"/>
  <c r="H19" i="35"/>
  <c r="G19" i="35"/>
  <c r="F19" i="35"/>
  <c r="AF18" i="35"/>
  <c r="X18" i="35"/>
  <c r="W18" i="35"/>
  <c r="T18" i="35"/>
  <c r="L18" i="35"/>
  <c r="I18" i="35"/>
  <c r="H18" i="35"/>
  <c r="G18" i="35"/>
  <c r="F18" i="35"/>
  <c r="BG17" i="35"/>
  <c r="AF17" i="35"/>
  <c r="X17" i="35"/>
  <c r="W17" i="35"/>
  <c r="T17" i="35"/>
  <c r="L17" i="35"/>
  <c r="K17" i="35"/>
  <c r="I17" i="35"/>
  <c r="G17" i="35"/>
  <c r="AU17" i="35" s="1"/>
  <c r="F17" i="35"/>
  <c r="H17" i="35" s="1"/>
  <c r="BH16" i="35"/>
  <c r="AK16" i="35"/>
  <c r="AH16" i="35"/>
  <c r="AF16" i="35"/>
  <c r="X16" i="35"/>
  <c r="T16" i="35"/>
  <c r="W16" i="35" s="1"/>
  <c r="M16" i="35"/>
  <c r="L16" i="35"/>
  <c r="K16" i="35"/>
  <c r="I16" i="35"/>
  <c r="AX16" i="35" s="1"/>
  <c r="G16" i="35"/>
  <c r="BG16" i="35" s="1"/>
  <c r="F16" i="35"/>
  <c r="H16" i="35" s="1"/>
  <c r="BH15" i="35"/>
  <c r="AW15" i="35"/>
  <c r="AF15" i="35"/>
  <c r="X15" i="35"/>
  <c r="T15" i="35"/>
  <c r="W15" i="35" s="1"/>
  <c r="L15" i="35"/>
  <c r="I15" i="35"/>
  <c r="G15" i="35"/>
  <c r="F15" i="35"/>
  <c r="AF14" i="35"/>
  <c r="X14" i="35"/>
  <c r="W14" i="35"/>
  <c r="T14" i="35"/>
  <c r="L14" i="35"/>
  <c r="I14" i="35"/>
  <c r="G14" i="35"/>
  <c r="BH14" i="35" s="1"/>
  <c r="F14" i="35"/>
  <c r="H14" i="35" s="1"/>
  <c r="AF13" i="35"/>
  <c r="X13" i="35"/>
  <c r="T13" i="35"/>
  <c r="W13" i="35" s="1"/>
  <c r="L13" i="35"/>
  <c r="K13" i="35"/>
  <c r="AU13" i="35" s="1"/>
  <c r="I13" i="35"/>
  <c r="G13" i="35"/>
  <c r="BG13" i="35" s="1"/>
  <c r="F13" i="35"/>
  <c r="H13" i="35" s="1"/>
  <c r="BH12" i="35"/>
  <c r="AK12" i="35"/>
  <c r="AH12" i="35"/>
  <c r="AF12" i="35"/>
  <c r="X12" i="35"/>
  <c r="W12" i="35"/>
  <c r="T12" i="35"/>
  <c r="M12" i="35"/>
  <c r="L12" i="35"/>
  <c r="K12" i="35"/>
  <c r="I12" i="35"/>
  <c r="G12" i="35"/>
  <c r="BG12" i="35" s="1"/>
  <c r="F12" i="35"/>
  <c r="AW12" i="35" s="1"/>
  <c r="AW11" i="35"/>
  <c r="AF11" i="35"/>
  <c r="X11" i="35"/>
  <c r="T11" i="35"/>
  <c r="W11" i="35" s="1"/>
  <c r="L11" i="35"/>
  <c r="I11" i="35"/>
  <c r="G11" i="35"/>
  <c r="BH11" i="35" s="1"/>
  <c r="F11" i="35"/>
  <c r="AF10" i="35"/>
  <c r="X10" i="35"/>
  <c r="W10" i="35"/>
  <c r="T10" i="35"/>
  <c r="L10" i="35"/>
  <c r="I10" i="35"/>
  <c r="G10" i="35"/>
  <c r="BH10" i="35" s="1"/>
  <c r="F10" i="35"/>
  <c r="AF9" i="35"/>
  <c r="X9" i="35"/>
  <c r="T9" i="35"/>
  <c r="W9" i="35" s="1"/>
  <c r="L9" i="35"/>
  <c r="I9" i="35"/>
  <c r="G9" i="35"/>
  <c r="F9" i="35"/>
  <c r="H9" i="35" s="1"/>
  <c r="BH8" i="35"/>
  <c r="AW8" i="35"/>
  <c r="AV8" i="35"/>
  <c r="AK8" i="35"/>
  <c r="AH8" i="35"/>
  <c r="AF8" i="35"/>
  <c r="X8" i="35"/>
  <c r="W8" i="35"/>
  <c r="T8" i="35"/>
  <c r="M8" i="35"/>
  <c r="L8" i="35"/>
  <c r="K8" i="35"/>
  <c r="I8" i="35"/>
  <c r="AX8" i="35" s="1"/>
  <c r="H8" i="35"/>
  <c r="G8" i="35"/>
  <c r="BG8" i="35" s="1"/>
  <c r="F8" i="35"/>
  <c r="AW7" i="35"/>
  <c r="AF7" i="35"/>
  <c r="X7" i="35"/>
  <c r="T7" i="35"/>
  <c r="W7" i="35" s="1"/>
  <c r="L7" i="35"/>
  <c r="I7" i="35"/>
  <c r="G7" i="35"/>
  <c r="F7" i="35"/>
  <c r="AF6" i="35"/>
  <c r="X6" i="35"/>
  <c r="W6" i="35"/>
  <c r="T6" i="35"/>
  <c r="L6" i="35"/>
  <c r="I6" i="35"/>
  <c r="G6" i="35"/>
  <c r="BH6" i="35" s="1"/>
  <c r="F6" i="35"/>
  <c r="AF5" i="35"/>
  <c r="X5" i="35"/>
  <c r="X2" i="35" s="1"/>
  <c r="T5" i="35"/>
  <c r="T2" i="35" s="1"/>
  <c r="L5" i="35"/>
  <c r="I5" i="35"/>
  <c r="G5" i="35"/>
  <c r="F5" i="35"/>
  <c r="H5" i="35" s="1"/>
  <c r="BH4" i="35"/>
  <c r="AW4" i="35"/>
  <c r="AV4" i="35"/>
  <c r="AK4" i="35"/>
  <c r="AH4" i="35"/>
  <c r="AF4" i="35"/>
  <c r="X4" i="35"/>
  <c r="W4" i="35"/>
  <c r="T4" i="35"/>
  <c r="M4" i="35"/>
  <c r="L4" i="35"/>
  <c r="K4" i="35"/>
  <c r="I4" i="35"/>
  <c r="H4" i="35"/>
  <c r="G4" i="35"/>
  <c r="BG4" i="35" s="1"/>
  <c r="F4" i="35"/>
  <c r="BA2" i="35"/>
  <c r="AZ2" i="35"/>
  <c r="AT2" i="35"/>
  <c r="AS2" i="35"/>
  <c r="AR2" i="35"/>
  <c r="AP2" i="35"/>
  <c r="AO2" i="35"/>
  <c r="AN2" i="35"/>
  <c r="AL2" i="35"/>
  <c r="AJ2" i="35"/>
  <c r="AG2" i="35"/>
  <c r="AF2" i="35"/>
  <c r="AD2" i="35"/>
  <c r="AC2" i="35"/>
  <c r="AB2" i="35"/>
  <c r="Z2" i="35"/>
  <c r="Y2" i="35"/>
  <c r="V2" i="35"/>
  <c r="U2" i="35"/>
  <c r="R2" i="35"/>
  <c r="Q2" i="35"/>
  <c r="P2" i="35"/>
  <c r="M2" i="35"/>
  <c r="L2" i="35"/>
  <c r="J2" i="35"/>
  <c r="H2" i="35"/>
  <c r="E2" i="35"/>
  <c r="I2" i="35" s="1"/>
  <c r="C2" i="35"/>
  <c r="BH113" i="34"/>
  <c r="BG113" i="34"/>
  <c r="AF113" i="34"/>
  <c r="X113" i="34"/>
  <c r="T113" i="34"/>
  <c r="W113" i="34" s="1"/>
  <c r="L113" i="34"/>
  <c r="I113" i="34"/>
  <c r="H113" i="34"/>
  <c r="G113" i="34"/>
  <c r="F113" i="34"/>
  <c r="BH112" i="34"/>
  <c r="BG112" i="34"/>
  <c r="AH112" i="34"/>
  <c r="AF112" i="34"/>
  <c r="X112" i="34"/>
  <c r="T112" i="34"/>
  <c r="W112" i="34" s="1"/>
  <c r="M112" i="34"/>
  <c r="L112" i="34"/>
  <c r="K112" i="34"/>
  <c r="I112" i="34"/>
  <c r="G112" i="34"/>
  <c r="AK112" i="34" s="1"/>
  <c r="F112" i="34"/>
  <c r="H112" i="34" s="1"/>
  <c r="AK111" i="34"/>
  <c r="AH111" i="34"/>
  <c r="AF111" i="34"/>
  <c r="BG111" i="34" s="1"/>
  <c r="X111" i="34"/>
  <c r="T111" i="34"/>
  <c r="W111" i="34" s="1"/>
  <c r="L111" i="34"/>
  <c r="K111" i="34"/>
  <c r="I111" i="34"/>
  <c r="G111" i="34"/>
  <c r="BH111" i="34" s="1"/>
  <c r="F111" i="34"/>
  <c r="H111" i="34" s="1"/>
  <c r="AK110" i="34"/>
  <c r="AH110" i="34"/>
  <c r="AF110" i="34"/>
  <c r="BG110" i="34" s="1"/>
  <c r="X110" i="34"/>
  <c r="T110" i="34"/>
  <c r="W110" i="34" s="1"/>
  <c r="L110" i="34"/>
  <c r="K110" i="34"/>
  <c r="I110" i="34"/>
  <c r="G110" i="34"/>
  <c r="BH110" i="34" s="1"/>
  <c r="F110" i="34"/>
  <c r="H110" i="34" s="1"/>
  <c r="AH109" i="34"/>
  <c r="AF109" i="34"/>
  <c r="BG109" i="34" s="1"/>
  <c r="X109" i="34"/>
  <c r="T109" i="34"/>
  <c r="W109" i="34" s="1"/>
  <c r="L109" i="34"/>
  <c r="I109" i="34"/>
  <c r="G109" i="34"/>
  <c r="AK109" i="34" s="1"/>
  <c r="F109" i="34"/>
  <c r="H109" i="34" s="1"/>
  <c r="AH108" i="34"/>
  <c r="AF108" i="34"/>
  <c r="BG108" i="34" s="1"/>
  <c r="X108" i="34"/>
  <c r="T108" i="34"/>
  <c r="W108" i="34" s="1"/>
  <c r="L108" i="34"/>
  <c r="I108" i="34"/>
  <c r="G108" i="34"/>
  <c r="AK108" i="34" s="1"/>
  <c r="F108" i="34"/>
  <c r="BG107" i="34"/>
  <c r="AH107" i="34"/>
  <c r="AF107" i="34"/>
  <c r="X107" i="34"/>
  <c r="T107" i="34"/>
  <c r="W107" i="34" s="1"/>
  <c r="L107" i="34"/>
  <c r="I107" i="34"/>
  <c r="G107" i="34"/>
  <c r="AK107" i="34" s="1"/>
  <c r="F107" i="34"/>
  <c r="AH106" i="34"/>
  <c r="AF106" i="34"/>
  <c r="BG106" i="34" s="1"/>
  <c r="X106" i="34"/>
  <c r="T106" i="34"/>
  <c r="W106" i="34" s="1"/>
  <c r="L106" i="34"/>
  <c r="I106" i="34"/>
  <c r="G106" i="34"/>
  <c r="AK106" i="34" s="1"/>
  <c r="F106" i="34"/>
  <c r="BG105" i="34"/>
  <c r="AH105" i="34"/>
  <c r="AF105" i="34"/>
  <c r="X105" i="34"/>
  <c r="T105" i="34"/>
  <c r="W105" i="34" s="1"/>
  <c r="L105" i="34"/>
  <c r="I105" i="34"/>
  <c r="G105" i="34"/>
  <c r="AK105" i="34" s="1"/>
  <c r="F105" i="34"/>
  <c r="BG104" i="34"/>
  <c r="AH104" i="34"/>
  <c r="AF104" i="34"/>
  <c r="X104" i="34"/>
  <c r="T104" i="34"/>
  <c r="W104" i="34" s="1"/>
  <c r="L104" i="34"/>
  <c r="I104" i="34"/>
  <c r="G104" i="34"/>
  <c r="AK104" i="34" s="1"/>
  <c r="F104" i="34"/>
  <c r="AF103" i="34"/>
  <c r="BG103" i="34" s="1"/>
  <c r="X103" i="34"/>
  <c r="T103" i="34"/>
  <c r="W103" i="34" s="1"/>
  <c r="L103" i="34"/>
  <c r="I103" i="34"/>
  <c r="G103" i="34"/>
  <c r="AK103" i="34" s="1"/>
  <c r="F103" i="34"/>
  <c r="BG102" i="34"/>
  <c r="AF102" i="34"/>
  <c r="X102" i="34"/>
  <c r="T102" i="34"/>
  <c r="W102" i="34" s="1"/>
  <c r="L102" i="34"/>
  <c r="I102" i="34"/>
  <c r="G102" i="34"/>
  <c r="AK102" i="34" s="1"/>
  <c r="F102" i="34"/>
  <c r="BG101" i="34"/>
  <c r="AF101" i="34"/>
  <c r="X101" i="34"/>
  <c r="T101" i="34"/>
  <c r="W101" i="34" s="1"/>
  <c r="L101" i="34"/>
  <c r="I101" i="34"/>
  <c r="G101" i="34"/>
  <c r="AK101" i="34" s="1"/>
  <c r="F101" i="34"/>
  <c r="AF100" i="34"/>
  <c r="BG100" i="34" s="1"/>
  <c r="X100" i="34"/>
  <c r="T100" i="34"/>
  <c r="W100" i="34" s="1"/>
  <c r="L100" i="34"/>
  <c r="I100" i="34"/>
  <c r="G100" i="34"/>
  <c r="AK100" i="34" s="1"/>
  <c r="F100" i="34"/>
  <c r="BG99" i="34"/>
  <c r="AF99" i="34"/>
  <c r="X99" i="34"/>
  <c r="T99" i="34"/>
  <c r="W99" i="34" s="1"/>
  <c r="L99" i="34"/>
  <c r="I99" i="34"/>
  <c r="G99" i="34"/>
  <c r="AK99" i="34" s="1"/>
  <c r="F99" i="34"/>
  <c r="BG98" i="34"/>
  <c r="AF98" i="34"/>
  <c r="X98" i="34"/>
  <c r="T98" i="34"/>
  <c r="W98" i="34" s="1"/>
  <c r="L98" i="34"/>
  <c r="I98" i="34"/>
  <c r="G98" i="34"/>
  <c r="AK98" i="34" s="1"/>
  <c r="F98" i="34"/>
  <c r="BG97" i="34"/>
  <c r="AF97" i="34"/>
  <c r="X97" i="34"/>
  <c r="T97" i="34"/>
  <c r="W97" i="34" s="1"/>
  <c r="L97" i="34"/>
  <c r="I97" i="34"/>
  <c r="G97" i="34"/>
  <c r="AK97" i="34" s="1"/>
  <c r="F97" i="34"/>
  <c r="BG96" i="34"/>
  <c r="AF96" i="34"/>
  <c r="X96" i="34"/>
  <c r="T96" i="34"/>
  <c r="W96" i="34" s="1"/>
  <c r="L96" i="34"/>
  <c r="I96" i="34"/>
  <c r="G96" i="34"/>
  <c r="AK96" i="34" s="1"/>
  <c r="F96" i="34"/>
  <c r="BG95" i="34"/>
  <c r="AF95" i="34"/>
  <c r="X95" i="34"/>
  <c r="T95" i="34"/>
  <c r="W95" i="34" s="1"/>
  <c r="L95" i="34"/>
  <c r="I95" i="34"/>
  <c r="G95" i="34"/>
  <c r="AK95" i="34" s="1"/>
  <c r="F95" i="34"/>
  <c r="BG94" i="34"/>
  <c r="AF94" i="34"/>
  <c r="X94" i="34"/>
  <c r="T94" i="34"/>
  <c r="W94" i="34" s="1"/>
  <c r="L94" i="34"/>
  <c r="I94" i="34"/>
  <c r="G94" i="34"/>
  <c r="AK94" i="34" s="1"/>
  <c r="F94" i="34"/>
  <c r="BG93" i="34"/>
  <c r="AF93" i="34"/>
  <c r="X93" i="34"/>
  <c r="T93" i="34"/>
  <c r="W93" i="34" s="1"/>
  <c r="L93" i="34"/>
  <c r="I93" i="34"/>
  <c r="G93" i="34"/>
  <c r="AK93" i="34" s="1"/>
  <c r="F93" i="34"/>
  <c r="BG92" i="34"/>
  <c r="AF92" i="34"/>
  <c r="X92" i="34"/>
  <c r="T92" i="34"/>
  <c r="W92" i="34" s="1"/>
  <c r="L92" i="34"/>
  <c r="I92" i="34"/>
  <c r="G92" i="34"/>
  <c r="AK92" i="34" s="1"/>
  <c r="F92" i="34"/>
  <c r="BG91" i="34"/>
  <c r="AF91" i="34"/>
  <c r="X91" i="34"/>
  <c r="T91" i="34"/>
  <c r="W91" i="34" s="1"/>
  <c r="L91" i="34"/>
  <c r="I91" i="34"/>
  <c r="G91" i="34"/>
  <c r="AK91" i="34" s="1"/>
  <c r="F91" i="34"/>
  <c r="BG90" i="34"/>
  <c r="AF90" i="34"/>
  <c r="X90" i="34"/>
  <c r="T90" i="34"/>
  <c r="W90" i="34" s="1"/>
  <c r="L90" i="34"/>
  <c r="I90" i="34"/>
  <c r="G90" i="34"/>
  <c r="AK90" i="34" s="1"/>
  <c r="F90" i="34"/>
  <c r="BG89" i="34"/>
  <c r="AF89" i="34"/>
  <c r="X89" i="34"/>
  <c r="T89" i="34"/>
  <c r="W89" i="34" s="1"/>
  <c r="L89" i="34"/>
  <c r="I89" i="34"/>
  <c r="G89" i="34"/>
  <c r="AK89" i="34" s="1"/>
  <c r="F89" i="34"/>
  <c r="BG88" i="34"/>
  <c r="AF88" i="34"/>
  <c r="X88" i="34"/>
  <c r="T88" i="34"/>
  <c r="W88" i="34" s="1"/>
  <c r="L88" i="34"/>
  <c r="I88" i="34"/>
  <c r="G88" i="34"/>
  <c r="AK88" i="34" s="1"/>
  <c r="F88" i="34"/>
  <c r="BG87" i="34"/>
  <c r="AF87" i="34"/>
  <c r="X87" i="34"/>
  <c r="T87" i="34"/>
  <c r="W87" i="34" s="1"/>
  <c r="L87" i="34"/>
  <c r="I87" i="34"/>
  <c r="G87" i="34"/>
  <c r="AK87" i="34" s="1"/>
  <c r="F87" i="34"/>
  <c r="BG86" i="34"/>
  <c r="AF86" i="34"/>
  <c r="X86" i="34"/>
  <c r="T86" i="34"/>
  <c r="W86" i="34" s="1"/>
  <c r="L86" i="34"/>
  <c r="I86" i="34"/>
  <c r="G86" i="34"/>
  <c r="AK86" i="34" s="1"/>
  <c r="F86" i="34"/>
  <c r="BG85" i="34"/>
  <c r="AF85" i="34"/>
  <c r="X85" i="34"/>
  <c r="T85" i="34"/>
  <c r="W85" i="34" s="1"/>
  <c r="L85" i="34"/>
  <c r="I85" i="34"/>
  <c r="G85" i="34"/>
  <c r="AK85" i="34" s="1"/>
  <c r="F85" i="34"/>
  <c r="BG84" i="34"/>
  <c r="AF84" i="34"/>
  <c r="X84" i="34"/>
  <c r="T84" i="34"/>
  <c r="W84" i="34" s="1"/>
  <c r="L84" i="34"/>
  <c r="I84" i="34"/>
  <c r="G84" i="34"/>
  <c r="F84" i="34"/>
  <c r="BG83" i="34"/>
  <c r="AF83" i="34"/>
  <c r="X83" i="34"/>
  <c r="T83" i="34"/>
  <c r="W83" i="34" s="1"/>
  <c r="L83" i="34"/>
  <c r="I83" i="34"/>
  <c r="G83" i="34"/>
  <c r="F83" i="34"/>
  <c r="BG82" i="34"/>
  <c r="AF82" i="34"/>
  <c r="X82" i="34"/>
  <c r="T82" i="34"/>
  <c r="W82" i="34" s="1"/>
  <c r="L82" i="34"/>
  <c r="I82" i="34"/>
  <c r="G82" i="34"/>
  <c r="F82" i="34"/>
  <c r="BG81" i="34"/>
  <c r="AF81" i="34"/>
  <c r="X81" i="34"/>
  <c r="T81" i="34"/>
  <c r="W81" i="34" s="1"/>
  <c r="L81" i="34"/>
  <c r="I81" i="34"/>
  <c r="G81" i="34"/>
  <c r="F81" i="34"/>
  <c r="BG80" i="34"/>
  <c r="AF80" i="34"/>
  <c r="X80" i="34"/>
  <c r="T80" i="34"/>
  <c r="W80" i="34" s="1"/>
  <c r="L80" i="34"/>
  <c r="I80" i="34"/>
  <c r="G80" i="34"/>
  <c r="F80" i="34"/>
  <c r="BG79" i="34"/>
  <c r="AF79" i="34"/>
  <c r="X79" i="34"/>
  <c r="T79" i="34"/>
  <c r="W79" i="34" s="1"/>
  <c r="L79" i="34"/>
  <c r="I79" i="34"/>
  <c r="G79" i="34"/>
  <c r="F79" i="34"/>
  <c r="BG78" i="34"/>
  <c r="AF78" i="34"/>
  <c r="X78" i="34"/>
  <c r="T78" i="34"/>
  <c r="W78" i="34" s="1"/>
  <c r="L78" i="34"/>
  <c r="I78" i="34"/>
  <c r="G78" i="34"/>
  <c r="F78" i="34"/>
  <c r="BG77" i="34"/>
  <c r="AF77" i="34"/>
  <c r="X77" i="34"/>
  <c r="T77" i="34"/>
  <c r="W77" i="34" s="1"/>
  <c r="L77" i="34"/>
  <c r="I77" i="34"/>
  <c r="G77" i="34"/>
  <c r="F77" i="34"/>
  <c r="BG76" i="34"/>
  <c r="AF76" i="34"/>
  <c r="X76" i="34"/>
  <c r="T76" i="34"/>
  <c r="W76" i="34" s="1"/>
  <c r="L76" i="34"/>
  <c r="I76" i="34"/>
  <c r="G76" i="34"/>
  <c r="F76" i="34"/>
  <c r="BG75" i="34"/>
  <c r="AF75" i="34"/>
  <c r="X75" i="34"/>
  <c r="T75" i="34"/>
  <c r="W75" i="34" s="1"/>
  <c r="L75" i="34"/>
  <c r="I75" i="34"/>
  <c r="G75" i="34"/>
  <c r="F75" i="34"/>
  <c r="BG74" i="34"/>
  <c r="AF74" i="34"/>
  <c r="X74" i="34"/>
  <c r="T74" i="34"/>
  <c r="W74" i="34" s="1"/>
  <c r="L74" i="34"/>
  <c r="I74" i="34"/>
  <c r="G74" i="34"/>
  <c r="F74" i="34"/>
  <c r="BG73" i="34"/>
  <c r="AF73" i="34"/>
  <c r="X73" i="34"/>
  <c r="T73" i="34"/>
  <c r="W73" i="34" s="1"/>
  <c r="L73" i="34"/>
  <c r="I73" i="34"/>
  <c r="G73" i="34"/>
  <c r="F73" i="34"/>
  <c r="BG72" i="34"/>
  <c r="AF72" i="34"/>
  <c r="X72" i="34"/>
  <c r="T72" i="34"/>
  <c r="W72" i="34" s="1"/>
  <c r="L72" i="34"/>
  <c r="I72" i="34"/>
  <c r="G72" i="34"/>
  <c r="F72" i="34"/>
  <c r="BG71" i="34"/>
  <c r="AF71" i="34"/>
  <c r="X71" i="34"/>
  <c r="T71" i="34"/>
  <c r="W71" i="34" s="1"/>
  <c r="L71" i="34"/>
  <c r="I71" i="34"/>
  <c r="G71" i="34"/>
  <c r="F71" i="34"/>
  <c r="BG70" i="34"/>
  <c r="AF70" i="34"/>
  <c r="X70" i="34"/>
  <c r="T70" i="34"/>
  <c r="W70" i="34" s="1"/>
  <c r="L70" i="34"/>
  <c r="I70" i="34"/>
  <c r="G70" i="34"/>
  <c r="F70" i="34"/>
  <c r="BG69" i="34"/>
  <c r="AF69" i="34"/>
  <c r="X69" i="34"/>
  <c r="T69" i="34"/>
  <c r="W69" i="34" s="1"/>
  <c r="L69" i="34"/>
  <c r="I69" i="34"/>
  <c r="G69" i="34"/>
  <c r="F69" i="34"/>
  <c r="BG68" i="34"/>
  <c r="AF68" i="34"/>
  <c r="X68" i="34"/>
  <c r="T68" i="34"/>
  <c r="W68" i="34" s="1"/>
  <c r="L68" i="34"/>
  <c r="I68" i="34"/>
  <c r="G68" i="34"/>
  <c r="F68" i="34"/>
  <c r="BG67" i="34"/>
  <c r="AF67" i="34"/>
  <c r="X67" i="34"/>
  <c r="T67" i="34"/>
  <c r="W67" i="34" s="1"/>
  <c r="L67" i="34"/>
  <c r="I67" i="34"/>
  <c r="G67" i="34"/>
  <c r="F67" i="34"/>
  <c r="BG66" i="34"/>
  <c r="AF66" i="34"/>
  <c r="X66" i="34"/>
  <c r="T66" i="34"/>
  <c r="W66" i="34" s="1"/>
  <c r="L66" i="34"/>
  <c r="I66" i="34"/>
  <c r="G66" i="34"/>
  <c r="F66" i="34"/>
  <c r="BG65" i="34"/>
  <c r="AF65" i="34"/>
  <c r="X65" i="34"/>
  <c r="T65" i="34"/>
  <c r="W65" i="34" s="1"/>
  <c r="L65" i="34"/>
  <c r="I65" i="34"/>
  <c r="G65" i="34"/>
  <c r="F65" i="34"/>
  <c r="BG64" i="34"/>
  <c r="AF64" i="34"/>
  <c r="X64" i="34"/>
  <c r="T64" i="34"/>
  <c r="W64" i="34" s="1"/>
  <c r="L64" i="34"/>
  <c r="I64" i="34"/>
  <c r="G64" i="34"/>
  <c r="F64" i="34"/>
  <c r="BG63" i="34"/>
  <c r="AF63" i="34"/>
  <c r="X63" i="34"/>
  <c r="T63" i="34"/>
  <c r="W63" i="34" s="1"/>
  <c r="L63" i="34"/>
  <c r="I63" i="34"/>
  <c r="G63" i="34"/>
  <c r="F63" i="34"/>
  <c r="BG62" i="34"/>
  <c r="AF62" i="34"/>
  <c r="X62" i="34"/>
  <c r="T62" i="34"/>
  <c r="W62" i="34" s="1"/>
  <c r="L62" i="34"/>
  <c r="I62" i="34"/>
  <c r="G62" i="34"/>
  <c r="F62" i="34"/>
  <c r="BG61" i="34"/>
  <c r="AF61" i="34"/>
  <c r="X61" i="34"/>
  <c r="T61" i="34"/>
  <c r="W61" i="34" s="1"/>
  <c r="L61" i="34"/>
  <c r="I61" i="34"/>
  <c r="G61" i="34"/>
  <c r="F61" i="34"/>
  <c r="BG60" i="34"/>
  <c r="AF60" i="34"/>
  <c r="X60" i="34"/>
  <c r="T60" i="34"/>
  <c r="W60" i="34" s="1"/>
  <c r="L60" i="34"/>
  <c r="I60" i="34"/>
  <c r="G60" i="34"/>
  <c r="F60" i="34"/>
  <c r="BG59" i="34"/>
  <c r="AF59" i="34"/>
  <c r="X59" i="34"/>
  <c r="T59" i="34"/>
  <c r="W59" i="34" s="1"/>
  <c r="L59" i="34"/>
  <c r="I59" i="34"/>
  <c r="G59" i="34"/>
  <c r="F59" i="34"/>
  <c r="BG58" i="34"/>
  <c r="AF58" i="34"/>
  <c r="X58" i="34"/>
  <c r="T58" i="34"/>
  <c r="W58" i="34" s="1"/>
  <c r="L58" i="34"/>
  <c r="I58" i="34"/>
  <c r="G58" i="34"/>
  <c r="F58" i="34"/>
  <c r="BG57" i="34"/>
  <c r="AF57" i="34"/>
  <c r="X57" i="34"/>
  <c r="T57" i="34"/>
  <c r="W57" i="34" s="1"/>
  <c r="L57" i="34"/>
  <c r="I57" i="34"/>
  <c r="G57" i="34"/>
  <c r="F57" i="34"/>
  <c r="BG56" i="34"/>
  <c r="AF56" i="34"/>
  <c r="X56" i="34"/>
  <c r="T56" i="34"/>
  <c r="W56" i="34" s="1"/>
  <c r="L56" i="34"/>
  <c r="I56" i="34"/>
  <c r="G56" i="34"/>
  <c r="F56" i="34"/>
  <c r="BG55" i="34"/>
  <c r="AF55" i="34"/>
  <c r="X55" i="34"/>
  <c r="T55" i="34"/>
  <c r="W55" i="34" s="1"/>
  <c r="L55" i="34"/>
  <c r="I55" i="34"/>
  <c r="G55" i="34"/>
  <c r="F55" i="34"/>
  <c r="AF54" i="34"/>
  <c r="BG54" i="34" s="1"/>
  <c r="X54" i="34"/>
  <c r="T54" i="34"/>
  <c r="W54" i="34" s="1"/>
  <c r="L54" i="34"/>
  <c r="I54" i="34"/>
  <c r="G54" i="34"/>
  <c r="F54" i="34"/>
  <c r="BG53" i="34"/>
  <c r="AF53" i="34"/>
  <c r="X53" i="34"/>
  <c r="T53" i="34"/>
  <c r="W53" i="34" s="1"/>
  <c r="L53" i="34"/>
  <c r="I53" i="34"/>
  <c r="H53" i="34"/>
  <c r="G53" i="34"/>
  <c r="F53" i="34"/>
  <c r="BH52" i="34"/>
  <c r="BG52" i="34"/>
  <c r="AF52" i="34"/>
  <c r="X52" i="34"/>
  <c r="T52" i="34"/>
  <c r="W52" i="34" s="1"/>
  <c r="L52" i="34"/>
  <c r="I52" i="34"/>
  <c r="H52" i="34"/>
  <c r="G52" i="34"/>
  <c r="F52" i="34"/>
  <c r="BH51" i="34"/>
  <c r="AF51" i="34"/>
  <c r="BG51" i="34" s="1"/>
  <c r="X51" i="34"/>
  <c r="T51" i="34"/>
  <c r="W51" i="34" s="1"/>
  <c r="L51" i="34"/>
  <c r="I51" i="34"/>
  <c r="G51" i="34"/>
  <c r="F51" i="34"/>
  <c r="AF50" i="34"/>
  <c r="BG50" i="34" s="1"/>
  <c r="X50" i="34"/>
  <c r="T50" i="34"/>
  <c r="W50" i="34" s="1"/>
  <c r="L50" i="34"/>
  <c r="I50" i="34"/>
  <c r="G50" i="34"/>
  <c r="BH50" i="34" s="1"/>
  <c r="F50" i="34"/>
  <c r="BG49" i="34"/>
  <c r="AF49" i="34"/>
  <c r="X49" i="34"/>
  <c r="T49" i="34"/>
  <c r="W49" i="34" s="1"/>
  <c r="L49" i="34"/>
  <c r="I49" i="34"/>
  <c r="H49" i="34"/>
  <c r="G49" i="34"/>
  <c r="F49" i="34"/>
  <c r="BH48" i="34"/>
  <c r="BG48" i="34"/>
  <c r="AF48" i="34"/>
  <c r="X48" i="34"/>
  <c r="T48" i="34"/>
  <c r="W48" i="34" s="1"/>
  <c r="L48" i="34"/>
  <c r="I48" i="34"/>
  <c r="H48" i="34"/>
  <c r="G48" i="34"/>
  <c r="F48" i="34"/>
  <c r="BH47" i="34"/>
  <c r="AF47" i="34"/>
  <c r="BG47" i="34" s="1"/>
  <c r="X47" i="34"/>
  <c r="T47" i="34"/>
  <c r="W47" i="34" s="1"/>
  <c r="L47" i="34"/>
  <c r="I47" i="34"/>
  <c r="G47" i="34"/>
  <c r="F47" i="34"/>
  <c r="AF46" i="34"/>
  <c r="BG46" i="34" s="1"/>
  <c r="X46" i="34"/>
  <c r="T46" i="34"/>
  <c r="W46" i="34" s="1"/>
  <c r="L46" i="34"/>
  <c r="I46" i="34"/>
  <c r="G46" i="34"/>
  <c r="BH46" i="34" s="1"/>
  <c r="F46" i="34"/>
  <c r="BG45" i="34"/>
  <c r="AF45" i="34"/>
  <c r="X45" i="34"/>
  <c r="T45" i="34"/>
  <c r="W45" i="34" s="1"/>
  <c r="L45" i="34"/>
  <c r="I45" i="34"/>
  <c r="H45" i="34"/>
  <c r="G45" i="34"/>
  <c r="F45" i="34"/>
  <c r="BH44" i="34"/>
  <c r="BG44" i="34"/>
  <c r="AF44" i="34"/>
  <c r="X44" i="34"/>
  <c r="T44" i="34"/>
  <c r="W44" i="34" s="1"/>
  <c r="L44" i="34"/>
  <c r="I44" i="34"/>
  <c r="H44" i="34"/>
  <c r="G44" i="34"/>
  <c r="F44" i="34"/>
  <c r="BH43" i="34"/>
  <c r="AF43" i="34"/>
  <c r="BG43" i="34" s="1"/>
  <c r="X43" i="34"/>
  <c r="T43" i="34"/>
  <c r="W43" i="34" s="1"/>
  <c r="L43" i="34"/>
  <c r="I43" i="34"/>
  <c r="G43" i="34"/>
  <c r="F43" i="34"/>
  <c r="AF42" i="34"/>
  <c r="BG42" i="34" s="1"/>
  <c r="X42" i="34"/>
  <c r="T42" i="34"/>
  <c r="W42" i="34" s="1"/>
  <c r="L42" i="34"/>
  <c r="I42" i="34"/>
  <c r="G42" i="34"/>
  <c r="F42" i="34"/>
  <c r="BG41" i="34"/>
  <c r="AF41" i="34"/>
  <c r="X41" i="34"/>
  <c r="T41" i="34"/>
  <c r="W41" i="34" s="1"/>
  <c r="L41" i="34"/>
  <c r="I41" i="34"/>
  <c r="H41" i="34"/>
  <c r="G41" i="34"/>
  <c r="F41" i="34"/>
  <c r="BH40" i="34"/>
  <c r="BG40" i="34"/>
  <c r="AF40" i="34"/>
  <c r="X40" i="34"/>
  <c r="T40" i="34"/>
  <c r="W40" i="34" s="1"/>
  <c r="L40" i="34"/>
  <c r="I40" i="34"/>
  <c r="H40" i="34"/>
  <c r="G40" i="34"/>
  <c r="F40" i="34"/>
  <c r="BH39" i="34"/>
  <c r="AF39" i="34"/>
  <c r="BG39" i="34" s="1"/>
  <c r="X39" i="34"/>
  <c r="T39" i="34"/>
  <c r="W39" i="34" s="1"/>
  <c r="L39" i="34"/>
  <c r="I39" i="34"/>
  <c r="G39" i="34"/>
  <c r="F39" i="34"/>
  <c r="AF38" i="34"/>
  <c r="BG38" i="34" s="1"/>
  <c r="X38" i="34"/>
  <c r="T38" i="34"/>
  <c r="W38" i="34" s="1"/>
  <c r="L38" i="34"/>
  <c r="I38" i="34"/>
  <c r="G38" i="34"/>
  <c r="BH38" i="34" s="1"/>
  <c r="F38" i="34"/>
  <c r="BG37" i="34"/>
  <c r="AF37" i="34"/>
  <c r="X37" i="34"/>
  <c r="T37" i="34"/>
  <c r="W37" i="34" s="1"/>
  <c r="L37" i="34"/>
  <c r="I37" i="34"/>
  <c r="H37" i="34"/>
  <c r="G37" i="34"/>
  <c r="F37" i="34"/>
  <c r="BH36" i="34"/>
  <c r="BG36" i="34"/>
  <c r="AF36" i="34"/>
  <c r="X36" i="34"/>
  <c r="T36" i="34"/>
  <c r="W36" i="34" s="1"/>
  <c r="L36" i="34"/>
  <c r="I36" i="34"/>
  <c r="H36" i="34"/>
  <c r="G36" i="34"/>
  <c r="F36" i="34"/>
  <c r="BH35" i="34"/>
  <c r="AF35" i="34"/>
  <c r="BG35" i="34" s="1"/>
  <c r="X35" i="34"/>
  <c r="T35" i="34"/>
  <c r="W35" i="34" s="1"/>
  <c r="L35" i="34"/>
  <c r="I35" i="34"/>
  <c r="G35" i="34"/>
  <c r="F35" i="34"/>
  <c r="AF34" i="34"/>
  <c r="BG34" i="34" s="1"/>
  <c r="X34" i="34"/>
  <c r="T34" i="34"/>
  <c r="W34" i="34" s="1"/>
  <c r="L34" i="34"/>
  <c r="I34" i="34"/>
  <c r="G34" i="34"/>
  <c r="F34" i="34"/>
  <c r="BG33" i="34"/>
  <c r="AF33" i="34"/>
  <c r="X33" i="34"/>
  <c r="T33" i="34"/>
  <c r="W33" i="34" s="1"/>
  <c r="L33" i="34"/>
  <c r="I33" i="34"/>
  <c r="H33" i="34"/>
  <c r="G33" i="34"/>
  <c r="F33" i="34"/>
  <c r="BH32" i="34"/>
  <c r="BG32" i="34"/>
  <c r="AF32" i="34"/>
  <c r="X32" i="34"/>
  <c r="T32" i="34"/>
  <c r="W32" i="34" s="1"/>
  <c r="L32" i="34"/>
  <c r="I32" i="34"/>
  <c r="H32" i="34"/>
  <c r="G32" i="34"/>
  <c r="F32" i="34"/>
  <c r="BH31" i="34"/>
  <c r="AF31" i="34"/>
  <c r="BG31" i="34" s="1"/>
  <c r="X31" i="34"/>
  <c r="T31" i="34"/>
  <c r="W31" i="34" s="1"/>
  <c r="L31" i="34"/>
  <c r="I31" i="34"/>
  <c r="G31" i="34"/>
  <c r="F31" i="34"/>
  <c r="AF30" i="34"/>
  <c r="BG30" i="34" s="1"/>
  <c r="X30" i="34"/>
  <c r="T30" i="34"/>
  <c r="W30" i="34" s="1"/>
  <c r="L30" i="34"/>
  <c r="I30" i="34"/>
  <c r="G30" i="34"/>
  <c r="F30" i="34"/>
  <c r="BG29" i="34"/>
  <c r="AF29" i="34"/>
  <c r="X29" i="34"/>
  <c r="T29" i="34"/>
  <c r="W29" i="34" s="1"/>
  <c r="L29" i="34"/>
  <c r="I29" i="34"/>
  <c r="H29" i="34"/>
  <c r="G29" i="34"/>
  <c r="F29" i="34"/>
  <c r="BH28" i="34"/>
  <c r="BG28" i="34"/>
  <c r="AF28" i="34"/>
  <c r="X28" i="34"/>
  <c r="T28" i="34"/>
  <c r="W28" i="34" s="1"/>
  <c r="L28" i="34"/>
  <c r="I28" i="34"/>
  <c r="H28" i="34"/>
  <c r="G28" i="34"/>
  <c r="F28" i="34"/>
  <c r="BH27" i="34"/>
  <c r="AF27" i="34"/>
  <c r="BG27" i="34" s="1"/>
  <c r="X27" i="34"/>
  <c r="T27" i="34"/>
  <c r="W27" i="34" s="1"/>
  <c r="L27" i="34"/>
  <c r="I27" i="34"/>
  <c r="G27" i="34"/>
  <c r="F27" i="34"/>
  <c r="AF26" i="34"/>
  <c r="BG26" i="34" s="1"/>
  <c r="X26" i="34"/>
  <c r="T26" i="34"/>
  <c r="W26" i="34" s="1"/>
  <c r="L26" i="34"/>
  <c r="I26" i="34"/>
  <c r="G26" i="34"/>
  <c r="BH26" i="34" s="1"/>
  <c r="F26" i="34"/>
  <c r="BG25" i="34"/>
  <c r="AF25" i="34"/>
  <c r="X25" i="34"/>
  <c r="T25" i="34"/>
  <c r="W25" i="34" s="1"/>
  <c r="L25" i="34"/>
  <c r="I25" i="34"/>
  <c r="H25" i="34"/>
  <c r="G25" i="34"/>
  <c r="F25" i="34"/>
  <c r="BH24" i="34"/>
  <c r="BG24" i="34"/>
  <c r="AF24" i="34"/>
  <c r="X24" i="34"/>
  <c r="T24" i="34"/>
  <c r="W24" i="34" s="1"/>
  <c r="L24" i="34"/>
  <c r="I24" i="34"/>
  <c r="H24" i="34"/>
  <c r="G24" i="34"/>
  <c r="F24" i="34"/>
  <c r="BH23" i="34"/>
  <c r="AF23" i="34"/>
  <c r="BG23" i="34" s="1"/>
  <c r="X23" i="34"/>
  <c r="T23" i="34"/>
  <c r="W23" i="34" s="1"/>
  <c r="L23" i="34"/>
  <c r="I23" i="34"/>
  <c r="G23" i="34"/>
  <c r="F23" i="34"/>
  <c r="AF22" i="34"/>
  <c r="BG22" i="34" s="1"/>
  <c r="X22" i="34"/>
  <c r="T22" i="34"/>
  <c r="W22" i="34" s="1"/>
  <c r="L22" i="34"/>
  <c r="I22" i="34"/>
  <c r="G22" i="34"/>
  <c r="F22" i="34"/>
  <c r="BG21" i="34"/>
  <c r="AF21" i="34"/>
  <c r="X21" i="34"/>
  <c r="T21" i="34"/>
  <c r="W21" i="34" s="1"/>
  <c r="L21" i="34"/>
  <c r="I21" i="34"/>
  <c r="H21" i="34"/>
  <c r="G21" i="34"/>
  <c r="F21" i="34"/>
  <c r="BH20" i="34"/>
  <c r="BG20" i="34"/>
  <c r="AF20" i="34"/>
  <c r="X20" i="34"/>
  <c r="T20" i="34"/>
  <c r="W20" i="34" s="1"/>
  <c r="L20" i="34"/>
  <c r="I20" i="34"/>
  <c r="H20" i="34"/>
  <c r="G20" i="34"/>
  <c r="F20" i="34"/>
  <c r="BH19" i="34"/>
  <c r="AF19" i="34"/>
  <c r="BG19" i="34" s="1"/>
  <c r="X19" i="34"/>
  <c r="T19" i="34"/>
  <c r="W19" i="34" s="1"/>
  <c r="L19" i="34"/>
  <c r="I19" i="34"/>
  <c r="G19" i="34"/>
  <c r="F19" i="34"/>
  <c r="AF18" i="34"/>
  <c r="BG18" i="34" s="1"/>
  <c r="X18" i="34"/>
  <c r="T18" i="34"/>
  <c r="W18" i="34" s="1"/>
  <c r="L18" i="34"/>
  <c r="I18" i="34"/>
  <c r="G18" i="34"/>
  <c r="F18" i="34"/>
  <c r="BG17" i="34"/>
  <c r="AF17" i="34"/>
  <c r="X17" i="34"/>
  <c r="T17" i="34"/>
  <c r="W17" i="34" s="1"/>
  <c r="L17" i="34"/>
  <c r="I17" i="34"/>
  <c r="H17" i="34"/>
  <c r="G17" i="34"/>
  <c r="F17" i="34"/>
  <c r="BH16" i="34"/>
  <c r="BG16" i="34"/>
  <c r="AF16" i="34"/>
  <c r="X16" i="34"/>
  <c r="T16" i="34"/>
  <c r="W16" i="34" s="1"/>
  <c r="L16" i="34"/>
  <c r="I16" i="34"/>
  <c r="H16" i="34"/>
  <c r="G16" i="34"/>
  <c r="F16" i="34"/>
  <c r="BH15" i="34"/>
  <c r="AF15" i="34"/>
  <c r="BG15" i="34" s="1"/>
  <c r="X15" i="34"/>
  <c r="T15" i="34"/>
  <c r="W15" i="34" s="1"/>
  <c r="L15" i="34"/>
  <c r="I15" i="34"/>
  <c r="G15" i="34"/>
  <c r="F15" i="34"/>
  <c r="AF14" i="34"/>
  <c r="BG14" i="34" s="1"/>
  <c r="X14" i="34"/>
  <c r="T14" i="34"/>
  <c r="W14" i="34" s="1"/>
  <c r="L14" i="34"/>
  <c r="I14" i="34"/>
  <c r="G14" i="34"/>
  <c r="F14" i="34"/>
  <c r="BG13" i="34"/>
  <c r="AF13" i="34"/>
  <c r="X13" i="34"/>
  <c r="T13" i="34"/>
  <c r="W13" i="34" s="1"/>
  <c r="L13" i="34"/>
  <c r="I13" i="34"/>
  <c r="H13" i="34"/>
  <c r="G13" i="34"/>
  <c r="F13" i="34"/>
  <c r="BG12" i="34"/>
  <c r="AF12" i="34"/>
  <c r="X12" i="34"/>
  <c r="T12" i="34"/>
  <c r="W12" i="34" s="1"/>
  <c r="L12" i="34"/>
  <c r="I12" i="34"/>
  <c r="H12" i="34"/>
  <c r="G12" i="34"/>
  <c r="BH12" i="34" s="1"/>
  <c r="F12" i="34"/>
  <c r="BH11" i="34"/>
  <c r="AF11" i="34"/>
  <c r="BG11" i="34" s="1"/>
  <c r="X11" i="34"/>
  <c r="T11" i="34"/>
  <c r="W11" i="34" s="1"/>
  <c r="L11" i="34"/>
  <c r="I11" i="34"/>
  <c r="H11" i="34"/>
  <c r="G11" i="34"/>
  <c r="F11" i="34"/>
  <c r="AF10" i="34"/>
  <c r="BG10" i="34" s="1"/>
  <c r="X10" i="34"/>
  <c r="T10" i="34"/>
  <c r="W10" i="34" s="1"/>
  <c r="L10" i="34"/>
  <c r="I10" i="34"/>
  <c r="G10" i="34"/>
  <c r="BH10" i="34" s="1"/>
  <c r="F10" i="34"/>
  <c r="AF9" i="34"/>
  <c r="BG9" i="34" s="1"/>
  <c r="X9" i="34"/>
  <c r="T9" i="34"/>
  <c r="W9" i="34" s="1"/>
  <c r="L9" i="34"/>
  <c r="I9" i="34"/>
  <c r="H9" i="34"/>
  <c r="G9" i="34"/>
  <c r="F9" i="34"/>
  <c r="BG8" i="34"/>
  <c r="AF8" i="34"/>
  <c r="X8" i="34"/>
  <c r="T8" i="34"/>
  <c r="W8" i="34" s="1"/>
  <c r="L8" i="34"/>
  <c r="I8" i="34"/>
  <c r="H8" i="34"/>
  <c r="G8" i="34"/>
  <c r="BH8" i="34" s="1"/>
  <c r="F8" i="34"/>
  <c r="BH7" i="34"/>
  <c r="AF7" i="34"/>
  <c r="BG7" i="34" s="1"/>
  <c r="X7" i="34"/>
  <c r="T7" i="34"/>
  <c r="W7" i="34" s="1"/>
  <c r="L7" i="34"/>
  <c r="I7" i="34"/>
  <c r="H7" i="34"/>
  <c r="G7" i="34"/>
  <c r="F7" i="34"/>
  <c r="AF6" i="34"/>
  <c r="BG6" i="34" s="1"/>
  <c r="X6" i="34"/>
  <c r="T6" i="34"/>
  <c r="W6" i="34" s="1"/>
  <c r="L6" i="34"/>
  <c r="I6" i="34"/>
  <c r="G6" i="34"/>
  <c r="F6" i="34"/>
  <c r="AF5" i="34"/>
  <c r="BG5" i="34" s="1"/>
  <c r="X5" i="34"/>
  <c r="T5" i="34"/>
  <c r="W5" i="34" s="1"/>
  <c r="L5" i="34"/>
  <c r="I5" i="34"/>
  <c r="H5" i="34"/>
  <c r="G5" i="34"/>
  <c r="F5" i="34"/>
  <c r="BG4" i="34"/>
  <c r="AF4" i="34"/>
  <c r="X4" i="34"/>
  <c r="T4" i="34"/>
  <c r="W4" i="34" s="1"/>
  <c r="L4" i="34"/>
  <c r="I4" i="34"/>
  <c r="H4" i="34"/>
  <c r="G4" i="34"/>
  <c r="BH4" i="34" s="1"/>
  <c r="F4" i="34"/>
  <c r="AZ2" i="34"/>
  <c r="AY2" i="34"/>
  <c r="AR2" i="34"/>
  <c r="AQ2" i="34"/>
  <c r="AJ2" i="34"/>
  <c r="AI2" i="34"/>
  <c r="AB2" i="34"/>
  <c r="AA2" i="34"/>
  <c r="V2" i="34"/>
  <c r="T2" i="34"/>
  <c r="O2" i="34"/>
  <c r="L2" i="34"/>
  <c r="H2" i="34"/>
  <c r="G2" i="34"/>
  <c r="D2" i="34"/>
  <c r="C2" i="34"/>
  <c r="AM2" i="34" s="1"/>
  <c r="AF82" i="33"/>
  <c r="BG82" i="33" s="1"/>
  <c r="X82" i="33"/>
  <c r="T82" i="33"/>
  <c r="W82" i="33" s="1"/>
  <c r="M82" i="33"/>
  <c r="L82" i="33"/>
  <c r="I82" i="33"/>
  <c r="AX82" i="33" s="1"/>
  <c r="H82" i="33"/>
  <c r="G82" i="33"/>
  <c r="BH82" i="33" s="1"/>
  <c r="F82" i="33"/>
  <c r="BG81" i="33"/>
  <c r="AF81" i="33"/>
  <c r="X81" i="33"/>
  <c r="W81" i="33"/>
  <c r="T81" i="33"/>
  <c r="L81" i="33"/>
  <c r="I81" i="33"/>
  <c r="G81" i="33"/>
  <c r="F81" i="33"/>
  <c r="H81" i="33" s="1"/>
  <c r="AK80" i="33"/>
  <c r="AF80" i="33"/>
  <c r="BG80" i="33" s="1"/>
  <c r="X80" i="33"/>
  <c r="W80" i="33"/>
  <c r="T80" i="33"/>
  <c r="M80" i="33"/>
  <c r="L80" i="33"/>
  <c r="K80" i="33"/>
  <c r="I80" i="33"/>
  <c r="G80" i="33"/>
  <c r="AW80" i="33" s="1"/>
  <c r="F80" i="33"/>
  <c r="H80" i="33" s="1"/>
  <c r="AX80" i="33" s="1"/>
  <c r="BG79" i="33"/>
  <c r="AH79" i="33"/>
  <c r="AF79" i="33"/>
  <c r="X79" i="33"/>
  <c r="T79" i="33"/>
  <c r="W79" i="33" s="1"/>
  <c r="L79" i="33"/>
  <c r="I79" i="33"/>
  <c r="G79" i="33"/>
  <c r="BH79" i="33" s="1"/>
  <c r="F79" i="33"/>
  <c r="H79" i="33" s="1"/>
  <c r="BH78" i="33"/>
  <c r="AK78" i="33"/>
  <c r="AF78" i="33"/>
  <c r="BG78" i="33" s="1"/>
  <c r="X78" i="33"/>
  <c r="W78" i="33"/>
  <c r="T78" i="33"/>
  <c r="M78" i="33"/>
  <c r="AX78" i="33" s="1"/>
  <c r="L78" i="33"/>
  <c r="K78" i="33"/>
  <c r="I78" i="33"/>
  <c r="H78" i="33"/>
  <c r="AV78" i="33" s="1"/>
  <c r="G78" i="33"/>
  <c r="AU78" i="33" s="1"/>
  <c r="F78" i="33"/>
  <c r="AF77" i="33"/>
  <c r="BG77" i="33" s="1"/>
  <c r="X77" i="33"/>
  <c r="T77" i="33"/>
  <c r="W77" i="33" s="1"/>
  <c r="L77" i="33"/>
  <c r="I77" i="33"/>
  <c r="G77" i="33"/>
  <c r="F77" i="33"/>
  <c r="BH76" i="33"/>
  <c r="AK76" i="33"/>
  <c r="AH76" i="33"/>
  <c r="AF76" i="33"/>
  <c r="BG76" i="33" s="1"/>
  <c r="X76" i="33"/>
  <c r="W76" i="33"/>
  <c r="T76" i="33"/>
  <c r="M76" i="33"/>
  <c r="AW76" i="33" s="1"/>
  <c r="L76" i="33"/>
  <c r="K76" i="33"/>
  <c r="I76" i="33"/>
  <c r="H76" i="33"/>
  <c r="AV76" i="33" s="1"/>
  <c r="G76" i="33"/>
  <c r="F76" i="33"/>
  <c r="BG75" i="33"/>
  <c r="AF75" i="33"/>
  <c r="X75" i="33"/>
  <c r="T75" i="33"/>
  <c r="W75" i="33" s="1"/>
  <c r="L75" i="33"/>
  <c r="I75" i="33"/>
  <c r="G75" i="33"/>
  <c r="F75" i="33"/>
  <c r="BH74" i="33"/>
  <c r="AK74" i="33"/>
  <c r="AF74" i="33"/>
  <c r="BG74" i="33" s="1"/>
  <c r="X74" i="33"/>
  <c r="W74" i="33"/>
  <c r="T74" i="33"/>
  <c r="M74" i="33"/>
  <c r="L74" i="33"/>
  <c r="K74" i="33"/>
  <c r="I74" i="33"/>
  <c r="G74" i="33"/>
  <c r="F74" i="33"/>
  <c r="H74" i="33" s="1"/>
  <c r="AV74" i="33" s="1"/>
  <c r="BG73" i="33"/>
  <c r="AH73" i="33"/>
  <c r="AF73" i="33"/>
  <c r="X73" i="33"/>
  <c r="T73" i="33"/>
  <c r="W73" i="33" s="1"/>
  <c r="L73" i="33"/>
  <c r="I73" i="33"/>
  <c r="G73" i="33"/>
  <c r="F73" i="33"/>
  <c r="BH72" i="33"/>
  <c r="AV72" i="33"/>
  <c r="AK72" i="33"/>
  <c r="AH72" i="33"/>
  <c r="AF72" i="33"/>
  <c r="BG72" i="33" s="1"/>
  <c r="X72" i="33"/>
  <c r="W72" i="33"/>
  <c r="T72" i="33"/>
  <c r="M72" i="33"/>
  <c r="AW72" i="33" s="1"/>
  <c r="L72" i="33"/>
  <c r="K72" i="33"/>
  <c r="I72" i="33"/>
  <c r="H72" i="33"/>
  <c r="G72" i="33"/>
  <c r="AU72" i="33" s="1"/>
  <c r="F72" i="33"/>
  <c r="BG71" i="33"/>
  <c r="AF71" i="33"/>
  <c r="X71" i="33"/>
  <c r="T71" i="33"/>
  <c r="W71" i="33" s="1"/>
  <c r="L71" i="33"/>
  <c r="I71" i="33"/>
  <c r="G71" i="33"/>
  <c r="AH71" i="33" s="1"/>
  <c r="F71" i="33"/>
  <c r="BH70" i="33"/>
  <c r="AX70" i="33"/>
  <c r="AK70" i="33"/>
  <c r="AF70" i="33"/>
  <c r="BG70" i="33" s="1"/>
  <c r="X70" i="33"/>
  <c r="W70" i="33"/>
  <c r="T70" i="33"/>
  <c r="M70" i="33"/>
  <c r="L70" i="33"/>
  <c r="K70" i="33"/>
  <c r="I70" i="33"/>
  <c r="H70" i="33"/>
  <c r="AV70" i="33" s="1"/>
  <c r="G70" i="33"/>
  <c r="AU70" i="33" s="1"/>
  <c r="F70" i="33"/>
  <c r="BG69" i="33"/>
  <c r="AF69" i="33"/>
  <c r="X69" i="33"/>
  <c r="T69" i="33"/>
  <c r="W69" i="33" s="1"/>
  <c r="L69" i="33"/>
  <c r="I69" i="33"/>
  <c r="G69" i="33"/>
  <c r="F69" i="33"/>
  <c r="H69" i="33" s="1"/>
  <c r="BH68" i="33"/>
  <c r="AK68" i="33"/>
  <c r="AH68" i="33"/>
  <c r="AF68" i="33"/>
  <c r="BG68" i="33" s="1"/>
  <c r="X68" i="33"/>
  <c r="W68" i="33"/>
  <c r="T68" i="33"/>
  <c r="M68" i="33"/>
  <c r="L68" i="33"/>
  <c r="K68" i="33"/>
  <c r="I68" i="33"/>
  <c r="G68" i="33"/>
  <c r="F68" i="33"/>
  <c r="H68" i="33" s="1"/>
  <c r="AV68" i="33" s="1"/>
  <c r="BG67" i="33"/>
  <c r="AH67" i="33"/>
  <c r="AF67" i="33"/>
  <c r="X67" i="33"/>
  <c r="T67" i="33"/>
  <c r="W67" i="33" s="1"/>
  <c r="L67" i="33"/>
  <c r="I67" i="33"/>
  <c r="G67" i="33"/>
  <c r="F67" i="33"/>
  <c r="BH66" i="33"/>
  <c r="AK66" i="33"/>
  <c r="AF66" i="33"/>
  <c r="BG66" i="33" s="1"/>
  <c r="X66" i="33"/>
  <c r="W66" i="33"/>
  <c r="T66" i="33"/>
  <c r="M66" i="33"/>
  <c r="L66" i="33"/>
  <c r="K66" i="33"/>
  <c r="I66" i="33"/>
  <c r="H66" i="33"/>
  <c r="AV66" i="33" s="1"/>
  <c r="G66" i="33"/>
  <c r="F66" i="33"/>
  <c r="BG65" i="33"/>
  <c r="AF65" i="33"/>
  <c r="X65" i="33"/>
  <c r="T65" i="33"/>
  <c r="W65" i="33" s="1"/>
  <c r="L65" i="33"/>
  <c r="I65" i="33"/>
  <c r="G65" i="33"/>
  <c r="F65" i="33"/>
  <c r="BH64" i="33"/>
  <c r="AV64" i="33"/>
  <c r="AK64" i="33"/>
  <c r="AH64" i="33"/>
  <c r="AF64" i="33"/>
  <c r="BG64" i="33" s="1"/>
  <c r="X64" i="33"/>
  <c r="W64" i="33"/>
  <c r="T64" i="33"/>
  <c r="M64" i="33"/>
  <c r="AW64" i="33" s="1"/>
  <c r="L64" i="33"/>
  <c r="K64" i="33"/>
  <c r="I64" i="33"/>
  <c r="H64" i="33"/>
  <c r="G64" i="33"/>
  <c r="AU64" i="33" s="1"/>
  <c r="F64" i="33"/>
  <c r="BG63" i="33"/>
  <c r="AF63" i="33"/>
  <c r="X63" i="33"/>
  <c r="T63" i="33"/>
  <c r="W63" i="33" s="1"/>
  <c r="L63" i="33"/>
  <c r="I63" i="33"/>
  <c r="G63" i="33"/>
  <c r="F63" i="33"/>
  <c r="BH62" i="33"/>
  <c r="AX62" i="33"/>
  <c r="AK62" i="33"/>
  <c r="AF62" i="33"/>
  <c r="BG62" i="33" s="1"/>
  <c r="X62" i="33"/>
  <c r="W62" i="33"/>
  <c r="T62" i="33"/>
  <c r="M62" i="33"/>
  <c r="L62" i="33"/>
  <c r="K62" i="33"/>
  <c r="I62" i="33"/>
  <c r="H62" i="33"/>
  <c r="AV62" i="33" s="1"/>
  <c r="G62" i="33"/>
  <c r="AU62" i="33" s="1"/>
  <c r="F62" i="33"/>
  <c r="BG61" i="33"/>
  <c r="AF61" i="33"/>
  <c r="X61" i="33"/>
  <c r="T61" i="33"/>
  <c r="W61" i="33" s="1"/>
  <c r="L61" i="33"/>
  <c r="I61" i="33"/>
  <c r="G61" i="33"/>
  <c r="AH61" i="33" s="1"/>
  <c r="F61" i="33"/>
  <c r="BH60" i="33"/>
  <c r="AX60" i="33"/>
  <c r="AK60" i="33"/>
  <c r="AF60" i="33"/>
  <c r="BG60" i="33" s="1"/>
  <c r="X60" i="33"/>
  <c r="W60" i="33"/>
  <c r="T60" i="33"/>
  <c r="M60" i="33"/>
  <c r="L60" i="33"/>
  <c r="K60" i="33"/>
  <c r="I60" i="33"/>
  <c r="H60" i="33"/>
  <c r="AV60" i="33" s="1"/>
  <c r="G60" i="33"/>
  <c r="AW60" i="33" s="1"/>
  <c r="F60" i="33"/>
  <c r="BG59" i="33"/>
  <c r="AF59" i="33"/>
  <c r="X59" i="33"/>
  <c r="T59" i="33"/>
  <c r="W59" i="33" s="1"/>
  <c r="L59" i="33"/>
  <c r="I59" i="33"/>
  <c r="G59" i="33"/>
  <c r="F59" i="33"/>
  <c r="BH58" i="33"/>
  <c r="AK58" i="33"/>
  <c r="AF58" i="33"/>
  <c r="BG58" i="33" s="1"/>
  <c r="X58" i="33"/>
  <c r="W58" i="33"/>
  <c r="T58" i="33"/>
  <c r="M58" i="33"/>
  <c r="L58" i="33"/>
  <c r="K58" i="33"/>
  <c r="I58" i="33"/>
  <c r="G58" i="33"/>
  <c r="F58" i="33"/>
  <c r="H58" i="33" s="1"/>
  <c r="AV58" i="33" s="1"/>
  <c r="BG57" i="33"/>
  <c r="AH57" i="33"/>
  <c r="AF57" i="33"/>
  <c r="X57" i="33"/>
  <c r="T57" i="33"/>
  <c r="W57" i="33" s="1"/>
  <c r="L57" i="33"/>
  <c r="I57" i="33"/>
  <c r="G57" i="33"/>
  <c r="F57" i="33"/>
  <c r="BH56" i="33"/>
  <c r="AX56" i="33"/>
  <c r="AK56" i="33"/>
  <c r="AF56" i="33"/>
  <c r="BG56" i="33" s="1"/>
  <c r="X56" i="33"/>
  <c r="W56" i="33"/>
  <c r="T56" i="33"/>
  <c r="M56" i="33"/>
  <c r="L56" i="33"/>
  <c r="K56" i="33"/>
  <c r="I56" i="33"/>
  <c r="H56" i="33"/>
  <c r="AV56" i="33" s="1"/>
  <c r="G56" i="33"/>
  <c r="AW56" i="33" s="1"/>
  <c r="F56" i="33"/>
  <c r="BG55" i="33"/>
  <c r="AF55" i="33"/>
  <c r="X55" i="33"/>
  <c r="T55" i="33"/>
  <c r="W55" i="33" s="1"/>
  <c r="L55" i="33"/>
  <c r="I55" i="33"/>
  <c r="H55" i="33"/>
  <c r="G55" i="33"/>
  <c r="F55" i="33"/>
  <c r="BG54" i="33"/>
  <c r="AK54" i="33"/>
  <c r="AF54" i="33"/>
  <c r="X54" i="33"/>
  <c r="W54" i="33"/>
  <c r="T54" i="33"/>
  <c r="L54" i="33"/>
  <c r="K54" i="33"/>
  <c r="I54" i="33"/>
  <c r="G54" i="33"/>
  <c r="F54" i="33"/>
  <c r="H54" i="33" s="1"/>
  <c r="BG53" i="33"/>
  <c r="AK53" i="33"/>
  <c r="AH53" i="33"/>
  <c r="AF53" i="33"/>
  <c r="X53" i="33"/>
  <c r="T53" i="33"/>
  <c r="W53" i="33" s="1"/>
  <c r="L53" i="33"/>
  <c r="K53" i="33"/>
  <c r="I53" i="33"/>
  <c r="G53" i="33"/>
  <c r="BH53" i="33" s="1"/>
  <c r="F53" i="33"/>
  <c r="H53" i="33" s="1"/>
  <c r="BH52" i="33"/>
  <c r="AK52" i="33"/>
  <c r="AH52" i="33"/>
  <c r="AF52" i="33"/>
  <c r="BG52" i="33" s="1"/>
  <c r="X52" i="33"/>
  <c r="T52" i="33"/>
  <c r="W52" i="33" s="1"/>
  <c r="M52" i="33"/>
  <c r="AW52" i="33" s="1"/>
  <c r="L52" i="33"/>
  <c r="K52" i="33"/>
  <c r="I52" i="33"/>
  <c r="H52" i="33"/>
  <c r="AV52" i="33" s="1"/>
  <c r="G52" i="33"/>
  <c r="F52" i="33"/>
  <c r="BG51" i="33"/>
  <c r="AF51" i="33"/>
  <c r="X51" i="33"/>
  <c r="T51" i="33"/>
  <c r="W51" i="33" s="1"/>
  <c r="L51" i="33"/>
  <c r="I51" i="33"/>
  <c r="G51" i="33"/>
  <c r="F51" i="33"/>
  <c r="AK50" i="33"/>
  <c r="AF50" i="33"/>
  <c r="BG50" i="33" s="1"/>
  <c r="X50" i="33"/>
  <c r="W50" i="33"/>
  <c r="T50" i="33"/>
  <c r="L50" i="33"/>
  <c r="K50" i="33"/>
  <c r="I50" i="33"/>
  <c r="G50" i="33"/>
  <c r="F50" i="33"/>
  <c r="H50" i="33" s="1"/>
  <c r="BG49" i="33"/>
  <c r="AK49" i="33"/>
  <c r="AH49" i="33"/>
  <c r="AF49" i="33"/>
  <c r="X49" i="33"/>
  <c r="T49" i="33"/>
  <c r="W49" i="33" s="1"/>
  <c r="L49" i="33"/>
  <c r="K49" i="33"/>
  <c r="I49" i="33"/>
  <c r="G49" i="33"/>
  <c r="BH49" i="33" s="1"/>
  <c r="F49" i="33"/>
  <c r="H49" i="33" s="1"/>
  <c r="BH48" i="33"/>
  <c r="AV48" i="33"/>
  <c r="AK48" i="33"/>
  <c r="AH48" i="33"/>
  <c r="AF48" i="33"/>
  <c r="BG48" i="33" s="1"/>
  <c r="X48" i="33"/>
  <c r="T48" i="33"/>
  <c r="W48" i="33" s="1"/>
  <c r="M48" i="33"/>
  <c r="AW48" i="33" s="1"/>
  <c r="L48" i="33"/>
  <c r="K48" i="33"/>
  <c r="I48" i="33"/>
  <c r="H48" i="33"/>
  <c r="G48" i="33"/>
  <c r="F48" i="33"/>
  <c r="AF47" i="33"/>
  <c r="X47" i="33"/>
  <c r="T47" i="33"/>
  <c r="W47" i="33" s="1"/>
  <c r="L47" i="33"/>
  <c r="I47" i="33"/>
  <c r="G47" i="33"/>
  <c r="BG47" i="33" s="1"/>
  <c r="F47" i="33"/>
  <c r="AK46" i="33"/>
  <c r="AF46" i="33"/>
  <c r="X46" i="33"/>
  <c r="W46" i="33"/>
  <c r="T46" i="33"/>
  <c r="L46" i="33"/>
  <c r="K46" i="33"/>
  <c r="I46" i="33"/>
  <c r="G46" i="33"/>
  <c r="F46" i="33"/>
  <c r="H46" i="33" s="1"/>
  <c r="AW45" i="33"/>
  <c r="AK45" i="33"/>
  <c r="AH45" i="33"/>
  <c r="AF45" i="33"/>
  <c r="X45" i="33"/>
  <c r="T45" i="33"/>
  <c r="W45" i="33" s="1"/>
  <c r="L45" i="33"/>
  <c r="K45" i="33"/>
  <c r="I45" i="33"/>
  <c r="G45" i="33"/>
  <c r="BH45" i="33" s="1"/>
  <c r="F45" i="33"/>
  <c r="H45" i="33" s="1"/>
  <c r="BH44" i="33"/>
  <c r="AW44" i="33"/>
  <c r="AV44" i="33"/>
  <c r="AK44" i="33"/>
  <c r="AH44" i="33"/>
  <c r="AF44" i="33"/>
  <c r="X44" i="33"/>
  <c r="T44" i="33"/>
  <c r="W44" i="33" s="1"/>
  <c r="M44" i="33"/>
  <c r="L44" i="33"/>
  <c r="K44" i="33"/>
  <c r="I44" i="33"/>
  <c r="H44" i="33"/>
  <c r="G44" i="33"/>
  <c r="BG44" i="33" s="1"/>
  <c r="F44" i="33"/>
  <c r="AF43" i="33"/>
  <c r="X43" i="33"/>
  <c r="T43" i="33"/>
  <c r="W43" i="33" s="1"/>
  <c r="L43" i="33"/>
  <c r="I43" i="33"/>
  <c r="G43" i="33"/>
  <c r="BH43" i="33" s="1"/>
  <c r="F43" i="33"/>
  <c r="AK42" i="33"/>
  <c r="AF42" i="33"/>
  <c r="X42" i="33"/>
  <c r="W42" i="33"/>
  <c r="T42" i="33"/>
  <c r="L42" i="33"/>
  <c r="K42" i="33"/>
  <c r="AU42" i="33" s="1"/>
  <c r="I42" i="33"/>
  <c r="G42" i="33"/>
  <c r="F42" i="33"/>
  <c r="H42" i="33" s="1"/>
  <c r="BG41" i="33"/>
  <c r="AK41" i="33"/>
  <c r="AF41" i="33"/>
  <c r="X41" i="33"/>
  <c r="W41" i="33"/>
  <c r="T41" i="33"/>
  <c r="L41" i="33"/>
  <c r="K41" i="33"/>
  <c r="AU41" i="33" s="1"/>
  <c r="I41" i="33"/>
  <c r="G41" i="33"/>
  <c r="AW41" i="33" s="1"/>
  <c r="F41" i="33"/>
  <c r="H41" i="33" s="1"/>
  <c r="BH40" i="33"/>
  <c r="AV40" i="33"/>
  <c r="AK40" i="33"/>
  <c r="AH40" i="33"/>
  <c r="AF40" i="33"/>
  <c r="X40" i="33"/>
  <c r="T40" i="33"/>
  <c r="W40" i="33" s="1"/>
  <c r="M40" i="33"/>
  <c r="L40" i="33"/>
  <c r="K40" i="33"/>
  <c r="I40" i="33"/>
  <c r="AX40" i="33" s="1"/>
  <c r="H40" i="33"/>
  <c r="G40" i="33"/>
  <c r="BG40" i="33" s="1"/>
  <c r="F40" i="33"/>
  <c r="AW40" i="33" s="1"/>
  <c r="BH39" i="33"/>
  <c r="AW39" i="33"/>
  <c r="AF39" i="33"/>
  <c r="X39" i="33"/>
  <c r="T39" i="33"/>
  <c r="W39" i="33" s="1"/>
  <c r="L39" i="33"/>
  <c r="I39" i="33"/>
  <c r="H39" i="33"/>
  <c r="G39" i="33"/>
  <c r="F39" i="33"/>
  <c r="AF38" i="33"/>
  <c r="X38" i="33"/>
  <c r="W38" i="33"/>
  <c r="T38" i="33"/>
  <c r="L38" i="33"/>
  <c r="I38" i="33"/>
  <c r="G38" i="33"/>
  <c r="F38" i="33"/>
  <c r="AF37" i="33"/>
  <c r="X37" i="33"/>
  <c r="W37" i="33"/>
  <c r="T37" i="33"/>
  <c r="L37" i="33"/>
  <c r="I37" i="33"/>
  <c r="G37" i="33"/>
  <c r="F37" i="33"/>
  <c r="H37" i="33" s="1"/>
  <c r="BH36" i="33"/>
  <c r="AW36" i="33"/>
  <c r="AV36" i="33"/>
  <c r="AK36" i="33"/>
  <c r="AH36" i="33"/>
  <c r="AF36" i="33"/>
  <c r="X36" i="33"/>
  <c r="T36" i="33"/>
  <c r="W36" i="33" s="1"/>
  <c r="M36" i="33"/>
  <c r="L36" i="33"/>
  <c r="K36" i="33"/>
  <c r="I36" i="33"/>
  <c r="AX36" i="33" s="1"/>
  <c r="H36" i="33"/>
  <c r="G36" i="33"/>
  <c r="BG36" i="33" s="1"/>
  <c r="F36" i="33"/>
  <c r="AF35" i="33"/>
  <c r="X35" i="33"/>
  <c r="T35" i="33"/>
  <c r="W35" i="33" s="1"/>
  <c r="L35" i="33"/>
  <c r="I35" i="33"/>
  <c r="G35" i="33"/>
  <c r="F35" i="33"/>
  <c r="H35" i="33" s="1"/>
  <c r="AW34" i="33"/>
  <c r="AH34" i="33"/>
  <c r="AF34" i="33"/>
  <c r="X34" i="33"/>
  <c r="T34" i="33"/>
  <c r="W34" i="33" s="1"/>
  <c r="L34" i="33"/>
  <c r="I34" i="33"/>
  <c r="G34" i="33"/>
  <c r="BH34" i="33" s="1"/>
  <c r="F34" i="33"/>
  <c r="H34" i="33" s="1"/>
  <c r="BH33" i="33"/>
  <c r="AK33" i="33"/>
  <c r="AH33" i="33"/>
  <c r="AF33" i="33"/>
  <c r="X33" i="33"/>
  <c r="W33" i="33"/>
  <c r="T33" i="33"/>
  <c r="M33" i="33"/>
  <c r="L33" i="33"/>
  <c r="K33" i="33"/>
  <c r="I33" i="33"/>
  <c r="AX33" i="33" s="1"/>
  <c r="H33" i="33"/>
  <c r="AV33" i="33" s="1"/>
  <c r="G33" i="33"/>
  <c r="BG33" i="33" s="1"/>
  <c r="F33" i="33"/>
  <c r="AW33" i="33" s="1"/>
  <c r="AF32" i="33"/>
  <c r="X32" i="33"/>
  <c r="T32" i="33"/>
  <c r="W32" i="33" s="1"/>
  <c r="L32" i="33"/>
  <c r="I32" i="33"/>
  <c r="G32" i="33"/>
  <c r="AK32" i="33" s="1"/>
  <c r="F32" i="33"/>
  <c r="AK31" i="33"/>
  <c r="AF31" i="33"/>
  <c r="X31" i="33"/>
  <c r="W31" i="33"/>
  <c r="T31" i="33"/>
  <c r="L31" i="33"/>
  <c r="K31" i="33"/>
  <c r="I31" i="33"/>
  <c r="G31" i="33"/>
  <c r="AW31" i="33" s="1"/>
  <c r="F31" i="33"/>
  <c r="H31" i="33" s="1"/>
  <c r="AW30" i="33"/>
  <c r="AH30" i="33"/>
  <c r="AF30" i="33"/>
  <c r="X30" i="33"/>
  <c r="T30" i="33"/>
  <c r="W30" i="33" s="1"/>
  <c r="L30" i="33"/>
  <c r="I30" i="33"/>
  <c r="G30" i="33"/>
  <c r="BH30" i="33" s="1"/>
  <c r="F30" i="33"/>
  <c r="H30" i="33" s="1"/>
  <c r="BH29" i="33"/>
  <c r="AK29" i="33"/>
  <c r="AF29" i="33"/>
  <c r="X29" i="33"/>
  <c r="W29" i="33"/>
  <c r="T29" i="33"/>
  <c r="M29" i="33"/>
  <c r="AX29" i="33" s="1"/>
  <c r="L29" i="33"/>
  <c r="K29" i="33"/>
  <c r="I29" i="33"/>
  <c r="H29" i="33"/>
  <c r="AV29" i="33" s="1"/>
  <c r="G29" i="33"/>
  <c r="BG29" i="33" s="1"/>
  <c r="F29" i="33"/>
  <c r="AF28" i="33"/>
  <c r="X28" i="33"/>
  <c r="T28" i="33"/>
  <c r="W28" i="33" s="1"/>
  <c r="L28" i="33"/>
  <c r="I28" i="33"/>
  <c r="G28" i="33"/>
  <c r="AK28" i="33" s="1"/>
  <c r="F28" i="33"/>
  <c r="AK27" i="33"/>
  <c r="AF27" i="33"/>
  <c r="X27" i="33"/>
  <c r="W27" i="33"/>
  <c r="T27" i="33"/>
  <c r="L27" i="33"/>
  <c r="K27" i="33"/>
  <c r="I27" i="33"/>
  <c r="G27" i="33"/>
  <c r="AW27" i="33" s="1"/>
  <c r="F27" i="33"/>
  <c r="H27" i="33" s="1"/>
  <c r="AW26" i="33"/>
  <c r="AH26" i="33"/>
  <c r="AF26" i="33"/>
  <c r="X26" i="33"/>
  <c r="T26" i="33"/>
  <c r="W26" i="33" s="1"/>
  <c r="L26" i="33"/>
  <c r="I26" i="33"/>
  <c r="G26" i="33"/>
  <c r="BH26" i="33" s="1"/>
  <c r="F26" i="33"/>
  <c r="H26" i="33" s="1"/>
  <c r="BH25" i="33"/>
  <c r="AK25" i="33"/>
  <c r="AH25" i="33"/>
  <c r="AF25" i="33"/>
  <c r="X25" i="33"/>
  <c r="W25" i="33"/>
  <c r="T25" i="33"/>
  <c r="M25" i="33"/>
  <c r="L25" i="33"/>
  <c r="K25" i="33"/>
  <c r="I25" i="33"/>
  <c r="H25" i="33"/>
  <c r="AV25" i="33" s="1"/>
  <c r="G25" i="33"/>
  <c r="BG25" i="33" s="1"/>
  <c r="F25" i="33"/>
  <c r="AW25" i="33" s="1"/>
  <c r="AF24" i="33"/>
  <c r="X24" i="33"/>
  <c r="T24" i="33"/>
  <c r="W24" i="33" s="1"/>
  <c r="L24" i="33"/>
  <c r="I24" i="33"/>
  <c r="G24" i="33"/>
  <c r="BG24" i="33" s="1"/>
  <c r="F24" i="33"/>
  <c r="AK23" i="33"/>
  <c r="AF23" i="33"/>
  <c r="X23" i="33"/>
  <c r="W23" i="33"/>
  <c r="T23" i="33"/>
  <c r="L23" i="33"/>
  <c r="K23" i="33"/>
  <c r="I23" i="33"/>
  <c r="G23" i="33"/>
  <c r="AW23" i="33" s="1"/>
  <c r="F23" i="33"/>
  <c r="H23" i="33" s="1"/>
  <c r="AW22" i="33"/>
  <c r="AH22" i="33"/>
  <c r="AF22" i="33"/>
  <c r="X22" i="33"/>
  <c r="T22" i="33"/>
  <c r="W22" i="33" s="1"/>
  <c r="L22" i="33"/>
  <c r="I22" i="33"/>
  <c r="G22" i="33"/>
  <c r="BH22" i="33" s="1"/>
  <c r="F22" i="33"/>
  <c r="H22" i="33" s="1"/>
  <c r="BH21" i="33"/>
  <c r="AV21" i="33"/>
  <c r="AK21" i="33"/>
  <c r="AH21" i="33"/>
  <c r="AF21" i="33"/>
  <c r="X21" i="33"/>
  <c r="W21" i="33"/>
  <c r="T21" i="33"/>
  <c r="M21" i="33"/>
  <c r="L21" i="33"/>
  <c r="K21" i="33"/>
  <c r="I21" i="33"/>
  <c r="H21" i="33"/>
  <c r="G21" i="33"/>
  <c r="BG21" i="33" s="1"/>
  <c r="F21" i="33"/>
  <c r="AW21" i="33" s="1"/>
  <c r="AF20" i="33"/>
  <c r="X20" i="33"/>
  <c r="T20" i="33"/>
  <c r="W20" i="33" s="1"/>
  <c r="L20" i="33"/>
  <c r="I20" i="33"/>
  <c r="G20" i="33"/>
  <c r="BG20" i="33" s="1"/>
  <c r="F20" i="33"/>
  <c r="AK19" i="33"/>
  <c r="AF19" i="33"/>
  <c r="X19" i="33"/>
  <c r="W19" i="33"/>
  <c r="T19" i="33"/>
  <c r="M19" i="33"/>
  <c r="L19" i="33"/>
  <c r="K19" i="33"/>
  <c r="I19" i="33"/>
  <c r="G19" i="33"/>
  <c r="F19" i="33"/>
  <c r="H19" i="33" s="1"/>
  <c r="AX19" i="33" s="1"/>
  <c r="BG18" i="33"/>
  <c r="AH18" i="33"/>
  <c r="AF18" i="33"/>
  <c r="X18" i="33"/>
  <c r="T18" i="33"/>
  <c r="W18" i="33" s="1"/>
  <c r="L18" i="33"/>
  <c r="I18" i="33"/>
  <c r="G18" i="33"/>
  <c r="F18" i="33"/>
  <c r="AF17" i="33"/>
  <c r="X17" i="33"/>
  <c r="W17" i="33"/>
  <c r="T17" i="33"/>
  <c r="M17" i="33"/>
  <c r="L17" i="33"/>
  <c r="I17" i="33"/>
  <c r="H17" i="33"/>
  <c r="G17" i="33"/>
  <c r="F17" i="33"/>
  <c r="AK16" i="33"/>
  <c r="AH16" i="33"/>
  <c r="AF16" i="33"/>
  <c r="X16" i="33"/>
  <c r="W16" i="33"/>
  <c r="T16" i="33"/>
  <c r="M16" i="33"/>
  <c r="L16" i="33"/>
  <c r="K16" i="33"/>
  <c r="I16" i="33"/>
  <c r="G16" i="33"/>
  <c r="BH16" i="33" s="1"/>
  <c r="F16" i="33"/>
  <c r="BH15" i="33"/>
  <c r="AW15" i="33"/>
  <c r="AH15" i="33"/>
  <c r="AF15" i="33"/>
  <c r="X15" i="33"/>
  <c r="T15" i="33"/>
  <c r="W15" i="33" s="1"/>
  <c r="M15" i="33"/>
  <c r="L15" i="33"/>
  <c r="I15" i="33"/>
  <c r="AX15" i="33" s="1"/>
  <c r="H15" i="33"/>
  <c r="G15" i="33"/>
  <c r="BG15" i="33" s="1"/>
  <c r="F15" i="33"/>
  <c r="BH14" i="33"/>
  <c r="AF14" i="33"/>
  <c r="X14" i="33"/>
  <c r="W14" i="33"/>
  <c r="T14" i="33"/>
  <c r="M14" i="33"/>
  <c r="AX14" i="33" s="1"/>
  <c r="L14" i="33"/>
  <c r="I14" i="33"/>
  <c r="H14" i="33"/>
  <c r="G14" i="33"/>
  <c r="AK14" i="33" s="1"/>
  <c r="F14" i="33"/>
  <c r="AF13" i="33"/>
  <c r="X13" i="33"/>
  <c r="W13" i="33"/>
  <c r="T13" i="33"/>
  <c r="L13" i="33"/>
  <c r="I13" i="33"/>
  <c r="G13" i="33"/>
  <c r="F13" i="33"/>
  <c r="BH12" i="33"/>
  <c r="AK12" i="33"/>
  <c r="AH12" i="33"/>
  <c r="AF12" i="33"/>
  <c r="X12" i="33"/>
  <c r="W12" i="33"/>
  <c r="T12" i="33"/>
  <c r="M12" i="33"/>
  <c r="L12" i="33"/>
  <c r="K12" i="33"/>
  <c r="I12" i="33"/>
  <c r="G12" i="33"/>
  <c r="BG12" i="33" s="1"/>
  <c r="F12" i="33"/>
  <c r="BH11" i="33"/>
  <c r="AW11" i="33"/>
  <c r="AH11" i="33"/>
  <c r="AF11" i="33"/>
  <c r="X11" i="33"/>
  <c r="T11" i="33"/>
  <c r="W11" i="33" s="1"/>
  <c r="M11" i="33"/>
  <c r="L11" i="33"/>
  <c r="I11" i="33"/>
  <c r="AX11" i="33" s="1"/>
  <c r="H11" i="33"/>
  <c r="G11" i="33"/>
  <c r="BG11" i="33" s="1"/>
  <c r="F11" i="33"/>
  <c r="BH10" i="33"/>
  <c r="AF10" i="33"/>
  <c r="X10" i="33"/>
  <c r="W10" i="33"/>
  <c r="T10" i="33"/>
  <c r="M10" i="33"/>
  <c r="AX10" i="33" s="1"/>
  <c r="L10" i="33"/>
  <c r="I10" i="33"/>
  <c r="H10" i="33"/>
  <c r="G10" i="33"/>
  <c r="AK10" i="33" s="1"/>
  <c r="F10" i="33"/>
  <c r="AF9" i="33"/>
  <c r="X9" i="33"/>
  <c r="W9" i="33"/>
  <c r="T9" i="33"/>
  <c r="L9" i="33"/>
  <c r="I9" i="33"/>
  <c r="G9" i="33"/>
  <c r="F9" i="33"/>
  <c r="BH8" i="33"/>
  <c r="AK8" i="33"/>
  <c r="AH8" i="33"/>
  <c r="AF8" i="33"/>
  <c r="X8" i="33"/>
  <c r="W8" i="33"/>
  <c r="T8" i="33"/>
  <c r="M8" i="33"/>
  <c r="L8" i="33"/>
  <c r="K8" i="33"/>
  <c r="I8" i="33"/>
  <c r="G8" i="33"/>
  <c r="BG8" i="33" s="1"/>
  <c r="F8" i="33"/>
  <c r="BH7" i="33"/>
  <c r="AW7" i="33"/>
  <c r="AH7" i="33"/>
  <c r="AF7" i="33"/>
  <c r="X7" i="33"/>
  <c r="T7" i="33"/>
  <c r="W7" i="33" s="1"/>
  <c r="M7" i="33"/>
  <c r="L7" i="33"/>
  <c r="I7" i="33"/>
  <c r="AX7" i="33" s="1"/>
  <c r="H7" i="33"/>
  <c r="G7" i="33"/>
  <c r="BG7" i="33" s="1"/>
  <c r="F7" i="33"/>
  <c r="BH6" i="33"/>
  <c r="AF6" i="33"/>
  <c r="AF2" i="33" s="1"/>
  <c r="X6" i="33"/>
  <c r="W6" i="33"/>
  <c r="T6" i="33"/>
  <c r="M6" i="33"/>
  <c r="AX6" i="33" s="1"/>
  <c r="L6" i="33"/>
  <c r="I6" i="33"/>
  <c r="H6" i="33"/>
  <c r="G6" i="33"/>
  <c r="AK6" i="33" s="1"/>
  <c r="F6" i="33"/>
  <c r="AF5" i="33"/>
  <c r="X5" i="33"/>
  <c r="W5" i="33"/>
  <c r="T5" i="33"/>
  <c r="L5" i="33"/>
  <c r="I5" i="33"/>
  <c r="G5" i="33"/>
  <c r="F5" i="33"/>
  <c r="AK4" i="33"/>
  <c r="AH4" i="33"/>
  <c r="AF4" i="33"/>
  <c r="X4" i="33"/>
  <c r="W4" i="33"/>
  <c r="T4" i="33"/>
  <c r="M4" i="33"/>
  <c r="L4" i="33"/>
  <c r="K4" i="33"/>
  <c r="I4" i="33"/>
  <c r="G2" i="33" s="1"/>
  <c r="G4" i="33"/>
  <c r="BH4" i="33" s="1"/>
  <c r="F4" i="33"/>
  <c r="AT2" i="33"/>
  <c r="AP2" i="33"/>
  <c r="AL2" i="33"/>
  <c r="AD2" i="33"/>
  <c r="Z2" i="33"/>
  <c r="V2" i="33"/>
  <c r="R2" i="33"/>
  <c r="J2" i="33"/>
  <c r="H2" i="33"/>
  <c r="C2" i="33"/>
  <c r="BH82" i="32"/>
  <c r="AH82" i="32"/>
  <c r="AF82" i="32"/>
  <c r="BG82" i="32" s="1"/>
  <c r="X82" i="32"/>
  <c r="T82" i="32"/>
  <c r="W82" i="32" s="1"/>
  <c r="M82" i="32"/>
  <c r="AW82" i="32" s="1"/>
  <c r="L82" i="32"/>
  <c r="I82" i="32"/>
  <c r="H82" i="32"/>
  <c r="G82" i="32"/>
  <c r="AK82" i="32" s="1"/>
  <c r="F82" i="32"/>
  <c r="BG81" i="32"/>
  <c r="AF81" i="32"/>
  <c r="X81" i="32"/>
  <c r="W81" i="32"/>
  <c r="T81" i="32"/>
  <c r="L81" i="32"/>
  <c r="I81" i="32"/>
  <c r="G81" i="32"/>
  <c r="F81" i="32"/>
  <c r="BG80" i="32"/>
  <c r="AF80" i="32"/>
  <c r="X80" i="32"/>
  <c r="W80" i="32"/>
  <c r="T80" i="32"/>
  <c r="L80" i="32"/>
  <c r="I80" i="32"/>
  <c r="G80" i="32"/>
  <c r="K80" i="32" s="1"/>
  <c r="F80" i="32"/>
  <c r="BH79" i="32"/>
  <c r="AK79" i="32"/>
  <c r="AH79" i="32"/>
  <c r="AF79" i="32"/>
  <c r="BG79" i="32" s="1"/>
  <c r="X79" i="32"/>
  <c r="W79" i="32"/>
  <c r="T79" i="32"/>
  <c r="M79" i="32"/>
  <c r="L79" i="32"/>
  <c r="K79" i="32"/>
  <c r="I79" i="32"/>
  <c r="G79" i="32"/>
  <c r="F79" i="32"/>
  <c r="H79" i="32" s="1"/>
  <c r="AV79" i="32" s="1"/>
  <c r="BH78" i="32"/>
  <c r="AH78" i="32"/>
  <c r="AF78" i="32"/>
  <c r="BG78" i="32" s="1"/>
  <c r="X78" i="32"/>
  <c r="T78" i="32"/>
  <c r="W78" i="32" s="1"/>
  <c r="M78" i="32"/>
  <c r="AW78" i="32" s="1"/>
  <c r="L78" i="32"/>
  <c r="I78" i="32"/>
  <c r="H78" i="32"/>
  <c r="G78" i="32"/>
  <c r="AK78" i="32" s="1"/>
  <c r="F78" i="32"/>
  <c r="AF77" i="32"/>
  <c r="BG77" i="32" s="1"/>
  <c r="X77" i="32"/>
  <c r="W77" i="32"/>
  <c r="T77" i="32"/>
  <c r="L77" i="32"/>
  <c r="I77" i="32"/>
  <c r="G77" i="32"/>
  <c r="F77" i="32"/>
  <c r="BG76" i="32"/>
  <c r="AF76" i="32"/>
  <c r="X76" i="32"/>
  <c r="W76" i="32"/>
  <c r="T76" i="32"/>
  <c r="L76" i="32"/>
  <c r="I76" i="32"/>
  <c r="G76" i="32"/>
  <c r="K76" i="32" s="1"/>
  <c r="F76" i="32"/>
  <c r="H76" i="32" s="1"/>
  <c r="BH75" i="32"/>
  <c r="AV75" i="32"/>
  <c r="AK75" i="32"/>
  <c r="AH75" i="32"/>
  <c r="AF75" i="32"/>
  <c r="BG75" i="32" s="1"/>
  <c r="X75" i="32"/>
  <c r="T75" i="32"/>
  <c r="W75" i="32" s="1"/>
  <c r="M75" i="32"/>
  <c r="AW75" i="32" s="1"/>
  <c r="L75" i="32"/>
  <c r="K75" i="32"/>
  <c r="I75" i="32"/>
  <c r="AX75" i="32" s="1"/>
  <c r="H75" i="32"/>
  <c r="G75" i="32"/>
  <c r="AU75" i="32" s="1"/>
  <c r="F75" i="32"/>
  <c r="AF74" i="32"/>
  <c r="BG74" i="32" s="1"/>
  <c r="X74" i="32"/>
  <c r="T74" i="32"/>
  <c r="W74" i="32" s="1"/>
  <c r="L74" i="32"/>
  <c r="I74" i="32"/>
  <c r="G74" i="32"/>
  <c r="F74" i="32"/>
  <c r="AF73" i="32"/>
  <c r="BG73" i="32" s="1"/>
  <c r="X73" i="32"/>
  <c r="W73" i="32"/>
  <c r="T73" i="32"/>
  <c r="L73" i="32"/>
  <c r="I73" i="32"/>
  <c r="G73" i="32"/>
  <c r="BH73" i="32" s="1"/>
  <c r="F73" i="32"/>
  <c r="BG72" i="32"/>
  <c r="AF72" i="32"/>
  <c r="X72" i="32"/>
  <c r="T72" i="32"/>
  <c r="W72" i="32" s="1"/>
  <c r="L72" i="32"/>
  <c r="I72" i="32"/>
  <c r="G72" i="32"/>
  <c r="F72" i="32"/>
  <c r="H72" i="32" s="1"/>
  <c r="BH71" i="32"/>
  <c r="AV71" i="32"/>
  <c r="AK71" i="32"/>
  <c r="AH71" i="32"/>
  <c r="AF71" i="32"/>
  <c r="BG71" i="32" s="1"/>
  <c r="X71" i="32"/>
  <c r="W71" i="32"/>
  <c r="T71" i="32"/>
  <c r="M71" i="32"/>
  <c r="AW71" i="32" s="1"/>
  <c r="L71" i="32"/>
  <c r="K71" i="32"/>
  <c r="I71" i="32"/>
  <c r="AX71" i="32" s="1"/>
  <c r="H71" i="32"/>
  <c r="G71" i="32"/>
  <c r="AU71" i="32" s="1"/>
  <c r="F71" i="32"/>
  <c r="AF70" i="32"/>
  <c r="BG70" i="32" s="1"/>
  <c r="X70" i="32"/>
  <c r="T70" i="32"/>
  <c r="W70" i="32" s="1"/>
  <c r="L70" i="32"/>
  <c r="I70" i="32"/>
  <c r="G70" i="32"/>
  <c r="F70" i="32"/>
  <c r="AF69" i="32"/>
  <c r="BG69" i="32" s="1"/>
  <c r="X69" i="32"/>
  <c r="W69" i="32"/>
  <c r="T69" i="32"/>
  <c r="L69" i="32"/>
  <c r="I69" i="32"/>
  <c r="G69" i="32"/>
  <c r="BH69" i="32" s="1"/>
  <c r="F69" i="32"/>
  <c r="BG68" i="32"/>
  <c r="AF68" i="32"/>
  <c r="X68" i="32"/>
  <c r="T68" i="32"/>
  <c r="W68" i="32" s="1"/>
  <c r="L68" i="32"/>
  <c r="I68" i="32"/>
  <c r="G68" i="32"/>
  <c r="F68" i="32"/>
  <c r="H68" i="32" s="1"/>
  <c r="BH67" i="32"/>
  <c r="AV67" i="32"/>
  <c r="AK67" i="32"/>
  <c r="AH67" i="32"/>
  <c r="AF67" i="32"/>
  <c r="BG67" i="32" s="1"/>
  <c r="X67" i="32"/>
  <c r="W67" i="32"/>
  <c r="T67" i="32"/>
  <c r="M67" i="32"/>
  <c r="AW67" i="32" s="1"/>
  <c r="L67" i="32"/>
  <c r="K67" i="32"/>
  <c r="I67" i="32"/>
  <c r="AX67" i="32" s="1"/>
  <c r="H67" i="32"/>
  <c r="G67" i="32"/>
  <c r="AU67" i="32" s="1"/>
  <c r="F67" i="32"/>
  <c r="AF66" i="32"/>
  <c r="BG66" i="32" s="1"/>
  <c r="X66" i="32"/>
  <c r="T66" i="32"/>
  <c r="W66" i="32" s="1"/>
  <c r="L66" i="32"/>
  <c r="I66" i="32"/>
  <c r="G66" i="32"/>
  <c r="F66" i="32"/>
  <c r="AF65" i="32"/>
  <c r="BG65" i="32" s="1"/>
  <c r="X65" i="32"/>
  <c r="W65" i="32"/>
  <c r="T65" i="32"/>
  <c r="L65" i="32"/>
  <c r="I65" i="32"/>
  <c r="G65" i="32"/>
  <c r="BH65" i="32" s="1"/>
  <c r="F65" i="32"/>
  <c r="BG64" i="32"/>
  <c r="AF64" i="32"/>
  <c r="X64" i="32"/>
  <c r="T64" i="32"/>
  <c r="W64" i="32" s="1"/>
  <c r="L64" i="32"/>
  <c r="I64" i="32"/>
  <c r="G64" i="32"/>
  <c r="F64" i="32"/>
  <c r="H64" i="32" s="1"/>
  <c r="BH63" i="32"/>
  <c r="AV63" i="32"/>
  <c r="AK63" i="32"/>
  <c r="AH63" i="32"/>
  <c r="AF63" i="32"/>
  <c r="BG63" i="32" s="1"/>
  <c r="X63" i="32"/>
  <c r="W63" i="32"/>
  <c r="T63" i="32"/>
  <c r="M63" i="32"/>
  <c r="AW63" i="32" s="1"/>
  <c r="L63" i="32"/>
  <c r="K63" i="32"/>
  <c r="I63" i="32"/>
  <c r="AX63" i="32" s="1"/>
  <c r="H63" i="32"/>
  <c r="G63" i="32"/>
  <c r="AU63" i="32" s="1"/>
  <c r="F63" i="32"/>
  <c r="AF62" i="32"/>
  <c r="BG62" i="32" s="1"/>
  <c r="X62" i="32"/>
  <c r="T62" i="32"/>
  <c r="W62" i="32" s="1"/>
  <c r="L62" i="32"/>
  <c r="I62" i="32"/>
  <c r="G62" i="32"/>
  <c r="F62" i="32"/>
  <c r="AF61" i="32"/>
  <c r="BG61" i="32" s="1"/>
  <c r="X61" i="32"/>
  <c r="W61" i="32"/>
  <c r="T61" i="32"/>
  <c r="L61" i="32"/>
  <c r="I61" i="32"/>
  <c r="G61" i="32"/>
  <c r="BH61" i="32" s="1"/>
  <c r="F61" i="32"/>
  <c r="BG60" i="32"/>
  <c r="AF60" i="32"/>
  <c r="X60" i="32"/>
  <c r="T60" i="32"/>
  <c r="W60" i="32" s="1"/>
  <c r="L60" i="32"/>
  <c r="I60" i="32"/>
  <c r="G60" i="32"/>
  <c r="F60" i="32"/>
  <c r="H60" i="32" s="1"/>
  <c r="BH59" i="32"/>
  <c r="AV59" i="32"/>
  <c r="AK59" i="32"/>
  <c r="AH59" i="32"/>
  <c r="AF59" i="32"/>
  <c r="BG59" i="32" s="1"/>
  <c r="X59" i="32"/>
  <c r="W59" i="32"/>
  <c r="T59" i="32"/>
  <c r="M59" i="32"/>
  <c r="AW59" i="32" s="1"/>
  <c r="L59" i="32"/>
  <c r="K59" i="32"/>
  <c r="I59" i="32"/>
  <c r="AX59" i="32" s="1"/>
  <c r="H59" i="32"/>
  <c r="G59" i="32"/>
  <c r="AU59" i="32" s="1"/>
  <c r="F59" i="32"/>
  <c r="AF58" i="32"/>
  <c r="BG58" i="32" s="1"/>
  <c r="X58" i="32"/>
  <c r="T58" i="32"/>
  <c r="W58" i="32" s="1"/>
  <c r="L58" i="32"/>
  <c r="I58" i="32"/>
  <c r="G58" i="32"/>
  <c r="F58" i="32"/>
  <c r="AF57" i="32"/>
  <c r="BG57" i="32" s="1"/>
  <c r="X57" i="32"/>
  <c r="W57" i="32"/>
  <c r="T57" i="32"/>
  <c r="L57" i="32"/>
  <c r="I57" i="32"/>
  <c r="G57" i="32"/>
  <c r="F57" i="32"/>
  <c r="BG56" i="32"/>
  <c r="AF56" i="32"/>
  <c r="X56" i="32"/>
  <c r="T56" i="32"/>
  <c r="W56" i="32" s="1"/>
  <c r="L56" i="32"/>
  <c r="I56" i="32"/>
  <c r="G56" i="32"/>
  <c r="F56" i="32"/>
  <c r="H56" i="32" s="1"/>
  <c r="BH55" i="32"/>
  <c r="AV55" i="32"/>
  <c r="AK55" i="32"/>
  <c r="AH55" i="32"/>
  <c r="AF55" i="32"/>
  <c r="BG55" i="32" s="1"/>
  <c r="X55" i="32"/>
  <c r="W55" i="32"/>
  <c r="T55" i="32"/>
  <c r="M55" i="32"/>
  <c r="AW55" i="32" s="1"/>
  <c r="L55" i="32"/>
  <c r="K55" i="32"/>
  <c r="I55" i="32"/>
  <c r="AX55" i="32" s="1"/>
  <c r="H55" i="32"/>
  <c r="G55" i="32"/>
  <c r="AU55" i="32" s="1"/>
  <c r="F55" i="32"/>
  <c r="AF54" i="32"/>
  <c r="BG54" i="32" s="1"/>
  <c r="X54" i="32"/>
  <c r="T54" i="32"/>
  <c r="W54" i="32" s="1"/>
  <c r="L54" i="32"/>
  <c r="I54" i="32"/>
  <c r="G54" i="32"/>
  <c r="F54" i="32"/>
  <c r="AF53" i="32"/>
  <c r="BG53" i="32" s="1"/>
  <c r="X53" i="32"/>
  <c r="W53" i="32"/>
  <c r="T53" i="32"/>
  <c r="L53" i="32"/>
  <c r="I53" i="32"/>
  <c r="G53" i="32"/>
  <c r="F53" i="32"/>
  <c r="BG52" i="32"/>
  <c r="AF52" i="32"/>
  <c r="X52" i="32"/>
  <c r="T52" i="32"/>
  <c r="W52" i="32" s="1"/>
  <c r="L52" i="32"/>
  <c r="I52" i="32"/>
  <c r="G52" i="32"/>
  <c r="F52" i="32"/>
  <c r="H52" i="32" s="1"/>
  <c r="BH51" i="32"/>
  <c r="AV51" i="32"/>
  <c r="AK51" i="32"/>
  <c r="AH51" i="32"/>
  <c r="AF51" i="32"/>
  <c r="BG51" i="32" s="1"/>
  <c r="X51" i="32"/>
  <c r="W51" i="32"/>
  <c r="T51" i="32"/>
  <c r="M51" i="32"/>
  <c r="AW51" i="32" s="1"/>
  <c r="L51" i="32"/>
  <c r="K51" i="32"/>
  <c r="I51" i="32"/>
  <c r="AX51" i="32" s="1"/>
  <c r="H51" i="32"/>
  <c r="G51" i="32"/>
  <c r="AU51" i="32" s="1"/>
  <c r="F51" i="32"/>
  <c r="AF50" i="32"/>
  <c r="BG50" i="32" s="1"/>
  <c r="X50" i="32"/>
  <c r="T50" i="32"/>
  <c r="W50" i="32" s="1"/>
  <c r="L50" i="32"/>
  <c r="I50" i="32"/>
  <c r="G50" i="32"/>
  <c r="F50" i="32"/>
  <c r="AF49" i="32"/>
  <c r="BG49" i="32" s="1"/>
  <c r="X49" i="32"/>
  <c r="W49" i="32"/>
  <c r="T49" i="32"/>
  <c r="L49" i="32"/>
  <c r="I49" i="32"/>
  <c r="G49" i="32"/>
  <c r="F49" i="32"/>
  <c r="BG48" i="32"/>
  <c r="AF48" i="32"/>
  <c r="X48" i="32"/>
  <c r="T48" i="32"/>
  <c r="W48" i="32" s="1"/>
  <c r="L48" i="32"/>
  <c r="I48" i="32"/>
  <c r="G48" i="32"/>
  <c r="F48" i="32"/>
  <c r="H48" i="32" s="1"/>
  <c r="BH47" i="32"/>
  <c r="AW47" i="32"/>
  <c r="AV47" i="32"/>
  <c r="AK47" i="32"/>
  <c r="AH47" i="32"/>
  <c r="AF47" i="32"/>
  <c r="X47" i="32"/>
  <c r="W47" i="32"/>
  <c r="T47" i="32"/>
  <c r="M47" i="32"/>
  <c r="L47" i="32"/>
  <c r="K47" i="32"/>
  <c r="I47" i="32"/>
  <c r="AX47" i="32" s="1"/>
  <c r="H47" i="32"/>
  <c r="G47" i="32"/>
  <c r="BG47" i="32" s="1"/>
  <c r="F47" i="32"/>
  <c r="AW46" i="32"/>
  <c r="AF46" i="32"/>
  <c r="X46" i="32"/>
  <c r="T46" i="32"/>
  <c r="W46" i="32" s="1"/>
  <c r="L46" i="32"/>
  <c r="I46" i="32"/>
  <c r="G46" i="32"/>
  <c r="F46" i="32"/>
  <c r="AF45" i="32"/>
  <c r="X45" i="32"/>
  <c r="W45" i="32"/>
  <c r="T45" i="32"/>
  <c r="L45" i="32"/>
  <c r="I45" i="32"/>
  <c r="G45" i="32"/>
  <c r="F45" i="32"/>
  <c r="AF44" i="32"/>
  <c r="X44" i="32"/>
  <c r="T44" i="32"/>
  <c r="W44" i="32" s="1"/>
  <c r="L44" i="32"/>
  <c r="I44" i="32"/>
  <c r="G44" i="32"/>
  <c r="F44" i="32"/>
  <c r="AF43" i="32"/>
  <c r="X43" i="32"/>
  <c r="W43" i="32"/>
  <c r="T43" i="32"/>
  <c r="L43" i="32"/>
  <c r="I43" i="32"/>
  <c r="G43" i="32"/>
  <c r="F43" i="32"/>
  <c r="AU42" i="32"/>
  <c r="AF42" i="32"/>
  <c r="X42" i="32"/>
  <c r="W42" i="32"/>
  <c r="T42" i="32"/>
  <c r="L42" i="32"/>
  <c r="K42" i="32"/>
  <c r="I42" i="32"/>
  <c r="G42" i="32"/>
  <c r="BG42" i="32" s="1"/>
  <c r="F42" i="32"/>
  <c r="H42" i="32" s="1"/>
  <c r="BH41" i="32"/>
  <c r="AX41" i="32"/>
  <c r="AK41" i="32"/>
  <c r="AH41" i="32"/>
  <c r="AF41" i="32"/>
  <c r="X41" i="32"/>
  <c r="T41" i="32"/>
  <c r="W41" i="32" s="1"/>
  <c r="M41" i="32"/>
  <c r="L41" i="32"/>
  <c r="K41" i="32"/>
  <c r="I41" i="32"/>
  <c r="G41" i="32"/>
  <c r="BG41" i="32" s="1"/>
  <c r="F41" i="32"/>
  <c r="H41" i="32" s="1"/>
  <c r="BH40" i="32"/>
  <c r="AW40" i="32"/>
  <c r="AH40" i="32"/>
  <c r="AF40" i="32"/>
  <c r="X40" i="32"/>
  <c r="T40" i="32"/>
  <c r="W40" i="32" s="1"/>
  <c r="M40" i="32"/>
  <c r="L40" i="32"/>
  <c r="I40" i="32"/>
  <c r="H40" i="32"/>
  <c r="G40" i="32"/>
  <c r="F40" i="32"/>
  <c r="BG39" i="32"/>
  <c r="AF39" i="32"/>
  <c r="X39" i="32"/>
  <c r="W39" i="32"/>
  <c r="T39" i="32"/>
  <c r="L39" i="32"/>
  <c r="I39" i="32"/>
  <c r="G39" i="32"/>
  <c r="F39" i="32"/>
  <c r="AF38" i="32"/>
  <c r="X38" i="32"/>
  <c r="W38" i="32"/>
  <c r="T38" i="32"/>
  <c r="L38" i="32"/>
  <c r="I38" i="32"/>
  <c r="G38" i="32"/>
  <c r="F38" i="32"/>
  <c r="BH37" i="32"/>
  <c r="AK37" i="32"/>
  <c r="AH37" i="32"/>
  <c r="AF37" i="32"/>
  <c r="X37" i="32"/>
  <c r="W37" i="32"/>
  <c r="T37" i="32"/>
  <c r="M37" i="32"/>
  <c r="L37" i="32"/>
  <c r="K37" i="32"/>
  <c r="I37" i="32"/>
  <c r="G37" i="32"/>
  <c r="BG37" i="32" s="1"/>
  <c r="F37" i="32"/>
  <c r="H37" i="32" s="1"/>
  <c r="AV37" i="32" s="1"/>
  <c r="BH36" i="32"/>
  <c r="AW36" i="32"/>
  <c r="AH36" i="32"/>
  <c r="AF36" i="32"/>
  <c r="X36" i="32"/>
  <c r="T36" i="32"/>
  <c r="W36" i="32" s="1"/>
  <c r="M36" i="32"/>
  <c r="L36" i="32"/>
  <c r="I36" i="32"/>
  <c r="H36" i="32"/>
  <c r="G36" i="32"/>
  <c r="BG36" i="32" s="1"/>
  <c r="F36" i="32"/>
  <c r="BG35" i="32"/>
  <c r="AF35" i="32"/>
  <c r="X35" i="32"/>
  <c r="W35" i="32"/>
  <c r="T35" i="32"/>
  <c r="L35" i="32"/>
  <c r="I35" i="32"/>
  <c r="H35" i="32"/>
  <c r="G35" i="32"/>
  <c r="F35" i="32"/>
  <c r="BG34" i="32"/>
  <c r="AF34" i="32"/>
  <c r="X34" i="32"/>
  <c r="W34" i="32"/>
  <c r="T34" i="32"/>
  <c r="L34" i="32"/>
  <c r="I34" i="32"/>
  <c r="G34" i="32"/>
  <c r="F34" i="32"/>
  <c r="H34" i="32" s="1"/>
  <c r="BH33" i="32"/>
  <c r="AK33" i="32"/>
  <c r="AH33" i="32"/>
  <c r="AF33" i="32"/>
  <c r="X33" i="32"/>
  <c r="W33" i="32"/>
  <c r="T33" i="32"/>
  <c r="M33" i="32"/>
  <c r="L33" i="32"/>
  <c r="K33" i="32"/>
  <c r="I33" i="32"/>
  <c r="AX33" i="32" s="1"/>
  <c r="G33" i="32"/>
  <c r="BG33" i="32" s="1"/>
  <c r="F33" i="32"/>
  <c r="H33" i="32" s="1"/>
  <c r="BH32" i="32"/>
  <c r="AW32" i="32"/>
  <c r="AH32" i="32"/>
  <c r="AF32" i="32"/>
  <c r="X32" i="32"/>
  <c r="T32" i="32"/>
  <c r="W32" i="32" s="1"/>
  <c r="M32" i="32"/>
  <c r="L32" i="32"/>
  <c r="I32" i="32"/>
  <c r="H32" i="32"/>
  <c r="G32" i="32"/>
  <c r="F32" i="32"/>
  <c r="AF31" i="32"/>
  <c r="X31" i="32"/>
  <c r="W31" i="32"/>
  <c r="T31" i="32"/>
  <c r="L31" i="32"/>
  <c r="I31" i="32"/>
  <c r="H31" i="32"/>
  <c r="G31" i="32"/>
  <c r="BG31" i="32" s="1"/>
  <c r="F31" i="32"/>
  <c r="BG30" i="32"/>
  <c r="AF30" i="32"/>
  <c r="X30" i="32"/>
  <c r="W30" i="32"/>
  <c r="T30" i="32"/>
  <c r="L30" i="32"/>
  <c r="K30" i="32"/>
  <c r="AU30" i="32" s="1"/>
  <c r="I30" i="32"/>
  <c r="G30" i="32"/>
  <c r="F30" i="32"/>
  <c r="H30" i="32" s="1"/>
  <c r="BH29" i="32"/>
  <c r="AK29" i="32"/>
  <c r="AH29" i="32"/>
  <c r="AF29" i="32"/>
  <c r="X29" i="32"/>
  <c r="T29" i="32"/>
  <c r="W29" i="32" s="1"/>
  <c r="M29" i="32"/>
  <c r="L29" i="32"/>
  <c r="K29" i="32"/>
  <c r="I29" i="32"/>
  <c r="AX29" i="32" s="1"/>
  <c r="G29" i="32"/>
  <c r="BG29" i="32" s="1"/>
  <c r="F29" i="32"/>
  <c r="H29" i="32" s="1"/>
  <c r="BH28" i="32"/>
  <c r="AW28" i="32"/>
  <c r="AH28" i="32"/>
  <c r="AF28" i="32"/>
  <c r="X28" i="32"/>
  <c r="T28" i="32"/>
  <c r="W28" i="32" s="1"/>
  <c r="M28" i="32"/>
  <c r="L28" i="32"/>
  <c r="I28" i="32"/>
  <c r="AX28" i="32" s="1"/>
  <c r="H28" i="32"/>
  <c r="G28" i="32"/>
  <c r="F28" i="32"/>
  <c r="AF27" i="32"/>
  <c r="X27" i="32"/>
  <c r="W27" i="32"/>
  <c r="T27" i="32"/>
  <c r="L27" i="32"/>
  <c r="I27" i="32"/>
  <c r="G27" i="32"/>
  <c r="F27" i="32"/>
  <c r="AF26" i="32"/>
  <c r="X26" i="32"/>
  <c r="W26" i="32"/>
  <c r="T26" i="32"/>
  <c r="L26" i="32"/>
  <c r="K26" i="32"/>
  <c r="I26" i="32"/>
  <c r="G26" i="32"/>
  <c r="BG26" i="32" s="1"/>
  <c r="F26" i="32"/>
  <c r="BH25" i="32"/>
  <c r="AX25" i="32"/>
  <c r="AK25" i="32"/>
  <c r="AH25" i="32"/>
  <c r="AF25" i="32"/>
  <c r="X25" i="32"/>
  <c r="T25" i="32"/>
  <c r="W25" i="32" s="1"/>
  <c r="M25" i="32"/>
  <c r="L25" i="32"/>
  <c r="K25" i="32"/>
  <c r="I25" i="32"/>
  <c r="G25" i="32"/>
  <c r="BG25" i="32" s="1"/>
  <c r="F25" i="32"/>
  <c r="H25" i="32" s="1"/>
  <c r="AV25" i="32" s="1"/>
  <c r="BH24" i="32"/>
  <c r="AW24" i="32"/>
  <c r="AH24" i="32"/>
  <c r="AF24" i="32"/>
  <c r="X24" i="32"/>
  <c r="T24" i="32"/>
  <c r="W24" i="32" s="1"/>
  <c r="M24" i="32"/>
  <c r="L24" i="32"/>
  <c r="I24" i="32"/>
  <c r="H24" i="32"/>
  <c r="G24" i="32"/>
  <c r="BG24" i="32" s="1"/>
  <c r="F24" i="32"/>
  <c r="BG23" i="32"/>
  <c r="AF23" i="32"/>
  <c r="X23" i="32"/>
  <c r="W23" i="32"/>
  <c r="T23" i="32"/>
  <c r="L23" i="32"/>
  <c r="I23" i="32"/>
  <c r="G23" i="32"/>
  <c r="F23" i="32"/>
  <c r="AF22" i="32"/>
  <c r="X22" i="32"/>
  <c r="W22" i="32"/>
  <c r="T22" i="32"/>
  <c r="L22" i="32"/>
  <c r="I22" i="32"/>
  <c r="G22" i="32"/>
  <c r="F22" i="32"/>
  <c r="BH21" i="32"/>
  <c r="AK21" i="32"/>
  <c r="AH21" i="32"/>
  <c r="AF21" i="32"/>
  <c r="X21" i="32"/>
  <c r="W21" i="32"/>
  <c r="T21" i="32"/>
  <c r="M21" i="32"/>
  <c r="L21" i="32"/>
  <c r="K21" i="32"/>
  <c r="I21" i="32"/>
  <c r="G21" i="32"/>
  <c r="BG21" i="32" s="1"/>
  <c r="F21" i="32"/>
  <c r="H21" i="32" s="1"/>
  <c r="AV21" i="32" s="1"/>
  <c r="BH20" i="32"/>
  <c r="AW20" i="32"/>
  <c r="AH20" i="32"/>
  <c r="AF20" i="32"/>
  <c r="X20" i="32"/>
  <c r="T20" i="32"/>
  <c r="W20" i="32" s="1"/>
  <c r="M20" i="32"/>
  <c r="L20" i="32"/>
  <c r="I20" i="32"/>
  <c r="H20" i="32"/>
  <c r="G20" i="32"/>
  <c r="BG20" i="32" s="1"/>
  <c r="F20" i="32"/>
  <c r="BG19" i="32"/>
  <c r="AF19" i="32"/>
  <c r="X19" i="32"/>
  <c r="W19" i="32"/>
  <c r="T19" i="32"/>
  <c r="L19" i="32"/>
  <c r="I19" i="32"/>
  <c r="H19" i="32"/>
  <c r="G19" i="32"/>
  <c r="F19" i="32"/>
  <c r="BG18" i="32"/>
  <c r="AF18" i="32"/>
  <c r="X18" i="32"/>
  <c r="W18" i="32"/>
  <c r="T18" i="32"/>
  <c r="L18" i="32"/>
  <c r="I18" i="32"/>
  <c r="G18" i="32"/>
  <c r="F18" i="32"/>
  <c r="H18" i="32" s="1"/>
  <c r="AW17" i="32"/>
  <c r="AK17" i="32"/>
  <c r="AH17" i="32"/>
  <c r="AF17" i="32"/>
  <c r="X17" i="32"/>
  <c r="T17" i="32"/>
  <c r="W17" i="32" s="1"/>
  <c r="L17" i="32"/>
  <c r="K17" i="32"/>
  <c r="I17" i="32"/>
  <c r="G17" i="32"/>
  <c r="BH17" i="32" s="1"/>
  <c r="F17" i="32"/>
  <c r="H17" i="32" s="1"/>
  <c r="BH16" i="32"/>
  <c r="AW16" i="32"/>
  <c r="AK16" i="32"/>
  <c r="AH16" i="32"/>
  <c r="AF16" i="32"/>
  <c r="X16" i="32"/>
  <c r="T16" i="32"/>
  <c r="W16" i="32" s="1"/>
  <c r="M16" i="32"/>
  <c r="L16" i="32"/>
  <c r="K16" i="32"/>
  <c r="I16" i="32"/>
  <c r="H16" i="32"/>
  <c r="AV16" i="32" s="1"/>
  <c r="G16" i="32"/>
  <c r="BG16" i="32" s="1"/>
  <c r="F16" i="32"/>
  <c r="BG15" i="32"/>
  <c r="AF15" i="32"/>
  <c r="X15" i="32"/>
  <c r="T15" i="32"/>
  <c r="W15" i="32" s="1"/>
  <c r="L15" i="32"/>
  <c r="I15" i="32"/>
  <c r="H15" i="32"/>
  <c r="G15" i="32"/>
  <c r="F15" i="32"/>
  <c r="BG14" i="32"/>
  <c r="AF14" i="32"/>
  <c r="X14" i="32"/>
  <c r="W14" i="32"/>
  <c r="T14" i="32"/>
  <c r="L14" i="32"/>
  <c r="K14" i="32"/>
  <c r="AU14" i="32" s="1"/>
  <c r="I14" i="32"/>
  <c r="G14" i="32"/>
  <c r="F14" i="32"/>
  <c r="H14" i="32" s="1"/>
  <c r="AF13" i="32"/>
  <c r="X13" i="32"/>
  <c r="T13" i="32"/>
  <c r="W13" i="32" s="1"/>
  <c r="L13" i="32"/>
  <c r="I13" i="32"/>
  <c r="G13" i="32"/>
  <c r="AW13" i="32" s="1"/>
  <c r="F13" i="32"/>
  <c r="BH12" i="32"/>
  <c r="AW12" i="32"/>
  <c r="AK12" i="32"/>
  <c r="AH12" i="32"/>
  <c r="AF12" i="32"/>
  <c r="X12" i="32"/>
  <c r="W12" i="32"/>
  <c r="T12" i="32"/>
  <c r="M12" i="32"/>
  <c r="L12" i="32"/>
  <c r="K12" i="32"/>
  <c r="I12" i="32"/>
  <c r="AX12" i="32" s="1"/>
  <c r="H12" i="32"/>
  <c r="AV12" i="32" s="1"/>
  <c r="G12" i="32"/>
  <c r="F12" i="32"/>
  <c r="AF11" i="32"/>
  <c r="X11" i="32"/>
  <c r="T11" i="32"/>
  <c r="W11" i="32" s="1"/>
  <c r="L11" i="32"/>
  <c r="I11" i="32"/>
  <c r="G11" i="32"/>
  <c r="AW11" i="32" s="1"/>
  <c r="F11" i="32"/>
  <c r="AF10" i="32"/>
  <c r="X10" i="32"/>
  <c r="W10" i="32"/>
  <c r="T10" i="32"/>
  <c r="M10" i="32"/>
  <c r="L10" i="32"/>
  <c r="I10" i="32"/>
  <c r="H10" i="32"/>
  <c r="AX10" i="32" s="1"/>
  <c r="G10" i="32"/>
  <c r="BH10" i="32" s="1"/>
  <c r="F10" i="32"/>
  <c r="AH9" i="32"/>
  <c r="AF9" i="32"/>
  <c r="X9" i="32"/>
  <c r="T9" i="32"/>
  <c r="W9" i="32" s="1"/>
  <c r="L9" i="32"/>
  <c r="I9" i="32"/>
  <c r="G9" i="32"/>
  <c r="F9" i="32"/>
  <c r="AW8" i="32"/>
  <c r="AF8" i="32"/>
  <c r="X8" i="32"/>
  <c r="W8" i="32"/>
  <c r="T8" i="32"/>
  <c r="M8" i="32"/>
  <c r="L8" i="32"/>
  <c r="I8" i="32"/>
  <c r="H8" i="32"/>
  <c r="G8" i="32"/>
  <c r="BH8" i="32" s="1"/>
  <c r="F8" i="32"/>
  <c r="AF7" i="32"/>
  <c r="X7" i="32"/>
  <c r="W7" i="32"/>
  <c r="T7" i="32"/>
  <c r="L7" i="32"/>
  <c r="I7" i="32"/>
  <c r="G7" i="32"/>
  <c r="F7" i="32"/>
  <c r="H7" i="32" s="1"/>
  <c r="AK6" i="32"/>
  <c r="AH6" i="32"/>
  <c r="AF6" i="32"/>
  <c r="X6" i="32"/>
  <c r="W6" i="32"/>
  <c r="T6" i="32"/>
  <c r="M6" i="32"/>
  <c r="L6" i="32"/>
  <c r="K6" i="32"/>
  <c r="I6" i="32"/>
  <c r="G6" i="32"/>
  <c r="BG6" i="32" s="1"/>
  <c r="F6" i="32"/>
  <c r="BH5" i="32"/>
  <c r="AW5" i="32"/>
  <c r="AH5" i="32"/>
  <c r="AF5" i="32"/>
  <c r="X5" i="32"/>
  <c r="T5" i="32"/>
  <c r="W5" i="32" s="1"/>
  <c r="M5" i="32"/>
  <c r="L5" i="32"/>
  <c r="I5" i="32"/>
  <c r="H5" i="32"/>
  <c r="G5" i="32"/>
  <c r="AK5" i="32" s="1"/>
  <c r="F5" i="32"/>
  <c r="BH4" i="32"/>
  <c r="AF4" i="32"/>
  <c r="AF2" i="32" s="1"/>
  <c r="X4" i="32"/>
  <c r="W4" i="32"/>
  <c r="T4" i="32"/>
  <c r="M4" i="32"/>
  <c r="AX4" i="32" s="1"/>
  <c r="L4" i="32"/>
  <c r="J2" i="32" s="1"/>
  <c r="I4" i="32"/>
  <c r="H4" i="32"/>
  <c r="G4" i="32"/>
  <c r="AW4" i="32" s="1"/>
  <c r="F4" i="32"/>
  <c r="AZ2" i="32"/>
  <c r="AR2" i="32"/>
  <c r="AN2" i="32"/>
  <c r="AJ2" i="32"/>
  <c r="AB2" i="32"/>
  <c r="X2" i="32"/>
  <c r="V2" i="32"/>
  <c r="P2" i="32"/>
  <c r="L2" i="32"/>
  <c r="H2" i="32"/>
  <c r="D2" i="32"/>
  <c r="C2" i="32"/>
  <c r="BH82" i="31"/>
  <c r="AK82" i="31"/>
  <c r="AH82" i="31"/>
  <c r="AF82" i="31"/>
  <c r="BG82" i="31" s="1"/>
  <c r="X82" i="31"/>
  <c r="W82" i="31"/>
  <c r="T82" i="31"/>
  <c r="M82" i="31"/>
  <c r="L82" i="31"/>
  <c r="K82" i="31"/>
  <c r="I82" i="31"/>
  <c r="G82" i="31"/>
  <c r="F82" i="31"/>
  <c r="BH81" i="31"/>
  <c r="AW81" i="31"/>
  <c r="AH81" i="31"/>
  <c r="AF81" i="31"/>
  <c r="BG81" i="31" s="1"/>
  <c r="X81" i="31"/>
  <c r="T81" i="31"/>
  <c r="W81" i="31" s="1"/>
  <c r="M81" i="31"/>
  <c r="L81" i="31"/>
  <c r="I81" i="31"/>
  <c r="AX81" i="31" s="1"/>
  <c r="H81" i="31"/>
  <c r="G81" i="31"/>
  <c r="AK81" i="31" s="1"/>
  <c r="F81" i="31"/>
  <c r="BH80" i="31"/>
  <c r="AF80" i="31"/>
  <c r="BG80" i="31" s="1"/>
  <c r="X80" i="31"/>
  <c r="W80" i="31"/>
  <c r="T80" i="31"/>
  <c r="M80" i="31"/>
  <c r="AX80" i="31" s="1"/>
  <c r="L80" i="31"/>
  <c r="I80" i="31"/>
  <c r="H80" i="31"/>
  <c r="G80" i="31"/>
  <c r="AW80" i="31" s="1"/>
  <c r="F80" i="31"/>
  <c r="BG79" i="31"/>
  <c r="AF79" i="31"/>
  <c r="X79" i="31"/>
  <c r="W79" i="31"/>
  <c r="T79" i="31"/>
  <c r="L79" i="31"/>
  <c r="I79" i="31"/>
  <c r="G79" i="31"/>
  <c r="F79" i="31"/>
  <c r="AK78" i="31"/>
  <c r="AH78" i="31"/>
  <c r="AF78" i="31"/>
  <c r="BG78" i="31" s="1"/>
  <c r="X78" i="31"/>
  <c r="W78" i="31"/>
  <c r="T78" i="31"/>
  <c r="M78" i="31"/>
  <c r="L78" i="31"/>
  <c r="K78" i="31"/>
  <c r="I78" i="31"/>
  <c r="G78" i="31"/>
  <c r="F78" i="31"/>
  <c r="AH77" i="31"/>
  <c r="AF77" i="31"/>
  <c r="BG77" i="31" s="1"/>
  <c r="X77" i="31"/>
  <c r="T77" i="31"/>
  <c r="W77" i="31" s="1"/>
  <c r="L77" i="31"/>
  <c r="I77" i="31"/>
  <c r="G77" i="31"/>
  <c r="AK77" i="31" s="1"/>
  <c r="F77" i="31"/>
  <c r="BH76" i="31"/>
  <c r="AK76" i="31"/>
  <c r="AF76" i="31"/>
  <c r="BG76" i="31" s="1"/>
  <c r="X76" i="31"/>
  <c r="W76" i="31"/>
  <c r="T76" i="31"/>
  <c r="M76" i="31"/>
  <c r="L76" i="31"/>
  <c r="K76" i="31"/>
  <c r="I76" i="31"/>
  <c r="H76" i="31"/>
  <c r="AV76" i="31" s="1"/>
  <c r="G76" i="31"/>
  <c r="F76" i="31"/>
  <c r="BG75" i="31"/>
  <c r="AF75" i="31"/>
  <c r="X75" i="31"/>
  <c r="T75" i="31"/>
  <c r="W75" i="31" s="1"/>
  <c r="L75" i="31"/>
  <c r="I75" i="31"/>
  <c r="G75" i="31"/>
  <c r="F75" i="31"/>
  <c r="H75" i="31" s="1"/>
  <c r="BH74" i="31"/>
  <c r="AK74" i="31"/>
  <c r="AH74" i="31"/>
  <c r="AF74" i="31"/>
  <c r="BG74" i="31" s="1"/>
  <c r="X74" i="31"/>
  <c r="W74" i="31"/>
  <c r="T74" i="31"/>
  <c r="M74" i="31"/>
  <c r="AW74" i="31" s="1"/>
  <c r="L74" i="31"/>
  <c r="K74" i="31"/>
  <c r="I74" i="31"/>
  <c r="G74" i="31"/>
  <c r="AU74" i="31" s="1"/>
  <c r="F74" i="31"/>
  <c r="H74" i="31" s="1"/>
  <c r="AV74" i="31" s="1"/>
  <c r="BG73" i="31"/>
  <c r="AH73" i="31"/>
  <c r="AF73" i="31"/>
  <c r="X73" i="31"/>
  <c r="T73" i="31"/>
  <c r="W73" i="31" s="1"/>
  <c r="L73" i="31"/>
  <c r="I73" i="31"/>
  <c r="G73" i="31"/>
  <c r="AK73" i="31" s="1"/>
  <c r="F73" i="31"/>
  <c r="BH72" i="31"/>
  <c r="AK72" i="31"/>
  <c r="AF72" i="31"/>
  <c r="BG72" i="31" s="1"/>
  <c r="X72" i="31"/>
  <c r="W72" i="31"/>
  <c r="T72" i="31"/>
  <c r="M72" i="31"/>
  <c r="L72" i="31"/>
  <c r="K72" i="31"/>
  <c r="I72" i="31"/>
  <c r="H72" i="31"/>
  <c r="AV72" i="31" s="1"/>
  <c r="G72" i="31"/>
  <c r="AW72" i="31" s="1"/>
  <c r="F72" i="31"/>
  <c r="BG71" i="31"/>
  <c r="AF71" i="31"/>
  <c r="X71" i="31"/>
  <c r="T71" i="31"/>
  <c r="W71" i="31" s="1"/>
  <c r="L71" i="31"/>
  <c r="I71" i="31"/>
  <c r="G71" i="31"/>
  <c r="F71" i="31"/>
  <c r="BH70" i="31"/>
  <c r="AK70" i="31"/>
  <c r="AH70" i="31"/>
  <c r="AF70" i="31"/>
  <c r="BG70" i="31" s="1"/>
  <c r="X70" i="31"/>
  <c r="W70" i="31"/>
  <c r="T70" i="31"/>
  <c r="M70" i="31"/>
  <c r="L70" i="31"/>
  <c r="K70" i="31"/>
  <c r="I70" i="31"/>
  <c r="G70" i="31"/>
  <c r="F70" i="31"/>
  <c r="H70" i="31" s="1"/>
  <c r="AV70" i="31" s="1"/>
  <c r="BG69" i="31"/>
  <c r="AH69" i="31"/>
  <c r="AF69" i="31"/>
  <c r="X69" i="31"/>
  <c r="T69" i="31"/>
  <c r="W69" i="31" s="1"/>
  <c r="L69" i="31"/>
  <c r="I69" i="31"/>
  <c r="G69" i="31"/>
  <c r="AK69" i="31" s="1"/>
  <c r="F69" i="31"/>
  <c r="BH68" i="31"/>
  <c r="AV68" i="31"/>
  <c r="AK68" i="31"/>
  <c r="AF68" i="31"/>
  <c r="BG68" i="31" s="1"/>
  <c r="X68" i="31"/>
  <c r="W68" i="31"/>
  <c r="T68" i="31"/>
  <c r="M68" i="31"/>
  <c r="L68" i="31"/>
  <c r="K68" i="31"/>
  <c r="I68" i="31"/>
  <c r="H68" i="31"/>
  <c r="G68" i="31"/>
  <c r="AW68" i="31" s="1"/>
  <c r="F68" i="31"/>
  <c r="BG67" i="31"/>
  <c r="AF67" i="31"/>
  <c r="X67" i="31"/>
  <c r="T67" i="31"/>
  <c r="W67" i="31" s="1"/>
  <c r="L67" i="31"/>
  <c r="I67" i="31"/>
  <c r="G67" i="31"/>
  <c r="F67" i="31"/>
  <c r="BH66" i="31"/>
  <c r="AK66" i="31"/>
  <c r="AH66" i="31"/>
  <c r="AF66" i="31"/>
  <c r="BG66" i="31" s="1"/>
  <c r="X66" i="31"/>
  <c r="W66" i="31"/>
  <c r="T66" i="31"/>
  <c r="M66" i="31"/>
  <c r="L66" i="31"/>
  <c r="K66" i="31"/>
  <c r="I66" i="31"/>
  <c r="G66" i="31"/>
  <c r="F66" i="31"/>
  <c r="H66" i="31" s="1"/>
  <c r="BG65" i="31"/>
  <c r="AH65" i="31"/>
  <c r="AF65" i="31"/>
  <c r="X65" i="31"/>
  <c r="T65" i="31"/>
  <c r="W65" i="31" s="1"/>
  <c r="L65" i="31"/>
  <c r="I65" i="31"/>
  <c r="G65" i="31"/>
  <c r="AK65" i="31" s="1"/>
  <c r="F65" i="31"/>
  <c r="BH64" i="31"/>
  <c r="AV64" i="31"/>
  <c r="AK64" i="31"/>
  <c r="AF64" i="31"/>
  <c r="BG64" i="31" s="1"/>
  <c r="X64" i="31"/>
  <c r="W64" i="31"/>
  <c r="T64" i="31"/>
  <c r="M64" i="31"/>
  <c r="L64" i="31"/>
  <c r="K64" i="31"/>
  <c r="I64" i="31"/>
  <c r="H64" i="31"/>
  <c r="G64" i="31"/>
  <c r="F64" i="31"/>
  <c r="BG63" i="31"/>
  <c r="AF63" i="31"/>
  <c r="X63" i="31"/>
  <c r="T63" i="31"/>
  <c r="W63" i="31" s="1"/>
  <c r="L63" i="31"/>
  <c r="I63" i="31"/>
  <c r="G63" i="31"/>
  <c r="F63" i="31"/>
  <c r="H63" i="31" s="1"/>
  <c r="BH62" i="31"/>
  <c r="AK62" i="31"/>
  <c r="AH62" i="31"/>
  <c r="AF62" i="31"/>
  <c r="BG62" i="31" s="1"/>
  <c r="X62" i="31"/>
  <c r="W62" i="31"/>
  <c r="T62" i="31"/>
  <c r="M62" i="31"/>
  <c r="AX62" i="31" s="1"/>
  <c r="L62" i="31"/>
  <c r="K62" i="31"/>
  <c r="I62" i="31"/>
  <c r="G62" i="31"/>
  <c r="F62" i="31"/>
  <c r="H62" i="31" s="1"/>
  <c r="AV62" i="31" s="1"/>
  <c r="BG61" i="31"/>
  <c r="AH61" i="31"/>
  <c r="AF61" i="31"/>
  <c r="X61" i="31"/>
  <c r="T61" i="31"/>
  <c r="W61" i="31" s="1"/>
  <c r="L61" i="31"/>
  <c r="I61" i="31"/>
  <c r="G61" i="31"/>
  <c r="F61" i="31"/>
  <c r="BH60" i="31"/>
  <c r="AX60" i="31"/>
  <c r="AK60" i="31"/>
  <c r="AF60" i="31"/>
  <c r="BG60" i="31" s="1"/>
  <c r="X60" i="31"/>
  <c r="W60" i="31"/>
  <c r="T60" i="31"/>
  <c r="M60" i="31"/>
  <c r="L60" i="31"/>
  <c r="K60" i="31"/>
  <c r="I60" i="31"/>
  <c r="H60" i="31"/>
  <c r="AV60" i="31" s="1"/>
  <c r="G60" i="31"/>
  <c r="AW60" i="31" s="1"/>
  <c r="F60" i="31"/>
  <c r="BG59" i="31"/>
  <c r="AF59" i="31"/>
  <c r="X59" i="31"/>
  <c r="T59" i="31"/>
  <c r="W59" i="31" s="1"/>
  <c r="L59" i="31"/>
  <c r="I59" i="31"/>
  <c r="G59" i="31"/>
  <c r="F59" i="31"/>
  <c r="H59" i="31" s="1"/>
  <c r="BH58" i="31"/>
  <c r="AK58" i="31"/>
  <c r="AH58" i="31"/>
  <c r="AF58" i="31"/>
  <c r="BG58" i="31" s="1"/>
  <c r="X58" i="31"/>
  <c r="W58" i="31"/>
  <c r="T58" i="31"/>
  <c r="M58" i="31"/>
  <c r="L58" i="31"/>
  <c r="K58" i="31"/>
  <c r="I58" i="31"/>
  <c r="G58" i="31"/>
  <c r="F58" i="31"/>
  <c r="H58" i="31" s="1"/>
  <c r="AV58" i="31" s="1"/>
  <c r="BG57" i="31"/>
  <c r="AH57" i="31"/>
  <c r="AF57" i="31"/>
  <c r="X57" i="31"/>
  <c r="T57" i="31"/>
  <c r="W57" i="31" s="1"/>
  <c r="L57" i="31"/>
  <c r="I57" i="31"/>
  <c r="G57" i="31"/>
  <c r="F57" i="31"/>
  <c r="BH56" i="31"/>
  <c r="AK56" i="31"/>
  <c r="AF56" i="31"/>
  <c r="BG56" i="31" s="1"/>
  <c r="X56" i="31"/>
  <c r="W56" i="31"/>
  <c r="T56" i="31"/>
  <c r="M56" i="31"/>
  <c r="AX56" i="31" s="1"/>
  <c r="L56" i="31"/>
  <c r="K56" i="31"/>
  <c r="I56" i="31"/>
  <c r="H56" i="31"/>
  <c r="AV56" i="31" s="1"/>
  <c r="G56" i="31"/>
  <c r="F56" i="31"/>
  <c r="BG55" i="31"/>
  <c r="AF55" i="31"/>
  <c r="X55" i="31"/>
  <c r="T55" i="31"/>
  <c r="W55" i="31" s="1"/>
  <c r="L55" i="31"/>
  <c r="I55" i="31"/>
  <c r="G55" i="31"/>
  <c r="F55" i="31"/>
  <c r="BH54" i="31"/>
  <c r="AK54" i="31"/>
  <c r="AF54" i="31"/>
  <c r="BG54" i="31" s="1"/>
  <c r="X54" i="31"/>
  <c r="W54" i="31"/>
  <c r="T54" i="31"/>
  <c r="M54" i="31"/>
  <c r="L54" i="31"/>
  <c r="K54" i="31"/>
  <c r="I54" i="31"/>
  <c r="G54" i="31"/>
  <c r="F54" i="31"/>
  <c r="H54" i="31" s="1"/>
  <c r="BG53" i="31"/>
  <c r="AH53" i="31"/>
  <c r="AF53" i="31"/>
  <c r="X53" i="31"/>
  <c r="T53" i="31"/>
  <c r="W53" i="31" s="1"/>
  <c r="L53" i="31"/>
  <c r="I53" i="31"/>
  <c r="G53" i="31"/>
  <c r="F53" i="31"/>
  <c r="BH52" i="31"/>
  <c r="AK52" i="31"/>
  <c r="AF52" i="31"/>
  <c r="BG52" i="31" s="1"/>
  <c r="X52" i="31"/>
  <c r="W52" i="31"/>
  <c r="T52" i="31"/>
  <c r="M52" i="31"/>
  <c r="AX52" i="31" s="1"/>
  <c r="L52" i="31"/>
  <c r="K52" i="31"/>
  <c r="I52" i="31"/>
  <c r="H52" i="31"/>
  <c r="AV52" i="31" s="1"/>
  <c r="G52" i="31"/>
  <c r="F52" i="31"/>
  <c r="BG51" i="31"/>
  <c r="AF51" i="31"/>
  <c r="X51" i="31"/>
  <c r="T51" i="31"/>
  <c r="W51" i="31" s="1"/>
  <c r="L51" i="31"/>
  <c r="I51" i="31"/>
  <c r="G51" i="31"/>
  <c r="F51" i="31"/>
  <c r="BH50" i="31"/>
  <c r="AK50" i="31"/>
  <c r="AF50" i="31"/>
  <c r="BG50" i="31" s="1"/>
  <c r="X50" i="31"/>
  <c r="W50" i="31"/>
  <c r="T50" i="31"/>
  <c r="M50" i="31"/>
  <c r="L50" i="31"/>
  <c r="K50" i="31"/>
  <c r="I50" i="31"/>
  <c r="G50" i="31"/>
  <c r="F50" i="31"/>
  <c r="H50" i="31" s="1"/>
  <c r="BG49" i="31"/>
  <c r="AH49" i="31"/>
  <c r="AF49" i="31"/>
  <c r="X49" i="31"/>
  <c r="T49" i="31"/>
  <c r="W49" i="31" s="1"/>
  <c r="L49" i="31"/>
  <c r="I49" i="31"/>
  <c r="G49" i="31"/>
  <c r="F49" i="31"/>
  <c r="H49" i="31" s="1"/>
  <c r="BH48" i="31"/>
  <c r="AK48" i="31"/>
  <c r="AH48" i="31"/>
  <c r="AF48" i="31"/>
  <c r="BG48" i="31" s="1"/>
  <c r="X48" i="31"/>
  <c r="W48" i="31"/>
  <c r="T48" i="31"/>
  <c r="M48" i="31"/>
  <c r="AW48" i="31" s="1"/>
  <c r="L48" i="31"/>
  <c r="K48" i="31"/>
  <c r="I48" i="31"/>
  <c r="G48" i="31"/>
  <c r="F48" i="31"/>
  <c r="H48" i="31" s="1"/>
  <c r="AV48" i="31" s="1"/>
  <c r="AF47" i="31"/>
  <c r="X47" i="31"/>
  <c r="T47" i="31"/>
  <c r="W47" i="31" s="1"/>
  <c r="L47" i="31"/>
  <c r="I47" i="31"/>
  <c r="G47" i="31"/>
  <c r="AW47" i="31" s="1"/>
  <c r="F47" i="31"/>
  <c r="BH46" i="31"/>
  <c r="AF46" i="31"/>
  <c r="X46" i="31"/>
  <c r="W46" i="31"/>
  <c r="T46" i="31"/>
  <c r="L46" i="31"/>
  <c r="K46" i="31"/>
  <c r="I46" i="31"/>
  <c r="G46" i="31"/>
  <c r="F46" i="31"/>
  <c r="H46" i="31" s="1"/>
  <c r="AW45" i="31"/>
  <c r="AK45" i="31"/>
  <c r="AH45" i="31"/>
  <c r="AF45" i="31"/>
  <c r="X45" i="31"/>
  <c r="T45" i="31"/>
  <c r="W45" i="31" s="1"/>
  <c r="M45" i="31"/>
  <c r="L45" i="31"/>
  <c r="K45" i="31"/>
  <c r="I45" i="31"/>
  <c r="AX45" i="31" s="1"/>
  <c r="H45" i="31"/>
  <c r="AV45" i="31" s="1"/>
  <c r="G45" i="31"/>
  <c r="BH45" i="31" s="1"/>
  <c r="F45" i="31"/>
  <c r="AF44" i="31"/>
  <c r="X44" i="31"/>
  <c r="T44" i="31"/>
  <c r="W44" i="31" s="1"/>
  <c r="L44" i="31"/>
  <c r="I44" i="31"/>
  <c r="G44" i="31"/>
  <c r="F44" i="31"/>
  <c r="AK43" i="31"/>
  <c r="AF43" i="31"/>
  <c r="X43" i="31"/>
  <c r="W43" i="31"/>
  <c r="T43" i="31"/>
  <c r="L43" i="31"/>
  <c r="K43" i="31"/>
  <c r="I43" i="31"/>
  <c r="G43" i="31"/>
  <c r="AW43" i="31" s="1"/>
  <c r="F43" i="31"/>
  <c r="H43" i="31" s="1"/>
  <c r="AW42" i="31"/>
  <c r="AK42" i="31"/>
  <c r="AH42" i="31"/>
  <c r="AF42" i="31"/>
  <c r="X42" i="31"/>
  <c r="T42" i="31"/>
  <c r="W42" i="31" s="1"/>
  <c r="L42" i="31"/>
  <c r="K42" i="31"/>
  <c r="I42" i="31"/>
  <c r="G42" i="31"/>
  <c r="BH42" i="31" s="1"/>
  <c r="F42" i="31"/>
  <c r="H42" i="31" s="1"/>
  <c r="BH41" i="31"/>
  <c r="AW41" i="31"/>
  <c r="AK41" i="31"/>
  <c r="AH41" i="31"/>
  <c r="AF41" i="31"/>
  <c r="X41" i="31"/>
  <c r="T41" i="31"/>
  <c r="W41" i="31" s="1"/>
  <c r="M41" i="31"/>
  <c r="L41" i="31"/>
  <c r="K41" i="31"/>
  <c r="I41" i="31"/>
  <c r="AX41" i="31" s="1"/>
  <c r="H41" i="31"/>
  <c r="AV41" i="31" s="1"/>
  <c r="G41" i="31"/>
  <c r="BG41" i="31" s="1"/>
  <c r="F41" i="31"/>
  <c r="BG40" i="31"/>
  <c r="AF40" i="31"/>
  <c r="X40" i="31"/>
  <c r="T40" i="31"/>
  <c r="W40" i="31" s="1"/>
  <c r="L40" i="31"/>
  <c r="I40" i="31"/>
  <c r="G40" i="31"/>
  <c r="F40" i="31"/>
  <c r="AK39" i="31"/>
  <c r="AF39" i="31"/>
  <c r="X39" i="31"/>
  <c r="W39" i="31"/>
  <c r="T39" i="31"/>
  <c r="L39" i="31"/>
  <c r="K39" i="31"/>
  <c r="I39" i="31"/>
  <c r="G39" i="31"/>
  <c r="AW39" i="31" s="1"/>
  <c r="F39" i="31"/>
  <c r="H39" i="31" s="1"/>
  <c r="AW38" i="31"/>
  <c r="AK38" i="31"/>
  <c r="AH38" i="31"/>
  <c r="AF38" i="31"/>
  <c r="X38" i="31"/>
  <c r="T38" i="31"/>
  <c r="W38" i="31" s="1"/>
  <c r="L38" i="31"/>
  <c r="K38" i="31"/>
  <c r="I38" i="31"/>
  <c r="G38" i="31"/>
  <c r="BH38" i="31" s="1"/>
  <c r="F38" i="31"/>
  <c r="H38" i="31" s="1"/>
  <c r="BH37" i="31"/>
  <c r="AW37" i="31"/>
  <c r="AV37" i="31"/>
  <c r="AK37" i="31"/>
  <c r="AH37" i="31"/>
  <c r="AF37" i="31"/>
  <c r="X37" i="31"/>
  <c r="T37" i="31"/>
  <c r="W37" i="31" s="1"/>
  <c r="M37" i="31"/>
  <c r="L37" i="31"/>
  <c r="K37" i="31"/>
  <c r="I37" i="31"/>
  <c r="AX37" i="31" s="1"/>
  <c r="H37" i="31"/>
  <c r="G37" i="31"/>
  <c r="BG37" i="31" s="1"/>
  <c r="F37" i="31"/>
  <c r="BG36" i="31"/>
  <c r="AF36" i="31"/>
  <c r="X36" i="31"/>
  <c r="T36" i="31"/>
  <c r="W36" i="31" s="1"/>
  <c r="L36" i="31"/>
  <c r="I36" i="31"/>
  <c r="G36" i="31"/>
  <c r="F36" i="31"/>
  <c r="AK35" i="31"/>
  <c r="AF35" i="31"/>
  <c r="X35" i="31"/>
  <c r="W35" i="31"/>
  <c r="T35" i="31"/>
  <c r="L35" i="31"/>
  <c r="K35" i="31"/>
  <c r="I35" i="31"/>
  <c r="G35" i="31"/>
  <c r="AW35" i="31" s="1"/>
  <c r="F35" i="31"/>
  <c r="H35" i="31" s="1"/>
  <c r="AW34" i="31"/>
  <c r="AK34" i="31"/>
  <c r="AH34" i="31"/>
  <c r="AF34" i="31"/>
  <c r="X34" i="31"/>
  <c r="T34" i="31"/>
  <c r="W34" i="31" s="1"/>
  <c r="L34" i="31"/>
  <c r="K34" i="31"/>
  <c r="I34" i="31"/>
  <c r="G34" i="31"/>
  <c r="BH34" i="31" s="1"/>
  <c r="F34" i="31"/>
  <c r="H34" i="31" s="1"/>
  <c r="BH33" i="31"/>
  <c r="AW33" i="31"/>
  <c r="AK33" i="31"/>
  <c r="AH33" i="31"/>
  <c r="AF33" i="31"/>
  <c r="X33" i="31"/>
  <c r="T33" i="31"/>
  <c r="W33" i="31" s="1"/>
  <c r="M33" i="31"/>
  <c r="L33" i="31"/>
  <c r="K33" i="31"/>
  <c r="I33" i="31"/>
  <c r="H33" i="31"/>
  <c r="AV33" i="31" s="1"/>
  <c r="G33" i="31"/>
  <c r="BG33" i="31" s="1"/>
  <c r="F33" i="31"/>
  <c r="BG32" i="31"/>
  <c r="AF32" i="31"/>
  <c r="X32" i="31"/>
  <c r="T32" i="31"/>
  <c r="W32" i="31" s="1"/>
  <c r="L32" i="31"/>
  <c r="I32" i="31"/>
  <c r="G32" i="31"/>
  <c r="BH32" i="31" s="1"/>
  <c r="F32" i="31"/>
  <c r="BG31" i="31"/>
  <c r="AF31" i="31"/>
  <c r="X31" i="31"/>
  <c r="W31" i="31"/>
  <c r="T31" i="31"/>
  <c r="L31" i="31"/>
  <c r="I31" i="31"/>
  <c r="G31" i="31"/>
  <c r="F31" i="31"/>
  <c r="H31" i="31" s="1"/>
  <c r="AF30" i="31"/>
  <c r="X30" i="31"/>
  <c r="T30" i="31"/>
  <c r="W30" i="31" s="1"/>
  <c r="L30" i="31"/>
  <c r="I30" i="31"/>
  <c r="G30" i="31"/>
  <c r="F30" i="31"/>
  <c r="BH29" i="31"/>
  <c r="AW29" i="31"/>
  <c r="AK29" i="31"/>
  <c r="AH29" i="31"/>
  <c r="AF29" i="31"/>
  <c r="X29" i="31"/>
  <c r="W29" i="31"/>
  <c r="T29" i="31"/>
  <c r="M29" i="31"/>
  <c r="L29" i="31"/>
  <c r="K29" i="31"/>
  <c r="I29" i="31"/>
  <c r="AX29" i="31" s="1"/>
  <c r="H29" i="31"/>
  <c r="AV29" i="31" s="1"/>
  <c r="G29" i="31"/>
  <c r="F29" i="31"/>
  <c r="AF28" i="31"/>
  <c r="X28" i="31"/>
  <c r="T28" i="31"/>
  <c r="W28" i="31" s="1"/>
  <c r="L28" i="31"/>
  <c r="I28" i="31"/>
  <c r="G28" i="31"/>
  <c r="F28" i="31"/>
  <c r="AF27" i="31"/>
  <c r="X27" i="31"/>
  <c r="W27" i="31"/>
  <c r="T27" i="31"/>
  <c r="M27" i="31"/>
  <c r="AX27" i="31" s="1"/>
  <c r="L27" i="31"/>
  <c r="I27" i="31"/>
  <c r="H27" i="31"/>
  <c r="G27" i="31"/>
  <c r="BH27" i="31" s="1"/>
  <c r="F27" i="31"/>
  <c r="AF26" i="31"/>
  <c r="X26" i="31"/>
  <c r="T26" i="31"/>
  <c r="W26" i="31" s="1"/>
  <c r="L26" i="31"/>
  <c r="I26" i="31"/>
  <c r="G26" i="31"/>
  <c r="F26" i="31"/>
  <c r="BH25" i="31"/>
  <c r="AW25" i="31"/>
  <c r="AK25" i="31"/>
  <c r="AH25" i="31"/>
  <c r="AF25" i="31"/>
  <c r="X25" i="31"/>
  <c r="W25" i="31"/>
  <c r="T25" i="31"/>
  <c r="M25" i="31"/>
  <c r="L25" i="31"/>
  <c r="K25" i="31"/>
  <c r="I25" i="31"/>
  <c r="AX25" i="31" s="1"/>
  <c r="H25" i="31"/>
  <c r="AV25" i="31" s="1"/>
  <c r="G25" i="31"/>
  <c r="F25" i="31"/>
  <c r="AF24" i="31"/>
  <c r="X24" i="31"/>
  <c r="T24" i="31"/>
  <c r="W24" i="31" s="1"/>
  <c r="L24" i="31"/>
  <c r="I24" i="31"/>
  <c r="G24" i="31"/>
  <c r="F24" i="31"/>
  <c r="AF23" i="31"/>
  <c r="X23" i="31"/>
  <c r="W23" i="31"/>
  <c r="T23" i="31"/>
  <c r="M23" i="31"/>
  <c r="AX23" i="31" s="1"/>
  <c r="L23" i="31"/>
  <c r="I23" i="31"/>
  <c r="H23" i="31"/>
  <c r="G23" i="31"/>
  <c r="BH23" i="31" s="1"/>
  <c r="F23" i="31"/>
  <c r="AF22" i="31"/>
  <c r="X22" i="31"/>
  <c r="T22" i="31"/>
  <c r="W22" i="31" s="1"/>
  <c r="L22" i="31"/>
  <c r="I22" i="31"/>
  <c r="G22" i="31"/>
  <c r="F22" i="31"/>
  <c r="AW21" i="31"/>
  <c r="AF21" i="31"/>
  <c r="X21" i="31"/>
  <c r="W21" i="31"/>
  <c r="T21" i="31"/>
  <c r="M21" i="31"/>
  <c r="L21" i="31"/>
  <c r="I21" i="31"/>
  <c r="AX21" i="31" s="1"/>
  <c r="H21" i="31"/>
  <c r="G21" i="31"/>
  <c r="BH21" i="31" s="1"/>
  <c r="F21" i="31"/>
  <c r="AF20" i="31"/>
  <c r="X20" i="31"/>
  <c r="W20" i="31"/>
  <c r="T20" i="31"/>
  <c r="L20" i="31"/>
  <c r="I20" i="31"/>
  <c r="G20" i="31"/>
  <c r="AK20" i="31" s="1"/>
  <c r="F20" i="31"/>
  <c r="H20" i="31" s="1"/>
  <c r="AK19" i="31"/>
  <c r="AH19" i="31"/>
  <c r="AF19" i="31"/>
  <c r="X19" i="31"/>
  <c r="W19" i="31"/>
  <c r="T19" i="31"/>
  <c r="M19" i="31"/>
  <c r="L19" i="31"/>
  <c r="K19" i="31"/>
  <c r="I19" i="31"/>
  <c r="G19" i="31"/>
  <c r="BH19" i="31" s="1"/>
  <c r="F19" i="31"/>
  <c r="AW19" i="31" s="1"/>
  <c r="BH18" i="31"/>
  <c r="AW18" i="31"/>
  <c r="AH18" i="31"/>
  <c r="AF18" i="31"/>
  <c r="X18" i="31"/>
  <c r="T18" i="31"/>
  <c r="W18" i="31" s="1"/>
  <c r="M18" i="31"/>
  <c r="L18" i="31"/>
  <c r="I18" i="31"/>
  <c r="AX18" i="31" s="1"/>
  <c r="H18" i="31"/>
  <c r="G18" i="31"/>
  <c r="BG18" i="31" s="1"/>
  <c r="F18" i="31"/>
  <c r="BH17" i="31"/>
  <c r="AF17" i="31"/>
  <c r="X17" i="31"/>
  <c r="W17" i="31"/>
  <c r="T17" i="31"/>
  <c r="M17" i="31"/>
  <c r="AX17" i="31" s="1"/>
  <c r="L17" i="31"/>
  <c r="I17" i="31"/>
  <c r="H17" i="31"/>
  <c r="G17" i="31"/>
  <c r="BG17" i="31" s="1"/>
  <c r="F17" i="31"/>
  <c r="AF16" i="31"/>
  <c r="X16" i="31"/>
  <c r="W16" i="31"/>
  <c r="T16" i="31"/>
  <c r="L16" i="31"/>
  <c r="I16" i="31"/>
  <c r="G16" i="31"/>
  <c r="AK16" i="31" s="1"/>
  <c r="F16" i="31"/>
  <c r="H16" i="31" s="1"/>
  <c r="AK15" i="31"/>
  <c r="AH15" i="31"/>
  <c r="AF15" i="31"/>
  <c r="X15" i="31"/>
  <c r="W15" i="31"/>
  <c r="T15" i="31"/>
  <c r="M15" i="31"/>
  <c r="L15" i="31"/>
  <c r="K15" i="31"/>
  <c r="I15" i="31"/>
  <c r="G15" i="31"/>
  <c r="BH15" i="31" s="1"/>
  <c r="F15" i="31"/>
  <c r="AW15" i="31" s="1"/>
  <c r="BH14" i="31"/>
  <c r="AW14" i="31"/>
  <c r="AH14" i="31"/>
  <c r="AF14" i="31"/>
  <c r="X14" i="31"/>
  <c r="T14" i="31"/>
  <c r="W14" i="31" s="1"/>
  <c r="M14" i="31"/>
  <c r="L14" i="31"/>
  <c r="I14" i="31"/>
  <c r="AX14" i="31" s="1"/>
  <c r="H14" i="31"/>
  <c r="G14" i="31"/>
  <c r="BG14" i="31" s="1"/>
  <c r="F14" i="31"/>
  <c r="BH13" i="31"/>
  <c r="AF13" i="31"/>
  <c r="X13" i="31"/>
  <c r="W13" i="31"/>
  <c r="T13" i="31"/>
  <c r="M13" i="31"/>
  <c r="AX13" i="31" s="1"/>
  <c r="L13" i="31"/>
  <c r="I13" i="31"/>
  <c r="H13" i="31"/>
  <c r="G13" i="31"/>
  <c r="BG13" i="31" s="1"/>
  <c r="F13" i="31"/>
  <c r="AF12" i="31"/>
  <c r="X12" i="31"/>
  <c r="W12" i="31"/>
  <c r="T12" i="31"/>
  <c r="L12" i="31"/>
  <c r="I12" i="31"/>
  <c r="G12" i="31"/>
  <c r="AK12" i="31" s="1"/>
  <c r="F12" i="31"/>
  <c r="H12" i="31" s="1"/>
  <c r="BH11" i="31"/>
  <c r="AK11" i="31"/>
  <c r="AH11" i="31"/>
  <c r="AF11" i="31"/>
  <c r="X11" i="31"/>
  <c r="W11" i="31"/>
  <c r="T11" i="31"/>
  <c r="M11" i="31"/>
  <c r="L11" i="31"/>
  <c r="K11" i="31"/>
  <c r="I11" i="31"/>
  <c r="G11" i="31"/>
  <c r="BG11" i="31" s="1"/>
  <c r="F11" i="31"/>
  <c r="AW11" i="31" s="1"/>
  <c r="BH10" i="31"/>
  <c r="AW10" i="31"/>
  <c r="AH10" i="31"/>
  <c r="AF10" i="31"/>
  <c r="X10" i="31"/>
  <c r="T10" i="31"/>
  <c r="W10" i="31" s="1"/>
  <c r="M10" i="31"/>
  <c r="L10" i="31"/>
  <c r="I10" i="31"/>
  <c r="AX10" i="31" s="1"/>
  <c r="H10" i="31"/>
  <c r="G10" i="31"/>
  <c r="BG10" i="31" s="1"/>
  <c r="F10" i="31"/>
  <c r="BH9" i="31"/>
  <c r="AF9" i="31"/>
  <c r="X9" i="31"/>
  <c r="W9" i="31"/>
  <c r="T9" i="31"/>
  <c r="M9" i="31"/>
  <c r="AX9" i="31" s="1"/>
  <c r="L9" i="31"/>
  <c r="I9" i="31"/>
  <c r="H9" i="31"/>
  <c r="G9" i="31"/>
  <c r="BG9" i="31" s="1"/>
  <c r="F9" i="31"/>
  <c r="AF8" i="31"/>
  <c r="X8" i="31"/>
  <c r="W8" i="31"/>
  <c r="T8" i="31"/>
  <c r="L8" i="31"/>
  <c r="I8" i="31"/>
  <c r="G8" i="31"/>
  <c r="AK8" i="31" s="1"/>
  <c r="F8" i="31"/>
  <c r="H8" i="31" s="1"/>
  <c r="BH7" i="31"/>
  <c r="AK7" i="31"/>
  <c r="AH7" i="31"/>
  <c r="AF7" i="31"/>
  <c r="X7" i="31"/>
  <c r="W7" i="31"/>
  <c r="T7" i="31"/>
  <c r="M7" i="31"/>
  <c r="L7" i="31"/>
  <c r="K7" i="31"/>
  <c r="I7" i="31"/>
  <c r="G7" i="31"/>
  <c r="BG7" i="31" s="1"/>
  <c r="F7" i="31"/>
  <c r="AW7" i="31" s="1"/>
  <c r="BH6" i="31"/>
  <c r="AW6" i="31"/>
  <c r="AH6" i="31"/>
  <c r="AF6" i="31"/>
  <c r="X6" i="31"/>
  <c r="T6" i="31"/>
  <c r="W6" i="31" s="1"/>
  <c r="M6" i="31"/>
  <c r="L6" i="31"/>
  <c r="I6" i="31"/>
  <c r="AX6" i="31" s="1"/>
  <c r="H6" i="31"/>
  <c r="G6" i="31"/>
  <c r="BG6" i="31" s="1"/>
  <c r="F6" i="31"/>
  <c r="BH5" i="31"/>
  <c r="AF5" i="31"/>
  <c r="AF2" i="31" s="1"/>
  <c r="X5" i="31"/>
  <c r="W5" i="31"/>
  <c r="T5" i="31"/>
  <c r="M5" i="31"/>
  <c r="AX5" i="31" s="1"/>
  <c r="L5" i="31"/>
  <c r="I5" i="31"/>
  <c r="H5" i="31"/>
  <c r="G5" i="31"/>
  <c r="BG5" i="31" s="1"/>
  <c r="F5" i="31"/>
  <c r="AF4" i="31"/>
  <c r="X4" i="31"/>
  <c r="W4" i="31"/>
  <c r="T4" i="31"/>
  <c r="L4" i="31"/>
  <c r="J2" i="31" s="1"/>
  <c r="I4" i="31"/>
  <c r="G4" i="31"/>
  <c r="AK4" i="31" s="1"/>
  <c r="F4" i="31"/>
  <c r="H4" i="31" s="1"/>
  <c r="V2" i="31"/>
  <c r="H2" i="31"/>
  <c r="G2" i="31"/>
  <c r="C2" i="31"/>
  <c r="BH82" i="30"/>
  <c r="AW82" i="30"/>
  <c r="AH82" i="30"/>
  <c r="AF82" i="30"/>
  <c r="BG82" i="30" s="1"/>
  <c r="X82" i="30"/>
  <c r="T82" i="30"/>
  <c r="W82" i="30" s="1"/>
  <c r="M82" i="30"/>
  <c r="L82" i="30"/>
  <c r="I82" i="30"/>
  <c r="AX82" i="30" s="1"/>
  <c r="H82" i="30"/>
  <c r="G82" i="30"/>
  <c r="F82" i="30"/>
  <c r="BH81" i="30"/>
  <c r="AF81" i="30"/>
  <c r="BG81" i="30" s="1"/>
  <c r="X81" i="30"/>
  <c r="W81" i="30"/>
  <c r="T81" i="30"/>
  <c r="M81" i="30"/>
  <c r="AX81" i="30" s="1"/>
  <c r="L81" i="30"/>
  <c r="I81" i="30"/>
  <c r="H81" i="30"/>
  <c r="G81" i="30"/>
  <c r="F81" i="30"/>
  <c r="BG80" i="30"/>
  <c r="AF80" i="30"/>
  <c r="X80" i="30"/>
  <c r="W80" i="30"/>
  <c r="T80" i="30"/>
  <c r="L80" i="30"/>
  <c r="I80" i="30"/>
  <c r="G80" i="30"/>
  <c r="AK80" i="30" s="1"/>
  <c r="F80" i="30"/>
  <c r="H80" i="30" s="1"/>
  <c r="AK79" i="30"/>
  <c r="AH79" i="30"/>
  <c r="AF79" i="30"/>
  <c r="BG79" i="30" s="1"/>
  <c r="X79" i="30"/>
  <c r="W79" i="30"/>
  <c r="T79" i="30"/>
  <c r="M79" i="30"/>
  <c r="L79" i="30"/>
  <c r="K79" i="30"/>
  <c r="I79" i="30"/>
  <c r="G79" i="30"/>
  <c r="BH79" i="30" s="1"/>
  <c r="F79" i="30"/>
  <c r="AW79" i="30" s="1"/>
  <c r="BH78" i="30"/>
  <c r="AW78" i="30"/>
  <c r="AH78" i="30"/>
  <c r="AF78" i="30"/>
  <c r="BG78" i="30" s="1"/>
  <c r="X78" i="30"/>
  <c r="T78" i="30"/>
  <c r="W78" i="30" s="1"/>
  <c r="M78" i="30"/>
  <c r="L78" i="30"/>
  <c r="I78" i="30"/>
  <c r="AX78" i="30" s="1"/>
  <c r="H78" i="30"/>
  <c r="G78" i="30"/>
  <c r="F78" i="30"/>
  <c r="BH77" i="30"/>
  <c r="AF77" i="30"/>
  <c r="BG77" i="30" s="1"/>
  <c r="X77" i="30"/>
  <c r="W77" i="30"/>
  <c r="T77" i="30"/>
  <c r="M77" i="30"/>
  <c r="AX77" i="30" s="1"/>
  <c r="L77" i="30"/>
  <c r="I77" i="30"/>
  <c r="H77" i="30"/>
  <c r="G77" i="30"/>
  <c r="F77" i="30"/>
  <c r="BG76" i="30"/>
  <c r="AF76" i="30"/>
  <c r="X76" i="30"/>
  <c r="W76" i="30"/>
  <c r="T76" i="30"/>
  <c r="L76" i="30"/>
  <c r="I76" i="30"/>
  <c r="G76" i="30"/>
  <c r="F76" i="30"/>
  <c r="AK75" i="30"/>
  <c r="AH75" i="30"/>
  <c r="AF75" i="30"/>
  <c r="BG75" i="30" s="1"/>
  <c r="X75" i="30"/>
  <c r="W75" i="30"/>
  <c r="T75" i="30"/>
  <c r="M75" i="30"/>
  <c r="L75" i="30"/>
  <c r="K75" i="30"/>
  <c r="I75" i="30"/>
  <c r="G75" i="30"/>
  <c r="BH75" i="30" s="1"/>
  <c r="F75" i="30"/>
  <c r="BH74" i="30"/>
  <c r="AW74" i="30"/>
  <c r="AH74" i="30"/>
  <c r="AF74" i="30"/>
  <c r="BG74" i="30" s="1"/>
  <c r="X74" i="30"/>
  <c r="T74" i="30"/>
  <c r="W74" i="30" s="1"/>
  <c r="M74" i="30"/>
  <c r="L74" i="30"/>
  <c r="I74" i="30"/>
  <c r="AX74" i="30" s="1"/>
  <c r="H74" i="30"/>
  <c r="G74" i="30"/>
  <c r="F74" i="30"/>
  <c r="BH73" i="30"/>
  <c r="AF73" i="30"/>
  <c r="BG73" i="30" s="1"/>
  <c r="X73" i="30"/>
  <c r="W73" i="30"/>
  <c r="T73" i="30"/>
  <c r="M73" i="30"/>
  <c r="AX73" i="30" s="1"/>
  <c r="L73" i="30"/>
  <c r="I73" i="30"/>
  <c r="H73" i="30"/>
  <c r="G73" i="30"/>
  <c r="F73" i="30"/>
  <c r="BG72" i="30"/>
  <c r="AF72" i="30"/>
  <c r="X72" i="30"/>
  <c r="W72" i="30"/>
  <c r="T72" i="30"/>
  <c r="L72" i="30"/>
  <c r="I72" i="30"/>
  <c r="G72" i="30"/>
  <c r="F72" i="30"/>
  <c r="BH71" i="30"/>
  <c r="AK71" i="30"/>
  <c r="AH71" i="30"/>
  <c r="AF71" i="30"/>
  <c r="BG71" i="30" s="1"/>
  <c r="X71" i="30"/>
  <c r="W71" i="30"/>
  <c r="T71" i="30"/>
  <c r="M71" i="30"/>
  <c r="L71" i="30"/>
  <c r="K71" i="30"/>
  <c r="I71" i="30"/>
  <c r="G71" i="30"/>
  <c r="F71" i="30"/>
  <c r="BH70" i="30"/>
  <c r="AW70" i="30"/>
  <c r="AH70" i="30"/>
  <c r="AF70" i="30"/>
  <c r="BG70" i="30" s="1"/>
  <c r="X70" i="30"/>
  <c r="T70" i="30"/>
  <c r="W70" i="30" s="1"/>
  <c r="M70" i="30"/>
  <c r="L70" i="30"/>
  <c r="I70" i="30"/>
  <c r="AX70" i="30" s="1"/>
  <c r="H70" i="30"/>
  <c r="G70" i="30"/>
  <c r="F70" i="30"/>
  <c r="BH69" i="30"/>
  <c r="AF69" i="30"/>
  <c r="BG69" i="30" s="1"/>
  <c r="X69" i="30"/>
  <c r="W69" i="30"/>
  <c r="T69" i="30"/>
  <c r="M69" i="30"/>
  <c r="AX69" i="30" s="1"/>
  <c r="L69" i="30"/>
  <c r="I69" i="30"/>
  <c r="H69" i="30"/>
  <c r="G69" i="30"/>
  <c r="F69" i="30"/>
  <c r="BG68" i="30"/>
  <c r="AF68" i="30"/>
  <c r="X68" i="30"/>
  <c r="W68" i="30"/>
  <c r="T68" i="30"/>
  <c r="L68" i="30"/>
  <c r="I68" i="30"/>
  <c r="G68" i="30"/>
  <c r="F68" i="30"/>
  <c r="BH67" i="30"/>
  <c r="AK67" i="30"/>
  <c r="AH67" i="30"/>
  <c r="AF67" i="30"/>
  <c r="BG67" i="30" s="1"/>
  <c r="X67" i="30"/>
  <c r="W67" i="30"/>
  <c r="T67" i="30"/>
  <c r="M67" i="30"/>
  <c r="L67" i="30"/>
  <c r="K67" i="30"/>
  <c r="I67" i="30"/>
  <c r="G67" i="30"/>
  <c r="F67" i="30"/>
  <c r="BH66" i="30"/>
  <c r="AW66" i="30"/>
  <c r="AH66" i="30"/>
  <c r="AF66" i="30"/>
  <c r="BG66" i="30" s="1"/>
  <c r="X66" i="30"/>
  <c r="T66" i="30"/>
  <c r="W66" i="30" s="1"/>
  <c r="M66" i="30"/>
  <c r="L66" i="30"/>
  <c r="I66" i="30"/>
  <c r="AX66" i="30" s="1"/>
  <c r="H66" i="30"/>
  <c r="G66" i="30"/>
  <c r="F66" i="30"/>
  <c r="BH65" i="30"/>
  <c r="AF65" i="30"/>
  <c r="BG65" i="30" s="1"/>
  <c r="X65" i="30"/>
  <c r="W65" i="30"/>
  <c r="T65" i="30"/>
  <c r="M65" i="30"/>
  <c r="AX65" i="30" s="1"/>
  <c r="L65" i="30"/>
  <c r="I65" i="30"/>
  <c r="H65" i="30"/>
  <c r="G65" i="30"/>
  <c r="F65" i="30"/>
  <c r="BG64" i="30"/>
  <c r="AF64" i="30"/>
  <c r="X64" i="30"/>
  <c r="W64" i="30"/>
  <c r="T64" i="30"/>
  <c r="L64" i="30"/>
  <c r="I64" i="30"/>
  <c r="G64" i="30"/>
  <c r="F64" i="30"/>
  <c r="BH63" i="30"/>
  <c r="AK63" i="30"/>
  <c r="AH63" i="30"/>
  <c r="AF63" i="30"/>
  <c r="BG63" i="30" s="1"/>
  <c r="X63" i="30"/>
  <c r="W63" i="30"/>
  <c r="T63" i="30"/>
  <c r="M63" i="30"/>
  <c r="L63" i="30"/>
  <c r="K63" i="30"/>
  <c r="I63" i="30"/>
  <c r="G63" i="30"/>
  <c r="F63" i="30"/>
  <c r="BH62" i="30"/>
  <c r="AW62" i="30"/>
  <c r="AH62" i="30"/>
  <c r="AF62" i="30"/>
  <c r="BG62" i="30" s="1"/>
  <c r="X62" i="30"/>
  <c r="T62" i="30"/>
  <c r="W62" i="30" s="1"/>
  <c r="M62" i="30"/>
  <c r="L62" i="30"/>
  <c r="I62" i="30"/>
  <c r="AX62" i="30" s="1"/>
  <c r="H62" i="30"/>
  <c r="G62" i="30"/>
  <c r="F62" i="30"/>
  <c r="BH61" i="30"/>
  <c r="AF61" i="30"/>
  <c r="BG61" i="30" s="1"/>
  <c r="X61" i="30"/>
  <c r="W61" i="30"/>
  <c r="T61" i="30"/>
  <c r="M61" i="30"/>
  <c r="AX61" i="30" s="1"/>
  <c r="L61" i="30"/>
  <c r="I61" i="30"/>
  <c r="H61" i="30"/>
  <c r="G61" i="30"/>
  <c r="F61" i="30"/>
  <c r="BG60" i="30"/>
  <c r="AF60" i="30"/>
  <c r="X60" i="30"/>
  <c r="W60" i="30"/>
  <c r="T60" i="30"/>
  <c r="L60" i="30"/>
  <c r="I60" i="30"/>
  <c r="G60" i="30"/>
  <c r="F60" i="30"/>
  <c r="BH59" i="30"/>
  <c r="AK59" i="30"/>
  <c r="AH59" i="30"/>
  <c r="AF59" i="30"/>
  <c r="BG59" i="30" s="1"/>
  <c r="X59" i="30"/>
  <c r="W59" i="30"/>
  <c r="T59" i="30"/>
  <c r="M59" i="30"/>
  <c r="L59" i="30"/>
  <c r="K59" i="30"/>
  <c r="I59" i="30"/>
  <c r="G59" i="30"/>
  <c r="F59" i="30"/>
  <c r="BH58" i="30"/>
  <c r="AW58" i="30"/>
  <c r="AH58" i="30"/>
  <c r="AF58" i="30"/>
  <c r="BG58" i="30" s="1"/>
  <c r="X58" i="30"/>
  <c r="T58" i="30"/>
  <c r="W58" i="30" s="1"/>
  <c r="M58" i="30"/>
  <c r="L58" i="30"/>
  <c r="I58" i="30"/>
  <c r="AX58" i="30" s="1"/>
  <c r="H58" i="30"/>
  <c r="G58" i="30"/>
  <c r="F58" i="30"/>
  <c r="BH57" i="30"/>
  <c r="AF57" i="30"/>
  <c r="BG57" i="30" s="1"/>
  <c r="X57" i="30"/>
  <c r="W57" i="30"/>
  <c r="T57" i="30"/>
  <c r="M57" i="30"/>
  <c r="AX57" i="30" s="1"/>
  <c r="L57" i="30"/>
  <c r="I57" i="30"/>
  <c r="H57" i="30"/>
  <c r="G57" i="30"/>
  <c r="F57" i="30"/>
  <c r="BG56" i="30"/>
  <c r="AF56" i="30"/>
  <c r="X56" i="30"/>
  <c r="W56" i="30"/>
  <c r="T56" i="30"/>
  <c r="L56" i="30"/>
  <c r="I56" i="30"/>
  <c r="G56" i="30"/>
  <c r="F56" i="30"/>
  <c r="BH55" i="30"/>
  <c r="AK55" i="30"/>
  <c r="AH55" i="30"/>
  <c r="AF55" i="30"/>
  <c r="BG55" i="30" s="1"/>
  <c r="X55" i="30"/>
  <c r="W55" i="30"/>
  <c r="T55" i="30"/>
  <c r="M55" i="30"/>
  <c r="L55" i="30"/>
  <c r="K55" i="30"/>
  <c r="I55" i="30"/>
  <c r="G55" i="30"/>
  <c r="F55" i="30"/>
  <c r="BH54" i="30"/>
  <c r="AW54" i="30"/>
  <c r="AH54" i="30"/>
  <c r="AF54" i="30"/>
  <c r="BG54" i="30" s="1"/>
  <c r="X54" i="30"/>
  <c r="T54" i="30"/>
  <c r="W54" i="30" s="1"/>
  <c r="M54" i="30"/>
  <c r="L54" i="30"/>
  <c r="I54" i="30"/>
  <c r="AX54" i="30" s="1"/>
  <c r="H54" i="30"/>
  <c r="G54" i="30"/>
  <c r="F54" i="30"/>
  <c r="AF53" i="30"/>
  <c r="BG53" i="30" s="1"/>
  <c r="X53" i="30"/>
  <c r="W53" i="30"/>
  <c r="T53" i="30"/>
  <c r="L53" i="30"/>
  <c r="I53" i="30"/>
  <c r="G53" i="30"/>
  <c r="BH53" i="30" s="1"/>
  <c r="F53" i="30"/>
  <c r="BG52" i="30"/>
  <c r="AF52" i="30"/>
  <c r="X52" i="30"/>
  <c r="W52" i="30"/>
  <c r="T52" i="30"/>
  <c r="L52" i="30"/>
  <c r="I52" i="30"/>
  <c r="G52" i="30"/>
  <c r="F52" i="30"/>
  <c r="H52" i="30" s="1"/>
  <c r="BH51" i="30"/>
  <c r="AX51" i="30"/>
  <c r="AK51" i="30"/>
  <c r="AH51" i="30"/>
  <c r="AF51" i="30"/>
  <c r="BG51" i="30" s="1"/>
  <c r="X51" i="30"/>
  <c r="W51" i="30"/>
  <c r="T51" i="30"/>
  <c r="M51" i="30"/>
  <c r="L51" i="30"/>
  <c r="K51" i="30"/>
  <c r="I51" i="30"/>
  <c r="G51" i="30"/>
  <c r="AU51" i="30" s="1"/>
  <c r="F51" i="30"/>
  <c r="H51" i="30" s="1"/>
  <c r="BH50" i="30"/>
  <c r="AH50" i="30"/>
  <c r="AF50" i="30"/>
  <c r="BG50" i="30" s="1"/>
  <c r="X50" i="30"/>
  <c r="T50" i="30"/>
  <c r="W50" i="30" s="1"/>
  <c r="M50" i="30"/>
  <c r="AW50" i="30" s="1"/>
  <c r="L50" i="30"/>
  <c r="I50" i="30"/>
  <c r="H50" i="30"/>
  <c r="G50" i="30"/>
  <c r="F50" i="30"/>
  <c r="BG49" i="30"/>
  <c r="AF49" i="30"/>
  <c r="X49" i="30"/>
  <c r="W49" i="30"/>
  <c r="T49" i="30"/>
  <c r="L49" i="30"/>
  <c r="I49" i="30"/>
  <c r="H49" i="30"/>
  <c r="G49" i="30"/>
  <c r="F49" i="30"/>
  <c r="BG48" i="30"/>
  <c r="AF48" i="30"/>
  <c r="X48" i="30"/>
  <c r="W48" i="30"/>
  <c r="T48" i="30"/>
  <c r="L48" i="30"/>
  <c r="I48" i="30"/>
  <c r="G48" i="30"/>
  <c r="K48" i="30" s="1"/>
  <c r="F48" i="30"/>
  <c r="BH47" i="30"/>
  <c r="AK47" i="30"/>
  <c r="AH47" i="30"/>
  <c r="AF47" i="30"/>
  <c r="X47" i="30"/>
  <c r="T47" i="30"/>
  <c r="W47" i="30" s="1"/>
  <c r="M47" i="30"/>
  <c r="L47" i="30"/>
  <c r="K47" i="30"/>
  <c r="I47" i="30"/>
  <c r="AX47" i="30" s="1"/>
  <c r="G47" i="30"/>
  <c r="BG47" i="30" s="1"/>
  <c r="F47" i="30"/>
  <c r="H47" i="30" s="1"/>
  <c r="AV47" i="30" s="1"/>
  <c r="BH46" i="30"/>
  <c r="AW46" i="30"/>
  <c r="AH46" i="30"/>
  <c r="AF46" i="30"/>
  <c r="X46" i="30"/>
  <c r="T46" i="30"/>
  <c r="W46" i="30" s="1"/>
  <c r="M46" i="30"/>
  <c r="L46" i="30"/>
  <c r="I46" i="30"/>
  <c r="H46" i="30"/>
  <c r="G46" i="30"/>
  <c r="BG46" i="30" s="1"/>
  <c r="F46" i="30"/>
  <c r="AF45" i="30"/>
  <c r="X45" i="30"/>
  <c r="W45" i="30"/>
  <c r="T45" i="30"/>
  <c r="L45" i="30"/>
  <c r="I45" i="30"/>
  <c r="G45" i="30"/>
  <c r="F45" i="30"/>
  <c r="AF44" i="30"/>
  <c r="X44" i="30"/>
  <c r="T44" i="30"/>
  <c r="W44" i="30" s="1"/>
  <c r="L44" i="30"/>
  <c r="I44" i="30"/>
  <c r="G44" i="30"/>
  <c r="F44" i="30"/>
  <c r="BH43" i="30"/>
  <c r="AW43" i="30"/>
  <c r="AK43" i="30"/>
  <c r="AH43" i="30"/>
  <c r="AF43" i="30"/>
  <c r="X43" i="30"/>
  <c r="W43" i="30"/>
  <c r="T43" i="30"/>
  <c r="M43" i="30"/>
  <c r="L43" i="30"/>
  <c r="K43" i="30"/>
  <c r="I43" i="30"/>
  <c r="AX43" i="30" s="1"/>
  <c r="H43" i="30"/>
  <c r="AV43" i="30" s="1"/>
  <c r="G43" i="30"/>
  <c r="F43" i="30"/>
  <c r="AF42" i="30"/>
  <c r="X42" i="30"/>
  <c r="T42" i="30"/>
  <c r="W42" i="30" s="1"/>
  <c r="L42" i="30"/>
  <c r="I42" i="30"/>
  <c r="G42" i="30"/>
  <c r="AW42" i="30" s="1"/>
  <c r="F42" i="30"/>
  <c r="AF41" i="30"/>
  <c r="X41" i="30"/>
  <c r="W41" i="30"/>
  <c r="T41" i="30"/>
  <c r="M41" i="30"/>
  <c r="AX41" i="30" s="1"/>
  <c r="L41" i="30"/>
  <c r="I41" i="30"/>
  <c r="H41" i="30"/>
  <c r="G41" i="30"/>
  <c r="BH41" i="30" s="1"/>
  <c r="F41" i="30"/>
  <c r="AF40" i="30"/>
  <c r="X40" i="30"/>
  <c r="T40" i="30"/>
  <c r="W40" i="30" s="1"/>
  <c r="L40" i="30"/>
  <c r="I40" i="30"/>
  <c r="G40" i="30"/>
  <c r="AW40" i="30" s="1"/>
  <c r="F40" i="30"/>
  <c r="H40" i="30" s="1"/>
  <c r="BH39" i="30"/>
  <c r="AW39" i="30"/>
  <c r="AK39" i="30"/>
  <c r="AH39" i="30"/>
  <c r="AF39" i="30"/>
  <c r="X39" i="30"/>
  <c r="W39" i="30"/>
  <c r="T39" i="30"/>
  <c r="M39" i="30"/>
  <c r="L39" i="30"/>
  <c r="K39" i="30"/>
  <c r="I39" i="30"/>
  <c r="AX39" i="30" s="1"/>
  <c r="H39" i="30"/>
  <c r="AV39" i="30" s="1"/>
  <c r="G39" i="30"/>
  <c r="F39" i="30"/>
  <c r="AF38" i="30"/>
  <c r="X38" i="30"/>
  <c r="T38" i="30"/>
  <c r="W38" i="30" s="1"/>
  <c r="L38" i="30"/>
  <c r="I38" i="30"/>
  <c r="G38" i="30"/>
  <c r="AW38" i="30" s="1"/>
  <c r="F38" i="30"/>
  <c r="AF37" i="30"/>
  <c r="X37" i="30"/>
  <c r="W37" i="30"/>
  <c r="T37" i="30"/>
  <c r="L37" i="30"/>
  <c r="I37" i="30"/>
  <c r="G37" i="30"/>
  <c r="BH37" i="30" s="1"/>
  <c r="F37" i="30"/>
  <c r="AW36" i="30"/>
  <c r="AH36" i="30"/>
  <c r="AF36" i="30"/>
  <c r="X36" i="30"/>
  <c r="T36" i="30"/>
  <c r="W36" i="30" s="1"/>
  <c r="M36" i="30"/>
  <c r="L36" i="30"/>
  <c r="I36" i="30"/>
  <c r="AX36" i="30" s="1"/>
  <c r="H36" i="30"/>
  <c r="G36" i="30"/>
  <c r="F36" i="30"/>
  <c r="AF35" i="30"/>
  <c r="X35" i="30"/>
  <c r="W35" i="30"/>
  <c r="T35" i="30"/>
  <c r="L35" i="30"/>
  <c r="I35" i="30"/>
  <c r="G35" i="30"/>
  <c r="AW35" i="30" s="1"/>
  <c r="F35" i="30"/>
  <c r="AK34" i="30"/>
  <c r="AF34" i="30"/>
  <c r="X34" i="30"/>
  <c r="W34" i="30"/>
  <c r="T34" i="30"/>
  <c r="L34" i="30"/>
  <c r="K34" i="30"/>
  <c r="I34" i="30"/>
  <c r="G34" i="30"/>
  <c r="BH34" i="30" s="1"/>
  <c r="F34" i="30"/>
  <c r="H34" i="30" s="1"/>
  <c r="BH33" i="30"/>
  <c r="AW33" i="30"/>
  <c r="AK33" i="30"/>
  <c r="AH33" i="30"/>
  <c r="AF33" i="30"/>
  <c r="X33" i="30"/>
  <c r="T33" i="30"/>
  <c r="W33" i="30" s="1"/>
  <c r="M33" i="30"/>
  <c r="L33" i="30"/>
  <c r="K33" i="30"/>
  <c r="I33" i="30"/>
  <c r="G33" i="30"/>
  <c r="BG33" i="30" s="1"/>
  <c r="F33" i="30"/>
  <c r="H33" i="30" s="1"/>
  <c r="AV33" i="30" s="1"/>
  <c r="BH32" i="30"/>
  <c r="AW32" i="30"/>
  <c r="AH32" i="30"/>
  <c r="AF32" i="30"/>
  <c r="X32" i="30"/>
  <c r="T32" i="30"/>
  <c r="W32" i="30" s="1"/>
  <c r="M32" i="30"/>
  <c r="L32" i="30"/>
  <c r="I32" i="30"/>
  <c r="AX32" i="30" s="1"/>
  <c r="H32" i="30"/>
  <c r="G32" i="30"/>
  <c r="AK32" i="30" s="1"/>
  <c r="F32" i="30"/>
  <c r="AF31" i="30"/>
  <c r="X31" i="30"/>
  <c r="W31" i="30"/>
  <c r="T31" i="30"/>
  <c r="L31" i="30"/>
  <c r="I31" i="30"/>
  <c r="G31" i="30"/>
  <c r="AW31" i="30" s="1"/>
  <c r="F31" i="30"/>
  <c r="AK30" i="30"/>
  <c r="AF30" i="30"/>
  <c r="X30" i="30"/>
  <c r="W30" i="30"/>
  <c r="T30" i="30"/>
  <c r="L30" i="30"/>
  <c r="K30" i="30"/>
  <c r="I30" i="30"/>
  <c r="G30" i="30"/>
  <c r="BH30" i="30" s="1"/>
  <c r="F30" i="30"/>
  <c r="H30" i="30" s="1"/>
  <c r="BH29" i="30"/>
  <c r="AW29" i="30"/>
  <c r="AK29" i="30"/>
  <c r="AH29" i="30"/>
  <c r="AF29" i="30"/>
  <c r="X29" i="30"/>
  <c r="T29" i="30"/>
  <c r="W29" i="30" s="1"/>
  <c r="M29" i="30"/>
  <c r="L29" i="30"/>
  <c r="K29" i="30"/>
  <c r="I29" i="30"/>
  <c r="G29" i="30"/>
  <c r="BG29" i="30" s="1"/>
  <c r="F29" i="30"/>
  <c r="H29" i="30" s="1"/>
  <c r="AV29" i="30" s="1"/>
  <c r="BH28" i="30"/>
  <c r="AW28" i="30"/>
  <c r="AH28" i="30"/>
  <c r="AF28" i="30"/>
  <c r="X28" i="30"/>
  <c r="T28" i="30"/>
  <c r="W28" i="30" s="1"/>
  <c r="M28" i="30"/>
  <c r="L28" i="30"/>
  <c r="I28" i="30"/>
  <c r="AX28" i="30" s="1"/>
  <c r="H28" i="30"/>
  <c r="G28" i="30"/>
  <c r="AK28" i="30" s="1"/>
  <c r="F28" i="30"/>
  <c r="AF27" i="30"/>
  <c r="X27" i="30"/>
  <c r="W27" i="30"/>
  <c r="T27" i="30"/>
  <c r="L27" i="30"/>
  <c r="I27" i="30"/>
  <c r="G27" i="30"/>
  <c r="AW27" i="30" s="1"/>
  <c r="F27" i="30"/>
  <c r="AK26" i="30"/>
  <c r="AF26" i="30"/>
  <c r="X26" i="30"/>
  <c r="W26" i="30"/>
  <c r="T26" i="30"/>
  <c r="L26" i="30"/>
  <c r="K26" i="30"/>
  <c r="I26" i="30"/>
  <c r="G26" i="30"/>
  <c r="BH26" i="30" s="1"/>
  <c r="F26" i="30"/>
  <c r="H26" i="30" s="1"/>
  <c r="BH25" i="30"/>
  <c r="AW25" i="30"/>
  <c r="AK25" i="30"/>
  <c r="AH25" i="30"/>
  <c r="AF25" i="30"/>
  <c r="X25" i="30"/>
  <c r="T25" i="30"/>
  <c r="W25" i="30" s="1"/>
  <c r="M25" i="30"/>
  <c r="L25" i="30"/>
  <c r="K25" i="30"/>
  <c r="I25" i="30"/>
  <c r="G25" i="30"/>
  <c r="BG25" i="30" s="1"/>
  <c r="F25" i="30"/>
  <c r="H25" i="30" s="1"/>
  <c r="AV25" i="30" s="1"/>
  <c r="BH24" i="30"/>
  <c r="AW24" i="30"/>
  <c r="AH24" i="30"/>
  <c r="AF24" i="30"/>
  <c r="X24" i="30"/>
  <c r="T24" i="30"/>
  <c r="W24" i="30" s="1"/>
  <c r="M24" i="30"/>
  <c r="L24" i="30"/>
  <c r="I24" i="30"/>
  <c r="AX24" i="30" s="1"/>
  <c r="H24" i="30"/>
  <c r="G24" i="30"/>
  <c r="AK24" i="30" s="1"/>
  <c r="F24" i="30"/>
  <c r="AF23" i="30"/>
  <c r="X23" i="30"/>
  <c r="W23" i="30"/>
  <c r="T23" i="30"/>
  <c r="L23" i="30"/>
  <c r="I23" i="30"/>
  <c r="G23" i="30"/>
  <c r="AW23" i="30" s="1"/>
  <c r="F23" i="30"/>
  <c r="AK22" i="30"/>
  <c r="AF22" i="30"/>
  <c r="X22" i="30"/>
  <c r="W22" i="30"/>
  <c r="T22" i="30"/>
  <c r="L22" i="30"/>
  <c r="K22" i="30"/>
  <c r="I22" i="30"/>
  <c r="G22" i="30"/>
  <c r="BH22" i="30" s="1"/>
  <c r="F22" i="30"/>
  <c r="H22" i="30" s="1"/>
  <c r="BH21" i="30"/>
  <c r="AW21" i="30"/>
  <c r="AK21" i="30"/>
  <c r="AH21" i="30"/>
  <c r="AF21" i="30"/>
  <c r="X21" i="30"/>
  <c r="T21" i="30"/>
  <c r="W21" i="30" s="1"/>
  <c r="M21" i="30"/>
  <c r="L21" i="30"/>
  <c r="K21" i="30"/>
  <c r="I21" i="30"/>
  <c r="AX21" i="30" s="1"/>
  <c r="G21" i="30"/>
  <c r="BG21" i="30" s="1"/>
  <c r="F21" i="30"/>
  <c r="H21" i="30" s="1"/>
  <c r="AV21" i="30" s="1"/>
  <c r="BH20" i="30"/>
  <c r="AW20" i="30"/>
  <c r="AH20" i="30"/>
  <c r="AF20" i="30"/>
  <c r="X20" i="30"/>
  <c r="T20" i="30"/>
  <c r="W20" i="30" s="1"/>
  <c r="M20" i="30"/>
  <c r="L20" i="30"/>
  <c r="I20" i="30"/>
  <c r="AX20" i="30" s="1"/>
  <c r="H20" i="30"/>
  <c r="G20" i="30"/>
  <c r="AK20" i="30" s="1"/>
  <c r="F20" i="30"/>
  <c r="AF19" i="30"/>
  <c r="X19" i="30"/>
  <c r="W19" i="30"/>
  <c r="T19" i="30"/>
  <c r="L19" i="30"/>
  <c r="I19" i="30"/>
  <c r="G19" i="30"/>
  <c r="AW19" i="30" s="1"/>
  <c r="F19" i="30"/>
  <c r="AK18" i="30"/>
  <c r="AF18" i="30"/>
  <c r="X18" i="30"/>
  <c r="W18" i="30"/>
  <c r="T18" i="30"/>
  <c r="L18" i="30"/>
  <c r="K18" i="30"/>
  <c r="I18" i="30"/>
  <c r="G18" i="30"/>
  <c r="BH18" i="30" s="1"/>
  <c r="F18" i="30"/>
  <c r="H18" i="30" s="1"/>
  <c r="AW17" i="30"/>
  <c r="AK17" i="30"/>
  <c r="AH17" i="30"/>
  <c r="AF17" i="30"/>
  <c r="X17" i="30"/>
  <c r="T17" i="30"/>
  <c r="W17" i="30" s="1"/>
  <c r="M17" i="30"/>
  <c r="L17" i="30"/>
  <c r="K17" i="30"/>
  <c r="I17" i="30"/>
  <c r="G17" i="30"/>
  <c r="BG17" i="30" s="1"/>
  <c r="F17" i="30"/>
  <c r="H17" i="30" s="1"/>
  <c r="BH16" i="30"/>
  <c r="AW16" i="30"/>
  <c r="AH16" i="30"/>
  <c r="AF16" i="30"/>
  <c r="X16" i="30"/>
  <c r="T16" i="30"/>
  <c r="W16" i="30" s="1"/>
  <c r="M16" i="30"/>
  <c r="L16" i="30"/>
  <c r="I16" i="30"/>
  <c r="AX16" i="30" s="1"/>
  <c r="H16" i="30"/>
  <c r="G16" i="30"/>
  <c r="AK16" i="30" s="1"/>
  <c r="F16" i="30"/>
  <c r="AF15" i="30"/>
  <c r="X15" i="30"/>
  <c r="W15" i="30"/>
  <c r="T15" i="30"/>
  <c r="L15" i="30"/>
  <c r="I15" i="30"/>
  <c r="G15" i="30"/>
  <c r="AW15" i="30" s="1"/>
  <c r="F15" i="30"/>
  <c r="AK14" i="30"/>
  <c r="AF14" i="30"/>
  <c r="X14" i="30"/>
  <c r="W14" i="30"/>
  <c r="T14" i="30"/>
  <c r="L14" i="30"/>
  <c r="K14" i="30"/>
  <c r="I14" i="30"/>
  <c r="G14" i="30"/>
  <c r="BH14" i="30" s="1"/>
  <c r="F14" i="30"/>
  <c r="H14" i="30" s="1"/>
  <c r="BH13" i="30"/>
  <c r="AW13" i="30"/>
  <c r="AK13" i="30"/>
  <c r="AH13" i="30"/>
  <c r="AF13" i="30"/>
  <c r="X13" i="30"/>
  <c r="T13" i="30"/>
  <c r="W13" i="30" s="1"/>
  <c r="M13" i="30"/>
  <c r="L13" i="30"/>
  <c r="K13" i="30"/>
  <c r="I13" i="30"/>
  <c r="G13" i="30"/>
  <c r="BG13" i="30" s="1"/>
  <c r="F13" i="30"/>
  <c r="H13" i="30" s="1"/>
  <c r="AV13" i="30" s="1"/>
  <c r="BH12" i="30"/>
  <c r="AW12" i="30"/>
  <c r="AH12" i="30"/>
  <c r="AF12" i="30"/>
  <c r="X12" i="30"/>
  <c r="T12" i="30"/>
  <c r="W12" i="30" s="1"/>
  <c r="M12" i="30"/>
  <c r="L12" i="30"/>
  <c r="I12" i="30"/>
  <c r="AX12" i="30" s="1"/>
  <c r="H12" i="30"/>
  <c r="G12" i="30"/>
  <c r="AK12" i="30" s="1"/>
  <c r="F12" i="30"/>
  <c r="AF11" i="30"/>
  <c r="X11" i="30"/>
  <c r="W11" i="30"/>
  <c r="T11" i="30"/>
  <c r="L11" i="30"/>
  <c r="I11" i="30"/>
  <c r="G11" i="30"/>
  <c r="AW11" i="30" s="1"/>
  <c r="F11" i="30"/>
  <c r="AK10" i="30"/>
  <c r="AF10" i="30"/>
  <c r="X10" i="30"/>
  <c r="W10" i="30"/>
  <c r="T10" i="30"/>
  <c r="L10" i="30"/>
  <c r="K10" i="30"/>
  <c r="I10" i="30"/>
  <c r="G10" i="30"/>
  <c r="BH10" i="30" s="1"/>
  <c r="F10" i="30"/>
  <c r="H10" i="30" s="1"/>
  <c r="BH9" i="30"/>
  <c r="AW9" i="30"/>
  <c r="AK9" i="30"/>
  <c r="AH9" i="30"/>
  <c r="AF9" i="30"/>
  <c r="X9" i="30"/>
  <c r="T9" i="30"/>
  <c r="W9" i="30" s="1"/>
  <c r="M9" i="30"/>
  <c r="L9" i="30"/>
  <c r="K9" i="30"/>
  <c r="I9" i="30"/>
  <c r="G9" i="30"/>
  <c r="BG9" i="30" s="1"/>
  <c r="F9" i="30"/>
  <c r="H9" i="30" s="1"/>
  <c r="AV9" i="30" s="1"/>
  <c r="BH8" i="30"/>
  <c r="AW8" i="30"/>
  <c r="AH8" i="30"/>
  <c r="AF8" i="30"/>
  <c r="X8" i="30"/>
  <c r="T8" i="30"/>
  <c r="W8" i="30" s="1"/>
  <c r="M8" i="30"/>
  <c r="L8" i="30"/>
  <c r="I8" i="30"/>
  <c r="AX8" i="30" s="1"/>
  <c r="H8" i="30"/>
  <c r="G8" i="30"/>
  <c r="AK8" i="30" s="1"/>
  <c r="F8" i="30"/>
  <c r="AF7" i="30"/>
  <c r="X7" i="30"/>
  <c r="W7" i="30"/>
  <c r="T7" i="30"/>
  <c r="L7" i="30"/>
  <c r="I7" i="30"/>
  <c r="G7" i="30"/>
  <c r="AW7" i="30" s="1"/>
  <c r="F7" i="30"/>
  <c r="AK6" i="30"/>
  <c r="AF6" i="30"/>
  <c r="X6" i="30"/>
  <c r="W6" i="30"/>
  <c r="T6" i="30"/>
  <c r="L6" i="30"/>
  <c r="K6" i="30"/>
  <c r="I6" i="30"/>
  <c r="G6" i="30"/>
  <c r="BH6" i="30" s="1"/>
  <c r="F6" i="30"/>
  <c r="H6" i="30" s="1"/>
  <c r="BH5" i="30"/>
  <c r="AW5" i="30"/>
  <c r="AK5" i="30"/>
  <c r="AH5" i="30"/>
  <c r="AF5" i="30"/>
  <c r="X5" i="30"/>
  <c r="T5" i="30"/>
  <c r="W5" i="30" s="1"/>
  <c r="M5" i="30"/>
  <c r="L5" i="30"/>
  <c r="K5" i="30"/>
  <c r="I5" i="30"/>
  <c r="AX5" i="30" s="1"/>
  <c r="G5" i="30"/>
  <c r="BG5" i="30" s="1"/>
  <c r="F5" i="30"/>
  <c r="H5" i="30" s="1"/>
  <c r="AV5" i="30" s="1"/>
  <c r="BH4" i="30"/>
  <c r="AW4" i="30"/>
  <c r="AH4" i="30"/>
  <c r="AF4" i="30"/>
  <c r="X4" i="30"/>
  <c r="T4" i="30"/>
  <c r="W4" i="30" s="1"/>
  <c r="M4" i="30"/>
  <c r="L4" i="30"/>
  <c r="J2" i="30" s="1"/>
  <c r="I4" i="30"/>
  <c r="AX4" i="30" s="1"/>
  <c r="H4" i="30"/>
  <c r="G4" i="30"/>
  <c r="AK4" i="30" s="1"/>
  <c r="F4" i="30"/>
  <c r="BA2" i="30"/>
  <c r="AZ2" i="30"/>
  <c r="AS2" i="30"/>
  <c r="AR2" i="30"/>
  <c r="AO2" i="30"/>
  <c r="AN2" i="30"/>
  <c r="AJ2" i="30"/>
  <c r="AG2" i="30"/>
  <c r="AF2" i="30"/>
  <c r="AC2" i="30"/>
  <c r="AB2" i="30"/>
  <c r="Y2" i="30"/>
  <c r="X2" i="30"/>
  <c r="V2" i="30"/>
  <c r="U2" i="30"/>
  <c r="T2" i="30"/>
  <c r="Q2" i="30"/>
  <c r="P2" i="30"/>
  <c r="M2" i="30"/>
  <c r="L2" i="30"/>
  <c r="H2" i="30"/>
  <c r="D2" i="30"/>
  <c r="C2" i="30"/>
  <c r="BG82" i="29"/>
  <c r="AK82" i="29"/>
  <c r="AF82" i="29"/>
  <c r="X82" i="29"/>
  <c r="W82" i="29"/>
  <c r="T82" i="29"/>
  <c r="L82" i="29"/>
  <c r="K82" i="29"/>
  <c r="I82" i="29"/>
  <c r="G82" i="29"/>
  <c r="BH82" i="29" s="1"/>
  <c r="F82" i="29"/>
  <c r="H82" i="29" s="1"/>
  <c r="BH81" i="29"/>
  <c r="AW81" i="29"/>
  <c r="AK81" i="29"/>
  <c r="AH81" i="29"/>
  <c r="AF81" i="29"/>
  <c r="BG81" i="29" s="1"/>
  <c r="X81" i="29"/>
  <c r="T81" i="29"/>
  <c r="W81" i="29" s="1"/>
  <c r="M81" i="29"/>
  <c r="L81" i="29"/>
  <c r="K81" i="29"/>
  <c r="I81" i="29"/>
  <c r="G81" i="29"/>
  <c r="AU81" i="29" s="1"/>
  <c r="F81" i="29"/>
  <c r="H81" i="29" s="1"/>
  <c r="AV81" i="29" s="1"/>
  <c r="BH80" i="29"/>
  <c r="AH80" i="29"/>
  <c r="AF80" i="29"/>
  <c r="BG80" i="29" s="1"/>
  <c r="X80" i="29"/>
  <c r="T80" i="29"/>
  <c r="W80" i="29" s="1"/>
  <c r="M80" i="29"/>
  <c r="AW80" i="29" s="1"/>
  <c r="L80" i="29"/>
  <c r="I80" i="29"/>
  <c r="AX80" i="29" s="1"/>
  <c r="H80" i="29"/>
  <c r="G80" i="29"/>
  <c r="AK80" i="29" s="1"/>
  <c r="F80" i="29"/>
  <c r="BG79" i="29"/>
  <c r="AF79" i="29"/>
  <c r="X79" i="29"/>
  <c r="W79" i="29"/>
  <c r="T79" i="29"/>
  <c r="L79" i="29"/>
  <c r="I79" i="29"/>
  <c r="G79" i="29"/>
  <c r="F79" i="29"/>
  <c r="BG78" i="29"/>
  <c r="AK78" i="29"/>
  <c r="AF78" i="29"/>
  <c r="X78" i="29"/>
  <c r="W78" i="29"/>
  <c r="T78" i="29"/>
  <c r="L78" i="29"/>
  <c r="K78" i="29"/>
  <c r="I78" i="29"/>
  <c r="G78" i="29"/>
  <c r="BH78" i="29" s="1"/>
  <c r="F78" i="29"/>
  <c r="H78" i="29" s="1"/>
  <c r="AW77" i="29"/>
  <c r="AK77" i="29"/>
  <c r="AH77" i="29"/>
  <c r="AF77" i="29"/>
  <c r="BG77" i="29" s="1"/>
  <c r="X77" i="29"/>
  <c r="T77" i="29"/>
  <c r="W77" i="29" s="1"/>
  <c r="M77" i="29"/>
  <c r="L77" i="29"/>
  <c r="K77" i="29"/>
  <c r="I77" i="29"/>
  <c r="AX77" i="29" s="1"/>
  <c r="G77" i="29"/>
  <c r="F77" i="29"/>
  <c r="H77" i="29" s="1"/>
  <c r="BH76" i="29"/>
  <c r="AH76" i="29"/>
  <c r="AF76" i="29"/>
  <c r="BG76" i="29" s="1"/>
  <c r="X76" i="29"/>
  <c r="T76" i="29"/>
  <c r="W76" i="29" s="1"/>
  <c r="M76" i="29"/>
  <c r="AW76" i="29" s="1"/>
  <c r="L76" i="29"/>
  <c r="I76" i="29"/>
  <c r="AX76" i="29" s="1"/>
  <c r="H76" i="29"/>
  <c r="G76" i="29"/>
  <c r="AK76" i="29" s="1"/>
  <c r="F76" i="29"/>
  <c r="BG75" i="29"/>
  <c r="AF75" i="29"/>
  <c r="X75" i="29"/>
  <c r="W75" i="29"/>
  <c r="T75" i="29"/>
  <c r="L75" i="29"/>
  <c r="I75" i="29"/>
  <c r="G75" i="29"/>
  <c r="F75" i="29"/>
  <c r="BG74" i="29"/>
  <c r="AK74" i="29"/>
  <c r="AF74" i="29"/>
  <c r="X74" i="29"/>
  <c r="W74" i="29"/>
  <c r="T74" i="29"/>
  <c r="L74" i="29"/>
  <c r="K74" i="29"/>
  <c r="I74" i="29"/>
  <c r="G74" i="29"/>
  <c r="BH74" i="29" s="1"/>
  <c r="F74" i="29"/>
  <c r="H74" i="29" s="1"/>
  <c r="BH73" i="29"/>
  <c r="AW73" i="29"/>
  <c r="AK73" i="29"/>
  <c r="AH73" i="29"/>
  <c r="AF73" i="29"/>
  <c r="BG73" i="29" s="1"/>
  <c r="X73" i="29"/>
  <c r="T73" i="29"/>
  <c r="W73" i="29" s="1"/>
  <c r="M73" i="29"/>
  <c r="L73" i="29"/>
  <c r="K73" i="29"/>
  <c r="I73" i="29"/>
  <c r="AX73" i="29" s="1"/>
  <c r="G73" i="29"/>
  <c r="F73" i="29"/>
  <c r="H73" i="29" s="1"/>
  <c r="AV73" i="29" s="1"/>
  <c r="BH72" i="29"/>
  <c r="AH72" i="29"/>
  <c r="AF72" i="29"/>
  <c r="BG72" i="29" s="1"/>
  <c r="X72" i="29"/>
  <c r="T72" i="29"/>
  <c r="W72" i="29" s="1"/>
  <c r="M72" i="29"/>
  <c r="AW72" i="29" s="1"/>
  <c r="L72" i="29"/>
  <c r="I72" i="29"/>
  <c r="AX72" i="29" s="1"/>
  <c r="H72" i="29"/>
  <c r="G72" i="29"/>
  <c r="AK72" i="29" s="1"/>
  <c r="F72" i="29"/>
  <c r="BG71" i="29"/>
  <c r="AF71" i="29"/>
  <c r="X71" i="29"/>
  <c r="W71" i="29"/>
  <c r="T71" i="29"/>
  <c r="L71" i="29"/>
  <c r="I71" i="29"/>
  <c r="G71" i="29"/>
  <c r="F71" i="29"/>
  <c r="BG70" i="29"/>
  <c r="AK70" i="29"/>
  <c r="AF70" i="29"/>
  <c r="X70" i="29"/>
  <c r="W70" i="29"/>
  <c r="T70" i="29"/>
  <c r="L70" i="29"/>
  <c r="K70" i="29"/>
  <c r="I70" i="29"/>
  <c r="G70" i="29"/>
  <c r="BH70" i="29" s="1"/>
  <c r="F70" i="29"/>
  <c r="H70" i="29" s="1"/>
  <c r="BH69" i="29"/>
  <c r="AW69" i="29"/>
  <c r="AK69" i="29"/>
  <c r="AH69" i="29"/>
  <c r="AF69" i="29"/>
  <c r="BG69" i="29" s="1"/>
  <c r="X69" i="29"/>
  <c r="T69" i="29"/>
  <c r="W69" i="29" s="1"/>
  <c r="M69" i="29"/>
  <c r="L69" i="29"/>
  <c r="K69" i="29"/>
  <c r="I69" i="29"/>
  <c r="AX69" i="29" s="1"/>
  <c r="G69" i="29"/>
  <c r="F69" i="29"/>
  <c r="H69" i="29" s="1"/>
  <c r="AV69" i="29" s="1"/>
  <c r="BH68" i="29"/>
  <c r="AH68" i="29"/>
  <c r="AF68" i="29"/>
  <c r="BG68" i="29" s="1"/>
  <c r="X68" i="29"/>
  <c r="T68" i="29"/>
  <c r="W68" i="29" s="1"/>
  <c r="M68" i="29"/>
  <c r="AW68" i="29" s="1"/>
  <c r="L68" i="29"/>
  <c r="I68" i="29"/>
  <c r="H68" i="29"/>
  <c r="G68" i="29"/>
  <c r="AK68" i="29" s="1"/>
  <c r="F68" i="29"/>
  <c r="BG67" i="29"/>
  <c r="AF67" i="29"/>
  <c r="X67" i="29"/>
  <c r="W67" i="29"/>
  <c r="T67" i="29"/>
  <c r="L67" i="29"/>
  <c r="I67" i="29"/>
  <c r="G67" i="29"/>
  <c r="F67" i="29"/>
  <c r="BG66" i="29"/>
  <c r="AK66" i="29"/>
  <c r="AF66" i="29"/>
  <c r="X66" i="29"/>
  <c r="W66" i="29"/>
  <c r="T66" i="29"/>
  <c r="L66" i="29"/>
  <c r="K66" i="29"/>
  <c r="I66" i="29"/>
  <c r="G66" i="29"/>
  <c r="BH66" i="29" s="1"/>
  <c r="F66" i="29"/>
  <c r="H66" i="29" s="1"/>
  <c r="BH65" i="29"/>
  <c r="AW65" i="29"/>
  <c r="AK65" i="29"/>
  <c r="AH65" i="29"/>
  <c r="AF65" i="29"/>
  <c r="BG65" i="29" s="1"/>
  <c r="X65" i="29"/>
  <c r="T65" i="29"/>
  <c r="W65" i="29" s="1"/>
  <c r="M65" i="29"/>
  <c r="L65" i="29"/>
  <c r="K65" i="29"/>
  <c r="I65" i="29"/>
  <c r="G65" i="29"/>
  <c r="AU65" i="29" s="1"/>
  <c r="F65" i="29"/>
  <c r="H65" i="29" s="1"/>
  <c r="AV65" i="29" s="1"/>
  <c r="BH64" i="29"/>
  <c r="AH64" i="29"/>
  <c r="AF64" i="29"/>
  <c r="BG64" i="29" s="1"/>
  <c r="X64" i="29"/>
  <c r="T64" i="29"/>
  <c r="W64" i="29" s="1"/>
  <c r="M64" i="29"/>
  <c r="AW64" i="29" s="1"/>
  <c r="L64" i="29"/>
  <c r="I64" i="29"/>
  <c r="H64" i="29"/>
  <c r="G64" i="29"/>
  <c r="AK64" i="29" s="1"/>
  <c r="F64" i="29"/>
  <c r="BG63" i="29"/>
  <c r="AF63" i="29"/>
  <c r="X63" i="29"/>
  <c r="W63" i="29"/>
  <c r="T63" i="29"/>
  <c r="L63" i="29"/>
  <c r="I63" i="29"/>
  <c r="G63" i="29"/>
  <c r="F63" i="29"/>
  <c r="BG62" i="29"/>
  <c r="AK62" i="29"/>
  <c r="AF62" i="29"/>
  <c r="X62" i="29"/>
  <c r="W62" i="29"/>
  <c r="T62" i="29"/>
  <c r="L62" i="29"/>
  <c r="K62" i="29"/>
  <c r="I62" i="29"/>
  <c r="G62" i="29"/>
  <c r="BH62" i="29" s="1"/>
  <c r="F62" i="29"/>
  <c r="H62" i="29" s="1"/>
  <c r="AK61" i="29"/>
  <c r="AH61" i="29"/>
  <c r="AF61" i="29"/>
  <c r="BG61" i="29" s="1"/>
  <c r="X61" i="29"/>
  <c r="T61" i="29"/>
  <c r="W61" i="29" s="1"/>
  <c r="L61" i="29"/>
  <c r="K61" i="29"/>
  <c r="I61" i="29"/>
  <c r="G61" i="29"/>
  <c r="AU61" i="29" s="1"/>
  <c r="F61" i="29"/>
  <c r="H61" i="29" s="1"/>
  <c r="BH60" i="29"/>
  <c r="AW60" i="29"/>
  <c r="AH60" i="29"/>
  <c r="AF60" i="29"/>
  <c r="X60" i="29"/>
  <c r="T60" i="29"/>
  <c r="W60" i="29" s="1"/>
  <c r="M60" i="29"/>
  <c r="L60" i="29"/>
  <c r="I60" i="29"/>
  <c r="AX60" i="29" s="1"/>
  <c r="H60" i="29"/>
  <c r="G60" i="29"/>
  <c r="AK60" i="29" s="1"/>
  <c r="F60" i="29"/>
  <c r="AF59" i="29"/>
  <c r="X59" i="29"/>
  <c r="W59" i="29"/>
  <c r="T59" i="29"/>
  <c r="L59" i="29"/>
  <c r="I59" i="29"/>
  <c r="G59" i="29"/>
  <c r="F59" i="29"/>
  <c r="AK58" i="29"/>
  <c r="AF58" i="29"/>
  <c r="X58" i="29"/>
  <c r="W58" i="29"/>
  <c r="T58" i="29"/>
  <c r="L58" i="29"/>
  <c r="K58" i="29"/>
  <c r="I58" i="29"/>
  <c r="G58" i="29"/>
  <c r="BH58" i="29" s="1"/>
  <c r="F58" i="29"/>
  <c r="H58" i="29" s="1"/>
  <c r="AW57" i="29"/>
  <c r="AK57" i="29"/>
  <c r="AH57" i="29"/>
  <c r="AF57" i="29"/>
  <c r="X57" i="29"/>
  <c r="T57" i="29"/>
  <c r="W57" i="29" s="1"/>
  <c r="L57" i="29"/>
  <c r="K57" i="29"/>
  <c r="I57" i="29"/>
  <c r="G57" i="29"/>
  <c r="BG57" i="29" s="1"/>
  <c r="F57" i="29"/>
  <c r="H57" i="29" s="1"/>
  <c r="BH56" i="29"/>
  <c r="AW56" i="29"/>
  <c r="AK56" i="29"/>
  <c r="AH56" i="29"/>
  <c r="AF56" i="29"/>
  <c r="X56" i="29"/>
  <c r="T56" i="29"/>
  <c r="W56" i="29" s="1"/>
  <c r="M56" i="29"/>
  <c r="L56" i="29"/>
  <c r="K56" i="29"/>
  <c r="I56" i="29"/>
  <c r="H56" i="29"/>
  <c r="AV56" i="29" s="1"/>
  <c r="G56" i="29"/>
  <c r="BG56" i="29" s="1"/>
  <c r="F56" i="29"/>
  <c r="AF55" i="29"/>
  <c r="X55" i="29"/>
  <c r="T55" i="29"/>
  <c r="W55" i="29" s="1"/>
  <c r="L55" i="29"/>
  <c r="I55" i="29"/>
  <c r="G55" i="29"/>
  <c r="BG55" i="29" s="1"/>
  <c r="F55" i="29"/>
  <c r="AK54" i="29"/>
  <c r="AF54" i="29"/>
  <c r="X54" i="29"/>
  <c r="W54" i="29"/>
  <c r="T54" i="29"/>
  <c r="L54" i="29"/>
  <c r="K54" i="29"/>
  <c r="I54" i="29"/>
  <c r="G54" i="29"/>
  <c r="BH54" i="29" s="1"/>
  <c r="F54" i="29"/>
  <c r="H54" i="29" s="1"/>
  <c r="AW53" i="29"/>
  <c r="AK53" i="29"/>
  <c r="AH53" i="29"/>
  <c r="AF53" i="29"/>
  <c r="X53" i="29"/>
  <c r="T53" i="29"/>
  <c r="W53" i="29" s="1"/>
  <c r="L53" i="29"/>
  <c r="K53" i="29"/>
  <c r="I53" i="29"/>
  <c r="G53" i="29"/>
  <c r="BG53" i="29" s="1"/>
  <c r="F53" i="29"/>
  <c r="H53" i="29" s="1"/>
  <c r="BH52" i="29"/>
  <c r="AW52" i="29"/>
  <c r="AV52" i="29"/>
  <c r="AK52" i="29"/>
  <c r="AH52" i="29"/>
  <c r="AF52" i="29"/>
  <c r="X52" i="29"/>
  <c r="T52" i="29"/>
  <c r="W52" i="29" s="1"/>
  <c r="M52" i="29"/>
  <c r="L52" i="29"/>
  <c r="K52" i="29"/>
  <c r="I52" i="29"/>
  <c r="H52" i="29"/>
  <c r="G52" i="29"/>
  <c r="BG52" i="29" s="1"/>
  <c r="F52" i="29"/>
  <c r="AF51" i="29"/>
  <c r="X51" i="29"/>
  <c r="T51" i="29"/>
  <c r="W51" i="29" s="1"/>
  <c r="L51" i="29"/>
  <c r="I51" i="29"/>
  <c r="G51" i="29"/>
  <c r="BG51" i="29" s="1"/>
  <c r="F51" i="29"/>
  <c r="AK50" i="29"/>
  <c r="AF50" i="29"/>
  <c r="X50" i="29"/>
  <c r="W50" i="29"/>
  <c r="T50" i="29"/>
  <c r="L50" i="29"/>
  <c r="K50" i="29"/>
  <c r="I50" i="29"/>
  <c r="G50" i="29"/>
  <c r="BH50" i="29" s="1"/>
  <c r="F50" i="29"/>
  <c r="H50" i="29" s="1"/>
  <c r="AW49" i="29"/>
  <c r="AK49" i="29"/>
  <c r="AH49" i="29"/>
  <c r="AF49" i="29"/>
  <c r="X49" i="29"/>
  <c r="T49" i="29"/>
  <c r="W49" i="29" s="1"/>
  <c r="L49" i="29"/>
  <c r="K49" i="29"/>
  <c r="I49" i="29"/>
  <c r="G49" i="29"/>
  <c r="BG49" i="29" s="1"/>
  <c r="F49" i="29"/>
  <c r="H49" i="29" s="1"/>
  <c r="BH48" i="29"/>
  <c r="AW48" i="29"/>
  <c r="AK48" i="29"/>
  <c r="AH48" i="29"/>
  <c r="AF48" i="29"/>
  <c r="X48" i="29"/>
  <c r="T48" i="29"/>
  <c r="W48" i="29" s="1"/>
  <c r="M48" i="29"/>
  <c r="L48" i="29"/>
  <c r="K48" i="29"/>
  <c r="I48" i="29"/>
  <c r="H48" i="29"/>
  <c r="AV48" i="29" s="1"/>
  <c r="G48" i="29"/>
  <c r="BG48" i="29" s="1"/>
  <c r="F48" i="29"/>
  <c r="AF47" i="29"/>
  <c r="X47" i="29"/>
  <c r="T47" i="29"/>
  <c r="W47" i="29" s="1"/>
  <c r="L47" i="29"/>
  <c r="I47" i="29"/>
  <c r="G47" i="29"/>
  <c r="BG47" i="29" s="1"/>
  <c r="F47" i="29"/>
  <c r="AK46" i="29"/>
  <c r="AF46" i="29"/>
  <c r="X46" i="29"/>
  <c r="W46" i="29"/>
  <c r="T46" i="29"/>
  <c r="L46" i="29"/>
  <c r="K46" i="29"/>
  <c r="I46" i="29"/>
  <c r="G46" i="29"/>
  <c r="BH46" i="29" s="1"/>
  <c r="F46" i="29"/>
  <c r="H46" i="29" s="1"/>
  <c r="AW45" i="29"/>
  <c r="AK45" i="29"/>
  <c r="AH45" i="29"/>
  <c r="AF45" i="29"/>
  <c r="X45" i="29"/>
  <c r="T45" i="29"/>
  <c r="W45" i="29" s="1"/>
  <c r="L45" i="29"/>
  <c r="K45" i="29"/>
  <c r="I45" i="29"/>
  <c r="G45" i="29"/>
  <c r="BG45" i="29" s="1"/>
  <c r="F45" i="29"/>
  <c r="H45" i="29" s="1"/>
  <c r="BH44" i="29"/>
  <c r="AW44" i="29"/>
  <c r="AV44" i="29"/>
  <c r="AK44" i="29"/>
  <c r="AH44" i="29"/>
  <c r="AF44" i="29"/>
  <c r="X44" i="29"/>
  <c r="T44" i="29"/>
  <c r="W44" i="29" s="1"/>
  <c r="M44" i="29"/>
  <c r="L44" i="29"/>
  <c r="K44" i="29"/>
  <c r="I44" i="29"/>
  <c r="H44" i="29"/>
  <c r="G44" i="29"/>
  <c r="BG44" i="29" s="1"/>
  <c r="F44" i="29"/>
  <c r="AF43" i="29"/>
  <c r="X43" i="29"/>
  <c r="T43" i="29"/>
  <c r="W43" i="29" s="1"/>
  <c r="L43" i="29"/>
  <c r="I43" i="29"/>
  <c r="G43" i="29"/>
  <c r="BG43" i="29" s="1"/>
  <c r="F43" i="29"/>
  <c r="AK42" i="29"/>
  <c r="AF42" i="29"/>
  <c r="X42" i="29"/>
  <c r="W42" i="29"/>
  <c r="T42" i="29"/>
  <c r="L42" i="29"/>
  <c r="K42" i="29"/>
  <c r="I42" i="29"/>
  <c r="G42" i="29"/>
  <c r="BH42" i="29" s="1"/>
  <c r="F42" i="29"/>
  <c r="H42" i="29" s="1"/>
  <c r="AW41" i="29"/>
  <c r="AK41" i="29"/>
  <c r="AH41" i="29"/>
  <c r="AF41" i="29"/>
  <c r="X41" i="29"/>
  <c r="T41" i="29"/>
  <c r="W41" i="29" s="1"/>
  <c r="L41" i="29"/>
  <c r="K41" i="29"/>
  <c r="I41" i="29"/>
  <c r="G41" i="29"/>
  <c r="BG41" i="29" s="1"/>
  <c r="F41" i="29"/>
  <c r="H41" i="29" s="1"/>
  <c r="BH40" i="29"/>
  <c r="AW40" i="29"/>
  <c r="AK40" i="29"/>
  <c r="AH40" i="29"/>
  <c r="AF40" i="29"/>
  <c r="X40" i="29"/>
  <c r="T40" i="29"/>
  <c r="W40" i="29" s="1"/>
  <c r="M40" i="29"/>
  <c r="L40" i="29"/>
  <c r="K40" i="29"/>
  <c r="I40" i="29"/>
  <c r="H40" i="29"/>
  <c r="AV40" i="29" s="1"/>
  <c r="G40" i="29"/>
  <c r="BG40" i="29" s="1"/>
  <c r="F40" i="29"/>
  <c r="BG39" i="29"/>
  <c r="AF39" i="29"/>
  <c r="X39" i="29"/>
  <c r="T39" i="29"/>
  <c r="W39" i="29" s="1"/>
  <c r="L39" i="29"/>
  <c r="I39" i="29"/>
  <c r="G39" i="29"/>
  <c r="BH39" i="29" s="1"/>
  <c r="F39" i="29"/>
  <c r="BG38" i="29"/>
  <c r="AF38" i="29"/>
  <c r="X38" i="29"/>
  <c r="W38" i="29"/>
  <c r="T38" i="29"/>
  <c r="L38" i="29"/>
  <c r="I38" i="29"/>
  <c r="G38" i="29"/>
  <c r="F38" i="29"/>
  <c r="H38" i="29" s="1"/>
  <c r="AW37" i="29"/>
  <c r="AK37" i="29"/>
  <c r="AH37" i="29"/>
  <c r="AF37" i="29"/>
  <c r="X37" i="29"/>
  <c r="T37" i="29"/>
  <c r="W37" i="29" s="1"/>
  <c r="L37" i="29"/>
  <c r="K37" i="29"/>
  <c r="I37" i="29"/>
  <c r="G37" i="29"/>
  <c r="BG37" i="29" s="1"/>
  <c r="F37" i="29"/>
  <c r="H37" i="29" s="1"/>
  <c r="BH36" i="29"/>
  <c r="AW36" i="29"/>
  <c r="AV36" i="29"/>
  <c r="AK36" i="29"/>
  <c r="AH36" i="29"/>
  <c r="AF36" i="29"/>
  <c r="X36" i="29"/>
  <c r="T36" i="29"/>
  <c r="W36" i="29" s="1"/>
  <c r="M36" i="29"/>
  <c r="L36" i="29"/>
  <c r="K36" i="29"/>
  <c r="I36" i="29"/>
  <c r="H36" i="29"/>
  <c r="G36" i="29"/>
  <c r="BG36" i="29" s="1"/>
  <c r="F36" i="29"/>
  <c r="AF35" i="29"/>
  <c r="X35" i="29"/>
  <c r="T35" i="29"/>
  <c r="W35" i="29" s="1"/>
  <c r="L35" i="29"/>
  <c r="I35" i="29"/>
  <c r="G35" i="29"/>
  <c r="BH35" i="29" s="1"/>
  <c r="F35" i="29"/>
  <c r="BG34" i="29"/>
  <c r="AU34" i="29"/>
  <c r="AF34" i="29"/>
  <c r="X34" i="29"/>
  <c r="W34" i="29"/>
  <c r="T34" i="29"/>
  <c r="L34" i="29"/>
  <c r="K34" i="29"/>
  <c r="I34" i="29"/>
  <c r="G34" i="29"/>
  <c r="F34" i="29"/>
  <c r="H34" i="29" s="1"/>
  <c r="AW33" i="29"/>
  <c r="AK33" i="29"/>
  <c r="AH33" i="29"/>
  <c r="AF33" i="29"/>
  <c r="X33" i="29"/>
  <c r="T33" i="29"/>
  <c r="W33" i="29" s="1"/>
  <c r="L33" i="29"/>
  <c r="K33" i="29"/>
  <c r="I33" i="29"/>
  <c r="G33" i="29"/>
  <c r="BG33" i="29" s="1"/>
  <c r="F33" i="29"/>
  <c r="H33" i="29" s="1"/>
  <c r="BH32" i="29"/>
  <c r="AW32" i="29"/>
  <c r="AK32" i="29"/>
  <c r="AH32" i="29"/>
  <c r="AF32" i="29"/>
  <c r="X32" i="29"/>
  <c r="T32" i="29"/>
  <c r="W32" i="29" s="1"/>
  <c r="M32" i="29"/>
  <c r="L32" i="29"/>
  <c r="K32" i="29"/>
  <c r="I32" i="29"/>
  <c r="H32" i="29"/>
  <c r="AV32" i="29" s="1"/>
  <c r="G32" i="29"/>
  <c r="BG32" i="29" s="1"/>
  <c r="F32" i="29"/>
  <c r="BG31" i="29"/>
  <c r="AF31" i="29"/>
  <c r="X31" i="29"/>
  <c r="T31" i="29"/>
  <c r="W31" i="29" s="1"/>
  <c r="L31" i="29"/>
  <c r="I31" i="29"/>
  <c r="G31" i="29"/>
  <c r="BH31" i="29" s="1"/>
  <c r="F31" i="29"/>
  <c r="BG30" i="29"/>
  <c r="AF30" i="29"/>
  <c r="X30" i="29"/>
  <c r="W30" i="29"/>
  <c r="T30" i="29"/>
  <c r="L30" i="29"/>
  <c r="I30" i="29"/>
  <c r="G30" i="29"/>
  <c r="F30" i="29"/>
  <c r="H30" i="29" s="1"/>
  <c r="AW29" i="29"/>
  <c r="AK29" i="29"/>
  <c r="AH29" i="29"/>
  <c r="AF29" i="29"/>
  <c r="X29" i="29"/>
  <c r="T29" i="29"/>
  <c r="W29" i="29" s="1"/>
  <c r="L29" i="29"/>
  <c r="K29" i="29"/>
  <c r="I29" i="29"/>
  <c r="G29" i="29"/>
  <c r="BG29" i="29" s="1"/>
  <c r="F29" i="29"/>
  <c r="H29" i="29" s="1"/>
  <c r="BH28" i="29"/>
  <c r="AW28" i="29"/>
  <c r="AV28" i="29"/>
  <c r="AK28" i="29"/>
  <c r="AH28" i="29"/>
  <c r="AF28" i="29"/>
  <c r="X28" i="29"/>
  <c r="T28" i="29"/>
  <c r="W28" i="29" s="1"/>
  <c r="M28" i="29"/>
  <c r="L28" i="29"/>
  <c r="K28" i="29"/>
  <c r="I28" i="29"/>
  <c r="H28" i="29"/>
  <c r="G28" i="29"/>
  <c r="BG28" i="29" s="1"/>
  <c r="F28" i="29"/>
  <c r="AF27" i="29"/>
  <c r="X27" i="29"/>
  <c r="T27" i="29"/>
  <c r="W27" i="29" s="1"/>
  <c r="L27" i="29"/>
  <c r="I27" i="29"/>
  <c r="G27" i="29"/>
  <c r="BH27" i="29" s="1"/>
  <c r="F27" i="29"/>
  <c r="BG26" i="29"/>
  <c r="AU26" i="29"/>
  <c r="AF26" i="29"/>
  <c r="X26" i="29"/>
  <c r="W26" i="29"/>
  <c r="T26" i="29"/>
  <c r="L26" i="29"/>
  <c r="K26" i="29"/>
  <c r="I26" i="29"/>
  <c r="G26" i="29"/>
  <c r="F26" i="29"/>
  <c r="H26" i="29" s="1"/>
  <c r="AW25" i="29"/>
  <c r="AK25" i="29"/>
  <c r="AH25" i="29"/>
  <c r="AF25" i="29"/>
  <c r="X25" i="29"/>
  <c r="T25" i="29"/>
  <c r="W25" i="29" s="1"/>
  <c r="L25" i="29"/>
  <c r="K25" i="29"/>
  <c r="I25" i="29"/>
  <c r="G25" i="29"/>
  <c r="BG25" i="29" s="1"/>
  <c r="F25" i="29"/>
  <c r="H25" i="29" s="1"/>
  <c r="BH24" i="29"/>
  <c r="AW24" i="29"/>
  <c r="AK24" i="29"/>
  <c r="AH24" i="29"/>
  <c r="AF24" i="29"/>
  <c r="X24" i="29"/>
  <c r="T24" i="29"/>
  <c r="W24" i="29" s="1"/>
  <c r="M24" i="29"/>
  <c r="L24" i="29"/>
  <c r="K24" i="29"/>
  <c r="I24" i="29"/>
  <c r="H24" i="29"/>
  <c r="AV24" i="29" s="1"/>
  <c r="G24" i="29"/>
  <c r="BG24" i="29" s="1"/>
  <c r="F24" i="29"/>
  <c r="BH23" i="29"/>
  <c r="BG23" i="29"/>
  <c r="AF23" i="29"/>
  <c r="X23" i="29"/>
  <c r="T23" i="29"/>
  <c r="W23" i="29" s="1"/>
  <c r="L23" i="29"/>
  <c r="I23" i="29"/>
  <c r="G23" i="29"/>
  <c r="F23" i="29"/>
  <c r="BG22" i="29"/>
  <c r="AF22" i="29"/>
  <c r="X22" i="29"/>
  <c r="W22" i="29"/>
  <c r="T22" i="29"/>
  <c r="L22" i="29"/>
  <c r="I22" i="29"/>
  <c r="G22" i="29"/>
  <c r="F22" i="29"/>
  <c r="H22" i="29" s="1"/>
  <c r="AW21" i="29"/>
  <c r="AK21" i="29"/>
  <c r="AH21" i="29"/>
  <c r="AF21" i="29"/>
  <c r="X21" i="29"/>
  <c r="T21" i="29"/>
  <c r="W21" i="29" s="1"/>
  <c r="L21" i="29"/>
  <c r="K21" i="29"/>
  <c r="I21" i="29"/>
  <c r="G21" i="29"/>
  <c r="BG21" i="29" s="1"/>
  <c r="F21" i="29"/>
  <c r="H21" i="29" s="1"/>
  <c r="BH20" i="29"/>
  <c r="AW20" i="29"/>
  <c r="AV20" i="29"/>
  <c r="AK20" i="29"/>
  <c r="AH20" i="29"/>
  <c r="AF20" i="29"/>
  <c r="X20" i="29"/>
  <c r="T20" i="29"/>
  <c r="W20" i="29" s="1"/>
  <c r="M20" i="29"/>
  <c r="L20" i="29"/>
  <c r="K20" i="29"/>
  <c r="I20" i="29"/>
  <c r="H20" i="29"/>
  <c r="G20" i="29"/>
  <c r="BG20" i="29" s="1"/>
  <c r="F20" i="29"/>
  <c r="AF19" i="29"/>
  <c r="X19" i="29"/>
  <c r="T19" i="29"/>
  <c r="W19" i="29" s="1"/>
  <c r="L19" i="29"/>
  <c r="I19" i="29"/>
  <c r="G19" i="29"/>
  <c r="BH19" i="29" s="1"/>
  <c r="F19" i="29"/>
  <c r="AK18" i="29"/>
  <c r="AF18" i="29"/>
  <c r="X18" i="29"/>
  <c r="W18" i="29"/>
  <c r="T18" i="29"/>
  <c r="L18" i="29"/>
  <c r="K18" i="29"/>
  <c r="I18" i="29"/>
  <c r="G18" i="29"/>
  <c r="F18" i="29"/>
  <c r="H18" i="29" s="1"/>
  <c r="AU18" i="29" s="1"/>
  <c r="BG17" i="29"/>
  <c r="AK17" i="29"/>
  <c r="AF17" i="29"/>
  <c r="X17" i="29"/>
  <c r="W17" i="29"/>
  <c r="T17" i="29"/>
  <c r="L17" i="29"/>
  <c r="K17" i="29"/>
  <c r="AU17" i="29" s="1"/>
  <c r="I17" i="29"/>
  <c r="G17" i="29"/>
  <c r="AW17" i="29" s="1"/>
  <c r="F17" i="29"/>
  <c r="H17" i="29" s="1"/>
  <c r="BH16" i="29"/>
  <c r="AK16" i="29"/>
  <c r="AH16" i="29"/>
  <c r="AF16" i="29"/>
  <c r="X16" i="29"/>
  <c r="T16" i="29"/>
  <c r="W16" i="29" s="1"/>
  <c r="M16" i="29"/>
  <c r="L16" i="29"/>
  <c r="K16" i="29"/>
  <c r="I16" i="29"/>
  <c r="G16" i="29"/>
  <c r="BG16" i="29" s="1"/>
  <c r="F16" i="29"/>
  <c r="AW16" i="29" s="1"/>
  <c r="BH15" i="29"/>
  <c r="AW15" i="29"/>
  <c r="AF15" i="29"/>
  <c r="X15" i="29"/>
  <c r="T15" i="29"/>
  <c r="W15" i="29" s="1"/>
  <c r="L15" i="29"/>
  <c r="I15" i="29"/>
  <c r="H15" i="29"/>
  <c r="G15" i="29"/>
  <c r="F15" i="29"/>
  <c r="BG14" i="29"/>
  <c r="AK14" i="29"/>
  <c r="AF14" i="29"/>
  <c r="X14" i="29"/>
  <c r="W14" i="29"/>
  <c r="T14" i="29"/>
  <c r="L14" i="29"/>
  <c r="I14" i="29"/>
  <c r="G14" i="29"/>
  <c r="BH14" i="29" s="1"/>
  <c r="F14" i="29"/>
  <c r="H14" i="29" s="1"/>
  <c r="BG13" i="29"/>
  <c r="AK13" i="29"/>
  <c r="AF13" i="29"/>
  <c r="X13" i="29"/>
  <c r="W13" i="29"/>
  <c r="T13" i="29"/>
  <c r="L13" i="29"/>
  <c r="K13" i="29"/>
  <c r="AU13" i="29" s="1"/>
  <c r="I13" i="29"/>
  <c r="G13" i="29"/>
  <c r="F13" i="29"/>
  <c r="H13" i="29" s="1"/>
  <c r="BH12" i="29"/>
  <c r="AK12" i="29"/>
  <c r="AH12" i="29"/>
  <c r="AF12" i="29"/>
  <c r="X12" i="29"/>
  <c r="T12" i="29"/>
  <c r="W12" i="29" s="1"/>
  <c r="M12" i="29"/>
  <c r="L12" i="29"/>
  <c r="K12" i="29"/>
  <c r="I12" i="29"/>
  <c r="G12" i="29"/>
  <c r="BG12" i="29" s="1"/>
  <c r="F12" i="29"/>
  <c r="AW12" i="29" s="1"/>
  <c r="BH11" i="29"/>
  <c r="AW11" i="29"/>
  <c r="AF11" i="29"/>
  <c r="X11" i="29"/>
  <c r="T11" i="29"/>
  <c r="W11" i="29" s="1"/>
  <c r="L11" i="29"/>
  <c r="I11" i="29"/>
  <c r="H11" i="29"/>
  <c r="G11" i="29"/>
  <c r="F11" i="29"/>
  <c r="BG10" i="29"/>
  <c r="AK10" i="29"/>
  <c r="AF10" i="29"/>
  <c r="X10" i="29"/>
  <c r="W10" i="29"/>
  <c r="T10" i="29"/>
  <c r="L10" i="29"/>
  <c r="I10" i="29"/>
  <c r="G10" i="29"/>
  <c r="BH10" i="29" s="1"/>
  <c r="F10" i="29"/>
  <c r="H10" i="29" s="1"/>
  <c r="BG9" i="29"/>
  <c r="AK9" i="29"/>
  <c r="AF9" i="29"/>
  <c r="X9" i="29"/>
  <c r="W9" i="29"/>
  <c r="T9" i="29"/>
  <c r="L9" i="29"/>
  <c r="K9" i="29"/>
  <c r="AU9" i="29" s="1"/>
  <c r="I9" i="29"/>
  <c r="G9" i="29"/>
  <c r="F9" i="29"/>
  <c r="H9" i="29" s="1"/>
  <c r="BH8" i="29"/>
  <c r="AV8" i="29"/>
  <c r="AK8" i="29"/>
  <c r="AH8" i="29"/>
  <c r="AF8" i="29"/>
  <c r="X8" i="29"/>
  <c r="T8" i="29"/>
  <c r="W8" i="29" s="1"/>
  <c r="M8" i="29"/>
  <c r="L8" i="29"/>
  <c r="K8" i="29"/>
  <c r="I8" i="29"/>
  <c r="AX8" i="29" s="1"/>
  <c r="H8" i="29"/>
  <c r="G8" i="29"/>
  <c r="BG8" i="29" s="1"/>
  <c r="F8" i="29"/>
  <c r="AW8" i="29" s="1"/>
  <c r="BH7" i="29"/>
  <c r="AW7" i="29"/>
  <c r="AF7" i="29"/>
  <c r="AF2" i="29" s="1"/>
  <c r="X7" i="29"/>
  <c r="T7" i="29"/>
  <c r="W7" i="29" s="1"/>
  <c r="L7" i="29"/>
  <c r="I7" i="29"/>
  <c r="H7" i="29"/>
  <c r="G7" i="29"/>
  <c r="F7" i="29"/>
  <c r="BG6" i="29"/>
  <c r="AK6" i="29"/>
  <c r="AF6" i="29"/>
  <c r="X6" i="29"/>
  <c r="W6" i="29"/>
  <c r="T6" i="29"/>
  <c r="L6" i="29"/>
  <c r="I6" i="29"/>
  <c r="G6" i="29"/>
  <c r="BH6" i="29" s="1"/>
  <c r="F6" i="29"/>
  <c r="BG5" i="29"/>
  <c r="AK5" i="29"/>
  <c r="AH5" i="29"/>
  <c r="AF5" i="29"/>
  <c r="X5" i="29"/>
  <c r="W5" i="29"/>
  <c r="T5" i="29"/>
  <c r="M5" i="29"/>
  <c r="L5" i="29"/>
  <c r="K5" i="29"/>
  <c r="I5" i="29"/>
  <c r="G5" i="29"/>
  <c r="F5" i="29"/>
  <c r="D2" i="29" s="1"/>
  <c r="AF4" i="29"/>
  <c r="X4" i="29"/>
  <c r="T4" i="29"/>
  <c r="W4" i="29" s="1"/>
  <c r="L4" i="29"/>
  <c r="J2" i="29" s="1"/>
  <c r="I4" i="29"/>
  <c r="G4" i="29"/>
  <c r="AW4" i="29" s="1"/>
  <c r="F4" i="29"/>
  <c r="V2" i="29"/>
  <c r="H2" i="29"/>
  <c r="G2" i="29"/>
  <c r="C2" i="29"/>
  <c r="BN2" i="29" s="1"/>
  <c r="BG70" i="28"/>
  <c r="AF70" i="28"/>
  <c r="X70" i="28"/>
  <c r="T70" i="28"/>
  <c r="W70" i="28" s="1"/>
  <c r="L70" i="28"/>
  <c r="I70" i="28"/>
  <c r="G70" i="28"/>
  <c r="F70" i="28"/>
  <c r="H70" i="28" s="1"/>
  <c r="BH69" i="28"/>
  <c r="AK69" i="28"/>
  <c r="AF69" i="28"/>
  <c r="BG69" i="28" s="1"/>
  <c r="X69" i="28"/>
  <c r="W69" i="28"/>
  <c r="T69" i="28"/>
  <c r="M69" i="28"/>
  <c r="AX69" i="28" s="1"/>
  <c r="L69" i="28"/>
  <c r="K69" i="28"/>
  <c r="I69" i="28"/>
  <c r="H69" i="28"/>
  <c r="AV69" i="28" s="1"/>
  <c r="G69" i="28"/>
  <c r="AW69" i="28" s="1"/>
  <c r="F69" i="28"/>
  <c r="BG68" i="28"/>
  <c r="AF68" i="28"/>
  <c r="X68" i="28"/>
  <c r="T68" i="28"/>
  <c r="W68" i="28" s="1"/>
  <c r="L68" i="28"/>
  <c r="I68" i="28"/>
  <c r="G68" i="28"/>
  <c r="F68" i="28"/>
  <c r="BH67" i="28"/>
  <c r="AK67" i="28"/>
  <c r="AF67" i="28"/>
  <c r="BG67" i="28" s="1"/>
  <c r="X67" i="28"/>
  <c r="W67" i="28"/>
  <c r="T67" i="28"/>
  <c r="M67" i="28"/>
  <c r="L67" i="28"/>
  <c r="K67" i="28"/>
  <c r="I67" i="28"/>
  <c r="G67" i="28"/>
  <c r="AU67" i="28" s="1"/>
  <c r="F67" i="28"/>
  <c r="H67" i="28" s="1"/>
  <c r="BG66" i="28"/>
  <c r="AF66" i="28"/>
  <c r="X66" i="28"/>
  <c r="T66" i="28"/>
  <c r="W66" i="28" s="1"/>
  <c r="L66" i="28"/>
  <c r="I66" i="28"/>
  <c r="G66" i="28"/>
  <c r="F66" i="28"/>
  <c r="H66" i="28" s="1"/>
  <c r="BH65" i="28"/>
  <c r="AK65" i="28"/>
  <c r="AF65" i="28"/>
  <c r="BG65" i="28" s="1"/>
  <c r="X65" i="28"/>
  <c r="W65" i="28"/>
  <c r="T65" i="28"/>
  <c r="M65" i="28"/>
  <c r="AX65" i="28" s="1"/>
  <c r="L65" i="28"/>
  <c r="K65" i="28"/>
  <c r="I65" i="28"/>
  <c r="H65" i="28"/>
  <c r="AV65" i="28" s="1"/>
  <c r="G65" i="28"/>
  <c r="AW65" i="28" s="1"/>
  <c r="F65" i="28"/>
  <c r="BG64" i="28"/>
  <c r="AF64" i="28"/>
  <c r="X64" i="28"/>
  <c r="T64" i="28"/>
  <c r="W64" i="28" s="1"/>
  <c r="L64" i="28"/>
  <c r="I64" i="28"/>
  <c r="G64" i="28"/>
  <c r="F64" i="28"/>
  <c r="H64" i="28" s="1"/>
  <c r="BH63" i="28"/>
  <c r="AK63" i="28"/>
  <c r="AF63" i="28"/>
  <c r="BG63" i="28" s="1"/>
  <c r="X63" i="28"/>
  <c r="W63" i="28"/>
  <c r="T63" i="28"/>
  <c r="M63" i="28"/>
  <c r="L63" i="28"/>
  <c r="K63" i="28"/>
  <c r="I63" i="28"/>
  <c r="G63" i="28"/>
  <c r="AU63" i="28" s="1"/>
  <c r="F63" i="28"/>
  <c r="H63" i="28" s="1"/>
  <c r="BG62" i="28"/>
  <c r="AH62" i="28"/>
  <c r="AF62" i="28"/>
  <c r="X62" i="28"/>
  <c r="T62" i="28"/>
  <c r="W62" i="28" s="1"/>
  <c r="L62" i="28"/>
  <c r="I62" i="28"/>
  <c r="G62" i="28"/>
  <c r="F62" i="28"/>
  <c r="BH61" i="28"/>
  <c r="AK61" i="28"/>
  <c r="AF61" i="28"/>
  <c r="BG61" i="28" s="1"/>
  <c r="X61" i="28"/>
  <c r="W61" i="28"/>
  <c r="T61" i="28"/>
  <c r="M61" i="28"/>
  <c r="AX61" i="28" s="1"/>
  <c r="L61" i="28"/>
  <c r="K61" i="28"/>
  <c r="I61" i="28"/>
  <c r="H61" i="28"/>
  <c r="AV61" i="28" s="1"/>
  <c r="G61" i="28"/>
  <c r="AW61" i="28" s="1"/>
  <c r="F61" i="28"/>
  <c r="BG60" i="28"/>
  <c r="AF60" i="28"/>
  <c r="X60" i="28"/>
  <c r="T60" i="28"/>
  <c r="W60" i="28" s="1"/>
  <c r="L60" i="28"/>
  <c r="I60" i="28"/>
  <c r="G60" i="28"/>
  <c r="F60" i="28"/>
  <c r="H60" i="28" s="1"/>
  <c r="BH59" i="28"/>
  <c r="AK59" i="28"/>
  <c r="AF59" i="28"/>
  <c r="BG59" i="28" s="1"/>
  <c r="X59" i="28"/>
  <c r="W59" i="28"/>
  <c r="T59" i="28"/>
  <c r="M59" i="28"/>
  <c r="L59" i="28"/>
  <c r="K59" i="28"/>
  <c r="I59" i="28"/>
  <c r="G59" i="28"/>
  <c r="AU59" i="28" s="1"/>
  <c r="F59" i="28"/>
  <c r="H59" i="28" s="1"/>
  <c r="BG58" i="28"/>
  <c r="AH58" i="28"/>
  <c r="AF58" i="28"/>
  <c r="X58" i="28"/>
  <c r="T58" i="28"/>
  <c r="W58" i="28" s="1"/>
  <c r="L58" i="28"/>
  <c r="I58" i="28"/>
  <c r="G58" i="28"/>
  <c r="F58" i="28"/>
  <c r="BH57" i="28"/>
  <c r="AK57" i="28"/>
  <c r="AF57" i="28"/>
  <c r="BG57" i="28" s="1"/>
  <c r="X57" i="28"/>
  <c r="W57" i="28"/>
  <c r="T57" i="28"/>
  <c r="M57" i="28"/>
  <c r="AX57" i="28" s="1"/>
  <c r="L57" i="28"/>
  <c r="K57" i="28"/>
  <c r="I57" i="28"/>
  <c r="H57" i="28"/>
  <c r="AV57" i="28" s="1"/>
  <c r="G57" i="28"/>
  <c r="AW57" i="28" s="1"/>
  <c r="F57" i="28"/>
  <c r="BG56" i="28"/>
  <c r="AF56" i="28"/>
  <c r="X56" i="28"/>
  <c r="T56" i="28"/>
  <c r="W56" i="28" s="1"/>
  <c r="L56" i="28"/>
  <c r="I56" i="28"/>
  <c r="G56" i="28"/>
  <c r="F56" i="28"/>
  <c r="H56" i="28" s="1"/>
  <c r="BH55" i="28"/>
  <c r="AK55" i="28"/>
  <c r="AF55" i="28"/>
  <c r="BG55" i="28" s="1"/>
  <c r="X55" i="28"/>
  <c r="W55" i="28"/>
  <c r="T55" i="28"/>
  <c r="M55" i="28"/>
  <c r="L55" i="28"/>
  <c r="K55" i="28"/>
  <c r="I55" i="28"/>
  <c r="G55" i="28"/>
  <c r="AU55" i="28" s="1"/>
  <c r="F55" i="28"/>
  <c r="H55" i="28" s="1"/>
  <c r="AW54" i="28"/>
  <c r="AH54" i="28"/>
  <c r="AF54" i="28"/>
  <c r="X54" i="28"/>
  <c r="T54" i="28"/>
  <c r="W54" i="28" s="1"/>
  <c r="L54" i="28"/>
  <c r="I54" i="28"/>
  <c r="G54" i="28"/>
  <c r="BG54" i="28" s="1"/>
  <c r="F54" i="28"/>
  <c r="BH53" i="28"/>
  <c r="AK53" i="28"/>
  <c r="AF53" i="28"/>
  <c r="X53" i="28"/>
  <c r="W53" i="28"/>
  <c r="T53" i="28"/>
  <c r="M53" i="28"/>
  <c r="AX53" i="28" s="1"/>
  <c r="L53" i="28"/>
  <c r="K53" i="28"/>
  <c r="I53" i="28"/>
  <c r="H53" i="28"/>
  <c r="AV53" i="28" s="1"/>
  <c r="G53" i="28"/>
  <c r="AW53" i="28" s="1"/>
  <c r="F53" i="28"/>
  <c r="AF52" i="28"/>
  <c r="X52" i="28"/>
  <c r="T52" i="28"/>
  <c r="W52" i="28" s="1"/>
  <c r="L52" i="28"/>
  <c r="I52" i="28"/>
  <c r="G52" i="28"/>
  <c r="AW52" i="28" s="1"/>
  <c r="F52" i="28"/>
  <c r="H52" i="28" s="1"/>
  <c r="BH51" i="28"/>
  <c r="AK51" i="28"/>
  <c r="AF51" i="28"/>
  <c r="X51" i="28"/>
  <c r="W51" i="28"/>
  <c r="T51" i="28"/>
  <c r="M51" i="28"/>
  <c r="L51" i="28"/>
  <c r="K51" i="28"/>
  <c r="I51" i="28"/>
  <c r="G51" i="28"/>
  <c r="BG51" i="28" s="1"/>
  <c r="F51" i="28"/>
  <c r="H51" i="28" s="1"/>
  <c r="AW50" i="28"/>
  <c r="AH50" i="28"/>
  <c r="AF50" i="28"/>
  <c r="X50" i="28"/>
  <c r="T50" i="28"/>
  <c r="W50" i="28" s="1"/>
  <c r="L50" i="28"/>
  <c r="I50" i="28"/>
  <c r="G50" i="28"/>
  <c r="BG50" i="28" s="1"/>
  <c r="F50" i="28"/>
  <c r="BH49" i="28"/>
  <c r="AK49" i="28"/>
  <c r="AF49" i="28"/>
  <c r="X49" i="28"/>
  <c r="W49" i="28"/>
  <c r="T49" i="28"/>
  <c r="M49" i="28"/>
  <c r="AX49" i="28" s="1"/>
  <c r="L49" i="28"/>
  <c r="K49" i="28"/>
  <c r="I49" i="28"/>
  <c r="H49" i="28"/>
  <c r="AV49" i="28" s="1"/>
  <c r="G49" i="28"/>
  <c r="AW49" i="28" s="1"/>
  <c r="F49" i="28"/>
  <c r="AF48" i="28"/>
  <c r="X48" i="28"/>
  <c r="T48" i="28"/>
  <c r="W48" i="28" s="1"/>
  <c r="L48" i="28"/>
  <c r="I48" i="28"/>
  <c r="G48" i="28"/>
  <c r="AW48" i="28" s="1"/>
  <c r="F48" i="28"/>
  <c r="H48" i="28" s="1"/>
  <c r="BG47" i="28"/>
  <c r="AF47" i="28"/>
  <c r="X47" i="28"/>
  <c r="T47" i="28"/>
  <c r="W47" i="28" s="1"/>
  <c r="L47" i="28"/>
  <c r="I47" i="28"/>
  <c r="G47" i="28"/>
  <c r="BI47" i="28" s="1"/>
  <c r="F47" i="28"/>
  <c r="H47" i="28" s="1"/>
  <c r="BG46" i="28"/>
  <c r="AF46" i="28"/>
  <c r="X46" i="28"/>
  <c r="T46" i="28"/>
  <c r="W46" i="28" s="1"/>
  <c r="L46" i="28"/>
  <c r="I46" i="28"/>
  <c r="G46" i="28"/>
  <c r="BI46" i="28" s="1"/>
  <c r="F46" i="28"/>
  <c r="BG45" i="28"/>
  <c r="AF45" i="28"/>
  <c r="X45" i="28"/>
  <c r="T45" i="28"/>
  <c r="W45" i="28" s="1"/>
  <c r="L45" i="28"/>
  <c r="I45" i="28"/>
  <c r="G45" i="28"/>
  <c r="BI45" i="28" s="1"/>
  <c r="F45" i="28"/>
  <c r="BG44" i="28"/>
  <c r="AF44" i="28"/>
  <c r="X44" i="28"/>
  <c r="T44" i="28"/>
  <c r="W44" i="28" s="1"/>
  <c r="L44" i="28"/>
  <c r="I44" i="28"/>
  <c r="G44" i="28"/>
  <c r="BI44" i="28" s="1"/>
  <c r="F44" i="28"/>
  <c r="BG43" i="28"/>
  <c r="AF43" i="28"/>
  <c r="X43" i="28"/>
  <c r="T43" i="28"/>
  <c r="W43" i="28" s="1"/>
  <c r="L43" i="28"/>
  <c r="I43" i="28"/>
  <c r="G43" i="28"/>
  <c r="BI43" i="28" s="1"/>
  <c r="F43" i="28"/>
  <c r="BG42" i="28"/>
  <c r="AF42" i="28"/>
  <c r="X42" i="28"/>
  <c r="T42" i="28"/>
  <c r="W42" i="28" s="1"/>
  <c r="L42" i="28"/>
  <c r="I42" i="28"/>
  <c r="G42" i="28"/>
  <c r="BI42" i="28" s="1"/>
  <c r="F42" i="28"/>
  <c r="BH41" i="28"/>
  <c r="AK41" i="28"/>
  <c r="AF41" i="28"/>
  <c r="X41" i="28"/>
  <c r="W41" i="28"/>
  <c r="T41" i="28"/>
  <c r="M41" i="28"/>
  <c r="L41" i="28"/>
  <c r="K41" i="28"/>
  <c r="I41" i="28"/>
  <c r="G41" i="28"/>
  <c r="BG41" i="28" s="1"/>
  <c r="F41" i="28"/>
  <c r="H41" i="28" s="1"/>
  <c r="AW40" i="28"/>
  <c r="AH40" i="28"/>
  <c r="AF40" i="28"/>
  <c r="X40" i="28"/>
  <c r="T40" i="28"/>
  <c r="W40" i="28" s="1"/>
  <c r="L40" i="28"/>
  <c r="I40" i="28"/>
  <c r="G40" i="28"/>
  <c r="BG40" i="28" s="1"/>
  <c r="F40" i="28"/>
  <c r="H40" i="28" s="1"/>
  <c r="BH39" i="28"/>
  <c r="AK39" i="28"/>
  <c r="AH39" i="28"/>
  <c r="AF39" i="28"/>
  <c r="X39" i="28"/>
  <c r="W39" i="28"/>
  <c r="T39" i="28"/>
  <c r="M39" i="28"/>
  <c r="AX39" i="28" s="1"/>
  <c r="L39" i="28"/>
  <c r="K39" i="28"/>
  <c r="I39" i="28"/>
  <c r="H39" i="28"/>
  <c r="AV39" i="28" s="1"/>
  <c r="G39" i="28"/>
  <c r="BG39" i="28" s="1"/>
  <c r="F39" i="28"/>
  <c r="AW39" i="28" s="1"/>
  <c r="AF38" i="28"/>
  <c r="X38" i="28"/>
  <c r="T38" i="28"/>
  <c r="W38" i="28" s="1"/>
  <c r="L38" i="28"/>
  <c r="I38" i="28"/>
  <c r="G38" i="28"/>
  <c r="AW38" i="28" s="1"/>
  <c r="F38" i="28"/>
  <c r="BH37" i="28"/>
  <c r="AK37" i="28"/>
  <c r="AF37" i="28"/>
  <c r="X37" i="28"/>
  <c r="W37" i="28"/>
  <c r="T37" i="28"/>
  <c r="M37" i="28"/>
  <c r="L37" i="28"/>
  <c r="K37" i="28"/>
  <c r="I37" i="28"/>
  <c r="G37" i="28"/>
  <c r="BG37" i="28" s="1"/>
  <c r="F37" i="28"/>
  <c r="H37" i="28" s="1"/>
  <c r="AW36" i="28"/>
  <c r="AH36" i="28"/>
  <c r="AF36" i="28"/>
  <c r="X36" i="28"/>
  <c r="T36" i="28"/>
  <c r="W36" i="28" s="1"/>
  <c r="L36" i="28"/>
  <c r="I36" i="28"/>
  <c r="G36" i="28"/>
  <c r="BG36" i="28" s="1"/>
  <c r="F36" i="28"/>
  <c r="H36" i="28" s="1"/>
  <c r="BH35" i="28"/>
  <c r="AK35" i="28"/>
  <c r="AH35" i="28"/>
  <c r="AF35" i="28"/>
  <c r="X35" i="28"/>
  <c r="W35" i="28"/>
  <c r="T35" i="28"/>
  <c r="M35" i="28"/>
  <c r="AX35" i="28" s="1"/>
  <c r="L35" i="28"/>
  <c r="K35" i="28"/>
  <c r="I35" i="28"/>
  <c r="H35" i="28"/>
  <c r="AV35" i="28" s="1"/>
  <c r="G35" i="28"/>
  <c r="BG35" i="28" s="1"/>
  <c r="F35" i="28"/>
  <c r="AW35" i="28" s="1"/>
  <c r="AF34" i="28"/>
  <c r="X34" i="28"/>
  <c r="T34" i="28"/>
  <c r="W34" i="28" s="1"/>
  <c r="L34" i="28"/>
  <c r="I34" i="28"/>
  <c r="G34" i="28"/>
  <c r="AW34" i="28" s="1"/>
  <c r="F34" i="28"/>
  <c r="BH33" i="28"/>
  <c r="AK33" i="28"/>
  <c r="AF33" i="28"/>
  <c r="X33" i="28"/>
  <c r="W33" i="28"/>
  <c r="T33" i="28"/>
  <c r="M33" i="28"/>
  <c r="L33" i="28"/>
  <c r="K33" i="28"/>
  <c r="I33" i="28"/>
  <c r="G33" i="28"/>
  <c r="BG33" i="28" s="1"/>
  <c r="F33" i="28"/>
  <c r="H33" i="28" s="1"/>
  <c r="AW32" i="28"/>
  <c r="AH32" i="28"/>
  <c r="AF32" i="28"/>
  <c r="X32" i="28"/>
  <c r="T32" i="28"/>
  <c r="W32" i="28" s="1"/>
  <c r="L32" i="28"/>
  <c r="I32" i="28"/>
  <c r="G32" i="28"/>
  <c r="BG32" i="28" s="1"/>
  <c r="F32" i="28"/>
  <c r="H32" i="28" s="1"/>
  <c r="BH31" i="28"/>
  <c r="AK31" i="28"/>
  <c r="AH31" i="28"/>
  <c r="AF31" i="28"/>
  <c r="X31" i="28"/>
  <c r="W31" i="28"/>
  <c r="T31" i="28"/>
  <c r="M31" i="28"/>
  <c r="AX31" i="28" s="1"/>
  <c r="L31" i="28"/>
  <c r="K31" i="28"/>
  <c r="I31" i="28"/>
  <c r="H31" i="28"/>
  <c r="AV31" i="28" s="1"/>
  <c r="G31" i="28"/>
  <c r="BG31" i="28" s="1"/>
  <c r="F31" i="28"/>
  <c r="AW31" i="28" s="1"/>
  <c r="AF30" i="28"/>
  <c r="X30" i="28"/>
  <c r="T30" i="28"/>
  <c r="W30" i="28" s="1"/>
  <c r="L30" i="28"/>
  <c r="I30" i="28"/>
  <c r="G30" i="28"/>
  <c r="AW30" i="28" s="1"/>
  <c r="F30" i="28"/>
  <c r="BH29" i="28"/>
  <c r="AK29" i="28"/>
  <c r="AF29" i="28"/>
  <c r="X29" i="28"/>
  <c r="W29" i="28"/>
  <c r="T29" i="28"/>
  <c r="M29" i="28"/>
  <c r="L29" i="28"/>
  <c r="K29" i="28"/>
  <c r="I29" i="28"/>
  <c r="G29" i="28"/>
  <c r="BG29" i="28" s="1"/>
  <c r="F29" i="28"/>
  <c r="H29" i="28" s="1"/>
  <c r="AW28" i="28"/>
  <c r="AH28" i="28"/>
  <c r="AF28" i="28"/>
  <c r="X28" i="28"/>
  <c r="T28" i="28"/>
  <c r="W28" i="28" s="1"/>
  <c r="L28" i="28"/>
  <c r="I28" i="28"/>
  <c r="G28" i="28"/>
  <c r="BG28" i="28" s="1"/>
  <c r="F28" i="28"/>
  <c r="H28" i="28" s="1"/>
  <c r="BH27" i="28"/>
  <c r="AK27" i="28"/>
  <c r="AH27" i="28"/>
  <c r="AF27" i="28"/>
  <c r="X27" i="28"/>
  <c r="W27" i="28"/>
  <c r="T27" i="28"/>
  <c r="M27" i="28"/>
  <c r="L27" i="28"/>
  <c r="K27" i="28"/>
  <c r="I27" i="28"/>
  <c r="H27" i="28"/>
  <c r="AV27" i="28" s="1"/>
  <c r="G27" i="28"/>
  <c r="F27" i="28"/>
  <c r="AW27" i="28" s="1"/>
  <c r="BG26" i="28"/>
  <c r="AF26" i="28"/>
  <c r="X26" i="28"/>
  <c r="T26" i="28"/>
  <c r="W26" i="28" s="1"/>
  <c r="L26" i="28"/>
  <c r="I26" i="28"/>
  <c r="G26" i="28"/>
  <c r="F26" i="28"/>
  <c r="BH25" i="28"/>
  <c r="AK25" i="28"/>
  <c r="AF25" i="28"/>
  <c r="X25" i="28"/>
  <c r="W25" i="28"/>
  <c r="T25" i="28"/>
  <c r="M25" i="28"/>
  <c r="L25" i="28"/>
  <c r="K25" i="28"/>
  <c r="I25" i="28"/>
  <c r="G25" i="28"/>
  <c r="BG25" i="28" s="1"/>
  <c r="F25" i="28"/>
  <c r="H25" i="28" s="1"/>
  <c r="AV25" i="28" s="1"/>
  <c r="AW24" i="28"/>
  <c r="AH24" i="28"/>
  <c r="AF24" i="28"/>
  <c r="X24" i="28"/>
  <c r="T24" i="28"/>
  <c r="W24" i="28" s="1"/>
  <c r="L24" i="28"/>
  <c r="I24" i="28"/>
  <c r="G24" i="28"/>
  <c r="BG24" i="28" s="1"/>
  <c r="F24" i="28"/>
  <c r="H24" i="28" s="1"/>
  <c r="BH23" i="28"/>
  <c r="AK23" i="28"/>
  <c r="AH23" i="28"/>
  <c r="AF23" i="28"/>
  <c r="X23" i="28"/>
  <c r="W23" i="28"/>
  <c r="T23" i="28"/>
  <c r="M23" i="28"/>
  <c r="L23" i="28"/>
  <c r="K23" i="28"/>
  <c r="I23" i="28"/>
  <c r="H23" i="28"/>
  <c r="AV23" i="28" s="1"/>
  <c r="G23" i="28"/>
  <c r="F23" i="28"/>
  <c r="AW23" i="28" s="1"/>
  <c r="AF22" i="28"/>
  <c r="X22" i="28"/>
  <c r="T22" i="28"/>
  <c r="W22" i="28" s="1"/>
  <c r="L22" i="28"/>
  <c r="I22" i="28"/>
  <c r="G22" i="28"/>
  <c r="BG22" i="28" s="1"/>
  <c r="F22" i="28"/>
  <c r="BH21" i="28"/>
  <c r="AK21" i="28"/>
  <c r="AF21" i="28"/>
  <c r="X21" i="28"/>
  <c r="W21" i="28"/>
  <c r="T21" i="28"/>
  <c r="M21" i="28"/>
  <c r="L21" i="28"/>
  <c r="K21" i="28"/>
  <c r="I21" i="28"/>
  <c r="G21" i="28"/>
  <c r="BG21" i="28" s="1"/>
  <c r="F21" i="28"/>
  <c r="H21" i="28" s="1"/>
  <c r="AV21" i="28" s="1"/>
  <c r="AW20" i="28"/>
  <c r="AH20" i="28"/>
  <c r="AF20" i="28"/>
  <c r="X20" i="28"/>
  <c r="T20" i="28"/>
  <c r="W20" i="28" s="1"/>
  <c r="L20" i="28"/>
  <c r="I20" i="28"/>
  <c r="G20" i="28"/>
  <c r="BG20" i="28" s="1"/>
  <c r="F20" i="28"/>
  <c r="H20" i="28" s="1"/>
  <c r="BH19" i="28"/>
  <c r="AK19" i="28"/>
  <c r="AH19" i="28"/>
  <c r="AF19" i="28"/>
  <c r="X19" i="28"/>
  <c r="W19" i="28"/>
  <c r="T19" i="28"/>
  <c r="M19" i="28"/>
  <c r="L19" i="28"/>
  <c r="K19" i="28"/>
  <c r="I19" i="28"/>
  <c r="H19" i="28"/>
  <c r="AV19" i="28" s="1"/>
  <c r="G19" i="28"/>
  <c r="F19" i="28"/>
  <c r="AW19" i="28" s="1"/>
  <c r="AF18" i="28"/>
  <c r="X18" i="28"/>
  <c r="T18" i="28"/>
  <c r="W18" i="28" s="1"/>
  <c r="L18" i="28"/>
  <c r="I18" i="28"/>
  <c r="G18" i="28"/>
  <c r="BG18" i="28" s="1"/>
  <c r="F18" i="28"/>
  <c r="BH17" i="28"/>
  <c r="AK17" i="28"/>
  <c r="AF17" i="28"/>
  <c r="X17" i="28"/>
  <c r="W17" i="28"/>
  <c r="T17" i="28"/>
  <c r="M17" i="28"/>
  <c r="L17" i="28"/>
  <c r="K17" i="28"/>
  <c r="I17" i="28"/>
  <c r="G17" i="28"/>
  <c r="BG17" i="28" s="1"/>
  <c r="F17" i="28"/>
  <c r="H17" i="28" s="1"/>
  <c r="AV17" i="28" s="1"/>
  <c r="AF16" i="28"/>
  <c r="X16" i="28"/>
  <c r="T16" i="28"/>
  <c r="W16" i="28" s="1"/>
  <c r="L16" i="28"/>
  <c r="I16" i="28"/>
  <c r="G16" i="28"/>
  <c r="AW16" i="28" s="1"/>
  <c r="F16" i="28"/>
  <c r="BH15" i="28"/>
  <c r="AV15" i="28"/>
  <c r="AK15" i="28"/>
  <c r="AH15" i="28"/>
  <c r="AF15" i="28"/>
  <c r="X15" i="28"/>
  <c r="W15" i="28"/>
  <c r="T15" i="28"/>
  <c r="M15" i="28"/>
  <c r="AX15" i="28" s="1"/>
  <c r="L15" i="28"/>
  <c r="K15" i="28"/>
  <c r="I15" i="28"/>
  <c r="H15" i="28"/>
  <c r="G15" i="28"/>
  <c r="BG15" i="28" s="1"/>
  <c r="F15" i="28"/>
  <c r="AW15" i="28" s="1"/>
  <c r="BG14" i="28"/>
  <c r="AF14" i="28"/>
  <c r="X14" i="28"/>
  <c r="T14" i="28"/>
  <c r="W14" i="28" s="1"/>
  <c r="L14" i="28"/>
  <c r="I14" i="28"/>
  <c r="G14" i="28"/>
  <c r="F14" i="28"/>
  <c r="BH13" i="28"/>
  <c r="AK13" i="28"/>
  <c r="AF13" i="28"/>
  <c r="X13" i="28"/>
  <c r="W13" i="28"/>
  <c r="T13" i="28"/>
  <c r="M13" i="28"/>
  <c r="AX13" i="28" s="1"/>
  <c r="L13" i="28"/>
  <c r="K13" i="28"/>
  <c r="I13" i="28"/>
  <c r="H13" i="28"/>
  <c r="AV13" i="28" s="1"/>
  <c r="G13" i="28"/>
  <c r="F13" i="28"/>
  <c r="BG12" i="28"/>
  <c r="AF12" i="28"/>
  <c r="X12" i="28"/>
  <c r="T12" i="28"/>
  <c r="W12" i="28" s="1"/>
  <c r="L12" i="28"/>
  <c r="I12" i="28"/>
  <c r="G12" i="28"/>
  <c r="F12" i="28"/>
  <c r="BH11" i="28"/>
  <c r="AK11" i="28"/>
  <c r="AH11" i="28"/>
  <c r="AF11" i="28"/>
  <c r="X11" i="28"/>
  <c r="W11" i="28"/>
  <c r="T11" i="28"/>
  <c r="M11" i="28"/>
  <c r="AX11" i="28" s="1"/>
  <c r="L11" i="28"/>
  <c r="K11" i="28"/>
  <c r="I11" i="28"/>
  <c r="H11" i="28"/>
  <c r="AV11" i="28" s="1"/>
  <c r="G11" i="28"/>
  <c r="F11" i="28"/>
  <c r="AW11" i="28" s="1"/>
  <c r="AF10" i="28"/>
  <c r="X10" i="28"/>
  <c r="T10" i="28"/>
  <c r="W10" i="28" s="1"/>
  <c r="L10" i="28"/>
  <c r="I10" i="28"/>
  <c r="G10" i="28"/>
  <c r="F10" i="28"/>
  <c r="BH9" i="28"/>
  <c r="AK9" i="28"/>
  <c r="AF9" i="28"/>
  <c r="X9" i="28"/>
  <c r="W9" i="28"/>
  <c r="T9" i="28"/>
  <c r="M9" i="28"/>
  <c r="L9" i="28"/>
  <c r="K9" i="28"/>
  <c r="I9" i="28"/>
  <c r="G9" i="28"/>
  <c r="F9" i="28"/>
  <c r="H9" i="28" s="1"/>
  <c r="AV9" i="28" s="1"/>
  <c r="AH8" i="28"/>
  <c r="AF8" i="28"/>
  <c r="X8" i="28"/>
  <c r="T8" i="28"/>
  <c r="W8" i="28" s="1"/>
  <c r="L8" i="28"/>
  <c r="I8" i="28"/>
  <c r="G8" i="28"/>
  <c r="F8" i="28"/>
  <c r="BH7" i="28"/>
  <c r="AK7" i="28"/>
  <c r="AH7" i="28"/>
  <c r="AF7" i="28"/>
  <c r="X7" i="28"/>
  <c r="W7" i="28"/>
  <c r="T7" i="28"/>
  <c r="M7" i="28"/>
  <c r="L7" i="28"/>
  <c r="K7" i="28"/>
  <c r="I7" i="28"/>
  <c r="G7" i="28"/>
  <c r="BG7" i="28" s="1"/>
  <c r="F7" i="28"/>
  <c r="BG6" i="28"/>
  <c r="AH6" i="28"/>
  <c r="AF6" i="28"/>
  <c r="AF2" i="28" s="1"/>
  <c r="X6" i="28"/>
  <c r="T6" i="28"/>
  <c r="W6" i="28" s="1"/>
  <c r="L6" i="28"/>
  <c r="I6" i="28"/>
  <c r="G2" i="28" s="1"/>
  <c r="G6" i="28"/>
  <c r="F6" i="28"/>
  <c r="BH5" i="28"/>
  <c r="AX5" i="28"/>
  <c r="AK5" i="28"/>
  <c r="AF5" i="28"/>
  <c r="X5" i="28"/>
  <c r="W5" i="28"/>
  <c r="T5" i="28"/>
  <c r="M5" i="28"/>
  <c r="L5" i="28"/>
  <c r="K5" i="28"/>
  <c r="I5" i="28"/>
  <c r="H5" i="28"/>
  <c r="AV5" i="28" s="1"/>
  <c r="G5" i="28"/>
  <c r="BG5" i="28" s="1"/>
  <c r="F5" i="28"/>
  <c r="AF4" i="28"/>
  <c r="X4" i="28"/>
  <c r="T4" i="28"/>
  <c r="W4" i="28" s="1"/>
  <c r="L4" i="28"/>
  <c r="I4" i="28"/>
  <c r="G4" i="28"/>
  <c r="F4" i="28"/>
  <c r="H4" i="28" s="1"/>
  <c r="BH2" i="28"/>
  <c r="V2" i="28"/>
  <c r="I2" i="28"/>
  <c r="H2" i="28"/>
  <c r="E2" i="28"/>
  <c r="C2" i="28"/>
  <c r="BH66" i="27"/>
  <c r="AK66" i="27"/>
  <c r="AH66" i="27"/>
  <c r="AF66" i="27"/>
  <c r="BG66" i="27" s="1"/>
  <c r="X66" i="27"/>
  <c r="W66" i="27"/>
  <c r="T66" i="27"/>
  <c r="M66" i="27"/>
  <c r="L66" i="27"/>
  <c r="K66" i="27"/>
  <c r="I66" i="27"/>
  <c r="BI66" i="27" s="1"/>
  <c r="G66" i="27"/>
  <c r="F66" i="27"/>
  <c r="H66" i="27" s="1"/>
  <c r="AV66" i="27" s="1"/>
  <c r="BH65" i="27"/>
  <c r="AK65" i="27"/>
  <c r="AH65" i="27"/>
  <c r="AF65" i="27"/>
  <c r="BG65" i="27" s="1"/>
  <c r="X65" i="27"/>
  <c r="W65" i="27"/>
  <c r="T65" i="27"/>
  <c r="M65" i="27"/>
  <c r="L65" i="27"/>
  <c r="K65" i="27"/>
  <c r="I65" i="27"/>
  <c r="BI65" i="27" s="1"/>
  <c r="G65" i="27"/>
  <c r="F65" i="27"/>
  <c r="H65" i="27" s="1"/>
  <c r="AV65" i="27" s="1"/>
  <c r="BH64" i="27"/>
  <c r="AK64" i="27"/>
  <c r="AH64" i="27"/>
  <c r="AF64" i="27"/>
  <c r="BG64" i="27" s="1"/>
  <c r="X64" i="27"/>
  <c r="W64" i="27"/>
  <c r="T64" i="27"/>
  <c r="M64" i="27"/>
  <c r="L64" i="27"/>
  <c r="K64" i="27"/>
  <c r="I64" i="27"/>
  <c r="BI64" i="27" s="1"/>
  <c r="G64" i="27"/>
  <c r="F64" i="27"/>
  <c r="H64" i="27" s="1"/>
  <c r="AV64" i="27" s="1"/>
  <c r="BH63" i="27"/>
  <c r="AK63" i="27"/>
  <c r="AH63" i="27"/>
  <c r="AF63" i="27"/>
  <c r="BG63" i="27" s="1"/>
  <c r="X63" i="27"/>
  <c r="W63" i="27"/>
  <c r="T63" i="27"/>
  <c r="M63" i="27"/>
  <c r="AW63" i="27" s="1"/>
  <c r="L63" i="27"/>
  <c r="K63" i="27"/>
  <c r="I63" i="27"/>
  <c r="BI63" i="27" s="1"/>
  <c r="H63" i="27"/>
  <c r="AV63" i="27" s="1"/>
  <c r="G63" i="27"/>
  <c r="F63" i="27"/>
  <c r="BH62" i="27"/>
  <c r="AK62" i="27"/>
  <c r="AH62" i="27"/>
  <c r="AF62" i="27"/>
  <c r="BG62" i="27" s="1"/>
  <c r="X62" i="27"/>
  <c r="W62" i="27"/>
  <c r="T62" i="27"/>
  <c r="M62" i="27"/>
  <c r="AW62" i="27" s="1"/>
  <c r="L62" i="27"/>
  <c r="K62" i="27"/>
  <c r="I62" i="27"/>
  <c r="BI62" i="27" s="1"/>
  <c r="H62" i="27"/>
  <c r="AV62" i="27" s="1"/>
  <c r="G62" i="27"/>
  <c r="F62" i="27"/>
  <c r="AF61" i="27"/>
  <c r="BG61" i="27" s="1"/>
  <c r="X61" i="27"/>
  <c r="W61" i="27"/>
  <c r="T61" i="27"/>
  <c r="L61" i="27"/>
  <c r="I61" i="27"/>
  <c r="G61" i="27"/>
  <c r="F61" i="27"/>
  <c r="BH60" i="27"/>
  <c r="AF60" i="27"/>
  <c r="BG60" i="27" s="1"/>
  <c r="X60" i="27"/>
  <c r="W60" i="27"/>
  <c r="T60" i="27"/>
  <c r="M60" i="27"/>
  <c r="AX60" i="27" s="1"/>
  <c r="L60" i="27"/>
  <c r="K60" i="27"/>
  <c r="AU60" i="27" s="1"/>
  <c r="I60" i="27"/>
  <c r="H60" i="27"/>
  <c r="G60" i="27"/>
  <c r="F60" i="27"/>
  <c r="BG59" i="27"/>
  <c r="AK59" i="27"/>
  <c r="AF59" i="27"/>
  <c r="X59" i="27"/>
  <c r="W59" i="27"/>
  <c r="T59" i="27"/>
  <c r="L59" i="27"/>
  <c r="I59" i="27"/>
  <c r="G59" i="27"/>
  <c r="BH59" i="27" s="1"/>
  <c r="F59" i="27"/>
  <c r="BH58" i="27"/>
  <c r="AK58" i="27"/>
  <c r="AF58" i="27"/>
  <c r="BG58" i="27" s="1"/>
  <c r="X58" i="27"/>
  <c r="W58" i="27"/>
  <c r="T58" i="27"/>
  <c r="M58" i="27"/>
  <c r="AX58" i="27" s="1"/>
  <c r="L58" i="27"/>
  <c r="K58" i="27"/>
  <c r="I58" i="27"/>
  <c r="G58" i="27"/>
  <c r="F58" i="27"/>
  <c r="H58" i="27" s="1"/>
  <c r="BG57" i="27"/>
  <c r="AF57" i="27"/>
  <c r="X57" i="27"/>
  <c r="W57" i="27"/>
  <c r="T57" i="27"/>
  <c r="L57" i="27"/>
  <c r="I57" i="27"/>
  <c r="G57" i="27"/>
  <c r="BH57" i="27" s="1"/>
  <c r="F57" i="27"/>
  <c r="H57" i="27" s="1"/>
  <c r="AH56" i="27"/>
  <c r="AF56" i="27"/>
  <c r="BG56" i="27" s="1"/>
  <c r="X56" i="27"/>
  <c r="T56" i="27"/>
  <c r="W56" i="27" s="1"/>
  <c r="L56" i="27"/>
  <c r="I56" i="27"/>
  <c r="G56" i="27"/>
  <c r="AK56" i="27" s="1"/>
  <c r="F56" i="27"/>
  <c r="BG55" i="27"/>
  <c r="AH55" i="27"/>
  <c r="AF55" i="27"/>
  <c r="X55" i="27"/>
  <c r="T55" i="27"/>
  <c r="W55" i="27" s="1"/>
  <c r="L55" i="27"/>
  <c r="I55" i="27"/>
  <c r="G55" i="27"/>
  <c r="F55" i="27"/>
  <c r="BG54" i="27"/>
  <c r="AH54" i="27"/>
  <c r="AF54" i="27"/>
  <c r="X54" i="27"/>
  <c r="T54" i="27"/>
  <c r="W54" i="27" s="1"/>
  <c r="L54" i="27"/>
  <c r="I54" i="27"/>
  <c r="G54" i="27"/>
  <c r="F54" i="27"/>
  <c r="BG53" i="27"/>
  <c r="AH53" i="27"/>
  <c r="AF53" i="27"/>
  <c r="X53" i="27"/>
  <c r="T53" i="27"/>
  <c r="W53" i="27" s="1"/>
  <c r="L53" i="27"/>
  <c r="I53" i="27"/>
  <c r="G53" i="27"/>
  <c r="F53" i="27"/>
  <c r="BG52" i="27"/>
  <c r="AH52" i="27"/>
  <c r="AF52" i="27"/>
  <c r="X52" i="27"/>
  <c r="T52" i="27"/>
  <c r="W52" i="27" s="1"/>
  <c r="L52" i="27"/>
  <c r="I52" i="27"/>
  <c r="G52" i="27"/>
  <c r="F52" i="27"/>
  <c r="BG51" i="27"/>
  <c r="AH51" i="27"/>
  <c r="AF51" i="27"/>
  <c r="X51" i="27"/>
  <c r="T51" i="27"/>
  <c r="W51" i="27" s="1"/>
  <c r="L51" i="27"/>
  <c r="I51" i="27"/>
  <c r="G51" i="27"/>
  <c r="F51" i="27"/>
  <c r="BG50" i="27"/>
  <c r="AH50" i="27"/>
  <c r="AF50" i="27"/>
  <c r="X50" i="27"/>
  <c r="T50" i="27"/>
  <c r="W50" i="27" s="1"/>
  <c r="L50" i="27"/>
  <c r="I50" i="27"/>
  <c r="G50" i="27"/>
  <c r="F50" i="27"/>
  <c r="BG49" i="27"/>
  <c r="AH49" i="27"/>
  <c r="AF49" i="27"/>
  <c r="X49" i="27"/>
  <c r="T49" i="27"/>
  <c r="W49" i="27" s="1"/>
  <c r="L49" i="27"/>
  <c r="I49" i="27"/>
  <c r="G49" i="27"/>
  <c r="F49" i="27"/>
  <c r="BG48" i="27"/>
  <c r="AF48" i="27"/>
  <c r="X48" i="27"/>
  <c r="T48" i="27"/>
  <c r="W48" i="27" s="1"/>
  <c r="L48" i="27"/>
  <c r="I48" i="27"/>
  <c r="G48" i="27"/>
  <c r="F48" i="27"/>
  <c r="BG47" i="27"/>
  <c r="AF47" i="27"/>
  <c r="X47" i="27"/>
  <c r="T47" i="27"/>
  <c r="W47" i="27" s="1"/>
  <c r="L47" i="27"/>
  <c r="I47" i="27"/>
  <c r="G47" i="27"/>
  <c r="F47" i="27"/>
  <c r="BG46" i="27"/>
  <c r="AF46" i="27"/>
  <c r="X46" i="27"/>
  <c r="T46" i="27"/>
  <c r="W46" i="27" s="1"/>
  <c r="L46" i="27"/>
  <c r="I46" i="27"/>
  <c r="G46" i="27"/>
  <c r="F46" i="27"/>
  <c r="BG45" i="27"/>
  <c r="AF45" i="27"/>
  <c r="X45" i="27"/>
  <c r="T45" i="27"/>
  <c r="W45" i="27" s="1"/>
  <c r="L45" i="27"/>
  <c r="I45" i="27"/>
  <c r="G45" i="27"/>
  <c r="F45" i="27"/>
  <c r="BG44" i="27"/>
  <c r="AF44" i="27"/>
  <c r="X44" i="27"/>
  <c r="T44" i="27"/>
  <c r="W44" i="27" s="1"/>
  <c r="L44" i="27"/>
  <c r="I44" i="27"/>
  <c r="G44" i="27"/>
  <c r="F44" i="27"/>
  <c r="BG43" i="27"/>
  <c r="AF43" i="27"/>
  <c r="X43" i="27"/>
  <c r="T43" i="27"/>
  <c r="W43" i="27" s="1"/>
  <c r="L43" i="27"/>
  <c r="I43" i="27"/>
  <c r="G43" i="27"/>
  <c r="F43" i="27"/>
  <c r="BG42" i="27"/>
  <c r="AF42" i="27"/>
  <c r="X42" i="27"/>
  <c r="T42" i="27"/>
  <c r="W42" i="27" s="1"/>
  <c r="L42" i="27"/>
  <c r="I42" i="27"/>
  <c r="G42" i="27"/>
  <c r="F42" i="27"/>
  <c r="BG41" i="27"/>
  <c r="AF41" i="27"/>
  <c r="X41" i="27"/>
  <c r="T41" i="27"/>
  <c r="W41" i="27" s="1"/>
  <c r="L41" i="27"/>
  <c r="I41" i="27"/>
  <c r="G41" i="27"/>
  <c r="F41" i="27"/>
  <c r="BG40" i="27"/>
  <c r="AF40" i="27"/>
  <c r="X40" i="27"/>
  <c r="T40" i="27"/>
  <c r="W40" i="27" s="1"/>
  <c r="L40" i="27"/>
  <c r="I40" i="27"/>
  <c r="G40" i="27"/>
  <c r="F40" i="27"/>
  <c r="BG39" i="27"/>
  <c r="AF39" i="27"/>
  <c r="X39" i="27"/>
  <c r="T39" i="27"/>
  <c r="W39" i="27" s="1"/>
  <c r="L39" i="27"/>
  <c r="I39" i="27"/>
  <c r="G39" i="27"/>
  <c r="F39" i="27"/>
  <c r="BG38" i="27"/>
  <c r="AF38" i="27"/>
  <c r="X38" i="27"/>
  <c r="T38" i="27"/>
  <c r="W38" i="27" s="1"/>
  <c r="L38" i="27"/>
  <c r="I38" i="27"/>
  <c r="G38" i="27"/>
  <c r="F38" i="27"/>
  <c r="BG37" i="27"/>
  <c r="AF37" i="27"/>
  <c r="X37" i="27"/>
  <c r="T37" i="27"/>
  <c r="W37" i="27" s="1"/>
  <c r="L37" i="27"/>
  <c r="I37" i="27"/>
  <c r="G37" i="27"/>
  <c r="F37" i="27"/>
  <c r="BG36" i="27"/>
  <c r="AF36" i="27"/>
  <c r="X36" i="27"/>
  <c r="T36" i="27"/>
  <c r="W36" i="27" s="1"/>
  <c r="L36" i="27"/>
  <c r="I36" i="27"/>
  <c r="G36" i="27"/>
  <c r="F36" i="27"/>
  <c r="BG35" i="27"/>
  <c r="AF35" i="27"/>
  <c r="X35" i="27"/>
  <c r="T35" i="27"/>
  <c r="W35" i="27" s="1"/>
  <c r="L35" i="27"/>
  <c r="I35" i="27"/>
  <c r="G35" i="27"/>
  <c r="F35" i="27"/>
  <c r="BG34" i="27"/>
  <c r="AF34" i="27"/>
  <c r="X34" i="27"/>
  <c r="T34" i="27"/>
  <c r="W34" i="27" s="1"/>
  <c r="L34" i="27"/>
  <c r="I34" i="27"/>
  <c r="G34" i="27"/>
  <c r="F34" i="27"/>
  <c r="BG33" i="27"/>
  <c r="AF33" i="27"/>
  <c r="X33" i="27"/>
  <c r="T33" i="27"/>
  <c r="W33" i="27" s="1"/>
  <c r="L33" i="27"/>
  <c r="I33" i="27"/>
  <c r="G33" i="27"/>
  <c r="F33" i="27"/>
  <c r="BG32" i="27"/>
  <c r="AF32" i="27"/>
  <c r="X32" i="27"/>
  <c r="T32" i="27"/>
  <c r="W32" i="27" s="1"/>
  <c r="L32" i="27"/>
  <c r="I32" i="27"/>
  <c r="G32" i="27"/>
  <c r="AK32" i="27" s="1"/>
  <c r="F32" i="27"/>
  <c r="BG31" i="27"/>
  <c r="AF31" i="27"/>
  <c r="X31" i="27"/>
  <c r="T31" i="27"/>
  <c r="W31" i="27" s="1"/>
  <c r="L31" i="27"/>
  <c r="I31" i="27"/>
  <c r="G31" i="27"/>
  <c r="AK31" i="27" s="1"/>
  <c r="F31" i="27"/>
  <c r="BG30" i="27"/>
  <c r="AF30" i="27"/>
  <c r="X30" i="27"/>
  <c r="T30" i="27"/>
  <c r="W30" i="27" s="1"/>
  <c r="L30" i="27"/>
  <c r="I30" i="27"/>
  <c r="G30" i="27"/>
  <c r="F30" i="27"/>
  <c r="BG29" i="27"/>
  <c r="AF29" i="27"/>
  <c r="X29" i="27"/>
  <c r="T29" i="27"/>
  <c r="W29" i="27" s="1"/>
  <c r="L29" i="27"/>
  <c r="I29" i="27"/>
  <c r="G29" i="27"/>
  <c r="AK29" i="27" s="1"/>
  <c r="F29" i="27"/>
  <c r="BG28" i="27"/>
  <c r="AF28" i="27"/>
  <c r="X28" i="27"/>
  <c r="T28" i="27"/>
  <c r="W28" i="27" s="1"/>
  <c r="L28" i="27"/>
  <c r="I28" i="27"/>
  <c r="G28" i="27"/>
  <c r="AK28" i="27" s="1"/>
  <c r="F28" i="27"/>
  <c r="BG27" i="27"/>
  <c r="AF27" i="27"/>
  <c r="X27" i="27"/>
  <c r="T27" i="27"/>
  <c r="W27" i="27" s="1"/>
  <c r="L27" i="27"/>
  <c r="I27" i="27"/>
  <c r="G27" i="27"/>
  <c r="F27" i="27"/>
  <c r="BG26" i="27"/>
  <c r="AF26" i="27"/>
  <c r="X26" i="27"/>
  <c r="T26" i="27"/>
  <c r="W26" i="27" s="1"/>
  <c r="L26" i="27"/>
  <c r="I26" i="27"/>
  <c r="G26" i="27"/>
  <c r="AK26" i="27" s="1"/>
  <c r="F26" i="27"/>
  <c r="BG25" i="27"/>
  <c r="AF25" i="27"/>
  <c r="X25" i="27"/>
  <c r="T25" i="27"/>
  <c r="W25" i="27" s="1"/>
  <c r="L25" i="27"/>
  <c r="I25" i="27"/>
  <c r="G25" i="27"/>
  <c r="AK25" i="27" s="1"/>
  <c r="F25" i="27"/>
  <c r="BG24" i="27"/>
  <c r="AF24" i="27"/>
  <c r="X24" i="27"/>
  <c r="T24" i="27"/>
  <c r="W24" i="27" s="1"/>
  <c r="L24" i="27"/>
  <c r="I24" i="27"/>
  <c r="G24" i="27"/>
  <c r="AK24" i="27" s="1"/>
  <c r="F24" i="27"/>
  <c r="BG23" i="27"/>
  <c r="AF23" i="27"/>
  <c r="X23" i="27"/>
  <c r="T23" i="27"/>
  <c r="W23" i="27" s="1"/>
  <c r="L23" i="27"/>
  <c r="I23" i="27"/>
  <c r="G23" i="27"/>
  <c r="AK23" i="27" s="1"/>
  <c r="F23" i="27"/>
  <c r="BG22" i="27"/>
  <c r="AF22" i="27"/>
  <c r="X22" i="27"/>
  <c r="T22" i="27"/>
  <c r="W22" i="27" s="1"/>
  <c r="L22" i="27"/>
  <c r="I22" i="27"/>
  <c r="G22" i="27"/>
  <c r="AK22" i="27" s="1"/>
  <c r="F22" i="27"/>
  <c r="BG21" i="27"/>
  <c r="AF21" i="27"/>
  <c r="X21" i="27"/>
  <c r="T21" i="27"/>
  <c r="W21" i="27" s="1"/>
  <c r="L21" i="27"/>
  <c r="I21" i="27"/>
  <c r="G21" i="27"/>
  <c r="AK21" i="27" s="1"/>
  <c r="F21" i="27"/>
  <c r="BG20" i="27"/>
  <c r="AF20" i="27"/>
  <c r="X20" i="27"/>
  <c r="T20" i="27"/>
  <c r="W20" i="27" s="1"/>
  <c r="L20" i="27"/>
  <c r="I20" i="27"/>
  <c r="G20" i="27"/>
  <c r="AK20" i="27" s="1"/>
  <c r="F20" i="27"/>
  <c r="BG19" i="27"/>
  <c r="AF19" i="27"/>
  <c r="X19" i="27"/>
  <c r="T19" i="27"/>
  <c r="W19" i="27" s="1"/>
  <c r="L19" i="27"/>
  <c r="I19" i="27"/>
  <c r="G19" i="27"/>
  <c r="F19" i="27"/>
  <c r="BG18" i="27"/>
  <c r="AF18" i="27"/>
  <c r="X18" i="27"/>
  <c r="T18" i="27"/>
  <c r="W18" i="27" s="1"/>
  <c r="L18" i="27"/>
  <c r="I18" i="27"/>
  <c r="G18" i="27"/>
  <c r="AK18" i="27" s="1"/>
  <c r="F18" i="27"/>
  <c r="BG17" i="27"/>
  <c r="AF17" i="27"/>
  <c r="X17" i="27"/>
  <c r="T17" i="27"/>
  <c r="W17" i="27" s="1"/>
  <c r="L17" i="27"/>
  <c r="I17" i="27"/>
  <c r="G17" i="27"/>
  <c r="AK17" i="27" s="1"/>
  <c r="F17" i="27"/>
  <c r="BG16" i="27"/>
  <c r="AF16" i="27"/>
  <c r="X16" i="27"/>
  <c r="T16" i="27"/>
  <c r="W16" i="27" s="1"/>
  <c r="L16" i="27"/>
  <c r="I16" i="27"/>
  <c r="G16" i="27"/>
  <c r="F16" i="27"/>
  <c r="BG15" i="27"/>
  <c r="AF15" i="27"/>
  <c r="X15" i="27"/>
  <c r="T15" i="27"/>
  <c r="W15" i="27" s="1"/>
  <c r="L15" i="27"/>
  <c r="I15" i="27"/>
  <c r="G15" i="27"/>
  <c r="AK15" i="27" s="1"/>
  <c r="F15" i="27"/>
  <c r="BG14" i="27"/>
  <c r="AF14" i="27"/>
  <c r="X14" i="27"/>
  <c r="T14" i="27"/>
  <c r="W14" i="27" s="1"/>
  <c r="L14" i="27"/>
  <c r="I14" i="27"/>
  <c r="G14" i="27"/>
  <c r="AK14" i="27" s="1"/>
  <c r="F14" i="27"/>
  <c r="BG13" i="27"/>
  <c r="AF13" i="27"/>
  <c r="X13" i="27"/>
  <c r="T13" i="27"/>
  <c r="W13" i="27" s="1"/>
  <c r="L13" i="27"/>
  <c r="I13" i="27"/>
  <c r="G13" i="27"/>
  <c r="AK13" i="27" s="1"/>
  <c r="F13" i="27"/>
  <c r="BG12" i="27"/>
  <c r="AF12" i="27"/>
  <c r="X12" i="27"/>
  <c r="T12" i="27"/>
  <c r="W12" i="27" s="1"/>
  <c r="L12" i="27"/>
  <c r="I12" i="27"/>
  <c r="G12" i="27"/>
  <c r="AK12" i="27" s="1"/>
  <c r="F12" i="27"/>
  <c r="BG11" i="27"/>
  <c r="AF11" i="27"/>
  <c r="X11" i="27"/>
  <c r="T11" i="27"/>
  <c r="W11" i="27" s="1"/>
  <c r="L11" i="27"/>
  <c r="I11" i="27"/>
  <c r="G11" i="27"/>
  <c r="AK11" i="27" s="1"/>
  <c r="F11" i="27"/>
  <c r="BG10" i="27"/>
  <c r="AF10" i="27"/>
  <c r="X10" i="27"/>
  <c r="T10" i="27"/>
  <c r="W10" i="27" s="1"/>
  <c r="L10" i="27"/>
  <c r="I10" i="27"/>
  <c r="G10" i="27"/>
  <c r="F10" i="27"/>
  <c r="BG9" i="27"/>
  <c r="AF9" i="27"/>
  <c r="X9" i="27"/>
  <c r="T9" i="27"/>
  <c r="W9" i="27" s="1"/>
  <c r="L9" i="27"/>
  <c r="I9" i="27"/>
  <c r="G9" i="27"/>
  <c r="AK9" i="27" s="1"/>
  <c r="F9" i="27"/>
  <c r="BG8" i="27"/>
  <c r="AF8" i="27"/>
  <c r="X8" i="27"/>
  <c r="T8" i="27"/>
  <c r="W8" i="27" s="1"/>
  <c r="L8" i="27"/>
  <c r="I8" i="27"/>
  <c r="G8" i="27"/>
  <c r="AK8" i="27" s="1"/>
  <c r="F8" i="27"/>
  <c r="BG7" i="27"/>
  <c r="AF7" i="27"/>
  <c r="X7" i="27"/>
  <c r="T7" i="27"/>
  <c r="W7" i="27" s="1"/>
  <c r="L7" i="27"/>
  <c r="I7" i="27"/>
  <c r="G7" i="27"/>
  <c r="AK7" i="27" s="1"/>
  <c r="F7" i="27"/>
  <c r="BG6" i="27"/>
  <c r="AF6" i="27"/>
  <c r="X6" i="27"/>
  <c r="T6" i="27"/>
  <c r="W6" i="27" s="1"/>
  <c r="L6" i="27"/>
  <c r="I6" i="27"/>
  <c r="G6" i="27"/>
  <c r="AK6" i="27" s="1"/>
  <c r="F6" i="27"/>
  <c r="BG5" i="27"/>
  <c r="AF5" i="27"/>
  <c r="X5" i="27"/>
  <c r="T5" i="27"/>
  <c r="W5" i="27" s="1"/>
  <c r="L5" i="27"/>
  <c r="I5" i="27"/>
  <c r="G5" i="27"/>
  <c r="AK5" i="27" s="1"/>
  <c r="F5" i="27"/>
  <c r="BG4" i="27"/>
  <c r="AF4" i="27"/>
  <c r="AF2" i="27" s="1"/>
  <c r="X4" i="27"/>
  <c r="T4" i="27"/>
  <c r="W4" i="27" s="1"/>
  <c r="L4" i="27"/>
  <c r="J2" i="27" s="1"/>
  <c r="I4" i="27"/>
  <c r="G4" i="27"/>
  <c r="AK4" i="27" s="1"/>
  <c r="F4" i="27"/>
  <c r="V2" i="27"/>
  <c r="H2" i="27"/>
  <c r="G2" i="27"/>
  <c r="D2" i="27"/>
  <c r="C2" i="27"/>
  <c r="AK14" i="34" l="1"/>
  <c r="K14" i="34"/>
  <c r="BI14" i="34"/>
  <c r="AH14" i="34"/>
  <c r="AK18" i="34"/>
  <c r="K18" i="34"/>
  <c r="BI18" i="34"/>
  <c r="AW18" i="34"/>
  <c r="AH18" i="34"/>
  <c r="M18" i="34"/>
  <c r="AK30" i="34"/>
  <c r="K30" i="34"/>
  <c r="BI30" i="34"/>
  <c r="AW30" i="34"/>
  <c r="AH30" i="34"/>
  <c r="M30" i="34"/>
  <c r="AK42" i="34"/>
  <c r="K42" i="34"/>
  <c r="AW42" i="34"/>
  <c r="BI42" i="34"/>
  <c r="AH42" i="34"/>
  <c r="M42" i="34"/>
  <c r="AK5" i="34"/>
  <c r="K5" i="34"/>
  <c r="AV5" i="34" s="1"/>
  <c r="BI5" i="34"/>
  <c r="AH5" i="34"/>
  <c r="AW5" i="34"/>
  <c r="M5" i="34"/>
  <c r="AU5" i="34"/>
  <c r="BH6" i="34"/>
  <c r="AK9" i="34"/>
  <c r="K9" i="34"/>
  <c r="AV9" i="34" s="1"/>
  <c r="BI9" i="34"/>
  <c r="AW9" i="34"/>
  <c r="AH9" i="34"/>
  <c r="M9" i="34"/>
  <c r="AK13" i="34"/>
  <c r="K13" i="34"/>
  <c r="AV13" i="34" s="1"/>
  <c r="BI13" i="34"/>
  <c r="AW13" i="34"/>
  <c r="AH13" i="34"/>
  <c r="M13" i="34"/>
  <c r="BH14" i="34"/>
  <c r="AK17" i="34"/>
  <c r="K17" i="34"/>
  <c r="AV17" i="34" s="1"/>
  <c r="BI17" i="34"/>
  <c r="AH17" i="34"/>
  <c r="M17" i="34"/>
  <c r="AW17" i="34" s="1"/>
  <c r="AU17" i="34"/>
  <c r="BH18" i="34"/>
  <c r="AK21" i="34"/>
  <c r="K21" i="34"/>
  <c r="AU21" i="34" s="1"/>
  <c r="BI21" i="34"/>
  <c r="AW21" i="34"/>
  <c r="AH21" i="34"/>
  <c r="M21" i="34"/>
  <c r="BH22" i="34"/>
  <c r="AK25" i="34"/>
  <c r="K25" i="34"/>
  <c r="AV25" i="34" s="1"/>
  <c r="BI25" i="34"/>
  <c r="AW25" i="34"/>
  <c r="AH25" i="34"/>
  <c r="M25" i="34"/>
  <c r="AU25" i="34"/>
  <c r="AK29" i="34"/>
  <c r="K29" i="34"/>
  <c r="AV29" i="34" s="1"/>
  <c r="BI29" i="34"/>
  <c r="AW29" i="34"/>
  <c r="AH29" i="34"/>
  <c r="M29" i="34"/>
  <c r="AU29" i="34"/>
  <c r="BH30" i="34"/>
  <c r="AK33" i="34"/>
  <c r="K33" i="34"/>
  <c r="AU33" i="34" s="1"/>
  <c r="BI33" i="34"/>
  <c r="AW33" i="34"/>
  <c r="AH33" i="34"/>
  <c r="M33" i="34"/>
  <c r="BH34" i="34"/>
  <c r="AK37" i="34"/>
  <c r="K37" i="34"/>
  <c r="AV37" i="34" s="1"/>
  <c r="BI37" i="34"/>
  <c r="AH37" i="34"/>
  <c r="M37" i="34"/>
  <c r="AW37" i="34" s="1"/>
  <c r="AU37" i="34"/>
  <c r="AK41" i="34"/>
  <c r="K41" i="34"/>
  <c r="AV41" i="34" s="1"/>
  <c r="BI41" i="34"/>
  <c r="AH41" i="34"/>
  <c r="M41" i="34"/>
  <c r="AW41" i="34" s="1"/>
  <c r="AU41" i="34"/>
  <c r="BH42" i="34"/>
  <c r="AK45" i="34"/>
  <c r="K45" i="34"/>
  <c r="AU45" i="34" s="1"/>
  <c r="BI45" i="34"/>
  <c r="AW45" i="34"/>
  <c r="AH45" i="34"/>
  <c r="M45" i="34"/>
  <c r="AK49" i="34"/>
  <c r="K49" i="34"/>
  <c r="AV49" i="34" s="1"/>
  <c r="BI49" i="34"/>
  <c r="AW49" i="34"/>
  <c r="AH49" i="34"/>
  <c r="M49" i="34"/>
  <c r="AK53" i="34"/>
  <c r="K53" i="34"/>
  <c r="AV53" i="34" s="1"/>
  <c r="BI53" i="34"/>
  <c r="AW53" i="34"/>
  <c r="AH53" i="34"/>
  <c r="M53" i="34"/>
  <c r="AK55" i="34"/>
  <c r="K55" i="34"/>
  <c r="AV55" i="34" s="1"/>
  <c r="BI55" i="34"/>
  <c r="AH55" i="34"/>
  <c r="M55" i="34"/>
  <c r="AW55" i="34" s="1"/>
  <c r="H55" i="34"/>
  <c r="BH55" i="34"/>
  <c r="AK59" i="34"/>
  <c r="K59" i="34"/>
  <c r="BI59" i="34"/>
  <c r="AH59" i="34"/>
  <c r="BH59" i="34"/>
  <c r="M59" i="34"/>
  <c r="AW59" i="34" s="1"/>
  <c r="H59" i="34"/>
  <c r="AV59" i="34" s="1"/>
  <c r="AK63" i="34"/>
  <c r="K63" i="34"/>
  <c r="BI63" i="34"/>
  <c r="AH63" i="34"/>
  <c r="M63" i="34"/>
  <c r="AW63" i="34" s="1"/>
  <c r="H63" i="34"/>
  <c r="BH63" i="34"/>
  <c r="AV63" i="34"/>
  <c r="AK67" i="34"/>
  <c r="K67" i="34"/>
  <c r="BH67" i="34"/>
  <c r="BI67" i="34"/>
  <c r="AH67" i="34"/>
  <c r="M67" i="34"/>
  <c r="AW67" i="34" s="1"/>
  <c r="H67" i="34"/>
  <c r="AV67" i="34" s="1"/>
  <c r="AK71" i="34"/>
  <c r="K71" i="34"/>
  <c r="BH71" i="34"/>
  <c r="BI71" i="34"/>
  <c r="AW71" i="34"/>
  <c r="AH71" i="34"/>
  <c r="M71" i="34"/>
  <c r="H71" i="34"/>
  <c r="AV71" i="34" s="1"/>
  <c r="AK75" i="34"/>
  <c r="K75" i="34"/>
  <c r="M75" i="34"/>
  <c r="AW75" i="34" s="1"/>
  <c r="H75" i="34"/>
  <c r="BI75" i="34"/>
  <c r="AH75" i="34"/>
  <c r="BH75" i="34"/>
  <c r="AV75" i="34"/>
  <c r="AK79" i="34"/>
  <c r="K79" i="34"/>
  <c r="BI79" i="34"/>
  <c r="AH79" i="34"/>
  <c r="M79" i="34"/>
  <c r="AW79" i="34" s="1"/>
  <c r="H79" i="34"/>
  <c r="BH79" i="34"/>
  <c r="AV79" i="34"/>
  <c r="AK83" i="34"/>
  <c r="K83" i="34"/>
  <c r="BH83" i="34"/>
  <c r="BI83" i="34"/>
  <c r="AH83" i="34"/>
  <c r="M83" i="34"/>
  <c r="AW83" i="34" s="1"/>
  <c r="H83" i="34"/>
  <c r="AV83" i="34" s="1"/>
  <c r="AX59" i="34"/>
  <c r="AK60" i="34"/>
  <c r="K60" i="34"/>
  <c r="M60" i="34"/>
  <c r="H60" i="34"/>
  <c r="AV60" i="34" s="1"/>
  <c r="BI60" i="34"/>
  <c r="AW60" i="34"/>
  <c r="AH60" i="34"/>
  <c r="BH60" i="34"/>
  <c r="AX63" i="34"/>
  <c r="AK64" i="34"/>
  <c r="K64" i="34"/>
  <c r="BI64" i="34"/>
  <c r="AH64" i="34"/>
  <c r="BH64" i="34"/>
  <c r="M64" i="34"/>
  <c r="AW64" i="34" s="1"/>
  <c r="H64" i="34"/>
  <c r="AV64" i="34" s="1"/>
  <c r="AX67" i="34"/>
  <c r="AK68" i="34"/>
  <c r="K68" i="34"/>
  <c r="M68" i="34"/>
  <c r="H68" i="34"/>
  <c r="AV68" i="34" s="1"/>
  <c r="BI68" i="34"/>
  <c r="AW68" i="34"/>
  <c r="AH68" i="34"/>
  <c r="BH68" i="34"/>
  <c r="AX71" i="34"/>
  <c r="AK72" i="34"/>
  <c r="K72" i="34"/>
  <c r="M72" i="34"/>
  <c r="H72" i="34"/>
  <c r="BI72" i="34"/>
  <c r="AW72" i="34"/>
  <c r="AH72" i="34"/>
  <c r="BH72" i="34"/>
  <c r="AV72" i="34"/>
  <c r="AX75" i="34"/>
  <c r="AK76" i="34"/>
  <c r="K76" i="34"/>
  <c r="BI76" i="34"/>
  <c r="AH76" i="34"/>
  <c r="M76" i="34"/>
  <c r="AW76" i="34" s="1"/>
  <c r="H76" i="34"/>
  <c r="AV76" i="34" s="1"/>
  <c r="BH76" i="34"/>
  <c r="AX79" i="34"/>
  <c r="AK80" i="34"/>
  <c r="K80" i="34"/>
  <c r="BI80" i="34"/>
  <c r="AH80" i="34"/>
  <c r="BH80" i="34"/>
  <c r="M80" i="34"/>
  <c r="AW80" i="34" s="1"/>
  <c r="H80" i="34"/>
  <c r="AV80" i="34" s="1"/>
  <c r="AX83" i="34"/>
  <c r="AK84" i="34"/>
  <c r="K84" i="34"/>
  <c r="M84" i="34"/>
  <c r="AW84" i="34" s="1"/>
  <c r="H84" i="34"/>
  <c r="AV84" i="34" s="1"/>
  <c r="BI84" i="34"/>
  <c r="AH84" i="34"/>
  <c r="BH84" i="34"/>
  <c r="AU84" i="34"/>
  <c r="AV112" i="34"/>
  <c r="AU112" i="34"/>
  <c r="AK10" i="34"/>
  <c r="K10" i="34"/>
  <c r="BI10" i="34"/>
  <c r="AH10" i="34"/>
  <c r="M10" i="34"/>
  <c r="AW10" i="34" s="1"/>
  <c r="AK26" i="34"/>
  <c r="K26" i="34"/>
  <c r="BI26" i="34"/>
  <c r="AH26" i="34"/>
  <c r="M26" i="34"/>
  <c r="AW26" i="34" s="1"/>
  <c r="AK38" i="34"/>
  <c r="K38" i="34"/>
  <c r="BI38" i="34"/>
  <c r="AH38" i="34"/>
  <c r="M38" i="34"/>
  <c r="AW38" i="34" s="1"/>
  <c r="AK46" i="34"/>
  <c r="K46" i="34"/>
  <c r="BI46" i="34"/>
  <c r="AH46" i="34"/>
  <c r="M46" i="34"/>
  <c r="AW46" i="34" s="1"/>
  <c r="AK50" i="34"/>
  <c r="K50" i="34"/>
  <c r="BI50" i="34"/>
  <c r="AH50" i="34"/>
  <c r="M50" i="34"/>
  <c r="AW50" i="34" s="1"/>
  <c r="AK54" i="34"/>
  <c r="K54" i="34"/>
  <c r="BI54" i="34"/>
  <c r="AH54" i="34"/>
  <c r="BH54" i="34"/>
  <c r="M54" i="34"/>
  <c r="AW54" i="34" s="1"/>
  <c r="AX55" i="34"/>
  <c r="P2" i="34"/>
  <c r="W2" i="34"/>
  <c r="AE2" i="34"/>
  <c r="J2" i="34"/>
  <c r="AX5" i="34"/>
  <c r="H6" i="34"/>
  <c r="AV6" i="34" s="1"/>
  <c r="AK7" i="34"/>
  <c r="K7" i="34"/>
  <c r="AV7" i="34" s="1"/>
  <c r="BI7" i="34"/>
  <c r="AH7" i="34"/>
  <c r="M7" i="34"/>
  <c r="AX7" i="34" s="1"/>
  <c r="AU7" i="34"/>
  <c r="AX9" i="34"/>
  <c r="H10" i="34"/>
  <c r="AV10" i="34" s="1"/>
  <c r="AK11" i="34"/>
  <c r="K11" i="34"/>
  <c r="AV11" i="34" s="1"/>
  <c r="BI11" i="34"/>
  <c r="AW11" i="34"/>
  <c r="AH11" i="34"/>
  <c r="M11" i="34"/>
  <c r="AX11" i="34" s="1"/>
  <c r="AU11" i="34"/>
  <c r="AX13" i="34"/>
  <c r="H14" i="34"/>
  <c r="AV14" i="34" s="1"/>
  <c r="AK15" i="34"/>
  <c r="K15" i="34"/>
  <c r="BI15" i="34"/>
  <c r="AH15" i="34"/>
  <c r="M15" i="34"/>
  <c r="AX15" i="34" s="1"/>
  <c r="AX17" i="34"/>
  <c r="H18" i="34"/>
  <c r="AU18" i="34" s="1"/>
  <c r="AK19" i="34"/>
  <c r="K19" i="34"/>
  <c r="BI19" i="34"/>
  <c r="AW19" i="34"/>
  <c r="AH19" i="34"/>
  <c r="M19" i="34"/>
  <c r="AX19" i="34" s="1"/>
  <c r="AU19" i="34"/>
  <c r="AX21" i="34"/>
  <c r="H22" i="34"/>
  <c r="AV22" i="34" s="1"/>
  <c r="AK23" i="34"/>
  <c r="K23" i="34"/>
  <c r="AU23" i="34" s="1"/>
  <c r="BI23" i="34"/>
  <c r="AH23" i="34"/>
  <c r="M23" i="34"/>
  <c r="AX23" i="34" s="1"/>
  <c r="AX25" i="34"/>
  <c r="H26" i="34"/>
  <c r="AU26" i="34" s="1"/>
  <c r="AV26" i="34"/>
  <c r="AK27" i="34"/>
  <c r="K27" i="34"/>
  <c r="AU27" i="34" s="1"/>
  <c r="BI27" i="34"/>
  <c r="AW27" i="34"/>
  <c r="AH27" i="34"/>
  <c r="M27" i="34"/>
  <c r="AX27" i="34" s="1"/>
  <c r="AX29" i="34"/>
  <c r="H30" i="34"/>
  <c r="AU30" i="34" s="1"/>
  <c r="AV30" i="34"/>
  <c r="AK31" i="34"/>
  <c r="K31" i="34"/>
  <c r="AU31" i="34" s="1"/>
  <c r="BI31" i="34"/>
  <c r="AH31" i="34"/>
  <c r="M31" i="34"/>
  <c r="AW31" i="34" s="1"/>
  <c r="AX33" i="34"/>
  <c r="H34" i="34"/>
  <c r="AV34" i="34" s="1"/>
  <c r="AK35" i="34"/>
  <c r="K35" i="34"/>
  <c r="BI35" i="34"/>
  <c r="AW35" i="34"/>
  <c r="AH35" i="34"/>
  <c r="M35" i="34"/>
  <c r="AX35" i="34" s="1"/>
  <c r="AX37" i="34"/>
  <c r="H38" i="34"/>
  <c r="AV38" i="34" s="1"/>
  <c r="AK39" i="34"/>
  <c r="K39" i="34"/>
  <c r="BI39" i="34"/>
  <c r="AH39" i="34"/>
  <c r="M39" i="34"/>
  <c r="AX39" i="34" s="1"/>
  <c r="AX41" i="34"/>
  <c r="H42" i="34"/>
  <c r="AU42" i="34" s="1"/>
  <c r="AK43" i="34"/>
  <c r="K43" i="34"/>
  <c r="BI43" i="34"/>
  <c r="AW43" i="34"/>
  <c r="AH43" i="34"/>
  <c r="M43" i="34"/>
  <c r="AX43" i="34" s="1"/>
  <c r="AX45" i="34"/>
  <c r="H46" i="34"/>
  <c r="AV46" i="34" s="1"/>
  <c r="AK47" i="34"/>
  <c r="K47" i="34"/>
  <c r="BI47" i="34"/>
  <c r="AH47" i="34"/>
  <c r="M47" i="34"/>
  <c r="AX47" i="34" s="1"/>
  <c r="AX49" i="34"/>
  <c r="H50" i="34"/>
  <c r="AU50" i="34" s="1"/>
  <c r="AK51" i="34"/>
  <c r="K51" i="34"/>
  <c r="BI51" i="34"/>
  <c r="AW51" i="34"/>
  <c r="AH51" i="34"/>
  <c r="M51" i="34"/>
  <c r="AX51" i="34" s="1"/>
  <c r="AX53" i="34"/>
  <c r="H54" i="34"/>
  <c r="AU54" i="34" s="1"/>
  <c r="AU55" i="34"/>
  <c r="AK57" i="34"/>
  <c r="K57" i="34"/>
  <c r="AU57" i="34" s="1"/>
  <c r="BI57" i="34"/>
  <c r="AH57" i="34"/>
  <c r="BH57" i="34"/>
  <c r="M57" i="34"/>
  <c r="AW57" i="34" s="1"/>
  <c r="H57" i="34"/>
  <c r="AV57" i="34" s="1"/>
  <c r="AU59" i="34"/>
  <c r="AX60" i="34"/>
  <c r="AK61" i="34"/>
  <c r="K61" i="34"/>
  <c r="BH61" i="34"/>
  <c r="BI61" i="34"/>
  <c r="AW61" i="34"/>
  <c r="AH61" i="34"/>
  <c r="M61" i="34"/>
  <c r="H61" i="34"/>
  <c r="AV61" i="34" s="1"/>
  <c r="AU63" i="34"/>
  <c r="AX64" i="34"/>
  <c r="AK65" i="34"/>
  <c r="K65" i="34"/>
  <c r="AU65" i="34" s="1"/>
  <c r="BH65" i="34"/>
  <c r="AV65" i="34"/>
  <c r="BI65" i="34"/>
  <c r="AH65" i="34"/>
  <c r="M65" i="34"/>
  <c r="AW65" i="34" s="1"/>
  <c r="H65" i="34"/>
  <c r="AU67" i="34"/>
  <c r="AX68" i="34"/>
  <c r="AK69" i="34"/>
  <c r="K69" i="34"/>
  <c r="AU69" i="34" s="1"/>
  <c r="BH69" i="34"/>
  <c r="BI69" i="34"/>
  <c r="AH69" i="34"/>
  <c r="M69" i="34"/>
  <c r="AW69" i="34" s="1"/>
  <c r="H69" i="34"/>
  <c r="AV69" i="34" s="1"/>
  <c r="AX72" i="34"/>
  <c r="AK73" i="34"/>
  <c r="K73" i="34"/>
  <c r="AU73" i="34" s="1"/>
  <c r="BI73" i="34"/>
  <c r="AH73" i="34"/>
  <c r="M73" i="34"/>
  <c r="AW73" i="34" s="1"/>
  <c r="H73" i="34"/>
  <c r="AX73" i="34" s="1"/>
  <c r="BH73" i="34"/>
  <c r="AX76" i="34"/>
  <c r="AK77" i="34"/>
  <c r="K77" i="34"/>
  <c r="AU77" i="34" s="1"/>
  <c r="BH77" i="34"/>
  <c r="BI77" i="34"/>
  <c r="AH77" i="34"/>
  <c r="M77" i="34"/>
  <c r="AW77" i="34" s="1"/>
  <c r="H77" i="34"/>
  <c r="AV77" i="34" s="1"/>
  <c r="AX80" i="34"/>
  <c r="AK81" i="34"/>
  <c r="K81" i="34"/>
  <c r="AU81" i="34" s="1"/>
  <c r="BH81" i="34"/>
  <c r="BI81" i="34"/>
  <c r="AW81" i="34"/>
  <c r="AH81" i="34"/>
  <c r="M81" i="34"/>
  <c r="H81" i="34"/>
  <c r="AV81" i="34" s="1"/>
  <c r="AX84" i="34"/>
  <c r="AK6" i="34"/>
  <c r="K6" i="34"/>
  <c r="AU6" i="34" s="1"/>
  <c r="BI6" i="34"/>
  <c r="AW6" i="34"/>
  <c r="AH6" i="34"/>
  <c r="M6" i="34"/>
  <c r="AX6" i="34" s="1"/>
  <c r="M14" i="34"/>
  <c r="AW14" i="34" s="1"/>
  <c r="AU14" i="34"/>
  <c r="AK22" i="34"/>
  <c r="K22" i="34"/>
  <c r="BI22" i="34"/>
  <c r="AW22" i="34"/>
  <c r="AH22" i="34"/>
  <c r="M22" i="34"/>
  <c r="AU22" i="34"/>
  <c r="AK34" i="34"/>
  <c r="K34" i="34"/>
  <c r="BI34" i="34"/>
  <c r="AW34" i="34"/>
  <c r="AH34" i="34"/>
  <c r="M34" i="34"/>
  <c r="AU34" i="34"/>
  <c r="AK56" i="34"/>
  <c r="K56" i="34"/>
  <c r="AV56" i="34" s="1"/>
  <c r="BI56" i="34"/>
  <c r="AH56" i="34"/>
  <c r="M56" i="34"/>
  <c r="AX56" i="34" s="1"/>
  <c r="H56" i="34"/>
  <c r="BH56" i="34"/>
  <c r="BK2" i="34"/>
  <c r="AT2" i="34"/>
  <c r="AP2" i="34"/>
  <c r="AL2" i="34"/>
  <c r="AD2" i="34"/>
  <c r="Z2" i="34"/>
  <c r="R2" i="34"/>
  <c r="BN2" i="34"/>
  <c r="BJ2" i="34"/>
  <c r="BA2" i="34"/>
  <c r="AS2" i="34"/>
  <c r="AG2" i="34"/>
  <c r="Y2" i="34"/>
  <c r="U2" i="34"/>
  <c r="M2" i="34"/>
  <c r="AO2" i="34"/>
  <c r="AC2" i="34"/>
  <c r="Q2" i="34"/>
  <c r="S2" i="34"/>
  <c r="X2" i="34"/>
  <c r="AF2" i="34"/>
  <c r="BL2" i="34" s="1"/>
  <c r="AN2" i="34"/>
  <c r="AK4" i="34"/>
  <c r="AK2" i="34" s="1"/>
  <c r="K4" i="34"/>
  <c r="AU4" i="34" s="1"/>
  <c r="BI4" i="34"/>
  <c r="AH4" i="34"/>
  <c r="E2" i="34"/>
  <c r="M4" i="34"/>
  <c r="AX4" i="34" s="1"/>
  <c r="BH5" i="34"/>
  <c r="AK8" i="34"/>
  <c r="K8" i="34"/>
  <c r="AV8" i="34" s="1"/>
  <c r="BI8" i="34"/>
  <c r="AW8" i="34"/>
  <c r="AH8" i="34"/>
  <c r="AH2" i="34" s="1"/>
  <c r="M8" i="34"/>
  <c r="AX8" i="34" s="1"/>
  <c r="AU8" i="34"/>
  <c r="BH9" i="34"/>
  <c r="AX10" i="34"/>
  <c r="AK12" i="34"/>
  <c r="K12" i="34"/>
  <c r="AV12" i="34" s="1"/>
  <c r="BI12" i="34"/>
  <c r="AW12" i="34"/>
  <c r="AH12" i="34"/>
  <c r="M12" i="34"/>
  <c r="AX12" i="34" s="1"/>
  <c r="BH13" i="34"/>
  <c r="AX14" i="34"/>
  <c r="H15" i="34"/>
  <c r="AU15" i="34" s="1"/>
  <c r="AK16" i="34"/>
  <c r="K16" i="34"/>
  <c r="AV16" i="34" s="1"/>
  <c r="BI16" i="34"/>
  <c r="AW16" i="34"/>
  <c r="AH16" i="34"/>
  <c r="M16" i="34"/>
  <c r="AX16" i="34" s="1"/>
  <c r="AU16" i="34"/>
  <c r="BH17" i="34"/>
  <c r="AX18" i="34"/>
  <c r="H19" i="34"/>
  <c r="AV19" i="34"/>
  <c r="AK20" i="34"/>
  <c r="K20" i="34"/>
  <c r="AV20" i="34" s="1"/>
  <c r="BI20" i="34"/>
  <c r="AH20" i="34"/>
  <c r="M20" i="34"/>
  <c r="AW20" i="34" s="1"/>
  <c r="BH21" i="34"/>
  <c r="AX22" i="34"/>
  <c r="H23" i="34"/>
  <c r="AV23" i="34" s="1"/>
  <c r="AK24" i="34"/>
  <c r="K24" i="34"/>
  <c r="AV24" i="34" s="1"/>
  <c r="BI24" i="34"/>
  <c r="AH24" i="34"/>
  <c r="M24" i="34"/>
  <c r="AW24" i="34" s="1"/>
  <c r="AU24" i="34"/>
  <c r="BH25" i="34"/>
  <c r="AX26" i="34"/>
  <c r="H27" i="34"/>
  <c r="AV27" i="34"/>
  <c r="AK28" i="34"/>
  <c r="K28" i="34"/>
  <c r="AV28" i="34" s="1"/>
  <c r="BI28" i="34"/>
  <c r="AW28" i="34"/>
  <c r="AH28" i="34"/>
  <c r="M28" i="34"/>
  <c r="AX28" i="34" s="1"/>
  <c r="BH29" i="34"/>
  <c r="AX30" i="34"/>
  <c r="H31" i="34"/>
  <c r="AV31" i="34" s="1"/>
  <c r="AK32" i="34"/>
  <c r="K32" i="34"/>
  <c r="AV32" i="34" s="1"/>
  <c r="BI32" i="34"/>
  <c r="AW32" i="34"/>
  <c r="AH32" i="34"/>
  <c r="M32" i="34"/>
  <c r="AX32" i="34" s="1"/>
  <c r="AU32" i="34"/>
  <c r="BH33" i="34"/>
  <c r="AX34" i="34"/>
  <c r="H35" i="34"/>
  <c r="AU35" i="34" s="1"/>
  <c r="AV35" i="34"/>
  <c r="AK36" i="34"/>
  <c r="K36" i="34"/>
  <c r="AV36" i="34" s="1"/>
  <c r="BI36" i="34"/>
  <c r="AH36" i="34"/>
  <c r="M36" i="34"/>
  <c r="AX36" i="34" s="1"/>
  <c r="BH37" i="34"/>
  <c r="AX38" i="34"/>
  <c r="H39" i="34"/>
  <c r="AU39" i="34" s="1"/>
  <c r="AK40" i="34"/>
  <c r="K40" i="34"/>
  <c r="AV40" i="34" s="1"/>
  <c r="BI40" i="34"/>
  <c r="AH40" i="34"/>
  <c r="M40" i="34"/>
  <c r="AW40" i="34" s="1"/>
  <c r="AU40" i="34"/>
  <c r="BH41" i="34"/>
  <c r="AX42" i="34"/>
  <c r="H43" i="34"/>
  <c r="AU43" i="34" s="1"/>
  <c r="AV43" i="34"/>
  <c r="AK44" i="34"/>
  <c r="K44" i="34"/>
  <c r="AV44" i="34" s="1"/>
  <c r="BI44" i="34"/>
  <c r="AW44" i="34"/>
  <c r="AH44" i="34"/>
  <c r="M44" i="34"/>
  <c r="AX44" i="34" s="1"/>
  <c r="BH45" i="34"/>
  <c r="H47" i="34"/>
  <c r="AU47" i="34" s="1"/>
  <c r="AK48" i="34"/>
  <c r="K48" i="34"/>
  <c r="AV48" i="34" s="1"/>
  <c r="BI48" i="34"/>
  <c r="AW48" i="34"/>
  <c r="AH48" i="34"/>
  <c r="M48" i="34"/>
  <c r="AX48" i="34" s="1"/>
  <c r="AU48" i="34"/>
  <c r="BH49" i="34"/>
  <c r="AX50" i="34"/>
  <c r="H51" i="34"/>
  <c r="AU51" i="34" s="1"/>
  <c r="AV51" i="34"/>
  <c r="AK52" i="34"/>
  <c r="K52" i="34"/>
  <c r="AV52" i="34" s="1"/>
  <c r="BI52" i="34"/>
  <c r="AH52" i="34"/>
  <c r="M52" i="34"/>
  <c r="AW52" i="34" s="1"/>
  <c r="BH53" i="34"/>
  <c r="AX54" i="34"/>
  <c r="AU56" i="34"/>
  <c r="AX57" i="34"/>
  <c r="AK58" i="34"/>
  <c r="K58" i="34"/>
  <c r="BI58" i="34"/>
  <c r="AH58" i="34"/>
  <c r="M58" i="34"/>
  <c r="AW58" i="34" s="1"/>
  <c r="H58" i="34"/>
  <c r="AV58" i="34" s="1"/>
  <c r="BH58" i="34"/>
  <c r="AU60" i="34"/>
  <c r="AX61" i="34"/>
  <c r="AK62" i="34"/>
  <c r="K62" i="34"/>
  <c r="AU62" i="34" s="1"/>
  <c r="BI62" i="34"/>
  <c r="AW62" i="34"/>
  <c r="AH62" i="34"/>
  <c r="M62" i="34"/>
  <c r="AX62" i="34" s="1"/>
  <c r="H62" i="34"/>
  <c r="AV62" i="34" s="1"/>
  <c r="BH62" i="34"/>
  <c r="AU64" i="34"/>
  <c r="AX65" i="34"/>
  <c r="AK66" i="34"/>
  <c r="K66" i="34"/>
  <c r="M66" i="34"/>
  <c r="AW66" i="34" s="1"/>
  <c r="H66" i="34"/>
  <c r="BI66" i="34"/>
  <c r="AH66" i="34"/>
  <c r="BH66" i="34"/>
  <c r="AV66" i="34"/>
  <c r="AU68" i="34"/>
  <c r="AX69" i="34"/>
  <c r="AK70" i="34"/>
  <c r="K70" i="34"/>
  <c r="AU70" i="34" s="1"/>
  <c r="M70" i="34"/>
  <c r="AX70" i="34" s="1"/>
  <c r="H70" i="34"/>
  <c r="AV70" i="34" s="1"/>
  <c r="BI70" i="34"/>
  <c r="AW70" i="34"/>
  <c r="AH70" i="34"/>
  <c r="BH70" i="34"/>
  <c r="AU72" i="34"/>
  <c r="AK74" i="34"/>
  <c r="K74" i="34"/>
  <c r="BH74" i="34"/>
  <c r="BI74" i="34"/>
  <c r="AW74" i="34"/>
  <c r="AH74" i="34"/>
  <c r="M74" i="34"/>
  <c r="AX74" i="34" s="1"/>
  <c r="H74" i="34"/>
  <c r="AV74" i="34" s="1"/>
  <c r="AU76" i="34"/>
  <c r="AX77" i="34"/>
  <c r="AK78" i="34"/>
  <c r="K78" i="34"/>
  <c r="M78" i="34"/>
  <c r="AX78" i="34" s="1"/>
  <c r="H78" i="34"/>
  <c r="AV78" i="34" s="1"/>
  <c r="BI78" i="34"/>
  <c r="AW78" i="34"/>
  <c r="AH78" i="34"/>
  <c r="BH78" i="34"/>
  <c r="AU80" i="34"/>
  <c r="AX81" i="34"/>
  <c r="AK82" i="34"/>
  <c r="K82" i="34"/>
  <c r="M82" i="34"/>
  <c r="AW82" i="34" s="1"/>
  <c r="H82" i="34"/>
  <c r="BI82" i="34"/>
  <c r="AH82" i="34"/>
  <c r="BH82" i="34"/>
  <c r="AV82" i="34"/>
  <c r="AX109" i="34"/>
  <c r="AV113" i="34"/>
  <c r="AU86" i="34"/>
  <c r="AU90" i="34"/>
  <c r="AU94" i="34"/>
  <c r="AU98" i="34"/>
  <c r="AU102" i="34"/>
  <c r="AU106" i="34"/>
  <c r="AU110" i="34"/>
  <c r="AU111" i="34"/>
  <c r="AW112" i="34"/>
  <c r="BL2" i="35"/>
  <c r="G2" i="35"/>
  <c r="BN2" i="35" s="1"/>
  <c r="AX4" i="35"/>
  <c r="W5" i="35"/>
  <c r="AK5" i="35"/>
  <c r="BG5" i="35"/>
  <c r="AK6" i="35"/>
  <c r="BG6" i="35"/>
  <c r="H7" i="35"/>
  <c r="AV7" i="35" s="1"/>
  <c r="AU7" i="35"/>
  <c r="BH7" i="35"/>
  <c r="AK9" i="35"/>
  <c r="BG9" i="35"/>
  <c r="AK10" i="35"/>
  <c r="BG10" i="35"/>
  <c r="H11" i="35"/>
  <c r="AK13" i="35"/>
  <c r="AK14" i="35"/>
  <c r="BG14" i="35"/>
  <c r="H15" i="35"/>
  <c r="AV15" i="35" s="1"/>
  <c r="AK18" i="35"/>
  <c r="K18" i="35"/>
  <c r="AU18" i="35" s="1"/>
  <c r="AW18" i="35"/>
  <c r="AH18" i="35"/>
  <c r="M18" i="35"/>
  <c r="AX18" i="35" s="1"/>
  <c r="BH18" i="35"/>
  <c r="AX19" i="35"/>
  <c r="K21" i="35"/>
  <c r="H22" i="35"/>
  <c r="H25" i="35"/>
  <c r="BG27" i="35"/>
  <c r="AV28" i="35"/>
  <c r="AW28" i="35"/>
  <c r="AW29" i="35"/>
  <c r="AH29" i="35"/>
  <c r="BH29" i="35"/>
  <c r="AV29" i="35"/>
  <c r="M29" i="35"/>
  <c r="AX29" i="35" s="1"/>
  <c r="AK29" i="35"/>
  <c r="AK34" i="35"/>
  <c r="K34" i="35"/>
  <c r="AU34" i="35" s="1"/>
  <c r="AW34" i="35"/>
  <c r="AH34" i="35"/>
  <c r="M34" i="35"/>
  <c r="AX34" i="35" s="1"/>
  <c r="BH34" i="35"/>
  <c r="AX35" i="35"/>
  <c r="AK42" i="35"/>
  <c r="K42" i="35"/>
  <c r="AU42" i="35" s="1"/>
  <c r="AW42" i="35"/>
  <c r="AH42" i="35"/>
  <c r="BH42" i="35"/>
  <c r="AV42" i="35"/>
  <c r="M42" i="35"/>
  <c r="H42" i="35"/>
  <c r="BG42" i="35"/>
  <c r="AX43" i="35"/>
  <c r="AX44" i="35"/>
  <c r="AV56" i="35"/>
  <c r="AX56" i="35"/>
  <c r="AU68" i="35"/>
  <c r="AV72" i="35"/>
  <c r="AX72" i="35"/>
  <c r="BH85" i="34"/>
  <c r="H86" i="34"/>
  <c r="M86" i="34"/>
  <c r="AX86" i="34" s="1"/>
  <c r="BH86" i="34"/>
  <c r="H87" i="34"/>
  <c r="M87" i="34"/>
  <c r="AX87" i="34" s="1"/>
  <c r="BH89" i="34"/>
  <c r="H90" i="34"/>
  <c r="M90" i="34"/>
  <c r="AX90" i="34" s="1"/>
  <c r="BH92" i="34"/>
  <c r="BH93" i="34"/>
  <c r="H94" i="34"/>
  <c r="AV94" i="34" s="1"/>
  <c r="M94" i="34"/>
  <c r="AX94" i="34" s="1"/>
  <c r="BH94" i="34"/>
  <c r="H95" i="34"/>
  <c r="AV95" i="34" s="1"/>
  <c r="M95" i="34"/>
  <c r="AX95" i="34" s="1"/>
  <c r="BH95" i="34"/>
  <c r="H96" i="34"/>
  <c r="AV96" i="34" s="1"/>
  <c r="M96" i="34"/>
  <c r="AW96" i="34" s="1"/>
  <c r="BH96" i="34"/>
  <c r="H97" i="34"/>
  <c r="AV97" i="34" s="1"/>
  <c r="M97" i="34"/>
  <c r="AX97" i="34" s="1"/>
  <c r="BH97" i="34"/>
  <c r="H98" i="34"/>
  <c r="AV98" i="34" s="1"/>
  <c r="M98" i="34"/>
  <c r="AX98" i="34" s="1"/>
  <c r="BH98" i="34"/>
  <c r="H99" i="34"/>
  <c r="AV99" i="34" s="1"/>
  <c r="M99" i="34"/>
  <c r="AX99" i="34" s="1"/>
  <c r="BH99" i="34"/>
  <c r="H100" i="34"/>
  <c r="AV100" i="34" s="1"/>
  <c r="M100" i="34"/>
  <c r="AW100" i="34" s="1"/>
  <c r="BH100" i="34"/>
  <c r="H101" i="34"/>
  <c r="AV101" i="34" s="1"/>
  <c r="M101" i="34"/>
  <c r="AW101" i="34" s="1"/>
  <c r="BH101" i="34"/>
  <c r="H102" i="34"/>
  <c r="AV102" i="34" s="1"/>
  <c r="M102" i="34"/>
  <c r="AX102" i="34" s="1"/>
  <c r="BH102" i="34"/>
  <c r="H103" i="34"/>
  <c r="AV103" i="34" s="1"/>
  <c r="M103" i="34"/>
  <c r="AX103" i="34" s="1"/>
  <c r="BH103" i="34"/>
  <c r="H104" i="34"/>
  <c r="AV104" i="34" s="1"/>
  <c r="M104" i="34"/>
  <c r="AW104" i="34" s="1"/>
  <c r="BH104" i="34"/>
  <c r="H105" i="34"/>
  <c r="AV105" i="34" s="1"/>
  <c r="M105" i="34"/>
  <c r="AW105" i="34" s="1"/>
  <c r="BH105" i="34"/>
  <c r="H106" i="34"/>
  <c r="AV106" i="34" s="1"/>
  <c r="M106" i="34"/>
  <c r="AW106" i="34" s="1"/>
  <c r="BH106" i="34"/>
  <c r="H107" i="34"/>
  <c r="AV107" i="34" s="1"/>
  <c r="M107" i="34"/>
  <c r="AW107" i="34" s="1"/>
  <c r="BH107" i="34"/>
  <c r="H108" i="34"/>
  <c r="AV108" i="34" s="1"/>
  <c r="M108" i="34"/>
  <c r="AW108" i="34" s="1"/>
  <c r="BH108" i="34"/>
  <c r="M109" i="34"/>
  <c r="AW109" i="34" s="1"/>
  <c r="BH109" i="34"/>
  <c r="M110" i="34"/>
  <c r="AW110" i="34" s="1"/>
  <c r="AV110" i="34"/>
  <c r="M111" i="34"/>
  <c r="AW111" i="34" s="1"/>
  <c r="AV111" i="34"/>
  <c r="AK113" i="34"/>
  <c r="K113" i="34"/>
  <c r="AU113" i="34" s="1"/>
  <c r="M113" i="34"/>
  <c r="AW113" i="34" s="1"/>
  <c r="AH113" i="34"/>
  <c r="D2" i="35"/>
  <c r="K5" i="35"/>
  <c r="AU5" i="35" s="1"/>
  <c r="K6" i="35"/>
  <c r="AU6" i="35" s="1"/>
  <c r="K9" i="35"/>
  <c r="AU9" i="35" s="1"/>
  <c r="K10" i="35"/>
  <c r="AU10" i="35" s="1"/>
  <c r="AX11" i="35"/>
  <c r="K14" i="35"/>
  <c r="AU14" i="35"/>
  <c r="H21" i="35"/>
  <c r="AW24" i="35"/>
  <c r="AW25" i="35"/>
  <c r="AH25" i="35"/>
  <c r="BH25" i="35"/>
  <c r="M25" i="35"/>
  <c r="AX25" i="35" s="1"/>
  <c r="AK25" i="35"/>
  <c r="AK30" i="35"/>
  <c r="K30" i="35"/>
  <c r="AU30" i="35" s="1"/>
  <c r="AW30" i="35"/>
  <c r="AH30" i="35"/>
  <c r="M30" i="35"/>
  <c r="AX30" i="35" s="1"/>
  <c r="BH30" i="35"/>
  <c r="H37" i="35"/>
  <c r="AU37" i="35" s="1"/>
  <c r="AK38" i="35"/>
  <c r="K38" i="35"/>
  <c r="AU38" i="35" s="1"/>
  <c r="AW38" i="35"/>
  <c r="AH38" i="35"/>
  <c r="BH38" i="35"/>
  <c r="M38" i="35"/>
  <c r="H38" i="35"/>
  <c r="AV38" i="35" s="1"/>
  <c r="BG38" i="35"/>
  <c r="AU56" i="35"/>
  <c r="AV60" i="35"/>
  <c r="AX60" i="35"/>
  <c r="H85" i="34"/>
  <c r="AV85" i="34" s="1"/>
  <c r="M85" i="34"/>
  <c r="AX85" i="34" s="1"/>
  <c r="BH87" i="34"/>
  <c r="H88" i="34"/>
  <c r="M88" i="34"/>
  <c r="AX88" i="34" s="1"/>
  <c r="H92" i="34"/>
  <c r="AV92" i="34" s="1"/>
  <c r="H93" i="34"/>
  <c r="AV93" i="34" s="1"/>
  <c r="AH85" i="34"/>
  <c r="AW85" i="34"/>
  <c r="BI85" i="34"/>
  <c r="AH86" i="34"/>
  <c r="AW86" i="34"/>
  <c r="BI86" i="34"/>
  <c r="AH87" i="34"/>
  <c r="BI87" i="34"/>
  <c r="AH88" i="34"/>
  <c r="AW88" i="34"/>
  <c r="BI88" i="34"/>
  <c r="AH89" i="34"/>
  <c r="BI89" i="34"/>
  <c r="AH90" i="34"/>
  <c r="AW90" i="34"/>
  <c r="BI90" i="34"/>
  <c r="AH91" i="34"/>
  <c r="BI91" i="34"/>
  <c r="AH92" i="34"/>
  <c r="BI92" i="34"/>
  <c r="AH93" i="34"/>
  <c r="BI93" i="34"/>
  <c r="AH94" i="34"/>
  <c r="AW94" i="34"/>
  <c r="BI94" i="34"/>
  <c r="AH95" i="34"/>
  <c r="BI95" i="34"/>
  <c r="AH96" i="34"/>
  <c r="BI96" i="34"/>
  <c r="AH97" i="34"/>
  <c r="BI97" i="34"/>
  <c r="AH98" i="34"/>
  <c r="AW98" i="34"/>
  <c r="BI98" i="34"/>
  <c r="AH99" i="34"/>
  <c r="BI99" i="34"/>
  <c r="AH100" i="34"/>
  <c r="BI100" i="34"/>
  <c r="AH101" i="34"/>
  <c r="BI101" i="34"/>
  <c r="AH102" i="34"/>
  <c r="AW102" i="34"/>
  <c r="BI102" i="34"/>
  <c r="AH103" i="34"/>
  <c r="BI103" i="34"/>
  <c r="BI104" i="34"/>
  <c r="BI105" i="34"/>
  <c r="BI106" i="34"/>
  <c r="BI107" i="34"/>
  <c r="BI108" i="34"/>
  <c r="BI109" i="34"/>
  <c r="BI110" i="34"/>
  <c r="BI111" i="34"/>
  <c r="AX112" i="34"/>
  <c r="BH2" i="35"/>
  <c r="BI2" i="35" s="1"/>
  <c r="K2" i="35"/>
  <c r="BK2" i="35"/>
  <c r="AW5" i="35"/>
  <c r="AW6" i="35"/>
  <c r="AH6" i="35"/>
  <c r="AW9" i="35"/>
  <c r="AW10" i="35"/>
  <c r="AH10" i="35"/>
  <c r="AW13" i="35"/>
  <c r="AW14" i="35"/>
  <c r="AH14" i="35"/>
  <c r="AV14" i="35"/>
  <c r="BG19" i="35"/>
  <c r="AW20" i="35"/>
  <c r="AW21" i="35"/>
  <c r="AH21" i="35"/>
  <c r="BH21" i="35"/>
  <c r="AV21" i="35"/>
  <c r="M21" i="35"/>
  <c r="AK21" i="35"/>
  <c r="AK26" i="35"/>
  <c r="K26" i="35"/>
  <c r="AW26" i="35"/>
  <c r="AH26" i="35"/>
  <c r="M26" i="35"/>
  <c r="BH26" i="35"/>
  <c r="BG35" i="35"/>
  <c r="AW36" i="35"/>
  <c r="AW37" i="35"/>
  <c r="AH37" i="35"/>
  <c r="BH37" i="35"/>
  <c r="M37" i="35"/>
  <c r="BG37" i="35"/>
  <c r="AK37" i="35"/>
  <c r="BG43" i="35"/>
  <c r="AV51" i="35"/>
  <c r="AV64" i="35"/>
  <c r="AX64" i="35"/>
  <c r="AV88" i="34"/>
  <c r="BH88" i="34"/>
  <c r="H89" i="34"/>
  <c r="AV89" i="34" s="1"/>
  <c r="M89" i="34"/>
  <c r="AX89" i="34" s="1"/>
  <c r="AV90" i="34"/>
  <c r="BH90" i="34"/>
  <c r="H91" i="34"/>
  <c r="M91" i="34"/>
  <c r="AX91" i="34" s="1"/>
  <c r="AV91" i="34"/>
  <c r="BH91" i="34"/>
  <c r="M92" i="34"/>
  <c r="AW92" i="34" s="1"/>
  <c r="M93" i="34"/>
  <c r="AX93" i="34" s="1"/>
  <c r="K85" i="34"/>
  <c r="AU85" i="34" s="1"/>
  <c r="K86" i="34"/>
  <c r="AV86" i="34" s="1"/>
  <c r="K87" i="34"/>
  <c r="AU87" i="34" s="1"/>
  <c r="K88" i="34"/>
  <c r="AU88" i="34" s="1"/>
  <c r="K89" i="34"/>
  <c r="AU89" i="34" s="1"/>
  <c r="K90" i="34"/>
  <c r="K91" i="34"/>
  <c r="AU91" i="34" s="1"/>
  <c r="K92" i="34"/>
  <c r="AU92" i="34" s="1"/>
  <c r="K93" i="34"/>
  <c r="AU93" i="34" s="1"/>
  <c r="K94" i="34"/>
  <c r="K95" i="34"/>
  <c r="AU95" i="34" s="1"/>
  <c r="K96" i="34"/>
  <c r="AU96" i="34" s="1"/>
  <c r="K97" i="34"/>
  <c r="AU97" i="34" s="1"/>
  <c r="K98" i="34"/>
  <c r="K99" i="34"/>
  <c r="AU99" i="34" s="1"/>
  <c r="K100" i="34"/>
  <c r="AU100" i="34" s="1"/>
  <c r="K101" i="34"/>
  <c r="AU101" i="34" s="1"/>
  <c r="K102" i="34"/>
  <c r="K103" i="34"/>
  <c r="AU103" i="34" s="1"/>
  <c r="K104" i="34"/>
  <c r="AU104" i="34" s="1"/>
  <c r="K105" i="34"/>
  <c r="AU105" i="34" s="1"/>
  <c r="K106" i="34"/>
  <c r="K107" i="34"/>
  <c r="AU107" i="34" s="1"/>
  <c r="K108" i="34"/>
  <c r="AU108" i="34" s="1"/>
  <c r="K109" i="34"/>
  <c r="AV109" i="34" s="1"/>
  <c r="BI112" i="34"/>
  <c r="AX113" i="34"/>
  <c r="BI113" i="34"/>
  <c r="AW2" i="35"/>
  <c r="BG2" i="35"/>
  <c r="BH5" i="35"/>
  <c r="AV5" i="35"/>
  <c r="M5" i="35"/>
  <c r="AX5" i="35" s="1"/>
  <c r="AH5" i="35"/>
  <c r="H6" i="35"/>
  <c r="AV6" i="35" s="1"/>
  <c r="M6" i="35"/>
  <c r="AK7" i="35"/>
  <c r="K7" i="35"/>
  <c r="M7" i="35"/>
  <c r="AX7" i="35" s="1"/>
  <c r="AH7" i="35"/>
  <c r="BG7" i="35"/>
  <c r="BH9" i="35"/>
  <c r="AV9" i="35"/>
  <c r="M9" i="35"/>
  <c r="AX9" i="35" s="1"/>
  <c r="AH9" i="35"/>
  <c r="H10" i="35"/>
  <c r="M10" i="35"/>
  <c r="AX10" i="35" s="1"/>
  <c r="AK11" i="35"/>
  <c r="K11" i="35"/>
  <c r="AU11" i="35" s="1"/>
  <c r="M11" i="35"/>
  <c r="AH11" i="35"/>
  <c r="BG11" i="35"/>
  <c r="H12" i="35"/>
  <c r="AV12" i="35" s="1"/>
  <c r="BH13" i="35"/>
  <c r="AV13" i="35"/>
  <c r="M13" i="35"/>
  <c r="AX13" i="35" s="1"/>
  <c r="AH13" i="35"/>
  <c r="M14" i="35"/>
  <c r="AX14" i="35" s="1"/>
  <c r="BG15" i="35"/>
  <c r="AU15" i="35"/>
  <c r="AK15" i="35"/>
  <c r="K15" i="35"/>
  <c r="M15" i="35"/>
  <c r="AX15" i="35" s="1"/>
  <c r="AH15" i="35"/>
  <c r="AV16" i="35"/>
  <c r="AW16" i="35"/>
  <c r="AW17" i="35"/>
  <c r="AH17" i="35"/>
  <c r="BH17" i="35"/>
  <c r="AV17" i="35"/>
  <c r="M17" i="35"/>
  <c r="AX17" i="35" s="1"/>
  <c r="AK17" i="35"/>
  <c r="BG18" i="35"/>
  <c r="AX20" i="35"/>
  <c r="AU21" i="35"/>
  <c r="AK22" i="35"/>
  <c r="K22" i="35"/>
  <c r="AU22" i="35" s="1"/>
  <c r="AW22" i="35"/>
  <c r="AH22" i="35"/>
  <c r="M22" i="35"/>
  <c r="BH22" i="35"/>
  <c r="AX23" i="35"/>
  <c r="K25" i="35"/>
  <c r="AU25" i="35" s="1"/>
  <c r="H26" i="35"/>
  <c r="AV26" i="35" s="1"/>
  <c r="AU26" i="35"/>
  <c r="BG29" i="35"/>
  <c r="AV30" i="35"/>
  <c r="BG31" i="35"/>
  <c r="AV32" i="35"/>
  <c r="AW32" i="35"/>
  <c r="AW33" i="35"/>
  <c r="AH33" i="35"/>
  <c r="BH33" i="35"/>
  <c r="AV33" i="35"/>
  <c r="M33" i="35"/>
  <c r="AX33" i="35" s="1"/>
  <c r="AK33" i="35"/>
  <c r="BG34" i="35"/>
  <c r="AX36" i="35"/>
  <c r="BG39" i="35"/>
  <c r="AK46" i="35"/>
  <c r="K46" i="35"/>
  <c r="AW46" i="35"/>
  <c r="AH46" i="35"/>
  <c r="BH46" i="35"/>
  <c r="M46" i="35"/>
  <c r="AX46" i="35" s="1"/>
  <c r="H46" i="35"/>
  <c r="AV46" i="35" s="1"/>
  <c r="BG46" i="35"/>
  <c r="AX47" i="35"/>
  <c r="AX48" i="35"/>
  <c r="AK50" i="35"/>
  <c r="K50" i="35"/>
  <c r="AH50" i="35"/>
  <c r="BH50" i="35"/>
  <c r="M50" i="35"/>
  <c r="AX50" i="35" s="1"/>
  <c r="H50" i="35"/>
  <c r="AV50" i="35" s="1"/>
  <c r="AX51" i="35"/>
  <c r="AU64" i="35"/>
  <c r="AV68" i="35"/>
  <c r="AX68" i="35"/>
  <c r="AU74" i="35"/>
  <c r="AU82" i="35"/>
  <c r="AU41" i="35"/>
  <c r="BG41" i="35"/>
  <c r="AU45" i="35"/>
  <c r="BG45" i="35"/>
  <c r="AU49" i="35"/>
  <c r="AH92" i="35"/>
  <c r="AK96" i="35"/>
  <c r="K96" i="35"/>
  <c r="AH96" i="35"/>
  <c r="M96" i="35"/>
  <c r="AX96" i="35" s="1"/>
  <c r="BH96" i="35"/>
  <c r="AH99" i="35"/>
  <c r="BH99" i="35"/>
  <c r="M99" i="35"/>
  <c r="AX99" i="35" s="1"/>
  <c r="AK99" i="35"/>
  <c r="H104" i="35"/>
  <c r="AV104" i="35" s="1"/>
  <c r="AH107" i="35"/>
  <c r="BH107" i="35"/>
  <c r="M107" i="35"/>
  <c r="AX107" i="35" s="1"/>
  <c r="AK107" i="35"/>
  <c r="AW114" i="35"/>
  <c r="D2" i="36"/>
  <c r="BG4" i="36"/>
  <c r="AV5" i="36"/>
  <c r="AW5" i="36"/>
  <c r="AW6" i="36"/>
  <c r="AH6" i="36"/>
  <c r="BH6" i="36"/>
  <c r="M6" i="36"/>
  <c r="AX6" i="36" s="1"/>
  <c r="AK6" i="36"/>
  <c r="H11" i="36"/>
  <c r="AW14" i="36"/>
  <c r="AH14" i="36"/>
  <c r="BH14" i="36"/>
  <c r="M14" i="36"/>
  <c r="AX14" i="36" s="1"/>
  <c r="AK14" i="36"/>
  <c r="BG20" i="36"/>
  <c r="AX33" i="36"/>
  <c r="AX49" i="36"/>
  <c r="O2" i="35"/>
  <c r="S2" i="35"/>
  <c r="W2" i="35"/>
  <c r="BM2" i="35" s="1"/>
  <c r="AA2" i="35"/>
  <c r="AE2" i="35"/>
  <c r="AI2" i="35"/>
  <c r="AM2" i="35"/>
  <c r="AQ2" i="35"/>
  <c r="AY2" i="35"/>
  <c r="AU4" i="35"/>
  <c r="AU8" i="35"/>
  <c r="AU16" i="35"/>
  <c r="K19" i="35"/>
  <c r="AV19" i="35" s="1"/>
  <c r="AK19" i="35"/>
  <c r="AU20" i="35"/>
  <c r="K23" i="35"/>
  <c r="AV23" i="35" s="1"/>
  <c r="AK23" i="35"/>
  <c r="AU24" i="35"/>
  <c r="K27" i="35"/>
  <c r="AV27" i="35" s="1"/>
  <c r="AK27" i="35"/>
  <c r="AU28" i="35"/>
  <c r="K31" i="35"/>
  <c r="AV31" i="35" s="1"/>
  <c r="AK31" i="35"/>
  <c r="AU32" i="35"/>
  <c r="K35" i="35"/>
  <c r="AV35" i="35" s="1"/>
  <c r="AK35" i="35"/>
  <c r="AU36" i="35"/>
  <c r="K39" i="35"/>
  <c r="AV39" i="35" s="1"/>
  <c r="AK39" i="35"/>
  <c r="AU40" i="35"/>
  <c r="M41" i="35"/>
  <c r="AX41" i="35" s="1"/>
  <c r="AV41" i="35"/>
  <c r="BH41" i="35"/>
  <c r="K43" i="35"/>
  <c r="AV43" i="35" s="1"/>
  <c r="AK43" i="35"/>
  <c r="AU44" i="35"/>
  <c r="M45" i="35"/>
  <c r="AX45" i="35" s="1"/>
  <c r="AV45" i="35"/>
  <c r="BH45" i="35"/>
  <c r="K47" i="35"/>
  <c r="AV47" i="35" s="1"/>
  <c r="AK47" i="35"/>
  <c r="AU48" i="35"/>
  <c r="M49" i="35"/>
  <c r="AX49" i="35" s="1"/>
  <c r="AV49" i="35"/>
  <c r="BH49" i="35"/>
  <c r="K51" i="35"/>
  <c r="AU51" i="35" s="1"/>
  <c r="AK51" i="35"/>
  <c r="M53" i="35"/>
  <c r="AX53" i="35" s="1"/>
  <c r="AV53" i="35"/>
  <c r="BH53" i="35"/>
  <c r="AH54" i="35"/>
  <c r="AW54" i="35"/>
  <c r="K55" i="35"/>
  <c r="AU55" i="35" s="1"/>
  <c r="AK55" i="35"/>
  <c r="M57" i="35"/>
  <c r="AX57" i="35" s="1"/>
  <c r="BH57" i="35"/>
  <c r="AH58" i="35"/>
  <c r="AW58" i="35"/>
  <c r="K59" i="35"/>
  <c r="AK59" i="35"/>
  <c r="M61" i="35"/>
  <c r="AX61" i="35" s="1"/>
  <c r="BH61" i="35"/>
  <c r="AH62" i="35"/>
  <c r="AW62" i="35"/>
  <c r="K63" i="35"/>
  <c r="AK63" i="35"/>
  <c r="M65" i="35"/>
  <c r="AX65" i="35" s="1"/>
  <c r="BH65" i="35"/>
  <c r="AH66" i="35"/>
  <c r="AW66" i="35"/>
  <c r="K67" i="35"/>
  <c r="AK67" i="35"/>
  <c r="M69" i="35"/>
  <c r="AX69" i="35" s="1"/>
  <c r="AV69" i="35"/>
  <c r="BH69" i="35"/>
  <c r="AH70" i="35"/>
  <c r="AW70" i="35"/>
  <c r="K71" i="35"/>
  <c r="AU71" i="35" s="1"/>
  <c r="AK71" i="35"/>
  <c r="M73" i="35"/>
  <c r="AX73" i="35" s="1"/>
  <c r="BH73" i="35"/>
  <c r="AH74" i="35"/>
  <c r="AW74" i="35"/>
  <c r="K75" i="35"/>
  <c r="AK75" i="35"/>
  <c r="AU76" i="35"/>
  <c r="M77" i="35"/>
  <c r="AX77" i="35" s="1"/>
  <c r="BH77" i="35"/>
  <c r="AH78" i="35"/>
  <c r="AW78" i="35"/>
  <c r="K79" i="35"/>
  <c r="AU79" i="35" s="1"/>
  <c r="AK79" i="35"/>
  <c r="M81" i="35"/>
  <c r="AX81" i="35" s="1"/>
  <c r="BH81" i="35"/>
  <c r="AH82" i="35"/>
  <c r="AW82" i="35"/>
  <c r="K83" i="35"/>
  <c r="AU83" i="35" s="1"/>
  <c r="AK83" i="35"/>
  <c r="M85" i="35"/>
  <c r="AX85" i="35" s="1"/>
  <c r="BH85" i="35"/>
  <c r="AH86" i="35"/>
  <c r="AW86" i="35"/>
  <c r="K87" i="35"/>
  <c r="AU87" i="35" s="1"/>
  <c r="AK87" i="35"/>
  <c r="M89" i="35"/>
  <c r="AX89" i="35" s="1"/>
  <c r="BH89" i="35"/>
  <c r="AH90" i="35"/>
  <c r="AW90" i="35"/>
  <c r="BH91" i="35"/>
  <c r="AV91" i="35"/>
  <c r="M91" i="35"/>
  <c r="AW91" i="35" s="1"/>
  <c r="AH91" i="35"/>
  <c r="M92" i="35"/>
  <c r="AX92" i="35" s="1"/>
  <c r="H96" i="35"/>
  <c r="AU96" i="35"/>
  <c r="AK100" i="35"/>
  <c r="K100" i="35"/>
  <c r="AH100" i="35"/>
  <c r="M100" i="35"/>
  <c r="AX100" i="35" s="1"/>
  <c r="BH100" i="35"/>
  <c r="AX101" i="35"/>
  <c r="H103" i="35"/>
  <c r="AU103" i="35" s="1"/>
  <c r="AU105" i="35"/>
  <c r="AK108" i="35"/>
  <c r="K108" i="35"/>
  <c r="AW108" i="35"/>
  <c r="AH108" i="35"/>
  <c r="M108" i="35"/>
  <c r="AX108" i="35" s="1"/>
  <c r="BH108" i="35"/>
  <c r="AX109" i="35"/>
  <c r="AH111" i="35"/>
  <c r="BH111" i="35"/>
  <c r="AV111" i="35"/>
  <c r="M111" i="35"/>
  <c r="AX111" i="35" s="1"/>
  <c r="AK111" i="35"/>
  <c r="E2" i="36"/>
  <c r="AU6" i="36"/>
  <c r="AK7" i="36"/>
  <c r="K7" i="36"/>
  <c r="AW7" i="36"/>
  <c r="AH7" i="36"/>
  <c r="M7" i="36"/>
  <c r="AX7" i="36" s="1"/>
  <c r="BH7" i="36"/>
  <c r="AX8" i="36"/>
  <c r="H10" i="36"/>
  <c r="AU10" i="36" s="1"/>
  <c r="BG12" i="36"/>
  <c r="AW13" i="36"/>
  <c r="AK15" i="36"/>
  <c r="K15" i="36"/>
  <c r="AU15" i="36" s="1"/>
  <c r="AW15" i="36"/>
  <c r="AH15" i="36"/>
  <c r="BH15" i="36"/>
  <c r="AV15" i="36"/>
  <c r="M15" i="36"/>
  <c r="AX15" i="36" s="1"/>
  <c r="BG16" i="36"/>
  <c r="AK23" i="36"/>
  <c r="K23" i="36"/>
  <c r="AW23" i="36"/>
  <c r="AH23" i="36"/>
  <c r="BH23" i="36"/>
  <c r="M23" i="36"/>
  <c r="H23" i="36"/>
  <c r="AV23" i="36" s="1"/>
  <c r="BG23" i="36"/>
  <c r="AX45" i="36"/>
  <c r="AU19" i="35"/>
  <c r="AU23" i="35"/>
  <c r="AU27" i="35"/>
  <c r="AU31" i="35"/>
  <c r="AU39" i="35"/>
  <c r="AH41" i="35"/>
  <c r="AU43" i="35"/>
  <c r="AH45" i="35"/>
  <c r="AU47" i="35"/>
  <c r="AH49" i="35"/>
  <c r="H52" i="35"/>
  <c r="AV52" i="35" s="1"/>
  <c r="AH53" i="35"/>
  <c r="AW53" i="35"/>
  <c r="K54" i="35"/>
  <c r="AU54" i="35" s="1"/>
  <c r="AK54" i="35"/>
  <c r="AH57" i="35"/>
  <c r="AW57" i="35"/>
  <c r="K58" i="35"/>
  <c r="AV58" i="35" s="1"/>
  <c r="AK58" i="35"/>
  <c r="AH61" i="35"/>
  <c r="AW61" i="35"/>
  <c r="K62" i="35"/>
  <c r="AU62" i="35" s="1"/>
  <c r="AK62" i="35"/>
  <c r="AH65" i="35"/>
  <c r="K66" i="35"/>
  <c r="AU66" i="35" s="1"/>
  <c r="AK66" i="35"/>
  <c r="AH69" i="35"/>
  <c r="AW69" i="35"/>
  <c r="K70" i="35"/>
  <c r="AU70" i="35" s="1"/>
  <c r="AK70" i="35"/>
  <c r="AH73" i="35"/>
  <c r="AW73" i="35"/>
  <c r="K74" i="35"/>
  <c r="AV74" i="35" s="1"/>
  <c r="AK74" i="35"/>
  <c r="AV76" i="35"/>
  <c r="AH77" i="35"/>
  <c r="AW77" i="35"/>
  <c r="K78" i="35"/>
  <c r="AV78" i="35" s="1"/>
  <c r="AK78" i="35"/>
  <c r="H80" i="35"/>
  <c r="AX80" i="35" s="1"/>
  <c r="AV80" i="35"/>
  <c r="AH81" i="35"/>
  <c r="AW81" i="35"/>
  <c r="K82" i="35"/>
  <c r="AV82" i="35" s="1"/>
  <c r="AK82" i="35"/>
  <c r="H84" i="35"/>
  <c r="AX84" i="35" s="1"/>
  <c r="AV84" i="35"/>
  <c r="AH85" i="35"/>
  <c r="AW85" i="35"/>
  <c r="K86" i="35"/>
  <c r="AV86" i="35" s="1"/>
  <c r="AK86" i="35"/>
  <c r="H88" i="35"/>
  <c r="AX88" i="35" s="1"/>
  <c r="AV88" i="35"/>
  <c r="AH89" i="35"/>
  <c r="AW89" i="35"/>
  <c r="K90" i="35"/>
  <c r="AV90" i="35" s="1"/>
  <c r="AK90" i="35"/>
  <c r="AK92" i="35"/>
  <c r="H95" i="35"/>
  <c r="AU95" i="35" s="1"/>
  <c r="AV96" i="35"/>
  <c r="K99" i="35"/>
  <c r="AV99" i="35" s="1"/>
  <c r="AH103" i="35"/>
  <c r="BH103" i="35"/>
  <c r="AV103" i="35"/>
  <c r="M103" i="35"/>
  <c r="AX103" i="35" s="1"/>
  <c r="AK103" i="35"/>
  <c r="K107" i="35"/>
  <c r="AV107" i="35" s="1"/>
  <c r="AK112" i="35"/>
  <c r="K112" i="35"/>
  <c r="AU112" i="35" s="1"/>
  <c r="AH112" i="35"/>
  <c r="M112" i="35"/>
  <c r="AX112" i="35" s="1"/>
  <c r="BH112" i="35"/>
  <c r="AX113" i="35"/>
  <c r="H115" i="35"/>
  <c r="AV115" i="35" s="1"/>
  <c r="G2" i="36"/>
  <c r="AX4" i="36"/>
  <c r="K6" i="36"/>
  <c r="AV6" i="36" s="1"/>
  <c r="AW10" i="36"/>
  <c r="AH10" i="36"/>
  <c r="BH10" i="36"/>
  <c r="M10" i="36"/>
  <c r="AK10" i="36"/>
  <c r="K14" i="36"/>
  <c r="AU14" i="36" s="1"/>
  <c r="AK19" i="36"/>
  <c r="K19" i="36"/>
  <c r="AU19" i="36" s="1"/>
  <c r="AW19" i="36"/>
  <c r="AH19" i="36"/>
  <c r="BH19" i="36"/>
  <c r="M19" i="36"/>
  <c r="H19" i="36"/>
  <c r="AV19" i="36" s="1"/>
  <c r="BG19" i="36"/>
  <c r="AW72" i="36"/>
  <c r="AW82" i="36"/>
  <c r="K53" i="35"/>
  <c r="AU53" i="35" s="1"/>
  <c r="H55" i="35"/>
  <c r="AV55" i="35" s="1"/>
  <c r="M55" i="35"/>
  <c r="AW55" i="35" s="1"/>
  <c r="K57" i="35"/>
  <c r="AU57" i="35" s="1"/>
  <c r="H59" i="35"/>
  <c r="AV59" i="35" s="1"/>
  <c r="M59" i="35"/>
  <c r="AW59" i="35" s="1"/>
  <c r="K61" i="35"/>
  <c r="AU61" i="35" s="1"/>
  <c r="H63" i="35"/>
  <c r="AU63" i="35" s="1"/>
  <c r="M63" i="35"/>
  <c r="AW63" i="35" s="1"/>
  <c r="K65" i="35"/>
  <c r="AV65" i="35" s="1"/>
  <c r="H67" i="35"/>
  <c r="AU67" i="35" s="1"/>
  <c r="M67" i="35"/>
  <c r="AW67" i="35" s="1"/>
  <c r="K69" i="35"/>
  <c r="AU69" i="35" s="1"/>
  <c r="H71" i="35"/>
  <c r="AV71" i="35" s="1"/>
  <c r="M71" i="35"/>
  <c r="AW71" i="35" s="1"/>
  <c r="K73" i="35"/>
  <c r="AU73" i="35" s="1"/>
  <c r="H75" i="35"/>
  <c r="AV75" i="35" s="1"/>
  <c r="M75" i="35"/>
  <c r="AW75" i="35" s="1"/>
  <c r="K77" i="35"/>
  <c r="AU77" i="35" s="1"/>
  <c r="K81" i="35"/>
  <c r="AU81" i="35" s="1"/>
  <c r="K85" i="35"/>
  <c r="AU85" i="35" s="1"/>
  <c r="K89" i="35"/>
  <c r="AU89" i="35" s="1"/>
  <c r="AU90" i="35"/>
  <c r="K92" i="35"/>
  <c r="AU92" i="35" s="1"/>
  <c r="BH92" i="35"/>
  <c r="AH95" i="35"/>
  <c r="BH95" i="35"/>
  <c r="M95" i="35"/>
  <c r="AK95" i="35"/>
  <c r="AW102" i="35"/>
  <c r="AK104" i="35"/>
  <c r="K104" i="35"/>
  <c r="AU104" i="35" s="1"/>
  <c r="AH104" i="35"/>
  <c r="M104" i="35"/>
  <c r="AX104" i="35" s="1"/>
  <c r="BH104" i="35"/>
  <c r="AH115" i="35"/>
  <c r="BH115" i="35"/>
  <c r="M115" i="35"/>
  <c r="AX115" i="35" s="1"/>
  <c r="AK115" i="35"/>
  <c r="AW9" i="36"/>
  <c r="AK11" i="36"/>
  <c r="K11" i="36"/>
  <c r="AV11" i="36" s="1"/>
  <c r="AW11" i="36"/>
  <c r="AH11" i="36"/>
  <c r="M11" i="36"/>
  <c r="AX11" i="36" s="1"/>
  <c r="BH11" i="36"/>
  <c r="BG14" i="36"/>
  <c r="AX16" i="36"/>
  <c r="AW18" i="36"/>
  <c r="AX37" i="36"/>
  <c r="AX53" i="36"/>
  <c r="BG27" i="36"/>
  <c r="BG31" i="36"/>
  <c r="BG35" i="36"/>
  <c r="BG39" i="36"/>
  <c r="BG43" i="36"/>
  <c r="BG47" i="36"/>
  <c r="BG51" i="36"/>
  <c r="AH59" i="36"/>
  <c r="AH63" i="36"/>
  <c r="AH67" i="36"/>
  <c r="AV67" i="36"/>
  <c r="AH71" i="36"/>
  <c r="AH75" i="36"/>
  <c r="AU77" i="36"/>
  <c r="AW79" i="36"/>
  <c r="AH79" i="36"/>
  <c r="AU81" i="36"/>
  <c r="H82" i="36"/>
  <c r="AV82" i="36" s="1"/>
  <c r="AW83" i="36"/>
  <c r="AH83" i="36"/>
  <c r="AU85" i="36"/>
  <c r="H86" i="36"/>
  <c r="AK88" i="36"/>
  <c r="K88" i="36"/>
  <c r="AU88" i="36" s="1"/>
  <c r="AW88" i="36"/>
  <c r="AH88" i="36"/>
  <c r="M88" i="36"/>
  <c r="AX88" i="36" s="1"/>
  <c r="BH88" i="36"/>
  <c r="AH91" i="36"/>
  <c r="BH91" i="36"/>
  <c r="M91" i="36"/>
  <c r="AX91" i="36" s="1"/>
  <c r="AK91" i="36"/>
  <c r="H95" i="36"/>
  <c r="AV95" i="36" s="1"/>
  <c r="H100" i="36"/>
  <c r="AV100" i="36" s="1"/>
  <c r="H103" i="36"/>
  <c r="AV103" i="36" s="1"/>
  <c r="BN2" i="37"/>
  <c r="AU18" i="36"/>
  <c r="BG18" i="36"/>
  <c r="AU22" i="36"/>
  <c r="BG22" i="36"/>
  <c r="AU26" i="36"/>
  <c r="BG26" i="36"/>
  <c r="H27" i="36"/>
  <c r="M27" i="36"/>
  <c r="AX27" i="36" s="1"/>
  <c r="BH27" i="36"/>
  <c r="AU30" i="36"/>
  <c r="BG30" i="36"/>
  <c r="H31" i="36"/>
  <c r="AV31" i="36" s="1"/>
  <c r="M31" i="36"/>
  <c r="AX31" i="36" s="1"/>
  <c r="BH31" i="36"/>
  <c r="AU34" i="36"/>
  <c r="BG34" i="36"/>
  <c r="H35" i="36"/>
  <c r="M35" i="36"/>
  <c r="AX35" i="36" s="1"/>
  <c r="BH35" i="36"/>
  <c r="AU38" i="36"/>
  <c r="BG38" i="36"/>
  <c r="H39" i="36"/>
  <c r="AV39" i="36" s="1"/>
  <c r="M39" i="36"/>
  <c r="AX39" i="36" s="1"/>
  <c r="BH39" i="36"/>
  <c r="AU42" i="36"/>
  <c r="BG42" i="36"/>
  <c r="H43" i="36"/>
  <c r="M43" i="36"/>
  <c r="AX43" i="36" s="1"/>
  <c r="BH43" i="36"/>
  <c r="AU46" i="36"/>
  <c r="BG46" i="36"/>
  <c r="H47" i="36"/>
  <c r="AV47" i="36" s="1"/>
  <c r="M47" i="36"/>
  <c r="AX47" i="36" s="1"/>
  <c r="BH47" i="36"/>
  <c r="AU50" i="36"/>
  <c r="BG50" i="36"/>
  <c r="H51" i="36"/>
  <c r="M51" i="36"/>
  <c r="AX51" i="36" s="1"/>
  <c r="BH51" i="36"/>
  <c r="AU54" i="36"/>
  <c r="H55" i="36"/>
  <c r="M55" i="36"/>
  <c r="BH55" i="36"/>
  <c r="AX56" i="36"/>
  <c r="BH58" i="36"/>
  <c r="AV58" i="36"/>
  <c r="M58" i="36"/>
  <c r="AH58" i="36"/>
  <c r="H59" i="36"/>
  <c r="M59" i="36"/>
  <c r="AX59" i="36" s="1"/>
  <c r="AK60" i="36"/>
  <c r="K60" i="36"/>
  <c r="M60" i="36"/>
  <c r="AW60" i="36" s="1"/>
  <c r="AH60" i="36"/>
  <c r="BH62" i="36"/>
  <c r="M62" i="36"/>
  <c r="AH62" i="36"/>
  <c r="H63" i="36"/>
  <c r="AV63" i="36" s="1"/>
  <c r="M63" i="36"/>
  <c r="AX63" i="36" s="1"/>
  <c r="AK64" i="36"/>
  <c r="K64" i="36"/>
  <c r="AU64" i="36" s="1"/>
  <c r="M64" i="36"/>
  <c r="AW64" i="36" s="1"/>
  <c r="AH64" i="36"/>
  <c r="BH66" i="36"/>
  <c r="M66" i="36"/>
  <c r="AH66" i="36"/>
  <c r="H67" i="36"/>
  <c r="M67" i="36"/>
  <c r="AX67" i="36" s="1"/>
  <c r="AK68" i="36"/>
  <c r="K68" i="36"/>
  <c r="M68" i="36"/>
  <c r="AW68" i="36" s="1"/>
  <c r="AH68" i="36"/>
  <c r="BH70" i="36"/>
  <c r="M70" i="36"/>
  <c r="AH70" i="36"/>
  <c r="H71" i="36"/>
  <c r="M71" i="36"/>
  <c r="AX71" i="36" s="1"/>
  <c r="AK72" i="36"/>
  <c r="K72" i="36"/>
  <c r="M72" i="36"/>
  <c r="AH72" i="36"/>
  <c r="BH74" i="36"/>
  <c r="AV74" i="36"/>
  <c r="M74" i="36"/>
  <c r="AH74" i="36"/>
  <c r="H75" i="36"/>
  <c r="M75" i="36"/>
  <c r="AX75" i="36" s="1"/>
  <c r="AK76" i="36"/>
  <c r="K76" i="36"/>
  <c r="M76" i="36"/>
  <c r="AW76" i="36" s="1"/>
  <c r="AH76" i="36"/>
  <c r="BH78" i="36"/>
  <c r="M78" i="36"/>
  <c r="AX78" i="36" s="1"/>
  <c r="AH78" i="36"/>
  <c r="AK80" i="36"/>
  <c r="K80" i="36"/>
  <c r="M80" i="36"/>
  <c r="AW80" i="36" s="1"/>
  <c r="AH80" i="36"/>
  <c r="BH82" i="36"/>
  <c r="M82" i="36"/>
  <c r="AH82" i="36"/>
  <c r="AK84" i="36"/>
  <c r="K84" i="36"/>
  <c r="M84" i="36"/>
  <c r="AW84" i="36" s="1"/>
  <c r="AH84" i="36"/>
  <c r="BH86" i="36"/>
  <c r="M86" i="36"/>
  <c r="AX86" i="36" s="1"/>
  <c r="AH86" i="36"/>
  <c r="AK92" i="36"/>
  <c r="K92" i="36"/>
  <c r="AW92" i="36"/>
  <c r="AH92" i="36"/>
  <c r="M92" i="36"/>
  <c r="BH92" i="36"/>
  <c r="AH95" i="36"/>
  <c r="BH95" i="36"/>
  <c r="M95" i="36"/>
  <c r="AX95" i="36" s="1"/>
  <c r="AK95" i="36"/>
  <c r="AW102" i="36"/>
  <c r="AH103" i="36"/>
  <c r="BH103" i="36"/>
  <c r="M103" i="36"/>
  <c r="AX103" i="36" s="1"/>
  <c r="AK103" i="36"/>
  <c r="AK104" i="36"/>
  <c r="K104" i="36"/>
  <c r="AU104" i="36" s="1"/>
  <c r="AH104" i="36"/>
  <c r="BH104" i="36"/>
  <c r="AV104" i="36"/>
  <c r="M104" i="36"/>
  <c r="H104" i="36"/>
  <c r="AX110" i="36"/>
  <c r="K93" i="35"/>
  <c r="AV93" i="35" s="1"/>
  <c r="AK93" i="35"/>
  <c r="AU94" i="35"/>
  <c r="K97" i="35"/>
  <c r="AV97" i="35" s="1"/>
  <c r="AK97" i="35"/>
  <c r="AU98" i="35"/>
  <c r="K101" i="35"/>
  <c r="AV101" i="35" s="1"/>
  <c r="AK101" i="35"/>
  <c r="AU102" i="35"/>
  <c r="K105" i="35"/>
  <c r="AV105" i="35" s="1"/>
  <c r="AK105" i="35"/>
  <c r="AU106" i="35"/>
  <c r="K109" i="35"/>
  <c r="AU109" i="35" s="1"/>
  <c r="AK109" i="35"/>
  <c r="AU110" i="35"/>
  <c r="K113" i="35"/>
  <c r="AV113" i="35" s="1"/>
  <c r="AK113" i="35"/>
  <c r="AU114" i="35"/>
  <c r="R2" i="36"/>
  <c r="Z2" i="36"/>
  <c r="AD2" i="36"/>
  <c r="AL2" i="36"/>
  <c r="AP2" i="36"/>
  <c r="AT2" i="36"/>
  <c r="BK2" i="36"/>
  <c r="K4" i="36"/>
  <c r="AV4" i="36" s="1"/>
  <c r="AK4" i="36"/>
  <c r="AU5" i="36"/>
  <c r="K8" i="36"/>
  <c r="AV8" i="36" s="1"/>
  <c r="AK8" i="36"/>
  <c r="AU9" i="36"/>
  <c r="BG9" i="36"/>
  <c r="K12" i="36"/>
  <c r="AV12" i="36" s="1"/>
  <c r="AK12" i="36"/>
  <c r="AU13" i="36"/>
  <c r="BG13" i="36"/>
  <c r="K16" i="36"/>
  <c r="AV16" i="36" s="1"/>
  <c r="AK16" i="36"/>
  <c r="AU17" i="36"/>
  <c r="M18" i="36"/>
  <c r="AX18" i="36" s="1"/>
  <c r="AV18" i="36"/>
  <c r="BH18" i="36"/>
  <c r="K20" i="36"/>
  <c r="AV20" i="36" s="1"/>
  <c r="AK20" i="36"/>
  <c r="AU21" i="36"/>
  <c r="M22" i="36"/>
  <c r="AX22" i="36" s="1"/>
  <c r="AV22" i="36"/>
  <c r="BH22" i="36"/>
  <c r="K24" i="36"/>
  <c r="AV24" i="36" s="1"/>
  <c r="AK24" i="36"/>
  <c r="AU25" i="36"/>
  <c r="M26" i="36"/>
  <c r="AX26" i="36" s="1"/>
  <c r="AV26" i="36"/>
  <c r="BH26" i="36"/>
  <c r="AH27" i="36"/>
  <c r="AW27" i="36"/>
  <c r="K28" i="36"/>
  <c r="AV28" i="36" s="1"/>
  <c r="AK28" i="36"/>
  <c r="AU29" i="36"/>
  <c r="M30" i="36"/>
  <c r="AX30" i="36" s="1"/>
  <c r="AV30" i="36"/>
  <c r="BH30" i="36"/>
  <c r="AH31" i="36"/>
  <c r="AW31" i="36"/>
  <c r="K32" i="36"/>
  <c r="AV32" i="36" s="1"/>
  <c r="AK32" i="36"/>
  <c r="AU33" i="36"/>
  <c r="M34" i="36"/>
  <c r="AX34" i="36" s="1"/>
  <c r="AV34" i="36"/>
  <c r="BH34" i="36"/>
  <c r="AH35" i="36"/>
  <c r="AW35" i="36"/>
  <c r="K36" i="36"/>
  <c r="AU36" i="36" s="1"/>
  <c r="AK36" i="36"/>
  <c r="AU37" i="36"/>
  <c r="M38" i="36"/>
  <c r="AX38" i="36" s="1"/>
  <c r="AV38" i="36"/>
  <c r="BH38" i="36"/>
  <c r="AH39" i="36"/>
  <c r="AW39" i="36"/>
  <c r="K40" i="36"/>
  <c r="AV40" i="36" s="1"/>
  <c r="AK40" i="36"/>
  <c r="AU41" i="36"/>
  <c r="M42" i="36"/>
  <c r="AX42" i="36" s="1"/>
  <c r="AV42" i="36"/>
  <c r="BH42" i="36"/>
  <c r="AH43" i="36"/>
  <c r="AW43" i="36"/>
  <c r="K44" i="36"/>
  <c r="AV44" i="36" s="1"/>
  <c r="AK44" i="36"/>
  <c r="AU45" i="36"/>
  <c r="M46" i="36"/>
  <c r="AX46" i="36" s="1"/>
  <c r="AV46" i="36"/>
  <c r="BH46" i="36"/>
  <c r="AH47" i="36"/>
  <c r="AW47" i="36"/>
  <c r="K48" i="36"/>
  <c r="AV48" i="36" s="1"/>
  <c r="AK48" i="36"/>
  <c r="AU49" i="36"/>
  <c r="M50" i="36"/>
  <c r="AX50" i="36" s="1"/>
  <c r="AV50" i="36"/>
  <c r="BH50" i="36"/>
  <c r="AH51" i="36"/>
  <c r="AW51" i="36"/>
  <c r="K52" i="36"/>
  <c r="AV52" i="36" s="1"/>
  <c r="AK52" i="36"/>
  <c r="AU53" i="36"/>
  <c r="M54" i="36"/>
  <c r="AX54" i="36" s="1"/>
  <c r="AV54" i="36"/>
  <c r="BH54" i="36"/>
  <c r="AH55" i="36"/>
  <c r="AW55" i="36"/>
  <c r="K56" i="36"/>
  <c r="AU56" i="36"/>
  <c r="BH56" i="36"/>
  <c r="AK58" i="36"/>
  <c r="AK59" i="36"/>
  <c r="H60" i="36"/>
  <c r="AU60" i="36"/>
  <c r="BH60" i="36"/>
  <c r="AK62" i="36"/>
  <c r="AK63" i="36"/>
  <c r="H64" i="36"/>
  <c r="AX64" i="36" s="1"/>
  <c r="BH64" i="36"/>
  <c r="AK66" i="36"/>
  <c r="AK67" i="36"/>
  <c r="H68" i="36"/>
  <c r="AU68" i="36"/>
  <c r="BH68" i="36"/>
  <c r="AK70" i="36"/>
  <c r="AK71" i="36"/>
  <c r="H72" i="36"/>
  <c r="AU72" i="36"/>
  <c r="BH72" i="36"/>
  <c r="AK74" i="36"/>
  <c r="AK75" i="36"/>
  <c r="H76" i="36"/>
  <c r="AX76" i="36" s="1"/>
  <c r="AU76" i="36"/>
  <c r="BH76" i="36"/>
  <c r="AK78" i="36"/>
  <c r="AK79" i="36"/>
  <c r="H80" i="36"/>
  <c r="AU80" i="36" s="1"/>
  <c r="BH80" i="36"/>
  <c r="AK82" i="36"/>
  <c r="AK83" i="36"/>
  <c r="H84" i="36"/>
  <c r="AU84" i="36"/>
  <c r="BH84" i="36"/>
  <c r="AK86" i="36"/>
  <c r="H87" i="36"/>
  <c r="AU87" i="36" s="1"/>
  <c r="AV88" i="36"/>
  <c r="AU89" i="36"/>
  <c r="K91" i="36"/>
  <c r="AU91" i="36" s="1"/>
  <c r="H92" i="36"/>
  <c r="AU92" i="36"/>
  <c r="AK96" i="36"/>
  <c r="K96" i="36"/>
  <c r="AU96" i="36" s="1"/>
  <c r="AH96" i="36"/>
  <c r="M96" i="36"/>
  <c r="AX96" i="36" s="1"/>
  <c r="BH96" i="36"/>
  <c r="AX97" i="36"/>
  <c r="AH99" i="36"/>
  <c r="BH99" i="36"/>
  <c r="AV99" i="36"/>
  <c r="M99" i="36"/>
  <c r="AX99" i="36" s="1"/>
  <c r="AK99" i="36"/>
  <c r="AU102" i="36"/>
  <c r="AV11" i="37"/>
  <c r="AX12" i="37"/>
  <c r="AX28" i="37"/>
  <c r="AV43" i="37"/>
  <c r="AX44" i="37"/>
  <c r="M94" i="35"/>
  <c r="AW94" i="35" s="1"/>
  <c r="AV94" i="35"/>
  <c r="M98" i="35"/>
  <c r="AW98" i="35" s="1"/>
  <c r="AV98" i="35"/>
  <c r="AV102" i="35"/>
  <c r="M106" i="35"/>
  <c r="AW106" i="35" s="1"/>
  <c r="AV106" i="35"/>
  <c r="M110" i="35"/>
  <c r="AV110" i="35"/>
  <c r="AV114" i="35"/>
  <c r="O2" i="36"/>
  <c r="S2" i="36"/>
  <c r="W2" i="36"/>
  <c r="BM2" i="36" s="1"/>
  <c r="AA2" i="36"/>
  <c r="AE2" i="36"/>
  <c r="AI2" i="36"/>
  <c r="AM2" i="36"/>
  <c r="AQ2" i="36"/>
  <c r="AY2" i="36"/>
  <c r="AU4" i="36"/>
  <c r="AU8" i="36"/>
  <c r="AV9" i="36"/>
  <c r="AU12" i="36"/>
  <c r="AV13" i="36"/>
  <c r="AU16" i="36"/>
  <c r="AH18" i="36"/>
  <c r="AH22" i="36"/>
  <c r="AH2" i="36" s="1"/>
  <c r="AU24" i="36"/>
  <c r="AH26" i="36"/>
  <c r="K27" i="36"/>
  <c r="AU27" i="36" s="1"/>
  <c r="AU28" i="36"/>
  <c r="AH30" i="36"/>
  <c r="K31" i="36"/>
  <c r="AU31" i="36" s="1"/>
  <c r="AU32" i="36"/>
  <c r="AH34" i="36"/>
  <c r="K35" i="36"/>
  <c r="AU35" i="36" s="1"/>
  <c r="AH38" i="36"/>
  <c r="K39" i="36"/>
  <c r="AU39" i="36" s="1"/>
  <c r="AU40" i="36"/>
  <c r="AH42" i="36"/>
  <c r="K43" i="36"/>
  <c r="AU43" i="36" s="1"/>
  <c r="AU44" i="36"/>
  <c r="AH46" i="36"/>
  <c r="K47" i="36"/>
  <c r="AU47" i="36" s="1"/>
  <c r="AU48" i="36"/>
  <c r="AH50" i="36"/>
  <c r="K51" i="36"/>
  <c r="AU51" i="36" s="1"/>
  <c r="AH54" i="36"/>
  <c r="K55" i="36"/>
  <c r="AV55" i="36" s="1"/>
  <c r="AV56" i="36"/>
  <c r="K58" i="36"/>
  <c r="AU58" i="36"/>
  <c r="K59" i="36"/>
  <c r="AV59" i="36" s="1"/>
  <c r="AU59" i="36"/>
  <c r="BH59" i="36"/>
  <c r="AX60" i="36"/>
  <c r="AV60" i="36"/>
  <c r="K62" i="36"/>
  <c r="AU62" i="36" s="1"/>
  <c r="K63" i="36"/>
  <c r="AU63" i="36"/>
  <c r="BH63" i="36"/>
  <c r="K66" i="36"/>
  <c r="AV66" i="36" s="1"/>
  <c r="AU66" i="36"/>
  <c r="K67" i="36"/>
  <c r="AU67" i="36"/>
  <c r="BH67" i="36"/>
  <c r="AX68" i="36"/>
  <c r="AV68" i="36"/>
  <c r="K70" i="36"/>
  <c r="AV70" i="36" s="1"/>
  <c r="AU70" i="36"/>
  <c r="K71" i="36"/>
  <c r="AU71" i="36" s="1"/>
  <c r="BH71" i="36"/>
  <c r="AX72" i="36"/>
  <c r="AV72" i="36"/>
  <c r="K74" i="36"/>
  <c r="AU74" i="36"/>
  <c r="K75" i="36"/>
  <c r="AV75" i="36" s="1"/>
  <c r="AU75" i="36"/>
  <c r="BH75" i="36"/>
  <c r="AV76" i="36"/>
  <c r="K78" i="36"/>
  <c r="AU78" i="36" s="1"/>
  <c r="K79" i="36"/>
  <c r="AV79" i="36" s="1"/>
  <c r="AU79" i="36"/>
  <c r="BH79" i="36"/>
  <c r="K82" i="36"/>
  <c r="AU82" i="36"/>
  <c r="K83" i="36"/>
  <c r="AV83" i="36" s="1"/>
  <c r="AU83" i="36"/>
  <c r="BH83" i="36"/>
  <c r="AX84" i="36"/>
  <c r="AV84" i="36"/>
  <c r="K86" i="36"/>
  <c r="AU86" i="36" s="1"/>
  <c r="AW86" i="36"/>
  <c r="AH87" i="36"/>
  <c r="BH87" i="36"/>
  <c r="AV87" i="36"/>
  <c r="M87" i="36"/>
  <c r="AX87" i="36" s="1"/>
  <c r="AK87" i="36"/>
  <c r="AV92" i="36"/>
  <c r="K95" i="36"/>
  <c r="AU95" i="36" s="1"/>
  <c r="AK100" i="36"/>
  <c r="K100" i="36"/>
  <c r="AU100" i="36" s="1"/>
  <c r="AW100" i="36"/>
  <c r="AH100" i="36"/>
  <c r="M100" i="36"/>
  <c r="AX100" i="36" s="1"/>
  <c r="BH100" i="36"/>
  <c r="AX101" i="36"/>
  <c r="K103" i="36"/>
  <c r="AU103" i="36" s="1"/>
  <c r="AK108" i="36"/>
  <c r="K108" i="36"/>
  <c r="AU108" i="36" s="1"/>
  <c r="AH108" i="36"/>
  <c r="BH108" i="36"/>
  <c r="AV108" i="36"/>
  <c r="M108" i="36"/>
  <c r="H108" i="36"/>
  <c r="AU122" i="36"/>
  <c r="BL2" i="37"/>
  <c r="AX8" i="37"/>
  <c r="AV23" i="37"/>
  <c r="AX24" i="37"/>
  <c r="AX40" i="37"/>
  <c r="AV70" i="37"/>
  <c r="AX70" i="37"/>
  <c r="I2" i="37"/>
  <c r="BG6" i="37"/>
  <c r="BG10" i="37"/>
  <c r="BG14" i="37"/>
  <c r="BG18" i="37"/>
  <c r="BG22" i="37"/>
  <c r="BG26" i="37"/>
  <c r="BG30" i="37"/>
  <c r="BG34" i="37"/>
  <c r="BG38" i="37"/>
  <c r="BG42" i="37"/>
  <c r="BG46" i="37"/>
  <c r="AW58" i="37"/>
  <c r="AH58" i="37"/>
  <c r="AH62" i="37"/>
  <c r="AH66" i="37"/>
  <c r="AV78" i="37"/>
  <c r="AX78" i="37"/>
  <c r="AU107" i="36"/>
  <c r="AU111" i="36"/>
  <c r="H112" i="36"/>
  <c r="M112" i="36"/>
  <c r="AX112" i="36" s="1"/>
  <c r="BH112" i="36"/>
  <c r="AU115" i="36"/>
  <c r="H116" i="36"/>
  <c r="AV116" i="36" s="1"/>
  <c r="M116" i="36"/>
  <c r="AX116" i="36" s="1"/>
  <c r="BH116" i="36"/>
  <c r="AU119" i="36"/>
  <c r="H120" i="36"/>
  <c r="AV120" i="36" s="1"/>
  <c r="M120" i="36"/>
  <c r="BH120" i="36"/>
  <c r="AU123" i="36"/>
  <c r="H124" i="36"/>
  <c r="M124" i="36"/>
  <c r="AX124" i="36" s="1"/>
  <c r="AV124" i="36"/>
  <c r="BH124" i="36"/>
  <c r="BG2" i="37"/>
  <c r="BK2" i="37"/>
  <c r="W4" i="37"/>
  <c r="W2" i="37" s="1"/>
  <c r="BM2" i="37" s="1"/>
  <c r="AX4" i="37"/>
  <c r="AU5" i="37"/>
  <c r="BG5" i="37"/>
  <c r="H6" i="37"/>
  <c r="AV6" i="37" s="1"/>
  <c r="M6" i="37"/>
  <c r="AX6" i="37" s="1"/>
  <c r="BH6" i="37"/>
  <c r="AU9" i="37"/>
  <c r="BG9" i="37"/>
  <c r="H10" i="37"/>
  <c r="M10" i="37"/>
  <c r="AX10" i="37" s="1"/>
  <c r="BH10" i="37"/>
  <c r="AU13" i="37"/>
  <c r="BG13" i="37"/>
  <c r="H14" i="37"/>
  <c r="AV14" i="37" s="1"/>
  <c r="M14" i="37"/>
  <c r="AX14" i="37" s="1"/>
  <c r="BH14" i="37"/>
  <c r="AU17" i="37"/>
  <c r="BG17" i="37"/>
  <c r="H18" i="37"/>
  <c r="M18" i="37"/>
  <c r="AX18" i="37" s="1"/>
  <c r="AV18" i="37"/>
  <c r="BH18" i="37"/>
  <c r="AU21" i="37"/>
  <c r="BG21" i="37"/>
  <c r="H22" i="37"/>
  <c r="AV22" i="37" s="1"/>
  <c r="M22" i="37"/>
  <c r="AX22" i="37" s="1"/>
  <c r="BH22" i="37"/>
  <c r="AU25" i="37"/>
  <c r="BG25" i="37"/>
  <c r="H26" i="37"/>
  <c r="M26" i="37"/>
  <c r="AX26" i="37" s="1"/>
  <c r="BH26" i="37"/>
  <c r="AU29" i="37"/>
  <c r="BG29" i="37"/>
  <c r="H30" i="37"/>
  <c r="AV30" i="37" s="1"/>
  <c r="M30" i="37"/>
  <c r="AX30" i="37" s="1"/>
  <c r="BH30" i="37"/>
  <c r="AU33" i="37"/>
  <c r="BG33" i="37"/>
  <c r="H34" i="37"/>
  <c r="M34" i="37"/>
  <c r="AX34" i="37" s="1"/>
  <c r="AV34" i="37"/>
  <c r="BH34" i="37"/>
  <c r="AU37" i="37"/>
  <c r="BG37" i="37"/>
  <c r="H38" i="37"/>
  <c r="AV38" i="37" s="1"/>
  <c r="M38" i="37"/>
  <c r="AX38" i="37" s="1"/>
  <c r="BH38" i="37"/>
  <c r="AU41" i="37"/>
  <c r="BG41" i="37"/>
  <c r="H42" i="37"/>
  <c r="M42" i="37"/>
  <c r="AX42" i="37" s="1"/>
  <c r="BH42" i="37"/>
  <c r="AU45" i="37"/>
  <c r="BG45" i="37"/>
  <c r="H46" i="37"/>
  <c r="AV46" i="37" s="1"/>
  <c r="M46" i="37"/>
  <c r="AX46" i="37" s="1"/>
  <c r="BH46" i="37"/>
  <c r="AU49" i="37"/>
  <c r="H50" i="37"/>
  <c r="AV50" i="37" s="1"/>
  <c r="M50" i="37"/>
  <c r="BH50" i="37"/>
  <c r="AU53" i="37"/>
  <c r="H54" i="37"/>
  <c r="M54" i="37"/>
  <c r="AX54" i="37" s="1"/>
  <c r="BH54" i="37"/>
  <c r="BH57" i="37"/>
  <c r="M57" i="37"/>
  <c r="AH57" i="37"/>
  <c r="H58" i="37"/>
  <c r="M58" i="37"/>
  <c r="AX58" i="37" s="1"/>
  <c r="AK59" i="37"/>
  <c r="K59" i="37"/>
  <c r="M59" i="37"/>
  <c r="AW59" i="37" s="1"/>
  <c r="AH59" i="37"/>
  <c r="BH61" i="37"/>
  <c r="M61" i="37"/>
  <c r="AH61" i="37"/>
  <c r="H62" i="37"/>
  <c r="AV62" i="37" s="1"/>
  <c r="M62" i="37"/>
  <c r="AX62" i="37" s="1"/>
  <c r="AK63" i="37"/>
  <c r="K63" i="37"/>
  <c r="M63" i="37"/>
  <c r="AW63" i="37" s="1"/>
  <c r="AH63" i="37"/>
  <c r="BH65" i="37"/>
  <c r="M65" i="37"/>
  <c r="AH65" i="37"/>
  <c r="H66" i="37"/>
  <c r="M66" i="37"/>
  <c r="AX66" i="37" s="1"/>
  <c r="BH66" i="37"/>
  <c r="AW70" i="37"/>
  <c r="AX72" i="37"/>
  <c r="AW72" i="37"/>
  <c r="K89" i="36"/>
  <c r="AV89" i="36" s="1"/>
  <c r="AK89" i="36"/>
  <c r="AU90" i="36"/>
  <c r="K93" i="36"/>
  <c r="AV93" i="36" s="1"/>
  <c r="AK93" i="36"/>
  <c r="AU94" i="36"/>
  <c r="K97" i="36"/>
  <c r="AV97" i="36" s="1"/>
  <c r="AK97" i="36"/>
  <c r="AU98" i="36"/>
  <c r="K101" i="36"/>
  <c r="AV101" i="36" s="1"/>
  <c r="AK101" i="36"/>
  <c r="K105" i="36"/>
  <c r="AV105" i="36" s="1"/>
  <c r="AK105" i="36"/>
  <c r="AU106" i="36"/>
  <c r="M107" i="36"/>
  <c r="AX107" i="36" s="1"/>
  <c r="AV107" i="36"/>
  <c r="BH107" i="36"/>
  <c r="K109" i="36"/>
  <c r="AV109" i="36" s="1"/>
  <c r="AK109" i="36"/>
  <c r="AU110" i="36"/>
  <c r="M111" i="36"/>
  <c r="AX111" i="36" s="1"/>
  <c r="AV111" i="36"/>
  <c r="BH111" i="36"/>
  <c r="AH112" i="36"/>
  <c r="K113" i="36"/>
  <c r="AU113" i="36" s="1"/>
  <c r="AK113" i="36"/>
  <c r="M115" i="36"/>
  <c r="AX115" i="36" s="1"/>
  <c r="AV115" i="36"/>
  <c r="BH115" i="36"/>
  <c r="AH116" i="36"/>
  <c r="AW116" i="36"/>
  <c r="K117" i="36"/>
  <c r="AU117" i="36" s="1"/>
  <c r="AK117" i="36"/>
  <c r="M119" i="36"/>
  <c r="AX119" i="36" s="1"/>
  <c r="AV119" i="36"/>
  <c r="BH119" i="36"/>
  <c r="AH120" i="36"/>
  <c r="AW120" i="36"/>
  <c r="K121" i="36"/>
  <c r="AU121" i="36" s="1"/>
  <c r="AK121" i="36"/>
  <c r="M123" i="36"/>
  <c r="AX123" i="36" s="1"/>
  <c r="AV123" i="36"/>
  <c r="BH123" i="36"/>
  <c r="AH124" i="36"/>
  <c r="AW124" i="36"/>
  <c r="K2" i="37"/>
  <c r="O2" i="37"/>
  <c r="S2" i="37"/>
  <c r="AA2" i="37"/>
  <c r="AE2" i="37"/>
  <c r="AI2" i="37"/>
  <c r="AM2" i="37"/>
  <c r="AQ2" i="37"/>
  <c r="AY2" i="37"/>
  <c r="BH2" i="37"/>
  <c r="BI2" i="37" s="1"/>
  <c r="AU4" i="37"/>
  <c r="M5" i="37"/>
  <c r="AX5" i="37" s="1"/>
  <c r="AV5" i="37"/>
  <c r="BH5" i="37"/>
  <c r="AH6" i="37"/>
  <c r="AW6" i="37"/>
  <c r="K7" i="37"/>
  <c r="AV7" i="37" s="1"/>
  <c r="AK7" i="37"/>
  <c r="AK2" i="37" s="1"/>
  <c r="AU8" i="37"/>
  <c r="M9" i="37"/>
  <c r="AX9" i="37" s="1"/>
  <c r="AV9" i="37"/>
  <c r="BH9" i="37"/>
  <c r="AH10" i="37"/>
  <c r="AW10" i="37"/>
  <c r="K11" i="37"/>
  <c r="AK11" i="37"/>
  <c r="AU12" i="37"/>
  <c r="M13" i="37"/>
  <c r="AX13" i="37" s="1"/>
  <c r="AV13" i="37"/>
  <c r="BH13" i="37"/>
  <c r="AH14" i="37"/>
  <c r="AW14" i="37"/>
  <c r="K15" i="37"/>
  <c r="AV15" i="37" s="1"/>
  <c r="AK15" i="37"/>
  <c r="AU16" i="37"/>
  <c r="M17" i="37"/>
  <c r="AX17" i="37" s="1"/>
  <c r="AV17" i="37"/>
  <c r="BH17" i="37"/>
  <c r="AH18" i="37"/>
  <c r="AW18" i="37"/>
  <c r="K19" i="37"/>
  <c r="AV19" i="37" s="1"/>
  <c r="AK19" i="37"/>
  <c r="AU20" i="37"/>
  <c r="M21" i="37"/>
  <c r="AX21" i="37" s="1"/>
  <c r="AV21" i="37"/>
  <c r="BH21" i="37"/>
  <c r="AH22" i="37"/>
  <c r="AW22" i="37"/>
  <c r="K23" i="37"/>
  <c r="AK23" i="37"/>
  <c r="AU24" i="37"/>
  <c r="M25" i="37"/>
  <c r="AX25" i="37" s="1"/>
  <c r="AV25" i="37"/>
  <c r="BH25" i="37"/>
  <c r="AH26" i="37"/>
  <c r="AW26" i="37"/>
  <c r="K27" i="37"/>
  <c r="AV27" i="37" s="1"/>
  <c r="AK27" i="37"/>
  <c r="AU28" i="37"/>
  <c r="M29" i="37"/>
  <c r="AX29" i="37" s="1"/>
  <c r="AV29" i="37"/>
  <c r="BH29" i="37"/>
  <c r="AH30" i="37"/>
  <c r="AW30" i="37"/>
  <c r="K31" i="37"/>
  <c r="AV31" i="37" s="1"/>
  <c r="AK31" i="37"/>
  <c r="AU32" i="37"/>
  <c r="M33" i="37"/>
  <c r="AX33" i="37" s="1"/>
  <c r="AV33" i="37"/>
  <c r="BH33" i="37"/>
  <c r="AH34" i="37"/>
  <c r="AW34" i="37"/>
  <c r="K35" i="37"/>
  <c r="AV35" i="37" s="1"/>
  <c r="AK35" i="37"/>
  <c r="AU36" i="37"/>
  <c r="M37" i="37"/>
  <c r="AX37" i="37" s="1"/>
  <c r="AV37" i="37"/>
  <c r="BH37" i="37"/>
  <c r="AH38" i="37"/>
  <c r="AW38" i="37"/>
  <c r="K39" i="37"/>
  <c r="AV39" i="37" s="1"/>
  <c r="AK39" i="37"/>
  <c r="AU40" i="37"/>
  <c r="M41" i="37"/>
  <c r="AX41" i="37" s="1"/>
  <c r="AV41" i="37"/>
  <c r="BH41" i="37"/>
  <c r="AH42" i="37"/>
  <c r="AW42" i="37"/>
  <c r="K43" i="37"/>
  <c r="AK43" i="37"/>
  <c r="AU44" i="37"/>
  <c r="M45" i="37"/>
  <c r="AX45" i="37" s="1"/>
  <c r="AV45" i="37"/>
  <c r="BH45" i="37"/>
  <c r="AH46" i="37"/>
  <c r="AW46" i="37"/>
  <c r="K47" i="37"/>
  <c r="AV47" i="37" s="1"/>
  <c r="AK47" i="37"/>
  <c r="M49" i="37"/>
  <c r="AX49" i="37" s="1"/>
  <c r="AV49" i="37"/>
  <c r="BH49" i="37"/>
  <c r="AH50" i="37"/>
  <c r="AW50" i="37"/>
  <c r="K51" i="37"/>
  <c r="AU51" i="37" s="1"/>
  <c r="AK51" i="37"/>
  <c r="M53" i="37"/>
  <c r="AX53" i="37" s="1"/>
  <c r="AV53" i="37"/>
  <c r="BH53" i="37"/>
  <c r="AH54" i="37"/>
  <c r="AW54" i="37"/>
  <c r="K55" i="37"/>
  <c r="AU55" i="37" s="1"/>
  <c r="AK55" i="37"/>
  <c r="AK57" i="37"/>
  <c r="AK58" i="37"/>
  <c r="H59" i="37"/>
  <c r="AX59" i="37" s="1"/>
  <c r="AU59" i="37"/>
  <c r="BH59" i="37"/>
  <c r="AK61" i="37"/>
  <c r="AK62" i="37"/>
  <c r="H63" i="37"/>
  <c r="AU63" i="37" s="1"/>
  <c r="BH63" i="37"/>
  <c r="AK65" i="37"/>
  <c r="AK66" i="37"/>
  <c r="AU68" i="37"/>
  <c r="BH69" i="37"/>
  <c r="M69" i="37"/>
  <c r="AW69" i="37" s="1"/>
  <c r="AK69" i="37"/>
  <c r="K69" i="37"/>
  <c r="AU69" i="37" s="1"/>
  <c r="AV74" i="37"/>
  <c r="AX74" i="37"/>
  <c r="AW97" i="37"/>
  <c r="AX104" i="37"/>
  <c r="M90" i="36"/>
  <c r="AW90" i="36" s="1"/>
  <c r="AV90" i="36"/>
  <c r="M94" i="36"/>
  <c r="AW94" i="36" s="1"/>
  <c r="AV94" i="36"/>
  <c r="M98" i="36"/>
  <c r="AV98" i="36"/>
  <c r="AV106" i="36"/>
  <c r="AH107" i="36"/>
  <c r="AV110" i="36"/>
  <c r="AH111" i="36"/>
  <c r="K112" i="36"/>
  <c r="AV112" i="36" s="1"/>
  <c r="AH115" i="36"/>
  <c r="K116" i="36"/>
  <c r="AH119" i="36"/>
  <c r="K120" i="36"/>
  <c r="AU120" i="36" s="1"/>
  <c r="AH123" i="36"/>
  <c r="K124" i="36"/>
  <c r="AU124" i="36" s="1"/>
  <c r="D2" i="37"/>
  <c r="AH5" i="37"/>
  <c r="AH2" i="37" s="1"/>
  <c r="K6" i="37"/>
  <c r="AU6" i="37" s="1"/>
  <c r="AU7" i="37"/>
  <c r="AH9" i="37"/>
  <c r="K10" i="37"/>
  <c r="AU10" i="37" s="1"/>
  <c r="AU11" i="37"/>
  <c r="AH13" i="37"/>
  <c r="K14" i="37"/>
  <c r="AU14" i="37" s="1"/>
  <c r="AU15" i="37"/>
  <c r="AH17" i="37"/>
  <c r="K18" i="37"/>
  <c r="AU18" i="37" s="1"/>
  <c r="AU19" i="37"/>
  <c r="AH21" i="37"/>
  <c r="K22" i="37"/>
  <c r="AU22" i="37" s="1"/>
  <c r="AU23" i="37"/>
  <c r="AH25" i="37"/>
  <c r="K26" i="37"/>
  <c r="AU26" i="37" s="1"/>
  <c r="AU27" i="37"/>
  <c r="AH29" i="37"/>
  <c r="K30" i="37"/>
  <c r="AU30" i="37" s="1"/>
  <c r="AU31" i="37"/>
  <c r="AH33" i="37"/>
  <c r="K34" i="37"/>
  <c r="AU34" i="37" s="1"/>
  <c r="AU35" i="37"/>
  <c r="AH37" i="37"/>
  <c r="K38" i="37"/>
  <c r="AU38" i="37" s="1"/>
  <c r="AU39" i="37"/>
  <c r="AH41" i="37"/>
  <c r="K42" i="37"/>
  <c r="AU42" i="37" s="1"/>
  <c r="AU43" i="37"/>
  <c r="AH45" i="37"/>
  <c r="K46" i="37"/>
  <c r="AU46" i="37" s="1"/>
  <c r="AU47" i="37"/>
  <c r="AH49" i="37"/>
  <c r="K50" i="37"/>
  <c r="AU50" i="37" s="1"/>
  <c r="AH53" i="37"/>
  <c r="K54" i="37"/>
  <c r="AU54" i="37" s="1"/>
  <c r="K57" i="37"/>
  <c r="AU57" i="37" s="1"/>
  <c r="K58" i="37"/>
  <c r="AV58" i="37" s="1"/>
  <c r="BH58" i="37"/>
  <c r="AV59" i="37"/>
  <c r="K61" i="37"/>
  <c r="AV61" i="37" s="1"/>
  <c r="AU61" i="37"/>
  <c r="K62" i="37"/>
  <c r="AU62" i="37"/>
  <c r="BH62" i="37"/>
  <c r="AX63" i="37"/>
  <c r="K65" i="37"/>
  <c r="AV65" i="37" s="1"/>
  <c r="K66" i="37"/>
  <c r="AU66" i="37" s="1"/>
  <c r="AK67" i="37"/>
  <c r="K67" i="37"/>
  <c r="AU67" i="37" s="1"/>
  <c r="BH67" i="37"/>
  <c r="M67" i="37"/>
  <c r="AW67" i="37" s="1"/>
  <c r="H67" i="37"/>
  <c r="AV67" i="37" s="1"/>
  <c r="AW68" i="37"/>
  <c r="AX68" i="37"/>
  <c r="AK71" i="37"/>
  <c r="K71" i="37"/>
  <c r="AH71" i="37"/>
  <c r="BH71" i="37"/>
  <c r="M71" i="37"/>
  <c r="AX71" i="37" s="1"/>
  <c r="H71" i="37"/>
  <c r="AV71" i="37" s="1"/>
  <c r="AX73" i="37"/>
  <c r="AW99" i="37"/>
  <c r="AW103" i="37"/>
  <c r="AH77" i="37"/>
  <c r="AK107" i="37"/>
  <c r="K107" i="37"/>
  <c r="BH107" i="37"/>
  <c r="AV107" i="37"/>
  <c r="M107" i="37"/>
  <c r="AW107" i="37" s="1"/>
  <c r="AX115" i="37"/>
  <c r="AX118" i="37"/>
  <c r="AW118" i="37"/>
  <c r="BJ2" i="38"/>
  <c r="AX8" i="38"/>
  <c r="AW11" i="38"/>
  <c r="AH11" i="38"/>
  <c r="BH11" i="38"/>
  <c r="M11" i="38"/>
  <c r="AX11" i="38" s="1"/>
  <c r="H11" i="38"/>
  <c r="AV11" i="38" s="1"/>
  <c r="AK11" i="38"/>
  <c r="K11" i="38"/>
  <c r="AU11" i="38" s="1"/>
  <c r="AX14" i="38"/>
  <c r="AU70" i="37"/>
  <c r="K73" i="37"/>
  <c r="AK73" i="37"/>
  <c r="AU74" i="37"/>
  <c r="H75" i="37"/>
  <c r="M75" i="37"/>
  <c r="AX75" i="37" s="1"/>
  <c r="BH75" i="37"/>
  <c r="AW76" i="37"/>
  <c r="K77" i="37"/>
  <c r="AK77" i="37"/>
  <c r="AU78" i="37"/>
  <c r="H79" i="37"/>
  <c r="M79" i="37"/>
  <c r="AW79" i="37" s="1"/>
  <c r="BH79" i="37"/>
  <c r="AW80" i="37"/>
  <c r="K81" i="37"/>
  <c r="AK81" i="37"/>
  <c r="AU82" i="37"/>
  <c r="H83" i="37"/>
  <c r="M83" i="37"/>
  <c r="AX83" i="37" s="1"/>
  <c r="BH83" i="37"/>
  <c r="AW84" i="37"/>
  <c r="K85" i="37"/>
  <c r="AK85" i="37"/>
  <c r="AU86" i="37"/>
  <c r="H87" i="37"/>
  <c r="M87" i="37"/>
  <c r="AX87" i="37" s="1"/>
  <c r="BH87" i="37"/>
  <c r="AW88" i="37"/>
  <c r="K89" i="37"/>
  <c r="AU89" i="37" s="1"/>
  <c r="AV89" i="37"/>
  <c r="AX97" i="37"/>
  <c r="K99" i="37"/>
  <c r="AU99" i="37"/>
  <c r="K100" i="37"/>
  <c r="AU100" i="37"/>
  <c r="AX101" i="37"/>
  <c r="BH105" i="37"/>
  <c r="M105" i="37"/>
  <c r="H105" i="37"/>
  <c r="AV105" i="37" s="1"/>
  <c r="AK105" i="37"/>
  <c r="K105" i="37"/>
  <c r="AW105" i="37"/>
  <c r="AX106" i="37"/>
  <c r="AX107" i="37"/>
  <c r="AU110" i="37"/>
  <c r="AK111" i="37"/>
  <c r="K111" i="37"/>
  <c r="AU111" i="37" s="1"/>
  <c r="BH111" i="37"/>
  <c r="M111" i="37"/>
  <c r="AX111" i="37" s="1"/>
  <c r="AX114" i="37"/>
  <c r="AW114" i="37"/>
  <c r="AU116" i="37"/>
  <c r="AH121" i="37"/>
  <c r="BH121" i="37"/>
  <c r="M121" i="37"/>
  <c r="AW121" i="37" s="1"/>
  <c r="H121" i="37"/>
  <c r="AV121" i="37" s="1"/>
  <c r="AK121" i="37"/>
  <c r="K121" i="37"/>
  <c r="AU73" i="37"/>
  <c r="AH75" i="37"/>
  <c r="AW75" i="37"/>
  <c r="AU77" i="37"/>
  <c r="AH79" i="37"/>
  <c r="AU81" i="37"/>
  <c r="AV82" i="37"/>
  <c r="BH82" i="37"/>
  <c r="AH83" i="37"/>
  <c r="AW83" i="37"/>
  <c r="AU85" i="37"/>
  <c r="AV86" i="37"/>
  <c r="BH86" i="37"/>
  <c r="AH87" i="37"/>
  <c r="AW87" i="37"/>
  <c r="AW89" i="37"/>
  <c r="AU90" i="37"/>
  <c r="AW92" i="37"/>
  <c r="AH92" i="37"/>
  <c r="AV92" i="37"/>
  <c r="AU94" i="37"/>
  <c r="AH96" i="37"/>
  <c r="AV96" i="37"/>
  <c r="AU98" i="37"/>
  <c r="AW100" i="37"/>
  <c r="AH100" i="37"/>
  <c r="AV100" i="37"/>
  <c r="AU102" i="37"/>
  <c r="H103" i="37"/>
  <c r="AU103" i="37" s="1"/>
  <c r="AU104" i="37"/>
  <c r="AW104" i="37"/>
  <c r="AH104" i="37"/>
  <c r="AX105" i="37"/>
  <c r="AH107" i="37"/>
  <c r="BH109" i="37"/>
  <c r="M109" i="37"/>
  <c r="H109" i="37"/>
  <c r="AV109" i="37" s="1"/>
  <c r="AK109" i="37"/>
  <c r="K109" i="37"/>
  <c r="AW109" i="37"/>
  <c r="AW110" i="37"/>
  <c r="AX110" i="37"/>
  <c r="AH117" i="37"/>
  <c r="BH117" i="37"/>
  <c r="M117" i="37"/>
  <c r="AW117" i="37" s="1"/>
  <c r="H117" i="37"/>
  <c r="AV117" i="37" s="1"/>
  <c r="AK117" i="37"/>
  <c r="K117" i="37"/>
  <c r="AX123" i="37"/>
  <c r="AV124" i="37"/>
  <c r="AX4" i="38"/>
  <c r="AW7" i="38"/>
  <c r="AH7" i="38"/>
  <c r="BH7" i="38"/>
  <c r="M7" i="38"/>
  <c r="AX7" i="38" s="1"/>
  <c r="H7" i="38"/>
  <c r="AK7" i="38"/>
  <c r="K7" i="38"/>
  <c r="AU7" i="38" s="1"/>
  <c r="AV10" i="38"/>
  <c r="AX12" i="38"/>
  <c r="AV35" i="38"/>
  <c r="AV38" i="38"/>
  <c r="AH70" i="37"/>
  <c r="M73" i="37"/>
  <c r="AW73" i="37" s="1"/>
  <c r="AV73" i="37"/>
  <c r="AH74" i="37"/>
  <c r="K75" i="37"/>
  <c r="AV75" i="37" s="1"/>
  <c r="M77" i="37"/>
  <c r="AX77" i="37" s="1"/>
  <c r="AV77" i="37"/>
  <c r="AH78" i="37"/>
  <c r="K79" i="37"/>
  <c r="AU79" i="37" s="1"/>
  <c r="M81" i="37"/>
  <c r="AW81" i="37" s="1"/>
  <c r="AV81" i="37"/>
  <c r="AH82" i="37"/>
  <c r="K83" i="37"/>
  <c r="AV83" i="37" s="1"/>
  <c r="M85" i="37"/>
  <c r="AW85" i="37" s="1"/>
  <c r="AV85" i="37"/>
  <c r="AH86" i="37"/>
  <c r="K87" i="37"/>
  <c r="AV87" i="37" s="1"/>
  <c r="M89" i="37"/>
  <c r="AX89" i="37" s="1"/>
  <c r="AH89" i="37"/>
  <c r="BH91" i="37"/>
  <c r="AV91" i="37"/>
  <c r="M91" i="37"/>
  <c r="AW91" i="37" s="1"/>
  <c r="AH91" i="37"/>
  <c r="M92" i="37"/>
  <c r="AX92" i="37" s="1"/>
  <c r="AK93" i="37"/>
  <c r="K93" i="37"/>
  <c r="AU93" i="37" s="1"/>
  <c r="M93" i="37"/>
  <c r="AW93" i="37" s="1"/>
  <c r="AH93" i="37"/>
  <c r="BH95" i="37"/>
  <c r="AV95" i="37"/>
  <c r="M95" i="37"/>
  <c r="AW95" i="37" s="1"/>
  <c r="AH95" i="37"/>
  <c r="M96" i="37"/>
  <c r="AX96" i="37" s="1"/>
  <c r="AK97" i="37"/>
  <c r="K97" i="37"/>
  <c r="AU97" i="37" s="1"/>
  <c r="M97" i="37"/>
  <c r="AH97" i="37"/>
  <c r="BH99" i="37"/>
  <c r="AV99" i="37"/>
  <c r="M99" i="37"/>
  <c r="AX99" i="37" s="1"/>
  <c r="AH99" i="37"/>
  <c r="AK101" i="37"/>
  <c r="K101" i="37"/>
  <c r="AU101" i="37" s="1"/>
  <c r="M101" i="37"/>
  <c r="AW101" i="37" s="1"/>
  <c r="AH101" i="37"/>
  <c r="BH103" i="37"/>
  <c r="AV103" i="37"/>
  <c r="M103" i="37"/>
  <c r="AX103" i="37" s="1"/>
  <c r="AH103" i="37"/>
  <c r="BH104" i="37"/>
  <c r="AH105" i="37"/>
  <c r="H107" i="37"/>
  <c r="AU107" i="37"/>
  <c r="AU108" i="37"/>
  <c r="AX109" i="37"/>
  <c r="AH111" i="37"/>
  <c r="AH113" i="37"/>
  <c r="BH113" i="37"/>
  <c r="M113" i="37"/>
  <c r="AX113" i="37" s="1"/>
  <c r="H113" i="37"/>
  <c r="AV113" i="37" s="1"/>
  <c r="AK113" i="37"/>
  <c r="K113" i="37"/>
  <c r="AX116" i="37"/>
  <c r="AX117" i="37"/>
  <c r="AU118" i="37"/>
  <c r="AV120" i="37"/>
  <c r="AU121" i="37"/>
  <c r="AX122" i="37"/>
  <c r="AW122" i="37"/>
  <c r="AU124" i="37"/>
  <c r="BL2" i="38"/>
  <c r="G2" i="38"/>
  <c r="AX6" i="38"/>
  <c r="BG8" i="38"/>
  <c r="BG11" i="38"/>
  <c r="AH108" i="37"/>
  <c r="AW108" i="37"/>
  <c r="AH112" i="37"/>
  <c r="AW112" i="37"/>
  <c r="M115" i="37"/>
  <c r="AW115" i="37" s="1"/>
  <c r="BH115" i="37"/>
  <c r="AH116" i="37"/>
  <c r="AW116" i="37"/>
  <c r="M119" i="37"/>
  <c r="AW119" i="37" s="1"/>
  <c r="BH119" i="37"/>
  <c r="AH120" i="37"/>
  <c r="AW120" i="37"/>
  <c r="M123" i="37"/>
  <c r="AW123" i="37" s="1"/>
  <c r="BH123" i="37"/>
  <c r="AH124" i="37"/>
  <c r="AW124" i="37"/>
  <c r="O2" i="38"/>
  <c r="S2" i="38"/>
  <c r="W2" i="38"/>
  <c r="BM2" i="38" s="1"/>
  <c r="AA2" i="38"/>
  <c r="AE2" i="38"/>
  <c r="AI2" i="38"/>
  <c r="AM2" i="38"/>
  <c r="AQ2" i="38"/>
  <c r="AY2" i="38"/>
  <c r="AU4" i="38"/>
  <c r="M5" i="38"/>
  <c r="AX5" i="38" s="1"/>
  <c r="BH5" i="38"/>
  <c r="AH6" i="38"/>
  <c r="AW6" i="38"/>
  <c r="AU8" i="38"/>
  <c r="M9" i="38"/>
  <c r="AX9" i="38" s="1"/>
  <c r="BH9" i="38"/>
  <c r="AH10" i="38"/>
  <c r="AH2" i="38" s="1"/>
  <c r="AW10" i="38"/>
  <c r="AU12" i="38"/>
  <c r="M13" i="38"/>
  <c r="AX13" i="38" s="1"/>
  <c r="BH13" i="38"/>
  <c r="AH14" i="38"/>
  <c r="AW14" i="38"/>
  <c r="K15" i="38"/>
  <c r="AV15" i="38" s="1"/>
  <c r="AK15" i="38"/>
  <c r="M17" i="38"/>
  <c r="AX17" i="38" s="1"/>
  <c r="BH17" i="38"/>
  <c r="AH18" i="38"/>
  <c r="AW18" i="38"/>
  <c r="K19" i="38"/>
  <c r="AV19" i="38" s="1"/>
  <c r="AK19" i="38"/>
  <c r="M21" i="38"/>
  <c r="AX21" i="38" s="1"/>
  <c r="BH21" i="38"/>
  <c r="AH22" i="38"/>
  <c r="AW22" i="38"/>
  <c r="K23" i="38"/>
  <c r="AV23" i="38" s="1"/>
  <c r="AK23" i="38"/>
  <c r="M25" i="38"/>
  <c r="AX25" i="38" s="1"/>
  <c r="BH25" i="38"/>
  <c r="AH26" i="38"/>
  <c r="AW26" i="38"/>
  <c r="K27" i="38"/>
  <c r="AV27" i="38" s="1"/>
  <c r="AK27" i="38"/>
  <c r="BG28" i="38"/>
  <c r="M29" i="38"/>
  <c r="AX29" i="38" s="1"/>
  <c r="AV29" i="38"/>
  <c r="BH29" i="38"/>
  <c r="AH30" i="38"/>
  <c r="AW30" i="38"/>
  <c r="K31" i="38"/>
  <c r="AV31" i="38" s="1"/>
  <c r="AK31" i="38"/>
  <c r="BG32" i="38"/>
  <c r="M33" i="38"/>
  <c r="AX33" i="38" s="1"/>
  <c r="BH33" i="38"/>
  <c r="AH34" i="38"/>
  <c r="AW34" i="38"/>
  <c r="K35" i="38"/>
  <c r="AK35" i="38"/>
  <c r="BG36" i="38"/>
  <c r="M37" i="38"/>
  <c r="AX37" i="38" s="1"/>
  <c r="BH37" i="38"/>
  <c r="AH38" i="38"/>
  <c r="AW38" i="38"/>
  <c r="K39" i="38"/>
  <c r="AU39" i="38" s="1"/>
  <c r="AK39" i="38"/>
  <c r="AU40" i="38"/>
  <c r="BG40" i="38"/>
  <c r="M41" i="38"/>
  <c r="AX41" i="38" s="1"/>
  <c r="BH41" i="38"/>
  <c r="AH42" i="38"/>
  <c r="AW42" i="38"/>
  <c r="K43" i="38"/>
  <c r="AV43" i="38" s="1"/>
  <c r="AK43" i="38"/>
  <c r="BG44" i="38"/>
  <c r="M45" i="38"/>
  <c r="AX45" i="38" s="1"/>
  <c r="AV45" i="38"/>
  <c r="BH45" i="38"/>
  <c r="AH46" i="38"/>
  <c r="AW46" i="38"/>
  <c r="K47" i="38"/>
  <c r="AU47" i="38" s="1"/>
  <c r="AK47" i="38"/>
  <c r="M49" i="38"/>
  <c r="AX49" i="38" s="1"/>
  <c r="BH49" i="38"/>
  <c r="AH50" i="38"/>
  <c r="AW50" i="38"/>
  <c r="K51" i="38"/>
  <c r="AU51" i="38" s="1"/>
  <c r="AK51" i="38"/>
  <c r="M53" i="38"/>
  <c r="AX53" i="38" s="1"/>
  <c r="BH53" i="38"/>
  <c r="AH54" i="38"/>
  <c r="AW54" i="38"/>
  <c r="K55" i="38"/>
  <c r="AU55" i="38" s="1"/>
  <c r="AK55" i="38"/>
  <c r="M57" i="38"/>
  <c r="AX57" i="38" s="1"/>
  <c r="BH57" i="38"/>
  <c r="AH58" i="38"/>
  <c r="AW58" i="38"/>
  <c r="K59" i="38"/>
  <c r="AV59" i="38" s="1"/>
  <c r="AK59" i="38"/>
  <c r="M61" i="38"/>
  <c r="AX61" i="38" s="1"/>
  <c r="BH61" i="38"/>
  <c r="AH62" i="38"/>
  <c r="AW62" i="38"/>
  <c r="K63" i="38"/>
  <c r="AU63" i="38" s="1"/>
  <c r="AK63" i="38"/>
  <c r="M65" i="38"/>
  <c r="AX65" i="38" s="1"/>
  <c r="BH65" i="38"/>
  <c r="AH66" i="38"/>
  <c r="K67" i="38"/>
  <c r="AV67" i="38" s="1"/>
  <c r="AK68" i="38"/>
  <c r="H69" i="38"/>
  <c r="BH69" i="38"/>
  <c r="AX74" i="38"/>
  <c r="AW74" i="38"/>
  <c r="H81" i="38"/>
  <c r="AV81" i="38" s="1"/>
  <c r="K14" i="38"/>
  <c r="AV14" i="38" s="1"/>
  <c r="AK14" i="38"/>
  <c r="AU15" i="38"/>
  <c r="H16" i="38"/>
  <c r="AH17" i="38"/>
  <c r="AW17" i="38"/>
  <c r="K18" i="38"/>
  <c r="AV18" i="38" s="1"/>
  <c r="AK18" i="38"/>
  <c r="AU19" i="38"/>
  <c r="H20" i="38"/>
  <c r="AH21" i="38"/>
  <c r="AW21" i="38"/>
  <c r="K22" i="38"/>
  <c r="AV22" i="38" s="1"/>
  <c r="AK22" i="38"/>
  <c r="AU23" i="38"/>
  <c r="H24" i="38"/>
  <c r="AH25" i="38"/>
  <c r="AW25" i="38"/>
  <c r="K26" i="38"/>
  <c r="AV26" i="38" s="1"/>
  <c r="AK26" i="38"/>
  <c r="AU27" i="38"/>
  <c r="H28" i="38"/>
  <c r="AX28" i="38" s="1"/>
  <c r="AV28" i="38"/>
  <c r="AH29" i="38"/>
  <c r="AW29" i="38"/>
  <c r="K30" i="38"/>
  <c r="AV30" i="38" s="1"/>
  <c r="AK30" i="38"/>
  <c r="H32" i="38"/>
  <c r="AX32" i="38" s="1"/>
  <c r="AH33" i="38"/>
  <c r="AW33" i="38"/>
  <c r="K34" i="38"/>
  <c r="AV34" i="38" s="1"/>
  <c r="AK34" i="38"/>
  <c r="AU35" i="38"/>
  <c r="H36" i="38"/>
  <c r="AX36" i="38" s="1"/>
  <c r="AV36" i="38"/>
  <c r="AH37" i="38"/>
  <c r="AW37" i="38"/>
  <c r="K38" i="38"/>
  <c r="AK38" i="38"/>
  <c r="H40" i="38"/>
  <c r="M40" i="38"/>
  <c r="AV40" i="38"/>
  <c r="AH41" i="38"/>
  <c r="AW41" i="38"/>
  <c r="K42" i="38"/>
  <c r="AV42" i="38" s="1"/>
  <c r="AK42" i="38"/>
  <c r="AU43" i="38"/>
  <c r="H44" i="38"/>
  <c r="AU44" i="38" s="1"/>
  <c r="M44" i="38"/>
  <c r="AV44" i="38"/>
  <c r="AH45" i="38"/>
  <c r="AW45" i="38"/>
  <c r="K46" i="38"/>
  <c r="AV46" i="38" s="1"/>
  <c r="AK46" i="38"/>
  <c r="H48" i="38"/>
  <c r="AX48" i="38" s="1"/>
  <c r="AH49" i="38"/>
  <c r="AW49" i="38"/>
  <c r="K50" i="38"/>
  <c r="AU50" i="38" s="1"/>
  <c r="AK50" i="38"/>
  <c r="H52" i="38"/>
  <c r="AX52" i="38" s="1"/>
  <c r="AH53" i="38"/>
  <c r="AW53" i="38"/>
  <c r="K54" i="38"/>
  <c r="AU54" i="38" s="1"/>
  <c r="AK54" i="38"/>
  <c r="H56" i="38"/>
  <c r="AX56" i="38" s="1"/>
  <c r="AH57" i="38"/>
  <c r="AW57" i="38"/>
  <c r="K58" i="38"/>
  <c r="AV58" i="38" s="1"/>
  <c r="AK58" i="38"/>
  <c r="H60" i="38"/>
  <c r="AX60" i="38" s="1"/>
  <c r="AH61" i="38"/>
  <c r="AW61" i="38"/>
  <c r="K62" i="38"/>
  <c r="AU62" i="38" s="1"/>
  <c r="AK62" i="38"/>
  <c r="H64" i="38"/>
  <c r="AX64" i="38" s="1"/>
  <c r="AH65" i="38"/>
  <c r="AW65" i="38"/>
  <c r="K66" i="38"/>
  <c r="AK66" i="38"/>
  <c r="BH67" i="38"/>
  <c r="K68" i="38"/>
  <c r="AU68" i="38"/>
  <c r="AV69" i="38"/>
  <c r="AK81" i="38"/>
  <c r="K81" i="38"/>
  <c r="AU81" i="38" s="1"/>
  <c r="AH81" i="38"/>
  <c r="BH81" i="38"/>
  <c r="M81" i="38"/>
  <c r="AX81" i="38" s="1"/>
  <c r="K115" i="37"/>
  <c r="AU115" i="37" s="1"/>
  <c r="AK115" i="37"/>
  <c r="K119" i="37"/>
  <c r="AU119" i="37" s="1"/>
  <c r="AK119" i="37"/>
  <c r="K123" i="37"/>
  <c r="AV123" i="37" s="1"/>
  <c r="AK123" i="37"/>
  <c r="E2" i="38"/>
  <c r="K5" i="38"/>
  <c r="AV5" i="38" s="1"/>
  <c r="AK5" i="38"/>
  <c r="AK2" i="38" s="1"/>
  <c r="AU6" i="38"/>
  <c r="K9" i="38"/>
  <c r="AV9" i="38" s="1"/>
  <c r="AK9" i="38"/>
  <c r="AU10" i="38"/>
  <c r="K13" i="38"/>
  <c r="AV13" i="38" s="1"/>
  <c r="AK13" i="38"/>
  <c r="K17" i="38"/>
  <c r="AU17" i="38" s="1"/>
  <c r="AK17" i="38"/>
  <c r="AU18" i="38"/>
  <c r="K21" i="38"/>
  <c r="AV21" i="38" s="1"/>
  <c r="AK21" i="38"/>
  <c r="K25" i="38"/>
  <c r="AV25" i="38" s="1"/>
  <c r="AK25" i="38"/>
  <c r="AU26" i="38"/>
  <c r="K29" i="38"/>
  <c r="AK29" i="38"/>
  <c r="AU30" i="38"/>
  <c r="K33" i="38"/>
  <c r="AV33" i="38" s="1"/>
  <c r="AK33" i="38"/>
  <c r="AU34" i="38"/>
  <c r="K37" i="38"/>
  <c r="AV37" i="38" s="1"/>
  <c r="AK37" i="38"/>
  <c r="AU38" i="38"/>
  <c r="K41" i="38"/>
  <c r="AV41" i="38" s="1"/>
  <c r="AK41" i="38"/>
  <c r="AU42" i="38"/>
  <c r="K45" i="38"/>
  <c r="AK45" i="38"/>
  <c r="AU46" i="38"/>
  <c r="K49" i="38"/>
  <c r="AV49" i="38" s="1"/>
  <c r="AK49" i="38"/>
  <c r="K53" i="38"/>
  <c r="AV53" i="38" s="1"/>
  <c r="AK53" i="38"/>
  <c r="K57" i="38"/>
  <c r="AV57" i="38" s="1"/>
  <c r="AK57" i="38"/>
  <c r="AU58" i="38"/>
  <c r="K61" i="38"/>
  <c r="AV61" i="38" s="1"/>
  <c r="AK61" i="38"/>
  <c r="K65" i="38"/>
  <c r="AV65" i="38" s="1"/>
  <c r="AK65" i="38"/>
  <c r="AU66" i="38"/>
  <c r="AH68" i="38"/>
  <c r="AU70" i="38"/>
  <c r="H71" i="38"/>
  <c r="AK73" i="38"/>
  <c r="K73" i="38"/>
  <c r="AU73" i="38" s="1"/>
  <c r="AH73" i="38"/>
  <c r="BH73" i="38"/>
  <c r="AV73" i="38"/>
  <c r="M73" i="38"/>
  <c r="AW73" i="38" s="1"/>
  <c r="H73" i="38"/>
  <c r="AW84" i="38"/>
  <c r="AW96" i="38"/>
  <c r="AU107" i="38"/>
  <c r="AU5" i="38"/>
  <c r="AU9" i="38"/>
  <c r="AU13" i="38"/>
  <c r="AU21" i="38"/>
  <c r="AU25" i="38"/>
  <c r="AU29" i="38"/>
  <c r="AU37" i="38"/>
  <c r="AU41" i="38"/>
  <c r="AU45" i="38"/>
  <c r="H66" i="38"/>
  <c r="AV66" i="38" s="1"/>
  <c r="M66" i="38"/>
  <c r="AX66" i="38" s="1"/>
  <c r="H68" i="38"/>
  <c r="AV68" i="38" s="1"/>
  <c r="M68" i="38"/>
  <c r="AK69" i="38"/>
  <c r="K69" i="38"/>
  <c r="AU69" i="38" s="1"/>
  <c r="M69" i="38"/>
  <c r="AX69" i="38" s="1"/>
  <c r="AH69" i="38"/>
  <c r="BH71" i="38"/>
  <c r="AV71" i="38"/>
  <c r="M71" i="38"/>
  <c r="AX71" i="38" s="1"/>
  <c r="AU71" i="38"/>
  <c r="AK71" i="38"/>
  <c r="AH71" i="38"/>
  <c r="AX75" i="38"/>
  <c r="AK77" i="38"/>
  <c r="K77" i="38"/>
  <c r="AU77" i="38" s="1"/>
  <c r="AH77" i="38"/>
  <c r="BH77" i="38"/>
  <c r="AV77" i="38"/>
  <c r="M77" i="38"/>
  <c r="AW77" i="38" s="1"/>
  <c r="H77" i="38"/>
  <c r="AU90" i="38"/>
  <c r="AW100" i="38"/>
  <c r="AU72" i="38"/>
  <c r="K75" i="38"/>
  <c r="AU75" i="38" s="1"/>
  <c r="AK75" i="38"/>
  <c r="AU76" i="38"/>
  <c r="AH78" i="38"/>
  <c r="AW78" i="38"/>
  <c r="K79" i="38"/>
  <c r="AK79" i="38"/>
  <c r="AU80" i="38"/>
  <c r="AH82" i="38"/>
  <c r="AW82" i="38"/>
  <c r="K83" i="38"/>
  <c r="AU83" i="38" s="1"/>
  <c r="AK83" i="38"/>
  <c r="AU84" i="38"/>
  <c r="M85" i="38"/>
  <c r="AX85" i="38" s="1"/>
  <c r="BH85" i="38"/>
  <c r="AH86" i="38"/>
  <c r="AW86" i="38"/>
  <c r="K87" i="38"/>
  <c r="AU87" i="38" s="1"/>
  <c r="AK87" i="38"/>
  <c r="AU88" i="38"/>
  <c r="H89" i="38"/>
  <c r="M89" i="38"/>
  <c r="AX89" i="38" s="1"/>
  <c r="BH89" i="38"/>
  <c r="AH90" i="38"/>
  <c r="AW90" i="38"/>
  <c r="K91" i="38"/>
  <c r="AU91" i="38" s="1"/>
  <c r="AK91" i="38"/>
  <c r="AU92" i="38"/>
  <c r="M93" i="38"/>
  <c r="AX93" i="38" s="1"/>
  <c r="BH93" i="38"/>
  <c r="AH94" i="38"/>
  <c r="AW94" i="38"/>
  <c r="K95" i="38"/>
  <c r="AK95" i="38"/>
  <c r="AU96" i="38"/>
  <c r="M97" i="38"/>
  <c r="AX97" i="38" s="1"/>
  <c r="BH97" i="38"/>
  <c r="AH98" i="38"/>
  <c r="AW98" i="38"/>
  <c r="K99" i="38"/>
  <c r="AK99" i="38"/>
  <c r="AU100" i="38"/>
  <c r="M101" i="38"/>
  <c r="AX101" i="38" s="1"/>
  <c r="BH101" i="38"/>
  <c r="AH102" i="38"/>
  <c r="AW102" i="38"/>
  <c r="K103" i="38"/>
  <c r="AK103" i="38"/>
  <c r="AU104" i="38"/>
  <c r="M105" i="38"/>
  <c r="AX105" i="38" s="1"/>
  <c r="BH105" i="38"/>
  <c r="AH106" i="38"/>
  <c r="AW106" i="38"/>
  <c r="K107" i="38"/>
  <c r="AV107" i="38" s="1"/>
  <c r="AK107" i="38"/>
  <c r="AU108" i="38"/>
  <c r="M109" i="38"/>
  <c r="AX109" i="38" s="1"/>
  <c r="BH109" i="38"/>
  <c r="AH110" i="38"/>
  <c r="AW110" i="38"/>
  <c r="K111" i="38"/>
  <c r="AK111" i="38"/>
  <c r="AU112" i="38"/>
  <c r="M113" i="38"/>
  <c r="AX113" i="38" s="1"/>
  <c r="BH113" i="38"/>
  <c r="AH114" i="38"/>
  <c r="AW114" i="38"/>
  <c r="AU116" i="38"/>
  <c r="M117" i="38"/>
  <c r="AX117" i="38" s="1"/>
  <c r="AH117" i="38"/>
  <c r="BH119" i="38"/>
  <c r="AV119" i="38"/>
  <c r="M119" i="38"/>
  <c r="AW119" i="38" s="1"/>
  <c r="AH119" i="38"/>
  <c r="M120" i="38"/>
  <c r="AX120" i="38" s="1"/>
  <c r="AV122" i="38"/>
  <c r="AW122" i="38"/>
  <c r="AH123" i="38"/>
  <c r="BH123" i="38"/>
  <c r="AV123" i="38"/>
  <c r="M123" i="38"/>
  <c r="AX123" i="38" s="1"/>
  <c r="AK123" i="38"/>
  <c r="H4" i="39"/>
  <c r="AV4" i="39" s="1"/>
  <c r="D2" i="39"/>
  <c r="AW4" i="39"/>
  <c r="AW5" i="39"/>
  <c r="AH5" i="39"/>
  <c r="BH5" i="39"/>
  <c r="M5" i="39"/>
  <c r="AK5" i="39"/>
  <c r="AK10" i="39"/>
  <c r="K10" i="39"/>
  <c r="AW10" i="39"/>
  <c r="AH10" i="39"/>
  <c r="M10" i="39"/>
  <c r="AX10" i="39" s="1"/>
  <c r="BH10" i="39"/>
  <c r="AX11" i="39"/>
  <c r="K13" i="39"/>
  <c r="AU13" i="39" s="1"/>
  <c r="H14" i="39"/>
  <c r="AK18" i="39"/>
  <c r="K18" i="39"/>
  <c r="AU18" i="39" s="1"/>
  <c r="AW18" i="39"/>
  <c r="AH18" i="39"/>
  <c r="BH18" i="39"/>
  <c r="AV18" i="39"/>
  <c r="M18" i="39"/>
  <c r="H18" i="39"/>
  <c r="BG18" i="39"/>
  <c r="AW32" i="39"/>
  <c r="AH32" i="39"/>
  <c r="BH32" i="39"/>
  <c r="K32" i="39"/>
  <c r="AU32" i="39" s="1"/>
  <c r="BG32" i="39"/>
  <c r="AK32" i="39"/>
  <c r="M32" i="39"/>
  <c r="H32" i="39"/>
  <c r="AV32" i="39" s="1"/>
  <c r="M72" i="38"/>
  <c r="AX72" i="38" s="1"/>
  <c r="AV72" i="38"/>
  <c r="BH72" i="38"/>
  <c r="M76" i="38"/>
  <c r="AX76" i="38" s="1"/>
  <c r="AV76" i="38"/>
  <c r="BH76" i="38"/>
  <c r="K78" i="38"/>
  <c r="AV78" i="38" s="1"/>
  <c r="AK78" i="38"/>
  <c r="AU79" i="38"/>
  <c r="M80" i="38"/>
  <c r="AX80" i="38" s="1"/>
  <c r="AV80" i="38"/>
  <c r="BH80" i="38"/>
  <c r="K82" i="38"/>
  <c r="AU82" i="38" s="1"/>
  <c r="AK82" i="38"/>
  <c r="M84" i="38"/>
  <c r="AX84" i="38" s="1"/>
  <c r="AV84" i="38"/>
  <c r="BH84" i="38"/>
  <c r="AH85" i="38"/>
  <c r="AW85" i="38"/>
  <c r="K86" i="38"/>
  <c r="AV86" i="38" s="1"/>
  <c r="AK86" i="38"/>
  <c r="M88" i="38"/>
  <c r="AX88" i="38" s="1"/>
  <c r="AV88" i="38"/>
  <c r="BH88" i="38"/>
  <c r="AH89" i="38"/>
  <c r="AW89" i="38"/>
  <c r="K90" i="38"/>
  <c r="AV90" i="38" s="1"/>
  <c r="AK90" i="38"/>
  <c r="AV92" i="38"/>
  <c r="BH92" i="38"/>
  <c r="AH93" i="38"/>
  <c r="K94" i="38"/>
  <c r="AU94" i="38" s="1"/>
  <c r="AK94" i="38"/>
  <c r="AU95" i="38"/>
  <c r="M96" i="38"/>
  <c r="AX96" i="38" s="1"/>
  <c r="AV96" i="38"/>
  <c r="BH96" i="38"/>
  <c r="AH97" i="38"/>
  <c r="K98" i="38"/>
  <c r="AU98" i="38" s="1"/>
  <c r="AK98" i="38"/>
  <c r="AU99" i="38"/>
  <c r="M100" i="38"/>
  <c r="AX100" i="38" s="1"/>
  <c r="AV100" i="38"/>
  <c r="BH100" i="38"/>
  <c r="AH101" i="38"/>
  <c r="K102" i="38"/>
  <c r="AV102" i="38" s="1"/>
  <c r="AK102" i="38"/>
  <c r="AU103" i="38"/>
  <c r="M104" i="38"/>
  <c r="AX104" i="38" s="1"/>
  <c r="AV104" i="38"/>
  <c r="BH104" i="38"/>
  <c r="AH105" i="38"/>
  <c r="K106" i="38"/>
  <c r="AV106" i="38" s="1"/>
  <c r="AK106" i="38"/>
  <c r="M108" i="38"/>
  <c r="AV108" i="38"/>
  <c r="AH109" i="38"/>
  <c r="AW109" i="38"/>
  <c r="K110" i="38"/>
  <c r="AV110" i="38" s="1"/>
  <c r="AK110" i="38"/>
  <c r="AU111" i="38"/>
  <c r="M112" i="38"/>
  <c r="AV112" i="38"/>
  <c r="AH113" i="38"/>
  <c r="AW113" i="38"/>
  <c r="K114" i="38"/>
  <c r="AU114" i="38" s="1"/>
  <c r="AK114" i="38"/>
  <c r="M116" i="38"/>
  <c r="AV116" i="38"/>
  <c r="AU117" i="38"/>
  <c r="BH117" i="38"/>
  <c r="AK119" i="38"/>
  <c r="AK120" i="38"/>
  <c r="AU122" i="38"/>
  <c r="AK124" i="38"/>
  <c r="K124" i="38"/>
  <c r="AU124" i="38" s="1"/>
  <c r="AW124" i="38"/>
  <c r="AH124" i="38"/>
  <c r="M124" i="38"/>
  <c r="AX124" i="38" s="1"/>
  <c r="BH124" i="38"/>
  <c r="AK6" i="39"/>
  <c r="K6" i="39"/>
  <c r="AU6" i="39" s="1"/>
  <c r="AW6" i="39"/>
  <c r="AH6" i="39"/>
  <c r="M6" i="39"/>
  <c r="AX6" i="39" s="1"/>
  <c r="AF2" i="39"/>
  <c r="BH6" i="39"/>
  <c r="H13" i="39"/>
  <c r="AX15" i="39"/>
  <c r="AW17" i="39"/>
  <c r="BG23" i="39"/>
  <c r="AW36" i="39"/>
  <c r="AH36" i="39"/>
  <c r="BH36" i="39"/>
  <c r="K36" i="39"/>
  <c r="AU36" i="39" s="1"/>
  <c r="BG36" i="39"/>
  <c r="AK36" i="39"/>
  <c r="M36" i="39"/>
  <c r="H36" i="39"/>
  <c r="AV36" i="39" s="1"/>
  <c r="H39" i="39"/>
  <c r="AW39" i="39"/>
  <c r="AH72" i="38"/>
  <c r="M75" i="38"/>
  <c r="AW75" i="38" s="1"/>
  <c r="AH76" i="38"/>
  <c r="M79" i="38"/>
  <c r="AW79" i="38" s="1"/>
  <c r="AV79" i="38"/>
  <c r="AH80" i="38"/>
  <c r="H83" i="38"/>
  <c r="AV83" i="38" s="1"/>
  <c r="M83" i="38"/>
  <c r="AW83" i="38" s="1"/>
  <c r="AH84" i="38"/>
  <c r="K85" i="38"/>
  <c r="AU85" i="38" s="1"/>
  <c r="AK85" i="38"/>
  <c r="M87" i="38"/>
  <c r="AW87" i="38" s="1"/>
  <c r="AV87" i="38"/>
  <c r="AH88" i="38"/>
  <c r="K89" i="38"/>
  <c r="AU89" i="38" s="1"/>
  <c r="AK89" i="38"/>
  <c r="M91" i="38"/>
  <c r="AW91" i="38" s="1"/>
  <c r="AV91" i="38"/>
  <c r="AH92" i="38"/>
  <c r="K93" i="38"/>
  <c r="AU93" i="38" s="1"/>
  <c r="AK93" i="38"/>
  <c r="H95" i="38"/>
  <c r="AV95" i="38" s="1"/>
  <c r="M95" i="38"/>
  <c r="AW95" i="38" s="1"/>
  <c r="AH96" i="38"/>
  <c r="K97" i="38"/>
  <c r="AU97" i="38" s="1"/>
  <c r="AK97" i="38"/>
  <c r="AV99" i="38"/>
  <c r="AH100" i="38"/>
  <c r="K101" i="38"/>
  <c r="AU101" i="38" s="1"/>
  <c r="AK101" i="38"/>
  <c r="AV103" i="38"/>
  <c r="AH104" i="38"/>
  <c r="K105" i="38"/>
  <c r="AU105" i="38" s="1"/>
  <c r="AK105" i="38"/>
  <c r="K109" i="38"/>
  <c r="AU109" i="38" s="1"/>
  <c r="AK109" i="38"/>
  <c r="AV111" i="38"/>
  <c r="K113" i="38"/>
  <c r="AU113" i="38" s="1"/>
  <c r="AK113" i="38"/>
  <c r="K117" i="38"/>
  <c r="AV117" i="38"/>
  <c r="K120" i="38"/>
  <c r="AU120" i="38" s="1"/>
  <c r="BL2" i="39"/>
  <c r="AW12" i="39"/>
  <c r="AW13" i="39"/>
  <c r="AH13" i="39"/>
  <c r="BH13" i="39"/>
  <c r="M13" i="39"/>
  <c r="AX13" i="39" s="1"/>
  <c r="AK13" i="39"/>
  <c r="BG19" i="39"/>
  <c r="AK26" i="39"/>
  <c r="K26" i="39"/>
  <c r="AU26" i="39" s="1"/>
  <c r="AW26" i="39"/>
  <c r="AH26" i="39"/>
  <c r="BH26" i="39"/>
  <c r="AV26" i="39"/>
  <c r="M26" i="39"/>
  <c r="H26" i="39"/>
  <c r="BG26" i="39"/>
  <c r="AW31" i="39"/>
  <c r="AW117" i="38"/>
  <c r="AU118" i="38"/>
  <c r="AW120" i="38"/>
  <c r="AH120" i="38"/>
  <c r="AV120" i="38"/>
  <c r="AV124" i="38"/>
  <c r="E2" i="39"/>
  <c r="W4" i="39"/>
  <c r="H5" i="39"/>
  <c r="AU5" i="39" s="1"/>
  <c r="BG5" i="39"/>
  <c r="AV6" i="39"/>
  <c r="BG7" i="39"/>
  <c r="AV8" i="39"/>
  <c r="AW8" i="39"/>
  <c r="AW9" i="39"/>
  <c r="AH9" i="39"/>
  <c r="BH9" i="39"/>
  <c r="AV9" i="39"/>
  <c r="M9" i="39"/>
  <c r="AX9" i="39" s="1"/>
  <c r="AK9" i="39"/>
  <c r="BG10" i="39"/>
  <c r="AK14" i="39"/>
  <c r="K14" i="39"/>
  <c r="AU14" i="39" s="1"/>
  <c r="AW14" i="39"/>
  <c r="AH14" i="39"/>
  <c r="BH14" i="39"/>
  <c r="AV14" i="39"/>
  <c r="M14" i="39"/>
  <c r="AX14" i="39" s="1"/>
  <c r="BG15" i="39"/>
  <c r="AK22" i="39"/>
  <c r="K22" i="39"/>
  <c r="AU22" i="39" s="1"/>
  <c r="AW22" i="39"/>
  <c r="AH22" i="39"/>
  <c r="BH22" i="39"/>
  <c r="AV22" i="39"/>
  <c r="M22" i="39"/>
  <c r="H22" i="39"/>
  <c r="BG22" i="39"/>
  <c r="AW28" i="39"/>
  <c r="AH28" i="39"/>
  <c r="BH28" i="39"/>
  <c r="K28" i="39"/>
  <c r="AU28" i="39" s="1"/>
  <c r="BG28" i="39"/>
  <c r="AK28" i="39"/>
  <c r="M28" i="39"/>
  <c r="H28" i="39"/>
  <c r="AV28" i="39" s="1"/>
  <c r="AW35" i="39"/>
  <c r="AX50" i="39"/>
  <c r="AU55" i="39"/>
  <c r="AW40" i="39"/>
  <c r="AH40" i="39"/>
  <c r="AV40" i="39"/>
  <c r="AW43" i="39"/>
  <c r="AW44" i="39"/>
  <c r="AH44" i="39"/>
  <c r="AW47" i="39"/>
  <c r="AH48" i="39"/>
  <c r="AU50" i="39"/>
  <c r="AH51" i="39"/>
  <c r="BH51" i="39"/>
  <c r="M51" i="39"/>
  <c r="AK51" i="39"/>
  <c r="AK56" i="39"/>
  <c r="K56" i="39"/>
  <c r="AW56" i="39"/>
  <c r="AH56" i="39"/>
  <c r="BH56" i="39"/>
  <c r="M56" i="39"/>
  <c r="AU65" i="39"/>
  <c r="AV74" i="39"/>
  <c r="AX74" i="39"/>
  <c r="AV90" i="39"/>
  <c r="AX90" i="39"/>
  <c r="AV106" i="39"/>
  <c r="AX106" i="39"/>
  <c r="AU17" i="39"/>
  <c r="BG17" i="39"/>
  <c r="AU21" i="39"/>
  <c r="BG21" i="39"/>
  <c r="AU25" i="39"/>
  <c r="BG25" i="39"/>
  <c r="AK29" i="39"/>
  <c r="K29" i="39"/>
  <c r="M29" i="39"/>
  <c r="AH29" i="39"/>
  <c r="BG29" i="39"/>
  <c r="BH31" i="39"/>
  <c r="M31" i="39"/>
  <c r="AX31" i="39" s="1"/>
  <c r="AH31" i="39"/>
  <c r="AK33" i="39"/>
  <c r="K33" i="39"/>
  <c r="M33" i="39"/>
  <c r="AX33" i="39" s="1"/>
  <c r="AH33" i="39"/>
  <c r="BG33" i="39"/>
  <c r="BH35" i="39"/>
  <c r="M35" i="39"/>
  <c r="AX35" i="39" s="1"/>
  <c r="AH35" i="39"/>
  <c r="AK37" i="39"/>
  <c r="K37" i="39"/>
  <c r="M37" i="39"/>
  <c r="AX37" i="39" s="1"/>
  <c r="AH37" i="39"/>
  <c r="BG37" i="39"/>
  <c r="BH39" i="39"/>
  <c r="AV39" i="39"/>
  <c r="M39" i="39"/>
  <c r="AH39" i="39"/>
  <c r="H40" i="39"/>
  <c r="M40" i="39"/>
  <c r="AX40" i="39" s="1"/>
  <c r="AK41" i="39"/>
  <c r="K41" i="39"/>
  <c r="AV41" i="39" s="1"/>
  <c r="M41" i="39"/>
  <c r="AH41" i="39"/>
  <c r="BG41" i="39"/>
  <c r="BH43" i="39"/>
  <c r="M43" i="39"/>
  <c r="AX43" i="39" s="1"/>
  <c r="AH43" i="39"/>
  <c r="H44" i="39"/>
  <c r="M44" i="39"/>
  <c r="AX44" i="39" s="1"/>
  <c r="AK45" i="39"/>
  <c r="K45" i="39"/>
  <c r="AU45" i="39" s="1"/>
  <c r="M45" i="39"/>
  <c r="AH45" i="39"/>
  <c r="BG45" i="39"/>
  <c r="H46" i="39"/>
  <c r="AV46" i="39" s="1"/>
  <c r="BH47" i="39"/>
  <c r="AV47" i="39"/>
  <c r="M47" i="39"/>
  <c r="AX47" i="39" s="1"/>
  <c r="AH47" i="39"/>
  <c r="M48" i="39"/>
  <c r="AX48" i="39" s="1"/>
  <c r="AK49" i="39"/>
  <c r="K49" i="39"/>
  <c r="AU49" i="39" s="1"/>
  <c r="M49" i="39"/>
  <c r="AW49" i="39" s="1"/>
  <c r="AH49" i="39"/>
  <c r="AK52" i="39"/>
  <c r="K52" i="39"/>
  <c r="AU52" i="39" s="1"/>
  <c r="AH52" i="39"/>
  <c r="M52" i="39"/>
  <c r="AX52" i="39" s="1"/>
  <c r="BH52" i="39"/>
  <c r="AX53" i="39"/>
  <c r="H56" i="39"/>
  <c r="AU56" i="39"/>
  <c r="AU58" i="39"/>
  <c r="AV65" i="39"/>
  <c r="AV70" i="39"/>
  <c r="AX70" i="39"/>
  <c r="AU74" i="39"/>
  <c r="AV86" i="39"/>
  <c r="AX86" i="39"/>
  <c r="AU90" i="39"/>
  <c r="AV102" i="39"/>
  <c r="AX102" i="39"/>
  <c r="K121" i="38"/>
  <c r="AV121" i="38" s="1"/>
  <c r="AK121" i="38"/>
  <c r="O2" i="39"/>
  <c r="S2" i="39"/>
  <c r="W2" i="39"/>
  <c r="BM2" i="39" s="1"/>
  <c r="AA2" i="39"/>
  <c r="AE2" i="39"/>
  <c r="AI2" i="39"/>
  <c r="AM2" i="39"/>
  <c r="AQ2" i="39"/>
  <c r="AY2" i="39"/>
  <c r="K7" i="39"/>
  <c r="AV7" i="39" s="1"/>
  <c r="AK7" i="39"/>
  <c r="AU8" i="39"/>
  <c r="K11" i="39"/>
  <c r="AV11" i="39" s="1"/>
  <c r="AK11" i="39"/>
  <c r="AU12" i="39"/>
  <c r="K15" i="39"/>
  <c r="AV15" i="39" s="1"/>
  <c r="AK15" i="39"/>
  <c r="AU16" i="39"/>
  <c r="M17" i="39"/>
  <c r="AX17" i="39" s="1"/>
  <c r="AV17" i="39"/>
  <c r="BH17" i="39"/>
  <c r="K19" i="39"/>
  <c r="AV19" i="39" s="1"/>
  <c r="AK19" i="39"/>
  <c r="AU20" i="39"/>
  <c r="M21" i="39"/>
  <c r="AX21" i="39" s="1"/>
  <c r="AV21" i="39"/>
  <c r="BH21" i="39"/>
  <c r="K23" i="39"/>
  <c r="AV23" i="39" s="1"/>
  <c r="AK23" i="39"/>
  <c r="AU24" i="39"/>
  <c r="M25" i="39"/>
  <c r="AX25" i="39" s="1"/>
  <c r="AV25" i="39"/>
  <c r="BH25" i="39"/>
  <c r="K27" i="39"/>
  <c r="AK27" i="39"/>
  <c r="H29" i="39"/>
  <c r="AU29" i="39" s="1"/>
  <c r="BH29" i="39"/>
  <c r="AK31" i="39"/>
  <c r="BG31" i="39"/>
  <c r="H33" i="39"/>
  <c r="AU33" i="39"/>
  <c r="BH33" i="39"/>
  <c r="AK35" i="39"/>
  <c r="BG35" i="39"/>
  <c r="H37" i="39"/>
  <c r="AU37" i="39"/>
  <c r="BH37" i="39"/>
  <c r="AK39" i="39"/>
  <c r="BG39" i="39"/>
  <c r="AK40" i="39"/>
  <c r="BG40" i="39"/>
  <c r="H41" i="39"/>
  <c r="AU41" i="39"/>
  <c r="BH41" i="39"/>
  <c r="AK43" i="39"/>
  <c r="BG43" i="39"/>
  <c r="AK44" i="39"/>
  <c r="BG44" i="39"/>
  <c r="AK48" i="39"/>
  <c r="K51" i="39"/>
  <c r="H55" i="39"/>
  <c r="AV56" i="39"/>
  <c r="AX58" i="39"/>
  <c r="AK60" i="39"/>
  <c r="K60" i="39"/>
  <c r="AU60" i="39" s="1"/>
  <c r="AH60" i="39"/>
  <c r="BH60" i="39"/>
  <c r="AV60" i="39"/>
  <c r="M60" i="39"/>
  <c r="AX60" i="39" s="1"/>
  <c r="H60" i="39"/>
  <c r="AX61" i="39"/>
  <c r="AU70" i="39"/>
  <c r="AX79" i="39"/>
  <c r="AV82" i="39"/>
  <c r="AX82" i="39"/>
  <c r="AU86" i="39"/>
  <c r="AV98" i="39"/>
  <c r="AX98" i="39"/>
  <c r="AX101" i="39"/>
  <c r="AU102" i="39"/>
  <c r="AV110" i="39"/>
  <c r="AX110" i="39"/>
  <c r="AU7" i="39"/>
  <c r="AU11" i="39"/>
  <c r="AU15" i="39"/>
  <c r="AH17" i="39"/>
  <c r="AU19" i="39"/>
  <c r="AH21" i="39"/>
  <c r="AU23" i="39"/>
  <c r="AH25" i="39"/>
  <c r="BH27" i="39"/>
  <c r="AV27" i="39"/>
  <c r="AU27" i="39"/>
  <c r="K31" i="39"/>
  <c r="AV31" i="39" s="1"/>
  <c r="AU31" i="39"/>
  <c r="AV33" i="39"/>
  <c r="K35" i="39"/>
  <c r="AV35" i="39" s="1"/>
  <c r="AU35" i="39"/>
  <c r="AV37" i="39"/>
  <c r="K39" i="39"/>
  <c r="AU39" i="39"/>
  <c r="K40" i="39"/>
  <c r="AU40" i="39"/>
  <c r="BH40" i="39"/>
  <c r="AX41" i="39"/>
  <c r="K43" i="39"/>
  <c r="AV43" i="39" s="1"/>
  <c r="AU43" i="39"/>
  <c r="K44" i="39"/>
  <c r="AV44" i="39" s="1"/>
  <c r="BH44" i="39"/>
  <c r="AX45" i="39"/>
  <c r="K48" i="39"/>
  <c r="AV48" i="39" s="1"/>
  <c r="BH48" i="39"/>
  <c r="AX49" i="39"/>
  <c r="H51" i="39"/>
  <c r="AV51" i="39" s="1"/>
  <c r="AV54" i="39"/>
  <c r="AW54" i="39"/>
  <c r="AH55" i="39"/>
  <c r="BH55" i="39"/>
  <c r="AV55" i="39"/>
  <c r="M55" i="39"/>
  <c r="AX55" i="39" s="1"/>
  <c r="AK55" i="39"/>
  <c r="AX75" i="39"/>
  <c r="AV78" i="39"/>
  <c r="AX78" i="39"/>
  <c r="AX91" i="39"/>
  <c r="AV94" i="39"/>
  <c r="AX94" i="39"/>
  <c r="AX109" i="39"/>
  <c r="AV123" i="39"/>
  <c r="AU59" i="39"/>
  <c r="AU63" i="39"/>
  <c r="H64" i="39"/>
  <c r="AV64" i="39" s="1"/>
  <c r="M64" i="39"/>
  <c r="AX64" i="39" s="1"/>
  <c r="BH64" i="39"/>
  <c r="AU67" i="39"/>
  <c r="H68" i="39"/>
  <c r="AV68" i="39" s="1"/>
  <c r="M68" i="39"/>
  <c r="BH68" i="39"/>
  <c r="AK119" i="39"/>
  <c r="K119" i="39"/>
  <c r="AU119" i="39" s="1"/>
  <c r="AH119" i="39"/>
  <c r="M119" i="39"/>
  <c r="AX119" i="39" s="1"/>
  <c r="BH119" i="39"/>
  <c r="AK4" i="40"/>
  <c r="K4" i="40"/>
  <c r="AW4" i="40"/>
  <c r="AH4" i="40"/>
  <c r="E2" i="40"/>
  <c r="BH4" i="40"/>
  <c r="AV4" i="40"/>
  <c r="M4" i="40"/>
  <c r="BG4" i="40"/>
  <c r="AK8" i="40"/>
  <c r="K8" i="40"/>
  <c r="AU8" i="40" s="1"/>
  <c r="AW8" i="40"/>
  <c r="AH8" i="40"/>
  <c r="BH8" i="40"/>
  <c r="M8" i="40"/>
  <c r="BG8" i="40"/>
  <c r="AK12" i="40"/>
  <c r="K12" i="40"/>
  <c r="AW12" i="40"/>
  <c r="AH12" i="40"/>
  <c r="BH12" i="40"/>
  <c r="M12" i="40"/>
  <c r="BG12" i="40"/>
  <c r="AW15" i="40"/>
  <c r="H15" i="40"/>
  <c r="AU15" i="40" s="1"/>
  <c r="AU30" i="39"/>
  <c r="AU34" i="39"/>
  <c r="AU38" i="39"/>
  <c r="AU42" i="39"/>
  <c r="AU46" i="39"/>
  <c r="K53" i="39"/>
  <c r="AU53" i="39" s="1"/>
  <c r="AK53" i="39"/>
  <c r="K57" i="39"/>
  <c r="AU57" i="39" s="1"/>
  <c r="AK57" i="39"/>
  <c r="M59" i="39"/>
  <c r="AX59" i="39" s="1"/>
  <c r="AV59" i="39"/>
  <c r="BH59" i="39"/>
  <c r="K61" i="39"/>
  <c r="AU61" i="39" s="1"/>
  <c r="AK61" i="39"/>
  <c r="M63" i="39"/>
  <c r="AX63" i="39" s="1"/>
  <c r="AV63" i="39"/>
  <c r="BH63" i="39"/>
  <c r="AH64" i="39"/>
  <c r="K65" i="39"/>
  <c r="AK65" i="39"/>
  <c r="M67" i="39"/>
  <c r="AX67" i="39" s="1"/>
  <c r="AV67" i="39"/>
  <c r="BH67" i="39"/>
  <c r="AH68" i="39"/>
  <c r="AW68" i="39"/>
  <c r="K69" i="39"/>
  <c r="AK69" i="39"/>
  <c r="M71" i="39"/>
  <c r="AW71" i="39" s="1"/>
  <c r="BH71" i="39"/>
  <c r="AH72" i="39"/>
  <c r="AW72" i="39"/>
  <c r="K73" i="39"/>
  <c r="AK73" i="39"/>
  <c r="M75" i="39"/>
  <c r="BH75" i="39"/>
  <c r="AH76" i="39"/>
  <c r="AW76" i="39"/>
  <c r="K77" i="39"/>
  <c r="AU77" i="39" s="1"/>
  <c r="AK77" i="39"/>
  <c r="M79" i="39"/>
  <c r="BH79" i="39"/>
  <c r="AH80" i="39"/>
  <c r="AW80" i="39"/>
  <c r="K81" i="39"/>
  <c r="AK81" i="39"/>
  <c r="M83" i="39"/>
  <c r="AX83" i="39" s="1"/>
  <c r="BH83" i="39"/>
  <c r="AH84" i="39"/>
  <c r="AW84" i="39"/>
  <c r="K85" i="39"/>
  <c r="AK85" i="39"/>
  <c r="M87" i="39"/>
  <c r="AW87" i="39" s="1"/>
  <c r="BH87" i="39"/>
  <c r="AH88" i="39"/>
  <c r="AW88" i="39"/>
  <c r="K89" i="39"/>
  <c r="AK89" i="39"/>
  <c r="M91" i="39"/>
  <c r="BH91" i="39"/>
  <c r="AH92" i="39"/>
  <c r="AW92" i="39"/>
  <c r="K93" i="39"/>
  <c r="AU93" i="39" s="1"/>
  <c r="AK93" i="39"/>
  <c r="M95" i="39"/>
  <c r="AX95" i="39" s="1"/>
  <c r="BH95" i="39"/>
  <c r="AH96" i="39"/>
  <c r="AW96" i="39"/>
  <c r="K97" i="39"/>
  <c r="AK97" i="39"/>
  <c r="M99" i="39"/>
  <c r="AX99" i="39" s="1"/>
  <c r="BH99" i="39"/>
  <c r="AH100" i="39"/>
  <c r="AW100" i="39"/>
  <c r="K101" i="39"/>
  <c r="AK101" i="39"/>
  <c r="M103" i="39"/>
  <c r="AW103" i="39" s="1"/>
  <c r="BH103" i="39"/>
  <c r="AH104" i="39"/>
  <c r="AW104" i="39"/>
  <c r="K105" i="39"/>
  <c r="AK105" i="39"/>
  <c r="AU106" i="39"/>
  <c r="M107" i="39"/>
  <c r="AX107" i="39" s="1"/>
  <c r="BH107" i="39"/>
  <c r="AH108" i="39"/>
  <c r="AW108" i="39"/>
  <c r="K109" i="39"/>
  <c r="AK109" i="39"/>
  <c r="AU110" i="39"/>
  <c r="H111" i="39"/>
  <c r="AV111" i="39" s="1"/>
  <c r="M111" i="39"/>
  <c r="AX111" i="39" s="1"/>
  <c r="BH111" i="39"/>
  <c r="K114" i="39"/>
  <c r="AU114" i="39" s="1"/>
  <c r="K115" i="39"/>
  <c r="AX116" i="39"/>
  <c r="H119" i="39"/>
  <c r="H122" i="39"/>
  <c r="AV122" i="39" s="1"/>
  <c r="W2" i="40"/>
  <c r="BM2" i="40" s="1"/>
  <c r="AW7" i="40"/>
  <c r="H7" i="40"/>
  <c r="AW11" i="40"/>
  <c r="H11" i="40"/>
  <c r="AU11" i="40" s="1"/>
  <c r="AK16" i="40"/>
  <c r="K16" i="40"/>
  <c r="AU16" i="40" s="1"/>
  <c r="AW16" i="40"/>
  <c r="AH16" i="40"/>
  <c r="BH16" i="40"/>
  <c r="AV16" i="40"/>
  <c r="M16" i="40"/>
  <c r="AX16" i="40" s="1"/>
  <c r="BG16" i="40"/>
  <c r="AV39" i="40"/>
  <c r="AH59" i="39"/>
  <c r="AH63" i="39"/>
  <c r="K64" i="39"/>
  <c r="AU64" i="39" s="1"/>
  <c r="AK64" i="39"/>
  <c r="AH67" i="39"/>
  <c r="K68" i="39"/>
  <c r="AK68" i="39"/>
  <c r="AU69" i="39"/>
  <c r="AH71" i="39"/>
  <c r="AU73" i="39"/>
  <c r="AH75" i="39"/>
  <c r="AW75" i="39"/>
  <c r="AH79" i="39"/>
  <c r="AW79" i="39"/>
  <c r="AU81" i="39"/>
  <c r="AH83" i="39"/>
  <c r="AW83" i="39"/>
  <c r="AU85" i="39"/>
  <c r="AH87" i="39"/>
  <c r="AU89" i="39"/>
  <c r="AH91" i="39"/>
  <c r="AW91" i="39"/>
  <c r="AH95" i="39"/>
  <c r="AW95" i="39"/>
  <c r="AU97" i="39"/>
  <c r="AH99" i="39"/>
  <c r="AW99" i="39"/>
  <c r="AU101" i="39"/>
  <c r="AH103" i="39"/>
  <c r="AU105" i="39"/>
  <c r="AH107" i="39"/>
  <c r="AW107" i="39"/>
  <c r="AU109" i="39"/>
  <c r="AH111" i="39"/>
  <c r="AW111" i="39"/>
  <c r="AW115" i="39"/>
  <c r="AH115" i="39"/>
  <c r="AU120" i="39"/>
  <c r="AW121" i="39"/>
  <c r="AH122" i="39"/>
  <c r="BH122" i="39"/>
  <c r="M122" i="39"/>
  <c r="AK122" i="39"/>
  <c r="BK2" i="40"/>
  <c r="AT2" i="40"/>
  <c r="AP2" i="40"/>
  <c r="AL2" i="40"/>
  <c r="AD2" i="40"/>
  <c r="Z2" i="40"/>
  <c r="R2" i="40"/>
  <c r="BA2" i="40"/>
  <c r="AS2" i="40"/>
  <c r="AO2" i="40"/>
  <c r="AG2" i="40"/>
  <c r="AC2" i="40"/>
  <c r="Y2" i="40"/>
  <c r="U2" i="40"/>
  <c r="Q2" i="40"/>
  <c r="M2" i="40"/>
  <c r="AZ2" i="40"/>
  <c r="AR2" i="40"/>
  <c r="AN2" i="40"/>
  <c r="AJ2" i="40"/>
  <c r="AB2" i="40"/>
  <c r="X2" i="40"/>
  <c r="T2" i="40"/>
  <c r="P2" i="40"/>
  <c r="L2" i="40"/>
  <c r="AA2" i="40"/>
  <c r="AQ2" i="40"/>
  <c r="BL2" i="40"/>
  <c r="AV69" i="39"/>
  <c r="K71" i="39"/>
  <c r="AU71" i="39" s="1"/>
  <c r="H73" i="39"/>
  <c r="M73" i="39"/>
  <c r="AW73" i="39" s="1"/>
  <c r="AV73" i="39"/>
  <c r="K75" i="39"/>
  <c r="AV75" i="39" s="1"/>
  <c r="H77" i="39"/>
  <c r="M77" i="39"/>
  <c r="AW77" i="39" s="1"/>
  <c r="K79" i="39"/>
  <c r="AU79" i="39" s="1"/>
  <c r="H81" i="39"/>
  <c r="M81" i="39"/>
  <c r="AW81" i="39" s="1"/>
  <c r="AV81" i="39"/>
  <c r="K83" i="39"/>
  <c r="AV83" i="39" s="1"/>
  <c r="H85" i="39"/>
  <c r="M85" i="39"/>
  <c r="AW85" i="39" s="1"/>
  <c r="AV85" i="39"/>
  <c r="K87" i="39"/>
  <c r="AU87" i="39" s="1"/>
  <c r="H89" i="39"/>
  <c r="M89" i="39"/>
  <c r="AW89" i="39" s="1"/>
  <c r="AV89" i="39"/>
  <c r="K91" i="39"/>
  <c r="AV91" i="39" s="1"/>
  <c r="H93" i="39"/>
  <c r="M93" i="39"/>
  <c r="AW93" i="39" s="1"/>
  <c r="K95" i="39"/>
  <c r="AU95" i="39" s="1"/>
  <c r="H97" i="39"/>
  <c r="M97" i="39"/>
  <c r="AW97" i="39" s="1"/>
  <c r="AV97" i="39"/>
  <c r="K99" i="39"/>
  <c r="AV99" i="39" s="1"/>
  <c r="H101" i="39"/>
  <c r="M101" i="39"/>
  <c r="AW101" i="39" s="1"/>
  <c r="AV101" i="39"/>
  <c r="K103" i="39"/>
  <c r="AU103" i="39" s="1"/>
  <c r="H105" i="39"/>
  <c r="M105" i="39"/>
  <c r="AW105" i="39" s="1"/>
  <c r="AV105" i="39"/>
  <c r="AH106" i="39"/>
  <c r="K107" i="39"/>
  <c r="AU107" i="39" s="1"/>
  <c r="M109" i="39"/>
  <c r="AW109" i="39" s="1"/>
  <c r="AV109" i="39"/>
  <c r="AH110" i="39"/>
  <c r="K111" i="39"/>
  <c r="AU111" i="39" s="1"/>
  <c r="AK112" i="39"/>
  <c r="K112" i="39"/>
  <c r="AU112" i="39" s="1"/>
  <c r="M112" i="39"/>
  <c r="AW112" i="39" s="1"/>
  <c r="AH112" i="39"/>
  <c r="BH114" i="39"/>
  <c r="AV114" i="39"/>
  <c r="M114" i="39"/>
  <c r="AW114" i="39" s="1"/>
  <c r="AH114" i="39"/>
  <c r="H115" i="39"/>
  <c r="AV115" i="39" s="1"/>
  <c r="M115" i="39"/>
  <c r="AX115" i="39" s="1"/>
  <c r="AU116" i="39"/>
  <c r="AV117" i="39"/>
  <c r="AW117" i="39"/>
  <c r="AH118" i="39"/>
  <c r="BH118" i="39"/>
  <c r="AV118" i="39"/>
  <c r="M118" i="39"/>
  <c r="AX118" i="39" s="1"/>
  <c r="AK118" i="39"/>
  <c r="AU121" i="39"/>
  <c r="AU122" i="39"/>
  <c r="AU123" i="39"/>
  <c r="AK123" i="39"/>
  <c r="K123" i="39"/>
  <c r="AH123" i="39"/>
  <c r="M123" i="39"/>
  <c r="AX123" i="39" s="1"/>
  <c r="G2" i="40"/>
  <c r="S2" i="40"/>
  <c r="AE2" i="40"/>
  <c r="H4" i="40"/>
  <c r="AU4" i="40"/>
  <c r="AV6" i="40"/>
  <c r="H8" i="40"/>
  <c r="AV8" i="40" s="1"/>
  <c r="H12" i="40"/>
  <c r="AV12" i="40" s="1"/>
  <c r="AU12" i="40"/>
  <c r="AV30" i="40"/>
  <c r="BG20" i="40"/>
  <c r="BG24" i="40"/>
  <c r="BG28" i="40"/>
  <c r="BG32" i="40"/>
  <c r="AK36" i="40"/>
  <c r="K36" i="40"/>
  <c r="AU36" i="40" s="1"/>
  <c r="M36" i="40"/>
  <c r="AH36" i="40"/>
  <c r="BG36" i="40"/>
  <c r="BH38" i="40"/>
  <c r="M38" i="40"/>
  <c r="AH38" i="40"/>
  <c r="AX39" i="40"/>
  <c r="AK47" i="40"/>
  <c r="K47" i="40"/>
  <c r="AW47" i="40"/>
  <c r="AH47" i="40"/>
  <c r="BH47" i="40"/>
  <c r="M47" i="40"/>
  <c r="H47" i="40"/>
  <c r="AV47" i="40" s="1"/>
  <c r="BG47" i="40"/>
  <c r="AK63" i="40"/>
  <c r="K63" i="40"/>
  <c r="AH63" i="40"/>
  <c r="BH63" i="40"/>
  <c r="M63" i="40"/>
  <c r="H63" i="40"/>
  <c r="AV63" i="40" s="1"/>
  <c r="K116" i="39"/>
  <c r="AV116" i="39" s="1"/>
  <c r="AK116" i="39"/>
  <c r="K120" i="39"/>
  <c r="AV120" i="39" s="1"/>
  <c r="AK120" i="39"/>
  <c r="K124" i="39"/>
  <c r="AV124" i="39" s="1"/>
  <c r="AK124" i="39"/>
  <c r="D2" i="40"/>
  <c r="F2" i="40" s="1"/>
  <c r="AH5" i="40"/>
  <c r="AH2" i="40" s="1"/>
  <c r="AW5" i="40"/>
  <c r="K6" i="40"/>
  <c r="AU6" i="40" s="1"/>
  <c r="AK6" i="40"/>
  <c r="AU7" i="40"/>
  <c r="AH9" i="40"/>
  <c r="AW9" i="40"/>
  <c r="K10" i="40"/>
  <c r="AV10" i="40" s="1"/>
  <c r="AK10" i="40"/>
  <c r="AH13" i="40"/>
  <c r="AW13" i="40"/>
  <c r="K14" i="40"/>
  <c r="AV14" i="40" s="1"/>
  <c r="AK14" i="40"/>
  <c r="BG15" i="40"/>
  <c r="AH17" i="40"/>
  <c r="AW17" i="40"/>
  <c r="K18" i="40"/>
  <c r="AU18" i="40" s="1"/>
  <c r="AK18" i="40"/>
  <c r="AU19" i="40"/>
  <c r="BG19" i="40"/>
  <c r="M20" i="40"/>
  <c r="AX20" i="40" s="1"/>
  <c r="BH20" i="40"/>
  <c r="AH21" i="40"/>
  <c r="AW21" i="40"/>
  <c r="K22" i="40"/>
  <c r="AV22" i="40" s="1"/>
  <c r="AK22" i="40"/>
  <c r="BG23" i="40"/>
  <c r="M24" i="40"/>
  <c r="AX24" i="40" s="1"/>
  <c r="AV24" i="40"/>
  <c r="BH24" i="40"/>
  <c r="AH25" i="40"/>
  <c r="AW25" i="40"/>
  <c r="K26" i="40"/>
  <c r="AU26" i="40" s="1"/>
  <c r="AK26" i="40"/>
  <c r="BG27" i="40"/>
  <c r="M28" i="40"/>
  <c r="AX28" i="40" s="1"/>
  <c r="BH28" i="40"/>
  <c r="AH29" i="40"/>
  <c r="AW29" i="40"/>
  <c r="K30" i="40"/>
  <c r="AK30" i="40"/>
  <c r="AU31" i="40"/>
  <c r="BG31" i="40"/>
  <c r="M32" i="40"/>
  <c r="AX32" i="40" s="1"/>
  <c r="BH32" i="40"/>
  <c r="AH33" i="40"/>
  <c r="AW33" i="40"/>
  <c r="K34" i="40"/>
  <c r="AK34" i="40"/>
  <c r="AK35" i="40"/>
  <c r="BG35" i="40"/>
  <c r="H36" i="40"/>
  <c r="BH36" i="40"/>
  <c r="AK38" i="40"/>
  <c r="BG38" i="40"/>
  <c r="AK43" i="40"/>
  <c r="K43" i="40"/>
  <c r="AU43" i="40" s="1"/>
  <c r="AW43" i="40"/>
  <c r="AH43" i="40"/>
  <c r="BH43" i="40"/>
  <c r="AV43" i="40"/>
  <c r="M43" i="40"/>
  <c r="H43" i="40"/>
  <c r="BG43" i="40"/>
  <c r="AX44" i="40"/>
  <c r="AW46" i="40"/>
  <c r="AW54" i="40"/>
  <c r="AK55" i="40"/>
  <c r="K55" i="40"/>
  <c r="AH55" i="40"/>
  <c r="BH55" i="40"/>
  <c r="M55" i="40"/>
  <c r="H55" i="40"/>
  <c r="AV55" i="40" s="1"/>
  <c r="AX56" i="40"/>
  <c r="K5" i="40"/>
  <c r="AV5" i="40" s="1"/>
  <c r="AK5" i="40"/>
  <c r="AK2" i="40" s="1"/>
  <c r="K9" i="40"/>
  <c r="AV9" i="40" s="1"/>
  <c r="AK9" i="40"/>
  <c r="AU10" i="40"/>
  <c r="K13" i="40"/>
  <c r="AV13" i="40" s="1"/>
  <c r="AK13" i="40"/>
  <c r="BG14" i="40"/>
  <c r="M15" i="40"/>
  <c r="AV15" i="40"/>
  <c r="K17" i="40"/>
  <c r="AV17" i="40" s="1"/>
  <c r="AK17" i="40"/>
  <c r="H19" i="40"/>
  <c r="M19" i="40"/>
  <c r="AX19" i="40" s="1"/>
  <c r="AV19" i="40"/>
  <c r="AH20" i="40"/>
  <c r="AW20" i="40"/>
  <c r="K21" i="40"/>
  <c r="AV21" i="40" s="1"/>
  <c r="AK21" i="40"/>
  <c r="H23" i="40"/>
  <c r="AU23" i="40" s="1"/>
  <c r="M23" i="40"/>
  <c r="AX23" i="40" s="1"/>
  <c r="AV23" i="40"/>
  <c r="AH24" i="40"/>
  <c r="AW24" i="40"/>
  <c r="K25" i="40"/>
  <c r="AV25" i="40" s="1"/>
  <c r="AK25" i="40"/>
  <c r="H27" i="40"/>
  <c r="AU27" i="40" s="1"/>
  <c r="M27" i="40"/>
  <c r="AX27" i="40" s="1"/>
  <c r="AV27" i="40"/>
  <c r="AH28" i="40"/>
  <c r="AW28" i="40"/>
  <c r="K29" i="40"/>
  <c r="AU29" i="40" s="1"/>
  <c r="AK29" i="40"/>
  <c r="AU30" i="40"/>
  <c r="H31" i="40"/>
  <c r="M31" i="40"/>
  <c r="AX31" i="40" s="1"/>
  <c r="AV31" i="40"/>
  <c r="AH32" i="40"/>
  <c r="AW32" i="40"/>
  <c r="K33" i="40"/>
  <c r="AV33" i="40" s="1"/>
  <c r="AK33" i="40"/>
  <c r="BH34" i="40"/>
  <c r="AV34" i="40"/>
  <c r="AU34" i="40"/>
  <c r="K35" i="40"/>
  <c r="AU35" i="40" s="1"/>
  <c r="AX36" i="40"/>
  <c r="K38" i="40"/>
  <c r="AU38" i="40" s="1"/>
  <c r="K39" i="40"/>
  <c r="AU39" i="40" s="1"/>
  <c r="BG40" i="40"/>
  <c r="AV41" i="40"/>
  <c r="AW41" i="40"/>
  <c r="AW42" i="40"/>
  <c r="AH42" i="40"/>
  <c r="BH42" i="40"/>
  <c r="AV42" i="40"/>
  <c r="M42" i="40"/>
  <c r="AX42" i="40" s="1"/>
  <c r="BG42" i="40"/>
  <c r="AU42" i="40"/>
  <c r="AK42" i="40"/>
  <c r="AU49" i="40"/>
  <c r="AW58" i="40"/>
  <c r="AK59" i="40"/>
  <c r="K59" i="40"/>
  <c r="AH59" i="40"/>
  <c r="BH59" i="40"/>
  <c r="M59" i="40"/>
  <c r="H59" i="40"/>
  <c r="AV59" i="40" s="1"/>
  <c r="AX60" i="40"/>
  <c r="AX65" i="40"/>
  <c r="AX71" i="40"/>
  <c r="AU5" i="40"/>
  <c r="AU9" i="40"/>
  <c r="AU13" i="40"/>
  <c r="AU17" i="40"/>
  <c r="K20" i="40"/>
  <c r="AU20" i="40" s="1"/>
  <c r="K24" i="40"/>
  <c r="AU24" i="40" s="1"/>
  <c r="AU25" i="40"/>
  <c r="K28" i="40"/>
  <c r="AV28" i="40" s="1"/>
  <c r="K32" i="40"/>
  <c r="AU32" i="40" s="1"/>
  <c r="AU33" i="40"/>
  <c r="AW35" i="40"/>
  <c r="AH35" i="40"/>
  <c r="AW36" i="40"/>
  <c r="BG37" i="40"/>
  <c r="H38" i="40"/>
  <c r="AV38" i="40" s="1"/>
  <c r="AW38" i="40"/>
  <c r="AK39" i="40"/>
  <c r="AW39" i="40"/>
  <c r="AH39" i="40"/>
  <c r="BG39" i="40"/>
  <c r="BG44" i="40"/>
  <c r="AU47" i="40"/>
  <c r="AX49" i="40"/>
  <c r="AK51" i="40"/>
  <c r="K51" i="40"/>
  <c r="AU51" i="40" s="1"/>
  <c r="AH51" i="40"/>
  <c r="BH51" i="40"/>
  <c r="AV51" i="40"/>
  <c r="M51" i="40"/>
  <c r="H51" i="40"/>
  <c r="AX52" i="40"/>
  <c r="AX57" i="40"/>
  <c r="AU61" i="40"/>
  <c r="AU63" i="40"/>
  <c r="AU77" i="40"/>
  <c r="AU67" i="40"/>
  <c r="AW69" i="40"/>
  <c r="AH69" i="40"/>
  <c r="AU84" i="40"/>
  <c r="AU86" i="40"/>
  <c r="AX92" i="40"/>
  <c r="AU94" i="40"/>
  <c r="AU46" i="40"/>
  <c r="BG46" i="40"/>
  <c r="AU50" i="40"/>
  <c r="AH52" i="40"/>
  <c r="AW52" i="40"/>
  <c r="AU54" i="40"/>
  <c r="AH56" i="40"/>
  <c r="AW56" i="40"/>
  <c r="AU58" i="40"/>
  <c r="AH60" i="40"/>
  <c r="AW60" i="40"/>
  <c r="AU62" i="40"/>
  <c r="AH64" i="40"/>
  <c r="AW64" i="40"/>
  <c r="AU66" i="40"/>
  <c r="M67" i="40"/>
  <c r="AX67" i="40" s="1"/>
  <c r="AV67" i="40"/>
  <c r="BH67" i="40"/>
  <c r="AH68" i="40"/>
  <c r="M69" i="40"/>
  <c r="AX69" i="40" s="1"/>
  <c r="AK70" i="40"/>
  <c r="K70" i="40"/>
  <c r="M70" i="40"/>
  <c r="AW70" i="40" s="1"/>
  <c r="AH70" i="40"/>
  <c r="H73" i="40"/>
  <c r="AV73" i="40" s="1"/>
  <c r="H77" i="40"/>
  <c r="AK89" i="40"/>
  <c r="K89" i="40"/>
  <c r="AU89" i="40" s="1"/>
  <c r="AH89" i="40"/>
  <c r="BH89" i="40"/>
  <c r="AV89" i="40"/>
  <c r="M89" i="40"/>
  <c r="AX89" i="40" s="1"/>
  <c r="AU92" i="40"/>
  <c r="AW92" i="40"/>
  <c r="AU37" i="40"/>
  <c r="K40" i="40"/>
  <c r="AV40" i="40" s="1"/>
  <c r="AK40" i="40"/>
  <c r="AU41" i="40"/>
  <c r="K44" i="40"/>
  <c r="AU44" i="40" s="1"/>
  <c r="AK44" i="40"/>
  <c r="AU45" i="40"/>
  <c r="M46" i="40"/>
  <c r="AX46" i="40" s="1"/>
  <c r="AV46" i="40"/>
  <c r="BH46" i="40"/>
  <c r="K48" i="40"/>
  <c r="AV48" i="40" s="1"/>
  <c r="AK48" i="40"/>
  <c r="M50" i="40"/>
  <c r="AX50" i="40" s="1"/>
  <c r="AV50" i="40"/>
  <c r="BH50" i="40"/>
  <c r="K52" i="40"/>
  <c r="AU52" i="40" s="1"/>
  <c r="AK52" i="40"/>
  <c r="M54" i="40"/>
  <c r="AX54" i="40" s="1"/>
  <c r="AV54" i="40"/>
  <c r="BH54" i="40"/>
  <c r="K56" i="40"/>
  <c r="AU56" i="40" s="1"/>
  <c r="AK56" i="40"/>
  <c r="AU57" i="40"/>
  <c r="M58" i="40"/>
  <c r="AX58" i="40" s="1"/>
  <c r="AV58" i="40"/>
  <c r="BH58" i="40"/>
  <c r="K60" i="40"/>
  <c r="AV60" i="40" s="1"/>
  <c r="AK60" i="40"/>
  <c r="M62" i="40"/>
  <c r="AX62" i="40" s="1"/>
  <c r="AV62" i="40"/>
  <c r="BH62" i="40"/>
  <c r="K64" i="40"/>
  <c r="AV64" i="40" s="1"/>
  <c r="AK64" i="40"/>
  <c r="AU65" i="40"/>
  <c r="M66" i="40"/>
  <c r="AX66" i="40" s="1"/>
  <c r="AV66" i="40"/>
  <c r="BH66" i="40"/>
  <c r="AH67" i="40"/>
  <c r="K68" i="40"/>
  <c r="AU68" i="40" s="1"/>
  <c r="AK69" i="40"/>
  <c r="H72" i="40"/>
  <c r="AK73" i="40"/>
  <c r="K73" i="40"/>
  <c r="AU73" i="40" s="1"/>
  <c r="AH73" i="40"/>
  <c r="BH73" i="40"/>
  <c r="M73" i="40"/>
  <c r="AX73" i="40" s="1"/>
  <c r="AK77" i="40"/>
  <c r="K77" i="40"/>
  <c r="AH77" i="40"/>
  <c r="BH77" i="40"/>
  <c r="AV77" i="40"/>
  <c r="M77" i="40"/>
  <c r="AX77" i="40" s="1"/>
  <c r="AK81" i="40"/>
  <c r="K81" i="40"/>
  <c r="AU81" i="40" s="1"/>
  <c r="AH81" i="40"/>
  <c r="BH81" i="40"/>
  <c r="AV81" i="40"/>
  <c r="M81" i="40"/>
  <c r="AX81" i="40" s="1"/>
  <c r="AK85" i="40"/>
  <c r="K85" i="40"/>
  <c r="AU85" i="40" s="1"/>
  <c r="AH85" i="40"/>
  <c r="BH85" i="40"/>
  <c r="AV85" i="40"/>
  <c r="M85" i="40"/>
  <c r="AX85" i="40" s="1"/>
  <c r="AW88" i="40"/>
  <c r="H88" i="40"/>
  <c r="AU40" i="40"/>
  <c r="AH46" i="40"/>
  <c r="AH50" i="40"/>
  <c r="AH54" i="40"/>
  <c r="AV57" i="40"/>
  <c r="AH58" i="40"/>
  <c r="AH62" i="40"/>
  <c r="AV65" i="40"/>
  <c r="AH66" i="40"/>
  <c r="K67" i="40"/>
  <c r="BH68" i="40"/>
  <c r="AV68" i="40"/>
  <c r="K69" i="40"/>
  <c r="AV69" i="40" s="1"/>
  <c r="AU69" i="40"/>
  <c r="BH69" i="40"/>
  <c r="AX70" i="40"/>
  <c r="AH72" i="40"/>
  <c r="BH72" i="40"/>
  <c r="AV72" i="40"/>
  <c r="M72" i="40"/>
  <c r="AX72" i="40" s="1"/>
  <c r="AU72" i="40"/>
  <c r="AK72" i="40"/>
  <c r="AW76" i="40"/>
  <c r="H76" i="40"/>
  <c r="AW80" i="40"/>
  <c r="H80" i="40"/>
  <c r="AW84" i="40"/>
  <c r="H84" i="40"/>
  <c r="AU88" i="40"/>
  <c r="AX90" i="40"/>
  <c r="AK93" i="40"/>
  <c r="K93" i="40"/>
  <c r="AU93" i="40" s="1"/>
  <c r="AH93" i="40"/>
  <c r="BH93" i="40"/>
  <c r="AV93" i="40"/>
  <c r="M93" i="40"/>
  <c r="AW93" i="40" s="1"/>
  <c r="AV123" i="40"/>
  <c r="BH98" i="40"/>
  <c r="M98" i="40"/>
  <c r="AH98" i="40"/>
  <c r="AK100" i="40"/>
  <c r="K100" i="40"/>
  <c r="M100" i="40"/>
  <c r="AX100" i="40" s="1"/>
  <c r="AH100" i="40"/>
  <c r="AX101" i="40"/>
  <c r="AK103" i="40"/>
  <c r="K103" i="40"/>
  <c r="AU103" i="40" s="1"/>
  <c r="AW103" i="40"/>
  <c r="AH103" i="40"/>
  <c r="M103" i="40"/>
  <c r="BH103" i="40"/>
  <c r="AU115" i="40"/>
  <c r="AK118" i="40"/>
  <c r="K118" i="40"/>
  <c r="AH118" i="40"/>
  <c r="BH118" i="40"/>
  <c r="M118" i="40"/>
  <c r="AX118" i="40" s="1"/>
  <c r="AH74" i="40"/>
  <c r="AW74" i="40"/>
  <c r="K75" i="40"/>
  <c r="AU75" i="40" s="1"/>
  <c r="AK75" i="40"/>
  <c r="AH78" i="40"/>
  <c r="AW78" i="40"/>
  <c r="K79" i="40"/>
  <c r="AU79" i="40" s="1"/>
  <c r="AK79" i="40"/>
  <c r="AH82" i="40"/>
  <c r="AW82" i="40"/>
  <c r="K83" i="40"/>
  <c r="AV83" i="40" s="1"/>
  <c r="AK83" i="40"/>
  <c r="AH86" i="40"/>
  <c r="AW86" i="40"/>
  <c r="K87" i="40"/>
  <c r="AV87" i="40" s="1"/>
  <c r="AK87" i="40"/>
  <c r="AH90" i="40"/>
  <c r="AW90" i="40"/>
  <c r="K91" i="40"/>
  <c r="AU91" i="40" s="1"/>
  <c r="AK91" i="40"/>
  <c r="AH94" i="40"/>
  <c r="AW94" i="40"/>
  <c r="K95" i="40"/>
  <c r="AU95" i="40" s="1"/>
  <c r="AK95" i="40"/>
  <c r="AU96" i="40"/>
  <c r="AK98" i="40"/>
  <c r="AK99" i="40"/>
  <c r="H100" i="40"/>
  <c r="AU100" i="40" s="1"/>
  <c r="BH100" i="40"/>
  <c r="H103" i="40"/>
  <c r="AW105" i="40"/>
  <c r="H105" i="40"/>
  <c r="AX105" i="40" s="1"/>
  <c r="AU107" i="40"/>
  <c r="AX107" i="40"/>
  <c r="AK110" i="40"/>
  <c r="K110" i="40"/>
  <c r="AU110" i="40" s="1"/>
  <c r="AH110" i="40"/>
  <c r="BH110" i="40"/>
  <c r="AV110" i="40"/>
  <c r="M110" i="40"/>
  <c r="AX110" i="40" s="1"/>
  <c r="AX111" i="40"/>
  <c r="H114" i="40"/>
  <c r="AV114" i="40" s="1"/>
  <c r="AU71" i="40"/>
  <c r="K74" i="40"/>
  <c r="AV74" i="40" s="1"/>
  <c r="AK74" i="40"/>
  <c r="K78" i="40"/>
  <c r="AV78" i="40" s="1"/>
  <c r="AK78" i="40"/>
  <c r="K82" i="40"/>
  <c r="AU82" i="40" s="1"/>
  <c r="AK82" i="40"/>
  <c r="K86" i="40"/>
  <c r="AV86" i="40" s="1"/>
  <c r="AK86" i="40"/>
  <c r="K90" i="40"/>
  <c r="AU90" i="40" s="1"/>
  <c r="AK90" i="40"/>
  <c r="K94" i="40"/>
  <c r="AV94" i="40" s="1"/>
  <c r="AK94" i="40"/>
  <c r="K98" i="40"/>
  <c r="K99" i="40"/>
  <c r="AU99" i="40" s="1"/>
  <c r="AV100" i="40"/>
  <c r="AV103" i="40"/>
  <c r="AK114" i="40"/>
  <c r="K114" i="40"/>
  <c r="AU114" i="40" s="1"/>
  <c r="AH114" i="40"/>
  <c r="BH114" i="40"/>
  <c r="M114" i="40"/>
  <c r="AX115" i="40"/>
  <c r="AU119" i="40"/>
  <c r="AK122" i="40"/>
  <c r="K122" i="40"/>
  <c r="AU122" i="40" s="1"/>
  <c r="AH122" i="40"/>
  <c r="BH122" i="40"/>
  <c r="AV122" i="40"/>
  <c r="M122" i="40"/>
  <c r="AX122" i="40" s="1"/>
  <c r="AV71" i="40"/>
  <c r="H91" i="40"/>
  <c r="AV91" i="40" s="1"/>
  <c r="M91" i="40"/>
  <c r="AW91" i="40" s="1"/>
  <c r="H95" i="40"/>
  <c r="M95" i="40"/>
  <c r="AW95" i="40" s="1"/>
  <c r="AV95" i="40"/>
  <c r="AX96" i="40"/>
  <c r="AU97" i="40"/>
  <c r="H98" i="40"/>
  <c r="AV98" i="40" s="1"/>
  <c r="AW98" i="40"/>
  <c r="AW99" i="40"/>
  <c r="AH99" i="40"/>
  <c r="AW100" i="40"/>
  <c r="AU101" i="40"/>
  <c r="AH102" i="40"/>
  <c r="BH102" i="40"/>
  <c r="AV102" i="40"/>
  <c r="M102" i="40"/>
  <c r="AX102" i="40" s="1"/>
  <c r="AK102" i="40"/>
  <c r="AV104" i="40"/>
  <c r="AK106" i="40"/>
  <c r="K106" i="40"/>
  <c r="AU106" i="40" s="1"/>
  <c r="AH106" i="40"/>
  <c r="BH106" i="40"/>
  <c r="AV106" i="40"/>
  <c r="M106" i="40"/>
  <c r="AX106" i="40" s="1"/>
  <c r="AU111" i="40"/>
  <c r="H118" i="40"/>
  <c r="AV118" i="40" s="1"/>
  <c r="AU118" i="40"/>
  <c r="AV120" i="40"/>
  <c r="K104" i="40"/>
  <c r="AU104" i="40" s="1"/>
  <c r="AK104" i="40"/>
  <c r="AU105" i="40"/>
  <c r="AH107" i="40"/>
  <c r="AW107" i="40"/>
  <c r="K108" i="40"/>
  <c r="AU108" i="40" s="1"/>
  <c r="AK108" i="40"/>
  <c r="AU109" i="40"/>
  <c r="AH111" i="40"/>
  <c r="AW111" i="40"/>
  <c r="K112" i="40"/>
  <c r="AV112" i="40" s="1"/>
  <c r="AK112" i="40"/>
  <c r="AU113" i="40"/>
  <c r="AH115" i="40"/>
  <c r="AW115" i="40"/>
  <c r="K116" i="40"/>
  <c r="AU116" i="40" s="1"/>
  <c r="AK116" i="40"/>
  <c r="AU117" i="40"/>
  <c r="AH119" i="40"/>
  <c r="AW119" i="40"/>
  <c r="K120" i="40"/>
  <c r="AU120" i="40" s="1"/>
  <c r="AK120" i="40"/>
  <c r="AU121" i="40"/>
  <c r="AH123" i="40"/>
  <c r="AW123" i="40"/>
  <c r="K124" i="40"/>
  <c r="AK124" i="40"/>
  <c r="AV105" i="40"/>
  <c r="K107" i="40"/>
  <c r="AV107" i="40" s="1"/>
  <c r="AK107" i="40"/>
  <c r="M109" i="40"/>
  <c r="AV109" i="40"/>
  <c r="K111" i="40"/>
  <c r="AV111" i="40" s="1"/>
  <c r="AK111" i="40"/>
  <c r="M113" i="40"/>
  <c r="AV113" i="40"/>
  <c r="K115" i="40"/>
  <c r="AV115" i="40" s="1"/>
  <c r="AK115" i="40"/>
  <c r="M117" i="40"/>
  <c r="AV117" i="40"/>
  <c r="K119" i="40"/>
  <c r="AV119" i="40" s="1"/>
  <c r="AK119" i="40"/>
  <c r="M121" i="40"/>
  <c r="AV121" i="40"/>
  <c r="K123" i="40"/>
  <c r="AU123" i="40" s="1"/>
  <c r="AK123" i="40"/>
  <c r="H124" i="40"/>
  <c r="AV124" i="40" s="1"/>
  <c r="M124" i="40"/>
  <c r="AW124" i="40" s="1"/>
  <c r="AU41" i="27"/>
  <c r="AX9" i="27"/>
  <c r="AU36" i="27"/>
  <c r="AX37" i="27"/>
  <c r="AX41" i="27"/>
  <c r="AU58" i="27"/>
  <c r="AV61" i="27"/>
  <c r="AX9" i="28"/>
  <c r="AU5" i="27"/>
  <c r="P2" i="27"/>
  <c r="BH6" i="27"/>
  <c r="H7" i="27"/>
  <c r="M7" i="27"/>
  <c r="AX7" i="27" s="1"/>
  <c r="BH8" i="27"/>
  <c r="H9" i="27"/>
  <c r="M9" i="27"/>
  <c r="BH12" i="27"/>
  <c r="H13" i="27"/>
  <c r="M13" i="27"/>
  <c r="AX13" i="27" s="1"/>
  <c r="BH16" i="27"/>
  <c r="H17" i="27"/>
  <c r="AV17" i="27" s="1"/>
  <c r="M17" i="27"/>
  <c r="AX17" i="27" s="1"/>
  <c r="BH20" i="27"/>
  <c r="H21" i="27"/>
  <c r="AU21" i="27" s="1"/>
  <c r="M21" i="27"/>
  <c r="AX21" i="27" s="1"/>
  <c r="BH23" i="27"/>
  <c r="H24" i="27"/>
  <c r="AV24" i="27" s="1"/>
  <c r="M24" i="27"/>
  <c r="AX24" i="27" s="1"/>
  <c r="BH26" i="27"/>
  <c r="H27" i="27"/>
  <c r="AV27" i="27" s="1"/>
  <c r="M27" i="27"/>
  <c r="AX27" i="27" s="1"/>
  <c r="BH30" i="27"/>
  <c r="H31" i="27"/>
  <c r="AV31" i="27" s="1"/>
  <c r="M31" i="27"/>
  <c r="AX31" i="27" s="1"/>
  <c r="BH31" i="27"/>
  <c r="H32" i="27"/>
  <c r="AV32" i="27" s="1"/>
  <c r="M32" i="27"/>
  <c r="AX32" i="27" s="1"/>
  <c r="BH34" i="27"/>
  <c r="H35" i="27"/>
  <c r="AV35" i="27" s="1"/>
  <c r="M35" i="27"/>
  <c r="AX35" i="27" s="1"/>
  <c r="BH37" i="27"/>
  <c r="H38" i="27"/>
  <c r="AV38" i="27" s="1"/>
  <c r="M38" i="27"/>
  <c r="AX38" i="27" s="1"/>
  <c r="BH39" i="27"/>
  <c r="H40" i="27"/>
  <c r="AV40" i="27" s="1"/>
  <c r="M40" i="27"/>
  <c r="AX40" i="27" s="1"/>
  <c r="BH42" i="27"/>
  <c r="H43" i="27"/>
  <c r="AV43" i="27" s="1"/>
  <c r="M43" i="27"/>
  <c r="AX43" i="27" s="1"/>
  <c r="BH43" i="27"/>
  <c r="H44" i="27"/>
  <c r="AV44" i="27" s="1"/>
  <c r="M44" i="27"/>
  <c r="AX44" i="27" s="1"/>
  <c r="BH44" i="27"/>
  <c r="H45" i="27"/>
  <c r="AV45" i="27" s="1"/>
  <c r="M45" i="27"/>
  <c r="BH45" i="27"/>
  <c r="H46" i="27"/>
  <c r="AV46" i="27" s="1"/>
  <c r="M46" i="27"/>
  <c r="AX46" i="27" s="1"/>
  <c r="BH46" i="27"/>
  <c r="H47" i="27"/>
  <c r="AV47" i="27" s="1"/>
  <c r="M47" i="27"/>
  <c r="AX47" i="27" s="1"/>
  <c r="BH47" i="27"/>
  <c r="H48" i="27"/>
  <c r="AV48" i="27" s="1"/>
  <c r="M48" i="27"/>
  <c r="AX48" i="27" s="1"/>
  <c r="BH48" i="27"/>
  <c r="H49" i="27"/>
  <c r="AV49" i="27" s="1"/>
  <c r="M49" i="27"/>
  <c r="AW49" i="27" s="1"/>
  <c r="BH49" i="27"/>
  <c r="H50" i="27"/>
  <c r="AV50" i="27" s="1"/>
  <c r="M50" i="27"/>
  <c r="AW50" i="27" s="1"/>
  <c r="BH50" i="27"/>
  <c r="H51" i="27"/>
  <c r="AV51" i="27" s="1"/>
  <c r="M51" i="27"/>
  <c r="AW51" i="27" s="1"/>
  <c r="BH51" i="27"/>
  <c r="H52" i="27"/>
  <c r="AV52" i="27" s="1"/>
  <c r="M52" i="27"/>
  <c r="AW52" i="27" s="1"/>
  <c r="BH52" i="27"/>
  <c r="H53" i="27"/>
  <c r="AV53" i="27" s="1"/>
  <c r="M53" i="27"/>
  <c r="AW53" i="27" s="1"/>
  <c r="BH53" i="27"/>
  <c r="H54" i="27"/>
  <c r="AV54" i="27" s="1"/>
  <c r="M54" i="27"/>
  <c r="AW54" i="27" s="1"/>
  <c r="BH54" i="27"/>
  <c r="H55" i="27"/>
  <c r="AV55" i="27" s="1"/>
  <c r="M55" i="27"/>
  <c r="AW55" i="27" s="1"/>
  <c r="BH55" i="27"/>
  <c r="H56" i="27"/>
  <c r="AV56" i="27" s="1"/>
  <c r="M56" i="27"/>
  <c r="AX56" i="27" s="1"/>
  <c r="K57" i="27"/>
  <c r="AU57" i="27"/>
  <c r="H59" i="27"/>
  <c r="M59" i="27"/>
  <c r="AX59" i="27" s="1"/>
  <c r="BI60" i="27"/>
  <c r="AW60" i="27"/>
  <c r="AH60" i="27"/>
  <c r="AV60" i="27"/>
  <c r="K61" i="27"/>
  <c r="AU62" i="27"/>
  <c r="AU63" i="27"/>
  <c r="AU64" i="27"/>
  <c r="AU65" i="27"/>
  <c r="AU66" i="27"/>
  <c r="BG2" i="28"/>
  <c r="S2" i="28"/>
  <c r="Y2" i="28"/>
  <c r="AG2" i="28"/>
  <c r="AO2" i="28"/>
  <c r="AK4" i="28"/>
  <c r="K4" i="28"/>
  <c r="AU4" i="28" s="1"/>
  <c r="BH4" i="28"/>
  <c r="AV4" i="28"/>
  <c r="M4" i="28"/>
  <c r="AW4" i="28"/>
  <c r="J2" i="28"/>
  <c r="BN2" i="28" s="1"/>
  <c r="AW7" i="28"/>
  <c r="D2" i="28"/>
  <c r="F2" i="28" s="1"/>
  <c r="AV2" i="28" s="1"/>
  <c r="H8" i="28"/>
  <c r="BG9" i="28"/>
  <c r="BG10" i="28"/>
  <c r="AH12" i="28"/>
  <c r="BH14" i="28"/>
  <c r="M14" i="28"/>
  <c r="H14" i="28"/>
  <c r="AV14" i="28" s="1"/>
  <c r="AK14" i="28"/>
  <c r="K14" i="28"/>
  <c r="AW14" i="28"/>
  <c r="AX21" i="28"/>
  <c r="BG23" i="28"/>
  <c r="AX32" i="28"/>
  <c r="AV51" i="28"/>
  <c r="AX51" i="28"/>
  <c r="AU70" i="28"/>
  <c r="AX21" i="29"/>
  <c r="O2" i="27"/>
  <c r="S2" i="27"/>
  <c r="W2" i="27"/>
  <c r="AA2" i="27"/>
  <c r="AE2" i="27"/>
  <c r="AI2" i="27"/>
  <c r="AM2" i="27"/>
  <c r="AQ2" i="27"/>
  <c r="AY2" i="27"/>
  <c r="BL2" i="27"/>
  <c r="L2" i="27"/>
  <c r="T2" i="27"/>
  <c r="X2" i="27"/>
  <c r="AB2" i="27"/>
  <c r="AJ2" i="27"/>
  <c r="AN2" i="27"/>
  <c r="AR2" i="27"/>
  <c r="AZ2" i="27"/>
  <c r="H4" i="27"/>
  <c r="AV4" i="27" s="1"/>
  <c r="M4" i="27"/>
  <c r="AX4" i="27" s="1"/>
  <c r="BH5" i="27"/>
  <c r="H6" i="27"/>
  <c r="AV6" i="27" s="1"/>
  <c r="M6" i="27"/>
  <c r="AX6" i="27" s="1"/>
  <c r="BH7" i="27"/>
  <c r="H8" i="27"/>
  <c r="AV8" i="27" s="1"/>
  <c r="M8" i="27"/>
  <c r="BH9" i="27"/>
  <c r="H10" i="27"/>
  <c r="AV10" i="27" s="1"/>
  <c r="M10" i="27"/>
  <c r="AX10" i="27" s="1"/>
  <c r="BH11" i="27"/>
  <c r="H12" i="27"/>
  <c r="AV12" i="27" s="1"/>
  <c r="M12" i="27"/>
  <c r="AX12" i="27" s="1"/>
  <c r="BH14" i="27"/>
  <c r="H15" i="27"/>
  <c r="AV15" i="27" s="1"/>
  <c r="M15" i="27"/>
  <c r="BH17" i="27"/>
  <c r="H18" i="27"/>
  <c r="AV18" i="27" s="1"/>
  <c r="M18" i="27"/>
  <c r="AX18" i="27" s="1"/>
  <c r="BH19" i="27"/>
  <c r="H20" i="27"/>
  <c r="AV20" i="27" s="1"/>
  <c r="M20" i="27"/>
  <c r="BH22" i="27"/>
  <c r="H23" i="27"/>
  <c r="AV23" i="27" s="1"/>
  <c r="M23" i="27"/>
  <c r="BH25" i="27"/>
  <c r="H26" i="27"/>
  <c r="AV26" i="27" s="1"/>
  <c r="M26" i="27"/>
  <c r="AX26" i="27" s="1"/>
  <c r="BH29" i="27"/>
  <c r="H30" i="27"/>
  <c r="AV30" i="27" s="1"/>
  <c r="M30" i="27"/>
  <c r="AX30" i="27" s="1"/>
  <c r="BH32" i="27"/>
  <c r="H33" i="27"/>
  <c r="AV33" i="27" s="1"/>
  <c r="M33" i="27"/>
  <c r="BH33" i="27"/>
  <c r="BH36" i="27"/>
  <c r="H37" i="27"/>
  <c r="AV37" i="27" s="1"/>
  <c r="M37" i="27"/>
  <c r="BH38" i="27"/>
  <c r="H39" i="27"/>
  <c r="AV39" i="27" s="1"/>
  <c r="M39" i="27"/>
  <c r="AX39" i="27" s="1"/>
  <c r="BH40" i="27"/>
  <c r="H41" i="27"/>
  <c r="M41" i="27"/>
  <c r="BH41" i="27"/>
  <c r="H42" i="27"/>
  <c r="AV42" i="27" s="1"/>
  <c r="M42" i="27"/>
  <c r="AX42" i="27" s="1"/>
  <c r="E2" i="27"/>
  <c r="F2" i="27" s="1"/>
  <c r="M2" i="27"/>
  <c r="Q2" i="27"/>
  <c r="U2" i="27"/>
  <c r="Y2" i="27"/>
  <c r="AC2" i="27"/>
  <c r="AG2" i="27"/>
  <c r="AO2" i="27"/>
  <c r="AS2" i="27"/>
  <c r="BA2" i="27"/>
  <c r="BJ2" i="27"/>
  <c r="BN2" i="27"/>
  <c r="AH5" i="27"/>
  <c r="AH2" i="27" s="1"/>
  <c r="BI5" i="27"/>
  <c r="AH7" i="27"/>
  <c r="AW7" i="27"/>
  <c r="BI7" i="27"/>
  <c r="AH8" i="27"/>
  <c r="AW8" i="27"/>
  <c r="BI8" i="27"/>
  <c r="AH9" i="27"/>
  <c r="AW9" i="27"/>
  <c r="BI9" i="27"/>
  <c r="AH12" i="27"/>
  <c r="AW12" i="27"/>
  <c r="BI12" i="27"/>
  <c r="AH13" i="27"/>
  <c r="AW13" i="27"/>
  <c r="BI13" i="27"/>
  <c r="AH15" i="27"/>
  <c r="AW15" i="27"/>
  <c r="BI15" i="27"/>
  <c r="AH17" i="27"/>
  <c r="AW17" i="27"/>
  <c r="BI17" i="27"/>
  <c r="AH20" i="27"/>
  <c r="AW20" i="27"/>
  <c r="BI20" i="27"/>
  <c r="AH22" i="27"/>
  <c r="AW22" i="27"/>
  <c r="BI22" i="27"/>
  <c r="AH24" i="27"/>
  <c r="AW24" i="27"/>
  <c r="BI24" i="27"/>
  <c r="AH26" i="27"/>
  <c r="AW26" i="27"/>
  <c r="BI26" i="27"/>
  <c r="AH29" i="27"/>
  <c r="BI29" i="27"/>
  <c r="AH31" i="27"/>
  <c r="AW31" i="27"/>
  <c r="BI31" i="27"/>
  <c r="AH33" i="27"/>
  <c r="AH34" i="27"/>
  <c r="BI34" i="27"/>
  <c r="AH36" i="27"/>
  <c r="BI36" i="27"/>
  <c r="AH37" i="27"/>
  <c r="AW37" i="27"/>
  <c r="BI37" i="27"/>
  <c r="AH38" i="27"/>
  <c r="AW38" i="27"/>
  <c r="BI38" i="27"/>
  <c r="AH41" i="27"/>
  <c r="AH42" i="27"/>
  <c r="BI42" i="27"/>
  <c r="AH44" i="27"/>
  <c r="AW44" i="27"/>
  <c r="BI44" i="27"/>
  <c r="AH45" i="27"/>
  <c r="AW45" i="27"/>
  <c r="BI45" i="27"/>
  <c r="AH48" i="27"/>
  <c r="AW48" i="27"/>
  <c r="BI48" i="27"/>
  <c r="BI51" i="27"/>
  <c r="BI53" i="27"/>
  <c r="BI54" i="27"/>
  <c r="AX63" i="27"/>
  <c r="AW64" i="27"/>
  <c r="AX64" i="27"/>
  <c r="AW65" i="27"/>
  <c r="AX65" i="27"/>
  <c r="AW66" i="27"/>
  <c r="AX66" i="27"/>
  <c r="M2" i="28"/>
  <c r="U2" i="28"/>
  <c r="AA2" i="28"/>
  <c r="AI2" i="28"/>
  <c r="AQ2" i="28"/>
  <c r="AY2" i="28"/>
  <c r="BL2" i="28"/>
  <c r="AX4" i="28"/>
  <c r="BG4" i="28"/>
  <c r="AK8" i="28"/>
  <c r="K8" i="28"/>
  <c r="AV8" i="28" s="1"/>
  <c r="BH8" i="28"/>
  <c r="M8" i="28"/>
  <c r="AW8" i="28"/>
  <c r="AH10" i="28"/>
  <c r="H12" i="28"/>
  <c r="BG13" i="28"/>
  <c r="AX14" i="28"/>
  <c r="AH16" i="28"/>
  <c r="AW18" i="28"/>
  <c r="AH18" i="28"/>
  <c r="BH18" i="28"/>
  <c r="M18" i="28"/>
  <c r="H18" i="28"/>
  <c r="AV18" i="28" s="1"/>
  <c r="AK18" i="28"/>
  <c r="K18" i="28"/>
  <c r="AX23" i="28"/>
  <c r="AW26" i="28"/>
  <c r="AH26" i="28"/>
  <c r="BH26" i="28"/>
  <c r="M26" i="28"/>
  <c r="AX26" i="28" s="1"/>
  <c r="H26" i="28"/>
  <c r="AK26" i="28"/>
  <c r="K26" i="28"/>
  <c r="AU26" i="28" s="1"/>
  <c r="AV29" i="28"/>
  <c r="AX29" i="28"/>
  <c r="AV37" i="28"/>
  <c r="AX37" i="28"/>
  <c r="AV55" i="28"/>
  <c r="AX55" i="28"/>
  <c r="AV63" i="28"/>
  <c r="AX63" i="28"/>
  <c r="BH4" i="27"/>
  <c r="H5" i="27"/>
  <c r="AV5" i="27" s="1"/>
  <c r="M5" i="27"/>
  <c r="AX5" i="27" s="1"/>
  <c r="BH10" i="27"/>
  <c r="H11" i="27"/>
  <c r="AV11" i="27" s="1"/>
  <c r="M11" i="27"/>
  <c r="AX11" i="27" s="1"/>
  <c r="BH13" i="27"/>
  <c r="H14" i="27"/>
  <c r="AV14" i="27" s="1"/>
  <c r="M14" i="27"/>
  <c r="AX14" i="27" s="1"/>
  <c r="BH15" i="27"/>
  <c r="H16" i="27"/>
  <c r="AV16" i="27" s="1"/>
  <c r="M16" i="27"/>
  <c r="AX16" i="27" s="1"/>
  <c r="BH18" i="27"/>
  <c r="H19" i="27"/>
  <c r="AV19" i="27" s="1"/>
  <c r="M19" i="27"/>
  <c r="AX19" i="27" s="1"/>
  <c r="BH21" i="27"/>
  <c r="H22" i="27"/>
  <c r="AV22" i="27" s="1"/>
  <c r="M22" i="27"/>
  <c r="AX22" i="27" s="1"/>
  <c r="BH24" i="27"/>
  <c r="H25" i="27"/>
  <c r="AV25" i="27" s="1"/>
  <c r="M25" i="27"/>
  <c r="BH27" i="27"/>
  <c r="H28" i="27"/>
  <c r="AV28" i="27" s="1"/>
  <c r="M28" i="27"/>
  <c r="AX28" i="27" s="1"/>
  <c r="BH28" i="27"/>
  <c r="H29" i="27"/>
  <c r="AV29" i="27" s="1"/>
  <c r="M29" i="27"/>
  <c r="AW29" i="27" s="1"/>
  <c r="H34" i="27"/>
  <c r="AV34" i="27" s="1"/>
  <c r="M34" i="27"/>
  <c r="AW34" i="27" s="1"/>
  <c r="BH35" i="27"/>
  <c r="H36" i="27"/>
  <c r="AV36" i="27" s="1"/>
  <c r="M36" i="27"/>
  <c r="AX36" i="27" s="1"/>
  <c r="AH4" i="27"/>
  <c r="AW4" i="27"/>
  <c r="BI4" i="27"/>
  <c r="AH6" i="27"/>
  <c r="AW6" i="27"/>
  <c r="BI6" i="27"/>
  <c r="AH10" i="27"/>
  <c r="AW10" i="27"/>
  <c r="BI10" i="27"/>
  <c r="AH11" i="27"/>
  <c r="BI11" i="27"/>
  <c r="AH14" i="27"/>
  <c r="BI14" i="27"/>
  <c r="AH16" i="27"/>
  <c r="BI16" i="27"/>
  <c r="AH18" i="27"/>
  <c r="AW18" i="27"/>
  <c r="BI18" i="27"/>
  <c r="AH19" i="27"/>
  <c r="AW19" i="27"/>
  <c r="BI19" i="27"/>
  <c r="AH21" i="27"/>
  <c r="AW21" i="27"/>
  <c r="BI21" i="27"/>
  <c r="AH23" i="27"/>
  <c r="AW23" i="27"/>
  <c r="BI23" i="27"/>
  <c r="AH25" i="27"/>
  <c r="AW25" i="27"/>
  <c r="BI25" i="27"/>
  <c r="AH27" i="27"/>
  <c r="AW27" i="27"/>
  <c r="BI27" i="27"/>
  <c r="AH28" i="27"/>
  <c r="AW28" i="27"/>
  <c r="BI28" i="27"/>
  <c r="AH30" i="27"/>
  <c r="AW30" i="27"/>
  <c r="BI30" i="27"/>
  <c r="AH32" i="27"/>
  <c r="AW32" i="27"/>
  <c r="BI32" i="27"/>
  <c r="AW33" i="27"/>
  <c r="BI33" i="27"/>
  <c r="AH35" i="27"/>
  <c r="AW35" i="27"/>
  <c r="BI35" i="27"/>
  <c r="AH39" i="27"/>
  <c r="AW39" i="27"/>
  <c r="BI39" i="27"/>
  <c r="AH40" i="27"/>
  <c r="AW40" i="27"/>
  <c r="BI40" i="27"/>
  <c r="AW41" i="27"/>
  <c r="BI41" i="27"/>
  <c r="AH43" i="27"/>
  <c r="AW43" i="27"/>
  <c r="BI43" i="27"/>
  <c r="AH46" i="27"/>
  <c r="AW46" i="27"/>
  <c r="BI46" i="27"/>
  <c r="AH47" i="27"/>
  <c r="AW47" i="27"/>
  <c r="BI47" i="27"/>
  <c r="BI49" i="27"/>
  <c r="BI50" i="27"/>
  <c r="BI52" i="27"/>
  <c r="BI55" i="27"/>
  <c r="BI57" i="27"/>
  <c r="AH57" i="27"/>
  <c r="AV57" i="27"/>
  <c r="BI61" i="27"/>
  <c r="AH61" i="27"/>
  <c r="AX62" i="27"/>
  <c r="R2" i="27"/>
  <c r="Z2" i="27"/>
  <c r="AD2" i="27"/>
  <c r="AL2" i="27"/>
  <c r="AP2" i="27"/>
  <c r="AT2" i="27"/>
  <c r="K4" i="27"/>
  <c r="AU4" i="27" s="1"/>
  <c r="K5" i="27"/>
  <c r="K6" i="27"/>
  <c r="AU6" i="27" s="1"/>
  <c r="K7" i="27"/>
  <c r="AV7" i="27" s="1"/>
  <c r="K8" i="27"/>
  <c r="AU8" i="27" s="1"/>
  <c r="K9" i="27"/>
  <c r="AV9" i="27" s="1"/>
  <c r="K10" i="27"/>
  <c r="AU10" i="27" s="1"/>
  <c r="AK10" i="27"/>
  <c r="AK2" i="27" s="1"/>
  <c r="K11" i="27"/>
  <c r="AU11" i="27" s="1"/>
  <c r="K12" i="27"/>
  <c r="AU12" i="27" s="1"/>
  <c r="K13" i="27"/>
  <c r="AU13" i="27" s="1"/>
  <c r="K14" i="27"/>
  <c r="AU14" i="27" s="1"/>
  <c r="K15" i="27"/>
  <c r="AU15" i="27" s="1"/>
  <c r="K16" i="27"/>
  <c r="AU16" i="27" s="1"/>
  <c r="AK16" i="27"/>
  <c r="K17" i="27"/>
  <c r="AU17" i="27" s="1"/>
  <c r="K18" i="27"/>
  <c r="AU18" i="27" s="1"/>
  <c r="K19" i="27"/>
  <c r="AK19" i="27"/>
  <c r="K20" i="27"/>
  <c r="AU20" i="27" s="1"/>
  <c r="K21" i="27"/>
  <c r="K22" i="27"/>
  <c r="AU22" i="27" s="1"/>
  <c r="K23" i="27"/>
  <c r="AU23" i="27" s="1"/>
  <c r="K24" i="27"/>
  <c r="AU24" i="27" s="1"/>
  <c r="K25" i="27"/>
  <c r="K26" i="27"/>
  <c r="AU26" i="27" s="1"/>
  <c r="K27" i="27"/>
  <c r="AU27" i="27" s="1"/>
  <c r="AK27" i="27"/>
  <c r="K28" i="27"/>
  <c r="AU28" i="27" s="1"/>
  <c r="K29" i="27"/>
  <c r="K30" i="27"/>
  <c r="AU30" i="27" s="1"/>
  <c r="AK30" i="27"/>
  <c r="K31" i="27"/>
  <c r="K32" i="27"/>
  <c r="AU32" i="27" s="1"/>
  <c r="K33" i="27"/>
  <c r="AK33" i="27"/>
  <c r="K34" i="27"/>
  <c r="AU34" i="27" s="1"/>
  <c r="AK34" i="27"/>
  <c r="K35" i="27"/>
  <c r="AU35" i="27" s="1"/>
  <c r="AK35" i="27"/>
  <c r="K36" i="27"/>
  <c r="AK36" i="27"/>
  <c r="K37" i="27"/>
  <c r="AU37" i="27" s="1"/>
  <c r="AK37" i="27"/>
  <c r="K38" i="27"/>
  <c r="AU38" i="27" s="1"/>
  <c r="AK38" i="27"/>
  <c r="K39" i="27"/>
  <c r="AU39" i="27" s="1"/>
  <c r="AK39" i="27"/>
  <c r="K40" i="27"/>
  <c r="AU40" i="27" s="1"/>
  <c r="AK40" i="27"/>
  <c r="K41" i="27"/>
  <c r="AV41" i="27" s="1"/>
  <c r="AK41" i="27"/>
  <c r="K42" i="27"/>
  <c r="AU42" i="27" s="1"/>
  <c r="AK42" i="27"/>
  <c r="K43" i="27"/>
  <c r="AU43" i="27" s="1"/>
  <c r="AK43" i="27"/>
  <c r="K44" i="27"/>
  <c r="AK44" i="27"/>
  <c r="K45" i="27"/>
  <c r="AU45" i="27" s="1"/>
  <c r="AK45" i="27"/>
  <c r="K46" i="27"/>
  <c r="AU46" i="27" s="1"/>
  <c r="AK46" i="27"/>
  <c r="K47" i="27"/>
  <c r="AU47" i="27" s="1"/>
  <c r="AK47" i="27"/>
  <c r="K48" i="27"/>
  <c r="AU48" i="27" s="1"/>
  <c r="AK48" i="27"/>
  <c r="K49" i="27"/>
  <c r="AK49" i="27"/>
  <c r="K50" i="27"/>
  <c r="AU50" i="27" s="1"/>
  <c r="AK50" i="27"/>
  <c r="K51" i="27"/>
  <c r="AK51" i="27"/>
  <c r="K52" i="27"/>
  <c r="AU52" i="27" s="1"/>
  <c r="AK52" i="27"/>
  <c r="K53" i="27"/>
  <c r="AK53" i="27"/>
  <c r="K54" i="27"/>
  <c r="AU54" i="27" s="1"/>
  <c r="AK54" i="27"/>
  <c r="K55" i="27"/>
  <c r="AU55" i="27" s="1"/>
  <c r="AK55" i="27"/>
  <c r="K56" i="27"/>
  <c r="M57" i="27"/>
  <c r="AX57" i="27" s="1"/>
  <c r="BI58" i="27"/>
  <c r="AW58" i="27"/>
  <c r="AH58" i="27"/>
  <c r="AV58" i="27"/>
  <c r="K59" i="27"/>
  <c r="AU59" i="27"/>
  <c r="AK60" i="27"/>
  <c r="H61" i="27"/>
  <c r="AU61" i="27" s="1"/>
  <c r="M61" i="27"/>
  <c r="AW61" i="27" s="1"/>
  <c r="BH61" i="27"/>
  <c r="O2" i="28"/>
  <c r="AC2" i="28"/>
  <c r="AS2" i="28"/>
  <c r="BA2" i="28"/>
  <c r="AH4" i="28"/>
  <c r="BH6" i="28"/>
  <c r="M6" i="28"/>
  <c r="H6" i="28"/>
  <c r="AX6" i="28" s="1"/>
  <c r="AK6" i="28"/>
  <c r="AK2" i="28" s="1"/>
  <c r="K6" i="28"/>
  <c r="AU6" i="28" s="1"/>
  <c r="AW6" i="28"/>
  <c r="H7" i="28"/>
  <c r="AV7" i="28" s="1"/>
  <c r="AX8" i="28"/>
  <c r="BG8" i="28"/>
  <c r="BG11" i="28"/>
  <c r="AK12" i="28"/>
  <c r="K12" i="28"/>
  <c r="AU12" i="28" s="1"/>
  <c r="BH12" i="28"/>
  <c r="M12" i="28"/>
  <c r="AX12" i="28" s="1"/>
  <c r="AW12" i="28"/>
  <c r="AH14" i="28"/>
  <c r="H16" i="28"/>
  <c r="AX17" i="28"/>
  <c r="AX18" i="28"/>
  <c r="BG19" i="28"/>
  <c r="AX25" i="28"/>
  <c r="BG27" i="28"/>
  <c r="AX36" i="28"/>
  <c r="AX54" i="28"/>
  <c r="AV67" i="28"/>
  <c r="AX67" i="28"/>
  <c r="BI56" i="27"/>
  <c r="AW56" i="27"/>
  <c r="BH56" i="27"/>
  <c r="AK57" i="27"/>
  <c r="BI59" i="27"/>
  <c r="AW59" i="27"/>
  <c r="AH59" i="27"/>
  <c r="AV59" i="27"/>
  <c r="AK61" i="27"/>
  <c r="BK2" i="28"/>
  <c r="AT2" i="28"/>
  <c r="AP2" i="28"/>
  <c r="AL2" i="28"/>
  <c r="AD2" i="28"/>
  <c r="Z2" i="28"/>
  <c r="R2" i="28"/>
  <c r="BI2" i="28"/>
  <c r="AZ2" i="28"/>
  <c r="AR2" i="28"/>
  <c r="AN2" i="28"/>
  <c r="AJ2" i="28"/>
  <c r="AB2" i="28"/>
  <c r="X2" i="28"/>
  <c r="T2" i="28"/>
  <c r="P2" i="28"/>
  <c r="L2" i="28"/>
  <c r="Q2" i="28"/>
  <c r="W2" i="28"/>
  <c r="BM2" i="28" s="1"/>
  <c r="AE2" i="28"/>
  <c r="AM2" i="28"/>
  <c r="BH10" i="28"/>
  <c r="M10" i="28"/>
  <c r="AX10" i="28" s="1"/>
  <c r="H10" i="28"/>
  <c r="AK10" i="28"/>
  <c r="K10" i="28"/>
  <c r="AU10" i="28" s="1"/>
  <c r="AW10" i="28"/>
  <c r="BG16" i="28"/>
  <c r="AU16" i="28"/>
  <c r="AK16" i="28"/>
  <c r="K16" i="28"/>
  <c r="BH16" i="28"/>
  <c r="AV16" i="28"/>
  <c r="M16" i="28"/>
  <c r="AX16" i="28" s="1"/>
  <c r="AX19" i="28"/>
  <c r="AW22" i="28"/>
  <c r="AH22" i="28"/>
  <c r="BH22" i="28"/>
  <c r="M22" i="28"/>
  <c r="AX22" i="28" s="1"/>
  <c r="H22" i="28"/>
  <c r="AV22" i="28" s="1"/>
  <c r="AK22" i="28"/>
  <c r="K22" i="28"/>
  <c r="AU22" i="28" s="1"/>
  <c r="AX27" i="28"/>
  <c r="AV33" i="28"/>
  <c r="AX33" i="28"/>
  <c r="AV41" i="28"/>
  <c r="AX41" i="28"/>
  <c r="AV59" i="28"/>
  <c r="AX59" i="28"/>
  <c r="AH5" i="28"/>
  <c r="AW5" i="28"/>
  <c r="AH9" i="28"/>
  <c r="AH2" i="28" s="1"/>
  <c r="AW9" i="28"/>
  <c r="AU11" i="28"/>
  <c r="AH13" i="28"/>
  <c r="AW13" i="28"/>
  <c r="AU15" i="28"/>
  <c r="AH17" i="28"/>
  <c r="AW17" i="28"/>
  <c r="AU19" i="28"/>
  <c r="M20" i="28"/>
  <c r="AX20" i="28" s="1"/>
  <c r="AV20" i="28"/>
  <c r="BH20" i="28"/>
  <c r="AH21" i="28"/>
  <c r="AW21" i="28"/>
  <c r="AU23" i="28"/>
  <c r="M24" i="28"/>
  <c r="AX24" i="28" s="1"/>
  <c r="BH24" i="28"/>
  <c r="AH25" i="28"/>
  <c r="AW25" i="28"/>
  <c r="AU27" i="28"/>
  <c r="M28" i="28"/>
  <c r="AX28" i="28" s="1"/>
  <c r="BH28" i="28"/>
  <c r="AH29" i="28"/>
  <c r="AW29" i="28"/>
  <c r="K30" i="28"/>
  <c r="AK30" i="28"/>
  <c r="AU31" i="28"/>
  <c r="M32" i="28"/>
  <c r="AV32" i="28"/>
  <c r="BH32" i="28"/>
  <c r="AH33" i="28"/>
  <c r="AW33" i="28"/>
  <c r="K34" i="28"/>
  <c r="AU34" i="28" s="1"/>
  <c r="AK34" i="28"/>
  <c r="AU35" i="28"/>
  <c r="M36" i="28"/>
  <c r="AV36" i="28"/>
  <c r="BH36" i="28"/>
  <c r="AH37" i="28"/>
  <c r="AW37" i="28"/>
  <c r="K38" i="28"/>
  <c r="AV38" i="28" s="1"/>
  <c r="AK38" i="28"/>
  <c r="AU39" i="28"/>
  <c r="M40" i="28"/>
  <c r="AX40" i="28" s="1"/>
  <c r="AV40" i="28"/>
  <c r="BH40" i="28"/>
  <c r="AH41" i="28"/>
  <c r="AW41" i="28"/>
  <c r="K42" i="28"/>
  <c r="AU42" i="28" s="1"/>
  <c r="AK42" i="28"/>
  <c r="K43" i="28"/>
  <c r="AU43" i="28" s="1"/>
  <c r="AK43" i="28"/>
  <c r="K44" i="28"/>
  <c r="AK44" i="28"/>
  <c r="K45" i="28"/>
  <c r="AU45" i="28" s="1"/>
  <c r="AK45" i="28"/>
  <c r="K46" i="28"/>
  <c r="AU46" i="28" s="1"/>
  <c r="AK46" i="28"/>
  <c r="K47" i="28"/>
  <c r="AU47" i="28" s="1"/>
  <c r="AK47" i="28"/>
  <c r="K48" i="28"/>
  <c r="AK48" i="28"/>
  <c r="AU49" i="28"/>
  <c r="BG49" i="28"/>
  <c r="H50" i="28"/>
  <c r="AV50" i="28" s="1"/>
  <c r="M50" i="28"/>
  <c r="BH50" i="28"/>
  <c r="AH51" i="28"/>
  <c r="AW51" i="28"/>
  <c r="K52" i="28"/>
  <c r="AK52" i="28"/>
  <c r="AU53" i="28"/>
  <c r="BG53" i="28"/>
  <c r="H54" i="28"/>
  <c r="M54" i="28"/>
  <c r="AV54" i="28"/>
  <c r="BH54" i="28"/>
  <c r="AH55" i="28"/>
  <c r="AW55" i="28"/>
  <c r="K56" i="28"/>
  <c r="AV56" i="28" s="1"/>
  <c r="AK56" i="28"/>
  <c r="AU57" i="28"/>
  <c r="H58" i="28"/>
  <c r="AV58" i="28" s="1"/>
  <c r="M58" i="28"/>
  <c r="AW58" i="28" s="1"/>
  <c r="BH58" i="28"/>
  <c r="AH59" i="28"/>
  <c r="AW59" i="28"/>
  <c r="K60" i="28"/>
  <c r="AK60" i="28"/>
  <c r="AU61" i="28"/>
  <c r="H62" i="28"/>
  <c r="AX62" i="28" s="1"/>
  <c r="M62" i="28"/>
  <c r="AW62" i="28" s="1"/>
  <c r="BH62" i="28"/>
  <c r="AH63" i="28"/>
  <c r="AW63" i="28"/>
  <c r="K64" i="28"/>
  <c r="AK64" i="28"/>
  <c r="AU65" i="28"/>
  <c r="M66" i="28"/>
  <c r="AX66" i="28" s="1"/>
  <c r="BH66" i="28"/>
  <c r="AH67" i="28"/>
  <c r="AW67" i="28"/>
  <c r="K68" i="28"/>
  <c r="AU68" i="28" s="1"/>
  <c r="AK68" i="28"/>
  <c r="AU69" i="28"/>
  <c r="M70" i="28"/>
  <c r="AX70" i="28" s="1"/>
  <c r="BH70" i="28"/>
  <c r="R2" i="29"/>
  <c r="Z2" i="29"/>
  <c r="AD2" i="29"/>
  <c r="AL2" i="29"/>
  <c r="AP2" i="29"/>
  <c r="AT2" i="29"/>
  <c r="BK2" i="29"/>
  <c r="K4" i="29"/>
  <c r="AK4" i="29"/>
  <c r="BH5" i="29"/>
  <c r="K6" i="29"/>
  <c r="AU6" i="29" s="1"/>
  <c r="AX7" i="29"/>
  <c r="K10" i="29"/>
  <c r="AU10" i="29"/>
  <c r="K14" i="29"/>
  <c r="AU14" i="29" s="1"/>
  <c r="H19" i="29"/>
  <c r="AV19" i="29"/>
  <c r="BH22" i="29"/>
  <c r="M22" i="29"/>
  <c r="AX22" i="29" s="1"/>
  <c r="AW22" i="29"/>
  <c r="AH22" i="29"/>
  <c r="AK22" i="29"/>
  <c r="AX24" i="29"/>
  <c r="H27" i="29"/>
  <c r="AV27" i="29" s="1"/>
  <c r="BH30" i="29"/>
  <c r="M30" i="29"/>
  <c r="AX30" i="29" s="1"/>
  <c r="AW30" i="29"/>
  <c r="AH30" i="29"/>
  <c r="AK30" i="29"/>
  <c r="AX32" i="29"/>
  <c r="H35" i="29"/>
  <c r="BH38" i="29"/>
  <c r="AV38" i="29"/>
  <c r="M38" i="29"/>
  <c r="AX38" i="29" s="1"/>
  <c r="AW38" i="29"/>
  <c r="AH38" i="29"/>
  <c r="AK38" i="29"/>
  <c r="AX40" i="29"/>
  <c r="AX48" i="29"/>
  <c r="AX56" i="29"/>
  <c r="AX65" i="29"/>
  <c r="AH67" i="29"/>
  <c r="BH67" i="29"/>
  <c r="M67" i="29"/>
  <c r="H67" i="29"/>
  <c r="AK67" i="29"/>
  <c r="K67" i="29"/>
  <c r="AU67" i="29" s="1"/>
  <c r="AX68" i="29"/>
  <c r="BK2" i="30"/>
  <c r="AX9" i="30"/>
  <c r="AV20" i="30"/>
  <c r="AU30" i="28"/>
  <c r="BG30" i="28"/>
  <c r="BG34" i="28"/>
  <c r="AU38" i="28"/>
  <c r="BG38" i="28"/>
  <c r="AU48" i="28"/>
  <c r="BG48" i="28"/>
  <c r="AU52" i="28"/>
  <c r="BG52" i="28"/>
  <c r="AU56" i="28"/>
  <c r="AU60" i="28"/>
  <c r="AU64" i="28"/>
  <c r="AH66" i="28"/>
  <c r="AW66" i="28"/>
  <c r="AH70" i="28"/>
  <c r="AW70" i="28"/>
  <c r="O2" i="29"/>
  <c r="S2" i="29"/>
  <c r="W2" i="29"/>
  <c r="AA2" i="29"/>
  <c r="AE2" i="29"/>
  <c r="AI2" i="29"/>
  <c r="AM2" i="29"/>
  <c r="AQ2" i="29"/>
  <c r="AY2" i="29"/>
  <c r="BL2" i="29"/>
  <c r="BG4" i="29"/>
  <c r="H5" i="29"/>
  <c r="AX5" i="29" s="1"/>
  <c r="AW5" i="29"/>
  <c r="AW6" i="29"/>
  <c r="AH6" i="29"/>
  <c r="AV6" i="29"/>
  <c r="AW9" i="29"/>
  <c r="AW10" i="29"/>
  <c r="AH10" i="29"/>
  <c r="AV10" i="29"/>
  <c r="AW13" i="29"/>
  <c r="AW14" i="29"/>
  <c r="AH14" i="29"/>
  <c r="AV14" i="29"/>
  <c r="BH18" i="29"/>
  <c r="AV18" i="29"/>
  <c r="M18" i="29"/>
  <c r="AX18" i="29" s="1"/>
  <c r="AW18" i="29"/>
  <c r="AH18" i="29"/>
  <c r="BG18" i="29"/>
  <c r="BG19" i="29"/>
  <c r="AW23" i="29"/>
  <c r="AH23" i="29"/>
  <c r="AK23" i="29"/>
  <c r="K23" i="29"/>
  <c r="M23" i="29"/>
  <c r="AX27" i="29"/>
  <c r="BG27" i="29"/>
  <c r="AW31" i="29"/>
  <c r="AH31" i="29"/>
  <c r="AK31" i="29"/>
  <c r="K31" i="29"/>
  <c r="M31" i="29"/>
  <c r="BG35" i="29"/>
  <c r="AW39" i="29"/>
  <c r="AH39" i="29"/>
  <c r="AK39" i="29"/>
  <c r="K39" i="29"/>
  <c r="M39" i="29"/>
  <c r="AU39" i="29"/>
  <c r="AW47" i="29"/>
  <c r="AH47" i="29"/>
  <c r="BH47" i="29"/>
  <c r="M47" i="29"/>
  <c r="H47" i="29"/>
  <c r="AV47" i="29" s="1"/>
  <c r="AK47" i="29"/>
  <c r="K47" i="29"/>
  <c r="AW55" i="29"/>
  <c r="AH55" i="29"/>
  <c r="BH55" i="29"/>
  <c r="M55" i="29"/>
  <c r="H55" i="29"/>
  <c r="AV55" i="29" s="1"/>
  <c r="AK55" i="29"/>
  <c r="K55" i="29"/>
  <c r="AH63" i="29"/>
  <c r="BH63" i="29"/>
  <c r="M63" i="29"/>
  <c r="H63" i="29"/>
  <c r="AV63" i="29" s="1"/>
  <c r="AK63" i="29"/>
  <c r="K63" i="29"/>
  <c r="AU63" i="29" s="1"/>
  <c r="AX64" i="29"/>
  <c r="AW79" i="29"/>
  <c r="AX33" i="30"/>
  <c r="AU5" i="28"/>
  <c r="AU9" i="28"/>
  <c r="AU13" i="28"/>
  <c r="AU17" i="28"/>
  <c r="K20" i="28"/>
  <c r="AK20" i="28"/>
  <c r="AU21" i="28"/>
  <c r="K24" i="28"/>
  <c r="AV24" i="28" s="1"/>
  <c r="AK24" i="28"/>
  <c r="AU25" i="28"/>
  <c r="K28" i="28"/>
  <c r="AU28" i="28" s="1"/>
  <c r="AK28" i="28"/>
  <c r="AU29" i="28"/>
  <c r="H30" i="28"/>
  <c r="AV30" i="28" s="1"/>
  <c r="M30" i="28"/>
  <c r="AX30" i="28" s="1"/>
  <c r="BH30" i="28"/>
  <c r="K32" i="28"/>
  <c r="AK32" i="28"/>
  <c r="AU33" i="28"/>
  <c r="H34" i="28"/>
  <c r="M34" i="28"/>
  <c r="AX34" i="28" s="1"/>
  <c r="AV34" i="28"/>
  <c r="BH34" i="28"/>
  <c r="K36" i="28"/>
  <c r="AK36" i="28"/>
  <c r="AU37" i="28"/>
  <c r="H38" i="28"/>
  <c r="M38" i="28"/>
  <c r="AX38" i="28" s="1"/>
  <c r="BH38" i="28"/>
  <c r="K40" i="28"/>
  <c r="AK40" i="28"/>
  <c r="AU41" i="28"/>
  <c r="H42" i="28"/>
  <c r="AV42" i="28" s="1"/>
  <c r="M42" i="28"/>
  <c r="AX42" i="28" s="1"/>
  <c r="BH42" i="28"/>
  <c r="H43" i="28"/>
  <c r="AV43" i="28" s="1"/>
  <c r="M43" i="28"/>
  <c r="AX43" i="28" s="1"/>
  <c r="BH43" i="28"/>
  <c r="H44" i="28"/>
  <c r="AV44" i="28" s="1"/>
  <c r="M44" i="28"/>
  <c r="AX44" i="28" s="1"/>
  <c r="BH44" i="28"/>
  <c r="H45" i="28"/>
  <c r="AV45" i="28" s="1"/>
  <c r="M45" i="28"/>
  <c r="BH45" i="28"/>
  <c r="H46" i="28"/>
  <c r="AV46" i="28" s="1"/>
  <c r="M46" i="28"/>
  <c r="AX46" i="28" s="1"/>
  <c r="BH46" i="28"/>
  <c r="M47" i="28"/>
  <c r="AX47" i="28" s="1"/>
  <c r="AV47" i="28"/>
  <c r="BH47" i="28"/>
  <c r="M48" i="28"/>
  <c r="AX48" i="28" s="1"/>
  <c r="AV48" i="28"/>
  <c r="BH48" i="28"/>
  <c r="AH49" i="28"/>
  <c r="K50" i="28"/>
  <c r="AK50" i="28"/>
  <c r="AU51" i="28"/>
  <c r="M52" i="28"/>
  <c r="AX52" i="28" s="1"/>
  <c r="AV52" i="28"/>
  <c r="BH52" i="28"/>
  <c r="AH53" i="28"/>
  <c r="K54" i="28"/>
  <c r="AK54" i="28"/>
  <c r="M56" i="28"/>
  <c r="AW56" i="28" s="1"/>
  <c r="BH56" i="28"/>
  <c r="AH57" i="28"/>
  <c r="K58" i="28"/>
  <c r="AU58" i="28" s="1"/>
  <c r="AK58" i="28"/>
  <c r="M60" i="28"/>
  <c r="AX60" i="28" s="1"/>
  <c r="AV60" i="28"/>
  <c r="BH60" i="28"/>
  <c r="AH61" i="28"/>
  <c r="K62" i="28"/>
  <c r="AK62" i="28"/>
  <c r="M64" i="28"/>
  <c r="AW64" i="28" s="1"/>
  <c r="AV64" i="28"/>
  <c r="BH64" i="28"/>
  <c r="AH65" i="28"/>
  <c r="K66" i="28"/>
  <c r="AU66" i="28" s="1"/>
  <c r="AK66" i="28"/>
  <c r="H68" i="28"/>
  <c r="M68" i="28"/>
  <c r="AX68" i="28" s="1"/>
  <c r="AV68" i="28"/>
  <c r="BH68" i="28"/>
  <c r="AH69" i="28"/>
  <c r="K70" i="28"/>
  <c r="AV70" i="28" s="1"/>
  <c r="AK70" i="28"/>
  <c r="L2" i="29"/>
  <c r="P2" i="29"/>
  <c r="T2" i="29"/>
  <c r="X2" i="29"/>
  <c r="AB2" i="29"/>
  <c r="AJ2" i="29"/>
  <c r="AN2" i="29"/>
  <c r="AR2" i="29"/>
  <c r="AZ2" i="29"/>
  <c r="H4" i="29"/>
  <c r="AU4" i="29" s="1"/>
  <c r="M4" i="29"/>
  <c r="AX4" i="29" s="1"/>
  <c r="BH4" i="29"/>
  <c r="H6" i="29"/>
  <c r="M6" i="29"/>
  <c r="AX6" i="29" s="1"/>
  <c r="AK7" i="29"/>
  <c r="K7" i="29"/>
  <c r="AU7" i="29" s="1"/>
  <c r="M7" i="29"/>
  <c r="AH7" i="29"/>
  <c r="AH2" i="29" s="1"/>
  <c r="BG7" i="29"/>
  <c r="BH9" i="29"/>
  <c r="AV9" i="29"/>
  <c r="M9" i="29"/>
  <c r="AX9" i="29" s="1"/>
  <c r="AH9" i="29"/>
  <c r="M10" i="29"/>
  <c r="AX10" i="29" s="1"/>
  <c r="AK11" i="29"/>
  <c r="K11" i="29"/>
  <c r="AU11" i="29" s="1"/>
  <c r="M11" i="29"/>
  <c r="AX11" i="29" s="1"/>
  <c r="AH11" i="29"/>
  <c r="BG11" i="29"/>
  <c r="H12" i="29"/>
  <c r="AV12" i="29" s="1"/>
  <c r="BH13" i="29"/>
  <c r="AV13" i="29"/>
  <c r="M13" i="29"/>
  <c r="AX13" i="29" s="1"/>
  <c r="AH13" i="29"/>
  <c r="M14" i="29"/>
  <c r="AX14" i="29" s="1"/>
  <c r="AK15" i="29"/>
  <c r="K15" i="29"/>
  <c r="AU15" i="29" s="1"/>
  <c r="M15" i="29"/>
  <c r="AX15" i="29" s="1"/>
  <c r="AH15" i="29"/>
  <c r="BG15" i="29"/>
  <c r="H16" i="29"/>
  <c r="AV16" i="29" s="1"/>
  <c r="BH17" i="29"/>
  <c r="AV17" i="29"/>
  <c r="M17" i="29"/>
  <c r="AX17" i="29" s="1"/>
  <c r="AH17" i="29"/>
  <c r="AX20" i="29"/>
  <c r="K22" i="29"/>
  <c r="AV22" i="29" s="1"/>
  <c r="H23" i="29"/>
  <c r="AU23" i="29" s="1"/>
  <c r="BH26" i="29"/>
  <c r="AV26" i="29"/>
  <c r="M26" i="29"/>
  <c r="AX26" i="29" s="1"/>
  <c r="AW26" i="29"/>
  <c r="AH26" i="29"/>
  <c r="AK26" i="29"/>
  <c r="AX28" i="29"/>
  <c r="K30" i="29"/>
  <c r="AU30" i="29" s="1"/>
  <c r="H31" i="29"/>
  <c r="AX31" i="29" s="1"/>
  <c r="BH34" i="29"/>
  <c r="AV34" i="29"/>
  <c r="M34" i="29"/>
  <c r="AX34" i="29" s="1"/>
  <c r="AW34" i="29"/>
  <c r="AH34" i="29"/>
  <c r="AK34" i="29"/>
  <c r="AX36" i="29"/>
  <c r="K38" i="29"/>
  <c r="AU38" i="29" s="1"/>
  <c r="H39" i="29"/>
  <c r="AV39" i="29" s="1"/>
  <c r="AX41" i="29"/>
  <c r="AX44" i="29"/>
  <c r="AX47" i="29"/>
  <c r="AX52" i="29"/>
  <c r="AU69" i="29"/>
  <c r="AW71" i="29"/>
  <c r="AU73" i="29"/>
  <c r="AU77" i="29"/>
  <c r="AX81" i="29"/>
  <c r="AX17" i="30"/>
  <c r="AX29" i="30"/>
  <c r="AU20" i="28"/>
  <c r="AU24" i="28"/>
  <c r="AH30" i="28"/>
  <c r="AU32" i="28"/>
  <c r="AH34" i="28"/>
  <c r="AU36" i="28"/>
  <c r="AH38" i="28"/>
  <c r="AU40" i="28"/>
  <c r="AH42" i="28"/>
  <c r="AW42" i="28"/>
  <c r="AH43" i="28"/>
  <c r="AW43" i="28"/>
  <c r="AH44" i="28"/>
  <c r="AW44" i="28"/>
  <c r="AH45" i="28"/>
  <c r="AW45" i="28"/>
  <c r="AH46" i="28"/>
  <c r="AW46" i="28"/>
  <c r="AH47" i="28"/>
  <c r="AW47" i="28"/>
  <c r="AH48" i="28"/>
  <c r="AH52" i="28"/>
  <c r="AU54" i="28"/>
  <c r="AH56" i="28"/>
  <c r="AH60" i="28"/>
  <c r="AH64" i="28"/>
  <c r="AH68" i="28"/>
  <c r="E2" i="29"/>
  <c r="M2" i="29"/>
  <c r="Q2" i="29"/>
  <c r="U2" i="29"/>
  <c r="Y2" i="29"/>
  <c r="AC2" i="29"/>
  <c r="AG2" i="29"/>
  <c r="AO2" i="29"/>
  <c r="AS2" i="29"/>
  <c r="BA2" i="29"/>
  <c r="BJ2" i="29"/>
  <c r="AH4" i="29"/>
  <c r="AW19" i="29"/>
  <c r="AH19" i="29"/>
  <c r="AK19" i="29"/>
  <c r="AK2" i="29" s="1"/>
  <c r="K19" i="29"/>
  <c r="M19" i="29"/>
  <c r="AX19" i="29" s="1"/>
  <c r="AU19" i="29"/>
  <c r="AX23" i="29"/>
  <c r="AW27" i="29"/>
  <c r="AH27" i="29"/>
  <c r="AK27" i="29"/>
  <c r="K27" i="29"/>
  <c r="AU27" i="29" s="1"/>
  <c r="M27" i="29"/>
  <c r="AW35" i="29"/>
  <c r="AH35" i="29"/>
  <c r="AK35" i="29"/>
  <c r="K35" i="29"/>
  <c r="AV35" i="29" s="1"/>
  <c r="M35" i="29"/>
  <c r="AX35" i="29" s="1"/>
  <c r="AX39" i="29"/>
  <c r="AW43" i="29"/>
  <c r="AH43" i="29"/>
  <c r="BH43" i="29"/>
  <c r="M43" i="29"/>
  <c r="AX43" i="29" s="1"/>
  <c r="H43" i="29"/>
  <c r="AV43" i="29" s="1"/>
  <c r="AK43" i="29"/>
  <c r="K43" i="29"/>
  <c r="AU43" i="29" s="1"/>
  <c r="AW51" i="29"/>
  <c r="AH51" i="29"/>
  <c r="BH51" i="29"/>
  <c r="M51" i="29"/>
  <c r="AX51" i="29" s="1"/>
  <c r="H51" i="29"/>
  <c r="AV51" i="29" s="1"/>
  <c r="AK51" i="29"/>
  <c r="K51" i="29"/>
  <c r="AU51" i="29" s="1"/>
  <c r="AW59" i="29"/>
  <c r="AH59" i="29"/>
  <c r="BH59" i="29"/>
  <c r="M59" i="29"/>
  <c r="H59" i="29"/>
  <c r="AV59" i="29" s="1"/>
  <c r="AK59" i="29"/>
  <c r="K59" i="29"/>
  <c r="BG59" i="29"/>
  <c r="AX61" i="29"/>
  <c r="AX13" i="30"/>
  <c r="AX25" i="30"/>
  <c r="AV46" i="30"/>
  <c r="AU8" i="29"/>
  <c r="AU16" i="29"/>
  <c r="AU20" i="29"/>
  <c r="M21" i="29"/>
  <c r="AV21" i="29"/>
  <c r="BH21" i="29"/>
  <c r="AU24" i="29"/>
  <c r="M25" i="29"/>
  <c r="AX25" i="29" s="1"/>
  <c r="AV25" i="29"/>
  <c r="BH25" i="29"/>
  <c r="AU28" i="29"/>
  <c r="M29" i="29"/>
  <c r="AX29" i="29" s="1"/>
  <c r="AV29" i="29"/>
  <c r="BH29" i="29"/>
  <c r="AU32" i="29"/>
  <c r="M33" i="29"/>
  <c r="AX33" i="29" s="1"/>
  <c r="AV33" i="29"/>
  <c r="BH33" i="29"/>
  <c r="AU36" i="29"/>
  <c r="M37" i="29"/>
  <c r="AX37" i="29" s="1"/>
  <c r="AV37" i="29"/>
  <c r="BH37" i="29"/>
  <c r="AU40" i="29"/>
  <c r="M41" i="29"/>
  <c r="AV41" i="29"/>
  <c r="BH41" i="29"/>
  <c r="AH42" i="29"/>
  <c r="AW42" i="29"/>
  <c r="AU44" i="29"/>
  <c r="M45" i="29"/>
  <c r="AX45" i="29" s="1"/>
  <c r="AV45" i="29"/>
  <c r="BH45" i="29"/>
  <c r="AH46" i="29"/>
  <c r="AW46" i="29"/>
  <c r="AU48" i="29"/>
  <c r="M49" i="29"/>
  <c r="AX49" i="29" s="1"/>
  <c r="AV49" i="29"/>
  <c r="BH49" i="29"/>
  <c r="AH50" i="29"/>
  <c r="AW50" i="29"/>
  <c r="AU52" i="29"/>
  <c r="M53" i="29"/>
  <c r="AX53" i="29" s="1"/>
  <c r="AV53" i="29"/>
  <c r="BH53" i="29"/>
  <c r="AH54" i="29"/>
  <c r="AW54" i="29"/>
  <c r="AU56" i="29"/>
  <c r="M57" i="29"/>
  <c r="AX57" i="29" s="1"/>
  <c r="AV57" i="29"/>
  <c r="BH57" i="29"/>
  <c r="AH58" i="29"/>
  <c r="AW58" i="29"/>
  <c r="BG60" i="29"/>
  <c r="M61" i="29"/>
  <c r="AW61" i="29" s="1"/>
  <c r="AV61" i="29"/>
  <c r="BH61" i="29"/>
  <c r="AH62" i="29"/>
  <c r="AH66" i="29"/>
  <c r="AW66" i="29"/>
  <c r="AH70" i="29"/>
  <c r="K71" i="29"/>
  <c r="AU71" i="29" s="1"/>
  <c r="AK71" i="29"/>
  <c r="AH74" i="29"/>
  <c r="K75" i="29"/>
  <c r="AK75" i="29"/>
  <c r="AV77" i="29"/>
  <c r="BH77" i="29"/>
  <c r="AH78" i="29"/>
  <c r="K79" i="29"/>
  <c r="AK79" i="29"/>
  <c r="AH82" i="29"/>
  <c r="G2" i="30"/>
  <c r="O2" i="30"/>
  <c r="S2" i="30"/>
  <c r="W2" i="30"/>
  <c r="BM2" i="30" s="1"/>
  <c r="AA2" i="30"/>
  <c r="AE2" i="30"/>
  <c r="AI2" i="30"/>
  <c r="AM2" i="30"/>
  <c r="AQ2" i="30"/>
  <c r="AY2" i="30"/>
  <c r="BL2" i="30"/>
  <c r="AU4" i="30"/>
  <c r="BG4" i="30"/>
  <c r="AH6" i="30"/>
  <c r="AW6" i="30"/>
  <c r="K7" i="30"/>
  <c r="AU7" i="30" s="1"/>
  <c r="AK7" i="30"/>
  <c r="AK2" i="30" s="1"/>
  <c r="BG8" i="30"/>
  <c r="AH10" i="30"/>
  <c r="AW10" i="30"/>
  <c r="K11" i="30"/>
  <c r="AK11" i="30"/>
  <c r="BG12" i="30"/>
  <c r="AH14" i="30"/>
  <c r="AW14" i="30"/>
  <c r="K15" i="30"/>
  <c r="AU15" i="30" s="1"/>
  <c r="AK15" i="30"/>
  <c r="BG16" i="30"/>
  <c r="AV17" i="30"/>
  <c r="BH17" i="30"/>
  <c r="AH18" i="30"/>
  <c r="AW18" i="30"/>
  <c r="K19" i="30"/>
  <c r="AU19" i="30" s="1"/>
  <c r="AK19" i="30"/>
  <c r="BG20" i="30"/>
  <c r="AH22" i="30"/>
  <c r="AW22" i="30"/>
  <c r="K23" i="30"/>
  <c r="AK23" i="30"/>
  <c r="AU24" i="30"/>
  <c r="BG24" i="30"/>
  <c r="AH26" i="30"/>
  <c r="AW26" i="30"/>
  <c r="K27" i="30"/>
  <c r="AU27" i="30" s="1"/>
  <c r="AK27" i="30"/>
  <c r="BG28" i="30"/>
  <c r="AH30" i="30"/>
  <c r="AW30" i="30"/>
  <c r="K31" i="30"/>
  <c r="AK31" i="30"/>
  <c r="AU32" i="30"/>
  <c r="BG32" i="30"/>
  <c r="AH34" i="30"/>
  <c r="AW34" i="30"/>
  <c r="K35" i="30"/>
  <c r="AU35" i="30" s="1"/>
  <c r="AK35" i="30"/>
  <c r="BH36" i="30"/>
  <c r="AU36" i="30"/>
  <c r="K37" i="30"/>
  <c r="AU37" i="30" s="1"/>
  <c r="AV38" i="30"/>
  <c r="K40" i="30"/>
  <c r="AU40" i="30" s="1"/>
  <c r="K41" i="30"/>
  <c r="AU41" i="30"/>
  <c r="K44" i="30"/>
  <c r="AU44" i="30" s="1"/>
  <c r="AK45" i="30"/>
  <c r="K45" i="30"/>
  <c r="AU45" i="30" s="1"/>
  <c r="AW45" i="30"/>
  <c r="AH45" i="30"/>
  <c r="M45" i="30"/>
  <c r="AX45" i="30" s="1"/>
  <c r="BH45" i="30"/>
  <c r="AX46" i="30"/>
  <c r="AK56" i="30"/>
  <c r="K56" i="30"/>
  <c r="AH56" i="30"/>
  <c r="BH56" i="30"/>
  <c r="AV56" i="30"/>
  <c r="M56" i="30"/>
  <c r="AK60" i="30"/>
  <c r="K60" i="30"/>
  <c r="AH60" i="30"/>
  <c r="BH60" i="30"/>
  <c r="M60" i="30"/>
  <c r="AX60" i="30" s="1"/>
  <c r="AK64" i="30"/>
  <c r="K64" i="30"/>
  <c r="AH64" i="30"/>
  <c r="BH64" i="30"/>
  <c r="M64" i="30"/>
  <c r="AK68" i="30"/>
  <c r="K68" i="30"/>
  <c r="AH68" i="30"/>
  <c r="BH68" i="30"/>
  <c r="M68" i="30"/>
  <c r="AK72" i="30"/>
  <c r="K72" i="30"/>
  <c r="AH72" i="30"/>
  <c r="BH72" i="30"/>
  <c r="AV72" i="30"/>
  <c r="M72" i="30"/>
  <c r="AV17" i="31"/>
  <c r="BG7" i="30"/>
  <c r="BG11" i="30"/>
  <c r="BG15" i="30"/>
  <c r="BG19" i="30"/>
  <c r="BG23" i="30"/>
  <c r="BG27" i="30"/>
  <c r="BG31" i="30"/>
  <c r="BG35" i="30"/>
  <c r="AW37" i="30"/>
  <c r="AH37" i="30"/>
  <c r="BG39" i="30"/>
  <c r="AW41" i="30"/>
  <c r="AH41" i="30"/>
  <c r="AV41" i="30"/>
  <c r="BG43" i="30"/>
  <c r="H44" i="30"/>
  <c r="H45" i="30"/>
  <c r="H48" i="30"/>
  <c r="AU48" i="30" s="1"/>
  <c r="AV51" i="30"/>
  <c r="AW51" i="30"/>
  <c r="AH52" i="30"/>
  <c r="BH52" i="30"/>
  <c r="M52" i="30"/>
  <c r="AX52" i="30" s="1"/>
  <c r="AK52" i="30"/>
  <c r="AW55" i="30"/>
  <c r="H55" i="30"/>
  <c r="AW59" i="30"/>
  <c r="H59" i="30"/>
  <c r="AW63" i="30"/>
  <c r="H63" i="30"/>
  <c r="AW67" i="30"/>
  <c r="H67" i="30"/>
  <c r="AW71" i="30"/>
  <c r="H71" i="30"/>
  <c r="AW75" i="30"/>
  <c r="H75" i="30"/>
  <c r="AX75" i="30" s="1"/>
  <c r="AU81" i="30"/>
  <c r="AU42" i="29"/>
  <c r="BG42" i="29"/>
  <c r="AU46" i="29"/>
  <c r="BG46" i="29"/>
  <c r="AU50" i="29"/>
  <c r="BG50" i="29"/>
  <c r="AU54" i="29"/>
  <c r="BG54" i="29"/>
  <c r="AU58" i="29"/>
  <c r="BG58" i="29"/>
  <c r="AU62" i="29"/>
  <c r="AU66" i="29"/>
  <c r="AU70" i="29"/>
  <c r="H71" i="29"/>
  <c r="M71" i="29"/>
  <c r="AX71" i="29" s="1"/>
  <c r="AV71" i="29"/>
  <c r="BH71" i="29"/>
  <c r="AU74" i="29"/>
  <c r="H75" i="29"/>
  <c r="AU75" i="29" s="1"/>
  <c r="M75" i="29"/>
  <c r="AX75" i="29" s="1"/>
  <c r="AV75" i="29"/>
  <c r="BH75" i="29"/>
  <c r="AU78" i="29"/>
  <c r="H79" i="29"/>
  <c r="AV79" i="29" s="1"/>
  <c r="M79" i="29"/>
  <c r="BH79" i="29"/>
  <c r="AU82" i="29"/>
  <c r="E2" i="30"/>
  <c r="BJ2" i="30"/>
  <c r="AU6" i="30"/>
  <c r="BG6" i="30"/>
  <c r="H7" i="30"/>
  <c r="AV7" i="30" s="1"/>
  <c r="M7" i="30"/>
  <c r="BH7" i="30"/>
  <c r="AU10" i="30"/>
  <c r="BG10" i="30"/>
  <c r="H11" i="30"/>
  <c r="AU11" i="30" s="1"/>
  <c r="M11" i="30"/>
  <c r="AX11" i="30" s="1"/>
  <c r="AV11" i="30"/>
  <c r="BH11" i="30"/>
  <c r="AU14" i="30"/>
  <c r="BG14" i="30"/>
  <c r="H15" i="30"/>
  <c r="AV15" i="30" s="1"/>
  <c r="M15" i="30"/>
  <c r="BH15" i="30"/>
  <c r="AU18" i="30"/>
  <c r="BG18" i="30"/>
  <c r="H19" i="30"/>
  <c r="M19" i="30"/>
  <c r="AX19" i="30" s="1"/>
  <c r="BH19" i="30"/>
  <c r="AU22" i="30"/>
  <c r="BG22" i="30"/>
  <c r="H23" i="30"/>
  <c r="AV23" i="30" s="1"/>
  <c r="M23" i="30"/>
  <c r="BH23" i="30"/>
  <c r="AU26" i="30"/>
  <c r="BG26" i="30"/>
  <c r="H27" i="30"/>
  <c r="M27" i="30"/>
  <c r="AX27" i="30" s="1"/>
  <c r="BH27" i="30"/>
  <c r="AU30" i="30"/>
  <c r="BG30" i="30"/>
  <c r="H31" i="30"/>
  <c r="AV31" i="30" s="1"/>
  <c r="M31" i="30"/>
  <c r="BH31" i="30"/>
  <c r="AU34" i="30"/>
  <c r="BG34" i="30"/>
  <c r="H35" i="30"/>
  <c r="M35" i="30"/>
  <c r="AX35" i="30" s="1"/>
  <c r="BH35" i="30"/>
  <c r="H37" i="30"/>
  <c r="AV37" i="30" s="1"/>
  <c r="M37" i="30"/>
  <c r="AX37" i="30" s="1"/>
  <c r="AK38" i="30"/>
  <c r="K38" i="30"/>
  <c r="M38" i="30"/>
  <c r="AX38" i="30" s="1"/>
  <c r="AH38" i="30"/>
  <c r="BG38" i="30"/>
  <c r="BH40" i="30"/>
  <c r="M40" i="30"/>
  <c r="AX40" i="30" s="1"/>
  <c r="AH40" i="30"/>
  <c r="AK42" i="30"/>
  <c r="K42" i="30"/>
  <c r="M42" i="30"/>
  <c r="AX42" i="30" s="1"/>
  <c r="AH42" i="30"/>
  <c r="BG42" i="30"/>
  <c r="AW44" i="30"/>
  <c r="BH44" i="30"/>
  <c r="AV44" i="30"/>
  <c r="M44" i="30"/>
  <c r="AH44" i="30"/>
  <c r="BG44" i="30"/>
  <c r="AW47" i="30"/>
  <c r="AH48" i="30"/>
  <c r="BH48" i="30"/>
  <c r="M48" i="30"/>
  <c r="AK48" i="30"/>
  <c r="AK53" i="30"/>
  <c r="K53" i="30"/>
  <c r="AH53" i="30"/>
  <c r="M53" i="30"/>
  <c r="AU55" i="30"/>
  <c r="AU57" i="30"/>
  <c r="AU62" i="30"/>
  <c r="AU63" i="30"/>
  <c r="AU67" i="30"/>
  <c r="AU71" i="30"/>
  <c r="AU73" i="30"/>
  <c r="H76" i="30"/>
  <c r="AV81" i="30"/>
  <c r="AU21" i="29"/>
  <c r="AU25" i="29"/>
  <c r="AU29" i="29"/>
  <c r="AU33" i="29"/>
  <c r="AU37" i="29"/>
  <c r="AU41" i="29"/>
  <c r="M42" i="29"/>
  <c r="AX42" i="29" s="1"/>
  <c r="AV42" i="29"/>
  <c r="AU45" i="29"/>
  <c r="M46" i="29"/>
  <c r="AX46" i="29" s="1"/>
  <c r="AV46" i="29"/>
  <c r="AU49" i="29"/>
  <c r="M50" i="29"/>
  <c r="AX50" i="29" s="1"/>
  <c r="AV50" i="29"/>
  <c r="AU53" i="29"/>
  <c r="M54" i="29"/>
  <c r="AX54" i="29" s="1"/>
  <c r="AV54" i="29"/>
  <c r="AU57" i="29"/>
  <c r="M58" i="29"/>
  <c r="AX58" i="29" s="1"/>
  <c r="AV58" i="29"/>
  <c r="K60" i="29"/>
  <c r="AV60" i="29" s="1"/>
  <c r="M62" i="29"/>
  <c r="AX62" i="29" s="1"/>
  <c r="AV62" i="29"/>
  <c r="K64" i="29"/>
  <c r="AU64" i="29" s="1"/>
  <c r="M66" i="29"/>
  <c r="AX66" i="29" s="1"/>
  <c r="AV66" i="29"/>
  <c r="K68" i="29"/>
  <c r="AV68" i="29" s="1"/>
  <c r="M70" i="29"/>
  <c r="AX70" i="29" s="1"/>
  <c r="AV70" i="29"/>
  <c r="AH71" i="29"/>
  <c r="K72" i="29"/>
  <c r="AV72" i="29" s="1"/>
  <c r="M74" i="29"/>
  <c r="AX74" i="29" s="1"/>
  <c r="AV74" i="29"/>
  <c r="AH75" i="29"/>
  <c r="K76" i="29"/>
  <c r="AV76" i="29" s="1"/>
  <c r="M78" i="29"/>
  <c r="AX78" i="29" s="1"/>
  <c r="AV78" i="29"/>
  <c r="AH79" i="29"/>
  <c r="K80" i="29"/>
  <c r="AU80" i="29" s="1"/>
  <c r="M82" i="29"/>
  <c r="AX82" i="29" s="1"/>
  <c r="AV82" i="29"/>
  <c r="R2" i="30"/>
  <c r="Z2" i="30"/>
  <c r="AD2" i="30"/>
  <c r="AL2" i="30"/>
  <c r="AP2" i="30"/>
  <c r="AT2" i="30"/>
  <c r="K4" i="30"/>
  <c r="AV4" i="30" s="1"/>
  <c r="AU5" i="30"/>
  <c r="M6" i="30"/>
  <c r="AX6" i="30" s="1"/>
  <c r="AV6" i="30"/>
  <c r="AH7" i="30"/>
  <c r="AH2" i="30" s="1"/>
  <c r="K8" i="30"/>
  <c r="AV8" i="30" s="1"/>
  <c r="AU9" i="30"/>
  <c r="M10" i="30"/>
  <c r="AX10" i="30" s="1"/>
  <c r="AV10" i="30"/>
  <c r="AH11" i="30"/>
  <c r="K12" i="30"/>
  <c r="AV12" i="30" s="1"/>
  <c r="AU13" i="30"/>
  <c r="M14" i="30"/>
  <c r="AX14" i="30" s="1"/>
  <c r="AV14" i="30"/>
  <c r="AH15" i="30"/>
  <c r="K16" i="30"/>
  <c r="AU16" i="30" s="1"/>
  <c r="AU17" i="30"/>
  <c r="M18" i="30"/>
  <c r="AX18" i="30" s="1"/>
  <c r="AV18" i="30"/>
  <c r="AH19" i="30"/>
  <c r="K20" i="30"/>
  <c r="AU20" i="30" s="1"/>
  <c r="AU21" i="30"/>
  <c r="M22" i="30"/>
  <c r="AX22" i="30" s="1"/>
  <c r="AV22" i="30"/>
  <c r="AH23" i="30"/>
  <c r="K24" i="30"/>
  <c r="AV24" i="30" s="1"/>
  <c r="AU25" i="30"/>
  <c r="M26" i="30"/>
  <c r="AX26" i="30" s="1"/>
  <c r="AV26" i="30"/>
  <c r="AH27" i="30"/>
  <c r="K28" i="30"/>
  <c r="AU28" i="30" s="1"/>
  <c r="AU29" i="30"/>
  <c r="M30" i="30"/>
  <c r="AX30" i="30" s="1"/>
  <c r="AV30" i="30"/>
  <c r="AH31" i="30"/>
  <c r="K32" i="30"/>
  <c r="AV32" i="30" s="1"/>
  <c r="AU33" i="30"/>
  <c r="M34" i="30"/>
  <c r="AX34" i="30" s="1"/>
  <c r="AV34" i="30"/>
  <c r="AH35" i="30"/>
  <c r="K36" i="30"/>
  <c r="AV36" i="30" s="1"/>
  <c r="AK36" i="30"/>
  <c r="BG36" i="30"/>
  <c r="AK37" i="30"/>
  <c r="BG37" i="30"/>
  <c r="H38" i="30"/>
  <c r="AU38" i="30"/>
  <c r="BH38" i="30"/>
  <c r="AK40" i="30"/>
  <c r="BG40" i="30"/>
  <c r="AK41" i="30"/>
  <c r="BG41" i="30"/>
  <c r="H42" i="30"/>
  <c r="AV42" i="30" s="1"/>
  <c r="AU42" i="30"/>
  <c r="BH42" i="30"/>
  <c r="AK44" i="30"/>
  <c r="BG45" i="30"/>
  <c r="AK49" i="30"/>
  <c r="K49" i="30"/>
  <c r="AU49" i="30" s="1"/>
  <c r="AH49" i="30"/>
  <c r="M49" i="30"/>
  <c r="AX49" i="30" s="1"/>
  <c r="BH49" i="30"/>
  <c r="AX50" i="30"/>
  <c r="K52" i="30"/>
  <c r="AU52" i="30" s="1"/>
  <c r="H53" i="30"/>
  <c r="AU53" i="30" s="1"/>
  <c r="H56" i="30"/>
  <c r="AU56" i="30"/>
  <c r="AV58" i="30"/>
  <c r="H60" i="30"/>
  <c r="AV60" i="30" s="1"/>
  <c r="AU60" i="30"/>
  <c r="AV62" i="30"/>
  <c r="H64" i="30"/>
  <c r="AV64" i="30" s="1"/>
  <c r="H68" i="30"/>
  <c r="AV68" i="30" s="1"/>
  <c r="H72" i="30"/>
  <c r="AU72" i="30"/>
  <c r="AV74" i="30"/>
  <c r="AK76" i="30"/>
  <c r="K76" i="30"/>
  <c r="AU76" i="30" s="1"/>
  <c r="AH76" i="30"/>
  <c r="BH76" i="30"/>
  <c r="AV76" i="30"/>
  <c r="M76" i="30"/>
  <c r="AX76" i="30" s="1"/>
  <c r="O2" i="31"/>
  <c r="S2" i="31"/>
  <c r="W2" i="31"/>
  <c r="AA2" i="31"/>
  <c r="AE2" i="31"/>
  <c r="AI2" i="31"/>
  <c r="AM2" i="31"/>
  <c r="AQ2" i="31"/>
  <c r="AY2" i="31"/>
  <c r="BL2" i="31"/>
  <c r="BG4" i="31"/>
  <c r="AU8" i="31"/>
  <c r="BG8" i="31"/>
  <c r="BG12" i="31"/>
  <c r="AU16" i="31"/>
  <c r="BG16" i="31"/>
  <c r="BG20" i="31"/>
  <c r="BH22" i="31"/>
  <c r="M22" i="31"/>
  <c r="AH22" i="31"/>
  <c r="AK24" i="31"/>
  <c r="K24" i="31"/>
  <c r="M24" i="31"/>
  <c r="AH24" i="31"/>
  <c r="BG24" i="31"/>
  <c r="BH26" i="31"/>
  <c r="M26" i="31"/>
  <c r="AH26" i="31"/>
  <c r="AK28" i="31"/>
  <c r="K28" i="31"/>
  <c r="M28" i="31"/>
  <c r="AH28" i="31"/>
  <c r="BG28" i="31"/>
  <c r="BH30" i="31"/>
  <c r="M30" i="31"/>
  <c r="AX30" i="31" s="1"/>
  <c r="BG30" i="31"/>
  <c r="AH30" i="31"/>
  <c r="AU39" i="30"/>
  <c r="AU43" i="30"/>
  <c r="K46" i="30"/>
  <c r="AK46" i="30"/>
  <c r="AU47" i="30"/>
  <c r="K50" i="30"/>
  <c r="AV50" i="30" s="1"/>
  <c r="AK50" i="30"/>
  <c r="K54" i="30"/>
  <c r="AU54" i="30" s="1"/>
  <c r="AK54" i="30"/>
  <c r="AH57" i="30"/>
  <c r="AW57" i="30"/>
  <c r="K58" i="30"/>
  <c r="AU58" i="30" s="1"/>
  <c r="AK58" i="30"/>
  <c r="AH61" i="30"/>
  <c r="AW61" i="30"/>
  <c r="K62" i="30"/>
  <c r="AK62" i="30"/>
  <c r="AH65" i="30"/>
  <c r="AW65" i="30"/>
  <c r="K66" i="30"/>
  <c r="AU66" i="30" s="1"/>
  <c r="AK66" i="30"/>
  <c r="AH69" i="30"/>
  <c r="AW69" i="30"/>
  <c r="K70" i="30"/>
  <c r="AU70" i="30" s="1"/>
  <c r="AK70" i="30"/>
  <c r="AH73" i="30"/>
  <c r="AW73" i="30"/>
  <c r="K74" i="30"/>
  <c r="AU74" i="30" s="1"/>
  <c r="AK74" i="30"/>
  <c r="AU75" i="30"/>
  <c r="AH77" i="30"/>
  <c r="AW77" i="30"/>
  <c r="K78" i="30"/>
  <c r="AU78" i="30" s="1"/>
  <c r="AK78" i="30"/>
  <c r="M80" i="30"/>
  <c r="AX80" i="30" s="1"/>
  <c r="BH80" i="30"/>
  <c r="AH81" i="30"/>
  <c r="AW81" i="30"/>
  <c r="K82" i="30"/>
  <c r="AU82" i="30" s="1"/>
  <c r="AK82" i="30"/>
  <c r="D2" i="31"/>
  <c r="L2" i="31"/>
  <c r="P2" i="31"/>
  <c r="T2" i="31"/>
  <c r="X2" i="31"/>
  <c r="AB2" i="31"/>
  <c r="AJ2" i="31"/>
  <c r="AN2" i="31"/>
  <c r="AR2" i="31"/>
  <c r="AZ2" i="31"/>
  <c r="M4" i="31"/>
  <c r="AX4" i="31" s="1"/>
  <c r="BH4" i="31"/>
  <c r="AH5" i="31"/>
  <c r="AW5" i="31"/>
  <c r="K6" i="31"/>
  <c r="AV6" i="31" s="1"/>
  <c r="AK6" i="31"/>
  <c r="M8" i="31"/>
  <c r="AX8" i="31" s="1"/>
  <c r="BH8" i="31"/>
  <c r="AH9" i="31"/>
  <c r="AW9" i="31"/>
  <c r="K10" i="31"/>
  <c r="AV10" i="31" s="1"/>
  <c r="AK10" i="31"/>
  <c r="M12" i="31"/>
  <c r="AX12" i="31" s="1"/>
  <c r="BH12" i="31"/>
  <c r="AH13" i="31"/>
  <c r="AW13" i="31"/>
  <c r="K14" i="31"/>
  <c r="AV14" i="31" s="1"/>
  <c r="AK14" i="31"/>
  <c r="BG15" i="31"/>
  <c r="M16" i="31"/>
  <c r="AX16" i="31" s="1"/>
  <c r="BH16" i="31"/>
  <c r="AH17" i="31"/>
  <c r="AW17" i="31"/>
  <c r="K18" i="31"/>
  <c r="AV18" i="31" s="1"/>
  <c r="AK18" i="31"/>
  <c r="AU19" i="31"/>
  <c r="BG19" i="31"/>
  <c r="M20" i="31"/>
  <c r="AX20" i="31" s="1"/>
  <c r="BH20" i="31"/>
  <c r="AH21" i="31"/>
  <c r="AK22" i="31"/>
  <c r="BG22" i="31"/>
  <c r="AK23" i="31"/>
  <c r="BG23" i="31"/>
  <c r="H24" i="31"/>
  <c r="AU24" i="31"/>
  <c r="BH24" i="31"/>
  <c r="AK26" i="31"/>
  <c r="BG26" i="31"/>
  <c r="AK27" i="31"/>
  <c r="BG27" i="31"/>
  <c r="H28" i="31"/>
  <c r="AU28" i="31" s="1"/>
  <c r="BH28" i="31"/>
  <c r="AK30" i="31"/>
  <c r="AW31" i="31"/>
  <c r="AH31" i="31"/>
  <c r="BH31" i="31"/>
  <c r="AV31" i="31"/>
  <c r="M31" i="31"/>
  <c r="AX31" i="31" s="1"/>
  <c r="AK31" i="31"/>
  <c r="AX33" i="31"/>
  <c r="AK36" i="31"/>
  <c r="K36" i="31"/>
  <c r="AW36" i="31"/>
  <c r="AH36" i="31"/>
  <c r="BH36" i="31"/>
  <c r="AV36" i="31"/>
  <c r="M36" i="31"/>
  <c r="H36" i="31"/>
  <c r="AK44" i="31"/>
  <c r="K44" i="31"/>
  <c r="AW44" i="31"/>
  <c r="AH44" i="31"/>
  <c r="BH44" i="31"/>
  <c r="AV44" i="31"/>
  <c r="M44" i="31"/>
  <c r="H44" i="31"/>
  <c r="BG44" i="31"/>
  <c r="AU44" i="31"/>
  <c r="AX54" i="31"/>
  <c r="AV54" i="31"/>
  <c r="AU79" i="31"/>
  <c r="AU46" i="30"/>
  <c r="K57" i="30"/>
  <c r="AV57" i="30" s="1"/>
  <c r="AK57" i="30"/>
  <c r="K61" i="30"/>
  <c r="AU61" i="30" s="1"/>
  <c r="AK61" i="30"/>
  <c r="K65" i="30"/>
  <c r="AV65" i="30" s="1"/>
  <c r="AK65" i="30"/>
  <c r="K69" i="30"/>
  <c r="AV69" i="30" s="1"/>
  <c r="AK69" i="30"/>
  <c r="K73" i="30"/>
  <c r="AV73" i="30" s="1"/>
  <c r="AK73" i="30"/>
  <c r="AV75" i="30"/>
  <c r="K77" i="30"/>
  <c r="AU77" i="30" s="1"/>
  <c r="AK77" i="30"/>
  <c r="H79" i="30"/>
  <c r="AX79" i="30" s="1"/>
  <c r="AV79" i="30"/>
  <c r="AH80" i="30"/>
  <c r="AW80" i="30"/>
  <c r="K81" i="30"/>
  <c r="AK81" i="30"/>
  <c r="E2" i="31"/>
  <c r="M2" i="31"/>
  <c r="Q2" i="31"/>
  <c r="U2" i="31"/>
  <c r="Y2" i="31"/>
  <c r="AC2" i="31"/>
  <c r="AG2" i="31"/>
  <c r="AO2" i="31"/>
  <c r="AS2" i="31"/>
  <c r="BA2" i="31"/>
  <c r="BJ2" i="31"/>
  <c r="BN2" i="31"/>
  <c r="AH4" i="31"/>
  <c r="AW4" i="31"/>
  <c r="K5" i="31"/>
  <c r="AV5" i="31" s="1"/>
  <c r="AK5" i="31"/>
  <c r="AU6" i="31"/>
  <c r="H7" i="31"/>
  <c r="AH8" i="31"/>
  <c r="AW8" i="31"/>
  <c r="K9" i="31"/>
  <c r="AV9" i="31" s="1"/>
  <c r="AK9" i="31"/>
  <c r="AU10" i="31"/>
  <c r="H11" i="31"/>
  <c r="AH12" i="31"/>
  <c r="AW12" i="31"/>
  <c r="K13" i="31"/>
  <c r="AV13" i="31" s="1"/>
  <c r="AK13" i="31"/>
  <c r="AU14" i="31"/>
  <c r="H15" i="31"/>
  <c r="AX15" i="31" s="1"/>
  <c r="AV15" i="31"/>
  <c r="AH16" i="31"/>
  <c r="AW16" i="31"/>
  <c r="K17" i="31"/>
  <c r="AK17" i="31"/>
  <c r="AK2" i="31" s="1"/>
  <c r="AU18" i="31"/>
  <c r="H19" i="31"/>
  <c r="AX19" i="31" s="1"/>
  <c r="AV19" i="31"/>
  <c r="AH20" i="31"/>
  <c r="AW20" i="31"/>
  <c r="K21" i="31"/>
  <c r="AK21" i="31"/>
  <c r="K22" i="31"/>
  <c r="AU22" i="31" s="1"/>
  <c r="K23" i="31"/>
  <c r="AU23" i="31"/>
  <c r="AX24" i="31"/>
  <c r="AV24" i="31"/>
  <c r="K26" i="31"/>
  <c r="K27" i="31"/>
  <c r="AV27" i="31" s="1"/>
  <c r="AV28" i="31"/>
  <c r="K30" i="31"/>
  <c r="AU30" i="31" s="1"/>
  <c r="AW30" i="31"/>
  <c r="AK32" i="31"/>
  <c r="K32" i="31"/>
  <c r="AW32" i="31"/>
  <c r="AH32" i="31"/>
  <c r="M32" i="31"/>
  <c r="AX36" i="31"/>
  <c r="AX44" i="31"/>
  <c r="K80" i="30"/>
  <c r="AU80" i="30" s="1"/>
  <c r="R2" i="31"/>
  <c r="Z2" i="31"/>
  <c r="AD2" i="31"/>
  <c r="AL2" i="31"/>
  <c r="AP2" i="31"/>
  <c r="AT2" i="31"/>
  <c r="K4" i="31"/>
  <c r="AU4" i="31" s="1"/>
  <c r="K8" i="31"/>
  <c r="AV8" i="31" s="1"/>
  <c r="AU9" i="31"/>
  <c r="K12" i="31"/>
  <c r="AU12" i="31" s="1"/>
  <c r="K16" i="31"/>
  <c r="AV16" i="31" s="1"/>
  <c r="AU17" i="31"/>
  <c r="K20" i="31"/>
  <c r="AU20" i="31" s="1"/>
  <c r="BG21" i="31"/>
  <c r="AU21" i="31"/>
  <c r="AV21" i="31"/>
  <c r="H22" i="31"/>
  <c r="AV22" i="31" s="1"/>
  <c r="AW22" i="31"/>
  <c r="AW23" i="31"/>
  <c r="AH23" i="31"/>
  <c r="AV23" i="31"/>
  <c r="AW24" i="31"/>
  <c r="BG25" i="31"/>
  <c r="H26" i="31"/>
  <c r="AV26" i="31" s="1"/>
  <c r="AW26" i="31"/>
  <c r="AW27" i="31"/>
  <c r="AH27" i="31"/>
  <c r="AW28" i="31"/>
  <c r="BG29" i="31"/>
  <c r="H30" i="31"/>
  <c r="AV30" i="31" s="1"/>
  <c r="K31" i="31"/>
  <c r="AU31" i="31" s="1"/>
  <c r="H32" i="31"/>
  <c r="AU32" i="31" s="1"/>
  <c r="AU36" i="31"/>
  <c r="AK40" i="31"/>
  <c r="K40" i="31"/>
  <c r="AU40" i="31" s="1"/>
  <c r="AW40" i="31"/>
  <c r="AH40" i="31"/>
  <c r="BH40" i="31"/>
  <c r="AV40" i="31"/>
  <c r="M40" i="31"/>
  <c r="AX40" i="31" s="1"/>
  <c r="H40" i="31"/>
  <c r="AU46" i="31"/>
  <c r="AX48" i="31"/>
  <c r="AX50" i="31"/>
  <c r="AV50" i="31"/>
  <c r="BH51" i="31"/>
  <c r="M51" i="31"/>
  <c r="H51" i="31"/>
  <c r="AK51" i="31"/>
  <c r="K51" i="31"/>
  <c r="AV51" i="31" s="1"/>
  <c r="AW51" i="31"/>
  <c r="BH55" i="31"/>
  <c r="AV55" i="31"/>
  <c r="M55" i="31"/>
  <c r="AK55" i="31"/>
  <c r="K55" i="31"/>
  <c r="AW55" i="31"/>
  <c r="BH67" i="31"/>
  <c r="M67" i="31"/>
  <c r="AW67" i="31" s="1"/>
  <c r="AK67" i="31"/>
  <c r="K67" i="31"/>
  <c r="AH67" i="31"/>
  <c r="AX70" i="31"/>
  <c r="AX76" i="31"/>
  <c r="AW82" i="31"/>
  <c r="H82" i="31"/>
  <c r="AU35" i="31"/>
  <c r="BG35" i="31"/>
  <c r="AU39" i="31"/>
  <c r="BG39" i="31"/>
  <c r="AU43" i="31"/>
  <c r="BG43" i="31"/>
  <c r="AW46" i="31"/>
  <c r="AH46" i="31"/>
  <c r="AV46" i="31"/>
  <c r="AU48" i="31"/>
  <c r="AU50" i="31"/>
  <c r="AX51" i="31"/>
  <c r="AU54" i="31"/>
  <c r="AU58" i="31"/>
  <c r="BH59" i="31"/>
  <c r="AV59" i="31"/>
  <c r="M59" i="31"/>
  <c r="AK59" i="31"/>
  <c r="K59" i="31"/>
  <c r="AU59" i="31" s="1"/>
  <c r="AW59" i="31"/>
  <c r="BH63" i="31"/>
  <c r="M63" i="31"/>
  <c r="AK63" i="31"/>
  <c r="K63" i="31"/>
  <c r="AV63" i="31" s="1"/>
  <c r="AW63" i="31"/>
  <c r="AH63" i="31"/>
  <c r="AV66" i="31"/>
  <c r="AX66" i="31"/>
  <c r="AU70" i="31"/>
  <c r="AW70" i="31"/>
  <c r="AX72" i="31"/>
  <c r="AW78" i="31"/>
  <c r="H78" i="31"/>
  <c r="AX78" i="31" s="1"/>
  <c r="AU82" i="31"/>
  <c r="BH7" i="32"/>
  <c r="AV7" i="32"/>
  <c r="M7" i="32"/>
  <c r="AX7" i="32" s="1"/>
  <c r="AK7" i="32"/>
  <c r="K7" i="32"/>
  <c r="AU7" i="32" s="1"/>
  <c r="AW7" i="32"/>
  <c r="AH7" i="32"/>
  <c r="BG7" i="32"/>
  <c r="AX8" i="32"/>
  <c r="AX17" i="32"/>
  <c r="AU34" i="31"/>
  <c r="BG34" i="31"/>
  <c r="M35" i="31"/>
  <c r="AX35" i="31" s="1"/>
  <c r="AV35" i="31"/>
  <c r="BH35" i="31"/>
  <c r="AU38" i="31"/>
  <c r="BG38" i="31"/>
  <c r="M39" i="31"/>
  <c r="AX39" i="31" s="1"/>
  <c r="AV39" i="31"/>
  <c r="BH39" i="31"/>
  <c r="AU42" i="31"/>
  <c r="BG42" i="31"/>
  <c r="M43" i="31"/>
  <c r="AX43" i="31" s="1"/>
  <c r="AV43" i="31"/>
  <c r="BH43" i="31"/>
  <c r="M46" i="31"/>
  <c r="AX46" i="31" s="1"/>
  <c r="AK47" i="31"/>
  <c r="K47" i="31"/>
  <c r="M47" i="31"/>
  <c r="AX47" i="31" s="1"/>
  <c r="AH47" i="31"/>
  <c r="BG47" i="31"/>
  <c r="AK49" i="31"/>
  <c r="K49" i="31"/>
  <c r="AU49" i="31" s="1"/>
  <c r="BH49" i="31"/>
  <c r="M49" i="31"/>
  <c r="AX49" i="31" s="1"/>
  <c r="AH51" i="31"/>
  <c r="AK53" i="31"/>
  <c r="K53" i="31"/>
  <c r="BH53" i="31"/>
  <c r="M53" i="31"/>
  <c r="H53" i="31"/>
  <c r="AV53" i="31" s="1"/>
  <c r="AW53" i="31"/>
  <c r="AH55" i="31"/>
  <c r="AK57" i="31"/>
  <c r="K57" i="31"/>
  <c r="BH57" i="31"/>
  <c r="M57" i="31"/>
  <c r="AW57" i="31" s="1"/>
  <c r="H57" i="31"/>
  <c r="AV57" i="31" s="1"/>
  <c r="AW58" i="31"/>
  <c r="AX58" i="31"/>
  <c r="AX59" i="31"/>
  <c r="AU62" i="31"/>
  <c r="AX63" i="31"/>
  <c r="AW64" i="31"/>
  <c r="AU66" i="31"/>
  <c r="AW66" i="31"/>
  <c r="AX68" i="31"/>
  <c r="H71" i="31"/>
  <c r="AV71" i="31" s="1"/>
  <c r="BH75" i="31"/>
  <c r="M75" i="31"/>
  <c r="AW75" i="31" s="1"/>
  <c r="AK75" i="31"/>
  <c r="K75" i="31"/>
  <c r="AU75" i="31" s="1"/>
  <c r="AH75" i="31"/>
  <c r="H79" i="31"/>
  <c r="BN2" i="32"/>
  <c r="AX5" i="32"/>
  <c r="G2" i="32"/>
  <c r="BH9" i="32"/>
  <c r="AV9" i="32"/>
  <c r="M9" i="32"/>
  <c r="BG9" i="32"/>
  <c r="AK9" i="32"/>
  <c r="AW9" i="32"/>
  <c r="K9" i="32"/>
  <c r="AV36" i="32"/>
  <c r="AU25" i="31"/>
  <c r="AU29" i="31"/>
  <c r="AU33" i="31"/>
  <c r="M34" i="31"/>
  <c r="AX34" i="31" s="1"/>
  <c r="AV34" i="31"/>
  <c r="AH35" i="31"/>
  <c r="AU37" i="31"/>
  <c r="M38" i="31"/>
  <c r="AX38" i="31" s="1"/>
  <c r="AV38" i="31"/>
  <c r="AH39" i="31"/>
  <c r="AU41" i="31"/>
  <c r="M42" i="31"/>
  <c r="AX42" i="31" s="1"/>
  <c r="AV42" i="31"/>
  <c r="AH43" i="31"/>
  <c r="AU45" i="31"/>
  <c r="BG45" i="31"/>
  <c r="AK46" i="31"/>
  <c r="BG46" i="31"/>
  <c r="H47" i="31"/>
  <c r="AU47" i="31"/>
  <c r="BH47" i="31"/>
  <c r="AU51" i="31"/>
  <c r="AW52" i="31"/>
  <c r="H55" i="31"/>
  <c r="AX55" i="31" s="1"/>
  <c r="AU55" i="31"/>
  <c r="AW56" i="31"/>
  <c r="AH59" i="31"/>
  <c r="AK61" i="31"/>
  <c r="K61" i="31"/>
  <c r="AU61" i="31" s="1"/>
  <c r="BH61" i="31"/>
  <c r="M61" i="31"/>
  <c r="AX61" i="31" s="1"/>
  <c r="H61" i="31"/>
  <c r="AV61" i="31" s="1"/>
  <c r="AW62" i="31"/>
  <c r="AU63" i="31"/>
  <c r="AX64" i="31"/>
  <c r="H67" i="31"/>
  <c r="AU67" i="31" s="1"/>
  <c r="BH71" i="31"/>
  <c r="M71" i="31"/>
  <c r="AX71" i="31" s="1"/>
  <c r="AK71" i="31"/>
  <c r="K71" i="31"/>
  <c r="AH71" i="31"/>
  <c r="AX74" i="31"/>
  <c r="AX75" i="31"/>
  <c r="AW76" i="31"/>
  <c r="BH79" i="31"/>
  <c r="M79" i="31"/>
  <c r="AX79" i="31" s="1"/>
  <c r="AK79" i="31"/>
  <c r="K79" i="31"/>
  <c r="AV79" i="31" s="1"/>
  <c r="AH79" i="31"/>
  <c r="F2" i="32"/>
  <c r="T2" i="32"/>
  <c r="AW6" i="32"/>
  <c r="H6" i="32"/>
  <c r="AX6" i="32" s="1"/>
  <c r="AV20" i="32"/>
  <c r="BH78" i="31"/>
  <c r="K80" i="31"/>
  <c r="AU80" i="31" s="1"/>
  <c r="AK80" i="31"/>
  <c r="R2" i="32"/>
  <c r="Z2" i="32"/>
  <c r="AD2" i="32"/>
  <c r="AL2" i="32"/>
  <c r="AP2" i="32"/>
  <c r="AT2" i="32"/>
  <c r="K4" i="32"/>
  <c r="AV4" i="32" s="1"/>
  <c r="AK4" i="32"/>
  <c r="BG5" i="32"/>
  <c r="AV6" i="32"/>
  <c r="BH6" i="32"/>
  <c r="K8" i="32"/>
  <c r="AK8" i="32"/>
  <c r="K10" i="32"/>
  <c r="AV10" i="32" s="1"/>
  <c r="K13" i="32"/>
  <c r="AU13" i="32" s="1"/>
  <c r="AK15" i="32"/>
  <c r="K15" i="32"/>
  <c r="AW15" i="32"/>
  <c r="AH15" i="32"/>
  <c r="M15" i="32"/>
  <c r="AU15" i="32"/>
  <c r="AW21" i="32"/>
  <c r="AW22" i="32"/>
  <c r="AH22" i="32"/>
  <c r="BH22" i="32"/>
  <c r="M22" i="32"/>
  <c r="AK22" i="32"/>
  <c r="AK27" i="32"/>
  <c r="K27" i="32"/>
  <c r="AW27" i="32"/>
  <c r="AH27" i="32"/>
  <c r="M27" i="32"/>
  <c r="BH27" i="32"/>
  <c r="AW37" i="32"/>
  <c r="AW38" i="32"/>
  <c r="AH38" i="32"/>
  <c r="BH38" i="32"/>
  <c r="M38" i="32"/>
  <c r="AK38" i="32"/>
  <c r="BG43" i="32"/>
  <c r="AU43" i="32"/>
  <c r="BH43" i="32"/>
  <c r="AK43" i="32"/>
  <c r="K43" i="32"/>
  <c r="AH43" i="32"/>
  <c r="M43" i="32"/>
  <c r="BH44" i="32"/>
  <c r="M44" i="32"/>
  <c r="AX44" i="32" s="1"/>
  <c r="K44" i="32"/>
  <c r="BG44" i="32"/>
  <c r="AK44" i="32"/>
  <c r="AH57" i="32"/>
  <c r="M57" i="32"/>
  <c r="AX57" i="32" s="1"/>
  <c r="H57" i="32"/>
  <c r="BH57" i="32"/>
  <c r="K57" i="32"/>
  <c r="AU57" i="32" s="1"/>
  <c r="AK57" i="32"/>
  <c r="AH50" i="31"/>
  <c r="AH2" i="31" s="1"/>
  <c r="AW50" i="31"/>
  <c r="AU52" i="31"/>
  <c r="AH54" i="31"/>
  <c r="AW54" i="31"/>
  <c r="AU56" i="31"/>
  <c r="AU60" i="31"/>
  <c r="AU64" i="31"/>
  <c r="H65" i="31"/>
  <c r="AV65" i="31" s="1"/>
  <c r="M65" i="31"/>
  <c r="AW65" i="31" s="1"/>
  <c r="BH65" i="31"/>
  <c r="AU68" i="31"/>
  <c r="H69" i="31"/>
  <c r="AV69" i="31" s="1"/>
  <c r="M69" i="31"/>
  <c r="AW69" i="31" s="1"/>
  <c r="BH69" i="31"/>
  <c r="AU72" i="31"/>
  <c r="H73" i="31"/>
  <c r="M73" i="31"/>
  <c r="AW73" i="31" s="1"/>
  <c r="BH73" i="31"/>
  <c r="AU76" i="31"/>
  <c r="H77" i="31"/>
  <c r="M77" i="31"/>
  <c r="AW77" i="31" s="1"/>
  <c r="BH77" i="31"/>
  <c r="O2" i="32"/>
  <c r="S2" i="32"/>
  <c r="W2" i="32"/>
  <c r="BM2" i="32" s="1"/>
  <c r="AA2" i="32"/>
  <c r="AE2" i="32"/>
  <c r="AI2" i="32"/>
  <c r="AM2" i="32"/>
  <c r="AQ2" i="32"/>
  <c r="AY2" i="32"/>
  <c r="BL2" i="32"/>
  <c r="BG4" i="32"/>
  <c r="BG8" i="32"/>
  <c r="AU8" i="32"/>
  <c r="AV8" i="32"/>
  <c r="H9" i="32"/>
  <c r="AU9" i="32" s="1"/>
  <c r="AW10" i="32"/>
  <c r="AH10" i="32"/>
  <c r="BG12" i="32"/>
  <c r="H13" i="32"/>
  <c r="AV15" i="32"/>
  <c r="AW18" i="32"/>
  <c r="AH18" i="32"/>
  <c r="BH18" i="32"/>
  <c r="M18" i="32"/>
  <c r="AX18" i="32" s="1"/>
  <c r="AK18" i="32"/>
  <c r="AX21" i="32"/>
  <c r="AK23" i="32"/>
  <c r="K23" i="32"/>
  <c r="AW23" i="32"/>
  <c r="AH23" i="32"/>
  <c r="M23" i="32"/>
  <c r="BH23" i="32"/>
  <c r="AX24" i="32"/>
  <c r="H27" i="32"/>
  <c r="AU27" i="32" s="1"/>
  <c r="BG32" i="32"/>
  <c r="AV33" i="32"/>
  <c r="AW33" i="32"/>
  <c r="AW34" i="32"/>
  <c r="AH34" i="32"/>
  <c r="BH34" i="32"/>
  <c r="M34" i="32"/>
  <c r="AX34" i="32" s="1"/>
  <c r="AK34" i="32"/>
  <c r="AX37" i="32"/>
  <c r="AK39" i="32"/>
  <c r="K39" i="32"/>
  <c r="AW39" i="32"/>
  <c r="AH39" i="32"/>
  <c r="M39" i="32"/>
  <c r="BH39" i="32"/>
  <c r="AX40" i="32"/>
  <c r="H43" i="32"/>
  <c r="AV43" i="32" s="1"/>
  <c r="AU72" i="32"/>
  <c r="AK11" i="32"/>
  <c r="K11" i="32"/>
  <c r="M11" i="32"/>
  <c r="AX11" i="32" s="1"/>
  <c r="AH11" i="32"/>
  <c r="BG11" i="32"/>
  <c r="BH13" i="32"/>
  <c r="AV13" i="32"/>
  <c r="M13" i="32"/>
  <c r="BG13" i="32"/>
  <c r="AH13" i="32"/>
  <c r="AX15" i="32"/>
  <c r="AK19" i="32"/>
  <c r="K19" i="32"/>
  <c r="AW19" i="32"/>
  <c r="AH19" i="32"/>
  <c r="M19" i="32"/>
  <c r="AX19" i="32" s="1"/>
  <c r="BH19" i="32"/>
  <c r="AX20" i="32"/>
  <c r="K22" i="32"/>
  <c r="H23" i="32"/>
  <c r="AV23" i="32" s="1"/>
  <c r="AU23" i="32"/>
  <c r="H26" i="32"/>
  <c r="AU26" i="32" s="1"/>
  <c r="BG28" i="32"/>
  <c r="AV29" i="32"/>
  <c r="AW29" i="32"/>
  <c r="AW30" i="32"/>
  <c r="AH30" i="32"/>
  <c r="BH30" i="32"/>
  <c r="AV30" i="32"/>
  <c r="M30" i="32"/>
  <c r="AX30" i="32" s="1"/>
  <c r="AK30" i="32"/>
  <c r="AU34" i="32"/>
  <c r="AK35" i="32"/>
  <c r="K35" i="32"/>
  <c r="AW35" i="32"/>
  <c r="AH35" i="32"/>
  <c r="M35" i="32"/>
  <c r="AX35" i="32" s="1"/>
  <c r="BH35" i="32"/>
  <c r="AX36" i="32"/>
  <c r="K38" i="32"/>
  <c r="AV38" i="32" s="1"/>
  <c r="H39" i="32"/>
  <c r="AU39" i="32" s="1"/>
  <c r="AX43" i="32"/>
  <c r="AW43" i="32"/>
  <c r="AH44" i="32"/>
  <c r="AW45" i="32"/>
  <c r="AH45" i="32"/>
  <c r="BH45" i="32"/>
  <c r="K45" i="32"/>
  <c r="BG45" i="32"/>
  <c r="AK45" i="32"/>
  <c r="M45" i="32"/>
  <c r="AH49" i="32"/>
  <c r="M49" i="32"/>
  <c r="AX49" i="32" s="1"/>
  <c r="H49" i="32"/>
  <c r="BH49" i="32"/>
  <c r="K49" i="32"/>
  <c r="AU49" i="32" s="1"/>
  <c r="AK49" i="32"/>
  <c r="AH52" i="31"/>
  <c r="AH56" i="31"/>
  <c r="AH60" i="31"/>
  <c r="AH64" i="31"/>
  <c r="K65" i="31"/>
  <c r="AU65" i="31" s="1"/>
  <c r="AH68" i="31"/>
  <c r="K69" i="31"/>
  <c r="AU69" i="31" s="1"/>
  <c r="AH72" i="31"/>
  <c r="K73" i="31"/>
  <c r="AV73" i="31" s="1"/>
  <c r="AH76" i="31"/>
  <c r="K77" i="31"/>
  <c r="AU77" i="31" s="1"/>
  <c r="AH80" i="31"/>
  <c r="K81" i="31"/>
  <c r="AU81" i="31" s="1"/>
  <c r="E2" i="32"/>
  <c r="M2" i="32"/>
  <c r="Q2" i="32"/>
  <c r="U2" i="32"/>
  <c r="Y2" i="32"/>
  <c r="AC2" i="32"/>
  <c r="AG2" i="32"/>
  <c r="AO2" i="32"/>
  <c r="AS2" i="32"/>
  <c r="BA2" i="32"/>
  <c r="BJ2" i="32"/>
  <c r="AH4" i="32"/>
  <c r="AH2" i="32" s="1"/>
  <c r="K5" i="32"/>
  <c r="AV5" i="32" s="1"/>
  <c r="AU6" i="32"/>
  <c r="AH8" i="32"/>
  <c r="AK10" i="32"/>
  <c r="BG10" i="32"/>
  <c r="H11" i="32"/>
  <c r="AV11" i="32" s="1"/>
  <c r="AU11" i="32"/>
  <c r="BH11" i="32"/>
  <c r="AK13" i="32"/>
  <c r="AW14" i="32"/>
  <c r="AH14" i="32"/>
  <c r="BH14" i="32"/>
  <c r="AV14" i="32"/>
  <c r="M14" i="32"/>
  <c r="AX14" i="32" s="1"/>
  <c r="AK14" i="32"/>
  <c r="AK2" i="32" s="1"/>
  <c r="BH15" i="32"/>
  <c r="AX16" i="32"/>
  <c r="K18" i="32"/>
  <c r="AU18" i="32" s="1"/>
  <c r="H22" i="32"/>
  <c r="AV22" i="32" s="1"/>
  <c r="BG22" i="32"/>
  <c r="AW25" i="32"/>
  <c r="AW26" i="32"/>
  <c r="AH26" i="32"/>
  <c r="BH26" i="32"/>
  <c r="AV26" i="32"/>
  <c r="M26" i="32"/>
  <c r="AX26" i="32" s="1"/>
  <c r="AK26" i="32"/>
  <c r="BG27" i="32"/>
  <c r="AK31" i="32"/>
  <c r="K31" i="32"/>
  <c r="AU31" i="32" s="1"/>
  <c r="AW31" i="32"/>
  <c r="AH31" i="32"/>
  <c r="M31" i="32"/>
  <c r="AX31" i="32" s="1"/>
  <c r="BH31" i="32"/>
  <c r="AX32" i="32"/>
  <c r="K34" i="32"/>
  <c r="AV34" i="32" s="1"/>
  <c r="H38" i="32"/>
  <c r="BG38" i="32"/>
  <c r="AV39" i="32"/>
  <c r="BG40" i="32"/>
  <c r="AV41" i="32"/>
  <c r="AW41" i="32"/>
  <c r="AW42" i="32"/>
  <c r="AH42" i="32"/>
  <c r="BH42" i="32"/>
  <c r="AV42" i="32"/>
  <c r="M42" i="32"/>
  <c r="AX42" i="32" s="1"/>
  <c r="AK42" i="32"/>
  <c r="H44" i="32"/>
  <c r="AV44" i="32" s="1"/>
  <c r="AW44" i="32"/>
  <c r="H45" i="32"/>
  <c r="AV45" i="32" s="1"/>
  <c r="AW53" i="32"/>
  <c r="AH53" i="32"/>
  <c r="M53" i="32"/>
  <c r="H53" i="32"/>
  <c r="AV53" i="32" s="1"/>
  <c r="BH53" i="32"/>
  <c r="K53" i="32"/>
  <c r="AK53" i="32"/>
  <c r="AU68" i="32"/>
  <c r="AU17" i="32"/>
  <c r="BG17" i="32"/>
  <c r="K20" i="32"/>
  <c r="AK20" i="32"/>
  <c r="AU21" i="32"/>
  <c r="K24" i="32"/>
  <c r="AV24" i="32" s="1"/>
  <c r="AK24" i="32"/>
  <c r="AU25" i="32"/>
  <c r="K28" i="32"/>
  <c r="AV28" i="32" s="1"/>
  <c r="AK28" i="32"/>
  <c r="AU29" i="32"/>
  <c r="K32" i="32"/>
  <c r="AV32" i="32" s="1"/>
  <c r="AK32" i="32"/>
  <c r="AU33" i="32"/>
  <c r="K36" i="32"/>
  <c r="AK36" i="32"/>
  <c r="AU37" i="32"/>
  <c r="K40" i="32"/>
  <c r="AV40" i="32" s="1"/>
  <c r="AK40" i="32"/>
  <c r="AU41" i="32"/>
  <c r="H46" i="32"/>
  <c r="AV46" i="32" s="1"/>
  <c r="BH46" i="32"/>
  <c r="AK48" i="32"/>
  <c r="H50" i="32"/>
  <c r="AV50" i="32" s="1"/>
  <c r="BH50" i="32"/>
  <c r="AK52" i="32"/>
  <c r="H54" i="32"/>
  <c r="AV54" i="32" s="1"/>
  <c r="BH54" i="32"/>
  <c r="AK56" i="32"/>
  <c r="H58" i="32"/>
  <c r="AV58" i="32" s="1"/>
  <c r="BH58" i="32"/>
  <c r="AK60" i="32"/>
  <c r="AK61" i="32"/>
  <c r="H62" i="32"/>
  <c r="BH62" i="32"/>
  <c r="AK64" i="32"/>
  <c r="AK65" i="32"/>
  <c r="H66" i="32"/>
  <c r="AV66" i="32" s="1"/>
  <c r="AU66" i="32"/>
  <c r="BH66" i="32"/>
  <c r="AK68" i="32"/>
  <c r="AK69" i="32"/>
  <c r="H70" i="32"/>
  <c r="AV70" i="32" s="1"/>
  <c r="BH70" i="32"/>
  <c r="AK72" i="32"/>
  <c r="AK73" i="32"/>
  <c r="H74" i="32"/>
  <c r="AV74" i="32" s="1"/>
  <c r="BH74" i="32"/>
  <c r="AU76" i="32"/>
  <c r="AH77" i="32"/>
  <c r="AK77" i="32"/>
  <c r="K77" i="32"/>
  <c r="AU77" i="32" s="1"/>
  <c r="M77" i="32"/>
  <c r="AX77" i="32" s="1"/>
  <c r="BH77" i="32"/>
  <c r="AX78" i="32"/>
  <c r="H81" i="32"/>
  <c r="AV81" i="32" s="1"/>
  <c r="H8" i="33"/>
  <c r="AW8" i="33"/>
  <c r="H12" i="33"/>
  <c r="AW12" i="33"/>
  <c r="H16" i="33"/>
  <c r="AX16" i="33" s="1"/>
  <c r="AW16" i="33"/>
  <c r="AU12" i="32"/>
  <c r="AU16" i="32"/>
  <c r="M17" i="32"/>
  <c r="AV17" i="32"/>
  <c r="AU20" i="32"/>
  <c r="AU24" i="32"/>
  <c r="AU28" i="32"/>
  <c r="AU32" i="32"/>
  <c r="AU36" i="32"/>
  <c r="AU40" i="32"/>
  <c r="AX46" i="32"/>
  <c r="K48" i="32"/>
  <c r="AV48" i="32" s="1"/>
  <c r="AX50" i="32"/>
  <c r="K52" i="32"/>
  <c r="AU52" i="32" s="1"/>
  <c r="AX54" i="32"/>
  <c r="K56" i="32"/>
  <c r="AU56" i="32" s="1"/>
  <c r="AX58" i="32"/>
  <c r="K60" i="32"/>
  <c r="AU60" i="32" s="1"/>
  <c r="K61" i="32"/>
  <c r="K64" i="32"/>
  <c r="AU64" i="32" s="1"/>
  <c r="K65" i="32"/>
  <c r="AU65" i="32"/>
  <c r="AX66" i="32"/>
  <c r="K68" i="32"/>
  <c r="K69" i="32"/>
  <c r="K72" i="32"/>
  <c r="K73" i="32"/>
  <c r="AU73" i="32"/>
  <c r="AX74" i="32"/>
  <c r="H77" i="32"/>
  <c r="H80" i="32"/>
  <c r="AV80" i="32" s="1"/>
  <c r="H4" i="33"/>
  <c r="AX4" i="33" s="1"/>
  <c r="D2" i="33"/>
  <c r="AW4" i="33"/>
  <c r="AH61" i="32"/>
  <c r="AW65" i="32"/>
  <c r="AH65" i="32"/>
  <c r="AW69" i="32"/>
  <c r="AH69" i="32"/>
  <c r="AH73" i="32"/>
  <c r="AV73" i="32"/>
  <c r="AW79" i="32"/>
  <c r="BH80" i="32"/>
  <c r="M80" i="32"/>
  <c r="AX80" i="32" s="1"/>
  <c r="AH80" i="32"/>
  <c r="AK80" i="32"/>
  <c r="H5" i="33"/>
  <c r="AV5" i="33" s="1"/>
  <c r="H9" i="33"/>
  <c r="AV11" i="33"/>
  <c r="H13" i="33"/>
  <c r="AU13" i="33" s="1"/>
  <c r="AX17" i="33"/>
  <c r="AK46" i="32"/>
  <c r="K46" i="32"/>
  <c r="AU46" i="32" s="1"/>
  <c r="M46" i="32"/>
  <c r="AH46" i="32"/>
  <c r="BG46" i="32"/>
  <c r="BH48" i="32"/>
  <c r="M48" i="32"/>
  <c r="AH48" i="32"/>
  <c r="AK50" i="32"/>
  <c r="K50" i="32"/>
  <c r="AU50" i="32" s="1"/>
  <c r="M50" i="32"/>
  <c r="AW50" i="32" s="1"/>
  <c r="AH50" i="32"/>
  <c r="BH52" i="32"/>
  <c r="AV52" i="32"/>
  <c r="M52" i="32"/>
  <c r="AH52" i="32"/>
  <c r="AK54" i="32"/>
  <c r="K54" i="32"/>
  <c r="AU54" i="32" s="1"/>
  <c r="M54" i="32"/>
  <c r="AW54" i="32" s="1"/>
  <c r="AH54" i="32"/>
  <c r="BH56" i="32"/>
  <c r="M56" i="32"/>
  <c r="AH56" i="32"/>
  <c r="AK58" i="32"/>
  <c r="K58" i="32"/>
  <c r="AU58" i="32" s="1"/>
  <c r="M58" i="32"/>
  <c r="AW58" i="32" s="1"/>
  <c r="AH58" i="32"/>
  <c r="BH60" i="32"/>
  <c r="AV60" i="32"/>
  <c r="M60" i="32"/>
  <c r="AH60" i="32"/>
  <c r="H61" i="32"/>
  <c r="AU61" i="32" s="1"/>
  <c r="M61" i="32"/>
  <c r="AK62" i="32"/>
  <c r="K62" i="32"/>
  <c r="AV62" i="32" s="1"/>
  <c r="M62" i="32"/>
  <c r="AW62" i="32" s="1"/>
  <c r="AH62" i="32"/>
  <c r="BH64" i="32"/>
  <c r="AV64" i="32"/>
  <c r="M64" i="32"/>
  <c r="AH64" i="32"/>
  <c r="H65" i="32"/>
  <c r="AV65" i="32" s="1"/>
  <c r="M65" i="32"/>
  <c r="AX65" i="32" s="1"/>
  <c r="AK66" i="32"/>
  <c r="K66" i="32"/>
  <c r="M66" i="32"/>
  <c r="AW66" i="32" s="1"/>
  <c r="AH66" i="32"/>
  <c r="BH68" i="32"/>
  <c r="AV68" i="32"/>
  <c r="M68" i="32"/>
  <c r="AH68" i="32"/>
  <c r="H69" i="32"/>
  <c r="AU69" i="32" s="1"/>
  <c r="M69" i="32"/>
  <c r="AK70" i="32"/>
  <c r="K70" i="32"/>
  <c r="AU70" i="32" s="1"/>
  <c r="M70" i="32"/>
  <c r="AW70" i="32" s="1"/>
  <c r="AH70" i="32"/>
  <c r="BH72" i="32"/>
  <c r="AV72" i="32"/>
  <c r="M72" i="32"/>
  <c r="AH72" i="32"/>
  <c r="H73" i="32"/>
  <c r="M73" i="32"/>
  <c r="AX73" i="32" s="1"/>
  <c r="AK74" i="32"/>
  <c r="K74" i="32"/>
  <c r="AU74" i="32" s="1"/>
  <c r="M74" i="32"/>
  <c r="AW74" i="32" s="1"/>
  <c r="AH74" i="32"/>
  <c r="BH76" i="32"/>
  <c r="AV76" i="32"/>
  <c r="M76" i="32"/>
  <c r="AX76" i="32" s="1"/>
  <c r="AW76" i="32"/>
  <c r="AH76" i="32"/>
  <c r="AK76" i="32"/>
  <c r="AU79" i="32"/>
  <c r="AX79" i="32"/>
  <c r="AU80" i="32"/>
  <c r="AH81" i="32"/>
  <c r="AK81" i="32"/>
  <c r="K81" i="32"/>
  <c r="AU81" i="32" s="1"/>
  <c r="M81" i="32"/>
  <c r="BH81" i="32"/>
  <c r="AX82" i="32"/>
  <c r="AW5" i="33"/>
  <c r="AH5" i="33"/>
  <c r="BH5" i="33"/>
  <c r="M5" i="33"/>
  <c r="AX5" i="33" s="1"/>
  <c r="AK5" i="33"/>
  <c r="K5" i="33"/>
  <c r="AU5" i="33" s="1"/>
  <c r="E2" i="33"/>
  <c r="BG5" i="33"/>
  <c r="AW9" i="33"/>
  <c r="AH9" i="33"/>
  <c r="BH9" i="33"/>
  <c r="AV9" i="33"/>
  <c r="M9" i="33"/>
  <c r="AX9" i="33" s="1"/>
  <c r="AK9" i="33"/>
  <c r="K9" i="33"/>
  <c r="AU9" i="33" s="1"/>
  <c r="BG9" i="33"/>
  <c r="AW13" i="33"/>
  <c r="AH13" i="33"/>
  <c r="BH13" i="33"/>
  <c r="AV13" i="33"/>
  <c r="M13" i="33"/>
  <c r="AK13" i="33"/>
  <c r="K13" i="33"/>
  <c r="BG13" i="33"/>
  <c r="AU78" i="32"/>
  <c r="M2" i="33"/>
  <c r="Q2" i="33"/>
  <c r="U2" i="33"/>
  <c r="Y2" i="33"/>
  <c r="AC2" i="33"/>
  <c r="AG2" i="33"/>
  <c r="AO2" i="33"/>
  <c r="AS2" i="33"/>
  <c r="BA2" i="33"/>
  <c r="BJ2" i="33"/>
  <c r="BN2" i="33"/>
  <c r="AU6" i="33"/>
  <c r="BG6" i="33"/>
  <c r="BG10" i="33"/>
  <c r="AU14" i="33"/>
  <c r="BG14" i="33"/>
  <c r="BG17" i="33"/>
  <c r="AW17" i="33"/>
  <c r="AH17" i="33"/>
  <c r="BH17" i="33"/>
  <c r="AX21" i="33"/>
  <c r="AX25" i="33"/>
  <c r="AX32" i="33"/>
  <c r="O2" i="33"/>
  <c r="S2" i="33"/>
  <c r="W2" i="33"/>
  <c r="AA2" i="33"/>
  <c r="AE2" i="33"/>
  <c r="AI2" i="33"/>
  <c r="AM2" i="33"/>
  <c r="AQ2" i="33"/>
  <c r="AY2" i="33"/>
  <c r="BL2" i="33"/>
  <c r="AU4" i="33"/>
  <c r="BG4" i="33"/>
  <c r="AH6" i="33"/>
  <c r="AW6" i="33"/>
  <c r="K7" i="33"/>
  <c r="AV7" i="33" s="1"/>
  <c r="AK7" i="33"/>
  <c r="AU8" i="33"/>
  <c r="AH10" i="33"/>
  <c r="AW10" i="33"/>
  <c r="K11" i="33"/>
  <c r="AK11" i="33"/>
  <c r="AK2" i="33" s="1"/>
  <c r="AU12" i="33"/>
  <c r="AH14" i="33"/>
  <c r="AW14" i="33"/>
  <c r="K15" i="33"/>
  <c r="AV15" i="33" s="1"/>
  <c r="AK15" i="33"/>
  <c r="AU16" i="33"/>
  <c r="BG16" i="33"/>
  <c r="AK17" i="33"/>
  <c r="H18" i="33"/>
  <c r="AU18" i="33" s="1"/>
  <c r="AW19" i="33"/>
  <c r="AX30" i="33"/>
  <c r="AX34" i="33"/>
  <c r="AU47" i="32"/>
  <c r="K78" i="32"/>
  <c r="AV78" i="32" s="1"/>
  <c r="K82" i="32"/>
  <c r="AU82" i="32" s="1"/>
  <c r="L2" i="33"/>
  <c r="P2" i="33"/>
  <c r="T2" i="33"/>
  <c r="X2" i="33"/>
  <c r="AB2" i="33"/>
  <c r="AJ2" i="33"/>
  <c r="AN2" i="33"/>
  <c r="AR2" i="33"/>
  <c r="AZ2" i="33"/>
  <c r="AV4" i="33"/>
  <c r="K6" i="33"/>
  <c r="AV6" i="33" s="1"/>
  <c r="AU7" i="33"/>
  <c r="K10" i="33"/>
  <c r="AV10" i="33" s="1"/>
  <c r="AU11" i="33"/>
  <c r="K14" i="33"/>
  <c r="AV14" i="33" s="1"/>
  <c r="AU15" i="33"/>
  <c r="AV16" i="33"/>
  <c r="K17" i="33"/>
  <c r="AU17" i="33" s="1"/>
  <c r="BH18" i="33"/>
  <c r="AV18" i="33"/>
  <c r="M18" i="33"/>
  <c r="AX18" i="33" s="1"/>
  <c r="AK18" i="33"/>
  <c r="K18" i="33"/>
  <c r="AW18" i="33"/>
  <c r="AK20" i="33"/>
  <c r="K20" i="33"/>
  <c r="AW20" i="33"/>
  <c r="AH20" i="33"/>
  <c r="BH20" i="33"/>
  <c r="M20" i="33"/>
  <c r="AX20" i="33" s="1"/>
  <c r="H20" i="33"/>
  <c r="AV20" i="33" s="1"/>
  <c r="AK24" i="33"/>
  <c r="K24" i="33"/>
  <c r="AW24" i="33"/>
  <c r="AH24" i="33"/>
  <c r="BH24" i="33"/>
  <c r="M24" i="33"/>
  <c r="H24" i="33"/>
  <c r="AV24" i="33" s="1"/>
  <c r="BG28" i="33"/>
  <c r="BG32" i="33"/>
  <c r="AW35" i="33"/>
  <c r="AW37" i="33"/>
  <c r="AW38" i="33"/>
  <c r="AH38" i="33"/>
  <c r="AW42" i="33"/>
  <c r="AH42" i="33"/>
  <c r="BH42" i="33"/>
  <c r="AV42" i="33"/>
  <c r="H43" i="33"/>
  <c r="AU43" i="33" s="1"/>
  <c r="AV43" i="33"/>
  <c r="AX48" i="33"/>
  <c r="AW50" i="33"/>
  <c r="AX51" i="33"/>
  <c r="AU52" i="33"/>
  <c r="AX76" i="33"/>
  <c r="AX79" i="33"/>
  <c r="AU19" i="33"/>
  <c r="BG19" i="33"/>
  <c r="K22" i="33"/>
  <c r="AU22" i="33" s="1"/>
  <c r="AK22" i="33"/>
  <c r="AU23" i="33"/>
  <c r="BG23" i="33"/>
  <c r="K26" i="33"/>
  <c r="AV26" i="33" s="1"/>
  <c r="AK26" i="33"/>
  <c r="AU27" i="33"/>
  <c r="BG27" i="33"/>
  <c r="H28" i="33"/>
  <c r="AV28" i="33" s="1"/>
  <c r="M28" i="33"/>
  <c r="AX28" i="33" s="1"/>
  <c r="BH28" i="33"/>
  <c r="AH29" i="33"/>
  <c r="AW29" i="33"/>
  <c r="K30" i="33"/>
  <c r="AK30" i="33"/>
  <c r="AU31" i="33"/>
  <c r="BG31" i="33"/>
  <c r="H32" i="33"/>
  <c r="M32" i="33"/>
  <c r="BH32" i="33"/>
  <c r="K34" i="33"/>
  <c r="AK34" i="33"/>
  <c r="AK35" i="33"/>
  <c r="K35" i="33"/>
  <c r="AU35" i="33" s="1"/>
  <c r="M35" i="33"/>
  <c r="AH35" i="33"/>
  <c r="BG35" i="33"/>
  <c r="BH37" i="33"/>
  <c r="M37" i="33"/>
  <c r="AX37" i="33" s="1"/>
  <c r="AH37" i="33"/>
  <c r="H38" i="33"/>
  <c r="AV38" i="33" s="1"/>
  <c r="M38" i="33"/>
  <c r="AK39" i="33"/>
  <c r="K39" i="33"/>
  <c r="AU39" i="33" s="1"/>
  <c r="M39" i="33"/>
  <c r="AX39" i="33" s="1"/>
  <c r="AH39" i="33"/>
  <c r="BG39" i="33"/>
  <c r="BH41" i="33"/>
  <c r="AV41" i="33"/>
  <c r="M41" i="33"/>
  <c r="AX41" i="33" s="1"/>
  <c r="AH41" i="33"/>
  <c r="M42" i="33"/>
  <c r="AX42" i="33" s="1"/>
  <c r="BG42" i="33"/>
  <c r="BG43" i="33"/>
  <c r="AK47" i="33"/>
  <c r="K47" i="33"/>
  <c r="AU47" i="33" s="1"/>
  <c r="AW47" i="33"/>
  <c r="AH47" i="33"/>
  <c r="BH47" i="33"/>
  <c r="M47" i="33"/>
  <c r="H47" i="33"/>
  <c r="AX49" i="33"/>
  <c r="AU57" i="33"/>
  <c r="AX66" i="33"/>
  <c r="AV19" i="33"/>
  <c r="BH19" i="33"/>
  <c r="BG22" i="33"/>
  <c r="M23" i="33"/>
  <c r="AX23" i="33" s="1"/>
  <c r="AV23" i="33"/>
  <c r="BH23" i="33"/>
  <c r="AU26" i="33"/>
  <c r="BG26" i="33"/>
  <c r="M27" i="33"/>
  <c r="AX27" i="33" s="1"/>
  <c r="AV27" i="33"/>
  <c r="BH27" i="33"/>
  <c r="AH28" i="33"/>
  <c r="AW28" i="33"/>
  <c r="AU30" i="33"/>
  <c r="BG30" i="33"/>
  <c r="M31" i="33"/>
  <c r="AX31" i="33" s="1"/>
  <c r="AV31" i="33"/>
  <c r="BH31" i="33"/>
  <c r="AH32" i="33"/>
  <c r="AW32" i="33"/>
  <c r="AU34" i="33"/>
  <c r="BG34" i="33"/>
  <c r="BH35" i="33"/>
  <c r="AK37" i="33"/>
  <c r="BG37" i="33"/>
  <c r="AK38" i="33"/>
  <c r="BG38" i="33"/>
  <c r="AX44" i="33"/>
  <c r="AW46" i="33"/>
  <c r="AX47" i="33"/>
  <c r="AU48" i="33"/>
  <c r="AX52" i="33"/>
  <c r="AX58" i="33"/>
  <c r="AX61" i="33"/>
  <c r="AX74" i="33"/>
  <c r="AH19" i="33"/>
  <c r="AU21" i="33"/>
  <c r="M22" i="33"/>
  <c r="AX22" i="33" s="1"/>
  <c r="AH23" i="33"/>
  <c r="AU25" i="33"/>
  <c r="M26" i="33"/>
  <c r="AX26" i="33" s="1"/>
  <c r="AH27" i="33"/>
  <c r="K28" i="33"/>
  <c r="AU28" i="33" s="1"/>
  <c r="AU29" i="33"/>
  <c r="M30" i="33"/>
  <c r="AV30" i="33"/>
  <c r="AH31" i="33"/>
  <c r="K32" i="33"/>
  <c r="AU32" i="33" s="1"/>
  <c r="AU33" i="33"/>
  <c r="M34" i="33"/>
  <c r="AV34" i="33"/>
  <c r="AX35" i="33"/>
  <c r="K37" i="33"/>
  <c r="AV37" i="33" s="1"/>
  <c r="AU37" i="33"/>
  <c r="K38" i="33"/>
  <c r="AU38" i="33" s="1"/>
  <c r="BH38" i="33"/>
  <c r="AV39" i="33"/>
  <c r="AK43" i="33"/>
  <c r="K43" i="33"/>
  <c r="AW43" i="33"/>
  <c r="AH43" i="33"/>
  <c r="M43" i="33"/>
  <c r="AX43" i="33" s="1"/>
  <c r="AK51" i="33"/>
  <c r="K51" i="33"/>
  <c r="AH51" i="33"/>
  <c r="BH51" i="33"/>
  <c r="M51" i="33"/>
  <c r="AW51" i="33" s="1"/>
  <c r="H51" i="33"/>
  <c r="AV51" i="33" s="1"/>
  <c r="AX53" i="33"/>
  <c r="AK65" i="33"/>
  <c r="K65" i="33"/>
  <c r="BH65" i="33"/>
  <c r="M65" i="33"/>
  <c r="AW65" i="33" s="1"/>
  <c r="AU65" i="33"/>
  <c r="AH65" i="33"/>
  <c r="BH75" i="33"/>
  <c r="AV75" i="33"/>
  <c r="M75" i="33"/>
  <c r="AW75" i="33" s="1"/>
  <c r="H75" i="33"/>
  <c r="AK75" i="33"/>
  <c r="K75" i="33"/>
  <c r="AU75" i="33"/>
  <c r="AH75" i="33"/>
  <c r="AU46" i="33"/>
  <c r="BG46" i="33"/>
  <c r="AU50" i="33"/>
  <c r="AU54" i="33"/>
  <c r="BH54" i="33"/>
  <c r="BH59" i="33"/>
  <c r="M59" i="33"/>
  <c r="AX59" i="33" s="1"/>
  <c r="H59" i="33"/>
  <c r="AV59" i="33" s="1"/>
  <c r="AK59" i="33"/>
  <c r="K59" i="33"/>
  <c r="AW59" i="33"/>
  <c r="BH63" i="33"/>
  <c r="M63" i="33"/>
  <c r="H63" i="33"/>
  <c r="AX63" i="33" s="1"/>
  <c r="AK63" i="33"/>
  <c r="K63" i="33"/>
  <c r="AW63" i="33"/>
  <c r="AX64" i="33"/>
  <c r="AX65" i="33"/>
  <c r="AU68" i="33"/>
  <c r="AK69" i="33"/>
  <c r="K69" i="33"/>
  <c r="AU69" i="33" s="1"/>
  <c r="BH69" i="33"/>
  <c r="M69" i="33"/>
  <c r="AW69" i="33"/>
  <c r="H73" i="33"/>
  <c r="AU73" i="33" s="1"/>
  <c r="AU74" i="33"/>
  <c r="AU45" i="33"/>
  <c r="BG45" i="33"/>
  <c r="M46" i="33"/>
  <c r="AX46" i="33" s="1"/>
  <c r="AV46" i="33"/>
  <c r="BH46" i="33"/>
  <c r="AU49" i="33"/>
  <c r="M50" i="33"/>
  <c r="AX50" i="33" s="1"/>
  <c r="AV50" i="33"/>
  <c r="BH50" i="33"/>
  <c r="AU53" i="33"/>
  <c r="M54" i="33"/>
  <c r="AX54" i="33" s="1"/>
  <c r="AV54" i="33"/>
  <c r="H57" i="33"/>
  <c r="AV57" i="33" s="1"/>
  <c r="AU58" i="33"/>
  <c r="BH67" i="33"/>
  <c r="M67" i="33"/>
  <c r="H67" i="33"/>
  <c r="AK67" i="33"/>
  <c r="K67" i="33"/>
  <c r="AU67" i="33" s="1"/>
  <c r="AW67" i="33"/>
  <c r="AW68" i="33"/>
  <c r="AX68" i="33"/>
  <c r="AX69" i="33"/>
  <c r="AK73" i="33"/>
  <c r="K73" i="33"/>
  <c r="BH73" i="33"/>
  <c r="AV73" i="33"/>
  <c r="M73" i="33"/>
  <c r="AW73" i="33" s="1"/>
  <c r="H77" i="33"/>
  <c r="AV77" i="33" s="1"/>
  <c r="AU36" i="33"/>
  <c r="AU40" i="33"/>
  <c r="AU44" i="33"/>
  <c r="M45" i="33"/>
  <c r="AX45" i="33" s="1"/>
  <c r="AV45" i="33"/>
  <c r="AH46" i="33"/>
  <c r="M49" i="33"/>
  <c r="AW49" i="33" s="1"/>
  <c r="AV49" i="33"/>
  <c r="AH50" i="33"/>
  <c r="M53" i="33"/>
  <c r="AW53" i="33" s="1"/>
  <c r="AV53" i="33"/>
  <c r="AH54" i="33"/>
  <c r="BH55" i="33"/>
  <c r="AK55" i="33"/>
  <c r="K55" i="33"/>
  <c r="AU55" i="33" s="1"/>
  <c r="M55" i="33"/>
  <c r="AW55" i="33" s="1"/>
  <c r="AH55" i="33"/>
  <c r="AK57" i="33"/>
  <c r="K57" i="33"/>
  <c r="BH57" i="33"/>
  <c r="M57" i="33"/>
  <c r="AX57" i="33" s="1"/>
  <c r="AW57" i="33"/>
  <c r="AH59" i="33"/>
  <c r="AK61" i="33"/>
  <c r="K61" i="33"/>
  <c r="BH61" i="33"/>
  <c r="AV61" i="33"/>
  <c r="M61" i="33"/>
  <c r="H61" i="33"/>
  <c r="AW61" i="33"/>
  <c r="AH63" i="33"/>
  <c r="H65" i="33"/>
  <c r="AV65" i="33" s="1"/>
  <c r="AU66" i="33"/>
  <c r="AX67" i="33"/>
  <c r="AH69" i="33"/>
  <c r="BH71" i="33"/>
  <c r="M71" i="33"/>
  <c r="AX71" i="33" s="1"/>
  <c r="H71" i="33"/>
  <c r="AV71" i="33" s="1"/>
  <c r="AK71" i="33"/>
  <c r="K71" i="33"/>
  <c r="AW71" i="33"/>
  <c r="AX72" i="33"/>
  <c r="AU76" i="33"/>
  <c r="AU77" i="33"/>
  <c r="AK77" i="33"/>
  <c r="K77" i="33"/>
  <c r="AH77" i="33"/>
  <c r="BH77" i="33"/>
  <c r="M77" i="33"/>
  <c r="AW77" i="33" s="1"/>
  <c r="AU81" i="33"/>
  <c r="AU56" i="33"/>
  <c r="AH58" i="33"/>
  <c r="AW58" i="33"/>
  <c r="AU60" i="33"/>
  <c r="AH62" i="33"/>
  <c r="AW62" i="33"/>
  <c r="AH66" i="33"/>
  <c r="AW66" i="33"/>
  <c r="AH70" i="33"/>
  <c r="AW70" i="33"/>
  <c r="AH74" i="33"/>
  <c r="AW74" i="33"/>
  <c r="AH78" i="33"/>
  <c r="AW78" i="33"/>
  <c r="K79" i="33"/>
  <c r="AK79" i="33"/>
  <c r="AU80" i="33"/>
  <c r="M81" i="33"/>
  <c r="AX81" i="33" s="1"/>
  <c r="BH81" i="33"/>
  <c r="AH82" i="33"/>
  <c r="AW82" i="33"/>
  <c r="AU79" i="33"/>
  <c r="AV80" i="33"/>
  <c r="BH80" i="33"/>
  <c r="AH81" i="33"/>
  <c r="K82" i="33"/>
  <c r="AV82" i="33" s="1"/>
  <c r="AK82" i="33"/>
  <c r="AH56" i="33"/>
  <c r="AH60" i="33"/>
  <c r="M79" i="33"/>
  <c r="AW79" i="33" s="1"/>
  <c r="AV79" i="33"/>
  <c r="AH80" i="33"/>
  <c r="K81" i="33"/>
  <c r="AV81" i="33" s="1"/>
  <c r="AK81" i="33"/>
  <c r="AU82" i="33"/>
  <c r="AU124" i="40" l="1"/>
  <c r="AW121" i="40"/>
  <c r="AX121" i="40"/>
  <c r="AW117" i="40"/>
  <c r="AX117" i="40"/>
  <c r="AW113" i="40"/>
  <c r="AX113" i="40"/>
  <c r="AW109" i="40"/>
  <c r="AX109" i="40"/>
  <c r="AW106" i="40"/>
  <c r="AV99" i="40"/>
  <c r="AU112" i="40"/>
  <c r="AU98" i="40"/>
  <c r="AU87" i="40"/>
  <c r="AX98" i="40"/>
  <c r="AV88" i="40"/>
  <c r="AX88" i="40"/>
  <c r="AW77" i="40"/>
  <c r="AW89" i="40"/>
  <c r="AV79" i="40"/>
  <c r="AX93" i="40"/>
  <c r="AU74" i="40"/>
  <c r="AX59" i="40"/>
  <c r="AW59" i="40"/>
  <c r="AV36" i="40"/>
  <c r="AU14" i="40"/>
  <c r="AV20" i="40"/>
  <c r="AW62" i="40"/>
  <c r="AX47" i="40"/>
  <c r="AU28" i="40"/>
  <c r="AW118" i="39"/>
  <c r="AV93" i="39"/>
  <c r="AV77" i="39"/>
  <c r="AV119" i="39"/>
  <c r="AV52" i="40"/>
  <c r="AV26" i="40"/>
  <c r="AU115" i="39"/>
  <c r="AV95" i="39"/>
  <c r="AV79" i="39"/>
  <c r="AV56" i="40"/>
  <c r="AU99" i="39"/>
  <c r="AU83" i="39"/>
  <c r="AX97" i="39"/>
  <c r="AX81" i="39"/>
  <c r="AU68" i="39"/>
  <c r="AX85" i="39"/>
  <c r="AX73" i="39"/>
  <c r="AV61" i="39"/>
  <c r="AU51" i="39"/>
  <c r="AW63" i="39"/>
  <c r="AV53" i="39"/>
  <c r="AX28" i="39"/>
  <c r="AV49" i="39"/>
  <c r="AV13" i="39"/>
  <c r="AV57" i="39"/>
  <c r="AX4" i="39"/>
  <c r="AX112" i="38"/>
  <c r="AW112" i="38"/>
  <c r="AX32" i="39"/>
  <c r="AX5" i="39"/>
  <c r="AU121" i="38"/>
  <c r="AV113" i="38"/>
  <c r="AV109" i="38"/>
  <c r="AV105" i="38"/>
  <c r="AV101" i="38"/>
  <c r="AV97" i="38"/>
  <c r="AV93" i="38"/>
  <c r="AV89" i="38"/>
  <c r="AX95" i="38"/>
  <c r="AX83" i="38"/>
  <c r="AX73" i="38"/>
  <c r="AX68" i="38"/>
  <c r="AX119" i="38"/>
  <c r="AW80" i="38"/>
  <c r="AU14" i="38"/>
  <c r="AU86" i="38"/>
  <c r="AU78" i="38"/>
  <c r="AV64" i="38"/>
  <c r="AV56" i="38"/>
  <c r="AV48" i="38"/>
  <c r="AX44" i="38"/>
  <c r="AX40" i="38"/>
  <c r="AU31" i="38"/>
  <c r="AX24" i="38"/>
  <c r="AV24" i="38"/>
  <c r="AX16" i="38"/>
  <c r="AV16" i="38"/>
  <c r="AV94" i="38"/>
  <c r="AV82" i="38"/>
  <c r="AW66" i="38"/>
  <c r="AU36" i="38"/>
  <c r="AV17" i="38"/>
  <c r="AV119" i="37"/>
  <c r="AU61" i="38"/>
  <c r="AV54" i="38"/>
  <c r="AV7" i="38"/>
  <c r="AX121" i="37"/>
  <c r="AV55" i="38"/>
  <c r="AV47" i="38"/>
  <c r="AU123" i="37"/>
  <c r="AW111" i="37"/>
  <c r="AU57" i="38"/>
  <c r="AU49" i="38"/>
  <c r="AW77" i="37"/>
  <c r="AX69" i="37"/>
  <c r="AU65" i="37"/>
  <c r="AU58" i="37"/>
  <c r="AV101" i="37"/>
  <c r="AX79" i="37"/>
  <c r="AV69" i="37"/>
  <c r="AX65" i="37"/>
  <c r="AW65" i="37"/>
  <c r="AX57" i="37"/>
  <c r="AW57" i="37"/>
  <c r="AV54" i="37"/>
  <c r="AV42" i="37"/>
  <c r="AV26" i="37"/>
  <c r="AV10" i="37"/>
  <c r="AW62" i="37"/>
  <c r="AW2" i="37"/>
  <c r="AU116" i="36"/>
  <c r="AU93" i="36"/>
  <c r="AX110" i="35"/>
  <c r="AW110" i="35"/>
  <c r="AV55" i="37"/>
  <c r="AW99" i="36"/>
  <c r="AW49" i="37"/>
  <c r="AV121" i="36"/>
  <c r="AU109" i="36"/>
  <c r="AX82" i="36"/>
  <c r="AX70" i="36"/>
  <c r="AW70" i="36"/>
  <c r="AX62" i="36"/>
  <c r="AW62" i="36"/>
  <c r="AX55" i="36"/>
  <c r="AV51" i="36"/>
  <c r="AV43" i="36"/>
  <c r="AV35" i="36"/>
  <c r="AV27" i="36"/>
  <c r="AW119" i="36"/>
  <c r="AW111" i="36"/>
  <c r="AU97" i="36"/>
  <c r="AV91" i="36"/>
  <c r="AV71" i="36"/>
  <c r="AW63" i="36"/>
  <c r="AU55" i="36"/>
  <c r="AX95" i="35"/>
  <c r="AW95" i="35"/>
  <c r="AX19" i="36"/>
  <c r="AX2" i="36"/>
  <c r="AU75" i="35"/>
  <c r="AU59" i="35"/>
  <c r="AX94" i="36"/>
  <c r="AX23" i="36"/>
  <c r="BH2" i="36"/>
  <c r="BI2" i="36" s="1"/>
  <c r="K2" i="36"/>
  <c r="AW2" i="36" s="1"/>
  <c r="BG2" i="36"/>
  <c r="I2" i="36"/>
  <c r="AU2" i="36" s="1"/>
  <c r="AV108" i="35"/>
  <c r="AU108" i="35"/>
  <c r="AU99" i="35"/>
  <c r="AV89" i="35"/>
  <c r="AV85" i="35"/>
  <c r="AV81" i="35"/>
  <c r="AV77" i="35"/>
  <c r="AV73" i="35"/>
  <c r="AV57" i="35"/>
  <c r="F2" i="36"/>
  <c r="AV2" i="36" s="1"/>
  <c r="BJ2" i="36"/>
  <c r="AV92" i="35"/>
  <c r="AV87" i="35"/>
  <c r="AV79" i="35"/>
  <c r="AV70" i="35"/>
  <c r="AX59" i="35"/>
  <c r="AW49" i="35"/>
  <c r="AX22" i="35"/>
  <c r="AX6" i="35"/>
  <c r="AX98" i="35"/>
  <c r="AX91" i="35"/>
  <c r="AX71" i="35"/>
  <c r="AX37" i="35"/>
  <c r="AX26" i="35"/>
  <c r="AW103" i="34"/>
  <c r="AW99" i="34"/>
  <c r="AW95" i="34"/>
  <c r="AW91" i="34"/>
  <c r="AW87" i="34"/>
  <c r="AX106" i="35"/>
  <c r="AV62" i="35"/>
  <c r="AX52" i="35"/>
  <c r="AX38" i="35"/>
  <c r="AV25" i="35"/>
  <c r="AV109" i="35"/>
  <c r="AX63" i="35"/>
  <c r="AK2" i="35"/>
  <c r="AU109" i="34"/>
  <c r="AX110" i="34"/>
  <c r="AU74" i="34"/>
  <c r="AU58" i="34"/>
  <c r="AV47" i="34"/>
  <c r="AU44" i="34"/>
  <c r="AW36" i="34"/>
  <c r="AU28" i="34"/>
  <c r="AV15" i="34"/>
  <c r="AU12" i="34"/>
  <c r="BG2" i="34"/>
  <c r="AW2" i="34"/>
  <c r="I2" i="34"/>
  <c r="K2" i="34"/>
  <c r="BH2" i="34"/>
  <c r="BI2" i="34" s="1"/>
  <c r="AX20" i="34"/>
  <c r="AX100" i="34"/>
  <c r="AX96" i="34"/>
  <c r="AX92" i="34"/>
  <c r="AU61" i="34"/>
  <c r="AV50" i="34"/>
  <c r="AV42" i="34"/>
  <c r="AW15" i="34"/>
  <c r="AW7" i="34"/>
  <c r="BM2" i="34"/>
  <c r="AX52" i="34"/>
  <c r="AX24" i="34"/>
  <c r="AX12" i="35"/>
  <c r="AX31" i="34"/>
  <c r="AV21" i="34"/>
  <c r="AV33" i="34"/>
  <c r="AW102" i="40"/>
  <c r="AX114" i="40"/>
  <c r="AW114" i="40"/>
  <c r="AV108" i="40"/>
  <c r="AX103" i="40"/>
  <c r="AV84" i="40"/>
  <c r="AX84" i="40"/>
  <c r="AV76" i="40"/>
  <c r="AX76" i="40"/>
  <c r="AW72" i="40"/>
  <c r="AW81" i="40"/>
  <c r="AW67" i="40"/>
  <c r="AU83" i="40"/>
  <c r="AU78" i="40"/>
  <c r="AV90" i="40"/>
  <c r="AW50" i="40"/>
  <c r="AV35" i="40"/>
  <c r="AV82" i="40"/>
  <c r="AU64" i="40"/>
  <c r="AU59" i="40"/>
  <c r="AU48" i="40"/>
  <c r="AX55" i="40"/>
  <c r="AW55" i="40"/>
  <c r="AV32" i="40"/>
  <c r="AX63" i="40"/>
  <c r="AW63" i="40"/>
  <c r="AU60" i="40"/>
  <c r="AX38" i="40"/>
  <c r="AW123" i="39"/>
  <c r="AV44" i="40"/>
  <c r="BJ2" i="40"/>
  <c r="AX122" i="39"/>
  <c r="AW122" i="39"/>
  <c r="AV18" i="40"/>
  <c r="AV7" i="40"/>
  <c r="AX7" i="40"/>
  <c r="AW64" i="39"/>
  <c r="AV29" i="40"/>
  <c r="BG2" i="40"/>
  <c r="I2" i="40"/>
  <c r="AU2" i="40" s="1"/>
  <c r="AV2" i="40"/>
  <c r="BH2" i="40"/>
  <c r="BI2" i="40" s="1"/>
  <c r="K2" i="40"/>
  <c r="AX2" i="40" s="1"/>
  <c r="AX114" i="39"/>
  <c r="AV29" i="39"/>
  <c r="AW52" i="39"/>
  <c r="AX103" i="39"/>
  <c r="AX87" i="39"/>
  <c r="AX71" i="39"/>
  <c r="AX51" i="39"/>
  <c r="AW51" i="39"/>
  <c r="AW48" i="39"/>
  <c r="BH2" i="39"/>
  <c r="BI2" i="39" s="1"/>
  <c r="AU2" i="39"/>
  <c r="K2" i="39"/>
  <c r="AX2" i="39" s="1"/>
  <c r="BK2" i="39"/>
  <c r="I2" i="39"/>
  <c r="BG2" i="39"/>
  <c r="AV75" i="38"/>
  <c r="AV52" i="39"/>
  <c r="AX36" i="39"/>
  <c r="AV10" i="39"/>
  <c r="AU10" i="39"/>
  <c r="AV5" i="39"/>
  <c r="AW123" i="38"/>
  <c r="AV85" i="38"/>
  <c r="AU106" i="38"/>
  <c r="AW72" i="38"/>
  <c r="AV62" i="38"/>
  <c r="AV114" i="38"/>
  <c r="AU102" i="38"/>
  <c r="AX79" i="38"/>
  <c r="BK2" i="38"/>
  <c r="BG2" i="38"/>
  <c r="I2" i="38"/>
  <c r="BH2" i="38"/>
  <c r="BI2" i="38" s="1"/>
  <c r="K2" i="38"/>
  <c r="AW2" i="38" s="1"/>
  <c r="AW81" i="38"/>
  <c r="AU67" i="38"/>
  <c r="AW71" i="38"/>
  <c r="AU64" i="38"/>
  <c r="AU60" i="38"/>
  <c r="AU56" i="38"/>
  <c r="AU52" i="38"/>
  <c r="AU48" i="38"/>
  <c r="AU32" i="38"/>
  <c r="AV115" i="37"/>
  <c r="AU59" i="38"/>
  <c r="AX119" i="37"/>
  <c r="AW113" i="37"/>
  <c r="AW69" i="38"/>
  <c r="AV50" i="38"/>
  <c r="AW96" i="37"/>
  <c r="AV39" i="38"/>
  <c r="F2" i="38"/>
  <c r="AV2" i="38" s="1"/>
  <c r="AU87" i="37"/>
  <c r="AV97" i="37"/>
  <c r="AW71" i="37"/>
  <c r="F2" i="37"/>
  <c r="BJ2" i="37"/>
  <c r="AV57" i="37"/>
  <c r="AX81" i="37"/>
  <c r="AW66" i="37"/>
  <c r="AU112" i="36"/>
  <c r="AW107" i="36"/>
  <c r="AV80" i="36"/>
  <c r="AV64" i="36"/>
  <c r="AU20" i="36"/>
  <c r="AV51" i="37"/>
  <c r="AW96" i="36"/>
  <c r="AV117" i="36"/>
  <c r="AU101" i="36"/>
  <c r="AX92" i="36"/>
  <c r="AV86" i="36"/>
  <c r="AV78" i="36"/>
  <c r="AV62" i="36"/>
  <c r="AW67" i="36"/>
  <c r="AW54" i="36"/>
  <c r="AV36" i="36"/>
  <c r="AW115" i="35"/>
  <c r="AV95" i="35"/>
  <c r="AV67" i="35"/>
  <c r="AV63" i="35"/>
  <c r="AX10" i="36"/>
  <c r="AU97" i="35"/>
  <c r="AW65" i="35"/>
  <c r="AU35" i="35"/>
  <c r="AU23" i="36"/>
  <c r="AV7" i="36"/>
  <c r="AU7" i="36"/>
  <c r="AW100" i="35"/>
  <c r="AV61" i="35"/>
  <c r="AU12" i="35"/>
  <c r="AV14" i="36"/>
  <c r="AU11" i="36"/>
  <c r="AU115" i="35"/>
  <c r="AW107" i="35"/>
  <c r="AW99" i="35"/>
  <c r="AW96" i="35"/>
  <c r="AU65" i="35"/>
  <c r="AU86" i="35"/>
  <c r="AU78" i="35"/>
  <c r="AU58" i="35"/>
  <c r="AW50" i="35"/>
  <c r="AX55" i="35"/>
  <c r="AV37" i="35"/>
  <c r="AV10" i="35"/>
  <c r="AV87" i="34"/>
  <c r="F2" i="35"/>
  <c r="BJ2" i="35"/>
  <c r="AU52" i="35"/>
  <c r="AV11" i="35"/>
  <c r="AU78" i="34"/>
  <c r="AW56" i="34"/>
  <c r="AV73" i="34"/>
  <c r="AW23" i="34"/>
  <c r="AV54" i="34"/>
  <c r="AU46" i="34"/>
  <c r="AU38" i="34"/>
  <c r="AU10" i="34"/>
  <c r="AX111" i="34"/>
  <c r="AX101" i="34"/>
  <c r="AX82" i="34"/>
  <c r="AU79" i="34"/>
  <c r="AU71" i="34"/>
  <c r="AX66" i="34"/>
  <c r="AX58" i="34"/>
  <c r="AU13" i="34"/>
  <c r="AU9" i="34"/>
  <c r="F2" i="34"/>
  <c r="AV2" i="34" s="1"/>
  <c r="AX40" i="34"/>
  <c r="AV4" i="34"/>
  <c r="AV45" i="34"/>
  <c r="AV116" i="40"/>
  <c r="AX124" i="40"/>
  <c r="AW110" i="40"/>
  <c r="AW85" i="40"/>
  <c r="AV75" i="40"/>
  <c r="AV70" i="40"/>
  <c r="AU70" i="40"/>
  <c r="AX95" i="40"/>
  <c r="AX91" i="40"/>
  <c r="AU76" i="40"/>
  <c r="AX51" i="40"/>
  <c r="AW51" i="40"/>
  <c r="AU21" i="40"/>
  <c r="AU22" i="40"/>
  <c r="AX15" i="40"/>
  <c r="AW66" i="40"/>
  <c r="AU55" i="40"/>
  <c r="AX43" i="40"/>
  <c r="AU124" i="39"/>
  <c r="BN2" i="40"/>
  <c r="AV107" i="39"/>
  <c r="AV103" i="39"/>
  <c r="AV87" i="39"/>
  <c r="AV71" i="39"/>
  <c r="AX12" i="40"/>
  <c r="AX8" i="40"/>
  <c r="AX4" i="40"/>
  <c r="AW119" i="39"/>
  <c r="AU91" i="39"/>
  <c r="AU75" i="39"/>
  <c r="AX68" i="39"/>
  <c r="AV112" i="39"/>
  <c r="AU48" i="39"/>
  <c r="AU44" i="39"/>
  <c r="AX29" i="39"/>
  <c r="AW59" i="39"/>
  <c r="AU4" i="39"/>
  <c r="AX105" i="39"/>
  <c r="AX39" i="39"/>
  <c r="AX93" i="39"/>
  <c r="AX77" i="39"/>
  <c r="AW67" i="39"/>
  <c r="AX56" i="39"/>
  <c r="AX22" i="39"/>
  <c r="AX46" i="39"/>
  <c r="AX26" i="39"/>
  <c r="AX116" i="38"/>
  <c r="AW116" i="38"/>
  <c r="AW105" i="38"/>
  <c r="AW101" i="38"/>
  <c r="AW97" i="38"/>
  <c r="AW93" i="38"/>
  <c r="AV45" i="39"/>
  <c r="AX18" i="39"/>
  <c r="BJ2" i="39"/>
  <c r="F2" i="39"/>
  <c r="AV2" i="39" s="1"/>
  <c r="AX91" i="38"/>
  <c r="AW76" i="38"/>
  <c r="AU33" i="38"/>
  <c r="AU110" i="38"/>
  <c r="AV98" i="38"/>
  <c r="AW68" i="38"/>
  <c r="AU22" i="38"/>
  <c r="AV60" i="38"/>
  <c r="AV52" i="38"/>
  <c r="AV32" i="38"/>
  <c r="AX20" i="38"/>
  <c r="AV20" i="38"/>
  <c r="AW104" i="38"/>
  <c r="AW88" i="38"/>
  <c r="AX77" i="38"/>
  <c r="AU28" i="38"/>
  <c r="AU24" i="38"/>
  <c r="AU20" i="38"/>
  <c r="AU16" i="38"/>
  <c r="AU113" i="37"/>
  <c r="AU65" i="38"/>
  <c r="AU117" i="37"/>
  <c r="AU109" i="37"/>
  <c r="AV51" i="38"/>
  <c r="AV111" i="37"/>
  <c r="AU105" i="37"/>
  <c r="AX93" i="37"/>
  <c r="AU53" i="38"/>
  <c r="BN2" i="38"/>
  <c r="AU83" i="37"/>
  <c r="AU75" i="37"/>
  <c r="AV93" i="37"/>
  <c r="AU71" i="37"/>
  <c r="AV66" i="37"/>
  <c r="AV63" i="37"/>
  <c r="AW98" i="36"/>
  <c r="AX98" i="36"/>
  <c r="AW112" i="36"/>
  <c r="AX61" i="37"/>
  <c r="AW61" i="37"/>
  <c r="AX50" i="37"/>
  <c r="AX120" i="36"/>
  <c r="AX95" i="37"/>
  <c r="AX67" i="37"/>
  <c r="AX108" i="36"/>
  <c r="AW108" i="36"/>
  <c r="AU105" i="36"/>
  <c r="AX80" i="36"/>
  <c r="AU52" i="36"/>
  <c r="AW53" i="37"/>
  <c r="AV113" i="36"/>
  <c r="AX104" i="36"/>
  <c r="AW104" i="36"/>
  <c r="AX74" i="36"/>
  <c r="AW74" i="36"/>
  <c r="AX66" i="36"/>
  <c r="AW66" i="36"/>
  <c r="AX58" i="36"/>
  <c r="AW58" i="36"/>
  <c r="AW123" i="36"/>
  <c r="AW115" i="36"/>
  <c r="AW71" i="36"/>
  <c r="AW104" i="35"/>
  <c r="AU101" i="35"/>
  <c r="AX90" i="36"/>
  <c r="AW78" i="36"/>
  <c r="AV10" i="36"/>
  <c r="AW112" i="35"/>
  <c r="AW111" i="35"/>
  <c r="AU107" i="35"/>
  <c r="AV100" i="35"/>
  <c r="AU100" i="35"/>
  <c r="AU88" i="35"/>
  <c r="AU84" i="35"/>
  <c r="AU80" i="35"/>
  <c r="AV96" i="36"/>
  <c r="AW92" i="35"/>
  <c r="AV83" i="35"/>
  <c r="AX75" i="35"/>
  <c r="AV54" i="35"/>
  <c r="AU50" i="35"/>
  <c r="AU46" i="35"/>
  <c r="AH2" i="35"/>
  <c r="AX94" i="35"/>
  <c r="AV66" i="35"/>
  <c r="AX21" i="35"/>
  <c r="AW97" i="34"/>
  <c r="AW93" i="34"/>
  <c r="AW89" i="34"/>
  <c r="AX67" i="35"/>
  <c r="BN2" i="36"/>
  <c r="AX42" i="35"/>
  <c r="AX108" i="34"/>
  <c r="AU82" i="34"/>
  <c r="AU66" i="34"/>
  <c r="AU52" i="34"/>
  <c r="AX46" i="34"/>
  <c r="AV39" i="34"/>
  <c r="AU36" i="34"/>
  <c r="AU20" i="34"/>
  <c r="AW4" i="34"/>
  <c r="AX107" i="34"/>
  <c r="AW47" i="34"/>
  <c r="AW39" i="34"/>
  <c r="AV18" i="34"/>
  <c r="AX105" i="34"/>
  <c r="AV18" i="35"/>
  <c r="AW122" i="40"/>
  <c r="AW118" i="40"/>
  <c r="AV80" i="40"/>
  <c r="AX80" i="40"/>
  <c r="AW73" i="40"/>
  <c r="AU80" i="40"/>
  <c r="AV11" i="40"/>
  <c r="AX11" i="40"/>
  <c r="AX112" i="39"/>
  <c r="AW55" i="39"/>
  <c r="AW60" i="39"/>
  <c r="AX89" i="39"/>
  <c r="AX108" i="38"/>
  <c r="AW108" i="38"/>
  <c r="AK2" i="39"/>
  <c r="AH2" i="39"/>
  <c r="AX87" i="38"/>
  <c r="AV63" i="38"/>
  <c r="AV79" i="37"/>
  <c r="AX85" i="37"/>
  <c r="AX91" i="37"/>
  <c r="AW87" i="36"/>
  <c r="AK2" i="36"/>
  <c r="AW103" i="36"/>
  <c r="AW95" i="36"/>
  <c r="AW91" i="36"/>
  <c r="AW75" i="36"/>
  <c r="AW59" i="36"/>
  <c r="AW103" i="35"/>
  <c r="AU93" i="35"/>
  <c r="AU113" i="35"/>
  <c r="AV112" i="35"/>
  <c r="AV22" i="35"/>
  <c r="AX2" i="35"/>
  <c r="AX106" i="34"/>
  <c r="AV34" i="35"/>
  <c r="AX104" i="34"/>
  <c r="AU83" i="34"/>
  <c r="AU75" i="34"/>
  <c r="AU53" i="34"/>
  <c r="AU49" i="34"/>
  <c r="AV47" i="33"/>
  <c r="AX24" i="33"/>
  <c r="AX64" i="32"/>
  <c r="AW64" i="32"/>
  <c r="AU48" i="32"/>
  <c r="AX22" i="32"/>
  <c r="AU57" i="31"/>
  <c r="AU53" i="31"/>
  <c r="AW76" i="30"/>
  <c r="AU44" i="28"/>
  <c r="AV67" i="29"/>
  <c r="AV5" i="29"/>
  <c r="AX49" i="27"/>
  <c r="AX45" i="27"/>
  <c r="AX33" i="27"/>
  <c r="AX29" i="27"/>
  <c r="AX25" i="27"/>
  <c r="AX20" i="27"/>
  <c r="AX15" i="27"/>
  <c r="AX8" i="27"/>
  <c r="AU53" i="27"/>
  <c r="AU44" i="27"/>
  <c r="AU19" i="27"/>
  <c r="AX55" i="27"/>
  <c r="AX23" i="27"/>
  <c r="AU33" i="27"/>
  <c r="AX73" i="33"/>
  <c r="AV55" i="33"/>
  <c r="AV69" i="33"/>
  <c r="AU63" i="33"/>
  <c r="AV63" i="33"/>
  <c r="AW54" i="33"/>
  <c r="AU51" i="33"/>
  <c r="AV35" i="33"/>
  <c r="AV22" i="33"/>
  <c r="AX38" i="33"/>
  <c r="BM2" i="33"/>
  <c r="AU10" i="33"/>
  <c r="AX13" i="33"/>
  <c r="AH2" i="33"/>
  <c r="AX81" i="32"/>
  <c r="AW81" i="32"/>
  <c r="AX69" i="32"/>
  <c r="AX61" i="32"/>
  <c r="AV56" i="32"/>
  <c r="AW80" i="32"/>
  <c r="AV69" i="32"/>
  <c r="AW61" i="32"/>
  <c r="AX70" i="32"/>
  <c r="AX62" i="32"/>
  <c r="AW77" i="32"/>
  <c r="AV57" i="32"/>
  <c r="AU53" i="32"/>
  <c r="I2" i="32"/>
  <c r="AU2" i="32" s="1"/>
  <c r="BH2" i="32"/>
  <c r="BI2" i="32" s="1"/>
  <c r="K2" i="32"/>
  <c r="AW2" i="32" s="1"/>
  <c r="BG2" i="32"/>
  <c r="AV49" i="32"/>
  <c r="AX45" i="32"/>
  <c r="AU45" i="32"/>
  <c r="AX13" i="32"/>
  <c r="AU38" i="32"/>
  <c r="AU22" i="32"/>
  <c r="AV18" i="32"/>
  <c r="AV77" i="31"/>
  <c r="AU44" i="32"/>
  <c r="AX38" i="32"/>
  <c r="AU10" i="32"/>
  <c r="AX73" i="31"/>
  <c r="AW61" i="31"/>
  <c r="AX57" i="31"/>
  <c r="AX53" i="31"/>
  <c r="AX9" i="32"/>
  <c r="AU78" i="31"/>
  <c r="AW49" i="31"/>
  <c r="AX69" i="31"/>
  <c r="AV80" i="31"/>
  <c r="AV32" i="31"/>
  <c r="AU13" i="31"/>
  <c r="AU5" i="31"/>
  <c r="AU27" i="31"/>
  <c r="AV11" i="31"/>
  <c r="AX11" i="31"/>
  <c r="BG2" i="31"/>
  <c r="AW2" i="31"/>
  <c r="I2" i="31"/>
  <c r="AV2" i="31"/>
  <c r="BH2" i="31"/>
  <c r="BI2" i="31" s="1"/>
  <c r="K2" i="31"/>
  <c r="AV12" i="31"/>
  <c r="AV4" i="31"/>
  <c r="F2" i="31"/>
  <c r="AU2" i="31" s="1"/>
  <c r="AU79" i="30"/>
  <c r="BK2" i="31"/>
  <c r="AU68" i="30"/>
  <c r="AV53" i="30"/>
  <c r="AU69" i="30"/>
  <c r="AX53" i="30"/>
  <c r="AV48" i="30"/>
  <c r="AV35" i="30"/>
  <c r="AV27" i="30"/>
  <c r="AV19" i="30"/>
  <c r="BG2" i="30"/>
  <c r="AW2" i="30"/>
  <c r="I2" i="30"/>
  <c r="AV2" i="30"/>
  <c r="BH2" i="30"/>
  <c r="BI2" i="30" s="1"/>
  <c r="K2" i="30"/>
  <c r="AX79" i="29"/>
  <c r="AV82" i="30"/>
  <c r="AV67" i="30"/>
  <c r="AX67" i="30"/>
  <c r="AV59" i="30"/>
  <c r="AX59" i="30"/>
  <c r="AU50" i="30"/>
  <c r="AU31" i="30"/>
  <c r="AU23" i="30"/>
  <c r="AX72" i="30"/>
  <c r="AW72" i="30"/>
  <c r="AX56" i="30"/>
  <c r="AW56" i="30"/>
  <c r="AX2" i="30"/>
  <c r="AU68" i="29"/>
  <c r="AW62" i="29"/>
  <c r="AV61" i="30"/>
  <c r="AV80" i="29"/>
  <c r="AU35" i="29"/>
  <c r="I2" i="29"/>
  <c r="AU2" i="29" s="1"/>
  <c r="AV2" i="29"/>
  <c r="BH2" i="29"/>
  <c r="BI2" i="29" s="1"/>
  <c r="K2" i="29"/>
  <c r="BG2" i="29"/>
  <c r="AV16" i="30"/>
  <c r="AX55" i="29"/>
  <c r="AV31" i="29"/>
  <c r="AV4" i="29"/>
  <c r="F2" i="30"/>
  <c r="AU2" i="30" s="1"/>
  <c r="AU47" i="29"/>
  <c r="AU22" i="29"/>
  <c r="AV49" i="30"/>
  <c r="AX67" i="29"/>
  <c r="AW67" i="29"/>
  <c r="AU5" i="29"/>
  <c r="AU7" i="28"/>
  <c r="AV15" i="29"/>
  <c r="AX64" i="28"/>
  <c r="AX56" i="28"/>
  <c r="AV12" i="28"/>
  <c r="AW57" i="27"/>
  <c r="AW16" i="27"/>
  <c r="AV13" i="27"/>
  <c r="AX16" i="29"/>
  <c r="AU18" i="28"/>
  <c r="AW42" i="27"/>
  <c r="AW5" i="27"/>
  <c r="BM2" i="27"/>
  <c r="AV64" i="29"/>
  <c r="AW60" i="28"/>
  <c r="AU14" i="28"/>
  <c r="BJ2" i="28"/>
  <c r="AU8" i="28"/>
  <c r="AX54" i="27"/>
  <c r="AX7" i="28"/>
  <c r="AX34" i="27"/>
  <c r="AU2" i="28"/>
  <c r="AV67" i="33"/>
  <c r="AX55" i="33"/>
  <c r="AX72" i="32"/>
  <c r="AW72" i="32"/>
  <c r="AU73" i="31"/>
  <c r="AX65" i="31"/>
  <c r="AX32" i="31"/>
  <c r="AW52" i="30"/>
  <c r="AU79" i="29"/>
  <c r="AW60" i="30"/>
  <c r="AU12" i="30"/>
  <c r="AW74" i="29"/>
  <c r="AU31" i="29"/>
  <c r="AV28" i="28"/>
  <c r="AV6" i="28"/>
  <c r="AU29" i="27"/>
  <c r="AU59" i="29"/>
  <c r="AU31" i="27"/>
  <c r="AU51" i="27"/>
  <c r="AU49" i="27"/>
  <c r="AV32" i="33"/>
  <c r="AX77" i="33"/>
  <c r="AV2" i="33"/>
  <c r="BH2" i="33"/>
  <c r="BI2" i="33" s="1"/>
  <c r="K2" i="33"/>
  <c r="AX2" i="33" s="1"/>
  <c r="AW2" i="33"/>
  <c r="I2" i="33"/>
  <c r="AU2" i="33" s="1"/>
  <c r="BG2" i="33"/>
  <c r="BK2" i="33"/>
  <c r="AV61" i="32"/>
  <c r="F2" i="33"/>
  <c r="AU62" i="32"/>
  <c r="AV82" i="32"/>
  <c r="BK2" i="32"/>
  <c r="AW71" i="31"/>
  <c r="AV47" i="31"/>
  <c r="AV81" i="31"/>
  <c r="AV49" i="31"/>
  <c r="AX67" i="31"/>
  <c r="AV67" i="31"/>
  <c r="AU26" i="31"/>
  <c r="AV7" i="31"/>
  <c r="AX7" i="31"/>
  <c r="AV20" i="31"/>
  <c r="AU15" i="31"/>
  <c r="AU11" i="31"/>
  <c r="AU7" i="31"/>
  <c r="AV80" i="30"/>
  <c r="AX26" i="31"/>
  <c r="AV66" i="30"/>
  <c r="AV77" i="30"/>
  <c r="AW53" i="30"/>
  <c r="AV40" i="30"/>
  <c r="AV78" i="30"/>
  <c r="AV71" i="30"/>
  <c r="AX71" i="30"/>
  <c r="AV63" i="30"/>
  <c r="AX63" i="30"/>
  <c r="AV55" i="30"/>
  <c r="AX55" i="30"/>
  <c r="AV52" i="30"/>
  <c r="AX64" i="30"/>
  <c r="AW64" i="30"/>
  <c r="AW78" i="29"/>
  <c r="AU76" i="29"/>
  <c r="AW70" i="29"/>
  <c r="AU60" i="29"/>
  <c r="AU12" i="29"/>
  <c r="AX59" i="29"/>
  <c r="AV28" i="30"/>
  <c r="AV23" i="29"/>
  <c r="AX63" i="29"/>
  <c r="AW63" i="29"/>
  <c r="AV30" i="29"/>
  <c r="AW68" i="28"/>
  <c r="AV10" i="28"/>
  <c r="AV7" i="29"/>
  <c r="AX61" i="27"/>
  <c r="AW11" i="27"/>
  <c r="AU25" i="27"/>
  <c r="AU9" i="27"/>
  <c r="AV26" i="28"/>
  <c r="AW36" i="27"/>
  <c r="BG2" i="27"/>
  <c r="I2" i="27"/>
  <c r="AU2" i="27" s="1"/>
  <c r="BH2" i="27"/>
  <c r="BI2" i="27" s="1"/>
  <c r="K2" i="27"/>
  <c r="AX2" i="27" s="1"/>
  <c r="AV11" i="29"/>
  <c r="K2" i="28"/>
  <c r="AX50" i="27"/>
  <c r="AX52" i="27"/>
  <c r="AV12" i="33"/>
  <c r="AX12" i="33"/>
  <c r="AU19" i="32"/>
  <c r="AV19" i="32"/>
  <c r="AX77" i="31"/>
  <c r="AW82" i="29"/>
  <c r="AX12" i="29"/>
  <c r="AU62" i="28"/>
  <c r="AX50" i="28"/>
  <c r="AX45" i="28"/>
  <c r="AX58" i="28"/>
  <c r="AW81" i="33"/>
  <c r="AU71" i="33"/>
  <c r="AU61" i="33"/>
  <c r="AX75" i="33"/>
  <c r="AU59" i="33"/>
  <c r="AU24" i="33"/>
  <c r="AU20" i="33"/>
  <c r="AV17" i="33"/>
  <c r="AX68" i="32"/>
  <c r="AW68" i="32"/>
  <c r="AX60" i="32"/>
  <c r="AW60" i="32"/>
  <c r="AX56" i="32"/>
  <c r="AW56" i="32"/>
  <c r="AX52" i="32"/>
  <c r="AW52" i="32"/>
  <c r="AX48" i="32"/>
  <c r="AW48" i="32"/>
  <c r="AW73" i="32"/>
  <c r="AV77" i="32"/>
  <c r="AV8" i="33"/>
  <c r="AX8" i="33"/>
  <c r="AX53" i="32"/>
  <c r="AW49" i="32"/>
  <c r="AU35" i="32"/>
  <c r="AV35" i="32"/>
  <c r="AV27" i="32"/>
  <c r="AX39" i="32"/>
  <c r="AX23" i="32"/>
  <c r="AU4" i="32"/>
  <c r="AW57" i="32"/>
  <c r="AX27" i="32"/>
  <c r="AU5" i="32"/>
  <c r="AV78" i="31"/>
  <c r="AW79" i="31"/>
  <c r="AU71" i="31"/>
  <c r="AX2" i="32"/>
  <c r="AV75" i="31"/>
  <c r="AV31" i="32"/>
  <c r="AV82" i="31"/>
  <c r="AX82" i="31"/>
  <c r="AX28" i="31"/>
  <c r="AX22" i="31"/>
  <c r="BM2" i="31"/>
  <c r="AV70" i="30"/>
  <c r="AU64" i="30"/>
  <c r="AV54" i="30"/>
  <c r="AW49" i="30"/>
  <c r="AU65" i="30"/>
  <c r="AU59" i="30"/>
  <c r="AX48" i="30"/>
  <c r="AW48" i="30"/>
  <c r="AX44" i="30"/>
  <c r="AX31" i="30"/>
  <c r="AX23" i="30"/>
  <c r="AX15" i="30"/>
  <c r="AX7" i="30"/>
  <c r="AV45" i="30"/>
  <c r="AX68" i="30"/>
  <c r="AW68" i="30"/>
  <c r="AU8" i="30"/>
  <c r="AU72" i="29"/>
  <c r="BN2" i="30"/>
  <c r="AU50" i="28"/>
  <c r="AW75" i="29"/>
  <c r="AU55" i="29"/>
  <c r="BM2" i="29"/>
  <c r="AV66" i="28"/>
  <c r="AV62" i="28"/>
  <c r="AU56" i="27"/>
  <c r="F2" i="29"/>
  <c r="AW14" i="27"/>
  <c r="AV21" i="27"/>
  <c r="AU7" i="27"/>
  <c r="BK2" i="27"/>
  <c r="AX53" i="27"/>
  <c r="AX51" i="27"/>
  <c r="AU2" i="37" l="1"/>
  <c r="AV2" i="37"/>
  <c r="AX2" i="34"/>
  <c r="AX2" i="38"/>
  <c r="AU2" i="34"/>
  <c r="AU2" i="38"/>
  <c r="AW2" i="39"/>
  <c r="AV2" i="35"/>
  <c r="AU2" i="35"/>
  <c r="AW2" i="40"/>
  <c r="AX2" i="37"/>
  <c r="AV2" i="27"/>
  <c r="AV2" i="32"/>
  <c r="AW2" i="27"/>
  <c r="AX2" i="29"/>
  <c r="AW2" i="28"/>
  <c r="AX2" i="28"/>
  <c r="AW2" i="29"/>
  <c r="AX2" i="31"/>
  <c r="BI2" i="11" l="1"/>
  <c r="AT30" i="2"/>
  <c r="O24" i="2"/>
  <c r="AS30" i="2"/>
  <c r="G31" i="2"/>
  <c r="K25" i="2"/>
  <c r="L27" i="2"/>
  <c r="AF25" i="2"/>
  <c r="P30" i="2"/>
  <c r="T28" i="2"/>
  <c r="O31" i="2"/>
  <c r="BQ7" i="2"/>
  <c r="T24" i="2"/>
  <c r="P7" i="2"/>
  <c r="AV18" i="2"/>
  <c r="AP27" i="2"/>
  <c r="Z7" i="2"/>
  <c r="G24" i="2"/>
  <c r="AP30" i="2"/>
  <c r="I23" i="2"/>
  <c r="B21" i="2"/>
  <c r="F32" i="2"/>
  <c r="C23" i="2"/>
  <c r="AU21" i="2"/>
  <c r="I7" i="2"/>
  <c r="AF30" i="2"/>
  <c r="R31" i="2"/>
  <c r="J31" i="2"/>
  <c r="L22" i="2"/>
  <c r="V32" i="2"/>
  <c r="AV9" i="2"/>
  <c r="L25" i="2"/>
  <c r="U21" i="2"/>
  <c r="J30" i="2"/>
  <c r="E27" i="2"/>
  <c r="D7" i="2"/>
  <c r="BT7" i="2"/>
  <c r="M23" i="2"/>
  <c r="K29" i="2"/>
  <c r="AV8" i="2"/>
  <c r="H23" i="2"/>
  <c r="P21" i="2"/>
  <c r="L21" i="2"/>
  <c r="I32" i="2"/>
  <c r="F22" i="2"/>
  <c r="AM22" i="2"/>
  <c r="B28" i="2"/>
  <c r="S22" i="2"/>
  <c r="S30" i="2"/>
  <c r="P28" i="2"/>
  <c r="U27" i="2"/>
  <c r="AV11" i="2"/>
  <c r="B22" i="2"/>
  <c r="L31" i="2"/>
  <c r="C29" i="2"/>
  <c r="V24" i="2"/>
  <c r="V23" i="2"/>
  <c r="AT23" i="2"/>
  <c r="T31" i="2"/>
  <c r="S29" i="2"/>
  <c r="L30" i="2"/>
  <c r="N7" i="2"/>
  <c r="AF21" i="2"/>
  <c r="D26" i="2"/>
  <c r="R23" i="2"/>
  <c r="D27" i="2"/>
  <c r="AG7" i="2"/>
  <c r="E28" i="2"/>
  <c r="M26" i="2"/>
  <c r="L29" i="2"/>
  <c r="C24" i="2"/>
  <c r="B30" i="2"/>
  <c r="AB31" i="2"/>
  <c r="G7" i="2"/>
  <c r="AS26" i="2"/>
  <c r="AV16" i="2"/>
  <c r="B24" i="2"/>
  <c r="BN7" i="2"/>
  <c r="AU29" i="2"/>
  <c r="F21" i="2"/>
  <c r="F24" i="2"/>
  <c r="AM23" i="2"/>
  <c r="AM27" i="2"/>
  <c r="N22" i="2"/>
  <c r="P26" i="2"/>
  <c r="C32" i="2"/>
  <c r="AV5" i="2"/>
  <c r="K28" i="2"/>
  <c r="E24" i="2"/>
  <c r="AP25" i="2"/>
  <c r="P23" i="2"/>
  <c r="J27" i="2"/>
  <c r="G22" i="2"/>
  <c r="AM24" i="2"/>
  <c r="N24" i="2"/>
  <c r="K30" i="2"/>
  <c r="AI28" i="2"/>
  <c r="L28" i="2"/>
  <c r="AV13" i="2"/>
  <c r="AB25" i="2"/>
  <c r="K23" i="2"/>
  <c r="E7" i="2"/>
  <c r="AS7" i="2"/>
  <c r="H27" i="2"/>
  <c r="M7" i="2"/>
  <c r="W23" i="2"/>
  <c r="AT31" i="2"/>
  <c r="AS22" i="2"/>
  <c r="AV29" i="2"/>
  <c r="AP21" i="2"/>
  <c r="AF26" i="2"/>
  <c r="B32" i="2"/>
  <c r="M24" i="2"/>
  <c r="AN7" i="2"/>
  <c r="AU27" i="2"/>
  <c r="I24" i="2"/>
  <c r="S23" i="2"/>
  <c r="N27" i="2"/>
  <c r="W21" i="2"/>
  <c r="H30" i="2"/>
  <c r="W26" i="2"/>
  <c r="I30" i="2"/>
  <c r="V27" i="2"/>
  <c r="V29" i="2"/>
  <c r="D28" i="2"/>
  <c r="AF7" i="2"/>
  <c r="F7" i="2"/>
  <c r="J24" i="2"/>
  <c r="O23" i="2"/>
  <c r="T23" i="2"/>
  <c r="V7" i="2"/>
  <c r="I26" i="2"/>
  <c r="U25" i="2"/>
  <c r="M29" i="2"/>
  <c r="AS28" i="2"/>
  <c r="J21" i="2"/>
  <c r="H24" i="2"/>
  <c r="AI24" i="2"/>
  <c r="T30" i="2"/>
  <c r="AV28" i="2"/>
  <c r="J25" i="2"/>
  <c r="H32" i="2"/>
  <c r="V31" i="2"/>
  <c r="J32" i="2"/>
  <c r="G30" i="2"/>
  <c r="I28" i="2"/>
  <c r="C7" i="2"/>
  <c r="AI22" i="2"/>
  <c r="J23" i="2"/>
  <c r="AT29" i="2"/>
  <c r="G32" i="2"/>
  <c r="AT27" i="2"/>
  <c r="S7" i="2"/>
  <c r="AV14" i="2"/>
  <c r="G21" i="2"/>
  <c r="AS32" i="2"/>
  <c r="E21" i="2"/>
  <c r="AF23" i="2"/>
  <c r="AV25" i="2"/>
  <c r="F30" i="2"/>
  <c r="C30" i="2"/>
  <c r="AM32" i="2"/>
  <c r="AS25" i="2"/>
  <c r="AI21" i="2"/>
  <c r="I27" i="2"/>
  <c r="K7" i="2"/>
  <c r="O29" i="2"/>
  <c r="AB26" i="2"/>
  <c r="AI23" i="2"/>
  <c r="B7" i="2"/>
  <c r="R25" i="2"/>
  <c r="G23" i="2"/>
  <c r="J26" i="2"/>
  <c r="D21" i="2"/>
  <c r="W29" i="2"/>
  <c r="AU24" i="2"/>
  <c r="R22" i="2"/>
  <c r="N29" i="2"/>
  <c r="H26" i="2"/>
  <c r="Q32" i="2"/>
  <c r="AV4" i="2"/>
  <c r="AV19" i="2"/>
  <c r="P29" i="2"/>
  <c r="AV30" i="2"/>
  <c r="Q7" i="2"/>
  <c r="U32" i="2"/>
  <c r="C26" i="2"/>
  <c r="E30" i="2"/>
  <c r="AV6" i="2"/>
  <c r="AI27" i="2"/>
  <c r="E23" i="2"/>
  <c r="Q22" i="2"/>
  <c r="M27" i="2"/>
  <c r="U28" i="2"/>
  <c r="AB23" i="2"/>
  <c r="L7" i="2"/>
  <c r="H31" i="2"/>
  <c r="U29" i="2"/>
  <c r="G29" i="2"/>
  <c r="BM7" i="2"/>
  <c r="AF27" i="2"/>
  <c r="D30" i="2"/>
  <c r="E31" i="2"/>
  <c r="N25" i="2"/>
  <c r="K24" i="2"/>
  <c r="W32" i="2"/>
  <c r="T7" i="2"/>
  <c r="I31" i="2"/>
  <c r="AI7" i="2"/>
  <c r="AK7" i="2"/>
  <c r="R32" i="2"/>
  <c r="BS7" i="2"/>
  <c r="BR7" i="2"/>
  <c r="K21" i="2"/>
  <c r="U30" i="2"/>
  <c r="AR7" i="2"/>
  <c r="Q30" i="2"/>
  <c r="L24" i="2"/>
  <c r="K32" i="2"/>
  <c r="O30" i="2"/>
  <c r="S28" i="2"/>
  <c r="R27" i="2"/>
  <c r="V28" i="2"/>
  <c r="AS21" i="2"/>
  <c r="O21" i="2"/>
  <c r="AS23" i="2"/>
  <c r="Q29" i="2"/>
  <c r="C27" i="2"/>
  <c r="H7" i="2"/>
  <c r="D23" i="2"/>
  <c r="AT26" i="2"/>
  <c r="M30" i="2"/>
  <c r="AF24" i="2"/>
  <c r="X7" i="2"/>
  <c r="AV7" i="2"/>
  <c r="T26" i="2"/>
  <c r="AS24" i="2"/>
  <c r="AV23" i="2"/>
  <c r="AV3" i="2"/>
  <c r="AT28" i="2"/>
  <c r="B26" i="2"/>
  <c r="V26" i="2"/>
  <c r="AP22" i="2"/>
  <c r="M31" i="2"/>
  <c r="AB30" i="2"/>
  <c r="O22" i="2"/>
  <c r="V22" i="2"/>
  <c r="AU30" i="2"/>
  <c r="AP31" i="2"/>
  <c r="Q21" i="2"/>
  <c r="AM31" i="2"/>
  <c r="AV12" i="2"/>
  <c r="AF29" i="2"/>
  <c r="AB21" i="2"/>
  <c r="R28" i="2"/>
  <c r="Q27" i="2"/>
  <c r="H22" i="2"/>
  <c r="E32" i="2"/>
  <c r="J22" i="2"/>
  <c r="K31" i="2"/>
  <c r="AU23" i="2"/>
  <c r="B29" i="2"/>
  <c r="W24" i="2"/>
  <c r="Q26" i="2"/>
  <c r="AM7" i="2"/>
  <c r="L32" i="2"/>
  <c r="AM29" i="2"/>
  <c r="R29" i="2"/>
  <c r="AF32" i="2"/>
  <c r="AU31" i="2"/>
  <c r="L23" i="2"/>
  <c r="B27" i="2"/>
  <c r="R30" i="2"/>
  <c r="AU26" i="2"/>
  <c r="AB29" i="2"/>
  <c r="V30" i="2"/>
  <c r="D25" i="2"/>
  <c r="N28" i="2"/>
  <c r="AH7" i="2"/>
  <c r="AU7" i="2"/>
  <c r="AB28" i="2"/>
  <c r="AB7" i="2"/>
  <c r="BO7" i="2"/>
  <c r="AV26" i="2"/>
  <c r="S21" i="2"/>
  <c r="F25" i="2"/>
  <c r="AE7" i="2"/>
  <c r="AT32" i="2"/>
  <c r="N32" i="2"/>
  <c r="M32" i="2"/>
  <c r="Q31" i="2"/>
  <c r="S26" i="2"/>
  <c r="S31" i="2"/>
  <c r="AL7" i="2"/>
  <c r="AB27" i="2"/>
  <c r="AB32" i="2"/>
  <c r="S25" i="2"/>
  <c r="AI25" i="2"/>
  <c r="J28" i="2"/>
  <c r="AP26" i="2"/>
  <c r="N30" i="2"/>
  <c r="W30" i="2"/>
  <c r="AC7" i="2"/>
  <c r="AU28" i="2"/>
  <c r="AV17" i="2"/>
  <c r="AP23" i="2"/>
  <c r="W28" i="2"/>
  <c r="AS27" i="2"/>
  <c r="P27" i="2"/>
  <c r="G28" i="2"/>
  <c r="AV20" i="2"/>
  <c r="T22" i="2"/>
  <c r="AQ7" i="2"/>
  <c r="U23" i="2"/>
  <c r="AJ7" i="2"/>
  <c r="W25" i="2"/>
  <c r="AV15" i="2"/>
  <c r="U7" i="2"/>
  <c r="E29" i="2"/>
  <c r="AF22" i="2"/>
  <c r="AS29" i="2"/>
  <c r="AB8" i="2"/>
  <c r="F28" i="2"/>
  <c r="N21" i="2"/>
  <c r="Q25" i="2"/>
  <c r="AT7" i="2"/>
  <c r="H25" i="2"/>
  <c r="T27" i="2"/>
  <c r="F26" i="2"/>
  <c r="O25" i="2"/>
  <c r="U26" i="2"/>
  <c r="Q28" i="2"/>
  <c r="AU22" i="2"/>
  <c r="O26" i="2"/>
  <c r="D32" i="2"/>
  <c r="K27" i="2"/>
  <c r="U24" i="2"/>
  <c r="W31" i="2"/>
  <c r="AA7" i="2"/>
  <c r="AB24" i="2"/>
  <c r="AV21" i="2"/>
  <c r="B31" i="2"/>
  <c r="AB22" i="2"/>
  <c r="R26" i="2"/>
  <c r="G26" i="2"/>
  <c r="O28" i="2"/>
  <c r="AP28" i="2"/>
  <c r="I25" i="2"/>
  <c r="H29" i="2"/>
  <c r="AP7" i="2"/>
  <c r="B25" i="2"/>
  <c r="M21" i="2"/>
  <c r="AI29" i="2"/>
  <c r="K22" i="2"/>
  <c r="AI32" i="2"/>
  <c r="U22" i="2"/>
  <c r="V21" i="2"/>
  <c r="V25" i="2"/>
  <c r="E22" i="2"/>
  <c r="AU25" i="2"/>
  <c r="I29" i="2"/>
  <c r="N23" i="2"/>
  <c r="M25" i="2"/>
  <c r="S24" i="2"/>
  <c r="D29" i="2"/>
  <c r="P22" i="2"/>
  <c r="J29" i="2"/>
  <c r="AV22" i="2"/>
  <c r="AI30" i="2"/>
  <c r="AM28" i="2"/>
  <c r="AI31" i="2"/>
  <c r="H28" i="2"/>
  <c r="H21" i="2"/>
  <c r="AV24" i="2"/>
  <c r="F31" i="2"/>
  <c r="P31" i="2"/>
  <c r="AV31" i="2"/>
  <c r="C25" i="2"/>
  <c r="N26" i="2"/>
  <c r="O32" i="2"/>
  <c r="E25" i="2"/>
  <c r="F27" i="2"/>
  <c r="F23" i="2"/>
  <c r="D24" i="2"/>
  <c r="N31" i="2"/>
  <c r="R24" i="2"/>
  <c r="P32" i="2"/>
  <c r="F29" i="2"/>
  <c r="D31" i="2"/>
  <c r="AO7" i="2"/>
  <c r="C31" i="2"/>
  <c r="AV32" i="2"/>
  <c r="J7" i="2"/>
  <c r="AF31" i="2"/>
  <c r="K26" i="2"/>
  <c r="U31" i="2"/>
  <c r="W22" i="2"/>
  <c r="AT25" i="2"/>
  <c r="Q24" i="2"/>
  <c r="T25" i="2"/>
  <c r="T29" i="2"/>
  <c r="W27" i="2"/>
  <c r="O7" i="2"/>
  <c r="C21" i="2"/>
  <c r="E26" i="2"/>
  <c r="AD7" i="2"/>
  <c r="T21" i="2"/>
  <c r="L26" i="2"/>
  <c r="T32" i="2"/>
  <c r="G27" i="2"/>
  <c r="AM25" i="2"/>
  <c r="AP32" i="2"/>
  <c r="AU32" i="2"/>
  <c r="AP29" i="2"/>
  <c r="AF28" i="2"/>
  <c r="AM21" i="2"/>
  <c r="AP24" i="2"/>
  <c r="D22" i="2"/>
  <c r="O27" i="2"/>
  <c r="Q23" i="2"/>
  <c r="AV27" i="2"/>
  <c r="Y7" i="2"/>
  <c r="I21" i="2"/>
  <c r="AM30" i="2"/>
  <c r="P25" i="2"/>
  <c r="AM26" i="2"/>
  <c r="I22" i="2"/>
  <c r="B23" i="2"/>
  <c r="M22" i="2"/>
  <c r="AT22" i="2"/>
  <c r="W7" i="2"/>
  <c r="AT21" i="2"/>
  <c r="AI26" i="2"/>
  <c r="BP7" i="2"/>
  <c r="AS31" i="2"/>
  <c r="C28" i="2"/>
  <c r="M28" i="2"/>
  <c r="S27" i="2"/>
  <c r="C22" i="2"/>
  <c r="AV10" i="2"/>
  <c r="G25" i="2"/>
  <c r="P24" i="2"/>
  <c r="R7" i="2"/>
  <c r="AT24" i="2"/>
  <c r="R21" i="2"/>
  <c r="S32" i="2"/>
  <c r="AV36" i="2" l="1"/>
  <c r="AV37" i="2"/>
  <c r="AV35" i="2"/>
  <c r="AV39" i="2"/>
  <c r="AV34" i="2"/>
  <c r="AV38" i="2"/>
  <c r="AH4" i="25"/>
  <c r="AD2" i="16" l="1"/>
  <c r="Y22" i="23" l="1"/>
  <c r="I5" i="25" l="1"/>
  <c r="I6" i="25"/>
  <c r="I7" i="25"/>
  <c r="I8" i="25"/>
  <c r="I9" i="25"/>
  <c r="I10" i="25"/>
  <c r="I11" i="25"/>
  <c r="I12" i="25"/>
  <c r="I13" i="25"/>
  <c r="I14" i="25"/>
  <c r="I15" i="25"/>
  <c r="I16" i="25"/>
  <c r="I17" i="25"/>
  <c r="I18" i="25"/>
  <c r="I19" i="25"/>
  <c r="I20" i="25"/>
  <c r="I21" i="25"/>
  <c r="I22" i="25"/>
  <c r="I23" i="25"/>
  <c r="I24" i="25"/>
  <c r="I25" i="25"/>
  <c r="I26" i="25"/>
  <c r="I27" i="25"/>
  <c r="I28" i="25"/>
  <c r="I29" i="25"/>
  <c r="I30" i="25"/>
  <c r="I31" i="25"/>
  <c r="I32" i="25"/>
  <c r="I33" i="25"/>
  <c r="I34" i="25"/>
  <c r="I35" i="25"/>
  <c r="I36" i="25"/>
  <c r="I37" i="25"/>
  <c r="I38" i="25"/>
  <c r="I39" i="25"/>
  <c r="I40" i="25"/>
  <c r="I41" i="25"/>
  <c r="I42" i="25"/>
  <c r="I43" i="25"/>
  <c r="I44" i="25"/>
  <c r="I45" i="25"/>
  <c r="I46" i="25"/>
  <c r="I47" i="25"/>
  <c r="I48" i="25"/>
  <c r="I49" i="25"/>
  <c r="I50" i="25"/>
  <c r="I51" i="25"/>
  <c r="I52" i="25"/>
  <c r="I53" i="25"/>
  <c r="I54" i="25"/>
  <c r="I55" i="25"/>
  <c r="I56" i="25"/>
  <c r="I57" i="25"/>
  <c r="I58" i="25"/>
  <c r="I59" i="25"/>
  <c r="I60" i="25"/>
  <c r="I61" i="25"/>
  <c r="I62" i="25"/>
  <c r="I63" i="25"/>
  <c r="I64" i="25"/>
  <c r="I65" i="25"/>
  <c r="I66" i="25"/>
  <c r="I67" i="25"/>
  <c r="I68" i="25"/>
  <c r="I69" i="25"/>
  <c r="I70" i="25"/>
  <c r="I71" i="25"/>
  <c r="I72" i="25"/>
  <c r="I73" i="25"/>
  <c r="I74" i="25"/>
  <c r="I75" i="25"/>
  <c r="I76" i="25"/>
  <c r="I77" i="25"/>
  <c r="I78" i="25"/>
  <c r="I79" i="25"/>
  <c r="I80" i="25"/>
  <c r="I81" i="25"/>
  <c r="I82" i="25"/>
  <c r="I83" i="25"/>
  <c r="I84" i="25"/>
  <c r="I85" i="25"/>
  <c r="I86" i="25"/>
  <c r="I87" i="25"/>
  <c r="I88" i="25"/>
  <c r="I89" i="25"/>
  <c r="I90" i="25"/>
  <c r="I91" i="25"/>
  <c r="I92" i="25"/>
  <c r="I93" i="25"/>
  <c r="I94" i="25"/>
  <c r="I95" i="25"/>
  <c r="I96" i="25"/>
  <c r="I97" i="25"/>
  <c r="I98" i="25"/>
  <c r="I99" i="25"/>
  <c r="I100" i="25"/>
  <c r="I101" i="25"/>
  <c r="I102" i="25"/>
  <c r="I4" i="25"/>
  <c r="I5" i="22"/>
  <c r="I6" i="22"/>
  <c r="I7" i="22"/>
  <c r="I8" i="22"/>
  <c r="I9" i="22"/>
  <c r="I10" i="22"/>
  <c r="I11" i="22"/>
  <c r="I12" i="22"/>
  <c r="I13" i="22"/>
  <c r="I14" i="22"/>
  <c r="I15" i="22"/>
  <c r="I16" i="22"/>
  <c r="I17" i="22"/>
  <c r="I18" i="22"/>
  <c r="I19" i="22"/>
  <c r="I20" i="22"/>
  <c r="I21" i="22"/>
  <c r="I22" i="22"/>
  <c r="I23" i="22"/>
  <c r="I24" i="22"/>
  <c r="I25" i="22"/>
  <c r="I26" i="22"/>
  <c r="I27" i="22"/>
  <c r="I28" i="22"/>
  <c r="I29" i="22"/>
  <c r="I30" i="22"/>
  <c r="I31" i="22"/>
  <c r="I32" i="22"/>
  <c r="I33" i="22"/>
  <c r="I34" i="22"/>
  <c r="I35" i="22"/>
  <c r="I36" i="22"/>
  <c r="I37" i="22"/>
  <c r="I38" i="22"/>
  <c r="I39" i="22"/>
  <c r="I40" i="22"/>
  <c r="I41" i="22"/>
  <c r="I42" i="22"/>
  <c r="I43" i="22"/>
  <c r="I44" i="22"/>
  <c r="I45" i="22"/>
  <c r="I46" i="22"/>
  <c r="I47" i="22"/>
  <c r="I48" i="22"/>
  <c r="I49" i="22"/>
  <c r="I50" i="22"/>
  <c r="I51" i="22"/>
  <c r="I52" i="22"/>
  <c r="I53" i="22"/>
  <c r="I54" i="22"/>
  <c r="I55" i="22"/>
  <c r="I56" i="22"/>
  <c r="I57" i="22"/>
  <c r="I58" i="22"/>
  <c r="I59" i="22"/>
  <c r="I60" i="22"/>
  <c r="I61" i="22"/>
  <c r="I62" i="22"/>
  <c r="I63" i="22"/>
  <c r="I64" i="22"/>
  <c r="I65" i="22"/>
  <c r="I66" i="22"/>
  <c r="I67" i="22"/>
  <c r="I68" i="22"/>
  <c r="I69" i="22"/>
  <c r="I70" i="22"/>
  <c r="I71" i="22"/>
  <c r="I72" i="22"/>
  <c r="I73" i="22"/>
  <c r="I74" i="22"/>
  <c r="I75" i="22"/>
  <c r="I76" i="22"/>
  <c r="I77" i="22"/>
  <c r="I78" i="22"/>
  <c r="I79" i="22"/>
  <c r="I80" i="22"/>
  <c r="I81" i="22"/>
  <c r="I82" i="22"/>
  <c r="I83" i="22"/>
  <c r="I84" i="22"/>
  <c r="I85" i="22"/>
  <c r="I86" i="22"/>
  <c r="I87" i="22"/>
  <c r="I88" i="22"/>
  <c r="I89" i="22"/>
  <c r="I90" i="22"/>
  <c r="I91" i="22"/>
  <c r="I92" i="22"/>
  <c r="I93" i="22"/>
  <c r="I94" i="22"/>
  <c r="I95" i="22"/>
  <c r="I96" i="22"/>
  <c r="I97" i="22"/>
  <c r="I98" i="22"/>
  <c r="I99" i="22"/>
  <c r="I100" i="22"/>
  <c r="I101" i="22"/>
  <c r="I102" i="22"/>
  <c r="I4" i="22"/>
  <c r="I5" i="21"/>
  <c r="I6" i="21"/>
  <c r="I7" i="21"/>
  <c r="I8" i="21"/>
  <c r="I9" i="21"/>
  <c r="I10" i="21"/>
  <c r="I11" i="21"/>
  <c r="I12" i="21"/>
  <c r="I13" i="21"/>
  <c r="I14" i="21"/>
  <c r="I15" i="21"/>
  <c r="I16" i="21"/>
  <c r="I17" i="21"/>
  <c r="I18" i="21"/>
  <c r="I19" i="21"/>
  <c r="I20" i="21"/>
  <c r="I21" i="21"/>
  <c r="I22" i="21"/>
  <c r="I23" i="21"/>
  <c r="I24" i="21"/>
  <c r="I25" i="21"/>
  <c r="I26" i="21"/>
  <c r="I27" i="21"/>
  <c r="I28" i="21"/>
  <c r="I29" i="21"/>
  <c r="I30" i="21"/>
  <c r="I31" i="21"/>
  <c r="I32" i="21"/>
  <c r="I33" i="21"/>
  <c r="I34" i="21"/>
  <c r="I35" i="21"/>
  <c r="I36" i="21"/>
  <c r="I37" i="21"/>
  <c r="I38" i="21"/>
  <c r="I39" i="21"/>
  <c r="I40" i="21"/>
  <c r="I41" i="21"/>
  <c r="I42" i="21"/>
  <c r="I43" i="21"/>
  <c r="I44" i="21"/>
  <c r="I45" i="21"/>
  <c r="I46" i="21"/>
  <c r="I47" i="21"/>
  <c r="I48" i="21"/>
  <c r="I49" i="21"/>
  <c r="I50" i="21"/>
  <c r="I51" i="21"/>
  <c r="I52" i="21"/>
  <c r="I53" i="21"/>
  <c r="I54" i="21"/>
  <c r="I55" i="21"/>
  <c r="I56" i="21"/>
  <c r="I57" i="21"/>
  <c r="I58" i="21"/>
  <c r="I59" i="21"/>
  <c r="I60" i="21"/>
  <c r="I61" i="21"/>
  <c r="I62" i="21"/>
  <c r="I63" i="21"/>
  <c r="I64" i="21"/>
  <c r="I65" i="21"/>
  <c r="I66" i="21"/>
  <c r="I67" i="21"/>
  <c r="I68" i="21"/>
  <c r="I69" i="21"/>
  <c r="I70" i="21"/>
  <c r="I71" i="21"/>
  <c r="I72" i="21"/>
  <c r="I73" i="21"/>
  <c r="I74" i="21"/>
  <c r="I75" i="21"/>
  <c r="I76" i="21"/>
  <c r="I77" i="21"/>
  <c r="I78" i="21"/>
  <c r="I79" i="21"/>
  <c r="I80" i="21"/>
  <c r="I81" i="21"/>
  <c r="I82" i="21"/>
  <c r="I83" i="21"/>
  <c r="I84" i="21"/>
  <c r="I85" i="21"/>
  <c r="I86" i="21"/>
  <c r="I87" i="21"/>
  <c r="I88" i="21"/>
  <c r="I89" i="21"/>
  <c r="I90" i="21"/>
  <c r="I91" i="21"/>
  <c r="I92" i="21"/>
  <c r="I93" i="21"/>
  <c r="I94" i="21"/>
  <c r="I95" i="21"/>
  <c r="I96" i="21"/>
  <c r="I97" i="21"/>
  <c r="I98" i="21"/>
  <c r="I99" i="21"/>
  <c r="I100" i="21"/>
  <c r="I101" i="21"/>
  <c r="I4" i="21"/>
  <c r="I5" i="20"/>
  <c r="I6" i="20"/>
  <c r="I7" i="20"/>
  <c r="I8" i="20"/>
  <c r="I9" i="20"/>
  <c r="I10" i="20"/>
  <c r="I11" i="20"/>
  <c r="I12" i="20"/>
  <c r="I13" i="20"/>
  <c r="I14" i="20"/>
  <c r="I15" i="20"/>
  <c r="I16" i="20"/>
  <c r="I17" i="20"/>
  <c r="I18" i="20"/>
  <c r="I19" i="20"/>
  <c r="I20" i="20"/>
  <c r="I21" i="20"/>
  <c r="I22" i="20"/>
  <c r="I23" i="20"/>
  <c r="I24" i="20"/>
  <c r="I25" i="20"/>
  <c r="I26" i="20"/>
  <c r="I27" i="20"/>
  <c r="I28" i="20"/>
  <c r="I29" i="20"/>
  <c r="I30" i="20"/>
  <c r="I31" i="20"/>
  <c r="I32" i="20"/>
  <c r="I33" i="20"/>
  <c r="I34" i="20"/>
  <c r="I35" i="20"/>
  <c r="I36" i="20"/>
  <c r="I37" i="20"/>
  <c r="I38" i="20"/>
  <c r="I39" i="20"/>
  <c r="I40" i="20"/>
  <c r="I41" i="20"/>
  <c r="I42" i="20"/>
  <c r="I43" i="20"/>
  <c r="I44" i="20"/>
  <c r="I45" i="20"/>
  <c r="I46" i="20"/>
  <c r="I47" i="20"/>
  <c r="I48" i="20"/>
  <c r="I49" i="20"/>
  <c r="I50" i="20"/>
  <c r="I51" i="20"/>
  <c r="I52" i="20"/>
  <c r="I53" i="20"/>
  <c r="I54" i="20"/>
  <c r="I55" i="20"/>
  <c r="I56" i="20"/>
  <c r="I57" i="20"/>
  <c r="I58" i="20"/>
  <c r="I59" i="20"/>
  <c r="I60" i="20"/>
  <c r="I61" i="20"/>
  <c r="I62" i="20"/>
  <c r="I63" i="20"/>
  <c r="I64" i="20"/>
  <c r="I65" i="20"/>
  <c r="I66" i="20"/>
  <c r="I67" i="20"/>
  <c r="I68" i="20"/>
  <c r="I69" i="20"/>
  <c r="I70" i="20"/>
  <c r="I71" i="20"/>
  <c r="I72" i="20"/>
  <c r="I73" i="20"/>
  <c r="I74" i="20"/>
  <c r="I75" i="20"/>
  <c r="I76" i="20"/>
  <c r="I77" i="20"/>
  <c r="I78" i="20"/>
  <c r="I79" i="20"/>
  <c r="I80" i="20"/>
  <c r="I81" i="20"/>
  <c r="I82" i="20"/>
  <c r="I83" i="20"/>
  <c r="I84" i="20"/>
  <c r="I85" i="20"/>
  <c r="I86" i="20"/>
  <c r="I87" i="20"/>
  <c r="I88" i="20"/>
  <c r="I89" i="20"/>
  <c r="I90" i="20"/>
  <c r="I91" i="20"/>
  <c r="I92" i="20"/>
  <c r="I93" i="20"/>
  <c r="I94" i="20"/>
  <c r="I95" i="20"/>
  <c r="I96" i="20"/>
  <c r="I97" i="20"/>
  <c r="I98" i="20"/>
  <c r="I99" i="20"/>
  <c r="I100" i="20"/>
  <c r="I101" i="20"/>
  <c r="I102" i="20"/>
  <c r="I103" i="20"/>
  <c r="I4" i="20"/>
  <c r="I5" i="19"/>
  <c r="I6" i="19"/>
  <c r="I7" i="19"/>
  <c r="I8" i="19"/>
  <c r="I9" i="19"/>
  <c r="I10" i="19"/>
  <c r="I11" i="19"/>
  <c r="I12" i="19"/>
  <c r="I13" i="19"/>
  <c r="I14" i="19"/>
  <c r="I15" i="19"/>
  <c r="I16" i="19"/>
  <c r="I17" i="19"/>
  <c r="I18" i="19"/>
  <c r="I19" i="19"/>
  <c r="I20" i="19"/>
  <c r="I21" i="19"/>
  <c r="I22" i="19"/>
  <c r="I23" i="19"/>
  <c r="I24" i="19"/>
  <c r="I25" i="19"/>
  <c r="I26" i="19"/>
  <c r="I27" i="19"/>
  <c r="I28" i="19"/>
  <c r="I29" i="19"/>
  <c r="I30" i="19"/>
  <c r="I31" i="19"/>
  <c r="I32" i="19"/>
  <c r="I33" i="19"/>
  <c r="I34" i="19"/>
  <c r="I35"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66" i="19"/>
  <c r="I67" i="19"/>
  <c r="I68" i="19"/>
  <c r="I69" i="19"/>
  <c r="I70" i="19"/>
  <c r="I71" i="19"/>
  <c r="I72" i="19"/>
  <c r="I73" i="19"/>
  <c r="I74" i="19"/>
  <c r="I75" i="19"/>
  <c r="I76" i="19"/>
  <c r="I77" i="19"/>
  <c r="I78" i="19"/>
  <c r="I79" i="19"/>
  <c r="I80" i="19"/>
  <c r="I81" i="19"/>
  <c r="I82" i="19"/>
  <c r="I83" i="19"/>
  <c r="I84" i="19"/>
  <c r="I85" i="19"/>
  <c r="I86" i="19"/>
  <c r="I87" i="19"/>
  <c r="I88" i="19"/>
  <c r="I89" i="19"/>
  <c r="I90" i="19"/>
  <c r="I91" i="19"/>
  <c r="I92" i="19"/>
  <c r="I93" i="19"/>
  <c r="I94" i="19"/>
  <c r="I95" i="19"/>
  <c r="I96" i="19"/>
  <c r="I97" i="19"/>
  <c r="I98" i="19"/>
  <c r="I99" i="19"/>
  <c r="I100" i="19"/>
  <c r="I101" i="19"/>
  <c r="I102" i="19"/>
  <c r="I4" i="19"/>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4" i="18"/>
  <c r="I5" i="17"/>
  <c r="I6" i="17"/>
  <c r="I7" i="17"/>
  <c r="I8" i="17"/>
  <c r="I9" i="17"/>
  <c r="I10" i="17"/>
  <c r="I11" i="17"/>
  <c r="I12" i="17"/>
  <c r="I13" i="17"/>
  <c r="I14" i="17"/>
  <c r="I15" i="17"/>
  <c r="I16" i="17"/>
  <c r="I17" i="17"/>
  <c r="I18" i="17"/>
  <c r="I19" i="17"/>
  <c r="I20" i="17"/>
  <c r="I21" i="17"/>
  <c r="I22" i="17"/>
  <c r="I23" i="17"/>
  <c r="I24" i="17"/>
  <c r="I25" i="17"/>
  <c r="I26" i="17"/>
  <c r="I27" i="17"/>
  <c r="I28" i="17"/>
  <c r="I29" i="17"/>
  <c r="I30" i="17"/>
  <c r="I31" i="17"/>
  <c r="I32" i="17"/>
  <c r="I33" i="17"/>
  <c r="I34" i="17"/>
  <c r="I35" i="17"/>
  <c r="I36" i="17"/>
  <c r="I37" i="17"/>
  <c r="I38" i="17"/>
  <c r="I39" i="17"/>
  <c r="I40" i="17"/>
  <c r="I41" i="17"/>
  <c r="I42" i="17"/>
  <c r="I43" i="17"/>
  <c r="I44" i="17"/>
  <c r="I45" i="17"/>
  <c r="I46" i="17"/>
  <c r="I47" i="17"/>
  <c r="I48" i="17"/>
  <c r="I49" i="17"/>
  <c r="I50" i="17"/>
  <c r="I51" i="17"/>
  <c r="I52" i="17"/>
  <c r="I53" i="17"/>
  <c r="I54" i="17"/>
  <c r="I55" i="17"/>
  <c r="I56" i="17"/>
  <c r="I57" i="17"/>
  <c r="I58" i="17"/>
  <c r="I59" i="17"/>
  <c r="I60" i="17"/>
  <c r="I61" i="17"/>
  <c r="I62" i="17"/>
  <c r="I63" i="17"/>
  <c r="I64" i="17"/>
  <c r="I65" i="17"/>
  <c r="I66" i="17"/>
  <c r="I67" i="17"/>
  <c r="I68" i="17"/>
  <c r="I69" i="17"/>
  <c r="I70" i="17"/>
  <c r="I71" i="17"/>
  <c r="I72" i="17"/>
  <c r="I73" i="17"/>
  <c r="I74" i="17"/>
  <c r="I75" i="17"/>
  <c r="I76" i="17"/>
  <c r="I77" i="17"/>
  <c r="I78" i="17"/>
  <c r="I79" i="17"/>
  <c r="I80" i="17"/>
  <c r="I81" i="17"/>
  <c r="I82" i="17"/>
  <c r="I83" i="17"/>
  <c r="I84" i="17"/>
  <c r="I85" i="17"/>
  <c r="I86" i="17"/>
  <c r="I87" i="17"/>
  <c r="I88" i="17"/>
  <c r="I89" i="17"/>
  <c r="I90" i="17"/>
  <c r="I91" i="17"/>
  <c r="I92" i="17"/>
  <c r="I93" i="17"/>
  <c r="I94" i="17"/>
  <c r="I95" i="17"/>
  <c r="I96" i="17"/>
  <c r="I97" i="17"/>
  <c r="I4" i="17"/>
  <c r="I5" i="24"/>
  <c r="I6" i="24"/>
  <c r="I7" i="24"/>
  <c r="I8" i="24"/>
  <c r="I9" i="24"/>
  <c r="I10" i="24"/>
  <c r="I11" i="24"/>
  <c r="I12" i="24"/>
  <c r="I13" i="24"/>
  <c r="I14" i="24"/>
  <c r="I15" i="24"/>
  <c r="I16" i="24"/>
  <c r="I17" i="24"/>
  <c r="I18" i="24"/>
  <c r="I19" i="24"/>
  <c r="I20" i="24"/>
  <c r="I21" i="24"/>
  <c r="I22" i="24"/>
  <c r="I23" i="24"/>
  <c r="I24" i="24"/>
  <c r="I25" i="24"/>
  <c r="I26" i="24"/>
  <c r="I27" i="24"/>
  <c r="I28" i="24"/>
  <c r="I29" i="24"/>
  <c r="I30" i="24"/>
  <c r="I31" i="24"/>
  <c r="I32" i="24"/>
  <c r="I33" i="24"/>
  <c r="I34" i="24"/>
  <c r="I35" i="24"/>
  <c r="I36" i="24"/>
  <c r="I37" i="24"/>
  <c r="I38" i="24"/>
  <c r="I39" i="24"/>
  <c r="I40" i="24"/>
  <c r="I41" i="24"/>
  <c r="I42" i="24"/>
  <c r="I43" i="24"/>
  <c r="I44" i="24"/>
  <c r="I45" i="24"/>
  <c r="I46" i="24"/>
  <c r="I47" i="24"/>
  <c r="I48" i="24"/>
  <c r="I49" i="24"/>
  <c r="I50" i="24"/>
  <c r="I51" i="24"/>
  <c r="I52" i="24"/>
  <c r="I53" i="24"/>
  <c r="I54" i="24"/>
  <c r="I55" i="24"/>
  <c r="I56" i="24"/>
  <c r="I57" i="24"/>
  <c r="I58" i="24"/>
  <c r="I59" i="24"/>
  <c r="I60" i="24"/>
  <c r="I61" i="24"/>
  <c r="I62" i="24"/>
  <c r="I63" i="24"/>
  <c r="I64" i="24"/>
  <c r="I65" i="24"/>
  <c r="I66" i="24"/>
  <c r="I67" i="24"/>
  <c r="I68" i="24"/>
  <c r="I69" i="24"/>
  <c r="I70" i="24"/>
  <c r="I71" i="24"/>
  <c r="I72" i="24"/>
  <c r="I73" i="24"/>
  <c r="I74" i="24"/>
  <c r="I75" i="24"/>
  <c r="I76" i="24"/>
  <c r="I77" i="24"/>
  <c r="I78" i="24"/>
  <c r="I79" i="24"/>
  <c r="I80" i="24"/>
  <c r="I81" i="24"/>
  <c r="I82" i="24"/>
  <c r="I83" i="24"/>
  <c r="I84" i="24"/>
  <c r="I85" i="24"/>
  <c r="I86" i="24"/>
  <c r="I87" i="24"/>
  <c r="I88" i="24"/>
  <c r="I89" i="24"/>
  <c r="I90" i="24"/>
  <c r="I91" i="24"/>
  <c r="I92" i="24"/>
  <c r="I93" i="24"/>
  <c r="I94" i="24"/>
  <c r="I95" i="24"/>
  <c r="I96" i="24"/>
  <c r="I97" i="24"/>
  <c r="I98" i="24"/>
  <c r="I99" i="24"/>
  <c r="I100" i="24"/>
  <c r="I101" i="24"/>
  <c r="I102" i="24"/>
  <c r="I103" i="24"/>
  <c r="I4" i="24"/>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4" i="11"/>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4" i="12"/>
  <c r="I5" i="13"/>
  <c r="I6" i="13"/>
  <c r="I7" i="13"/>
  <c r="I8" i="13"/>
  <c r="I9" i="13"/>
  <c r="I10" i="13"/>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4" i="13"/>
  <c r="I5" i="14"/>
  <c r="I6" i="14"/>
  <c r="I7" i="14"/>
  <c r="I8" i="14"/>
  <c r="I9" i="14"/>
  <c r="I10" i="14"/>
  <c r="I11" i="14"/>
  <c r="I12" i="14"/>
  <c r="I13" i="14"/>
  <c r="I14" i="14"/>
  <c r="I15" i="14"/>
  <c r="I16" i="14"/>
  <c r="I17" i="14"/>
  <c r="I18" i="14"/>
  <c r="I19" i="14"/>
  <c r="I20" i="14"/>
  <c r="I21" i="14"/>
  <c r="I22" i="14"/>
  <c r="I23" i="14"/>
  <c r="I24" i="14"/>
  <c r="I25" i="14"/>
  <c r="I26" i="14"/>
  <c r="I27" i="14"/>
  <c r="I28" i="14"/>
  <c r="I29" i="14"/>
  <c r="I30" i="14"/>
  <c r="I31" i="14"/>
  <c r="I32" i="14"/>
  <c r="I33" i="14"/>
  <c r="I34" i="14"/>
  <c r="I35" i="14"/>
  <c r="I36" i="14"/>
  <c r="I37" i="14"/>
  <c r="I38" i="14"/>
  <c r="I39" i="14"/>
  <c r="I40" i="14"/>
  <c r="I41" i="14"/>
  <c r="I42" i="14"/>
  <c r="I43" i="14"/>
  <c r="I44" i="14"/>
  <c r="I45" i="14"/>
  <c r="I46" i="14"/>
  <c r="I47" i="14"/>
  <c r="I48" i="14"/>
  <c r="I49" i="14"/>
  <c r="I50" i="14"/>
  <c r="I51" i="14"/>
  <c r="I52" i="14"/>
  <c r="I53" i="14"/>
  <c r="I54" i="14"/>
  <c r="I55" i="14"/>
  <c r="I56" i="14"/>
  <c r="I57" i="14"/>
  <c r="I58" i="14"/>
  <c r="I59" i="14"/>
  <c r="I60" i="14"/>
  <c r="I61" i="14"/>
  <c r="I62" i="14"/>
  <c r="I63" i="14"/>
  <c r="I64" i="14"/>
  <c r="I65" i="14"/>
  <c r="I66" i="14"/>
  <c r="I67" i="14"/>
  <c r="I68" i="14"/>
  <c r="I69" i="14"/>
  <c r="I70" i="14"/>
  <c r="I71" i="14"/>
  <c r="I72" i="14"/>
  <c r="I73" i="14"/>
  <c r="I74" i="14"/>
  <c r="I75" i="14"/>
  <c r="I76" i="14"/>
  <c r="I77" i="14"/>
  <c r="I78" i="14"/>
  <c r="I79" i="14"/>
  <c r="I80" i="14"/>
  <c r="I81" i="14"/>
  <c r="I82" i="14"/>
  <c r="I83" i="14"/>
  <c r="I84" i="14"/>
  <c r="I85" i="14"/>
  <c r="I86" i="14"/>
  <c r="I87" i="14"/>
  <c r="I88" i="14"/>
  <c r="I89" i="14"/>
  <c r="I90" i="14"/>
  <c r="I91" i="14"/>
  <c r="I92" i="14"/>
  <c r="I93" i="14"/>
  <c r="I94" i="14"/>
  <c r="I95" i="14"/>
  <c r="I96" i="14"/>
  <c r="I4" i="14"/>
  <c r="I5" i="15"/>
  <c r="I6" i="15"/>
  <c r="I7" i="15"/>
  <c r="I8" i="15"/>
  <c r="I9" i="15"/>
  <c r="I10" i="15"/>
  <c r="I11" i="15"/>
  <c r="I12" i="15"/>
  <c r="I13" i="15"/>
  <c r="I14" i="15"/>
  <c r="I15" i="15"/>
  <c r="I16" i="15"/>
  <c r="I17" i="15"/>
  <c r="I18" i="15"/>
  <c r="I19" i="15"/>
  <c r="I20" i="15"/>
  <c r="I21" i="15"/>
  <c r="I22" i="15"/>
  <c r="I23" i="15"/>
  <c r="I24" i="15"/>
  <c r="I25" i="15"/>
  <c r="I26" i="15"/>
  <c r="I27" i="15"/>
  <c r="I28" i="15"/>
  <c r="I29" i="15"/>
  <c r="I30" i="15"/>
  <c r="I31" i="15"/>
  <c r="I32" i="15"/>
  <c r="I33" i="15"/>
  <c r="I34" i="15"/>
  <c r="I35" i="15"/>
  <c r="I36" i="15"/>
  <c r="I37" i="15"/>
  <c r="I38" i="15"/>
  <c r="I39" i="15"/>
  <c r="I40" i="15"/>
  <c r="I41" i="15"/>
  <c r="I42" i="15"/>
  <c r="I43" i="15"/>
  <c r="I44" i="15"/>
  <c r="I45" i="15"/>
  <c r="I46" i="15"/>
  <c r="I47" i="15"/>
  <c r="I48" i="15"/>
  <c r="I49" i="15"/>
  <c r="I50" i="15"/>
  <c r="I51" i="15"/>
  <c r="I52" i="15"/>
  <c r="I53" i="15"/>
  <c r="I54" i="15"/>
  <c r="I55" i="15"/>
  <c r="I56" i="15"/>
  <c r="I57" i="15"/>
  <c r="I58" i="15"/>
  <c r="I59" i="15"/>
  <c r="I60" i="15"/>
  <c r="I61" i="15"/>
  <c r="I62" i="15"/>
  <c r="I63" i="15"/>
  <c r="I64" i="15"/>
  <c r="I65" i="15"/>
  <c r="I66" i="15"/>
  <c r="I67" i="15"/>
  <c r="I68" i="15"/>
  <c r="I69" i="15"/>
  <c r="I70" i="15"/>
  <c r="I71" i="15"/>
  <c r="I72" i="15"/>
  <c r="I73" i="15"/>
  <c r="I74" i="15"/>
  <c r="I75" i="15"/>
  <c r="I76" i="15"/>
  <c r="I77" i="15"/>
  <c r="I78" i="15"/>
  <c r="I79" i="15"/>
  <c r="I80" i="15"/>
  <c r="I81" i="15"/>
  <c r="I82" i="15"/>
  <c r="I83" i="15"/>
  <c r="I84" i="15"/>
  <c r="I85" i="15"/>
  <c r="I4" i="15"/>
  <c r="I5" i="16"/>
  <c r="I6" i="16"/>
  <c r="I7" i="16"/>
  <c r="I8" i="16"/>
  <c r="I9" i="16"/>
  <c r="I10" i="16"/>
  <c r="I11" i="16"/>
  <c r="I12" i="16"/>
  <c r="I13" i="16"/>
  <c r="I14" i="16"/>
  <c r="I15" i="16"/>
  <c r="I16" i="16"/>
  <c r="I17" i="16"/>
  <c r="I18" i="16"/>
  <c r="I19" i="16"/>
  <c r="I20" i="16"/>
  <c r="I21" i="16"/>
  <c r="I22" i="16"/>
  <c r="I23" i="16"/>
  <c r="I24" i="16"/>
  <c r="I25" i="16"/>
  <c r="I26" i="16"/>
  <c r="I27" i="16"/>
  <c r="I28" i="16"/>
  <c r="I29" i="16"/>
  <c r="I30" i="16"/>
  <c r="I31" i="16"/>
  <c r="I32" i="16"/>
  <c r="I33" i="16"/>
  <c r="I34" i="16"/>
  <c r="I35" i="16"/>
  <c r="I36" i="16"/>
  <c r="I37" i="16"/>
  <c r="I38" i="16"/>
  <c r="I39" i="16"/>
  <c r="I40" i="16"/>
  <c r="I41" i="16"/>
  <c r="I42" i="16"/>
  <c r="I43" i="16"/>
  <c r="I44" i="16"/>
  <c r="I45" i="16"/>
  <c r="I46" i="16"/>
  <c r="I47" i="16"/>
  <c r="I48" i="16"/>
  <c r="I49" i="16"/>
  <c r="I50" i="16"/>
  <c r="I51" i="16"/>
  <c r="I52" i="16"/>
  <c r="I53" i="16"/>
  <c r="I54" i="16"/>
  <c r="I55" i="16"/>
  <c r="I56" i="16"/>
  <c r="I57" i="16"/>
  <c r="I58" i="16"/>
  <c r="I59" i="16"/>
  <c r="I60" i="16"/>
  <c r="I61" i="16"/>
  <c r="I62" i="16"/>
  <c r="I63" i="16"/>
  <c r="I64" i="16"/>
  <c r="I65" i="16"/>
  <c r="I66" i="16"/>
  <c r="I67" i="16"/>
  <c r="I68" i="16"/>
  <c r="I69" i="16"/>
  <c r="I70" i="16"/>
  <c r="I71" i="16"/>
  <c r="I72" i="16"/>
  <c r="I73" i="16"/>
  <c r="I74" i="16"/>
  <c r="I75" i="16"/>
  <c r="I76" i="16"/>
  <c r="I77" i="16"/>
  <c r="I78" i="16"/>
  <c r="I79" i="16"/>
  <c r="I80" i="16"/>
  <c r="I81" i="16"/>
  <c r="I82" i="16"/>
  <c r="I83" i="16"/>
  <c r="I4" i="16"/>
  <c r="I5" i="23"/>
  <c r="I6" i="23"/>
  <c r="I7" i="23"/>
  <c r="I8" i="23"/>
  <c r="I9" i="23"/>
  <c r="I10" i="23"/>
  <c r="I11" i="23"/>
  <c r="I12" i="23"/>
  <c r="I13" i="23"/>
  <c r="I14" i="23"/>
  <c r="I15" i="23"/>
  <c r="I16" i="23"/>
  <c r="I17" i="23"/>
  <c r="I18" i="23"/>
  <c r="I19" i="23"/>
  <c r="I20" i="23"/>
  <c r="I21" i="23"/>
  <c r="I22" i="23"/>
  <c r="I23" i="23"/>
  <c r="I24" i="23"/>
  <c r="I25" i="23"/>
  <c r="I26" i="23"/>
  <c r="I27" i="23"/>
  <c r="I28" i="23"/>
  <c r="I29" i="23"/>
  <c r="I30" i="23"/>
  <c r="I31" i="23"/>
  <c r="I32" i="23"/>
  <c r="I33" i="23"/>
  <c r="I34" i="23"/>
  <c r="I35" i="23"/>
  <c r="I36" i="23"/>
  <c r="I37" i="23"/>
  <c r="I38" i="23"/>
  <c r="I39" i="23"/>
  <c r="I40" i="23"/>
  <c r="I41" i="23"/>
  <c r="I42" i="23"/>
  <c r="I43" i="23"/>
  <c r="I44" i="23"/>
  <c r="I45" i="23"/>
  <c r="I46" i="23"/>
  <c r="I47" i="23"/>
  <c r="I48" i="23"/>
  <c r="I49" i="23"/>
  <c r="I50" i="23"/>
  <c r="I51" i="23"/>
  <c r="I52" i="23"/>
  <c r="I53" i="23"/>
  <c r="I54" i="23"/>
  <c r="I55" i="23"/>
  <c r="I56" i="23"/>
  <c r="I57" i="23"/>
  <c r="I58" i="23"/>
  <c r="I59" i="23"/>
  <c r="I60" i="23"/>
  <c r="I61" i="23"/>
  <c r="I62" i="23"/>
  <c r="I63" i="23"/>
  <c r="I64" i="23"/>
  <c r="I65" i="23"/>
  <c r="I66" i="23"/>
  <c r="I67" i="23"/>
  <c r="I68" i="23"/>
  <c r="I69" i="23"/>
  <c r="I70" i="23"/>
  <c r="I71" i="23"/>
  <c r="I72" i="23"/>
  <c r="I73" i="23"/>
  <c r="I74" i="23"/>
  <c r="I75" i="23"/>
  <c r="I76" i="23"/>
  <c r="I77" i="23"/>
  <c r="I78" i="23"/>
  <c r="I79" i="23"/>
  <c r="I80" i="23"/>
  <c r="I81" i="23"/>
  <c r="I82" i="23"/>
  <c r="I83" i="23"/>
  <c r="I84" i="23"/>
  <c r="I85" i="23"/>
  <c r="I86" i="23"/>
  <c r="I87" i="23"/>
  <c r="I88" i="23"/>
  <c r="I89" i="23"/>
  <c r="I90" i="23"/>
  <c r="I91" i="23"/>
  <c r="I92" i="23"/>
  <c r="I93" i="23"/>
  <c r="I94" i="23"/>
  <c r="I95" i="23"/>
  <c r="I96" i="23"/>
  <c r="I4" i="23"/>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4" i="10"/>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4" i="9"/>
  <c r="I5" i="8"/>
  <c r="I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4" i="8"/>
  <c r="I4" i="5"/>
  <c r="I6" i="7"/>
  <c r="I7" i="7"/>
  <c r="I8" i="7"/>
  <c r="I9" i="7"/>
  <c r="I10" i="7"/>
  <c r="I11" i="7"/>
  <c r="I12" i="7"/>
  <c r="I13" i="7"/>
  <c r="I14" i="7"/>
  <c r="I15" i="7"/>
  <c r="I16" i="7"/>
  <c r="I17" i="7"/>
  <c r="I18" i="7"/>
  <c r="I19" i="7"/>
  <c r="I20" i="7"/>
  <c r="I21" i="7"/>
  <c r="I22" i="7"/>
  <c r="I23" i="7"/>
  <c r="I24" i="7"/>
  <c r="I25" i="7"/>
  <c r="I26" i="7"/>
  <c r="I27" i="7"/>
  <c r="I28" i="7"/>
  <c r="I29" i="7"/>
  <c r="I30" i="7"/>
  <c r="I31" i="7"/>
  <c r="I32" i="7"/>
  <c r="I33" i="7"/>
  <c r="I34" i="7"/>
  <c r="I35" i="7"/>
  <c r="I36" i="7"/>
  <c r="I37" i="7"/>
  <c r="I38" i="7"/>
  <c r="I39" i="7"/>
  <c r="I40" i="7"/>
  <c r="I41"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0" i="7"/>
  <c r="I81" i="7"/>
  <c r="I82" i="7"/>
  <c r="I83" i="7"/>
  <c r="I84" i="7"/>
  <c r="I85" i="7"/>
  <c r="I86" i="7"/>
  <c r="I87" i="7"/>
  <c r="I88" i="7"/>
  <c r="I89" i="7"/>
  <c r="I90" i="7"/>
  <c r="I91" i="7"/>
  <c r="I92" i="7"/>
  <c r="I93" i="7"/>
  <c r="I94" i="7"/>
  <c r="I95" i="7"/>
  <c r="I96" i="7"/>
  <c r="I97" i="7"/>
  <c r="I98" i="7"/>
  <c r="I99" i="7"/>
  <c r="I100" i="7"/>
  <c r="I101" i="7"/>
  <c r="I5" i="7"/>
  <c r="I4" i="7"/>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4" i="6"/>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V2" i="1" l="1"/>
  <c r="AF5" i="5"/>
  <c r="AF6" i="5"/>
  <c r="AF7" i="5"/>
  <c r="AF8" i="5"/>
  <c r="AF9" i="5"/>
  <c r="AF10" i="5"/>
  <c r="AF11" i="5"/>
  <c r="AF12" i="5"/>
  <c r="AF13" i="5"/>
  <c r="AF14" i="5"/>
  <c r="AF15" i="5"/>
  <c r="AF16" i="5"/>
  <c r="AF17" i="5"/>
  <c r="AF18" i="5"/>
  <c r="AF19" i="5"/>
  <c r="AF20" i="5"/>
  <c r="AF21" i="5"/>
  <c r="AF22" i="5"/>
  <c r="AF23" i="5"/>
  <c r="AF24" i="5"/>
  <c r="AF25" i="5"/>
  <c r="AF26" i="5"/>
  <c r="AF27" i="5"/>
  <c r="AF28" i="5"/>
  <c r="AF29" i="5"/>
  <c r="AF30" i="5"/>
  <c r="AF31" i="5"/>
  <c r="AF32" i="5"/>
  <c r="AF33" i="5"/>
  <c r="AF34" i="5"/>
  <c r="AF35" i="5"/>
  <c r="AF36" i="5"/>
  <c r="AF37" i="5"/>
  <c r="AF38" i="5"/>
  <c r="AF39" i="5"/>
  <c r="AF40" i="5"/>
  <c r="AF41" i="5"/>
  <c r="AF42" i="5"/>
  <c r="AF43" i="5"/>
  <c r="AF44" i="5"/>
  <c r="AF45" i="5"/>
  <c r="AF46" i="5"/>
  <c r="AF47" i="5"/>
  <c r="AF48" i="5"/>
  <c r="AF49" i="5"/>
  <c r="AF50" i="5"/>
  <c r="AF51" i="5"/>
  <c r="AF52" i="5"/>
  <c r="AF53" i="5"/>
  <c r="AF54" i="5"/>
  <c r="AF55" i="5"/>
  <c r="AF56" i="5"/>
  <c r="AF57" i="5"/>
  <c r="AF58" i="5"/>
  <c r="AF59" i="5"/>
  <c r="AF60" i="5"/>
  <c r="AF61" i="5"/>
  <c r="AF62" i="5"/>
  <c r="AF63" i="5"/>
  <c r="AF64" i="5"/>
  <c r="AF65" i="5"/>
  <c r="AF66" i="5"/>
  <c r="AF67" i="5"/>
  <c r="AF68" i="5"/>
  <c r="AF69" i="5"/>
  <c r="AF70" i="5"/>
  <c r="AF71" i="5"/>
  <c r="AF72" i="5"/>
  <c r="AF73" i="5"/>
  <c r="AF74" i="5"/>
  <c r="AF75" i="5"/>
  <c r="AF76" i="5"/>
  <c r="AF77" i="5"/>
  <c r="AF78" i="5"/>
  <c r="AF79" i="5"/>
  <c r="AF80" i="5"/>
  <c r="AF81" i="5"/>
  <c r="AF82" i="5"/>
  <c r="AF83" i="5"/>
  <c r="AF84" i="5"/>
  <c r="AF85" i="5"/>
  <c r="AF86" i="5"/>
  <c r="AF87" i="5"/>
  <c r="AF88" i="5"/>
  <c r="AF89" i="5"/>
  <c r="AF90" i="5"/>
  <c r="AF91" i="5"/>
  <c r="AF92" i="5"/>
  <c r="AF93" i="5"/>
  <c r="AF94" i="5"/>
  <c r="AF95" i="5"/>
  <c r="AF96" i="5"/>
  <c r="AF97" i="5"/>
  <c r="AF98" i="5"/>
  <c r="AF99" i="5"/>
  <c r="AF100" i="5"/>
  <c r="AF101" i="5"/>
  <c r="AF102" i="5"/>
  <c r="AF4" i="5"/>
  <c r="AF5" i="6"/>
  <c r="AF6" i="6"/>
  <c r="AF7" i="6"/>
  <c r="AF8" i="6"/>
  <c r="AF9" i="6"/>
  <c r="AF10" i="6"/>
  <c r="AF11" i="6"/>
  <c r="AF12" i="6"/>
  <c r="AF13" i="6"/>
  <c r="AF14" i="6"/>
  <c r="AF15" i="6"/>
  <c r="AF16" i="6"/>
  <c r="AF17" i="6"/>
  <c r="AF18" i="6"/>
  <c r="AF19" i="6"/>
  <c r="AF20" i="6"/>
  <c r="AF21" i="6"/>
  <c r="AF22" i="6"/>
  <c r="AF23" i="6"/>
  <c r="AF24" i="6"/>
  <c r="AF25" i="6"/>
  <c r="AF26" i="6"/>
  <c r="AF27" i="6"/>
  <c r="AF28" i="6"/>
  <c r="AF29" i="6"/>
  <c r="AF30" i="6"/>
  <c r="AF31" i="6"/>
  <c r="AF32" i="6"/>
  <c r="AF33" i="6"/>
  <c r="AF34" i="6"/>
  <c r="AF35" i="6"/>
  <c r="AF36" i="6"/>
  <c r="AF37" i="6"/>
  <c r="AF38" i="6"/>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4" i="6"/>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4" i="7"/>
  <c r="AF5" i="8"/>
  <c r="AF6" i="8"/>
  <c r="AF7" i="8"/>
  <c r="AF8" i="8"/>
  <c r="AF9" i="8"/>
  <c r="AF10" i="8"/>
  <c r="AF11" i="8"/>
  <c r="AF12" i="8"/>
  <c r="AF13" i="8"/>
  <c r="AF14" i="8"/>
  <c r="AF15" i="8"/>
  <c r="AF16" i="8"/>
  <c r="AF17" i="8"/>
  <c r="AF18" i="8"/>
  <c r="AF19" i="8"/>
  <c r="AF20" i="8"/>
  <c r="AF21" i="8"/>
  <c r="AF22" i="8"/>
  <c r="AF23" i="8"/>
  <c r="AF24" i="8"/>
  <c r="AF25" i="8"/>
  <c r="AF26" i="8"/>
  <c r="AF27" i="8"/>
  <c r="AF28" i="8"/>
  <c r="AF29" i="8"/>
  <c r="AF30" i="8"/>
  <c r="AF31" i="8"/>
  <c r="AF32" i="8"/>
  <c r="AF33" i="8"/>
  <c r="AF34" i="8"/>
  <c r="AF35" i="8"/>
  <c r="AF36" i="8"/>
  <c r="AF37" i="8"/>
  <c r="AF38" i="8"/>
  <c r="AF39" i="8"/>
  <c r="AF40" i="8"/>
  <c r="AF41" i="8"/>
  <c r="AF42" i="8"/>
  <c r="AF43" i="8"/>
  <c r="AF44" i="8"/>
  <c r="AF45" i="8"/>
  <c r="AF46" i="8"/>
  <c r="AF47" i="8"/>
  <c r="AF48" i="8"/>
  <c r="AF49" i="8"/>
  <c r="AF50" i="8"/>
  <c r="AF51" i="8"/>
  <c r="AF52" i="8"/>
  <c r="AF53" i="8"/>
  <c r="AF54" i="8"/>
  <c r="AF55" i="8"/>
  <c r="AF56" i="8"/>
  <c r="AF57" i="8"/>
  <c r="AF58" i="8"/>
  <c r="AF59" i="8"/>
  <c r="AF60" i="8"/>
  <c r="AF61" i="8"/>
  <c r="AF62" i="8"/>
  <c r="AF63" i="8"/>
  <c r="AF64" i="8"/>
  <c r="AF65" i="8"/>
  <c r="AF66" i="8"/>
  <c r="AF67" i="8"/>
  <c r="AF68" i="8"/>
  <c r="AF69" i="8"/>
  <c r="AF70" i="8"/>
  <c r="AF71" i="8"/>
  <c r="AF72" i="8"/>
  <c r="AF73" i="8"/>
  <c r="AF74" i="8"/>
  <c r="AF75" i="8"/>
  <c r="AF76" i="8"/>
  <c r="AF77" i="8"/>
  <c r="AF78" i="8"/>
  <c r="AF79" i="8"/>
  <c r="AF80" i="8"/>
  <c r="AF81" i="8"/>
  <c r="AF82" i="8"/>
  <c r="AF83" i="8"/>
  <c r="AF84" i="8"/>
  <c r="AF85" i="8"/>
  <c r="AF86" i="8"/>
  <c r="AF87" i="8"/>
  <c r="AF88" i="8"/>
  <c r="AF89" i="8"/>
  <c r="AF90" i="8"/>
  <c r="AF91" i="8"/>
  <c r="AF92" i="8"/>
  <c r="AF93" i="8"/>
  <c r="AF94" i="8"/>
  <c r="AF95" i="8"/>
  <c r="AF96" i="8"/>
  <c r="AF97" i="8"/>
  <c r="AF98" i="8"/>
  <c r="AF99" i="8"/>
  <c r="AF100" i="8"/>
  <c r="AF101" i="8"/>
  <c r="AF102" i="8"/>
  <c r="AF103" i="8"/>
  <c r="AF4" i="8"/>
  <c r="AF5" i="9"/>
  <c r="AF6" i="9"/>
  <c r="AF7" i="9"/>
  <c r="AF8" i="9"/>
  <c r="AF9" i="9"/>
  <c r="AF10" i="9"/>
  <c r="AF11" i="9"/>
  <c r="AF12" i="9"/>
  <c r="AF13" i="9"/>
  <c r="AF14" i="9"/>
  <c r="AF15" i="9"/>
  <c r="AF16" i="9"/>
  <c r="AF17" i="9"/>
  <c r="AF18" i="9"/>
  <c r="AF19" i="9"/>
  <c r="AF20" i="9"/>
  <c r="AF21" i="9"/>
  <c r="AF22" i="9"/>
  <c r="AF23" i="9"/>
  <c r="AF24" i="9"/>
  <c r="AF25" i="9"/>
  <c r="AF26" i="9"/>
  <c r="AF27" i="9"/>
  <c r="AF28" i="9"/>
  <c r="AF29" i="9"/>
  <c r="AF30" i="9"/>
  <c r="AF31" i="9"/>
  <c r="AF32" i="9"/>
  <c r="AF33" i="9"/>
  <c r="AF34" i="9"/>
  <c r="AF35" i="9"/>
  <c r="AF36" i="9"/>
  <c r="AF37" i="9"/>
  <c r="AF38" i="9"/>
  <c r="AF39" i="9"/>
  <c r="AF40" i="9"/>
  <c r="AF41" i="9"/>
  <c r="AF42" i="9"/>
  <c r="AF43" i="9"/>
  <c r="AF44" i="9"/>
  <c r="AF45" i="9"/>
  <c r="AF46" i="9"/>
  <c r="AF47" i="9"/>
  <c r="AF48" i="9"/>
  <c r="AF49" i="9"/>
  <c r="AF50" i="9"/>
  <c r="AF51" i="9"/>
  <c r="AF52" i="9"/>
  <c r="AF53" i="9"/>
  <c r="AF54" i="9"/>
  <c r="AF55" i="9"/>
  <c r="AF56" i="9"/>
  <c r="AF57" i="9"/>
  <c r="AF58" i="9"/>
  <c r="AF59" i="9"/>
  <c r="AF60" i="9"/>
  <c r="AF61" i="9"/>
  <c r="AF62" i="9"/>
  <c r="AF63" i="9"/>
  <c r="AF64" i="9"/>
  <c r="AF65" i="9"/>
  <c r="AF66" i="9"/>
  <c r="AF67" i="9"/>
  <c r="AF68" i="9"/>
  <c r="AF69" i="9"/>
  <c r="AF70" i="9"/>
  <c r="AF71" i="9"/>
  <c r="AF72" i="9"/>
  <c r="AF73" i="9"/>
  <c r="AF74" i="9"/>
  <c r="AF75" i="9"/>
  <c r="AF76" i="9"/>
  <c r="AF77" i="9"/>
  <c r="AF78" i="9"/>
  <c r="AF79" i="9"/>
  <c r="AF80" i="9"/>
  <c r="AF81" i="9"/>
  <c r="AF82" i="9"/>
  <c r="AF83" i="9"/>
  <c r="AF84" i="9"/>
  <c r="AF85" i="9"/>
  <c r="AF86" i="9"/>
  <c r="AF87" i="9"/>
  <c r="AF88" i="9"/>
  <c r="AF89" i="9"/>
  <c r="AF90" i="9"/>
  <c r="AF91" i="9"/>
  <c r="AF92" i="9"/>
  <c r="AF93" i="9"/>
  <c r="AF94" i="9"/>
  <c r="AF95" i="9"/>
  <c r="AF96" i="9"/>
  <c r="AF97" i="9"/>
  <c r="AF98" i="9"/>
  <c r="AF99" i="9"/>
  <c r="AF100" i="9"/>
  <c r="AF101" i="9"/>
  <c r="AF102" i="9"/>
  <c r="AF103" i="9"/>
  <c r="AF4" i="9"/>
  <c r="AF5" i="10"/>
  <c r="AF6" i="10"/>
  <c r="AF7" i="10"/>
  <c r="AF8" i="10"/>
  <c r="AF9" i="10"/>
  <c r="AF10" i="10"/>
  <c r="AF11" i="10"/>
  <c r="AF12" i="10"/>
  <c r="AF13" i="10"/>
  <c r="AF14" i="10"/>
  <c r="AF15" i="10"/>
  <c r="AF16" i="10"/>
  <c r="AF17" i="10"/>
  <c r="AF18" i="10"/>
  <c r="AF19" i="10"/>
  <c r="AF20" i="10"/>
  <c r="AF21" i="10"/>
  <c r="AF22" i="10"/>
  <c r="AF23" i="10"/>
  <c r="AF24" i="10"/>
  <c r="AF25" i="10"/>
  <c r="AF26" i="10"/>
  <c r="AF27" i="10"/>
  <c r="AF28" i="10"/>
  <c r="AF29" i="10"/>
  <c r="AF30" i="10"/>
  <c r="AF31" i="10"/>
  <c r="AF32" i="10"/>
  <c r="AF33" i="10"/>
  <c r="AF34" i="10"/>
  <c r="AF35" i="10"/>
  <c r="AF36" i="10"/>
  <c r="AF37" i="10"/>
  <c r="AF38" i="10"/>
  <c r="AF39" i="10"/>
  <c r="AF40" i="10"/>
  <c r="AF41" i="10"/>
  <c r="AF42" i="10"/>
  <c r="AF43" i="10"/>
  <c r="AF44" i="10"/>
  <c r="AF45" i="10"/>
  <c r="AF46" i="10"/>
  <c r="AF47" i="10"/>
  <c r="AF48" i="10"/>
  <c r="AF49" i="10"/>
  <c r="AF50" i="10"/>
  <c r="AF51" i="10"/>
  <c r="AF52" i="10"/>
  <c r="AF53" i="10"/>
  <c r="AF54" i="10"/>
  <c r="AF55" i="10"/>
  <c r="AF56" i="10"/>
  <c r="AF57" i="10"/>
  <c r="AF58" i="10"/>
  <c r="AF59" i="10"/>
  <c r="AF60" i="10"/>
  <c r="AF61" i="10"/>
  <c r="AF62" i="10"/>
  <c r="AF63" i="10"/>
  <c r="AF64" i="10"/>
  <c r="AF65" i="10"/>
  <c r="AF66" i="10"/>
  <c r="AF67" i="10"/>
  <c r="AF68" i="10"/>
  <c r="AF69" i="10"/>
  <c r="AF70" i="10"/>
  <c r="AF71" i="10"/>
  <c r="AF72" i="10"/>
  <c r="AF73" i="10"/>
  <c r="AF74" i="10"/>
  <c r="AF75" i="10"/>
  <c r="AF76" i="10"/>
  <c r="AF77" i="10"/>
  <c r="AF78" i="10"/>
  <c r="AF79" i="10"/>
  <c r="AF80" i="10"/>
  <c r="AF81" i="10"/>
  <c r="AF82" i="10"/>
  <c r="AF83" i="10"/>
  <c r="AF84" i="10"/>
  <c r="AF85" i="10"/>
  <c r="AF86" i="10"/>
  <c r="AF87" i="10"/>
  <c r="AF88" i="10"/>
  <c r="AF89" i="10"/>
  <c r="AF90" i="10"/>
  <c r="AF91" i="10"/>
  <c r="AF92" i="10"/>
  <c r="AF93" i="10"/>
  <c r="AF94" i="10"/>
  <c r="AF95" i="10"/>
  <c r="AF96" i="10"/>
  <c r="AF97" i="10"/>
  <c r="AF98" i="10"/>
  <c r="AF99" i="10"/>
  <c r="AF100" i="10"/>
  <c r="AF101" i="10"/>
  <c r="AF102" i="10"/>
  <c r="AF4" i="10"/>
  <c r="AF5" i="23"/>
  <c r="AF6" i="23"/>
  <c r="AF7" i="23"/>
  <c r="AF8" i="23"/>
  <c r="AF9" i="23"/>
  <c r="AF10" i="23"/>
  <c r="AF11" i="23"/>
  <c r="AF12" i="23"/>
  <c r="AF13" i="23"/>
  <c r="AF14" i="23"/>
  <c r="AF15" i="23"/>
  <c r="AF16" i="23"/>
  <c r="AF17" i="23"/>
  <c r="AF18" i="23"/>
  <c r="AF19" i="23"/>
  <c r="AF20" i="23"/>
  <c r="AF21" i="23"/>
  <c r="AF22" i="23"/>
  <c r="AF23" i="23"/>
  <c r="AF24" i="23"/>
  <c r="AF25" i="23"/>
  <c r="AF26" i="23"/>
  <c r="AF27" i="23"/>
  <c r="AF28" i="23"/>
  <c r="AF29" i="23"/>
  <c r="AF30" i="23"/>
  <c r="AF31" i="23"/>
  <c r="AF32" i="23"/>
  <c r="AF33" i="23"/>
  <c r="AF34" i="23"/>
  <c r="AF35" i="23"/>
  <c r="AF36" i="23"/>
  <c r="AF37" i="23"/>
  <c r="AF38" i="23"/>
  <c r="AF39" i="23"/>
  <c r="AF40" i="23"/>
  <c r="AF41" i="23"/>
  <c r="AF42" i="23"/>
  <c r="AF43" i="23"/>
  <c r="AF44" i="23"/>
  <c r="AF45" i="23"/>
  <c r="AF46" i="23"/>
  <c r="AF47" i="23"/>
  <c r="AF48" i="23"/>
  <c r="AF49" i="23"/>
  <c r="AF50" i="23"/>
  <c r="AF51" i="23"/>
  <c r="AF52" i="23"/>
  <c r="AF53" i="23"/>
  <c r="AF54" i="23"/>
  <c r="AF55" i="23"/>
  <c r="AF56" i="23"/>
  <c r="AF57" i="23"/>
  <c r="AF58" i="23"/>
  <c r="AF59" i="23"/>
  <c r="AF60" i="23"/>
  <c r="AF61" i="23"/>
  <c r="AF62" i="23"/>
  <c r="AF63" i="23"/>
  <c r="AF64" i="23"/>
  <c r="AF65" i="23"/>
  <c r="AF66" i="23"/>
  <c r="AF67" i="23"/>
  <c r="AF68" i="23"/>
  <c r="AF69" i="23"/>
  <c r="AF70" i="23"/>
  <c r="AF71" i="23"/>
  <c r="AF72" i="23"/>
  <c r="AF73" i="23"/>
  <c r="AF74" i="23"/>
  <c r="AF75" i="23"/>
  <c r="AF76" i="23"/>
  <c r="AF77" i="23"/>
  <c r="AF78" i="23"/>
  <c r="AF79" i="23"/>
  <c r="AF80" i="23"/>
  <c r="AF81" i="23"/>
  <c r="AF82" i="23"/>
  <c r="AF83" i="23"/>
  <c r="AF84" i="23"/>
  <c r="AF85" i="23"/>
  <c r="AF86" i="23"/>
  <c r="AF87" i="23"/>
  <c r="AF88" i="23"/>
  <c r="AF89" i="23"/>
  <c r="AF90" i="23"/>
  <c r="AF91" i="23"/>
  <c r="AF92" i="23"/>
  <c r="AF93" i="23"/>
  <c r="AF94" i="23"/>
  <c r="AF95" i="23"/>
  <c r="AF96" i="23"/>
  <c r="AF97" i="23"/>
  <c r="AF4" i="23"/>
  <c r="AF5" i="16"/>
  <c r="AF6" i="16"/>
  <c r="AF7" i="16"/>
  <c r="AF8" i="16"/>
  <c r="AF9" i="16"/>
  <c r="AF10" i="16"/>
  <c r="AF11" i="16"/>
  <c r="AF12" i="16"/>
  <c r="AF13" i="16"/>
  <c r="AF14" i="16"/>
  <c r="AF15" i="16"/>
  <c r="AF16" i="16"/>
  <c r="AF17" i="16"/>
  <c r="AF18" i="16"/>
  <c r="AF19" i="16"/>
  <c r="AF20" i="16"/>
  <c r="AF21" i="16"/>
  <c r="AF22" i="16"/>
  <c r="AF23" i="16"/>
  <c r="AF24" i="16"/>
  <c r="AF25" i="16"/>
  <c r="AF26" i="16"/>
  <c r="AF27" i="16"/>
  <c r="AF28" i="16"/>
  <c r="AF29" i="16"/>
  <c r="AF30" i="16"/>
  <c r="AF31" i="16"/>
  <c r="AF32" i="16"/>
  <c r="AF33" i="16"/>
  <c r="AF34" i="16"/>
  <c r="AF35" i="16"/>
  <c r="AF36" i="16"/>
  <c r="AF37" i="16"/>
  <c r="AF38" i="16"/>
  <c r="AF39" i="16"/>
  <c r="AF40" i="16"/>
  <c r="AF41" i="16"/>
  <c r="AF42" i="16"/>
  <c r="AF43" i="16"/>
  <c r="AF44" i="16"/>
  <c r="AF45" i="16"/>
  <c r="AF46" i="16"/>
  <c r="AF47" i="16"/>
  <c r="AF48" i="16"/>
  <c r="AF49" i="16"/>
  <c r="AF50" i="16"/>
  <c r="AF51" i="16"/>
  <c r="AF52" i="16"/>
  <c r="AF53" i="16"/>
  <c r="AF54" i="16"/>
  <c r="AF55" i="16"/>
  <c r="AF56" i="16"/>
  <c r="AF57" i="16"/>
  <c r="AF58" i="16"/>
  <c r="AF59" i="16"/>
  <c r="AF60" i="16"/>
  <c r="AF61" i="16"/>
  <c r="AF62" i="16"/>
  <c r="AF63" i="16"/>
  <c r="AF64" i="16"/>
  <c r="AF65" i="16"/>
  <c r="AF66" i="16"/>
  <c r="AF67" i="16"/>
  <c r="AF68" i="16"/>
  <c r="AF69" i="16"/>
  <c r="AF70" i="16"/>
  <c r="AF71" i="16"/>
  <c r="AF72" i="16"/>
  <c r="AF73" i="16"/>
  <c r="AF74" i="16"/>
  <c r="AF75" i="16"/>
  <c r="AF76" i="16"/>
  <c r="AF77" i="16"/>
  <c r="AF78" i="16"/>
  <c r="AF79" i="16"/>
  <c r="AF80" i="16"/>
  <c r="AF81" i="16"/>
  <c r="AF82" i="16"/>
  <c r="AF83" i="16"/>
  <c r="AF4" i="16"/>
  <c r="AF5" i="15"/>
  <c r="AF6" i="15"/>
  <c r="AF7" i="15"/>
  <c r="AF8" i="15"/>
  <c r="AF9" i="15"/>
  <c r="AF10" i="15"/>
  <c r="AF11" i="15"/>
  <c r="AF12" i="15"/>
  <c r="AF13" i="15"/>
  <c r="AF14" i="15"/>
  <c r="AF15" i="15"/>
  <c r="AF16" i="15"/>
  <c r="AF17" i="15"/>
  <c r="AF18" i="15"/>
  <c r="AF19" i="15"/>
  <c r="AF20" i="15"/>
  <c r="AF21" i="15"/>
  <c r="AF22" i="15"/>
  <c r="AF23" i="15"/>
  <c r="AF24" i="15"/>
  <c r="AF25" i="15"/>
  <c r="AF26" i="15"/>
  <c r="AF27" i="15"/>
  <c r="AF28" i="15"/>
  <c r="AF29" i="15"/>
  <c r="AF30" i="15"/>
  <c r="AF31" i="15"/>
  <c r="AF32" i="15"/>
  <c r="AF33" i="15"/>
  <c r="AF34" i="15"/>
  <c r="AF35" i="15"/>
  <c r="AF36" i="15"/>
  <c r="AF37" i="15"/>
  <c r="AF38" i="15"/>
  <c r="AF39" i="15"/>
  <c r="AF40" i="15"/>
  <c r="AF41" i="15"/>
  <c r="AF42" i="15"/>
  <c r="AF43" i="15"/>
  <c r="AF44" i="15"/>
  <c r="AF45" i="15"/>
  <c r="AF46" i="15"/>
  <c r="AF47" i="15"/>
  <c r="AF48" i="15"/>
  <c r="AF49" i="15"/>
  <c r="AF50" i="15"/>
  <c r="AF51" i="15"/>
  <c r="AF52" i="15"/>
  <c r="AF53" i="15"/>
  <c r="AF54" i="15"/>
  <c r="AF55" i="15"/>
  <c r="AF56" i="15"/>
  <c r="AF57" i="15"/>
  <c r="AF58" i="15"/>
  <c r="AF59" i="15"/>
  <c r="AF60" i="15"/>
  <c r="AF61" i="15"/>
  <c r="AF62" i="15"/>
  <c r="AF63" i="15"/>
  <c r="AF64" i="15"/>
  <c r="AF65" i="15"/>
  <c r="AF66" i="15"/>
  <c r="AF67" i="15"/>
  <c r="AF68" i="15"/>
  <c r="AF69" i="15"/>
  <c r="AF70" i="15"/>
  <c r="AF71" i="15"/>
  <c r="AF72" i="15"/>
  <c r="AF73" i="15"/>
  <c r="AF74" i="15"/>
  <c r="AF75" i="15"/>
  <c r="AF76" i="15"/>
  <c r="AF77" i="15"/>
  <c r="AF78" i="15"/>
  <c r="AF79" i="15"/>
  <c r="AF80" i="15"/>
  <c r="AF81" i="15"/>
  <c r="AF82" i="15"/>
  <c r="AF83" i="15"/>
  <c r="AF84" i="15"/>
  <c r="AF85" i="15"/>
  <c r="AF4" i="15"/>
  <c r="AF5" i="14"/>
  <c r="AF6" i="14"/>
  <c r="AF7" i="14"/>
  <c r="AF8" i="14"/>
  <c r="AF9" i="14"/>
  <c r="AF10" i="14"/>
  <c r="AF11" i="14"/>
  <c r="AF12" i="14"/>
  <c r="AF13" i="14"/>
  <c r="AF14" i="14"/>
  <c r="AF15" i="14"/>
  <c r="AF16" i="14"/>
  <c r="AF17" i="14"/>
  <c r="AF18" i="14"/>
  <c r="AF19" i="14"/>
  <c r="AF20" i="14"/>
  <c r="AF21" i="14"/>
  <c r="AF22" i="14"/>
  <c r="AF23" i="14"/>
  <c r="AF24" i="14"/>
  <c r="AF25" i="14"/>
  <c r="AF26" i="14"/>
  <c r="AF27" i="14"/>
  <c r="AF28" i="14"/>
  <c r="AF29" i="14"/>
  <c r="AF30" i="14"/>
  <c r="AF31" i="14"/>
  <c r="AF32" i="14"/>
  <c r="AF33" i="14"/>
  <c r="AF34" i="14"/>
  <c r="AF35" i="14"/>
  <c r="AF36" i="14"/>
  <c r="AF37" i="14"/>
  <c r="AF38" i="14"/>
  <c r="AF39" i="14"/>
  <c r="AF40" i="14"/>
  <c r="AF41" i="14"/>
  <c r="AF42" i="14"/>
  <c r="AF43" i="14"/>
  <c r="AF44" i="14"/>
  <c r="AF45" i="14"/>
  <c r="AF46" i="14"/>
  <c r="AF47" i="14"/>
  <c r="AF48" i="14"/>
  <c r="AF49" i="14"/>
  <c r="AF50" i="14"/>
  <c r="AF51" i="14"/>
  <c r="AF52" i="14"/>
  <c r="AF53" i="14"/>
  <c r="AF54" i="14"/>
  <c r="AF55" i="14"/>
  <c r="AF56" i="14"/>
  <c r="AF57" i="14"/>
  <c r="AF58" i="14"/>
  <c r="AF59" i="14"/>
  <c r="AF60" i="14"/>
  <c r="AF61" i="14"/>
  <c r="AF62" i="14"/>
  <c r="AF63" i="14"/>
  <c r="AF64" i="14"/>
  <c r="AF65" i="14"/>
  <c r="AF66" i="14"/>
  <c r="AF67" i="14"/>
  <c r="AF68" i="14"/>
  <c r="AF69" i="14"/>
  <c r="AF70" i="14"/>
  <c r="AF71" i="14"/>
  <c r="AF72" i="14"/>
  <c r="AF73" i="14"/>
  <c r="AF74" i="14"/>
  <c r="AF75" i="14"/>
  <c r="AF76" i="14"/>
  <c r="AF77" i="14"/>
  <c r="AF78" i="14"/>
  <c r="AF79" i="14"/>
  <c r="AF80" i="14"/>
  <c r="AF81" i="14"/>
  <c r="AF82" i="14"/>
  <c r="AF83" i="14"/>
  <c r="AF84" i="14"/>
  <c r="AF85" i="14"/>
  <c r="AF86" i="14"/>
  <c r="AF87" i="14"/>
  <c r="AF88" i="14"/>
  <c r="AF89" i="14"/>
  <c r="AF90" i="14"/>
  <c r="AF91" i="14"/>
  <c r="AF92" i="14"/>
  <c r="AF93" i="14"/>
  <c r="AF94" i="14"/>
  <c r="AF95" i="14"/>
  <c r="AF96" i="14"/>
  <c r="AF4" i="14"/>
  <c r="AF5" i="13"/>
  <c r="AF6" i="13"/>
  <c r="AF7" i="13"/>
  <c r="AF8" i="13"/>
  <c r="AF9" i="13"/>
  <c r="AF10" i="13"/>
  <c r="AF11" i="13"/>
  <c r="AF12" i="13"/>
  <c r="AF13" i="13"/>
  <c r="AF14" i="13"/>
  <c r="AF15" i="13"/>
  <c r="AF16" i="13"/>
  <c r="AF17" i="13"/>
  <c r="AF18" i="13"/>
  <c r="AF19" i="13"/>
  <c r="AF20" i="13"/>
  <c r="AF21" i="13"/>
  <c r="AF22" i="13"/>
  <c r="AF23" i="13"/>
  <c r="AF24" i="13"/>
  <c r="AF25" i="13"/>
  <c r="AF26" i="13"/>
  <c r="AF27" i="13"/>
  <c r="AF28" i="13"/>
  <c r="AF29" i="13"/>
  <c r="AF30" i="13"/>
  <c r="AF31" i="13"/>
  <c r="AF32" i="13"/>
  <c r="AF33" i="13"/>
  <c r="AF34" i="13"/>
  <c r="AF35" i="13"/>
  <c r="AF36" i="13"/>
  <c r="AF37" i="13"/>
  <c r="AF38" i="13"/>
  <c r="AF39" i="13"/>
  <c r="AF40" i="13"/>
  <c r="AF41" i="13"/>
  <c r="AF42" i="13"/>
  <c r="AF43" i="13"/>
  <c r="AF44" i="13"/>
  <c r="AF45" i="13"/>
  <c r="AF46" i="13"/>
  <c r="AF47" i="13"/>
  <c r="AF48" i="13"/>
  <c r="AF49" i="13"/>
  <c r="AF50" i="13"/>
  <c r="AF51" i="13"/>
  <c r="AF52" i="13"/>
  <c r="AF53" i="13"/>
  <c r="AF54" i="13"/>
  <c r="AF55" i="13"/>
  <c r="AF56" i="13"/>
  <c r="AF57" i="13"/>
  <c r="AF58" i="13"/>
  <c r="AF59" i="13"/>
  <c r="AF60" i="13"/>
  <c r="AF61" i="13"/>
  <c r="AF62" i="13"/>
  <c r="AF63" i="13"/>
  <c r="AF64" i="13"/>
  <c r="AF65" i="13"/>
  <c r="AF66" i="13"/>
  <c r="AF67" i="13"/>
  <c r="AF68" i="13"/>
  <c r="AF69" i="13"/>
  <c r="AF70" i="13"/>
  <c r="AF71" i="13"/>
  <c r="AF72" i="13"/>
  <c r="AF73" i="13"/>
  <c r="AF74" i="13"/>
  <c r="AF75" i="13"/>
  <c r="AF76" i="13"/>
  <c r="AF77" i="13"/>
  <c r="AF78" i="13"/>
  <c r="AF79" i="13"/>
  <c r="AF80" i="13"/>
  <c r="AF81" i="13"/>
  <c r="AF82" i="13"/>
  <c r="AF83" i="13"/>
  <c r="AF84" i="13"/>
  <c r="AF85" i="13"/>
  <c r="AF86" i="13"/>
  <c r="AF87" i="13"/>
  <c r="AF88" i="13"/>
  <c r="AF89" i="13"/>
  <c r="AF90" i="13"/>
  <c r="AF91" i="13"/>
  <c r="AF92" i="13"/>
  <c r="AF93" i="13"/>
  <c r="AF94" i="13"/>
  <c r="AF95" i="13"/>
  <c r="AF96" i="13"/>
  <c r="AF97" i="13"/>
  <c r="AF98" i="13"/>
  <c r="AF99" i="13"/>
  <c r="AF100" i="13"/>
  <c r="AF101" i="13"/>
  <c r="AF102" i="13"/>
  <c r="AF103" i="13"/>
  <c r="AF4" i="13"/>
  <c r="AF5" i="12"/>
  <c r="AF6" i="12"/>
  <c r="AF7" i="12"/>
  <c r="AF8" i="12"/>
  <c r="AF9" i="12"/>
  <c r="AF10" i="12"/>
  <c r="AF11" i="12"/>
  <c r="AF12" i="12"/>
  <c r="AF13" i="12"/>
  <c r="AF14" i="12"/>
  <c r="AF15" i="12"/>
  <c r="AF16" i="12"/>
  <c r="AF17" i="12"/>
  <c r="AF18" i="12"/>
  <c r="AF19" i="12"/>
  <c r="AF20" i="12"/>
  <c r="AF21" i="12"/>
  <c r="AF22" i="12"/>
  <c r="AF23" i="12"/>
  <c r="AF24" i="12"/>
  <c r="AF25" i="12"/>
  <c r="AF26" i="12"/>
  <c r="AF27" i="12"/>
  <c r="AF28" i="12"/>
  <c r="AF29" i="12"/>
  <c r="AF30" i="12"/>
  <c r="AF31" i="12"/>
  <c r="AF32" i="12"/>
  <c r="AF33" i="12"/>
  <c r="AF34" i="12"/>
  <c r="AF35" i="12"/>
  <c r="AF36" i="12"/>
  <c r="AF37" i="12"/>
  <c r="AF38" i="12"/>
  <c r="AF39" i="12"/>
  <c r="AF40" i="12"/>
  <c r="AF41" i="12"/>
  <c r="AF42" i="12"/>
  <c r="AF43" i="12"/>
  <c r="AF44" i="12"/>
  <c r="AF45" i="12"/>
  <c r="AF46" i="12"/>
  <c r="AF47" i="12"/>
  <c r="AF48" i="12"/>
  <c r="AF49" i="12"/>
  <c r="AF50" i="12"/>
  <c r="AF51" i="12"/>
  <c r="AF52" i="12"/>
  <c r="AF53" i="12"/>
  <c r="AF54" i="12"/>
  <c r="AF55" i="12"/>
  <c r="AF56" i="12"/>
  <c r="AF57" i="12"/>
  <c r="AF58" i="12"/>
  <c r="AF59" i="12"/>
  <c r="AF60" i="12"/>
  <c r="AF61" i="12"/>
  <c r="AF62" i="12"/>
  <c r="AF63" i="12"/>
  <c r="AF64" i="12"/>
  <c r="AF65" i="12"/>
  <c r="AF66" i="12"/>
  <c r="AF67" i="12"/>
  <c r="AF68" i="12"/>
  <c r="AF69" i="12"/>
  <c r="AF70" i="12"/>
  <c r="AF71" i="12"/>
  <c r="AF72" i="12"/>
  <c r="AF73" i="12"/>
  <c r="AF74" i="12"/>
  <c r="AF75" i="12"/>
  <c r="AF76" i="12"/>
  <c r="AF77" i="12"/>
  <c r="AF78" i="12"/>
  <c r="AF79" i="12"/>
  <c r="AF80" i="12"/>
  <c r="AF81" i="12"/>
  <c r="AF82" i="12"/>
  <c r="AF83" i="12"/>
  <c r="AF84" i="12"/>
  <c r="AF85" i="12"/>
  <c r="AF86" i="12"/>
  <c r="AF4" i="12"/>
  <c r="AF5" i="11"/>
  <c r="AF6" i="11"/>
  <c r="AF7" i="11"/>
  <c r="AF8" i="11"/>
  <c r="AF9" i="11"/>
  <c r="AF10" i="11"/>
  <c r="AF11" i="11"/>
  <c r="AF12" i="11"/>
  <c r="AF13" i="11"/>
  <c r="AF14" i="11"/>
  <c r="AF15" i="11"/>
  <c r="AF16" i="11"/>
  <c r="AF17" i="11"/>
  <c r="AF18" i="11"/>
  <c r="AF19" i="11"/>
  <c r="AF20" i="11"/>
  <c r="AF21" i="11"/>
  <c r="AF22" i="11"/>
  <c r="AF23" i="11"/>
  <c r="AF24" i="11"/>
  <c r="AF25" i="11"/>
  <c r="AF26" i="11"/>
  <c r="AF27" i="11"/>
  <c r="AF28" i="11"/>
  <c r="AF29" i="11"/>
  <c r="AF30" i="11"/>
  <c r="AF31" i="11"/>
  <c r="AF32" i="11"/>
  <c r="AF33" i="11"/>
  <c r="AF34" i="11"/>
  <c r="AF35" i="11"/>
  <c r="AF36" i="11"/>
  <c r="AF37" i="11"/>
  <c r="AF38" i="11"/>
  <c r="AF39" i="11"/>
  <c r="AF40" i="11"/>
  <c r="AF41" i="11"/>
  <c r="AF42" i="11"/>
  <c r="AF43" i="11"/>
  <c r="AF44" i="11"/>
  <c r="AF45" i="11"/>
  <c r="AF46" i="11"/>
  <c r="AF47" i="11"/>
  <c r="AF48" i="11"/>
  <c r="AF49" i="11"/>
  <c r="AF50" i="11"/>
  <c r="AF51" i="11"/>
  <c r="AF52" i="11"/>
  <c r="AF53" i="11"/>
  <c r="AF54" i="11"/>
  <c r="AF55" i="11"/>
  <c r="AF56" i="11"/>
  <c r="AF57" i="11"/>
  <c r="AF58" i="11"/>
  <c r="AF59" i="11"/>
  <c r="AF60" i="11"/>
  <c r="AF61" i="11"/>
  <c r="AF62" i="11"/>
  <c r="AF63" i="11"/>
  <c r="AF64" i="11"/>
  <c r="AF65" i="11"/>
  <c r="AF66" i="11"/>
  <c r="AF67" i="11"/>
  <c r="AF68" i="11"/>
  <c r="AF69" i="11"/>
  <c r="AF70" i="11"/>
  <c r="AF71" i="11"/>
  <c r="AF72" i="11"/>
  <c r="AF73" i="11"/>
  <c r="AF74" i="11"/>
  <c r="AF75" i="11"/>
  <c r="AF76" i="11"/>
  <c r="AF77" i="11"/>
  <c r="AF78" i="11"/>
  <c r="AF79" i="11"/>
  <c r="AF80" i="11"/>
  <c r="AF81" i="11"/>
  <c r="AF82" i="11"/>
  <c r="AF83" i="11"/>
  <c r="AF84" i="11"/>
  <c r="AF85" i="11"/>
  <c r="AF86" i="11"/>
  <c r="AF87" i="11"/>
  <c r="AF88" i="11"/>
  <c r="AF89" i="11"/>
  <c r="AF90" i="11"/>
  <c r="AF91" i="11"/>
  <c r="AF92" i="11"/>
  <c r="AF93" i="11"/>
  <c r="AF94" i="11"/>
  <c r="AF95" i="11"/>
  <c r="AF4" i="11"/>
  <c r="AF5" i="24"/>
  <c r="AF6" i="24"/>
  <c r="AF7" i="24"/>
  <c r="AF8" i="24"/>
  <c r="AF9" i="24"/>
  <c r="AF10" i="24"/>
  <c r="AF11" i="24"/>
  <c r="AF12" i="24"/>
  <c r="AF13" i="24"/>
  <c r="AF14" i="24"/>
  <c r="AF15" i="24"/>
  <c r="AF16" i="24"/>
  <c r="AF17" i="24"/>
  <c r="AF18" i="24"/>
  <c r="AF19" i="24"/>
  <c r="AF20" i="24"/>
  <c r="AF21" i="24"/>
  <c r="AF22" i="24"/>
  <c r="AF23" i="24"/>
  <c r="AF24" i="24"/>
  <c r="AF25" i="24"/>
  <c r="AF26" i="24"/>
  <c r="AF27" i="24"/>
  <c r="AF28" i="24"/>
  <c r="AF29" i="24"/>
  <c r="AF30" i="24"/>
  <c r="AF31" i="24"/>
  <c r="AF32" i="24"/>
  <c r="AF33" i="24"/>
  <c r="AF34" i="24"/>
  <c r="AF35" i="24"/>
  <c r="AF36" i="24"/>
  <c r="AF37" i="24"/>
  <c r="AF38" i="24"/>
  <c r="AF39" i="24"/>
  <c r="AF40" i="24"/>
  <c r="AF41" i="24"/>
  <c r="AF42" i="24"/>
  <c r="AF43" i="24"/>
  <c r="AF44" i="24"/>
  <c r="AF45" i="24"/>
  <c r="AF46" i="24"/>
  <c r="AF47" i="24"/>
  <c r="AF48" i="24"/>
  <c r="AF49" i="24"/>
  <c r="AF50" i="24"/>
  <c r="AF51" i="24"/>
  <c r="AF52" i="24"/>
  <c r="AF53" i="24"/>
  <c r="AF54" i="24"/>
  <c r="AF55" i="24"/>
  <c r="AF56" i="24"/>
  <c r="AF57" i="24"/>
  <c r="AF58" i="24"/>
  <c r="AF59" i="24"/>
  <c r="AF60" i="24"/>
  <c r="AF61" i="24"/>
  <c r="AF62" i="24"/>
  <c r="AF63" i="24"/>
  <c r="AF64" i="24"/>
  <c r="AF65" i="24"/>
  <c r="AF66" i="24"/>
  <c r="AF67" i="24"/>
  <c r="AF68" i="24"/>
  <c r="AF69" i="24"/>
  <c r="AF70" i="24"/>
  <c r="AF71" i="24"/>
  <c r="AF72" i="24"/>
  <c r="AF73" i="24"/>
  <c r="AF74" i="24"/>
  <c r="AF75" i="24"/>
  <c r="AF76" i="24"/>
  <c r="AF77" i="24"/>
  <c r="AF78" i="24"/>
  <c r="AF79" i="24"/>
  <c r="AF80" i="24"/>
  <c r="AF81" i="24"/>
  <c r="AF82" i="24"/>
  <c r="AF83" i="24"/>
  <c r="AF84" i="24"/>
  <c r="AF85" i="24"/>
  <c r="AF86" i="24"/>
  <c r="AF87" i="24"/>
  <c r="AF88" i="24"/>
  <c r="AF89" i="24"/>
  <c r="AF90" i="24"/>
  <c r="AF91" i="24"/>
  <c r="AF92" i="24"/>
  <c r="AF93" i="24"/>
  <c r="AF94" i="24"/>
  <c r="AF95" i="24"/>
  <c r="AF96" i="24"/>
  <c r="AF97" i="24"/>
  <c r="AF98" i="24"/>
  <c r="AF99" i="24"/>
  <c r="AF100" i="24"/>
  <c r="AF101" i="24"/>
  <c r="AF102" i="24"/>
  <c r="AF103" i="24"/>
  <c r="AF4" i="24"/>
  <c r="AF5" i="17"/>
  <c r="AF6" i="17"/>
  <c r="AF7" i="17"/>
  <c r="AF8" i="17"/>
  <c r="AF9" i="17"/>
  <c r="AF10" i="17"/>
  <c r="AF11" i="17"/>
  <c r="AF12" i="17"/>
  <c r="AF13" i="17"/>
  <c r="AF14" i="17"/>
  <c r="AF15" i="17"/>
  <c r="AF16" i="17"/>
  <c r="AF17" i="17"/>
  <c r="AF18" i="17"/>
  <c r="AF19" i="17"/>
  <c r="AF20" i="17"/>
  <c r="AF21" i="17"/>
  <c r="AF22" i="17"/>
  <c r="AF23" i="17"/>
  <c r="AF24" i="17"/>
  <c r="AF25" i="17"/>
  <c r="AF26" i="17"/>
  <c r="AF27" i="17"/>
  <c r="AF28" i="17"/>
  <c r="AF29" i="17"/>
  <c r="AF30" i="17"/>
  <c r="AF31" i="17"/>
  <c r="AF32" i="17"/>
  <c r="AF33" i="17"/>
  <c r="AF34" i="17"/>
  <c r="AF35" i="17"/>
  <c r="AF36" i="17"/>
  <c r="AF37" i="17"/>
  <c r="AF38" i="17"/>
  <c r="AF39" i="17"/>
  <c r="AF40" i="17"/>
  <c r="AF41" i="17"/>
  <c r="AF42" i="17"/>
  <c r="AF43" i="17"/>
  <c r="AF44" i="17"/>
  <c r="AF45" i="17"/>
  <c r="AF46" i="17"/>
  <c r="AF47" i="17"/>
  <c r="AF48" i="17"/>
  <c r="AF49" i="17"/>
  <c r="AF50" i="17"/>
  <c r="AF51" i="17"/>
  <c r="AF52" i="17"/>
  <c r="AF53" i="17"/>
  <c r="AF54" i="17"/>
  <c r="AF55" i="17"/>
  <c r="AF56" i="17"/>
  <c r="AF57" i="17"/>
  <c r="AF58" i="17"/>
  <c r="AF59" i="17"/>
  <c r="AF60" i="17"/>
  <c r="AF61" i="17"/>
  <c r="AF62" i="17"/>
  <c r="AF63" i="17"/>
  <c r="AF64" i="17"/>
  <c r="AF65" i="17"/>
  <c r="AF66" i="17"/>
  <c r="AF67" i="17"/>
  <c r="AF68" i="17"/>
  <c r="AF69" i="17"/>
  <c r="AF70" i="17"/>
  <c r="AF71" i="17"/>
  <c r="AF72" i="17"/>
  <c r="AF73" i="17"/>
  <c r="AF74" i="17"/>
  <c r="AF75" i="17"/>
  <c r="AF76" i="17"/>
  <c r="AF77" i="17"/>
  <c r="AF78" i="17"/>
  <c r="AF79" i="17"/>
  <c r="AF80" i="17"/>
  <c r="AF81" i="17"/>
  <c r="AF82" i="17"/>
  <c r="AF83" i="17"/>
  <c r="AF84" i="17"/>
  <c r="AF85" i="17"/>
  <c r="AF86" i="17"/>
  <c r="AF87" i="17"/>
  <c r="AF88" i="17"/>
  <c r="AF89" i="17"/>
  <c r="AF90" i="17"/>
  <c r="AF91" i="17"/>
  <c r="AF92" i="17"/>
  <c r="AF93" i="17"/>
  <c r="AF94" i="17"/>
  <c r="AF95" i="17"/>
  <c r="AF96" i="17"/>
  <c r="AF97" i="17"/>
  <c r="AF4" i="17"/>
  <c r="AF5" i="18"/>
  <c r="AF6" i="18"/>
  <c r="AF7" i="18"/>
  <c r="AF8" i="18"/>
  <c r="AF9" i="18"/>
  <c r="AF10" i="18"/>
  <c r="AF11" i="18"/>
  <c r="AF12" i="18"/>
  <c r="AF13" i="18"/>
  <c r="AF14" i="18"/>
  <c r="AF15" i="18"/>
  <c r="AF16" i="18"/>
  <c r="AF17" i="18"/>
  <c r="AF18" i="18"/>
  <c r="AF19" i="18"/>
  <c r="AF20" i="18"/>
  <c r="AF21" i="18"/>
  <c r="AF22" i="18"/>
  <c r="AF23" i="18"/>
  <c r="AF24" i="18"/>
  <c r="AF25" i="18"/>
  <c r="AF26" i="18"/>
  <c r="AF27" i="18"/>
  <c r="AF28" i="18"/>
  <c r="AF29" i="18"/>
  <c r="AF30" i="18"/>
  <c r="AF31" i="18"/>
  <c r="AF32" i="18"/>
  <c r="AF33" i="18"/>
  <c r="AF34" i="18"/>
  <c r="AF35" i="18"/>
  <c r="AF36" i="18"/>
  <c r="AF37" i="18"/>
  <c r="AF38" i="18"/>
  <c r="AF39" i="18"/>
  <c r="AF40" i="18"/>
  <c r="AF41" i="18"/>
  <c r="AF42" i="18"/>
  <c r="AF43" i="18"/>
  <c r="AF44" i="18"/>
  <c r="AF45" i="18"/>
  <c r="AF46" i="18"/>
  <c r="AF47" i="18"/>
  <c r="AF48" i="18"/>
  <c r="AF49" i="18"/>
  <c r="AF50" i="18"/>
  <c r="AF51" i="18"/>
  <c r="AF52" i="18"/>
  <c r="AF53" i="18"/>
  <c r="AF54" i="18"/>
  <c r="AF55" i="18"/>
  <c r="AF56" i="18"/>
  <c r="AF57" i="18"/>
  <c r="AF58" i="18"/>
  <c r="AF59" i="18"/>
  <c r="AF60" i="18"/>
  <c r="AF61" i="18"/>
  <c r="AF62" i="18"/>
  <c r="AF63" i="18"/>
  <c r="AF64" i="18"/>
  <c r="AF65" i="18"/>
  <c r="AF66" i="18"/>
  <c r="AF67" i="18"/>
  <c r="AF68" i="18"/>
  <c r="AF69" i="18"/>
  <c r="AF70" i="18"/>
  <c r="AF71" i="18"/>
  <c r="AF72" i="18"/>
  <c r="AF73" i="18"/>
  <c r="AF74" i="18"/>
  <c r="AF75" i="18"/>
  <c r="AF76" i="18"/>
  <c r="AF77" i="18"/>
  <c r="AF78" i="18"/>
  <c r="AF79" i="18"/>
  <c r="AF80" i="18"/>
  <c r="AF81" i="18"/>
  <c r="AF82" i="18"/>
  <c r="AF83" i="18"/>
  <c r="AF84" i="18"/>
  <c r="AF85" i="18"/>
  <c r="AF86" i="18"/>
  <c r="AF87" i="18"/>
  <c r="AF88" i="18"/>
  <c r="AF89" i="18"/>
  <c r="AF90" i="18"/>
  <c r="AF91" i="18"/>
  <c r="AF92" i="18"/>
  <c r="AF93" i="18"/>
  <c r="AF94" i="18"/>
  <c r="AF95" i="18"/>
  <c r="AF96" i="18"/>
  <c r="AF97" i="18"/>
  <c r="AF98" i="18"/>
  <c r="AF99" i="18"/>
  <c r="AF100" i="18"/>
  <c r="AF101" i="18"/>
  <c r="AF4" i="18"/>
  <c r="AF5" i="19"/>
  <c r="AF6" i="19"/>
  <c r="AF7" i="19"/>
  <c r="AF8" i="19"/>
  <c r="AF9" i="19"/>
  <c r="AF10" i="19"/>
  <c r="AF11" i="19"/>
  <c r="AF12" i="19"/>
  <c r="AF13" i="19"/>
  <c r="AF14" i="19"/>
  <c r="AF15" i="19"/>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F76" i="19"/>
  <c r="AF77" i="19"/>
  <c r="AF78" i="19"/>
  <c r="AF79" i="19"/>
  <c r="AF80" i="19"/>
  <c r="AF81" i="19"/>
  <c r="AF82" i="19"/>
  <c r="AF83" i="19"/>
  <c r="AF84" i="19"/>
  <c r="AF85" i="19"/>
  <c r="AF86" i="19"/>
  <c r="AF87" i="19"/>
  <c r="AF88" i="19"/>
  <c r="AF89" i="19"/>
  <c r="AF90" i="19"/>
  <c r="AF91" i="19"/>
  <c r="AF92" i="19"/>
  <c r="AF93" i="19"/>
  <c r="AF94" i="19"/>
  <c r="AF95" i="19"/>
  <c r="AF96" i="19"/>
  <c r="AF97" i="19"/>
  <c r="AF98" i="19"/>
  <c r="AF99" i="19"/>
  <c r="AF100" i="19"/>
  <c r="AF101" i="19"/>
  <c r="AF102" i="19"/>
  <c r="AF4" i="19"/>
  <c r="AF5" i="20"/>
  <c r="AF6" i="20"/>
  <c r="AF7" i="20"/>
  <c r="AF8" i="20"/>
  <c r="AF9" i="20"/>
  <c r="AF10" i="20"/>
  <c r="AF11" i="20"/>
  <c r="AF12" i="20"/>
  <c r="AF13" i="20"/>
  <c r="AF14" i="20"/>
  <c r="AF15" i="20"/>
  <c r="AF16" i="20"/>
  <c r="AF17" i="20"/>
  <c r="AF18" i="20"/>
  <c r="AF19" i="20"/>
  <c r="AF20" i="20"/>
  <c r="AF21" i="20"/>
  <c r="AF22" i="20"/>
  <c r="AF23" i="20"/>
  <c r="AF24" i="20"/>
  <c r="AF25" i="20"/>
  <c r="AF26" i="20"/>
  <c r="AF27" i="20"/>
  <c r="AF28" i="20"/>
  <c r="AF29" i="20"/>
  <c r="AF30" i="20"/>
  <c r="AF31" i="20"/>
  <c r="AF32" i="20"/>
  <c r="AF33" i="20"/>
  <c r="AF34" i="20"/>
  <c r="AF35" i="20"/>
  <c r="AF36" i="20"/>
  <c r="AF37" i="20"/>
  <c r="AF38" i="20"/>
  <c r="AF39" i="20"/>
  <c r="AF40" i="20"/>
  <c r="AF41" i="20"/>
  <c r="AF42" i="20"/>
  <c r="AF43" i="20"/>
  <c r="AF44" i="20"/>
  <c r="AF45" i="20"/>
  <c r="AF46" i="20"/>
  <c r="AF47" i="20"/>
  <c r="AF48" i="20"/>
  <c r="AF49" i="20"/>
  <c r="AF50" i="20"/>
  <c r="AF51" i="20"/>
  <c r="AF52" i="20"/>
  <c r="AF53" i="20"/>
  <c r="AF54" i="20"/>
  <c r="AF55" i="20"/>
  <c r="AF56" i="20"/>
  <c r="AF57" i="20"/>
  <c r="AF58" i="20"/>
  <c r="AF59" i="20"/>
  <c r="AF60" i="20"/>
  <c r="AF61" i="20"/>
  <c r="AF62" i="20"/>
  <c r="AF63" i="20"/>
  <c r="AF64" i="20"/>
  <c r="AF65" i="20"/>
  <c r="AF66" i="20"/>
  <c r="AF67" i="20"/>
  <c r="AF68" i="20"/>
  <c r="AF69" i="20"/>
  <c r="AF70" i="20"/>
  <c r="AF71" i="20"/>
  <c r="AF72" i="20"/>
  <c r="AF73" i="20"/>
  <c r="AF74" i="20"/>
  <c r="AF75" i="20"/>
  <c r="AF76" i="20"/>
  <c r="AF77" i="20"/>
  <c r="AF78" i="20"/>
  <c r="AF79" i="20"/>
  <c r="AF80" i="20"/>
  <c r="AF81" i="20"/>
  <c r="AF82" i="20"/>
  <c r="AF83" i="20"/>
  <c r="AF84" i="20"/>
  <c r="AF85" i="20"/>
  <c r="AF86" i="20"/>
  <c r="AF87" i="20"/>
  <c r="AF88" i="20"/>
  <c r="AF89" i="20"/>
  <c r="AF90" i="20"/>
  <c r="AF91" i="20"/>
  <c r="AF92" i="20"/>
  <c r="AF93" i="20"/>
  <c r="AF94" i="20"/>
  <c r="AF95" i="20"/>
  <c r="AF96" i="20"/>
  <c r="AF97" i="20"/>
  <c r="AF98" i="20"/>
  <c r="AF99" i="20"/>
  <c r="AF100" i="20"/>
  <c r="AF101" i="20"/>
  <c r="AF102" i="20"/>
  <c r="AF103" i="20"/>
  <c r="AF4" i="20"/>
  <c r="AF5" i="21"/>
  <c r="AF6" i="21"/>
  <c r="AF7" i="21"/>
  <c r="AF8" i="21"/>
  <c r="AF9" i="21"/>
  <c r="AF10" i="21"/>
  <c r="AF11" i="21"/>
  <c r="AF12" i="21"/>
  <c r="AF13" i="21"/>
  <c r="AF14" i="21"/>
  <c r="AF15" i="21"/>
  <c r="AF16" i="21"/>
  <c r="AF17" i="21"/>
  <c r="AF18" i="21"/>
  <c r="AF19" i="21"/>
  <c r="AF20" i="21"/>
  <c r="AF21" i="21"/>
  <c r="AF22" i="21"/>
  <c r="AF23" i="21"/>
  <c r="AF24" i="21"/>
  <c r="AF25" i="21"/>
  <c r="AF26" i="21"/>
  <c r="AF27" i="21"/>
  <c r="AF28" i="21"/>
  <c r="AF29" i="21"/>
  <c r="AF30" i="21"/>
  <c r="AF31" i="21"/>
  <c r="AF32" i="21"/>
  <c r="AF33" i="21"/>
  <c r="AF34" i="21"/>
  <c r="AF35" i="21"/>
  <c r="AF36" i="21"/>
  <c r="AF37" i="21"/>
  <c r="AF38" i="21"/>
  <c r="AF39" i="21"/>
  <c r="AF40" i="21"/>
  <c r="AF41" i="21"/>
  <c r="AF42" i="21"/>
  <c r="AF43" i="21"/>
  <c r="AF44" i="21"/>
  <c r="AF45" i="21"/>
  <c r="AF46" i="21"/>
  <c r="AF47" i="21"/>
  <c r="AF48" i="21"/>
  <c r="AF49" i="21"/>
  <c r="AF50" i="21"/>
  <c r="AF51" i="21"/>
  <c r="AF52" i="21"/>
  <c r="AF53" i="21"/>
  <c r="AF54" i="21"/>
  <c r="AF55" i="21"/>
  <c r="AF56" i="21"/>
  <c r="AF57" i="21"/>
  <c r="AF58" i="21"/>
  <c r="AF59" i="21"/>
  <c r="AF60" i="21"/>
  <c r="AF61" i="21"/>
  <c r="AF62" i="21"/>
  <c r="AF63" i="21"/>
  <c r="AF64" i="21"/>
  <c r="AF65" i="21"/>
  <c r="AF66" i="21"/>
  <c r="AF67" i="21"/>
  <c r="AF68" i="21"/>
  <c r="AF69" i="21"/>
  <c r="AF70" i="21"/>
  <c r="AF71" i="21"/>
  <c r="AF72" i="21"/>
  <c r="AF73" i="21"/>
  <c r="AF74" i="21"/>
  <c r="AF75" i="21"/>
  <c r="AF76" i="21"/>
  <c r="AF77" i="21"/>
  <c r="AF78" i="21"/>
  <c r="AF79" i="21"/>
  <c r="AF80" i="21"/>
  <c r="AF81" i="21"/>
  <c r="AF82" i="21"/>
  <c r="AF83" i="21"/>
  <c r="AF84" i="21"/>
  <c r="AF85" i="21"/>
  <c r="AF86" i="21"/>
  <c r="AF87" i="21"/>
  <c r="AF88" i="21"/>
  <c r="AF89" i="21"/>
  <c r="AF90" i="21"/>
  <c r="AF91" i="21"/>
  <c r="AF92" i="21"/>
  <c r="AF93" i="21"/>
  <c r="AF94" i="21"/>
  <c r="AF95" i="21"/>
  <c r="AF96" i="21"/>
  <c r="AF97" i="21"/>
  <c r="AF98" i="21"/>
  <c r="AF99" i="21"/>
  <c r="AF100" i="21"/>
  <c r="AF101" i="21"/>
  <c r="AF4" i="21"/>
  <c r="AF5" i="22"/>
  <c r="AF6" i="22"/>
  <c r="AF7" i="22"/>
  <c r="AF8" i="22"/>
  <c r="AF9" i="22"/>
  <c r="AF10" i="22"/>
  <c r="AF11" i="22"/>
  <c r="AF12" i="22"/>
  <c r="AF13" i="22"/>
  <c r="AF14" i="22"/>
  <c r="AF15" i="22"/>
  <c r="AF16" i="22"/>
  <c r="AF17" i="22"/>
  <c r="AF18" i="22"/>
  <c r="AF19" i="22"/>
  <c r="AF20" i="22"/>
  <c r="AF21" i="22"/>
  <c r="AF22" i="22"/>
  <c r="AF23" i="22"/>
  <c r="AF24" i="22"/>
  <c r="AF25" i="22"/>
  <c r="AF26" i="22"/>
  <c r="AF27" i="22"/>
  <c r="AF28" i="22"/>
  <c r="AF29" i="22"/>
  <c r="AF30" i="22"/>
  <c r="AF31" i="22"/>
  <c r="AF32" i="22"/>
  <c r="AF33" i="22"/>
  <c r="AF34" i="22"/>
  <c r="AF35" i="22"/>
  <c r="AF36" i="22"/>
  <c r="AF37" i="22"/>
  <c r="AF38" i="22"/>
  <c r="AF39" i="22"/>
  <c r="AF40" i="22"/>
  <c r="AF41" i="22"/>
  <c r="AF42" i="22"/>
  <c r="AF43" i="22"/>
  <c r="AF44" i="22"/>
  <c r="AF45" i="22"/>
  <c r="AF46" i="22"/>
  <c r="AF47" i="22"/>
  <c r="AF48" i="22"/>
  <c r="AF49" i="22"/>
  <c r="AF50" i="22"/>
  <c r="AF51" i="22"/>
  <c r="AF52" i="22"/>
  <c r="AF53" i="22"/>
  <c r="AF54" i="22"/>
  <c r="AF55" i="22"/>
  <c r="AF56" i="22"/>
  <c r="AF57" i="22"/>
  <c r="AF58" i="22"/>
  <c r="AF59" i="22"/>
  <c r="AF60" i="22"/>
  <c r="AF61" i="22"/>
  <c r="AF62" i="22"/>
  <c r="AF63" i="22"/>
  <c r="AF64" i="22"/>
  <c r="AF65" i="22"/>
  <c r="AF66" i="22"/>
  <c r="AF67" i="22"/>
  <c r="AF68" i="22"/>
  <c r="AF69" i="22"/>
  <c r="AF70" i="22"/>
  <c r="AF71" i="22"/>
  <c r="AF72" i="22"/>
  <c r="AF73" i="22"/>
  <c r="AF74" i="22"/>
  <c r="AF75" i="22"/>
  <c r="AF76" i="22"/>
  <c r="AF77" i="22"/>
  <c r="AF78" i="22"/>
  <c r="AF79" i="22"/>
  <c r="AF80" i="22"/>
  <c r="AF81" i="22"/>
  <c r="AF82" i="22"/>
  <c r="AF83" i="22"/>
  <c r="AF84" i="22"/>
  <c r="AF85" i="22"/>
  <c r="AF86" i="22"/>
  <c r="AF87" i="22"/>
  <c r="AF88" i="22"/>
  <c r="AF89" i="22"/>
  <c r="AF90" i="22"/>
  <c r="AF91" i="22"/>
  <c r="AF92" i="22"/>
  <c r="AF93" i="22"/>
  <c r="AF94" i="22"/>
  <c r="AF95" i="22"/>
  <c r="AF96" i="22"/>
  <c r="AF97" i="22"/>
  <c r="AF98" i="22"/>
  <c r="AF99" i="22"/>
  <c r="AF100" i="22"/>
  <c r="AF101" i="22"/>
  <c r="AF102" i="22"/>
  <c r="AF4" i="22"/>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4" i="1"/>
  <c r="AF4" i="25"/>
  <c r="AF5" i="25"/>
  <c r="AF6" i="25"/>
  <c r="AF7" i="25"/>
  <c r="AF8" i="25"/>
  <c r="AF9" i="25"/>
  <c r="AF10" i="25"/>
  <c r="AF11" i="25"/>
  <c r="AF12" i="25"/>
  <c r="AF13" i="25"/>
  <c r="AF14" i="25"/>
  <c r="AF15" i="25"/>
  <c r="AF16" i="25"/>
  <c r="AF17" i="25"/>
  <c r="AF18" i="25"/>
  <c r="AF19" i="25"/>
  <c r="AF20" i="25"/>
  <c r="AF21" i="25"/>
  <c r="AF22" i="25"/>
  <c r="AF23" i="25"/>
  <c r="AF24" i="25"/>
  <c r="AF25" i="25"/>
  <c r="AF26" i="25"/>
  <c r="AF27" i="25"/>
  <c r="AF28" i="25"/>
  <c r="AF29" i="25"/>
  <c r="AF30" i="25"/>
  <c r="AF31" i="25"/>
  <c r="AF32" i="25"/>
  <c r="AF33" i="25"/>
  <c r="AF34" i="25"/>
  <c r="AF35" i="25"/>
  <c r="AF36" i="25"/>
  <c r="AF37" i="25"/>
  <c r="AF38" i="25"/>
  <c r="AF39" i="25"/>
  <c r="AF40" i="25"/>
  <c r="AF41" i="25"/>
  <c r="AF42" i="25"/>
  <c r="AF43" i="25"/>
  <c r="AF44" i="25"/>
  <c r="AF45" i="25"/>
  <c r="AF46" i="25"/>
  <c r="AF47" i="25"/>
  <c r="AF48" i="25"/>
  <c r="AF49" i="25"/>
  <c r="AF50" i="25"/>
  <c r="AF51" i="25"/>
  <c r="AF52" i="25"/>
  <c r="AF53" i="25"/>
  <c r="AF54" i="25"/>
  <c r="AF55" i="25"/>
  <c r="AF56" i="25"/>
  <c r="AF57" i="25"/>
  <c r="AF58" i="25"/>
  <c r="AF59" i="25"/>
  <c r="AF60" i="25"/>
  <c r="AF61" i="25"/>
  <c r="AF62" i="25"/>
  <c r="AF63" i="25"/>
  <c r="AF64" i="25"/>
  <c r="AF65" i="25"/>
  <c r="AF66" i="25"/>
  <c r="AF67" i="25"/>
  <c r="AF68" i="25"/>
  <c r="AF69" i="25"/>
  <c r="AF70" i="25"/>
  <c r="AF71" i="25"/>
  <c r="AF72" i="25"/>
  <c r="AF73" i="25"/>
  <c r="AF74" i="25"/>
  <c r="AF75" i="25"/>
  <c r="AF76" i="25"/>
  <c r="AF77" i="25"/>
  <c r="AF78" i="25"/>
  <c r="AF79" i="25"/>
  <c r="AF80" i="25"/>
  <c r="AF81" i="25"/>
  <c r="AF82" i="25"/>
  <c r="AF83" i="25"/>
  <c r="AF84" i="25"/>
  <c r="AF85" i="25"/>
  <c r="AF86" i="25"/>
  <c r="AF87" i="25"/>
  <c r="AF88" i="25"/>
  <c r="AF89" i="25"/>
  <c r="AF90" i="25"/>
  <c r="AF91" i="25"/>
  <c r="AF92" i="25"/>
  <c r="AF93" i="25"/>
  <c r="AF94" i="25"/>
  <c r="AF95" i="25"/>
  <c r="AF96" i="25"/>
  <c r="AF97" i="25"/>
  <c r="AF98" i="25"/>
  <c r="AF99" i="25"/>
  <c r="AF100" i="25"/>
  <c r="AF101" i="25"/>
  <c r="AF102" i="2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4" i="1"/>
  <c r="L4" i="25"/>
  <c r="L5" i="25"/>
  <c r="L6" i="25"/>
  <c r="L7" i="25"/>
  <c r="L8" i="25"/>
  <c r="L9" i="25"/>
  <c r="L10" i="25"/>
  <c r="L11" i="25"/>
  <c r="L12" i="25"/>
  <c r="L13" i="25"/>
  <c r="L14" i="25"/>
  <c r="L15" i="25"/>
  <c r="L16" i="25"/>
  <c r="L17" i="25"/>
  <c r="L18" i="25"/>
  <c r="L19" i="25"/>
  <c r="L20"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L57" i="25"/>
  <c r="L58" i="25"/>
  <c r="L59" i="25"/>
  <c r="L60" i="25"/>
  <c r="L61" i="25"/>
  <c r="L62" i="25"/>
  <c r="L63" i="25"/>
  <c r="L64" i="25"/>
  <c r="L65" i="25"/>
  <c r="L66" i="25"/>
  <c r="L67" i="25"/>
  <c r="L68" i="25"/>
  <c r="L69" i="25"/>
  <c r="L70" i="25"/>
  <c r="L71" i="25"/>
  <c r="L72" i="25"/>
  <c r="L73" i="25"/>
  <c r="L74" i="25"/>
  <c r="L75" i="25"/>
  <c r="L76" i="25"/>
  <c r="L77" i="25"/>
  <c r="L78" i="25"/>
  <c r="L79" i="25"/>
  <c r="L80" i="25"/>
  <c r="L81" i="25"/>
  <c r="L82" i="25"/>
  <c r="L83" i="25"/>
  <c r="L84" i="25"/>
  <c r="L85" i="25"/>
  <c r="L86" i="25"/>
  <c r="L87" i="25"/>
  <c r="L88" i="25"/>
  <c r="L89" i="25"/>
  <c r="L90" i="25"/>
  <c r="L91" i="25"/>
  <c r="L92" i="25"/>
  <c r="L93" i="25"/>
  <c r="L94" i="25"/>
  <c r="L95" i="25"/>
  <c r="L96" i="25"/>
  <c r="L97" i="25"/>
  <c r="L98" i="25"/>
  <c r="L99" i="25"/>
  <c r="L100" i="25"/>
  <c r="L101" i="25"/>
  <c r="L102" i="25"/>
  <c r="L5" i="22"/>
  <c r="L6" i="22"/>
  <c r="L7" i="22"/>
  <c r="L8" i="22"/>
  <c r="L9" i="22"/>
  <c r="L10" i="22"/>
  <c r="L11" i="22"/>
  <c r="L12" i="22"/>
  <c r="L13" i="22"/>
  <c r="L14" i="22"/>
  <c r="L15" i="22"/>
  <c r="L16" i="22"/>
  <c r="L17" i="22"/>
  <c r="L18" i="22"/>
  <c r="L19" i="22"/>
  <c r="L20" i="22"/>
  <c r="L21" i="22"/>
  <c r="L22" i="22"/>
  <c r="L23" i="22"/>
  <c r="L24" i="22"/>
  <c r="L25" i="22"/>
  <c r="L26" i="22"/>
  <c r="L27" i="22"/>
  <c r="L28" i="22"/>
  <c r="L29" i="22"/>
  <c r="L30" i="22"/>
  <c r="L31" i="22"/>
  <c r="L32" i="22"/>
  <c r="L33" i="22"/>
  <c r="L34" i="22"/>
  <c r="L35" i="22"/>
  <c r="L36" i="22"/>
  <c r="L37" i="22"/>
  <c r="L38" i="22"/>
  <c r="L39" i="22"/>
  <c r="L40" i="22"/>
  <c r="L41" i="22"/>
  <c r="L42" i="22"/>
  <c r="L43" i="22"/>
  <c r="L44" i="22"/>
  <c r="L45" i="22"/>
  <c r="L46" i="22"/>
  <c r="L47" i="22"/>
  <c r="L48" i="22"/>
  <c r="L49" i="22"/>
  <c r="L50" i="22"/>
  <c r="L51" i="22"/>
  <c r="L52" i="22"/>
  <c r="L53" i="22"/>
  <c r="L54" i="22"/>
  <c r="L55" i="22"/>
  <c r="L56" i="22"/>
  <c r="L57" i="22"/>
  <c r="L58" i="22"/>
  <c r="L59" i="22"/>
  <c r="L60" i="22"/>
  <c r="L61" i="22"/>
  <c r="L62" i="22"/>
  <c r="L63" i="22"/>
  <c r="L64" i="22"/>
  <c r="L65" i="22"/>
  <c r="L66" i="22"/>
  <c r="L67" i="22"/>
  <c r="L68" i="22"/>
  <c r="L69" i="22"/>
  <c r="L70" i="22"/>
  <c r="L71" i="22"/>
  <c r="L72" i="22"/>
  <c r="L73" i="22"/>
  <c r="L74" i="22"/>
  <c r="L75" i="22"/>
  <c r="L76" i="22"/>
  <c r="L77" i="22"/>
  <c r="L78" i="22"/>
  <c r="L79" i="22"/>
  <c r="L80" i="22"/>
  <c r="L81" i="22"/>
  <c r="L82" i="22"/>
  <c r="L83" i="22"/>
  <c r="L84" i="22"/>
  <c r="L85" i="22"/>
  <c r="L86" i="22"/>
  <c r="L87" i="22"/>
  <c r="L88" i="22"/>
  <c r="L89" i="22"/>
  <c r="L90" i="22"/>
  <c r="L91" i="22"/>
  <c r="L92" i="22"/>
  <c r="L93" i="22"/>
  <c r="L94" i="22"/>
  <c r="L95" i="22"/>
  <c r="L96" i="22"/>
  <c r="L97" i="22"/>
  <c r="L98" i="22"/>
  <c r="L99" i="22"/>
  <c r="L100" i="22"/>
  <c r="L101" i="22"/>
  <c r="L102" i="22"/>
  <c r="L4" i="22"/>
  <c r="L5" i="21"/>
  <c r="L6" i="21"/>
  <c r="L7" i="21"/>
  <c r="L8" i="21"/>
  <c r="L9" i="21"/>
  <c r="L10" i="21"/>
  <c r="L11" i="21"/>
  <c r="L12" i="21"/>
  <c r="L13" i="21"/>
  <c r="L14" i="21"/>
  <c r="L15" i="21"/>
  <c r="L16" i="21"/>
  <c r="L17" i="21"/>
  <c r="L18" i="21"/>
  <c r="L19" i="21"/>
  <c r="L20" i="21"/>
  <c r="L21" i="21"/>
  <c r="L22" i="21"/>
  <c r="L23" i="21"/>
  <c r="L24" i="21"/>
  <c r="L25" i="21"/>
  <c r="L26" i="21"/>
  <c r="L27" i="21"/>
  <c r="L28" i="21"/>
  <c r="L29" i="21"/>
  <c r="L30" i="21"/>
  <c r="L31" i="21"/>
  <c r="L32" i="21"/>
  <c r="L33" i="21"/>
  <c r="L34" i="21"/>
  <c r="L35" i="21"/>
  <c r="L36" i="21"/>
  <c r="L37" i="21"/>
  <c r="L38" i="21"/>
  <c r="L39" i="21"/>
  <c r="L40" i="21"/>
  <c r="L41" i="21"/>
  <c r="L42" i="21"/>
  <c r="L43" i="21"/>
  <c r="L44" i="21"/>
  <c r="L45" i="21"/>
  <c r="L46" i="21"/>
  <c r="L47" i="21"/>
  <c r="L48" i="21"/>
  <c r="L49" i="21"/>
  <c r="L50" i="21"/>
  <c r="L51" i="21"/>
  <c r="L52" i="21"/>
  <c r="L53" i="21"/>
  <c r="L54" i="21"/>
  <c r="L55" i="21"/>
  <c r="L56" i="21"/>
  <c r="L57" i="21"/>
  <c r="L58" i="21"/>
  <c r="L59" i="21"/>
  <c r="L60" i="21"/>
  <c r="L61" i="21"/>
  <c r="L62" i="21"/>
  <c r="L63" i="21"/>
  <c r="L64" i="21"/>
  <c r="L65" i="21"/>
  <c r="L66" i="21"/>
  <c r="L67" i="21"/>
  <c r="L68" i="21"/>
  <c r="L69" i="21"/>
  <c r="L70" i="21"/>
  <c r="L71" i="21"/>
  <c r="L72" i="21"/>
  <c r="L73" i="21"/>
  <c r="L74" i="21"/>
  <c r="L75" i="21"/>
  <c r="L76" i="21"/>
  <c r="L77" i="21"/>
  <c r="L78" i="21"/>
  <c r="L79" i="21"/>
  <c r="L80" i="21"/>
  <c r="L81" i="21"/>
  <c r="L82" i="21"/>
  <c r="L83" i="21"/>
  <c r="L84" i="21"/>
  <c r="L85" i="21"/>
  <c r="L86" i="21"/>
  <c r="L87" i="21"/>
  <c r="L88" i="21"/>
  <c r="L89" i="21"/>
  <c r="L90" i="21"/>
  <c r="L91" i="21"/>
  <c r="L92" i="21"/>
  <c r="L93" i="21"/>
  <c r="L94" i="21"/>
  <c r="L95" i="21"/>
  <c r="L96" i="21"/>
  <c r="L97" i="21"/>
  <c r="L98" i="21"/>
  <c r="L99" i="21"/>
  <c r="L100" i="21"/>
  <c r="L101" i="21"/>
  <c r="L4" i="21"/>
  <c r="L5" i="20"/>
  <c r="L6" i="20"/>
  <c r="L7" i="20"/>
  <c r="L8" i="20"/>
  <c r="L9" i="20"/>
  <c r="L10" i="20"/>
  <c r="L11" i="20"/>
  <c r="L12" i="20"/>
  <c r="L13" i="20"/>
  <c r="L14" i="20"/>
  <c r="L15" i="20"/>
  <c r="L16" i="20"/>
  <c r="L17" i="20"/>
  <c r="L18" i="20"/>
  <c r="L19" i="20"/>
  <c r="L20" i="20"/>
  <c r="L21" i="20"/>
  <c r="L22" i="20"/>
  <c r="L23" i="20"/>
  <c r="L24" i="20"/>
  <c r="L25" i="20"/>
  <c r="L26" i="20"/>
  <c r="L27" i="20"/>
  <c r="L28" i="20"/>
  <c r="L29" i="20"/>
  <c r="L30" i="20"/>
  <c r="L31" i="20"/>
  <c r="L32" i="20"/>
  <c r="L33" i="20"/>
  <c r="L34" i="20"/>
  <c r="L35" i="20"/>
  <c r="L36" i="20"/>
  <c r="L37" i="20"/>
  <c r="L38" i="20"/>
  <c r="L39" i="20"/>
  <c r="L40" i="20"/>
  <c r="L41" i="20"/>
  <c r="L42" i="20"/>
  <c r="L43" i="20"/>
  <c r="L44" i="20"/>
  <c r="L45" i="20"/>
  <c r="L46" i="20"/>
  <c r="L47" i="20"/>
  <c r="L48" i="20"/>
  <c r="L49" i="20"/>
  <c r="L50" i="20"/>
  <c r="L51" i="20"/>
  <c r="L52" i="20"/>
  <c r="L53" i="20"/>
  <c r="L54" i="20"/>
  <c r="L55" i="20"/>
  <c r="L56" i="20"/>
  <c r="L57" i="20"/>
  <c r="L58" i="20"/>
  <c r="L59" i="20"/>
  <c r="L60" i="20"/>
  <c r="L61" i="20"/>
  <c r="L62" i="20"/>
  <c r="L63" i="20"/>
  <c r="L64" i="20"/>
  <c r="L65" i="20"/>
  <c r="L66" i="20"/>
  <c r="L67" i="20"/>
  <c r="L68" i="20"/>
  <c r="L69" i="20"/>
  <c r="L70" i="20"/>
  <c r="L71" i="20"/>
  <c r="L72" i="20"/>
  <c r="L73" i="20"/>
  <c r="L74" i="20"/>
  <c r="L75" i="20"/>
  <c r="L76" i="20"/>
  <c r="L77" i="20"/>
  <c r="L78" i="20"/>
  <c r="L79" i="20"/>
  <c r="L80" i="20"/>
  <c r="L81" i="20"/>
  <c r="L82" i="20"/>
  <c r="L83" i="20"/>
  <c r="L84" i="20"/>
  <c r="L85" i="20"/>
  <c r="L86" i="20"/>
  <c r="L87" i="20"/>
  <c r="L88" i="20"/>
  <c r="L89" i="20"/>
  <c r="L90" i="20"/>
  <c r="L91" i="20"/>
  <c r="L92" i="20"/>
  <c r="L93" i="20"/>
  <c r="L94" i="20"/>
  <c r="L95" i="20"/>
  <c r="L96" i="20"/>
  <c r="L97" i="20"/>
  <c r="L98" i="20"/>
  <c r="L99" i="20"/>
  <c r="L100" i="20"/>
  <c r="L101" i="20"/>
  <c r="L102" i="20"/>
  <c r="L103" i="20"/>
  <c r="L4" i="20"/>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4" i="19"/>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4" i="18"/>
  <c r="L5" i="17"/>
  <c r="L6" i="17"/>
  <c r="L7" i="17"/>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L50" i="17"/>
  <c r="L51" i="17"/>
  <c r="L52" i="17"/>
  <c r="L53" i="17"/>
  <c r="L54" i="17"/>
  <c r="L55" i="17"/>
  <c r="L56" i="17"/>
  <c r="L57" i="17"/>
  <c r="L58" i="17"/>
  <c r="L59" i="17"/>
  <c r="L60" i="17"/>
  <c r="L61" i="17"/>
  <c r="L62" i="17"/>
  <c r="L63" i="17"/>
  <c r="L64" i="17"/>
  <c r="L65" i="17"/>
  <c r="L66" i="17"/>
  <c r="L67" i="17"/>
  <c r="L68" i="17"/>
  <c r="L69" i="17"/>
  <c r="L70" i="17"/>
  <c r="L71" i="17"/>
  <c r="L72" i="17"/>
  <c r="L73" i="17"/>
  <c r="L74" i="17"/>
  <c r="L75" i="17"/>
  <c r="L76" i="17"/>
  <c r="L77" i="17"/>
  <c r="L78" i="17"/>
  <c r="L79" i="17"/>
  <c r="L80" i="17"/>
  <c r="L81" i="17"/>
  <c r="L82" i="17"/>
  <c r="L83" i="17"/>
  <c r="L84" i="17"/>
  <c r="L85" i="17"/>
  <c r="L86" i="17"/>
  <c r="L87" i="17"/>
  <c r="L88" i="17"/>
  <c r="L89" i="17"/>
  <c r="L90" i="17"/>
  <c r="L91" i="17"/>
  <c r="L92" i="17"/>
  <c r="L93" i="17"/>
  <c r="L94" i="17"/>
  <c r="L95" i="17"/>
  <c r="L96" i="17"/>
  <c r="L97" i="17"/>
  <c r="L4" i="17"/>
  <c r="L5" i="24"/>
  <c r="L6" i="24"/>
  <c r="L7" i="24"/>
  <c r="L8" i="24"/>
  <c r="L9" i="24"/>
  <c r="L10" i="24"/>
  <c r="L11" i="24"/>
  <c r="L12" i="24"/>
  <c r="L13" i="24"/>
  <c r="L14" i="24"/>
  <c r="L15" i="24"/>
  <c r="L16" i="24"/>
  <c r="L17" i="24"/>
  <c r="L18" i="24"/>
  <c r="L19" i="24"/>
  <c r="L20" i="24"/>
  <c r="L21" i="24"/>
  <c r="L22" i="24"/>
  <c r="L23" i="24"/>
  <c r="L24" i="24"/>
  <c r="L25" i="24"/>
  <c r="L26" i="24"/>
  <c r="L27" i="24"/>
  <c r="L28" i="24"/>
  <c r="L29" i="24"/>
  <c r="L30" i="24"/>
  <c r="L31" i="24"/>
  <c r="L32" i="24"/>
  <c r="L33" i="24"/>
  <c r="L34" i="24"/>
  <c r="L35" i="24"/>
  <c r="L36" i="24"/>
  <c r="L37" i="24"/>
  <c r="L38" i="24"/>
  <c r="L39" i="24"/>
  <c r="L40" i="24"/>
  <c r="L41" i="24"/>
  <c r="L42" i="24"/>
  <c r="L43" i="24"/>
  <c r="L44" i="24"/>
  <c r="L45" i="24"/>
  <c r="L46" i="24"/>
  <c r="L47" i="24"/>
  <c r="L48" i="24"/>
  <c r="L49" i="24"/>
  <c r="L50" i="24"/>
  <c r="L51" i="24"/>
  <c r="L52" i="24"/>
  <c r="L53" i="24"/>
  <c r="L54" i="24"/>
  <c r="L55" i="24"/>
  <c r="L56" i="24"/>
  <c r="L57" i="24"/>
  <c r="L58" i="24"/>
  <c r="L59" i="24"/>
  <c r="L60" i="24"/>
  <c r="L61" i="24"/>
  <c r="L62" i="24"/>
  <c r="L63" i="24"/>
  <c r="L64" i="24"/>
  <c r="L65" i="24"/>
  <c r="L66" i="24"/>
  <c r="L67" i="24"/>
  <c r="L68" i="24"/>
  <c r="L69" i="24"/>
  <c r="L70" i="24"/>
  <c r="L71" i="24"/>
  <c r="L72" i="24"/>
  <c r="L73" i="24"/>
  <c r="L74" i="24"/>
  <c r="L75" i="24"/>
  <c r="L76" i="24"/>
  <c r="L77" i="24"/>
  <c r="L78" i="24"/>
  <c r="L79" i="24"/>
  <c r="L80" i="24"/>
  <c r="L81" i="24"/>
  <c r="L82" i="24"/>
  <c r="L83" i="24"/>
  <c r="L84" i="24"/>
  <c r="L85" i="24"/>
  <c r="L86" i="24"/>
  <c r="L87" i="24"/>
  <c r="L88" i="24"/>
  <c r="L89" i="24"/>
  <c r="L90" i="24"/>
  <c r="L91" i="24"/>
  <c r="L92" i="24"/>
  <c r="L93" i="24"/>
  <c r="L94" i="24"/>
  <c r="L95" i="24"/>
  <c r="L96" i="24"/>
  <c r="L97" i="24"/>
  <c r="L98" i="24"/>
  <c r="L99" i="24"/>
  <c r="L100" i="24"/>
  <c r="L101" i="24"/>
  <c r="L102" i="24"/>
  <c r="L103" i="24"/>
  <c r="L4" i="24"/>
  <c r="L5" i="11"/>
  <c r="L6" i="11"/>
  <c r="L7" i="11"/>
  <c r="L8" i="11"/>
  <c r="L9" i="11"/>
  <c r="L10" i="11"/>
  <c r="L11" i="11"/>
  <c r="L12" i="11"/>
  <c r="L13" i="11"/>
  <c r="L14" i="11"/>
  <c r="L15" i="11"/>
  <c r="L16" i="11"/>
  <c r="L17" i="11"/>
  <c r="L18" i="11"/>
  <c r="L19" i="11"/>
  <c r="L20" i="11"/>
  <c r="L21" i="11"/>
  <c r="L22" i="11"/>
  <c r="L23" i="11"/>
  <c r="L24" i="11"/>
  <c r="L25" i="11"/>
  <c r="L26"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4" i="11"/>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56" i="12"/>
  <c r="L57" i="12"/>
  <c r="L58" i="12"/>
  <c r="L59" i="12"/>
  <c r="L60" i="12"/>
  <c r="L61" i="12"/>
  <c r="L62" i="12"/>
  <c r="L63" i="12"/>
  <c r="L64" i="12"/>
  <c r="L65" i="12"/>
  <c r="L66" i="12"/>
  <c r="L67" i="12"/>
  <c r="L68" i="12"/>
  <c r="L69" i="12"/>
  <c r="L70" i="12"/>
  <c r="L71" i="12"/>
  <c r="L72" i="12"/>
  <c r="L73" i="12"/>
  <c r="L74" i="12"/>
  <c r="L75" i="12"/>
  <c r="L76" i="12"/>
  <c r="L77" i="12"/>
  <c r="L78" i="12"/>
  <c r="L79" i="12"/>
  <c r="L80" i="12"/>
  <c r="L81" i="12"/>
  <c r="L82" i="12"/>
  <c r="L83" i="12"/>
  <c r="L84" i="12"/>
  <c r="L85" i="12"/>
  <c r="L86" i="12"/>
  <c r="L4" i="12"/>
  <c r="L5" i="13"/>
  <c r="L6" i="13"/>
  <c r="L7" i="13"/>
  <c r="L8" i="13"/>
  <c r="L9" i="13"/>
  <c r="L10" i="13"/>
  <c r="L11" i="13"/>
  <c r="L12" i="13"/>
  <c r="L13" i="13"/>
  <c r="L14" i="13"/>
  <c r="L15" i="13"/>
  <c r="L16" i="13"/>
  <c r="L17" i="13"/>
  <c r="L18" i="13"/>
  <c r="L19" i="13"/>
  <c r="L20" i="13"/>
  <c r="L21" i="13"/>
  <c r="L22" i="13"/>
  <c r="L23" i="13"/>
  <c r="L24" i="13"/>
  <c r="L25" i="13"/>
  <c r="L26" i="13"/>
  <c r="L27" i="13"/>
  <c r="L28" i="13"/>
  <c r="L29" i="13"/>
  <c r="L30" i="13"/>
  <c r="L31" i="13"/>
  <c r="L32" i="13"/>
  <c r="L33" i="13"/>
  <c r="L34" i="13"/>
  <c r="L35" i="13"/>
  <c r="L36" i="13"/>
  <c r="L37" i="13"/>
  <c r="L38" i="13"/>
  <c r="L39" i="13"/>
  <c r="L40" i="13"/>
  <c r="L41" i="13"/>
  <c r="L42" i="13"/>
  <c r="L43" i="13"/>
  <c r="L44" i="13"/>
  <c r="L45" i="13"/>
  <c r="L46" i="13"/>
  <c r="L47" i="13"/>
  <c r="L48" i="13"/>
  <c r="L49" i="13"/>
  <c r="L50" i="13"/>
  <c r="L51" i="13"/>
  <c r="L52" i="13"/>
  <c r="L53" i="13"/>
  <c r="L54" i="13"/>
  <c r="L55" i="13"/>
  <c r="L56" i="13"/>
  <c r="L57" i="13"/>
  <c r="L58" i="13"/>
  <c r="L59" i="13"/>
  <c r="L60" i="13"/>
  <c r="L61" i="13"/>
  <c r="L62" i="13"/>
  <c r="L63" i="13"/>
  <c r="L64" i="13"/>
  <c r="L65" i="13"/>
  <c r="L66" i="13"/>
  <c r="L67" i="13"/>
  <c r="L68" i="13"/>
  <c r="L69" i="13"/>
  <c r="L70" i="13"/>
  <c r="L71" i="13"/>
  <c r="L72" i="13"/>
  <c r="L73" i="13"/>
  <c r="L74" i="13"/>
  <c r="L75" i="13"/>
  <c r="L76" i="13"/>
  <c r="L77" i="13"/>
  <c r="L78" i="13"/>
  <c r="L79" i="13"/>
  <c r="L80" i="13"/>
  <c r="L81" i="13"/>
  <c r="L82" i="13"/>
  <c r="L83" i="13"/>
  <c r="L84" i="13"/>
  <c r="L85" i="13"/>
  <c r="L86" i="13"/>
  <c r="L87" i="13"/>
  <c r="L88" i="13"/>
  <c r="L89" i="13"/>
  <c r="L90" i="13"/>
  <c r="L91" i="13"/>
  <c r="L92" i="13"/>
  <c r="L93" i="13"/>
  <c r="L94" i="13"/>
  <c r="L95" i="13"/>
  <c r="L96" i="13"/>
  <c r="L97" i="13"/>
  <c r="L98" i="13"/>
  <c r="L99" i="13"/>
  <c r="L100" i="13"/>
  <c r="L101" i="13"/>
  <c r="L102" i="13"/>
  <c r="L103" i="13"/>
  <c r="L4" i="13"/>
  <c r="L5" i="14"/>
  <c r="L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4" i="14"/>
  <c r="L5" i="15"/>
  <c r="L6" i="15"/>
  <c r="L7" i="15"/>
  <c r="L8" i="15"/>
  <c r="L9" i="15"/>
  <c r="L10" i="15"/>
  <c r="L11" i="15"/>
  <c r="L12" i="15"/>
  <c r="L13" i="15"/>
  <c r="L14" i="15"/>
  <c r="L15" i="15"/>
  <c r="L16" i="15"/>
  <c r="L17" i="15"/>
  <c r="L18" i="15"/>
  <c r="L19" i="15"/>
  <c r="L20" i="15"/>
  <c r="L21" i="15"/>
  <c r="L22" i="15"/>
  <c r="L23" i="15"/>
  <c r="L24" i="15"/>
  <c r="L25" i="15"/>
  <c r="L26" i="15"/>
  <c r="L27" i="15"/>
  <c r="L28" i="15"/>
  <c r="L29" i="15"/>
  <c r="L30" i="15"/>
  <c r="L31" i="15"/>
  <c r="L32" i="15"/>
  <c r="L33" i="15"/>
  <c r="L34" i="15"/>
  <c r="L35" i="15"/>
  <c r="L36" i="15"/>
  <c r="L37" i="15"/>
  <c r="L38" i="15"/>
  <c r="L39" i="15"/>
  <c r="L40" i="15"/>
  <c r="L41" i="15"/>
  <c r="L42" i="15"/>
  <c r="L43" i="15"/>
  <c r="L44" i="15"/>
  <c r="L45" i="15"/>
  <c r="L46" i="15"/>
  <c r="L47" i="15"/>
  <c r="L48" i="15"/>
  <c r="L49" i="15"/>
  <c r="L50" i="15"/>
  <c r="L51" i="15"/>
  <c r="L52" i="15"/>
  <c r="L53" i="15"/>
  <c r="L54" i="15"/>
  <c r="L55" i="15"/>
  <c r="L56" i="15"/>
  <c r="L57" i="15"/>
  <c r="L58" i="15"/>
  <c r="L59" i="15"/>
  <c r="L60" i="15"/>
  <c r="L61" i="15"/>
  <c r="L62" i="15"/>
  <c r="L63" i="15"/>
  <c r="L64" i="15"/>
  <c r="L65" i="15"/>
  <c r="L66" i="15"/>
  <c r="L67" i="15"/>
  <c r="L68" i="15"/>
  <c r="L69" i="15"/>
  <c r="L70" i="15"/>
  <c r="L71" i="15"/>
  <c r="L72" i="15"/>
  <c r="L73" i="15"/>
  <c r="L74" i="15"/>
  <c r="L75" i="15"/>
  <c r="L76" i="15"/>
  <c r="L77" i="15"/>
  <c r="L78" i="15"/>
  <c r="L79" i="15"/>
  <c r="L80" i="15"/>
  <c r="L81" i="15"/>
  <c r="L82" i="15"/>
  <c r="L83" i="15"/>
  <c r="L84" i="15"/>
  <c r="L85" i="15"/>
  <c r="L4" i="15"/>
  <c r="L5" i="16"/>
  <c r="L6" i="16"/>
  <c r="L7" i="16"/>
  <c r="L8" i="16"/>
  <c r="L9" i="16"/>
  <c r="L10" i="16"/>
  <c r="L11" i="16"/>
  <c r="L12" i="16"/>
  <c r="L13" i="16"/>
  <c r="L14" i="16"/>
  <c r="L15" i="16"/>
  <c r="L16" i="16"/>
  <c r="L17" i="16"/>
  <c r="L18" i="16"/>
  <c r="L19" i="16"/>
  <c r="L20" i="16"/>
  <c r="L21" i="16"/>
  <c r="L22" i="16"/>
  <c r="L23" i="16"/>
  <c r="L24" i="16"/>
  <c r="L25" i="16"/>
  <c r="L26" i="16"/>
  <c r="L27" i="16"/>
  <c r="L28" i="16"/>
  <c r="L29" i="16"/>
  <c r="L30" i="16"/>
  <c r="L31" i="16"/>
  <c r="L32" i="16"/>
  <c r="L33" i="16"/>
  <c r="L34" i="16"/>
  <c r="L35" i="16"/>
  <c r="L36" i="16"/>
  <c r="L37" i="16"/>
  <c r="L38" i="16"/>
  <c r="L39" i="16"/>
  <c r="L40" i="16"/>
  <c r="L41" i="16"/>
  <c r="L42" i="16"/>
  <c r="L43" i="16"/>
  <c r="L44" i="16"/>
  <c r="L45" i="16"/>
  <c r="L46" i="16"/>
  <c r="L47" i="16"/>
  <c r="L48" i="16"/>
  <c r="L49" i="16"/>
  <c r="L50" i="16"/>
  <c r="L51" i="16"/>
  <c r="L52" i="16"/>
  <c r="L53" i="16"/>
  <c r="L54" i="16"/>
  <c r="L55" i="16"/>
  <c r="L56" i="16"/>
  <c r="L57"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4" i="16"/>
  <c r="L5" i="23"/>
  <c r="L6" i="23"/>
  <c r="L7" i="23"/>
  <c r="L8" i="23"/>
  <c r="L9" i="23"/>
  <c r="L10" i="23"/>
  <c r="L11" i="23"/>
  <c r="L12" i="23"/>
  <c r="L13" i="23"/>
  <c r="L14" i="23"/>
  <c r="L15" i="23"/>
  <c r="L16" i="23"/>
  <c r="L17" i="23"/>
  <c r="L18" i="23"/>
  <c r="L19" i="23"/>
  <c r="L20" i="23"/>
  <c r="L21" i="23"/>
  <c r="L22" i="23"/>
  <c r="L23" i="23"/>
  <c r="L24" i="23"/>
  <c r="L25" i="23"/>
  <c r="L26" i="23"/>
  <c r="L27" i="23"/>
  <c r="L28" i="23"/>
  <c r="L29" i="23"/>
  <c r="L30" i="23"/>
  <c r="L31" i="23"/>
  <c r="L32" i="23"/>
  <c r="L33" i="23"/>
  <c r="L34" i="23"/>
  <c r="L35" i="23"/>
  <c r="L36" i="23"/>
  <c r="L37" i="23"/>
  <c r="L38" i="23"/>
  <c r="L39" i="23"/>
  <c r="L40" i="23"/>
  <c r="L41" i="23"/>
  <c r="L42" i="23"/>
  <c r="L43" i="23"/>
  <c r="L44" i="23"/>
  <c r="L45" i="23"/>
  <c r="L46" i="23"/>
  <c r="L47" i="23"/>
  <c r="L48" i="23"/>
  <c r="L49" i="23"/>
  <c r="L50" i="23"/>
  <c r="L51" i="23"/>
  <c r="L52" i="23"/>
  <c r="L53" i="23"/>
  <c r="L54" i="23"/>
  <c r="L55" i="23"/>
  <c r="L56" i="23"/>
  <c r="L57" i="23"/>
  <c r="L58" i="23"/>
  <c r="L59" i="23"/>
  <c r="L60" i="23"/>
  <c r="L61" i="23"/>
  <c r="L62" i="23"/>
  <c r="L63" i="23"/>
  <c r="L64" i="23"/>
  <c r="L65" i="23"/>
  <c r="L66" i="23"/>
  <c r="L67" i="23"/>
  <c r="L68" i="23"/>
  <c r="L69" i="23"/>
  <c r="L70" i="23"/>
  <c r="L71" i="23"/>
  <c r="L72" i="23"/>
  <c r="L73" i="23"/>
  <c r="L74" i="23"/>
  <c r="L75" i="23"/>
  <c r="L76" i="23"/>
  <c r="L77" i="23"/>
  <c r="L78" i="23"/>
  <c r="L79" i="23"/>
  <c r="L80" i="23"/>
  <c r="L81" i="23"/>
  <c r="L82" i="23"/>
  <c r="L83" i="23"/>
  <c r="L84" i="23"/>
  <c r="L85" i="23"/>
  <c r="L86" i="23"/>
  <c r="L87" i="23"/>
  <c r="L88" i="23"/>
  <c r="L89" i="23"/>
  <c r="L90" i="23"/>
  <c r="L91" i="23"/>
  <c r="L92" i="23"/>
  <c r="L93" i="23"/>
  <c r="L94" i="23"/>
  <c r="L95" i="23"/>
  <c r="L96" i="23"/>
  <c r="L4" i="23"/>
  <c r="L5" i="10"/>
  <c r="L6" i="10"/>
  <c r="L7" i="10"/>
  <c r="L8" i="10"/>
  <c r="L9" i="10"/>
  <c r="L10" i="10"/>
  <c r="L11" i="10"/>
  <c r="L12" i="10"/>
  <c r="L13" i="10"/>
  <c r="L14" i="10"/>
  <c r="L15" i="10"/>
  <c r="L16" i="10"/>
  <c r="L17" i="10"/>
  <c r="L18" i="10"/>
  <c r="L19" i="10"/>
  <c r="L20" i="10"/>
  <c r="L21" i="10"/>
  <c r="L22" i="10"/>
  <c r="L23" i="10"/>
  <c r="L24" i="10"/>
  <c r="L25" i="10"/>
  <c r="L26" i="10"/>
  <c r="L27" i="10"/>
  <c r="L28" i="10"/>
  <c r="L29" i="10"/>
  <c r="L30" i="10"/>
  <c r="L31" i="10"/>
  <c r="L32" i="10"/>
  <c r="L33" i="10"/>
  <c r="L34" i="10"/>
  <c r="L35" i="10"/>
  <c r="L36" i="10"/>
  <c r="L37" i="10"/>
  <c r="L38" i="10"/>
  <c r="L39" i="10"/>
  <c r="L40" i="10"/>
  <c r="L41" i="10"/>
  <c r="L42" i="10"/>
  <c r="L43" i="10"/>
  <c r="L44" i="10"/>
  <c r="L45" i="10"/>
  <c r="L46" i="10"/>
  <c r="L47" i="10"/>
  <c r="L48" i="10"/>
  <c r="L49" i="10"/>
  <c r="L50" i="10"/>
  <c r="L51" i="10"/>
  <c r="L52" i="10"/>
  <c r="L53" i="10"/>
  <c r="L54" i="10"/>
  <c r="L55" i="10"/>
  <c r="L56" i="10"/>
  <c r="L57" i="10"/>
  <c r="L58" i="10"/>
  <c r="L59" i="10"/>
  <c r="L60" i="10"/>
  <c r="L61" i="10"/>
  <c r="L62" i="10"/>
  <c r="L63" i="10"/>
  <c r="L64" i="10"/>
  <c r="L65" i="10"/>
  <c r="L66" i="10"/>
  <c r="L67" i="10"/>
  <c r="L68" i="10"/>
  <c r="L69" i="10"/>
  <c r="L70" i="10"/>
  <c r="L71" i="10"/>
  <c r="L72" i="10"/>
  <c r="L73" i="10"/>
  <c r="L74" i="10"/>
  <c r="L75" i="10"/>
  <c r="L76" i="10"/>
  <c r="L77" i="10"/>
  <c r="L78" i="10"/>
  <c r="L79" i="10"/>
  <c r="L80" i="10"/>
  <c r="L81" i="10"/>
  <c r="L82" i="10"/>
  <c r="L83" i="10"/>
  <c r="L84" i="10"/>
  <c r="L85" i="10"/>
  <c r="L86" i="10"/>
  <c r="L87" i="10"/>
  <c r="L88" i="10"/>
  <c r="L89" i="10"/>
  <c r="L90" i="10"/>
  <c r="L91" i="10"/>
  <c r="L92" i="10"/>
  <c r="L93" i="10"/>
  <c r="L94" i="10"/>
  <c r="L95" i="10"/>
  <c r="L96" i="10"/>
  <c r="L97" i="10"/>
  <c r="L98" i="10"/>
  <c r="L99" i="10"/>
  <c r="L100" i="10"/>
  <c r="L101" i="10"/>
  <c r="L4" i="10"/>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5" i="8"/>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4" i="9"/>
  <c r="L4" i="8"/>
  <c r="L4" i="7"/>
  <c r="L4" i="6"/>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V2" i="25" l="1"/>
  <c r="V2" i="22"/>
  <c r="V2" i="21"/>
  <c r="V2" i="20"/>
  <c r="V2" i="19"/>
  <c r="V2" i="18"/>
  <c r="V2" i="17"/>
  <c r="V2" i="24"/>
  <c r="V2" i="11"/>
  <c r="V2" i="12"/>
  <c r="V2" i="13"/>
  <c r="V2" i="14"/>
  <c r="V2" i="15"/>
  <c r="V2" i="16"/>
  <c r="V2" i="23"/>
  <c r="V2" i="10"/>
  <c r="V2" i="9"/>
  <c r="V2" i="8"/>
  <c r="V2" i="6"/>
  <c r="V2" i="5"/>
  <c r="T11" i="13" l="1"/>
  <c r="T50" i="12" l="1"/>
  <c r="F24" i="19" l="1"/>
  <c r="F4" i="5"/>
  <c r="BG102" i="25" l="1"/>
  <c r="X102" i="25"/>
  <c r="T102" i="25"/>
  <c r="W102" i="25" s="1"/>
  <c r="AX102" i="25"/>
  <c r="G102" i="25"/>
  <c r="F102" i="25"/>
  <c r="H102" i="25" s="1"/>
  <c r="BG101" i="25"/>
  <c r="X101" i="25"/>
  <c r="T101" i="25"/>
  <c r="W101" i="25" s="1"/>
  <c r="AX101" i="25"/>
  <c r="G101" i="25"/>
  <c r="F101" i="25"/>
  <c r="H101" i="25" s="1"/>
  <c r="BG100" i="25"/>
  <c r="X100" i="25"/>
  <c r="T100" i="25"/>
  <c r="W100" i="25" s="1"/>
  <c r="AX100" i="25"/>
  <c r="G100" i="25"/>
  <c r="F100" i="25"/>
  <c r="H100" i="25" s="1"/>
  <c r="BG99" i="25"/>
  <c r="X99" i="25"/>
  <c r="T99" i="25"/>
  <c r="W99" i="25" s="1"/>
  <c r="AX99" i="25"/>
  <c r="G99" i="25"/>
  <c r="F99" i="25"/>
  <c r="H99" i="25" s="1"/>
  <c r="BG98" i="25"/>
  <c r="X98" i="25"/>
  <c r="T98" i="25"/>
  <c r="W98" i="25" s="1"/>
  <c r="AX98" i="25"/>
  <c r="G98" i="25"/>
  <c r="F98" i="25"/>
  <c r="H98" i="25" s="1"/>
  <c r="BG97" i="25"/>
  <c r="X97" i="25"/>
  <c r="T97" i="25"/>
  <c r="W97" i="25" s="1"/>
  <c r="AX97" i="25"/>
  <c r="G97" i="25"/>
  <c r="F97" i="25"/>
  <c r="H97" i="25" s="1"/>
  <c r="BG96" i="25"/>
  <c r="X96" i="25"/>
  <c r="T96" i="25"/>
  <c r="W96" i="25" s="1"/>
  <c r="AX96" i="25"/>
  <c r="G96" i="25"/>
  <c r="F96" i="25"/>
  <c r="H96" i="25" s="1"/>
  <c r="BG95" i="25"/>
  <c r="X95" i="25"/>
  <c r="T95" i="25"/>
  <c r="W95" i="25" s="1"/>
  <c r="AX95" i="25"/>
  <c r="G95" i="25"/>
  <c r="F95" i="25"/>
  <c r="H95" i="25" s="1"/>
  <c r="BG94" i="25"/>
  <c r="X94" i="25"/>
  <c r="T94" i="25"/>
  <c r="W94" i="25" s="1"/>
  <c r="AX94" i="25"/>
  <c r="G94" i="25"/>
  <c r="F94" i="25"/>
  <c r="H94" i="25" s="1"/>
  <c r="BG93" i="25"/>
  <c r="X93" i="25"/>
  <c r="T93" i="25"/>
  <c r="W93" i="25" s="1"/>
  <c r="AX93" i="25"/>
  <c r="G93" i="25"/>
  <c r="F93" i="25"/>
  <c r="H93" i="25" s="1"/>
  <c r="BG92" i="25"/>
  <c r="X92" i="25"/>
  <c r="T92" i="25"/>
  <c r="W92" i="25" s="1"/>
  <c r="AX92" i="25"/>
  <c r="G92" i="25"/>
  <c r="F92" i="25"/>
  <c r="H92" i="25" s="1"/>
  <c r="BG91" i="25"/>
  <c r="AX91" i="25"/>
  <c r="X91" i="25"/>
  <c r="T91" i="25"/>
  <c r="W91" i="25" s="1"/>
  <c r="G91" i="25"/>
  <c r="F91" i="25"/>
  <c r="H91" i="25" s="1"/>
  <c r="BG90" i="25"/>
  <c r="X90" i="25"/>
  <c r="T90" i="25"/>
  <c r="W90" i="25" s="1"/>
  <c r="AX90" i="25"/>
  <c r="G90" i="25"/>
  <c r="F90" i="25"/>
  <c r="H90" i="25" s="1"/>
  <c r="BG89" i="25"/>
  <c r="X89" i="25"/>
  <c r="T89" i="25"/>
  <c r="W89" i="25" s="1"/>
  <c r="AX89" i="25"/>
  <c r="G89" i="25"/>
  <c r="F89" i="25"/>
  <c r="H89" i="25" s="1"/>
  <c r="BG88" i="25"/>
  <c r="X88" i="25"/>
  <c r="T88" i="25"/>
  <c r="W88" i="25" s="1"/>
  <c r="AX88" i="25"/>
  <c r="G88" i="25"/>
  <c r="F88" i="25"/>
  <c r="H88" i="25" s="1"/>
  <c r="BG87" i="25"/>
  <c r="X87" i="25"/>
  <c r="T87" i="25"/>
  <c r="W87" i="25" s="1"/>
  <c r="AX87" i="25"/>
  <c r="G87" i="25"/>
  <c r="F87" i="25"/>
  <c r="H87" i="25" s="1"/>
  <c r="BG86" i="25"/>
  <c r="AX86" i="25"/>
  <c r="X86" i="25"/>
  <c r="T86" i="25"/>
  <c r="W86" i="25" s="1"/>
  <c r="G86" i="25"/>
  <c r="F86" i="25"/>
  <c r="H86" i="25" s="1"/>
  <c r="BG85" i="25"/>
  <c r="X85" i="25"/>
  <c r="T85" i="25"/>
  <c r="W85" i="25" s="1"/>
  <c r="AX85" i="25"/>
  <c r="G85" i="25"/>
  <c r="F85" i="25"/>
  <c r="H85" i="25" s="1"/>
  <c r="BG84" i="25"/>
  <c r="X84" i="25"/>
  <c r="T84" i="25"/>
  <c r="W84" i="25" s="1"/>
  <c r="AX84" i="25"/>
  <c r="G84" i="25"/>
  <c r="F84" i="25"/>
  <c r="H84" i="25" s="1"/>
  <c r="BG83" i="25"/>
  <c r="X83" i="25"/>
  <c r="T83" i="25"/>
  <c r="W83" i="25" s="1"/>
  <c r="AX83" i="25"/>
  <c r="G83" i="25"/>
  <c r="F83" i="25"/>
  <c r="H83" i="25" s="1"/>
  <c r="BG82" i="25"/>
  <c r="X82" i="25"/>
  <c r="T82" i="25"/>
  <c r="W82" i="25" s="1"/>
  <c r="AX82" i="25"/>
  <c r="G82" i="25"/>
  <c r="F82" i="25"/>
  <c r="H82" i="25" s="1"/>
  <c r="BG81" i="25"/>
  <c r="X81" i="25"/>
  <c r="T81" i="25"/>
  <c r="W81" i="25" s="1"/>
  <c r="AX81" i="25"/>
  <c r="G81" i="25"/>
  <c r="F81" i="25"/>
  <c r="H81" i="25" s="1"/>
  <c r="BG80" i="25"/>
  <c r="X80" i="25"/>
  <c r="T80" i="25"/>
  <c r="W80" i="25" s="1"/>
  <c r="AX80" i="25"/>
  <c r="G80" i="25"/>
  <c r="F80" i="25"/>
  <c r="H80" i="25" s="1"/>
  <c r="BG79" i="25"/>
  <c r="X79" i="25"/>
  <c r="T79" i="25"/>
  <c r="W79" i="25" s="1"/>
  <c r="AX79" i="25"/>
  <c r="G79" i="25"/>
  <c r="F79" i="25"/>
  <c r="H79" i="25" s="1"/>
  <c r="BG78" i="25"/>
  <c r="X78" i="25"/>
  <c r="T78" i="25"/>
  <c r="W78" i="25" s="1"/>
  <c r="AX78" i="25"/>
  <c r="G78" i="25"/>
  <c r="F78" i="25"/>
  <c r="H78" i="25" s="1"/>
  <c r="BG77" i="25"/>
  <c r="AV77" i="25"/>
  <c r="X77" i="25"/>
  <c r="T77" i="25"/>
  <c r="W77" i="25" s="1"/>
  <c r="K77" i="25"/>
  <c r="AX77" i="25"/>
  <c r="G77" i="25"/>
  <c r="F77" i="25"/>
  <c r="H77" i="25" s="1"/>
  <c r="BG76" i="25"/>
  <c r="X76" i="25"/>
  <c r="T76" i="25"/>
  <c r="W76" i="25" s="1"/>
  <c r="AX76" i="25"/>
  <c r="G76" i="25"/>
  <c r="BH76" i="25" s="1"/>
  <c r="F76" i="25"/>
  <c r="H76" i="25" s="1"/>
  <c r="BG75" i="25"/>
  <c r="X75" i="25"/>
  <c r="T75" i="25"/>
  <c r="W75" i="25" s="1"/>
  <c r="AX75" i="25"/>
  <c r="G75" i="25"/>
  <c r="F75" i="25"/>
  <c r="H75" i="25" s="1"/>
  <c r="BG74" i="25"/>
  <c r="X74" i="25"/>
  <c r="T74" i="25"/>
  <c r="W74" i="25" s="1"/>
  <c r="AX74" i="25"/>
  <c r="H74" i="25"/>
  <c r="G74" i="25"/>
  <c r="F74" i="25"/>
  <c r="BG73" i="25"/>
  <c r="AX73" i="25"/>
  <c r="X73" i="25"/>
  <c r="T73" i="25"/>
  <c r="W73" i="25" s="1"/>
  <c r="G73" i="25"/>
  <c r="F73" i="25"/>
  <c r="H73" i="25" s="1"/>
  <c r="BG72" i="25"/>
  <c r="X72" i="25"/>
  <c r="T72" i="25"/>
  <c r="W72" i="25" s="1"/>
  <c r="AX72" i="25"/>
  <c r="G72" i="25"/>
  <c r="F72" i="25"/>
  <c r="H72" i="25" s="1"/>
  <c r="BG71" i="25"/>
  <c r="X71" i="25"/>
  <c r="T71" i="25"/>
  <c r="W71" i="25" s="1"/>
  <c r="AX71" i="25"/>
  <c r="G71" i="25"/>
  <c r="F71" i="25"/>
  <c r="H71" i="25" s="1"/>
  <c r="BG70" i="25"/>
  <c r="X70" i="25"/>
  <c r="T70" i="25"/>
  <c r="W70" i="25" s="1"/>
  <c r="AX70" i="25"/>
  <c r="G70" i="25"/>
  <c r="F70" i="25"/>
  <c r="H70" i="25" s="1"/>
  <c r="BG69" i="25"/>
  <c r="X69" i="25"/>
  <c r="T69" i="25"/>
  <c r="W69" i="25" s="1"/>
  <c r="K69" i="25"/>
  <c r="AX69" i="25"/>
  <c r="G69" i="25"/>
  <c r="F69" i="25"/>
  <c r="H69" i="25" s="1"/>
  <c r="BG68" i="25"/>
  <c r="X68" i="25"/>
  <c r="T68" i="25"/>
  <c r="W68" i="25" s="1"/>
  <c r="AX68" i="25"/>
  <c r="G68" i="25"/>
  <c r="F68" i="25"/>
  <c r="H68" i="25" s="1"/>
  <c r="BG67" i="25"/>
  <c r="X67" i="25"/>
  <c r="T67" i="25"/>
  <c r="W67" i="25" s="1"/>
  <c r="AX67" i="25"/>
  <c r="G67" i="25"/>
  <c r="F67" i="25"/>
  <c r="H67" i="25" s="1"/>
  <c r="BG66" i="25"/>
  <c r="X66" i="25"/>
  <c r="T66" i="25"/>
  <c r="W66" i="25" s="1"/>
  <c r="AX66" i="25"/>
  <c r="G66" i="25"/>
  <c r="F66" i="25"/>
  <c r="H66" i="25" s="1"/>
  <c r="BG65" i="25"/>
  <c r="X65" i="25"/>
  <c r="T65" i="25"/>
  <c r="W65" i="25" s="1"/>
  <c r="AX65" i="25"/>
  <c r="G65" i="25"/>
  <c r="F65" i="25"/>
  <c r="H65" i="25" s="1"/>
  <c r="BG64" i="25"/>
  <c r="X64" i="25"/>
  <c r="T64" i="25"/>
  <c r="W64" i="25" s="1"/>
  <c r="AX64" i="25"/>
  <c r="G64" i="25"/>
  <c r="F64" i="25"/>
  <c r="H64" i="25" s="1"/>
  <c r="BG63" i="25"/>
  <c r="X63" i="25"/>
  <c r="T63" i="25"/>
  <c r="W63" i="25" s="1"/>
  <c r="AX63" i="25"/>
  <c r="G63" i="25"/>
  <c r="F63" i="25"/>
  <c r="H63" i="25" s="1"/>
  <c r="BG62" i="25"/>
  <c r="X62" i="25"/>
  <c r="T62" i="25"/>
  <c r="W62" i="25" s="1"/>
  <c r="AX62" i="25"/>
  <c r="G62" i="25"/>
  <c r="F62" i="25"/>
  <c r="H62" i="25" s="1"/>
  <c r="BG61" i="25"/>
  <c r="X61" i="25"/>
  <c r="T61" i="25"/>
  <c r="W61" i="25" s="1"/>
  <c r="AX61" i="25"/>
  <c r="G61" i="25"/>
  <c r="F61" i="25"/>
  <c r="H61" i="25" s="1"/>
  <c r="BG60" i="25"/>
  <c r="AX60" i="25"/>
  <c r="X60" i="25"/>
  <c r="T60" i="25"/>
  <c r="W60" i="25" s="1"/>
  <c r="G60" i="25"/>
  <c r="F60" i="25"/>
  <c r="H60" i="25" s="1"/>
  <c r="BG59" i="25"/>
  <c r="X59" i="25"/>
  <c r="T59" i="25"/>
  <c r="W59" i="25" s="1"/>
  <c r="AX59" i="25"/>
  <c r="G59" i="25"/>
  <c r="F59" i="25"/>
  <c r="H59" i="25" s="1"/>
  <c r="BG58" i="25"/>
  <c r="X58" i="25"/>
  <c r="T58" i="25"/>
  <c r="W58" i="25" s="1"/>
  <c r="AX58" i="25"/>
  <c r="G58" i="25"/>
  <c r="F58" i="25"/>
  <c r="H58" i="25" s="1"/>
  <c r="BG57" i="25"/>
  <c r="X57" i="25"/>
  <c r="T57" i="25"/>
  <c r="W57" i="25" s="1"/>
  <c r="AX57" i="25"/>
  <c r="G57" i="25"/>
  <c r="F57" i="25"/>
  <c r="H57" i="25" s="1"/>
  <c r="BG56" i="25"/>
  <c r="AX56" i="25"/>
  <c r="X56" i="25"/>
  <c r="T56" i="25"/>
  <c r="W56" i="25" s="1"/>
  <c r="G56" i="25"/>
  <c r="F56" i="25"/>
  <c r="H56" i="25" s="1"/>
  <c r="BG55" i="25"/>
  <c r="X55" i="25"/>
  <c r="T55" i="25"/>
  <c r="W55" i="25" s="1"/>
  <c r="AX55" i="25"/>
  <c r="G55" i="25"/>
  <c r="F55" i="25"/>
  <c r="H55" i="25" s="1"/>
  <c r="BG54" i="25"/>
  <c r="X54" i="25"/>
  <c r="T54" i="25"/>
  <c r="W54" i="25" s="1"/>
  <c r="AX54" i="25"/>
  <c r="G54" i="25"/>
  <c r="F54" i="25"/>
  <c r="H54" i="25" s="1"/>
  <c r="BG53" i="25"/>
  <c r="X53" i="25"/>
  <c r="T53" i="25"/>
  <c r="W53" i="25" s="1"/>
  <c r="AX53" i="25"/>
  <c r="G53" i="25"/>
  <c r="F53" i="25"/>
  <c r="H53" i="25" s="1"/>
  <c r="BG52" i="25"/>
  <c r="X52" i="25"/>
  <c r="T52" i="25"/>
  <c r="W52" i="25" s="1"/>
  <c r="AX52" i="25"/>
  <c r="G52" i="25"/>
  <c r="F52" i="25"/>
  <c r="H52" i="25" s="1"/>
  <c r="BG51" i="25"/>
  <c r="X51" i="25"/>
  <c r="T51" i="25"/>
  <c r="W51" i="25" s="1"/>
  <c r="AX51" i="25"/>
  <c r="G51" i="25"/>
  <c r="F51" i="25"/>
  <c r="H51" i="25" s="1"/>
  <c r="BG50" i="25"/>
  <c r="X50" i="25"/>
  <c r="T50" i="25"/>
  <c r="W50" i="25" s="1"/>
  <c r="AX50" i="25"/>
  <c r="G50" i="25"/>
  <c r="F50" i="25"/>
  <c r="H50" i="25" s="1"/>
  <c r="BG49" i="25"/>
  <c r="X49" i="25"/>
  <c r="T49" i="25"/>
  <c r="W49" i="25" s="1"/>
  <c r="AX49" i="25"/>
  <c r="G49" i="25"/>
  <c r="F49" i="25"/>
  <c r="H49" i="25" s="1"/>
  <c r="BG48" i="25"/>
  <c r="X48" i="25"/>
  <c r="T48" i="25"/>
  <c r="W48" i="25" s="1"/>
  <c r="AX48" i="25"/>
  <c r="G48" i="25"/>
  <c r="F48" i="25"/>
  <c r="H48" i="25" s="1"/>
  <c r="BG47" i="25"/>
  <c r="X47" i="25"/>
  <c r="T47" i="25"/>
  <c r="W47" i="25" s="1"/>
  <c r="AX47" i="25"/>
  <c r="G47" i="25"/>
  <c r="F47" i="25"/>
  <c r="H47" i="25" s="1"/>
  <c r="BG46" i="25"/>
  <c r="X46" i="25"/>
  <c r="T46" i="25"/>
  <c r="W46" i="25" s="1"/>
  <c r="AX46" i="25"/>
  <c r="G46" i="25"/>
  <c r="F46" i="25"/>
  <c r="H46" i="25" s="1"/>
  <c r="BG45" i="25"/>
  <c r="X45" i="25"/>
  <c r="T45" i="25"/>
  <c r="W45" i="25" s="1"/>
  <c r="AX45" i="25"/>
  <c r="G45" i="25"/>
  <c r="F45" i="25"/>
  <c r="H45" i="25" s="1"/>
  <c r="BG44" i="25"/>
  <c r="X44" i="25"/>
  <c r="T44" i="25"/>
  <c r="W44" i="25" s="1"/>
  <c r="AX44" i="25"/>
  <c r="G44" i="25"/>
  <c r="F44" i="25"/>
  <c r="H44" i="25" s="1"/>
  <c r="BG43" i="25"/>
  <c r="X43" i="25"/>
  <c r="T43" i="25"/>
  <c r="W43" i="25" s="1"/>
  <c r="AX43" i="25"/>
  <c r="G43" i="25"/>
  <c r="F43" i="25"/>
  <c r="H43" i="25" s="1"/>
  <c r="BG42" i="25"/>
  <c r="X42" i="25"/>
  <c r="T42" i="25"/>
  <c r="W42" i="25" s="1"/>
  <c r="AX42" i="25"/>
  <c r="G42" i="25"/>
  <c r="F42" i="25"/>
  <c r="H42" i="25" s="1"/>
  <c r="BG41" i="25"/>
  <c r="X41" i="25"/>
  <c r="T41" i="25"/>
  <c r="W41" i="25" s="1"/>
  <c r="AX41" i="25"/>
  <c r="G41" i="25"/>
  <c r="F41" i="25"/>
  <c r="H41" i="25" s="1"/>
  <c r="BG40" i="25"/>
  <c r="X40" i="25"/>
  <c r="T40" i="25"/>
  <c r="W40" i="25" s="1"/>
  <c r="AX40" i="25"/>
  <c r="G40" i="25"/>
  <c r="F40" i="25"/>
  <c r="H40" i="25" s="1"/>
  <c r="BG39" i="25"/>
  <c r="X39" i="25"/>
  <c r="T39" i="25"/>
  <c r="W39" i="25" s="1"/>
  <c r="AX39" i="25"/>
  <c r="G39" i="25"/>
  <c r="F39" i="25"/>
  <c r="H39" i="25" s="1"/>
  <c r="BG38" i="25"/>
  <c r="X38" i="25"/>
  <c r="T38" i="25"/>
  <c r="W38" i="25" s="1"/>
  <c r="AX38" i="25"/>
  <c r="G38" i="25"/>
  <c r="F38" i="25"/>
  <c r="H38" i="25" s="1"/>
  <c r="BG37" i="25"/>
  <c r="X37" i="25"/>
  <c r="T37" i="25"/>
  <c r="W37" i="25" s="1"/>
  <c r="AX37" i="25"/>
  <c r="G37" i="25"/>
  <c r="K37" i="25" s="1"/>
  <c r="F37" i="25"/>
  <c r="H37" i="25" s="1"/>
  <c r="BG36" i="25"/>
  <c r="X36" i="25"/>
  <c r="T36" i="25"/>
  <c r="W36" i="25" s="1"/>
  <c r="AX36" i="25"/>
  <c r="G36" i="25"/>
  <c r="F36" i="25"/>
  <c r="H36" i="25" s="1"/>
  <c r="BG35" i="25"/>
  <c r="X35" i="25"/>
  <c r="T35" i="25"/>
  <c r="W35" i="25" s="1"/>
  <c r="AX35" i="25"/>
  <c r="G35" i="25"/>
  <c r="F35" i="25"/>
  <c r="H35" i="25" s="1"/>
  <c r="BG34" i="25"/>
  <c r="X34" i="25"/>
  <c r="T34" i="25"/>
  <c r="W34" i="25" s="1"/>
  <c r="AX34" i="25"/>
  <c r="G34" i="25"/>
  <c r="F34" i="25"/>
  <c r="H34" i="25" s="1"/>
  <c r="X33" i="25"/>
  <c r="T33" i="25"/>
  <c r="W33" i="25" s="1"/>
  <c r="G33" i="25"/>
  <c r="F33" i="25"/>
  <c r="H33" i="25" s="1"/>
  <c r="X32" i="25"/>
  <c r="T32" i="25"/>
  <c r="W32" i="25" s="1"/>
  <c r="G32" i="25"/>
  <c r="F32" i="25"/>
  <c r="X31" i="25"/>
  <c r="T31" i="25"/>
  <c r="W31" i="25" s="1"/>
  <c r="G31" i="25"/>
  <c r="F31" i="25"/>
  <c r="X30" i="25"/>
  <c r="T30" i="25"/>
  <c r="W30" i="25" s="1"/>
  <c r="G30" i="25"/>
  <c r="F30" i="25"/>
  <c r="X29" i="25"/>
  <c r="T29" i="25"/>
  <c r="W29" i="25" s="1"/>
  <c r="G29" i="25"/>
  <c r="F29" i="25"/>
  <c r="X28" i="25"/>
  <c r="T28" i="25"/>
  <c r="W28" i="25" s="1"/>
  <c r="G28" i="25"/>
  <c r="F28" i="25"/>
  <c r="X27" i="25"/>
  <c r="T27" i="25"/>
  <c r="W27" i="25" s="1"/>
  <c r="G27" i="25"/>
  <c r="F27" i="25"/>
  <c r="X26" i="25"/>
  <c r="T26" i="25"/>
  <c r="W26" i="25" s="1"/>
  <c r="G26" i="25"/>
  <c r="F26" i="25"/>
  <c r="X25" i="25"/>
  <c r="T25" i="25"/>
  <c r="W25" i="25" s="1"/>
  <c r="G25" i="25"/>
  <c r="F25" i="25"/>
  <c r="X24" i="25"/>
  <c r="T24" i="25"/>
  <c r="W24" i="25" s="1"/>
  <c r="G24" i="25"/>
  <c r="F24" i="25"/>
  <c r="X23" i="25"/>
  <c r="T23" i="25"/>
  <c r="W23" i="25" s="1"/>
  <c r="G23" i="25"/>
  <c r="X22" i="25"/>
  <c r="T22" i="25"/>
  <c r="W22" i="25" s="1"/>
  <c r="G22" i="25"/>
  <c r="F22" i="25"/>
  <c r="X21" i="25"/>
  <c r="T21" i="25"/>
  <c r="W21" i="25" s="1"/>
  <c r="G21" i="25"/>
  <c r="F21" i="25"/>
  <c r="X20" i="25"/>
  <c r="T20" i="25"/>
  <c r="W20" i="25" s="1"/>
  <c r="G20" i="25"/>
  <c r="F20" i="25"/>
  <c r="X19" i="25"/>
  <c r="T19" i="25"/>
  <c r="W19" i="25" s="1"/>
  <c r="G19" i="25"/>
  <c r="F19" i="25"/>
  <c r="X18" i="25"/>
  <c r="T18" i="25"/>
  <c r="W18" i="25" s="1"/>
  <c r="G18" i="25"/>
  <c r="F18" i="25"/>
  <c r="X17" i="25"/>
  <c r="T17" i="25"/>
  <c r="W17" i="25" s="1"/>
  <c r="G17" i="25"/>
  <c r="F17" i="25"/>
  <c r="X16" i="25"/>
  <c r="T16" i="25"/>
  <c r="W16" i="25" s="1"/>
  <c r="G16" i="25"/>
  <c r="F16" i="25"/>
  <c r="X15" i="25"/>
  <c r="T15" i="25"/>
  <c r="W15" i="25" s="1"/>
  <c r="G15" i="25"/>
  <c r="F15" i="25"/>
  <c r="X14" i="25"/>
  <c r="T14" i="25"/>
  <c r="W14" i="25" s="1"/>
  <c r="G14" i="25"/>
  <c r="F14" i="25"/>
  <c r="X13" i="25"/>
  <c r="T13" i="25"/>
  <c r="W13" i="25" s="1"/>
  <c r="G13" i="25"/>
  <c r="F13" i="25"/>
  <c r="X12" i="25"/>
  <c r="T12" i="25"/>
  <c r="W12" i="25" s="1"/>
  <c r="G12" i="25"/>
  <c r="F12" i="25"/>
  <c r="X11" i="25"/>
  <c r="T11" i="25"/>
  <c r="W11" i="25" s="1"/>
  <c r="G11" i="25"/>
  <c r="F11" i="25"/>
  <c r="X10" i="25"/>
  <c r="T10" i="25"/>
  <c r="W10" i="25" s="1"/>
  <c r="G10" i="25"/>
  <c r="F10" i="25"/>
  <c r="X9" i="25"/>
  <c r="T9" i="25"/>
  <c r="W9" i="25" s="1"/>
  <c r="G9" i="25"/>
  <c r="F9" i="25"/>
  <c r="X8" i="25"/>
  <c r="T8" i="25"/>
  <c r="W8" i="25" s="1"/>
  <c r="G8" i="25"/>
  <c r="F8" i="25"/>
  <c r="X7" i="25"/>
  <c r="T7" i="25"/>
  <c r="W7" i="25" s="1"/>
  <c r="K7" i="25"/>
  <c r="G7" i="25"/>
  <c r="F7" i="25"/>
  <c r="X6" i="25"/>
  <c r="T6" i="25"/>
  <c r="W6" i="25" s="1"/>
  <c r="G6" i="25"/>
  <c r="F6" i="25"/>
  <c r="X5" i="25"/>
  <c r="T5" i="25"/>
  <c r="W5" i="25" s="1"/>
  <c r="G5" i="25"/>
  <c r="F5" i="25"/>
  <c r="X4" i="25"/>
  <c r="T4" i="25"/>
  <c r="W4" i="25" s="1"/>
  <c r="G4" i="25"/>
  <c r="F4" i="25"/>
  <c r="H2" i="25"/>
  <c r="C2" i="25"/>
  <c r="F18" i="14"/>
  <c r="G18" i="14"/>
  <c r="T18" i="14"/>
  <c r="W18" i="14" s="1"/>
  <c r="X18" i="14"/>
  <c r="BG103" i="24"/>
  <c r="AX103" i="24"/>
  <c r="X103" i="24"/>
  <c r="T103" i="24"/>
  <c r="W103" i="24" s="1"/>
  <c r="G103" i="24"/>
  <c r="F103" i="24"/>
  <c r="H103" i="24" s="1"/>
  <c r="BG102" i="24"/>
  <c r="X102" i="24"/>
  <c r="T102" i="24"/>
  <c r="W102" i="24" s="1"/>
  <c r="AX102" i="24"/>
  <c r="G102" i="24"/>
  <c r="F102" i="24"/>
  <c r="H102" i="24" s="1"/>
  <c r="BG101" i="24"/>
  <c r="AU101" i="24"/>
  <c r="X101" i="24"/>
  <c r="T101" i="24"/>
  <c r="W101" i="24" s="1"/>
  <c r="AX101" i="24"/>
  <c r="G101" i="24"/>
  <c r="BH101" i="24" s="1"/>
  <c r="F101" i="24"/>
  <c r="H101" i="24" s="1"/>
  <c r="BG100" i="24"/>
  <c r="X100" i="24"/>
  <c r="T100" i="24"/>
  <c r="W100" i="24" s="1"/>
  <c r="AX100" i="24"/>
  <c r="G100" i="24"/>
  <c r="F100" i="24"/>
  <c r="H100" i="24" s="1"/>
  <c r="BG99" i="24"/>
  <c r="X99" i="24"/>
  <c r="T99" i="24"/>
  <c r="W99" i="24" s="1"/>
  <c r="AX99" i="24"/>
  <c r="G99" i="24"/>
  <c r="F99" i="24"/>
  <c r="H99" i="24" s="1"/>
  <c r="BH98" i="24"/>
  <c r="BG98" i="24"/>
  <c r="X98" i="24"/>
  <c r="T98" i="24"/>
  <c r="W98" i="24" s="1"/>
  <c r="AX98" i="24"/>
  <c r="H98" i="24"/>
  <c r="G98" i="24"/>
  <c r="AV98" i="24" s="1"/>
  <c r="F98" i="24"/>
  <c r="BG97" i="24"/>
  <c r="X97" i="24"/>
  <c r="T97" i="24"/>
  <c r="W97" i="24" s="1"/>
  <c r="AX97" i="24"/>
  <c r="G97" i="24"/>
  <c r="BH97" i="24" s="1"/>
  <c r="F97" i="24"/>
  <c r="H97" i="24" s="1"/>
  <c r="BG96" i="24"/>
  <c r="X96" i="24"/>
  <c r="W96" i="24"/>
  <c r="T96" i="24"/>
  <c r="K96" i="24"/>
  <c r="AX96" i="24"/>
  <c r="G96" i="24"/>
  <c r="BH96" i="24" s="1"/>
  <c r="F96" i="24"/>
  <c r="H96" i="24" s="1"/>
  <c r="BG95" i="24"/>
  <c r="X95" i="24"/>
  <c r="T95" i="24"/>
  <c r="W95" i="24" s="1"/>
  <c r="AX95" i="24"/>
  <c r="H95" i="24"/>
  <c r="G95" i="24"/>
  <c r="F95" i="24"/>
  <c r="BG94" i="24"/>
  <c r="AX94" i="24"/>
  <c r="X94" i="24"/>
  <c r="T94" i="24"/>
  <c r="W94" i="24" s="1"/>
  <c r="G94" i="24"/>
  <c r="K94" i="24" s="1"/>
  <c r="F94" i="24"/>
  <c r="H94" i="24" s="1"/>
  <c r="BG93" i="24"/>
  <c r="X93" i="24"/>
  <c r="T93" i="24"/>
  <c r="W93" i="24" s="1"/>
  <c r="AX93" i="24"/>
  <c r="G93" i="24"/>
  <c r="F93" i="24"/>
  <c r="H93" i="24" s="1"/>
  <c r="BG92" i="24"/>
  <c r="X92" i="24"/>
  <c r="T92" i="24"/>
  <c r="W92" i="24" s="1"/>
  <c r="AX92" i="24"/>
  <c r="G92" i="24"/>
  <c r="F92" i="24"/>
  <c r="H92" i="24" s="1"/>
  <c r="BG91" i="24"/>
  <c r="X91" i="24"/>
  <c r="T91" i="24"/>
  <c r="W91" i="24" s="1"/>
  <c r="AX91" i="24"/>
  <c r="G91" i="24"/>
  <c r="F91" i="24"/>
  <c r="H91" i="24" s="1"/>
  <c r="BH90" i="24"/>
  <c r="BG90" i="24"/>
  <c r="AU90" i="24"/>
  <c r="X90" i="24"/>
  <c r="T90" i="24"/>
  <c r="W90" i="24" s="1"/>
  <c r="AX90" i="24"/>
  <c r="H90" i="24"/>
  <c r="G90" i="24"/>
  <c r="AV90" i="24" s="1"/>
  <c r="F90" i="24"/>
  <c r="BH89" i="24"/>
  <c r="BG89" i="24"/>
  <c r="X89" i="24"/>
  <c r="T89" i="24"/>
  <c r="W89" i="24" s="1"/>
  <c r="K89" i="24"/>
  <c r="AX89" i="24"/>
  <c r="G89" i="24"/>
  <c r="F89" i="24"/>
  <c r="H89" i="24" s="1"/>
  <c r="BH88" i="24"/>
  <c r="BG88" i="24"/>
  <c r="X88" i="24"/>
  <c r="T88" i="24"/>
  <c r="W88" i="24" s="1"/>
  <c r="K88" i="24"/>
  <c r="AX88" i="24"/>
  <c r="G88" i="24"/>
  <c r="F88" i="24"/>
  <c r="H88" i="24" s="1"/>
  <c r="BG87" i="24"/>
  <c r="X87" i="24"/>
  <c r="T87" i="24"/>
  <c r="W87" i="24" s="1"/>
  <c r="AX87" i="24"/>
  <c r="H87" i="24"/>
  <c r="G87" i="24"/>
  <c r="F87" i="24"/>
  <c r="BG86" i="24"/>
  <c r="X86" i="24"/>
  <c r="T86" i="24"/>
  <c r="W86" i="24" s="1"/>
  <c r="AX86" i="24"/>
  <c r="H86" i="24"/>
  <c r="G86" i="24"/>
  <c r="F86" i="24"/>
  <c r="BG85" i="24"/>
  <c r="X85" i="24"/>
  <c r="T85" i="24"/>
  <c r="W85" i="24" s="1"/>
  <c r="AX85" i="24"/>
  <c r="G85" i="24"/>
  <c r="F85" i="24"/>
  <c r="H85" i="24" s="1"/>
  <c r="BG84" i="24"/>
  <c r="AX84" i="24"/>
  <c r="X84" i="24"/>
  <c r="T84" i="24"/>
  <c r="W84" i="24" s="1"/>
  <c r="G84" i="24"/>
  <c r="F84" i="24"/>
  <c r="H84" i="24" s="1"/>
  <c r="BG83" i="24"/>
  <c r="X83" i="24"/>
  <c r="T83" i="24"/>
  <c r="W83" i="24" s="1"/>
  <c r="AX83" i="24"/>
  <c r="G83" i="24"/>
  <c r="F83" i="24"/>
  <c r="H83" i="24" s="1"/>
  <c r="BG82" i="24"/>
  <c r="X82" i="24"/>
  <c r="T82" i="24"/>
  <c r="W82" i="24" s="1"/>
  <c r="AX82" i="24"/>
  <c r="H82" i="24"/>
  <c r="G82" i="24"/>
  <c r="F82" i="24"/>
  <c r="BG81" i="24"/>
  <c r="X81" i="24"/>
  <c r="T81" i="24"/>
  <c r="W81" i="24" s="1"/>
  <c r="AX81" i="24"/>
  <c r="G81" i="24"/>
  <c r="F81" i="24"/>
  <c r="H81" i="24" s="1"/>
  <c r="BG80" i="24"/>
  <c r="AX80" i="24"/>
  <c r="X80" i="24"/>
  <c r="T80" i="24"/>
  <c r="W80" i="24" s="1"/>
  <c r="G80" i="24"/>
  <c r="F80" i="24"/>
  <c r="H80" i="24" s="1"/>
  <c r="BG79" i="24"/>
  <c r="X79" i="24"/>
  <c r="T79" i="24"/>
  <c r="W79" i="24" s="1"/>
  <c r="AX79" i="24"/>
  <c r="H79" i="24"/>
  <c r="G79" i="24"/>
  <c r="F79" i="24"/>
  <c r="BG78" i="24"/>
  <c r="X78" i="24"/>
  <c r="T78" i="24"/>
  <c r="W78" i="24" s="1"/>
  <c r="AX78" i="24"/>
  <c r="G78" i="24"/>
  <c r="F78" i="24"/>
  <c r="H78" i="24" s="1"/>
  <c r="BG77" i="24"/>
  <c r="X77" i="24"/>
  <c r="T77" i="24"/>
  <c r="W77" i="24" s="1"/>
  <c r="AX77" i="24"/>
  <c r="G77" i="24"/>
  <c r="F77" i="24"/>
  <c r="H77" i="24" s="1"/>
  <c r="BG76" i="24"/>
  <c r="X76" i="24"/>
  <c r="T76" i="24"/>
  <c r="W76" i="24" s="1"/>
  <c r="AX76" i="24"/>
  <c r="G76" i="24"/>
  <c r="F76" i="24"/>
  <c r="H76" i="24" s="1"/>
  <c r="BG75" i="24"/>
  <c r="X75" i="24"/>
  <c r="T75" i="24"/>
  <c r="W75" i="24" s="1"/>
  <c r="AX75" i="24"/>
  <c r="G75" i="24"/>
  <c r="F75" i="24"/>
  <c r="H75" i="24" s="1"/>
  <c r="BG74" i="24"/>
  <c r="X74" i="24"/>
  <c r="T74" i="24"/>
  <c r="W74" i="24" s="1"/>
  <c r="AX74" i="24"/>
  <c r="H74" i="24"/>
  <c r="G74" i="24"/>
  <c r="F74" i="24"/>
  <c r="BG73" i="24"/>
  <c r="X73" i="24"/>
  <c r="T73" i="24"/>
  <c r="W73" i="24" s="1"/>
  <c r="AX73" i="24"/>
  <c r="G73" i="24"/>
  <c r="F73" i="24"/>
  <c r="H73" i="24" s="1"/>
  <c r="BG72" i="24"/>
  <c r="AX72" i="24"/>
  <c r="X72" i="24"/>
  <c r="W72" i="24"/>
  <c r="T72" i="24"/>
  <c r="G72" i="24"/>
  <c r="F72" i="24"/>
  <c r="H72" i="24" s="1"/>
  <c r="BG71" i="24"/>
  <c r="X71" i="24"/>
  <c r="T71" i="24"/>
  <c r="W71" i="24" s="1"/>
  <c r="AX71" i="24"/>
  <c r="H71" i="24"/>
  <c r="G71" i="24"/>
  <c r="F71" i="24"/>
  <c r="BG70" i="24"/>
  <c r="AX70" i="24"/>
  <c r="X70" i="24"/>
  <c r="W70" i="24"/>
  <c r="T70" i="24"/>
  <c r="G70" i="24"/>
  <c r="F70" i="24"/>
  <c r="H70" i="24" s="1"/>
  <c r="BG69" i="24"/>
  <c r="X69" i="24"/>
  <c r="T69" i="24"/>
  <c r="W69" i="24" s="1"/>
  <c r="AX69" i="24"/>
  <c r="G69" i="24"/>
  <c r="F69" i="24"/>
  <c r="H69" i="24" s="1"/>
  <c r="BG68" i="24"/>
  <c r="AV68" i="24"/>
  <c r="X68" i="24"/>
  <c r="T68" i="24"/>
  <c r="W68" i="24" s="1"/>
  <c r="AX68" i="24"/>
  <c r="H68" i="24"/>
  <c r="G68" i="24"/>
  <c r="F68" i="24"/>
  <c r="BG67" i="24"/>
  <c r="X67" i="24"/>
  <c r="T67" i="24"/>
  <c r="W67" i="24" s="1"/>
  <c r="AX67" i="24"/>
  <c r="G67" i="24"/>
  <c r="F67" i="24"/>
  <c r="H67" i="24" s="1"/>
  <c r="BG66" i="24"/>
  <c r="X66" i="24"/>
  <c r="T66" i="24"/>
  <c r="W66" i="24" s="1"/>
  <c r="AX66" i="24"/>
  <c r="G66" i="24"/>
  <c r="F66" i="24"/>
  <c r="H66" i="24" s="1"/>
  <c r="BG65" i="24"/>
  <c r="AX65" i="24"/>
  <c r="X65" i="24"/>
  <c r="T65" i="24"/>
  <c r="W65" i="24" s="1"/>
  <c r="H65" i="24"/>
  <c r="G65" i="24"/>
  <c r="F65" i="24"/>
  <c r="BG64" i="24"/>
  <c r="AX64" i="24"/>
  <c r="X64" i="24"/>
  <c r="T64" i="24"/>
  <c r="W64" i="24" s="1"/>
  <c r="G64" i="24"/>
  <c r="F64" i="24"/>
  <c r="H64" i="24" s="1"/>
  <c r="BG63" i="24"/>
  <c r="X63" i="24"/>
  <c r="T63" i="24"/>
  <c r="W63" i="24" s="1"/>
  <c r="AX63" i="24"/>
  <c r="G63" i="24"/>
  <c r="AV63" i="24" s="1"/>
  <c r="F63" i="24"/>
  <c r="H63" i="24" s="1"/>
  <c r="BG62" i="24"/>
  <c r="X62" i="24"/>
  <c r="T62" i="24"/>
  <c r="W62" i="24" s="1"/>
  <c r="AX62" i="24"/>
  <c r="G62" i="24"/>
  <c r="F62" i="24"/>
  <c r="H62" i="24" s="1"/>
  <c r="BG61" i="24"/>
  <c r="AX61" i="24"/>
  <c r="X61" i="24"/>
  <c r="T61" i="24"/>
  <c r="W61" i="24" s="1"/>
  <c r="G61" i="24"/>
  <c r="F61" i="24"/>
  <c r="H61" i="24" s="1"/>
  <c r="BG60" i="24"/>
  <c r="AX60" i="24"/>
  <c r="X60" i="24"/>
  <c r="T60" i="24"/>
  <c r="W60" i="24" s="1"/>
  <c r="G60" i="24"/>
  <c r="F60" i="24"/>
  <c r="H60" i="24" s="1"/>
  <c r="BG59" i="24"/>
  <c r="X59" i="24"/>
  <c r="T59" i="24"/>
  <c r="W59" i="24" s="1"/>
  <c r="AX59" i="24"/>
  <c r="G59" i="24"/>
  <c r="F59" i="24"/>
  <c r="H59" i="24" s="1"/>
  <c r="BG58" i="24"/>
  <c r="X58" i="24"/>
  <c r="T58" i="24"/>
  <c r="W58" i="24" s="1"/>
  <c r="K58" i="24"/>
  <c r="AX58" i="24"/>
  <c r="G58" i="24"/>
  <c r="F58" i="24"/>
  <c r="H58" i="24" s="1"/>
  <c r="BG57" i="24"/>
  <c r="X57" i="24"/>
  <c r="T57" i="24"/>
  <c r="W57" i="24" s="1"/>
  <c r="AX57" i="24"/>
  <c r="G57" i="24"/>
  <c r="F57" i="24"/>
  <c r="H57" i="24" s="1"/>
  <c r="X56" i="24"/>
  <c r="T56" i="24"/>
  <c r="W56" i="24" s="1"/>
  <c r="G56" i="24"/>
  <c r="F56" i="24"/>
  <c r="X55" i="24"/>
  <c r="T55" i="24"/>
  <c r="W55" i="24" s="1"/>
  <c r="G55" i="24"/>
  <c r="BH55" i="24" s="1"/>
  <c r="F55" i="24"/>
  <c r="X54" i="24"/>
  <c r="T54" i="24"/>
  <c r="W54" i="24" s="1"/>
  <c r="K54" i="24"/>
  <c r="G54" i="24"/>
  <c r="F54" i="24"/>
  <c r="H54" i="24" s="1"/>
  <c r="X53" i="24"/>
  <c r="T53" i="24"/>
  <c r="W53" i="24" s="1"/>
  <c r="G53" i="24"/>
  <c r="F53" i="24"/>
  <c r="X52" i="24"/>
  <c r="T52" i="24"/>
  <c r="W52" i="24" s="1"/>
  <c r="G52" i="24"/>
  <c r="F52" i="24"/>
  <c r="X51" i="24"/>
  <c r="T51" i="24"/>
  <c r="W51" i="24" s="1"/>
  <c r="G51" i="24"/>
  <c r="F51" i="24"/>
  <c r="X50" i="24"/>
  <c r="T50" i="24"/>
  <c r="W50" i="24" s="1"/>
  <c r="G50" i="24"/>
  <c r="F50" i="24"/>
  <c r="X49" i="24"/>
  <c r="T49" i="24"/>
  <c r="W49" i="24" s="1"/>
  <c r="G49" i="24"/>
  <c r="F49" i="24"/>
  <c r="X48" i="24"/>
  <c r="T48" i="24"/>
  <c r="W48" i="24" s="1"/>
  <c r="G48" i="24"/>
  <c r="F48" i="24"/>
  <c r="X47" i="24"/>
  <c r="T47" i="24"/>
  <c r="W47" i="24" s="1"/>
  <c r="G47" i="24"/>
  <c r="F47" i="24"/>
  <c r="X46" i="24"/>
  <c r="T46" i="24"/>
  <c r="W46" i="24" s="1"/>
  <c r="G46" i="24"/>
  <c r="F46" i="24"/>
  <c r="X45" i="24"/>
  <c r="T45" i="24"/>
  <c r="W45" i="24" s="1"/>
  <c r="G45" i="24"/>
  <c r="F45" i="24"/>
  <c r="H45" i="24" s="1"/>
  <c r="X44" i="24"/>
  <c r="T44" i="24"/>
  <c r="W44" i="24" s="1"/>
  <c r="G44" i="24"/>
  <c r="F44" i="24"/>
  <c r="H44" i="24" s="1"/>
  <c r="X43" i="24"/>
  <c r="T43" i="24"/>
  <c r="W43" i="24" s="1"/>
  <c r="G43" i="24"/>
  <c r="F43" i="24"/>
  <c r="X42" i="24"/>
  <c r="T42" i="24"/>
  <c r="W42" i="24" s="1"/>
  <c r="G42" i="24"/>
  <c r="F42" i="24"/>
  <c r="X41" i="24"/>
  <c r="T41" i="24"/>
  <c r="W41" i="24" s="1"/>
  <c r="G41" i="24"/>
  <c r="F41" i="24"/>
  <c r="X40" i="24"/>
  <c r="T40" i="24"/>
  <c r="W40" i="24" s="1"/>
  <c r="G40" i="24"/>
  <c r="F40" i="24"/>
  <c r="X39" i="24"/>
  <c r="T39" i="24"/>
  <c r="W39" i="24" s="1"/>
  <c r="G39" i="24"/>
  <c r="F39" i="24"/>
  <c r="X38" i="24"/>
  <c r="T38" i="24"/>
  <c r="W38" i="24" s="1"/>
  <c r="G38" i="24"/>
  <c r="F38" i="24"/>
  <c r="X37" i="24"/>
  <c r="T37" i="24"/>
  <c r="W37" i="24" s="1"/>
  <c r="G37" i="24"/>
  <c r="F37" i="24"/>
  <c r="X36" i="24"/>
  <c r="T36" i="24"/>
  <c r="W36" i="24" s="1"/>
  <c r="G36" i="24"/>
  <c r="F36" i="24"/>
  <c r="X35" i="24"/>
  <c r="T35" i="24"/>
  <c r="W35" i="24" s="1"/>
  <c r="G35" i="24"/>
  <c r="F35" i="24"/>
  <c r="X34" i="24"/>
  <c r="T34" i="24"/>
  <c r="W34" i="24" s="1"/>
  <c r="G34" i="24"/>
  <c r="F34" i="24"/>
  <c r="X33" i="24"/>
  <c r="T33" i="24"/>
  <c r="W33" i="24" s="1"/>
  <c r="G33" i="24"/>
  <c r="F33" i="24"/>
  <c r="X32" i="24"/>
  <c r="T32" i="24"/>
  <c r="W32" i="24" s="1"/>
  <c r="G32" i="24"/>
  <c r="F32" i="24"/>
  <c r="X31" i="24"/>
  <c r="T31" i="24"/>
  <c r="W31" i="24" s="1"/>
  <c r="G31" i="24"/>
  <c r="F31" i="24"/>
  <c r="X30" i="24"/>
  <c r="T30" i="24"/>
  <c r="W30" i="24" s="1"/>
  <c r="G30" i="24"/>
  <c r="F30" i="24"/>
  <c r="X29" i="24"/>
  <c r="T29" i="24"/>
  <c r="W29" i="24" s="1"/>
  <c r="G29" i="24"/>
  <c r="F29" i="24"/>
  <c r="X28" i="24"/>
  <c r="T28" i="24"/>
  <c r="W28" i="24" s="1"/>
  <c r="G28" i="24"/>
  <c r="F28" i="24"/>
  <c r="X27" i="24"/>
  <c r="T27" i="24"/>
  <c r="W27" i="24" s="1"/>
  <c r="G27" i="24"/>
  <c r="F27" i="24"/>
  <c r="X26" i="24"/>
  <c r="T26" i="24"/>
  <c r="W26" i="24" s="1"/>
  <c r="G26" i="24"/>
  <c r="F26" i="24"/>
  <c r="X25" i="24"/>
  <c r="T25" i="24"/>
  <c r="W25" i="24" s="1"/>
  <c r="G25" i="24"/>
  <c r="F25" i="24"/>
  <c r="X24" i="24"/>
  <c r="T24" i="24"/>
  <c r="W24" i="24" s="1"/>
  <c r="G24" i="24"/>
  <c r="F24" i="24"/>
  <c r="X23" i="24"/>
  <c r="T23" i="24"/>
  <c r="W23" i="24" s="1"/>
  <c r="G23" i="24"/>
  <c r="F23" i="24"/>
  <c r="X22" i="24"/>
  <c r="T22" i="24"/>
  <c r="W22" i="24" s="1"/>
  <c r="G22" i="24"/>
  <c r="F22" i="24"/>
  <c r="X21" i="24"/>
  <c r="T21" i="24"/>
  <c r="W21" i="24" s="1"/>
  <c r="G21" i="24"/>
  <c r="F21" i="24"/>
  <c r="X20" i="24"/>
  <c r="T20" i="24"/>
  <c r="W20" i="24" s="1"/>
  <c r="G20" i="24"/>
  <c r="F20" i="24"/>
  <c r="X19" i="24"/>
  <c r="T19" i="24"/>
  <c r="W19" i="24" s="1"/>
  <c r="G19" i="24"/>
  <c r="F19" i="24"/>
  <c r="X18" i="24"/>
  <c r="T18" i="24"/>
  <c r="W18" i="24" s="1"/>
  <c r="G18" i="24"/>
  <c r="F18" i="24"/>
  <c r="X17" i="24"/>
  <c r="T17" i="24"/>
  <c r="W17" i="24" s="1"/>
  <c r="K17" i="24"/>
  <c r="G17" i="24"/>
  <c r="F17" i="24"/>
  <c r="X16" i="24"/>
  <c r="T16" i="24"/>
  <c r="W16" i="24" s="1"/>
  <c r="G16" i="24"/>
  <c r="F16" i="24"/>
  <c r="X15" i="24"/>
  <c r="T15" i="24"/>
  <c r="W15" i="24" s="1"/>
  <c r="G15" i="24"/>
  <c r="F15" i="24"/>
  <c r="X14" i="24"/>
  <c r="T14" i="24"/>
  <c r="W14" i="24" s="1"/>
  <c r="G14" i="24"/>
  <c r="F14" i="24"/>
  <c r="X13" i="24"/>
  <c r="T13" i="24"/>
  <c r="W13" i="24" s="1"/>
  <c r="G13" i="24"/>
  <c r="F13" i="24"/>
  <c r="X12" i="24"/>
  <c r="T12" i="24"/>
  <c r="W12" i="24" s="1"/>
  <c r="G12" i="24"/>
  <c r="F12" i="24"/>
  <c r="X11" i="24"/>
  <c r="T11" i="24"/>
  <c r="W11" i="24" s="1"/>
  <c r="K11" i="24"/>
  <c r="G11" i="24"/>
  <c r="F11" i="24"/>
  <c r="X10" i="24"/>
  <c r="T10" i="24"/>
  <c r="W10" i="24" s="1"/>
  <c r="G10" i="24"/>
  <c r="F10" i="24"/>
  <c r="X9" i="24"/>
  <c r="T9" i="24"/>
  <c r="W9" i="24" s="1"/>
  <c r="G9" i="24"/>
  <c r="F9" i="24"/>
  <c r="X8" i="24"/>
  <c r="T8" i="24"/>
  <c r="W8" i="24" s="1"/>
  <c r="G8" i="24"/>
  <c r="F8" i="24"/>
  <c r="X7" i="24"/>
  <c r="T7" i="24"/>
  <c r="W7" i="24" s="1"/>
  <c r="K7" i="24"/>
  <c r="G7" i="24"/>
  <c r="F7" i="24"/>
  <c r="H7" i="24" s="1"/>
  <c r="X6" i="24"/>
  <c r="T6" i="24"/>
  <c r="W6" i="24" s="1"/>
  <c r="G6" i="24"/>
  <c r="F6" i="24"/>
  <c r="X5" i="24"/>
  <c r="T5" i="24"/>
  <c r="W5" i="24" s="1"/>
  <c r="G5" i="24"/>
  <c r="F5" i="24"/>
  <c r="X4" i="24"/>
  <c r="T4" i="24"/>
  <c r="W4" i="24" s="1"/>
  <c r="G4" i="24"/>
  <c r="F4" i="24"/>
  <c r="H4" i="24" s="1"/>
  <c r="AP2" i="24"/>
  <c r="O2" i="24"/>
  <c r="H2" i="24"/>
  <c r="C2" i="24"/>
  <c r="Z2" i="24" s="1"/>
  <c r="BG96" i="23"/>
  <c r="X96" i="23"/>
  <c r="T96" i="23"/>
  <c r="W96" i="23" s="1"/>
  <c r="AX96" i="23"/>
  <c r="G96" i="23"/>
  <c r="F96" i="23"/>
  <c r="H96" i="23" s="1"/>
  <c r="BG95" i="23"/>
  <c r="X95" i="23"/>
  <c r="T95" i="23"/>
  <c r="W95" i="23" s="1"/>
  <c r="AX95" i="23"/>
  <c r="G95" i="23"/>
  <c r="F95" i="23"/>
  <c r="H95" i="23" s="1"/>
  <c r="BG94" i="23"/>
  <c r="X94" i="23"/>
  <c r="T94" i="23"/>
  <c r="W94" i="23" s="1"/>
  <c r="AX94" i="23"/>
  <c r="G94" i="23"/>
  <c r="F94" i="23"/>
  <c r="H94" i="23" s="1"/>
  <c r="BG93" i="23"/>
  <c r="X93" i="23"/>
  <c r="T93" i="23"/>
  <c r="W93" i="23" s="1"/>
  <c r="AX93" i="23"/>
  <c r="G93" i="23"/>
  <c r="F93" i="23"/>
  <c r="H93" i="23" s="1"/>
  <c r="BG92" i="23"/>
  <c r="X92" i="23"/>
  <c r="T92" i="23"/>
  <c r="W92" i="23" s="1"/>
  <c r="AX92" i="23"/>
  <c r="G92" i="23"/>
  <c r="F92" i="23"/>
  <c r="H92" i="23" s="1"/>
  <c r="BG91" i="23"/>
  <c r="X91" i="23"/>
  <c r="T91" i="23"/>
  <c r="W91" i="23" s="1"/>
  <c r="AX91" i="23"/>
  <c r="G91" i="23"/>
  <c r="F91" i="23"/>
  <c r="H91" i="23" s="1"/>
  <c r="BG90" i="23"/>
  <c r="X90" i="23"/>
  <c r="T90" i="23"/>
  <c r="W90" i="23" s="1"/>
  <c r="AX90" i="23"/>
  <c r="G90" i="23"/>
  <c r="F90" i="23"/>
  <c r="H90" i="23" s="1"/>
  <c r="BG89" i="23"/>
  <c r="X89" i="23"/>
  <c r="T89" i="23"/>
  <c r="W89" i="23" s="1"/>
  <c r="AX89" i="23"/>
  <c r="G89" i="23"/>
  <c r="F89" i="23"/>
  <c r="H89" i="23" s="1"/>
  <c r="BG88" i="23"/>
  <c r="X88" i="23"/>
  <c r="T88" i="23"/>
  <c r="W88" i="23" s="1"/>
  <c r="AX88" i="23"/>
  <c r="G88" i="23"/>
  <c r="F88" i="23"/>
  <c r="H88" i="23" s="1"/>
  <c r="BG87" i="23"/>
  <c r="X87" i="23"/>
  <c r="T87" i="23"/>
  <c r="W87" i="23" s="1"/>
  <c r="AX87" i="23"/>
  <c r="G87" i="23"/>
  <c r="F87" i="23"/>
  <c r="H87" i="23" s="1"/>
  <c r="BG86" i="23"/>
  <c r="X86" i="23"/>
  <c r="T86" i="23"/>
  <c r="W86" i="23" s="1"/>
  <c r="AX86" i="23"/>
  <c r="G86" i="23"/>
  <c r="F86" i="23"/>
  <c r="H86" i="23" s="1"/>
  <c r="BG85" i="23"/>
  <c r="X85" i="23"/>
  <c r="T85" i="23"/>
  <c r="W85" i="23" s="1"/>
  <c r="AX85" i="23"/>
  <c r="G85" i="23"/>
  <c r="F85" i="23"/>
  <c r="H85" i="23" s="1"/>
  <c r="BG84" i="23"/>
  <c r="X84" i="23"/>
  <c r="T84" i="23"/>
  <c r="W84" i="23" s="1"/>
  <c r="AX84" i="23"/>
  <c r="G84" i="23"/>
  <c r="F84" i="23"/>
  <c r="H84" i="23" s="1"/>
  <c r="BG83" i="23"/>
  <c r="X83" i="23"/>
  <c r="T83" i="23"/>
  <c r="W83" i="23" s="1"/>
  <c r="AX83" i="23"/>
  <c r="G83" i="23"/>
  <c r="F83" i="23"/>
  <c r="H83" i="23" s="1"/>
  <c r="BG82" i="23"/>
  <c r="X82" i="23"/>
  <c r="T82" i="23"/>
  <c r="W82" i="23" s="1"/>
  <c r="AX82" i="23"/>
  <c r="G82" i="23"/>
  <c r="F82" i="23"/>
  <c r="H82" i="23" s="1"/>
  <c r="BG81" i="23"/>
  <c r="X81" i="23"/>
  <c r="T81" i="23"/>
  <c r="W81" i="23" s="1"/>
  <c r="AX81" i="23"/>
  <c r="G81" i="23"/>
  <c r="F81" i="23"/>
  <c r="H81" i="23" s="1"/>
  <c r="BG80" i="23"/>
  <c r="X80" i="23"/>
  <c r="T80" i="23"/>
  <c r="W80" i="23" s="1"/>
  <c r="AX80" i="23"/>
  <c r="G80" i="23"/>
  <c r="F80" i="23"/>
  <c r="H80" i="23" s="1"/>
  <c r="BG79" i="23"/>
  <c r="X79" i="23"/>
  <c r="T79" i="23"/>
  <c r="W79" i="23" s="1"/>
  <c r="AX79" i="23"/>
  <c r="G79" i="23"/>
  <c r="F79" i="23"/>
  <c r="H79" i="23" s="1"/>
  <c r="BG78" i="23"/>
  <c r="X78" i="23"/>
  <c r="T78" i="23"/>
  <c r="W78" i="23" s="1"/>
  <c r="AX78" i="23"/>
  <c r="G78" i="23"/>
  <c r="F78" i="23"/>
  <c r="H78" i="23" s="1"/>
  <c r="BG77" i="23"/>
  <c r="X77" i="23"/>
  <c r="T77" i="23"/>
  <c r="W77" i="23" s="1"/>
  <c r="K77" i="23"/>
  <c r="AX77" i="23"/>
  <c r="G77" i="23"/>
  <c r="F77" i="23"/>
  <c r="H77" i="23" s="1"/>
  <c r="BG76" i="23"/>
  <c r="X76" i="23"/>
  <c r="T76" i="23"/>
  <c r="W76" i="23" s="1"/>
  <c r="AX76" i="23"/>
  <c r="G76" i="23"/>
  <c r="F76" i="23"/>
  <c r="H76" i="23" s="1"/>
  <c r="BG75" i="23"/>
  <c r="X75" i="23"/>
  <c r="T75" i="23"/>
  <c r="W75" i="23" s="1"/>
  <c r="AX75" i="23"/>
  <c r="G75" i="23"/>
  <c r="F75" i="23"/>
  <c r="H75" i="23" s="1"/>
  <c r="BG74" i="23"/>
  <c r="X74" i="23"/>
  <c r="T74" i="23"/>
  <c r="W74" i="23" s="1"/>
  <c r="AX74" i="23"/>
  <c r="G74" i="23"/>
  <c r="F74" i="23"/>
  <c r="H74" i="23" s="1"/>
  <c r="BG73" i="23"/>
  <c r="X73" i="23"/>
  <c r="T73" i="23"/>
  <c r="W73" i="23" s="1"/>
  <c r="AX73" i="23"/>
  <c r="G73" i="23"/>
  <c r="F73" i="23"/>
  <c r="H73" i="23" s="1"/>
  <c r="BG72" i="23"/>
  <c r="X72" i="23"/>
  <c r="T72" i="23"/>
  <c r="W72" i="23" s="1"/>
  <c r="AX72" i="23"/>
  <c r="G72" i="23"/>
  <c r="F72" i="23"/>
  <c r="H72" i="23" s="1"/>
  <c r="BG71" i="23"/>
  <c r="X71" i="23"/>
  <c r="T71" i="23"/>
  <c r="W71" i="23" s="1"/>
  <c r="AX71" i="23"/>
  <c r="G71" i="23"/>
  <c r="F71" i="23"/>
  <c r="H71" i="23" s="1"/>
  <c r="BG70" i="23"/>
  <c r="X70" i="23"/>
  <c r="T70" i="23"/>
  <c r="W70" i="23" s="1"/>
  <c r="AX70" i="23"/>
  <c r="G70" i="23"/>
  <c r="F70" i="23"/>
  <c r="H70" i="23" s="1"/>
  <c r="BG69" i="23"/>
  <c r="X69" i="23"/>
  <c r="T69" i="23"/>
  <c r="W69" i="23" s="1"/>
  <c r="AX69" i="23"/>
  <c r="G69" i="23"/>
  <c r="F69" i="23"/>
  <c r="H69" i="23" s="1"/>
  <c r="BG68" i="23"/>
  <c r="X68" i="23"/>
  <c r="T68" i="23"/>
  <c r="W68" i="23" s="1"/>
  <c r="AX68" i="23"/>
  <c r="G68" i="23"/>
  <c r="F68" i="23"/>
  <c r="H68" i="23" s="1"/>
  <c r="BG67" i="23"/>
  <c r="X67" i="23"/>
  <c r="T67" i="23"/>
  <c r="W67" i="23" s="1"/>
  <c r="AX67" i="23"/>
  <c r="G67" i="23"/>
  <c r="F67" i="23"/>
  <c r="H67" i="23" s="1"/>
  <c r="BH66" i="23"/>
  <c r="BG66" i="23"/>
  <c r="X66" i="23"/>
  <c r="T66" i="23"/>
  <c r="W66" i="23" s="1"/>
  <c r="AX66" i="23"/>
  <c r="G66" i="23"/>
  <c r="F66" i="23"/>
  <c r="H66" i="23" s="1"/>
  <c r="BG65" i="23"/>
  <c r="X65" i="23"/>
  <c r="T65" i="23"/>
  <c r="W65" i="23" s="1"/>
  <c r="AX65" i="23"/>
  <c r="G65" i="23"/>
  <c r="F65" i="23"/>
  <c r="H65" i="23" s="1"/>
  <c r="BG64" i="23"/>
  <c r="X64" i="23"/>
  <c r="T64" i="23"/>
  <c r="W64" i="23" s="1"/>
  <c r="AX64" i="23"/>
  <c r="G64" i="23"/>
  <c r="F64" i="23"/>
  <c r="H64" i="23" s="1"/>
  <c r="BG63" i="23"/>
  <c r="X63" i="23"/>
  <c r="T63" i="23"/>
  <c r="W63" i="23" s="1"/>
  <c r="AX63" i="23"/>
  <c r="G63" i="23"/>
  <c r="F63" i="23"/>
  <c r="H63" i="23" s="1"/>
  <c r="BG62" i="23"/>
  <c r="X62" i="23"/>
  <c r="T62" i="23"/>
  <c r="W62" i="23" s="1"/>
  <c r="AX62" i="23"/>
  <c r="G62" i="23"/>
  <c r="F62" i="23"/>
  <c r="H62" i="23" s="1"/>
  <c r="BG61" i="23"/>
  <c r="X61" i="23"/>
  <c r="T61" i="23"/>
  <c r="W61" i="23" s="1"/>
  <c r="AX61" i="23"/>
  <c r="G61" i="23"/>
  <c r="F61" i="23"/>
  <c r="H61" i="23" s="1"/>
  <c r="BG60" i="23"/>
  <c r="X60" i="23"/>
  <c r="T60" i="23"/>
  <c r="W60" i="23" s="1"/>
  <c r="AX60" i="23"/>
  <c r="G60" i="23"/>
  <c r="F60" i="23"/>
  <c r="H60" i="23" s="1"/>
  <c r="BG59" i="23"/>
  <c r="X59" i="23"/>
  <c r="T59" i="23"/>
  <c r="W59" i="23" s="1"/>
  <c r="AX59" i="23"/>
  <c r="G59" i="23"/>
  <c r="F59" i="23"/>
  <c r="H59" i="23" s="1"/>
  <c r="BG58" i="23"/>
  <c r="X58" i="23"/>
  <c r="T58" i="23"/>
  <c r="W58" i="23" s="1"/>
  <c r="K58" i="23"/>
  <c r="AX58" i="23"/>
  <c r="G58" i="23"/>
  <c r="F58" i="23"/>
  <c r="H58" i="23" s="1"/>
  <c r="BG57" i="23"/>
  <c r="X57" i="23"/>
  <c r="T57" i="23"/>
  <c r="W57" i="23" s="1"/>
  <c r="AX57" i="23"/>
  <c r="G57" i="23"/>
  <c r="F57" i="23"/>
  <c r="H57" i="23" s="1"/>
  <c r="BG56" i="23"/>
  <c r="X56" i="23"/>
  <c r="T56" i="23"/>
  <c r="W56" i="23" s="1"/>
  <c r="AX56" i="23"/>
  <c r="G56" i="23"/>
  <c r="F56" i="23"/>
  <c r="H56" i="23" s="1"/>
  <c r="BG55" i="23"/>
  <c r="X55" i="23"/>
  <c r="T55" i="23"/>
  <c r="W55" i="23" s="1"/>
  <c r="AX55" i="23"/>
  <c r="G55" i="23"/>
  <c r="F55" i="23"/>
  <c r="H55" i="23" s="1"/>
  <c r="BG54" i="23"/>
  <c r="X54" i="23"/>
  <c r="T54" i="23"/>
  <c r="W54" i="23" s="1"/>
  <c r="AX54" i="23"/>
  <c r="G54" i="23"/>
  <c r="BH54" i="23" s="1"/>
  <c r="F54" i="23"/>
  <c r="H54" i="23" s="1"/>
  <c r="BG53" i="23"/>
  <c r="X53" i="23"/>
  <c r="T53" i="23"/>
  <c r="W53" i="23" s="1"/>
  <c r="AX53" i="23"/>
  <c r="G53" i="23"/>
  <c r="F53" i="23"/>
  <c r="H53" i="23" s="1"/>
  <c r="BG52" i="23"/>
  <c r="X52" i="23"/>
  <c r="T52" i="23"/>
  <c r="W52" i="23" s="1"/>
  <c r="AX52" i="23"/>
  <c r="G52" i="23"/>
  <c r="F52" i="23"/>
  <c r="H52" i="23" s="1"/>
  <c r="BG51" i="23"/>
  <c r="X51" i="23"/>
  <c r="T51" i="23"/>
  <c r="W51" i="23" s="1"/>
  <c r="AX51" i="23"/>
  <c r="G51" i="23"/>
  <c r="F51" i="23"/>
  <c r="H51" i="23" s="1"/>
  <c r="BG50" i="23"/>
  <c r="X50" i="23"/>
  <c r="T50" i="23"/>
  <c r="W50" i="23" s="1"/>
  <c r="AX50" i="23"/>
  <c r="G50" i="23"/>
  <c r="F50" i="23"/>
  <c r="H50" i="23" s="1"/>
  <c r="BG49" i="23"/>
  <c r="X49" i="23"/>
  <c r="T49" i="23"/>
  <c r="W49" i="23" s="1"/>
  <c r="AX49" i="23"/>
  <c r="G49" i="23"/>
  <c r="F49" i="23"/>
  <c r="H49" i="23" s="1"/>
  <c r="BG48" i="23"/>
  <c r="X48" i="23"/>
  <c r="T48" i="23"/>
  <c r="W48" i="23" s="1"/>
  <c r="AX48" i="23"/>
  <c r="G48" i="23"/>
  <c r="F48" i="23"/>
  <c r="H48" i="23" s="1"/>
  <c r="BG47" i="23"/>
  <c r="X47" i="23"/>
  <c r="T47" i="23"/>
  <c r="W47" i="23" s="1"/>
  <c r="AX47" i="23"/>
  <c r="G47" i="23"/>
  <c r="F47" i="23"/>
  <c r="H47" i="23" s="1"/>
  <c r="BG46" i="23"/>
  <c r="X46" i="23"/>
  <c r="T46" i="23"/>
  <c r="W46" i="23" s="1"/>
  <c r="AX46" i="23"/>
  <c r="G46" i="23"/>
  <c r="F46" i="23"/>
  <c r="H46" i="23" s="1"/>
  <c r="BG45" i="23"/>
  <c r="X45" i="23"/>
  <c r="T45" i="23"/>
  <c r="W45" i="23" s="1"/>
  <c r="AX45" i="23"/>
  <c r="G45" i="23"/>
  <c r="F45" i="23"/>
  <c r="H45" i="23" s="1"/>
  <c r="BG44" i="23"/>
  <c r="X44" i="23"/>
  <c r="T44" i="23"/>
  <c r="W44" i="23" s="1"/>
  <c r="AX44" i="23"/>
  <c r="G44" i="23"/>
  <c r="F44" i="23"/>
  <c r="H44" i="23" s="1"/>
  <c r="BG43" i="23"/>
  <c r="X43" i="23"/>
  <c r="T43" i="23"/>
  <c r="W43" i="23" s="1"/>
  <c r="AX43" i="23"/>
  <c r="G43" i="23"/>
  <c r="F43" i="23"/>
  <c r="H43" i="23" s="1"/>
  <c r="BG42" i="23"/>
  <c r="X42" i="23"/>
  <c r="T42" i="23"/>
  <c r="W42" i="23" s="1"/>
  <c r="AX42" i="23"/>
  <c r="G42" i="23"/>
  <c r="F42" i="23"/>
  <c r="H42" i="23" s="1"/>
  <c r="BG41" i="23"/>
  <c r="X41" i="23"/>
  <c r="T41" i="23"/>
  <c r="W41" i="23" s="1"/>
  <c r="AX41" i="23"/>
  <c r="G41" i="23"/>
  <c r="F41" i="23"/>
  <c r="H41" i="23" s="1"/>
  <c r="BG40" i="23"/>
  <c r="X40" i="23"/>
  <c r="T40" i="23"/>
  <c r="W40" i="23" s="1"/>
  <c r="AX40" i="23"/>
  <c r="G40" i="23"/>
  <c r="F40" i="23"/>
  <c r="H40" i="23" s="1"/>
  <c r="BG39" i="23"/>
  <c r="X39" i="23"/>
  <c r="T39" i="23"/>
  <c r="W39" i="23" s="1"/>
  <c r="AX39" i="23"/>
  <c r="G39" i="23"/>
  <c r="F39" i="23"/>
  <c r="H39" i="23" s="1"/>
  <c r="BG38" i="23"/>
  <c r="X38" i="23"/>
  <c r="T38" i="23"/>
  <c r="W38" i="23" s="1"/>
  <c r="AX38" i="23"/>
  <c r="G38" i="23"/>
  <c r="F38" i="23"/>
  <c r="H38" i="23" s="1"/>
  <c r="BG37" i="23"/>
  <c r="X37" i="23"/>
  <c r="T37" i="23"/>
  <c r="W37" i="23" s="1"/>
  <c r="AX37" i="23"/>
  <c r="G37" i="23"/>
  <c r="K37" i="23" s="1"/>
  <c r="F37" i="23"/>
  <c r="H37" i="23" s="1"/>
  <c r="BG36" i="23"/>
  <c r="X36" i="23"/>
  <c r="T36" i="23"/>
  <c r="W36" i="23" s="1"/>
  <c r="AX36" i="23"/>
  <c r="G36" i="23"/>
  <c r="F36" i="23"/>
  <c r="H36" i="23" s="1"/>
  <c r="BG35" i="23"/>
  <c r="X35" i="23"/>
  <c r="T35" i="23"/>
  <c r="W35" i="23" s="1"/>
  <c r="AX35" i="23"/>
  <c r="G35" i="23"/>
  <c r="F35" i="23"/>
  <c r="H35" i="23" s="1"/>
  <c r="BG34" i="23"/>
  <c r="X34" i="23"/>
  <c r="T34" i="23"/>
  <c r="W34" i="23" s="1"/>
  <c r="AX34" i="23"/>
  <c r="G34" i="23"/>
  <c r="F34" i="23"/>
  <c r="H34" i="23" s="1"/>
  <c r="BG33" i="23"/>
  <c r="X33" i="23"/>
  <c r="T33" i="23"/>
  <c r="W33" i="23" s="1"/>
  <c r="K33" i="23"/>
  <c r="AX33" i="23"/>
  <c r="G33" i="23"/>
  <c r="F33" i="23"/>
  <c r="H33" i="23" s="1"/>
  <c r="BG32" i="23"/>
  <c r="X32" i="23"/>
  <c r="T32" i="23"/>
  <c r="W32" i="23" s="1"/>
  <c r="AX32" i="23"/>
  <c r="G32" i="23"/>
  <c r="F32" i="23"/>
  <c r="H32" i="23" s="1"/>
  <c r="BG31" i="23"/>
  <c r="X31" i="23"/>
  <c r="T31" i="23"/>
  <c r="W31" i="23" s="1"/>
  <c r="AX31" i="23"/>
  <c r="G31" i="23"/>
  <c r="F31" i="23"/>
  <c r="H31" i="23" s="1"/>
  <c r="BG30" i="23"/>
  <c r="X30" i="23"/>
  <c r="T30" i="23"/>
  <c r="W30" i="23" s="1"/>
  <c r="AX30" i="23"/>
  <c r="G30" i="23"/>
  <c r="F30" i="23"/>
  <c r="H30" i="23" s="1"/>
  <c r="BG29" i="23"/>
  <c r="X29" i="23"/>
  <c r="T29" i="23"/>
  <c r="W29" i="23" s="1"/>
  <c r="AX29" i="23"/>
  <c r="G29" i="23"/>
  <c r="F29" i="23"/>
  <c r="H29" i="23" s="1"/>
  <c r="BG28" i="23"/>
  <c r="X28" i="23"/>
  <c r="T28" i="23"/>
  <c r="W28" i="23" s="1"/>
  <c r="AX28" i="23"/>
  <c r="G28" i="23"/>
  <c r="F28" i="23"/>
  <c r="H28" i="23" s="1"/>
  <c r="BG27" i="23"/>
  <c r="X27" i="23"/>
  <c r="T27" i="23"/>
  <c r="W27" i="23" s="1"/>
  <c r="AX27" i="23"/>
  <c r="G27" i="23"/>
  <c r="F27" i="23"/>
  <c r="H27" i="23" s="1"/>
  <c r="BG26" i="23"/>
  <c r="X26" i="23"/>
  <c r="T26" i="23"/>
  <c r="W26" i="23" s="1"/>
  <c r="AX26" i="23"/>
  <c r="G26" i="23"/>
  <c r="F26" i="23"/>
  <c r="H26" i="23" s="1"/>
  <c r="BG25" i="23"/>
  <c r="X25" i="23"/>
  <c r="T25" i="23"/>
  <c r="W25" i="23" s="1"/>
  <c r="AX25" i="23"/>
  <c r="G25" i="23"/>
  <c r="F25" i="23"/>
  <c r="H25" i="23" s="1"/>
  <c r="BG24" i="23"/>
  <c r="X24" i="23"/>
  <c r="T24" i="23"/>
  <c r="W24" i="23" s="1"/>
  <c r="AX24" i="23"/>
  <c r="G24" i="23"/>
  <c r="F24" i="23"/>
  <c r="H24" i="23" s="1"/>
  <c r="BG23" i="23"/>
  <c r="X23" i="23"/>
  <c r="T23" i="23"/>
  <c r="W23" i="23" s="1"/>
  <c r="K23" i="23"/>
  <c r="AX23" i="23"/>
  <c r="G23" i="23"/>
  <c r="F23" i="23"/>
  <c r="H23" i="23" s="1"/>
  <c r="X22" i="23"/>
  <c r="T22" i="23"/>
  <c r="W22" i="23" s="1"/>
  <c r="G22" i="23"/>
  <c r="F22" i="23"/>
  <c r="X21" i="23"/>
  <c r="T21" i="23"/>
  <c r="W21" i="23" s="1"/>
  <c r="G21" i="23"/>
  <c r="F21" i="23"/>
  <c r="X20" i="23"/>
  <c r="T20" i="23"/>
  <c r="W20" i="23" s="1"/>
  <c r="G20" i="23"/>
  <c r="F20" i="23"/>
  <c r="H20" i="23" s="1"/>
  <c r="X19" i="23"/>
  <c r="T19" i="23"/>
  <c r="W19" i="23" s="1"/>
  <c r="G19" i="23"/>
  <c r="F19" i="23"/>
  <c r="X18" i="23"/>
  <c r="T18" i="23"/>
  <c r="W18" i="23" s="1"/>
  <c r="G18" i="23"/>
  <c r="F18" i="23"/>
  <c r="X17" i="23"/>
  <c r="T17" i="23"/>
  <c r="W17" i="23" s="1"/>
  <c r="G17" i="23"/>
  <c r="F17" i="23"/>
  <c r="X16" i="23"/>
  <c r="T16" i="23"/>
  <c r="W16" i="23" s="1"/>
  <c r="G16" i="23"/>
  <c r="F16" i="23"/>
  <c r="X15" i="23"/>
  <c r="T15" i="23"/>
  <c r="W15" i="23" s="1"/>
  <c r="G15" i="23"/>
  <c r="F15" i="23"/>
  <c r="X14" i="23"/>
  <c r="T14" i="23"/>
  <c r="W14" i="23" s="1"/>
  <c r="G14" i="23"/>
  <c r="F14" i="23"/>
  <c r="X13" i="23"/>
  <c r="T13" i="23"/>
  <c r="W13" i="23" s="1"/>
  <c r="G13" i="23"/>
  <c r="F13" i="23"/>
  <c r="X12" i="23"/>
  <c r="T12" i="23"/>
  <c r="W12" i="23" s="1"/>
  <c r="G12" i="23"/>
  <c r="F12" i="23"/>
  <c r="X11" i="23"/>
  <c r="T11" i="23"/>
  <c r="W11" i="23" s="1"/>
  <c r="G11" i="23"/>
  <c r="F11" i="23"/>
  <c r="X10" i="23"/>
  <c r="T10" i="23"/>
  <c r="W10" i="23" s="1"/>
  <c r="G10" i="23"/>
  <c r="F10" i="23"/>
  <c r="X9" i="23"/>
  <c r="T9" i="23"/>
  <c r="W9" i="23" s="1"/>
  <c r="G9" i="23"/>
  <c r="F9" i="23"/>
  <c r="X8" i="23"/>
  <c r="T8" i="23"/>
  <c r="W8" i="23" s="1"/>
  <c r="G8" i="23"/>
  <c r="F8" i="23"/>
  <c r="X7" i="23"/>
  <c r="T7" i="23"/>
  <c r="W7" i="23" s="1"/>
  <c r="G7" i="23"/>
  <c r="F7" i="23"/>
  <c r="X6" i="23"/>
  <c r="T6" i="23"/>
  <c r="W6" i="23" s="1"/>
  <c r="G6" i="23"/>
  <c r="F6" i="23"/>
  <c r="X5" i="23"/>
  <c r="T5" i="23"/>
  <c r="W5" i="23" s="1"/>
  <c r="G5" i="23"/>
  <c r="F5" i="23"/>
  <c r="X4" i="23"/>
  <c r="T4" i="23"/>
  <c r="W4" i="23" s="1"/>
  <c r="G4" i="23"/>
  <c r="F4" i="23"/>
  <c r="H2" i="23"/>
  <c r="C2" i="23"/>
  <c r="Y27" i="2"/>
  <c r="R15" i="2"/>
  <c r="AK4" i="2"/>
  <c r="BS10" i="2"/>
  <c r="AQ5" i="2"/>
  <c r="AC20" i="2"/>
  <c r="AH4" i="2"/>
  <c r="L18" i="2"/>
  <c r="BS22" i="2"/>
  <c r="F12" i="2"/>
  <c r="D10" i="2"/>
  <c r="B6" i="2"/>
  <c r="B3" i="2"/>
  <c r="AR5" i="2"/>
  <c r="AG8" i="2"/>
  <c r="D20" i="2"/>
  <c r="BN5" i="2"/>
  <c r="T6" i="2"/>
  <c r="BP31" i="2"/>
  <c r="AL26" i="2"/>
  <c r="AK21" i="2"/>
  <c r="AH12" i="2"/>
  <c r="AN8" i="2"/>
  <c r="J5" i="2"/>
  <c r="I18" i="2"/>
  <c r="BS19" i="2"/>
  <c r="BN23" i="2"/>
  <c r="AQ32" i="2"/>
  <c r="BS30" i="2"/>
  <c r="AJ18" i="2"/>
  <c r="AN10" i="2"/>
  <c r="AG28" i="2"/>
  <c r="AJ15" i="2"/>
  <c r="Y31" i="2"/>
  <c r="BM24" i="2"/>
  <c r="J11" i="2"/>
  <c r="AH23" i="2"/>
  <c r="G12" i="2"/>
  <c r="AK12" i="2"/>
  <c r="BQ23" i="2"/>
  <c r="Z21" i="2"/>
  <c r="BO28" i="2"/>
  <c r="BT9" i="2"/>
  <c r="BN12" i="2"/>
  <c r="H10" i="2"/>
  <c r="Q3" i="2"/>
  <c r="AR24" i="2"/>
  <c r="AJ32" i="2"/>
  <c r="C18" i="2"/>
  <c r="BM21" i="2"/>
  <c r="AW27" i="2"/>
  <c r="Z20" i="2"/>
  <c r="AG18" i="2"/>
  <c r="BN16" i="2"/>
  <c r="AC29" i="2"/>
  <c r="BP20" i="2"/>
  <c r="AQ3" i="2"/>
  <c r="G5" i="2"/>
  <c r="AN26" i="2"/>
  <c r="BT12" i="2"/>
  <c r="AN5" i="2"/>
  <c r="AK25" i="2"/>
  <c r="J18" i="2"/>
  <c r="V17" i="2"/>
  <c r="BC30" i="2"/>
  <c r="AX26" i="2"/>
  <c r="BC25" i="2"/>
  <c r="AW30" i="2"/>
  <c r="AW31" i="2"/>
  <c r="X31" i="2"/>
  <c r="AU3" i="2"/>
  <c r="AK23" i="2"/>
  <c r="AD11" i="2"/>
  <c r="AW23" i="2"/>
  <c r="AL23" i="2"/>
  <c r="AA24" i="2"/>
  <c r="P20" i="2"/>
  <c r="BT21" i="2"/>
  <c r="AX29" i="2"/>
  <c r="V5" i="2"/>
  <c r="T16" i="2"/>
  <c r="AU12" i="2"/>
  <c r="BN6" i="2"/>
  <c r="J14" i="2"/>
  <c r="AL30" i="2"/>
  <c r="AC22" i="2"/>
  <c r="AL3" i="2"/>
  <c r="AQ8" i="2"/>
  <c r="AC3" i="2"/>
  <c r="AU11" i="2"/>
  <c r="BS4" i="2"/>
  <c r="BT11" i="2"/>
  <c r="U15" i="2"/>
  <c r="AR6" i="2"/>
  <c r="AG14" i="2"/>
  <c r="U11" i="2"/>
  <c r="Y22" i="2"/>
  <c r="AO15" i="2"/>
  <c r="Y25" i="2"/>
  <c r="B10" i="2"/>
  <c r="AT5" i="2"/>
  <c r="BR10" i="2"/>
  <c r="AR3" i="2"/>
  <c r="AS5" i="2"/>
  <c r="BR21" i="2"/>
  <c r="Z17" i="2"/>
  <c r="W17" i="2"/>
  <c r="P15" i="2"/>
  <c r="AS10" i="2"/>
  <c r="U3" i="2"/>
  <c r="S8" i="2"/>
  <c r="AP20" i="2"/>
  <c r="AO16" i="2"/>
  <c r="AO5" i="2"/>
  <c r="AQ25" i="2"/>
  <c r="Q8" i="2"/>
  <c r="AG24" i="2"/>
  <c r="BO26" i="2"/>
  <c r="BO31" i="2"/>
  <c r="AC12" i="2"/>
  <c r="AD30" i="2"/>
  <c r="AN16" i="2"/>
  <c r="AC27" i="2"/>
  <c r="BQ21" i="2"/>
  <c r="Q13" i="2"/>
  <c r="AQ16" i="2"/>
  <c r="BS24" i="2"/>
  <c r="AR15" i="2"/>
  <c r="AE26" i="2"/>
  <c r="AC13" i="2"/>
  <c r="Q15" i="2"/>
  <c r="V15" i="2"/>
  <c r="R13" i="2"/>
  <c r="Z25" i="2"/>
  <c r="AX21" i="2"/>
  <c r="AH17" i="2"/>
  <c r="AN21" i="2"/>
  <c r="L13" i="2"/>
  <c r="AD32" i="2"/>
  <c r="I6" i="2"/>
  <c r="I19" i="2"/>
  <c r="AH14" i="2"/>
  <c r="V9" i="2"/>
  <c r="Q11" i="2"/>
  <c r="AL12" i="2"/>
  <c r="X8" i="2"/>
  <c r="AN32" i="2"/>
  <c r="AK26" i="2"/>
  <c r="S4" i="2"/>
  <c r="BO29" i="2"/>
  <c r="BO23" i="2"/>
  <c r="L6" i="2"/>
  <c r="BS31" i="2"/>
  <c r="AF13" i="2"/>
  <c r="F5" i="2"/>
  <c r="AD24" i="2"/>
  <c r="BQ25" i="2"/>
  <c r="AO22" i="2"/>
  <c r="D4" i="2"/>
  <c r="AQ31" i="2"/>
  <c r="BP23" i="2"/>
  <c r="K8" i="2"/>
  <c r="BR23" i="2"/>
  <c r="BN25" i="2"/>
  <c r="BT19" i="2"/>
  <c r="AH8" i="2"/>
  <c r="AJ30" i="2"/>
  <c r="BR8" i="2"/>
  <c r="B5" i="2"/>
  <c r="AJ29" i="2"/>
  <c r="AJ27" i="2"/>
  <c r="BQ26" i="2"/>
  <c r="AH9" i="2"/>
  <c r="AA5" i="2"/>
  <c r="BT17" i="2"/>
  <c r="AJ3" i="2"/>
  <c r="AJ28" i="2"/>
  <c r="BO32" i="2"/>
  <c r="K9" i="2"/>
  <c r="I8" i="2"/>
  <c r="AH10" i="2"/>
  <c r="BT31" i="2"/>
  <c r="AG23" i="2"/>
  <c r="BB21" i="2"/>
  <c r="V6" i="2"/>
  <c r="P18" i="2"/>
  <c r="AR22" i="2"/>
  <c r="BN27" i="2"/>
  <c r="BP24" i="2"/>
  <c r="X5" i="2"/>
  <c r="AU13" i="2"/>
  <c r="BB27" i="2"/>
  <c r="F3" i="2"/>
  <c r="N12" i="2"/>
  <c r="AJ8" i="2"/>
  <c r="BT25" i="2"/>
  <c r="AD22" i="2"/>
  <c r="BP11" i="2"/>
  <c r="AE20" i="2"/>
  <c r="AQ6" i="2"/>
  <c r="K18" i="2"/>
  <c r="AQ15" i="2"/>
  <c r="P17" i="2"/>
  <c r="BQ16" i="2"/>
  <c r="AK24" i="2"/>
  <c r="AM13" i="2"/>
  <c r="BO22" i="2"/>
  <c r="AQ4" i="2"/>
  <c r="AK13" i="2"/>
  <c r="X27" i="2"/>
  <c r="Y17" i="2"/>
  <c r="P4" i="2"/>
  <c r="BM25" i="2"/>
  <c r="E9" i="2"/>
  <c r="AU17" i="2"/>
  <c r="S6" i="2"/>
  <c r="AJ12" i="2"/>
  <c r="AA28" i="2"/>
  <c r="BT30" i="2"/>
  <c r="AO28" i="2"/>
  <c r="T3" i="2"/>
  <c r="E3" i="2"/>
  <c r="AF14" i="2"/>
  <c r="BB29" i="2"/>
  <c r="AC9" i="2"/>
  <c r="AA17" i="2"/>
  <c r="O13" i="2"/>
  <c r="I13" i="2"/>
  <c r="G16" i="2"/>
  <c r="AS11" i="2"/>
  <c r="Z28" i="2"/>
  <c r="AI9" i="2"/>
  <c r="Q9" i="2"/>
  <c r="AM20" i="2"/>
  <c r="X30" i="2"/>
  <c r="AN31" i="2"/>
  <c r="F14" i="2"/>
  <c r="H6" i="2"/>
  <c r="BO21" i="2"/>
  <c r="K6" i="2"/>
  <c r="M17" i="2"/>
  <c r="AK29" i="2"/>
  <c r="Q12" i="2"/>
  <c r="BQ8" i="2"/>
  <c r="Y6" i="2"/>
  <c r="AG11" i="2"/>
  <c r="BM20" i="2"/>
  <c r="T5" i="2"/>
  <c r="J15" i="2"/>
  <c r="J17" i="2"/>
  <c r="Z9" i="2"/>
  <c r="AJ6" i="2"/>
  <c r="G19" i="2"/>
  <c r="AH11" i="2"/>
  <c r="BR5" i="2"/>
  <c r="S17" i="2"/>
  <c r="BM15" i="2"/>
  <c r="M14" i="2"/>
  <c r="AI14" i="2"/>
  <c r="BR16" i="2"/>
  <c r="AR30" i="2"/>
  <c r="W15" i="2"/>
  <c r="BP30" i="2"/>
  <c r="AS6" i="2"/>
  <c r="AA18" i="2"/>
  <c r="AX32" i="2"/>
  <c r="B15" i="2"/>
  <c r="AM19" i="2"/>
  <c r="AE31" i="2"/>
  <c r="AD26" i="2"/>
  <c r="O15" i="2"/>
  <c r="AE12" i="2"/>
  <c r="X16" i="2"/>
  <c r="AO30" i="2"/>
  <c r="AU8" i="2"/>
  <c r="AO12" i="2"/>
  <c r="AD28" i="2"/>
  <c r="BN30" i="2"/>
  <c r="P3" i="2"/>
  <c r="AH31" i="2"/>
  <c r="AA23" i="2"/>
  <c r="E12" i="2"/>
  <c r="AN28" i="2"/>
  <c r="AD23" i="2"/>
  <c r="BR4" i="2"/>
  <c r="AN13" i="2"/>
  <c r="S12" i="2"/>
  <c r="R14" i="2"/>
  <c r="AH24" i="2"/>
  <c r="Q4" i="2"/>
  <c r="BS29" i="2"/>
  <c r="BC21" i="2"/>
  <c r="AF17" i="2"/>
  <c r="Z24" i="2"/>
  <c r="AL32" i="2"/>
  <c r="BM23" i="2"/>
  <c r="AO21" i="2"/>
  <c r="AH29" i="2"/>
  <c r="AG21" i="2"/>
  <c r="R12" i="2"/>
  <c r="BM32" i="2"/>
  <c r="Q18" i="2"/>
  <c r="BB25" i="2"/>
  <c r="AL29" i="2"/>
  <c r="Z32" i="2"/>
  <c r="AW25" i="2"/>
  <c r="AQ26" i="2"/>
  <c r="BC22" i="2"/>
  <c r="BQ22" i="2"/>
  <c r="AO31" i="2"/>
  <c r="Y29" i="2"/>
  <c r="BM31" i="2"/>
  <c r="AB15" i="2"/>
  <c r="AG10" i="2"/>
  <c r="AT12" i="2"/>
  <c r="BS8" i="2"/>
  <c r="BO4" i="2"/>
  <c r="BC26" i="2"/>
  <c r="AA31" i="2"/>
  <c r="AW26" i="2"/>
  <c r="AE5" i="2"/>
  <c r="AP19" i="2"/>
  <c r="AT14" i="2"/>
  <c r="BC29" i="2"/>
  <c r="AR19" i="2"/>
  <c r="AQ9" i="2"/>
  <c r="U10" i="2"/>
  <c r="BQ6" i="2"/>
  <c r="BB32" i="2"/>
  <c r="AT16" i="2"/>
  <c r="BS32" i="2"/>
  <c r="C12" i="2"/>
  <c r="BM16" i="2"/>
  <c r="AX23" i="2"/>
  <c r="D18" i="2"/>
  <c r="BQ31" i="2"/>
  <c r="AA29" i="2"/>
  <c r="AL17" i="2"/>
  <c r="AE29" i="2"/>
  <c r="AE21" i="2"/>
  <c r="BT32" i="2"/>
  <c r="X9" i="2"/>
  <c r="K19" i="2"/>
  <c r="AA25" i="2"/>
  <c r="T19" i="2"/>
  <c r="BB22" i="2"/>
  <c r="AB19" i="2"/>
  <c r="Y14" i="2"/>
  <c r="AC17" i="2"/>
  <c r="BT5" i="2"/>
  <c r="BT29" i="2"/>
  <c r="BS21" i="2"/>
  <c r="P13" i="2"/>
  <c r="AX30" i="2"/>
  <c r="H12" i="2"/>
  <c r="H20" i="2"/>
  <c r="AI18" i="2"/>
  <c r="AP17" i="2"/>
  <c r="AE32" i="2"/>
  <c r="AO6" i="2"/>
  <c r="X4" i="2"/>
  <c r="H19" i="2"/>
  <c r="AD31" i="2"/>
  <c r="X22" i="2"/>
  <c r="AJ23" i="2"/>
  <c r="AU4" i="2"/>
  <c r="X12" i="2"/>
  <c r="AD27" i="2"/>
  <c r="K13" i="2"/>
  <c r="D9" i="2"/>
  <c r="AT20" i="2"/>
  <c r="AC25" i="2"/>
  <c r="AM8" i="2"/>
  <c r="Y8" i="2"/>
  <c r="BM6" i="2"/>
  <c r="AP12" i="2"/>
  <c r="AH18" i="2"/>
  <c r="BR14" i="2"/>
  <c r="S11" i="2"/>
  <c r="G9" i="2"/>
  <c r="C8" i="2"/>
  <c r="AG13" i="2"/>
  <c r="BR13" i="2"/>
  <c r="AP9" i="2"/>
  <c r="AJ13" i="2"/>
  <c r="K3" i="2"/>
  <c r="L5" i="2"/>
  <c r="AE23" i="2"/>
  <c r="AN9" i="2"/>
  <c r="W19" i="2"/>
  <c r="AI8" i="2"/>
  <c r="AU14" i="2"/>
  <c r="F16" i="2"/>
  <c r="AM12" i="2"/>
  <c r="AU9" i="2"/>
  <c r="AB5" i="2"/>
  <c r="AL4" i="2"/>
  <c r="AC19" i="2"/>
  <c r="AB6" i="2"/>
  <c r="AB14" i="2"/>
  <c r="N5" i="2"/>
  <c r="BM29" i="2"/>
  <c r="BQ12" i="2"/>
  <c r="AO14" i="2"/>
  <c r="U13" i="2"/>
  <c r="AF9" i="2"/>
  <c r="X19" i="2"/>
  <c r="V13" i="2"/>
  <c r="BN31" i="2"/>
  <c r="C15" i="2"/>
  <c r="BR30" i="2"/>
  <c r="BC32" i="2"/>
  <c r="H9" i="2"/>
  <c r="BC28" i="2"/>
  <c r="AO18" i="2"/>
  <c r="V3" i="2"/>
  <c r="X26" i="2"/>
  <c r="N15" i="2"/>
  <c r="BB30" i="2"/>
  <c r="G8" i="2"/>
  <c r="AN24" i="2"/>
  <c r="BN21" i="2"/>
  <c r="R4" i="2"/>
  <c r="AP11" i="2"/>
  <c r="BQ29" i="2"/>
  <c r="BR18" i="2"/>
  <c r="D3" i="2"/>
  <c r="AC21" i="2"/>
  <c r="C5" i="2"/>
  <c r="U16" i="2"/>
  <c r="Z29" i="2"/>
  <c r="AO3" i="2"/>
  <c r="BO14" i="2"/>
  <c r="AD6" i="2"/>
  <c r="AL27" i="2"/>
  <c r="D14" i="2"/>
  <c r="Y16" i="2"/>
  <c r="K12" i="2"/>
  <c r="I17" i="2"/>
  <c r="BN14" i="2"/>
  <c r="AE15" i="2"/>
  <c r="AD17" i="2"/>
  <c r="L15" i="2"/>
  <c r="AH6" i="2"/>
  <c r="AS17" i="2"/>
  <c r="AR25" i="2"/>
  <c r="AQ18" i="2"/>
  <c r="AG17" i="2"/>
  <c r="BN22" i="2"/>
  <c r="AL21" i="2"/>
  <c r="AG31" i="2"/>
  <c r="C6" i="2"/>
  <c r="H17" i="2"/>
  <c r="R3" i="2"/>
  <c r="AJ31" i="2"/>
  <c r="X3" i="2"/>
  <c r="S19" i="2"/>
  <c r="AO32" i="2"/>
  <c r="AI11" i="2"/>
  <c r="Q16" i="2"/>
  <c r="Y12" i="2"/>
  <c r="F8" i="2"/>
  <c r="AB17" i="2"/>
  <c r="BC31" i="2"/>
  <c r="BO20" i="2"/>
  <c r="BP16" i="2"/>
  <c r="M11" i="2"/>
  <c r="BP17" i="2"/>
  <c r="V12" i="2"/>
  <c r="AQ14" i="2"/>
  <c r="AM3" i="2"/>
  <c r="AH32" i="2"/>
  <c r="BO18" i="2"/>
  <c r="BP27" i="2"/>
  <c r="BM28" i="2"/>
  <c r="Y30" i="2"/>
  <c r="H5" i="2"/>
  <c r="AF4" i="2"/>
  <c r="B14" i="2"/>
  <c r="AG15" i="2"/>
  <c r="BP6" i="2"/>
  <c r="M20" i="2"/>
  <c r="G20" i="2"/>
  <c r="W6" i="2"/>
  <c r="W5" i="2"/>
  <c r="AG20" i="2"/>
  <c r="AF16" i="2"/>
  <c r="AF8" i="2"/>
  <c r="BN15" i="2"/>
  <c r="AS13" i="2"/>
  <c r="BQ13" i="2"/>
  <c r="AD8" i="2"/>
  <c r="G18" i="2"/>
  <c r="AQ30" i="2"/>
  <c r="AN27" i="2"/>
  <c r="N19" i="2"/>
  <c r="D16" i="2"/>
  <c r="AG6" i="2"/>
  <c r="BR29" i="2"/>
  <c r="BO17" i="2"/>
  <c r="BP5" i="2"/>
  <c r="AI5" i="2"/>
  <c r="AO13" i="2"/>
  <c r="AL5" i="2"/>
  <c r="AL22" i="2"/>
  <c r="BT24" i="2"/>
  <c r="G4" i="2"/>
  <c r="J12" i="2"/>
  <c r="O11" i="2"/>
  <c r="BS3" i="2"/>
  <c r="F4" i="2"/>
  <c r="BO6" i="2"/>
  <c r="AO4" i="2"/>
  <c r="AA8" i="2"/>
  <c r="BN20" i="2"/>
  <c r="N8" i="2"/>
  <c r="AU10" i="2"/>
  <c r="J8" i="2"/>
  <c r="AN11" i="2"/>
  <c r="O18" i="2"/>
  <c r="BP28" i="2"/>
  <c r="BN17" i="2"/>
  <c r="Z12" i="2"/>
  <c r="AD12" i="2"/>
  <c r="T14" i="2"/>
  <c r="T12" i="2"/>
  <c r="W9" i="2"/>
  <c r="S10" i="2"/>
  <c r="P6" i="2"/>
  <c r="BO19" i="2"/>
  <c r="J13" i="2"/>
  <c r="AN29" i="2"/>
  <c r="L19" i="2"/>
  <c r="U20" i="2"/>
  <c r="BQ24" i="2"/>
  <c r="Y18" i="2"/>
  <c r="AQ22" i="2"/>
  <c r="X28" i="2"/>
  <c r="AU19" i="2"/>
  <c r="AJ25" i="2"/>
  <c r="K16" i="2"/>
  <c r="V20" i="2"/>
  <c r="O4" i="2"/>
  <c r="E20" i="2"/>
  <c r="BT8" i="2"/>
  <c r="BP4" i="2"/>
  <c r="AW28" i="2"/>
  <c r="BB26" i="2"/>
  <c r="BN3" i="2"/>
  <c r="AO26" i="2"/>
  <c r="K15" i="2"/>
  <c r="AK31" i="2"/>
  <c r="E11" i="2"/>
  <c r="H8" i="2"/>
  <c r="AH30" i="2"/>
  <c r="AS8" i="2"/>
  <c r="X17" i="2"/>
  <c r="P10" i="2"/>
  <c r="P19" i="2"/>
  <c r="AH5" i="2"/>
  <c r="AH22" i="2"/>
  <c r="BM19" i="2"/>
  <c r="N3" i="2"/>
  <c r="AA4" i="2"/>
  <c r="BR15" i="2"/>
  <c r="I9" i="2"/>
  <c r="BO3" i="2"/>
  <c r="Q6" i="2"/>
  <c r="Y23" i="2"/>
  <c r="AH28" i="2"/>
  <c r="AW22" i="2"/>
  <c r="AQ21" i="2"/>
  <c r="AM17" i="2"/>
  <c r="BR27" i="2"/>
  <c r="Z27" i="2"/>
  <c r="AL10" i="2"/>
  <c r="X32" i="2"/>
  <c r="AB18" i="2"/>
  <c r="BM17" i="2"/>
  <c r="AG27" i="2"/>
  <c r="Z16" i="2"/>
  <c r="AL24" i="2"/>
  <c r="AN23" i="2"/>
  <c r="P11" i="2"/>
  <c r="AE25" i="2"/>
  <c r="AA22" i="2"/>
  <c r="AA26" i="2"/>
  <c r="AJ17" i="2"/>
  <c r="X18" i="2"/>
  <c r="BO12" i="2"/>
  <c r="AD3" i="2"/>
  <c r="BT26" i="2"/>
  <c r="E14" i="2"/>
  <c r="T9" i="2"/>
  <c r="BC27" i="2"/>
  <c r="I3" i="2"/>
  <c r="Z14" i="2"/>
  <c r="AR18" i="2"/>
  <c r="BM27" i="2"/>
  <c r="AN4" i="2"/>
  <c r="N18" i="2"/>
  <c r="BR11" i="2"/>
  <c r="BP32" i="2"/>
  <c r="AJ21" i="2"/>
  <c r="AB13" i="2"/>
  <c r="AD25" i="2"/>
  <c r="R9" i="2"/>
  <c r="AU15" i="2"/>
  <c r="AE11" i="2"/>
  <c r="AF11" i="2"/>
  <c r="BO30" i="2"/>
  <c r="BO27" i="2"/>
  <c r="AS20" i="2"/>
  <c r="AN30" i="2"/>
  <c r="BT22" i="2"/>
  <c r="T20" i="2"/>
  <c r="E6" i="2"/>
  <c r="N6" i="2"/>
  <c r="AQ27" i="2"/>
  <c r="AA9" i="2"/>
  <c r="Z4" i="2"/>
  <c r="L20" i="2"/>
  <c r="AQ10" i="2"/>
  <c r="AL9" i="2"/>
  <c r="C3" i="2"/>
  <c r="K11" i="2"/>
  <c r="D17" i="2"/>
  <c r="U14" i="2"/>
  <c r="AA12" i="2"/>
  <c r="W16" i="2"/>
  <c r="C10" i="2"/>
  <c r="AO27" i="2"/>
  <c r="E17" i="2"/>
  <c r="BP19" i="2"/>
  <c r="S20" i="2"/>
  <c r="BP13" i="2"/>
  <c r="AI3" i="2"/>
  <c r="W18" i="2"/>
  <c r="AI10" i="2"/>
  <c r="BO5" i="2"/>
  <c r="AA10" i="2"/>
  <c r="D8" i="2"/>
  <c r="O14" i="2"/>
  <c r="L10" i="2"/>
  <c r="AU5" i="2"/>
  <c r="AM11" i="2"/>
  <c r="BS27" i="2"/>
  <c r="AA20" i="2"/>
  <c r="J3" i="2"/>
  <c r="AA3" i="2"/>
  <c r="X24" i="2"/>
  <c r="AC23" i="2"/>
  <c r="B11" i="2"/>
  <c r="AC32" i="2"/>
  <c r="AR28" i="2"/>
  <c r="AE17" i="2"/>
  <c r="Z22" i="2"/>
  <c r="BB28" i="2"/>
  <c r="AJ5" i="2"/>
  <c r="BR26" i="2"/>
  <c r="T8" i="2"/>
  <c r="AL19" i="2"/>
  <c r="Y19" i="2"/>
  <c r="AE28" i="2"/>
  <c r="AT6" i="2"/>
  <c r="BP12" i="2"/>
  <c r="AF6" i="2"/>
  <c r="AR32" i="2"/>
  <c r="AT10" i="2"/>
  <c r="Q5" i="2"/>
  <c r="BO9" i="2"/>
  <c r="BS14" i="2"/>
  <c r="S14" i="2"/>
  <c r="AD21" i="2"/>
  <c r="AF5" i="2"/>
  <c r="O9" i="2"/>
  <c r="R11" i="2"/>
  <c r="F11" i="2"/>
  <c r="Z5" i="2"/>
  <c r="BP25" i="2"/>
  <c r="AT11" i="2"/>
  <c r="I10" i="2"/>
  <c r="BQ9" i="2"/>
  <c r="AN15" i="2"/>
  <c r="BT16" i="2"/>
  <c r="AA15" i="2"/>
  <c r="AD14" i="2"/>
  <c r="AL28" i="2"/>
  <c r="P16" i="2"/>
  <c r="B4" i="2"/>
  <c r="L16" i="2"/>
  <c r="AJ22" i="2"/>
  <c r="AH13" i="2"/>
  <c r="AF18" i="2"/>
  <c r="AM14" i="2"/>
  <c r="C20" i="2"/>
  <c r="BQ11" i="2"/>
  <c r="BM3" i="2"/>
  <c r="R5" i="2"/>
  <c r="AT9" i="2"/>
  <c r="BN19" i="2"/>
  <c r="AX28" i="2"/>
  <c r="V19" i="2"/>
  <c r="B8" i="2"/>
  <c r="AC18" i="2"/>
  <c r="AS12" i="2"/>
  <c r="AM18" i="2"/>
  <c r="BN9" i="2"/>
  <c r="K14" i="2"/>
  <c r="Z30" i="2"/>
  <c r="BQ14" i="2"/>
  <c r="I4" i="2"/>
  <c r="AK6" i="2"/>
  <c r="AH19" i="2"/>
  <c r="M9" i="2"/>
  <c r="AH3" i="2"/>
  <c r="BQ17" i="2"/>
  <c r="AP14" i="2"/>
  <c r="B18" i="2"/>
  <c r="BM11" i="2"/>
  <c r="AK18" i="2"/>
  <c r="BO11" i="2"/>
  <c r="BP14" i="2"/>
  <c r="BQ4" i="2"/>
  <c r="BP18" i="2"/>
  <c r="AQ13" i="2"/>
  <c r="V11" i="2"/>
  <c r="X13" i="2"/>
  <c r="Y13" i="2"/>
  <c r="W11" i="2"/>
  <c r="O19" i="2"/>
  <c r="AO24" i="2"/>
  <c r="X6" i="2"/>
  <c r="AP3" i="2"/>
  <c r="AE13" i="2"/>
  <c r="R19" i="2"/>
  <c r="BO13" i="2"/>
  <c r="AO10" i="2"/>
  <c r="AG30" i="2"/>
  <c r="B16" i="2"/>
  <c r="BO16" i="2"/>
  <c r="BS6" i="2"/>
  <c r="AF19" i="2"/>
  <c r="AA21" i="2"/>
  <c r="BM12" i="2"/>
  <c r="AO29" i="2"/>
  <c r="S3" i="2"/>
  <c r="F9" i="2"/>
  <c r="J16" i="2"/>
  <c r="BR22" i="2"/>
  <c r="N11" i="2"/>
  <c r="R17" i="2"/>
  <c r="AX31" i="2"/>
  <c r="S13" i="2"/>
  <c r="AE3" i="2"/>
  <c r="AC16" i="2"/>
  <c r="AO23" i="2"/>
  <c r="AP4" i="2"/>
  <c r="N14" i="2"/>
  <c r="Y26" i="2"/>
  <c r="E19" i="2"/>
  <c r="AM10" i="2"/>
  <c r="AE9" i="2"/>
  <c r="F6" i="2"/>
  <c r="AG19" i="2"/>
  <c r="X21" i="2"/>
  <c r="U12" i="2"/>
  <c r="W12" i="2"/>
  <c r="Z31" i="2"/>
  <c r="AR31" i="2"/>
  <c r="Y9" i="2"/>
  <c r="BN29" i="2"/>
  <c r="AB9" i="2"/>
  <c r="AK28" i="2"/>
  <c r="AI16" i="2"/>
  <c r="BM14" i="2"/>
  <c r="AG26" i="2"/>
  <c r="AR8" i="2"/>
  <c r="O16" i="2"/>
  <c r="AJ11" i="2"/>
  <c r="Y15" i="2"/>
  <c r="Y5" i="2"/>
  <c r="AD16" i="2"/>
  <c r="M8" i="2"/>
  <c r="M3" i="2"/>
  <c r="AN18" i="2"/>
  <c r="M12" i="2"/>
  <c r="G14" i="2"/>
  <c r="AN19" i="2"/>
  <c r="AP15" i="2"/>
  <c r="Q20" i="2"/>
  <c r="J9" i="2"/>
  <c r="BN32" i="2"/>
  <c r="BT23" i="2"/>
  <c r="BP22" i="2"/>
  <c r="AO17" i="2"/>
  <c r="Z11" i="2"/>
  <c r="Q19" i="2"/>
  <c r="W20" i="2"/>
  <c r="AE16" i="2"/>
  <c r="N9" i="2"/>
  <c r="Z8" i="2"/>
  <c r="M10" i="2"/>
  <c r="J19" i="2"/>
  <c r="AC24" i="2"/>
  <c r="I15" i="2"/>
  <c r="V16" i="2"/>
  <c r="I11" i="2"/>
  <c r="AR21" i="2"/>
  <c r="X25" i="2"/>
  <c r="BM30" i="2"/>
  <c r="BR20" i="2"/>
  <c r="AU20" i="2"/>
  <c r="S9" i="2"/>
  <c r="F13" i="2"/>
  <c r="AF15" i="2"/>
  <c r="V8" i="2"/>
  <c r="AL25" i="2"/>
  <c r="BP21" i="2"/>
  <c r="AK17" i="2"/>
  <c r="B9" i="2"/>
  <c r="K5" i="2"/>
  <c r="BQ27" i="2"/>
  <c r="AF3" i="2"/>
  <c r="L14" i="2"/>
  <c r="AE4" i="2"/>
  <c r="D11" i="2"/>
  <c r="AK15" i="2"/>
  <c r="AA11" i="2"/>
  <c r="BP10" i="2"/>
  <c r="AF20" i="2"/>
  <c r="J20" i="2"/>
  <c r="F17" i="2"/>
  <c r="BO8" i="2"/>
  <c r="H13" i="2"/>
  <c r="F20" i="2"/>
  <c r="BR12" i="2"/>
  <c r="BN24" i="2"/>
  <c r="H18" i="2"/>
  <c r="K17" i="2"/>
  <c r="Y10" i="2"/>
  <c r="U6" i="2"/>
  <c r="Z10" i="2"/>
  <c r="AK5" i="2"/>
  <c r="C16" i="2"/>
  <c r="U18" i="2"/>
  <c r="AO19" i="2"/>
  <c r="AM4" i="2"/>
  <c r="O10" i="2"/>
  <c r="V10" i="2"/>
  <c r="AR26" i="2"/>
  <c r="AD15" i="2"/>
  <c r="BS11" i="2"/>
  <c r="AG9" i="2"/>
  <c r="AL11" i="2"/>
  <c r="W13" i="2"/>
  <c r="AP16" i="2"/>
  <c r="W4" i="2"/>
  <c r="AR10" i="2"/>
  <c r="AL13" i="2"/>
  <c r="Q10" i="2"/>
  <c r="AO25" i="2"/>
  <c r="BN26" i="2"/>
  <c r="AE30" i="2"/>
  <c r="AG25" i="2"/>
  <c r="B20" i="2"/>
  <c r="BO24" i="2"/>
  <c r="S5" i="2"/>
  <c r="AS18" i="2"/>
  <c r="G11" i="2"/>
  <c r="AQ11" i="2"/>
  <c r="AR4" i="2"/>
  <c r="M18" i="2"/>
  <c r="AP13" i="2"/>
  <c r="AD9" i="2"/>
  <c r="AC5" i="2"/>
  <c r="AE19" i="2"/>
  <c r="AR16" i="2"/>
  <c r="BR32" i="2"/>
  <c r="AP18" i="2"/>
  <c r="J4" i="2"/>
  <c r="G17" i="2"/>
  <c r="B19" i="2"/>
  <c r="AU6" i="2"/>
  <c r="K20" i="2"/>
  <c r="AE8" i="2"/>
  <c r="D13" i="2"/>
  <c r="AL31" i="2"/>
  <c r="AG4" i="2"/>
  <c r="Z23" i="2"/>
  <c r="Y32" i="2"/>
  <c r="O17" i="2"/>
  <c r="BQ30" i="2"/>
  <c r="AC28" i="2"/>
  <c r="P9" i="2"/>
  <c r="BP15" i="2"/>
  <c r="BQ5" i="2"/>
  <c r="BN13" i="2"/>
  <c r="AP10" i="2"/>
  <c r="BR6" i="2"/>
  <c r="T18" i="2"/>
  <c r="U5" i="2"/>
  <c r="D15" i="2"/>
  <c r="N17" i="2"/>
  <c r="BT14" i="2"/>
  <c r="BP9" i="2"/>
  <c r="BO10" i="2"/>
  <c r="AN25" i="2"/>
  <c r="AH27" i="2"/>
  <c r="AP5" i="2"/>
  <c r="AL16" i="2"/>
  <c r="AK10" i="2"/>
  <c r="AG22" i="2"/>
  <c r="Z13" i="2"/>
  <c r="I16" i="2"/>
  <c r="I5" i="2"/>
  <c r="BR24" i="2"/>
  <c r="AK30" i="2"/>
  <c r="AS14" i="2"/>
  <c r="B17" i="2"/>
  <c r="E5" i="2"/>
  <c r="O6" i="2"/>
  <c r="V4" i="2"/>
  <c r="AS9" i="2"/>
  <c r="AT3" i="2"/>
  <c r="B12" i="2"/>
  <c r="BQ28" i="2"/>
  <c r="AK11" i="2"/>
  <c r="BN8" i="2"/>
  <c r="AK16" i="2"/>
  <c r="AI12" i="2"/>
  <c r="C4" i="2"/>
  <c r="AH25" i="2"/>
  <c r="AJ10" i="2"/>
  <c r="AQ29" i="2"/>
  <c r="C19" i="2"/>
  <c r="BQ10" i="2"/>
  <c r="AE18" i="2"/>
  <c r="E18" i="2"/>
  <c r="AP6" i="2"/>
  <c r="AM9" i="2"/>
  <c r="N16" i="2"/>
  <c r="H16" i="2"/>
  <c r="D19" i="2"/>
  <c r="E10" i="2"/>
  <c r="Y24" i="2"/>
  <c r="Z3" i="2"/>
  <c r="AR27" i="2"/>
  <c r="BR17" i="2"/>
  <c r="AG29" i="2"/>
  <c r="Y11" i="2"/>
  <c r="BB23" i="2"/>
  <c r="Z26" i="2"/>
  <c r="BT18" i="2"/>
  <c r="BC23" i="2"/>
  <c r="I12" i="2"/>
  <c r="BM18" i="2"/>
  <c r="AB16" i="2"/>
  <c r="BN11" i="2"/>
  <c r="AG12" i="2"/>
  <c r="C11" i="2"/>
  <c r="AB12" i="2"/>
  <c r="BB24" i="2"/>
  <c r="AW21" i="2"/>
  <c r="M5" i="2"/>
  <c r="AX27" i="2"/>
  <c r="AC11" i="2"/>
  <c r="E4" i="2"/>
  <c r="H3" i="2"/>
  <c r="AE24" i="2"/>
  <c r="G10" i="2"/>
  <c r="AN20" i="2"/>
  <c r="BT4" i="2"/>
  <c r="BP26" i="2"/>
  <c r="AK9" i="2"/>
  <c r="H11" i="2"/>
  <c r="AT13" i="2"/>
  <c r="AQ19" i="2"/>
  <c r="P12" i="2"/>
  <c r="M16" i="2"/>
  <c r="AC14" i="2"/>
  <c r="AI20" i="2"/>
  <c r="AJ24" i="2"/>
  <c r="AN3" i="2"/>
  <c r="U17" i="2"/>
  <c r="AA6" i="2"/>
  <c r="BQ15" i="2"/>
  <c r="AS3" i="2"/>
  <c r="BM9" i="2"/>
  <c r="BT6" i="2"/>
  <c r="AE22" i="2"/>
  <c r="AW29" i="2"/>
  <c r="AK32" i="2"/>
  <c r="AH21" i="2"/>
  <c r="V14" i="2"/>
  <c r="AG32" i="2"/>
  <c r="K10" i="2"/>
  <c r="BS26" i="2"/>
  <c r="AA27" i="2"/>
  <c r="P5" i="2"/>
  <c r="AB3" i="2"/>
  <c r="AR9" i="2"/>
  <c r="X15" i="2"/>
  <c r="BT15" i="2"/>
  <c r="AD18" i="2"/>
  <c r="AK3" i="2"/>
  <c r="U8" i="2"/>
  <c r="BS12" i="2"/>
  <c r="H4" i="2"/>
  <c r="AJ4" i="2"/>
  <c r="AJ9" i="2"/>
  <c r="E16" i="2"/>
  <c r="C17" i="2"/>
  <c r="X20" i="2"/>
  <c r="BM10" i="2"/>
  <c r="F15" i="2"/>
  <c r="K4" i="2"/>
  <c r="BR3" i="2"/>
  <c r="AJ19" i="2"/>
  <c r="AR11" i="2"/>
  <c r="AT8" i="2"/>
  <c r="AR12" i="2"/>
  <c r="BP29" i="2"/>
  <c r="AD13" i="2"/>
  <c r="BS23" i="2"/>
  <c r="AH16" i="2"/>
  <c r="AN22" i="2"/>
  <c r="BM5" i="2"/>
  <c r="AI19" i="2"/>
  <c r="T15" i="2"/>
  <c r="P8" i="2"/>
  <c r="BM13" i="2"/>
  <c r="AB4" i="2"/>
  <c r="Y4" i="2"/>
  <c r="L8" i="2"/>
  <c r="U4" i="2"/>
  <c r="I20" i="2"/>
  <c r="AD20" i="2"/>
  <c r="E15" i="2"/>
  <c r="BT10" i="2"/>
  <c r="BP3" i="2"/>
  <c r="BR25" i="2"/>
  <c r="U19" i="2"/>
  <c r="AO8" i="2"/>
  <c r="Y21" i="2"/>
  <c r="BC24" i="2"/>
  <c r="W10" i="2"/>
  <c r="AG5" i="2"/>
  <c r="D6" i="2"/>
  <c r="BM8" i="2"/>
  <c r="BQ32" i="2"/>
  <c r="AS16" i="2"/>
  <c r="L12" i="2"/>
  <c r="L4" i="2"/>
  <c r="AL6" i="2"/>
  <c r="AF10" i="2"/>
  <c r="O5" i="2"/>
  <c r="AQ17" i="2"/>
  <c r="AO11" i="2"/>
  <c r="AC10" i="2"/>
  <c r="AN17" i="2"/>
  <c r="AR17" i="2"/>
  <c r="F18" i="2"/>
  <c r="AC31" i="2"/>
  <c r="D12" i="2"/>
  <c r="C9" i="2"/>
  <c r="W8" i="2"/>
  <c r="Z18" i="2"/>
  <c r="L9" i="2"/>
  <c r="AT4" i="2"/>
  <c r="AT15" i="2"/>
  <c r="O8" i="2"/>
  <c r="S16" i="2"/>
  <c r="AC4" i="2"/>
  <c r="BS28" i="2"/>
  <c r="AS19" i="2"/>
  <c r="AN6" i="2"/>
  <c r="BM26" i="2"/>
  <c r="AQ20" i="2"/>
  <c r="AL18" i="2"/>
  <c r="G6" i="2"/>
  <c r="AF12" i="2"/>
  <c r="AI15" i="2"/>
  <c r="AM5" i="2"/>
  <c r="L11" i="2"/>
  <c r="B13" i="2"/>
  <c r="N13" i="2"/>
  <c r="AW24" i="2"/>
  <c r="AK27" i="2"/>
  <c r="O20" i="2"/>
  <c r="T17" i="2"/>
  <c r="AQ12" i="2"/>
  <c r="N20" i="2"/>
  <c r="AJ16" i="2"/>
  <c r="BS20" i="2"/>
  <c r="BS13" i="2"/>
  <c r="AA30" i="2"/>
  <c r="AX25" i="2"/>
  <c r="Z19" i="2"/>
  <c r="AR20" i="2"/>
  <c r="BT20" i="2"/>
  <c r="AB10" i="2"/>
  <c r="X29" i="2"/>
  <c r="R18" i="2"/>
  <c r="AE27" i="2"/>
  <c r="AL15" i="2"/>
  <c r="AA16" i="2"/>
  <c r="AK14" i="2"/>
  <c r="AQ24" i="2"/>
  <c r="AM15" i="2"/>
  <c r="F19" i="2"/>
  <c r="AD10" i="2"/>
  <c r="AO20" i="2"/>
  <c r="I14" i="2"/>
  <c r="L17" i="2"/>
  <c r="Y3" i="2"/>
  <c r="X10" i="2"/>
  <c r="BS16" i="2"/>
  <c r="M6" i="2"/>
  <c r="AE10" i="2"/>
  <c r="AG3" i="2"/>
  <c r="BN18" i="2"/>
  <c r="BM22" i="2"/>
  <c r="AM6" i="2"/>
  <c r="BQ18" i="2"/>
  <c r="AN14" i="2"/>
  <c r="T10" i="2"/>
  <c r="AI6" i="2"/>
  <c r="T4" i="2"/>
  <c r="AJ26" i="2"/>
  <c r="R20" i="2"/>
  <c r="J6" i="2"/>
  <c r="AS4" i="2"/>
  <c r="AR23" i="2"/>
  <c r="Y28" i="2"/>
  <c r="AB20" i="2"/>
  <c r="M4" i="2"/>
  <c r="AR29" i="2"/>
  <c r="AH15" i="2"/>
  <c r="O12" i="2"/>
  <c r="BM4" i="2"/>
  <c r="Z6" i="2"/>
  <c r="BS17" i="2"/>
  <c r="N10" i="2"/>
  <c r="BR19" i="2"/>
  <c r="D5" i="2"/>
  <c r="N4" i="2"/>
  <c r="W3" i="2"/>
  <c r="AD29" i="2"/>
  <c r="AQ28" i="2"/>
  <c r="AX24" i="2"/>
  <c r="H15" i="2"/>
  <c r="BR28" i="2"/>
  <c r="AC30" i="2"/>
  <c r="W14" i="2"/>
  <c r="AO9" i="2"/>
  <c r="AI13" i="2"/>
  <c r="AD5" i="2"/>
  <c r="BR9" i="2"/>
  <c r="BS25" i="2"/>
  <c r="BO15" i="2"/>
  <c r="J10" i="2"/>
  <c r="AC26" i="2"/>
  <c r="BN4" i="2"/>
  <c r="U9" i="2"/>
  <c r="AC8" i="2"/>
  <c r="Q17" i="2"/>
  <c r="AR13" i="2"/>
  <c r="X11" i="2"/>
  <c r="AB11" i="2"/>
  <c r="T13" i="2"/>
  <c r="AA14" i="2"/>
  <c r="AI17" i="2"/>
  <c r="BQ19" i="2"/>
  <c r="BT28" i="2"/>
  <c r="Z15" i="2"/>
  <c r="E8" i="2"/>
  <c r="AU16" i="2"/>
  <c r="BP8" i="2"/>
  <c r="L3" i="2"/>
  <c r="AC6" i="2"/>
  <c r="AP8" i="2"/>
  <c r="AS15" i="2"/>
  <c r="H14" i="2"/>
  <c r="AR14" i="2"/>
  <c r="AT17" i="2"/>
  <c r="AE14" i="2"/>
  <c r="E13" i="2"/>
  <c r="BS5" i="2"/>
  <c r="Y20" i="2"/>
  <c r="G15" i="2"/>
  <c r="AG16" i="2"/>
  <c r="AK19" i="2"/>
  <c r="AI4" i="2"/>
  <c r="AD4" i="2"/>
  <c r="S15" i="2"/>
  <c r="G13" i="2"/>
  <c r="R6" i="2"/>
  <c r="BO25" i="2"/>
  <c r="BB31" i="2"/>
  <c r="AA32" i="2"/>
  <c r="AA19" i="2"/>
  <c r="BN28" i="2"/>
  <c r="AM16" i="2"/>
  <c r="AH26" i="2"/>
  <c r="AN12" i="2"/>
  <c r="C14" i="2"/>
  <c r="BT27" i="2"/>
  <c r="M13" i="2"/>
  <c r="O3" i="2"/>
  <c r="AD19" i="2"/>
  <c r="AC15" i="2"/>
  <c r="AQ23" i="2"/>
  <c r="X14" i="2"/>
  <c r="C13" i="2"/>
  <c r="Q14" i="2"/>
  <c r="AE6" i="2"/>
  <c r="AA13" i="2"/>
  <c r="BS9" i="2"/>
  <c r="BN10" i="2"/>
  <c r="S18" i="2"/>
  <c r="BT3" i="2"/>
  <c r="BR31" i="2"/>
  <c r="R10" i="2"/>
  <c r="BQ3" i="2"/>
  <c r="BQ20" i="2"/>
  <c r="G3" i="2"/>
  <c r="P14" i="2"/>
  <c r="AT19" i="2"/>
  <c r="T11" i="2"/>
  <c r="R16" i="2"/>
  <c r="M19" i="2"/>
  <c r="AK22" i="2"/>
  <c r="X23" i="2"/>
  <c r="AX22" i="2"/>
  <c r="F10" i="2"/>
  <c r="AW32" i="2"/>
  <c r="BT13" i="2"/>
  <c r="AK8" i="2"/>
  <c r="AH20" i="2"/>
  <c r="AA38" i="2" l="1"/>
  <c r="AE37" i="2"/>
  <c r="O34" i="2"/>
  <c r="M38" i="2"/>
  <c r="R37" i="2"/>
  <c r="AD35" i="2"/>
  <c r="AI35" i="2"/>
  <c r="AP39" i="2"/>
  <c r="AC37" i="2"/>
  <c r="L34" i="2"/>
  <c r="T38" i="2"/>
  <c r="AR38" i="2"/>
  <c r="AC39" i="2"/>
  <c r="AD36" i="2"/>
  <c r="AI38" i="2"/>
  <c r="W34" i="2"/>
  <c r="N35" i="2"/>
  <c r="Z37" i="2"/>
  <c r="M35" i="2"/>
  <c r="AS35" i="2"/>
  <c r="T35" i="2"/>
  <c r="AI37" i="2"/>
  <c r="AM37" i="2"/>
  <c r="AG34" i="2"/>
  <c r="M37" i="2"/>
  <c r="Y34" i="2"/>
  <c r="N38" i="2"/>
  <c r="AM36" i="2"/>
  <c r="AN37" i="2"/>
  <c r="AC35" i="2"/>
  <c r="O39" i="2"/>
  <c r="AT35" i="2"/>
  <c r="W39" i="2"/>
  <c r="O36" i="2"/>
  <c r="AL37" i="2"/>
  <c r="L35" i="2"/>
  <c r="AG36" i="2"/>
  <c r="AO39" i="2"/>
  <c r="U35" i="2"/>
  <c r="L39" i="2"/>
  <c r="Y35" i="2"/>
  <c r="AB35" i="2"/>
  <c r="P39" i="2"/>
  <c r="AD38" i="2"/>
  <c r="AT39" i="2"/>
  <c r="AJ35" i="2"/>
  <c r="U39" i="2"/>
  <c r="AK34" i="2"/>
  <c r="AB34" i="2"/>
  <c r="P36" i="2"/>
  <c r="AS34" i="2"/>
  <c r="AA37" i="2"/>
  <c r="AN34" i="2"/>
  <c r="AT38" i="2"/>
  <c r="M36" i="2"/>
  <c r="Z34" i="2"/>
  <c r="AP37" i="2"/>
  <c r="AT34" i="2"/>
  <c r="V35" i="2"/>
  <c r="O37" i="2"/>
  <c r="Z38" i="2"/>
  <c r="AP36" i="2"/>
  <c r="U36" i="2"/>
  <c r="AG35" i="2"/>
  <c r="AE39" i="2"/>
  <c r="AC36" i="2"/>
  <c r="AP38" i="2"/>
  <c r="AR35" i="2"/>
  <c r="S36" i="2"/>
  <c r="AL38" i="2"/>
  <c r="W35" i="2"/>
  <c r="W38" i="2"/>
  <c r="AM35" i="2"/>
  <c r="AK36" i="2"/>
  <c r="U37" i="2"/>
  <c r="AE35" i="2"/>
  <c r="AF34" i="2"/>
  <c r="V39" i="2"/>
  <c r="Z39" i="2"/>
  <c r="M39" i="2"/>
  <c r="Y36" i="2"/>
  <c r="AR39" i="2"/>
  <c r="AP35" i="2"/>
  <c r="AE34" i="2"/>
  <c r="S38" i="2"/>
  <c r="S34" i="2"/>
  <c r="AE38" i="2"/>
  <c r="AP34" i="2"/>
  <c r="X37" i="2"/>
  <c r="Y38" i="2"/>
  <c r="X38" i="2"/>
  <c r="AQ38" i="2"/>
  <c r="AH34" i="2"/>
  <c r="AK37" i="2"/>
  <c r="R36" i="2"/>
  <c r="AH38" i="2"/>
  <c r="Z36" i="2"/>
  <c r="AF36" i="2"/>
  <c r="Q36" i="2"/>
  <c r="AF37" i="2"/>
  <c r="T39" i="2"/>
  <c r="AJ36" i="2"/>
  <c r="AA34" i="2"/>
  <c r="AU36" i="2"/>
  <c r="AI34" i="2"/>
  <c r="Z35" i="2"/>
  <c r="N37" i="2"/>
  <c r="AB38" i="2"/>
  <c r="AN35" i="2"/>
  <c r="AD34" i="2"/>
  <c r="Q37" i="2"/>
  <c r="AA35" i="2"/>
  <c r="N34" i="2"/>
  <c r="AH36" i="2"/>
  <c r="AS39" i="2"/>
  <c r="O35" i="2"/>
  <c r="P37" i="2"/>
  <c r="N39" i="2"/>
  <c r="AA39" i="2"/>
  <c r="AO35" i="2"/>
  <c r="AL36" i="2"/>
  <c r="AO38" i="2"/>
  <c r="AI36" i="2"/>
  <c r="AG37" i="2"/>
  <c r="AD39" i="2"/>
  <c r="AS38" i="2"/>
  <c r="AF39" i="2"/>
  <c r="W36" i="2"/>
  <c r="W37" i="2"/>
  <c r="AF35" i="2"/>
  <c r="AM34" i="2"/>
  <c r="X34" i="2"/>
  <c r="R34" i="2"/>
  <c r="AH37" i="2"/>
  <c r="AD37" i="2"/>
  <c r="AO34" i="2"/>
  <c r="R35" i="2"/>
  <c r="V34" i="2"/>
  <c r="V38" i="2"/>
  <c r="U38" i="2"/>
  <c r="N36" i="2"/>
  <c r="AB39" i="2"/>
  <c r="AB37" i="2"/>
  <c r="AL35" i="2"/>
  <c r="AB36" i="2"/>
  <c r="AI39" i="2"/>
  <c r="L36" i="2"/>
  <c r="AJ38" i="2"/>
  <c r="AG38" i="2"/>
  <c r="Y39" i="2"/>
  <c r="AM39" i="2"/>
  <c r="AU35" i="2"/>
  <c r="X35" i="2"/>
  <c r="AO37" i="2"/>
  <c r="P38" i="2"/>
  <c r="AE36" i="2"/>
  <c r="Q35" i="2"/>
  <c r="R39" i="2"/>
  <c r="AN38" i="2"/>
  <c r="P34" i="2"/>
  <c r="AU39" i="2"/>
  <c r="AS37" i="2"/>
  <c r="AJ37" i="2"/>
  <c r="T36" i="2"/>
  <c r="Y37" i="2"/>
  <c r="O38" i="2"/>
  <c r="T34" i="2"/>
  <c r="S37" i="2"/>
  <c r="P35" i="2"/>
  <c r="AK38" i="2"/>
  <c r="AQ35" i="2"/>
  <c r="AM38" i="2"/>
  <c r="AQ37" i="2"/>
  <c r="AU38" i="2"/>
  <c r="X36" i="2"/>
  <c r="AJ34" i="2"/>
  <c r="AA36" i="2"/>
  <c r="AH39" i="2"/>
  <c r="AF38" i="2"/>
  <c r="L37" i="2"/>
  <c r="S35" i="2"/>
  <c r="X39" i="2"/>
  <c r="L38" i="2"/>
  <c r="R38" i="2"/>
  <c r="AC38" i="2"/>
  <c r="Q38" i="2"/>
  <c r="Q39" i="2"/>
  <c r="AO36" i="2"/>
  <c r="S39" i="2"/>
  <c r="U34" i="2"/>
  <c r="AS36" i="2"/>
  <c r="AR34" i="2"/>
  <c r="AT36" i="2"/>
  <c r="AR37" i="2"/>
  <c r="AC34" i="2"/>
  <c r="AQ39" i="2"/>
  <c r="AL34" i="2"/>
  <c r="V36" i="2"/>
  <c r="AU34" i="2"/>
  <c r="AN36" i="2"/>
  <c r="AQ34" i="2"/>
  <c r="Q34" i="2"/>
  <c r="AN39" i="2"/>
  <c r="T37" i="2"/>
  <c r="AG39" i="2"/>
  <c r="AR36" i="2"/>
  <c r="AH35" i="2"/>
  <c r="AQ36" i="2"/>
  <c r="AK35" i="2"/>
  <c r="AW30" i="23"/>
  <c r="AK30" i="23"/>
  <c r="AH30" i="23"/>
  <c r="AW32" i="23"/>
  <c r="AK32" i="23"/>
  <c r="AH32" i="23"/>
  <c r="AW39" i="23"/>
  <c r="AK39" i="23"/>
  <c r="AH39" i="23"/>
  <c r="AW70" i="23"/>
  <c r="AK70" i="23"/>
  <c r="AH70" i="23"/>
  <c r="AW72" i="23"/>
  <c r="AK72" i="23"/>
  <c r="AH72" i="23"/>
  <c r="AW76" i="23"/>
  <c r="AK76" i="23"/>
  <c r="AH76" i="23"/>
  <c r="BG20" i="24"/>
  <c r="AW20" i="24"/>
  <c r="AK20" i="24"/>
  <c r="AH20" i="24"/>
  <c r="AK21" i="24"/>
  <c r="AH21" i="24"/>
  <c r="BG24" i="24"/>
  <c r="AK24" i="24"/>
  <c r="AH24" i="24"/>
  <c r="AK27" i="24"/>
  <c r="AH27" i="24"/>
  <c r="BG28" i="24"/>
  <c r="AK28" i="24"/>
  <c r="AH28" i="24"/>
  <c r="BG30" i="24"/>
  <c r="AK30" i="24"/>
  <c r="AH30" i="24"/>
  <c r="AK32" i="24"/>
  <c r="AH32" i="24"/>
  <c r="AW35" i="24"/>
  <c r="AK35" i="24"/>
  <c r="AH35" i="24"/>
  <c r="BG37" i="24"/>
  <c r="AW37" i="24"/>
  <c r="AK37" i="24"/>
  <c r="AH37" i="24"/>
  <c r="BG40" i="24"/>
  <c r="AW40" i="24"/>
  <c r="AK40" i="24"/>
  <c r="AH40" i="24"/>
  <c r="AK43" i="24"/>
  <c r="AH43" i="24"/>
  <c r="AW59" i="24"/>
  <c r="AK59" i="24"/>
  <c r="AH59" i="24"/>
  <c r="AW64" i="24"/>
  <c r="AK64" i="24"/>
  <c r="AH64" i="24"/>
  <c r="AW67" i="24"/>
  <c r="AK67" i="24"/>
  <c r="AH67" i="24"/>
  <c r="M81" i="24"/>
  <c r="AW81" i="24"/>
  <c r="AK81" i="24"/>
  <c r="AH81" i="24"/>
  <c r="AU100" i="24"/>
  <c r="AW100" i="24"/>
  <c r="AK100" i="24"/>
  <c r="AH100" i="24"/>
  <c r="AW102" i="24"/>
  <c r="AH102" i="24"/>
  <c r="AK102" i="24"/>
  <c r="AH9" i="25"/>
  <c r="AK9" i="25"/>
  <c r="BG11" i="25"/>
  <c r="AK11" i="25"/>
  <c r="AH11" i="25"/>
  <c r="AH13" i="25"/>
  <c r="AK13" i="25"/>
  <c r="K15" i="25"/>
  <c r="AV15" i="25" s="1"/>
  <c r="AK15" i="25"/>
  <c r="AH15" i="25"/>
  <c r="AW17" i="25"/>
  <c r="AH17" i="25"/>
  <c r="AK17" i="25"/>
  <c r="AH18" i="25"/>
  <c r="AK18" i="25"/>
  <c r="AH21" i="25"/>
  <c r="AK21" i="25"/>
  <c r="AK23" i="25"/>
  <c r="AH23" i="25"/>
  <c r="AW24" i="25"/>
  <c r="AH24" i="25"/>
  <c r="AK24" i="25"/>
  <c r="AH26" i="25"/>
  <c r="AK26" i="25"/>
  <c r="BG27" i="25"/>
  <c r="AK27" i="25"/>
  <c r="AH27" i="25"/>
  <c r="BG28" i="25"/>
  <c r="AH28" i="25"/>
  <c r="AK28" i="25"/>
  <c r="AK31" i="25"/>
  <c r="AH31" i="25"/>
  <c r="AU40" i="25"/>
  <c r="AW40" i="25"/>
  <c r="AH40" i="25"/>
  <c r="AK40" i="25"/>
  <c r="AW42" i="25"/>
  <c r="AH42" i="25"/>
  <c r="AK42" i="25"/>
  <c r="AW51" i="25"/>
  <c r="AK51" i="25"/>
  <c r="AH51" i="25"/>
  <c r="AU53" i="25"/>
  <c r="AW53" i="25"/>
  <c r="AH53" i="25"/>
  <c r="AK53" i="25"/>
  <c r="AW66" i="25"/>
  <c r="AH66" i="25"/>
  <c r="AK66" i="25"/>
  <c r="AK4" i="23"/>
  <c r="AH4" i="23"/>
  <c r="BG5" i="23"/>
  <c r="AK5" i="23"/>
  <c r="AH5" i="23"/>
  <c r="AK7" i="23"/>
  <c r="AH7" i="23"/>
  <c r="BG8" i="23"/>
  <c r="AK8" i="23"/>
  <c r="AH8" i="23"/>
  <c r="BG9" i="23"/>
  <c r="AK9" i="23"/>
  <c r="AH9" i="23"/>
  <c r="AW10" i="23"/>
  <c r="AK10" i="23"/>
  <c r="AH10" i="23"/>
  <c r="AK11" i="23"/>
  <c r="AK2" i="23" s="1"/>
  <c r="AH11" i="23"/>
  <c r="BG12" i="23"/>
  <c r="AK12" i="23"/>
  <c r="AH12" i="23"/>
  <c r="AK13" i="23"/>
  <c r="AH13" i="23"/>
  <c r="AK14" i="23"/>
  <c r="AH14" i="23"/>
  <c r="AK15" i="23"/>
  <c r="AH15" i="23"/>
  <c r="BG16" i="23"/>
  <c r="AW16" i="23"/>
  <c r="AK16" i="23"/>
  <c r="AH16" i="23"/>
  <c r="AK17" i="23"/>
  <c r="AH17" i="23"/>
  <c r="AK18" i="23"/>
  <c r="AH18" i="23"/>
  <c r="AK19" i="23"/>
  <c r="AH19" i="23"/>
  <c r="BG20" i="23"/>
  <c r="AK20" i="23"/>
  <c r="AH20" i="23"/>
  <c r="BG21" i="23"/>
  <c r="AK21" i="23"/>
  <c r="AH21" i="23"/>
  <c r="AW22" i="23"/>
  <c r="AK22" i="23"/>
  <c r="AH22" i="23"/>
  <c r="M23" i="23"/>
  <c r="AW23" i="23"/>
  <c r="AK23" i="23"/>
  <c r="AH23" i="23"/>
  <c r="AW34" i="23"/>
  <c r="AK34" i="23"/>
  <c r="AH34" i="23"/>
  <c r="AW36" i="23"/>
  <c r="AK36" i="23"/>
  <c r="AH36" i="23"/>
  <c r="K41" i="23"/>
  <c r="AW41" i="23"/>
  <c r="AK41" i="23"/>
  <c r="AH41" i="23"/>
  <c r="AW43" i="23"/>
  <c r="AK43" i="23"/>
  <c r="AH43" i="23"/>
  <c r="AW56" i="23"/>
  <c r="AK56" i="23"/>
  <c r="AH56" i="23"/>
  <c r="M58" i="23"/>
  <c r="AW58" i="23"/>
  <c r="AK58" i="23"/>
  <c r="AH58" i="23"/>
  <c r="K59" i="23"/>
  <c r="AW59" i="23"/>
  <c r="AK59" i="23"/>
  <c r="AH59" i="23"/>
  <c r="AW61" i="23"/>
  <c r="AK61" i="23"/>
  <c r="AH61" i="23"/>
  <c r="AW63" i="23"/>
  <c r="AK63" i="23"/>
  <c r="AH63" i="23"/>
  <c r="BH65" i="23"/>
  <c r="AW65" i="23"/>
  <c r="AK65" i="23"/>
  <c r="AH65" i="23"/>
  <c r="AW78" i="23"/>
  <c r="AK78" i="23"/>
  <c r="AH78" i="23"/>
  <c r="AW80" i="23"/>
  <c r="AK80" i="23"/>
  <c r="AH80" i="23"/>
  <c r="AW82" i="23"/>
  <c r="AK82" i="23"/>
  <c r="AH82" i="23"/>
  <c r="AW84" i="23"/>
  <c r="AK84" i="23"/>
  <c r="AH84" i="23"/>
  <c r="M86" i="23"/>
  <c r="AW86" i="23"/>
  <c r="AK86" i="23"/>
  <c r="AH86" i="23"/>
  <c r="AW88" i="23"/>
  <c r="AK88" i="23"/>
  <c r="AH88" i="23"/>
  <c r="M90" i="23"/>
  <c r="AW90" i="23"/>
  <c r="AK90" i="23"/>
  <c r="AH90" i="23"/>
  <c r="AW92" i="23"/>
  <c r="AK92" i="23"/>
  <c r="AH92" i="23"/>
  <c r="M94" i="23"/>
  <c r="AW94" i="23"/>
  <c r="AK94" i="23"/>
  <c r="AH94" i="23"/>
  <c r="AW96" i="23"/>
  <c r="AK96" i="23"/>
  <c r="AH96" i="23"/>
  <c r="BG4" i="24"/>
  <c r="AK4" i="24"/>
  <c r="AH4" i="24"/>
  <c r="AK5" i="24"/>
  <c r="AH5" i="24"/>
  <c r="AH6" i="24"/>
  <c r="AK6" i="24"/>
  <c r="AW7" i="24"/>
  <c r="AK7" i="24"/>
  <c r="AH7" i="24"/>
  <c r="H8" i="24"/>
  <c r="K43" i="24"/>
  <c r="AK44" i="24"/>
  <c r="AH44" i="24"/>
  <c r="AK45" i="24"/>
  <c r="AH45" i="24"/>
  <c r="BG46" i="24"/>
  <c r="AW46" i="24"/>
  <c r="AK46" i="24"/>
  <c r="AH46" i="24"/>
  <c r="BG47" i="24"/>
  <c r="AK47" i="24"/>
  <c r="AH47" i="24"/>
  <c r="AK48" i="24"/>
  <c r="AH48" i="24"/>
  <c r="AK49" i="24"/>
  <c r="AH49" i="24"/>
  <c r="AH50" i="24"/>
  <c r="AK50" i="24"/>
  <c r="AW51" i="24"/>
  <c r="AK51" i="24"/>
  <c r="AH51" i="24"/>
  <c r="BG52" i="24"/>
  <c r="AW52" i="24"/>
  <c r="AK52" i="24"/>
  <c r="AH52" i="24"/>
  <c r="BG53" i="24"/>
  <c r="AW53" i="24"/>
  <c r="AK53" i="24"/>
  <c r="AH53" i="24"/>
  <c r="AH54" i="24"/>
  <c r="AK54" i="24"/>
  <c r="BH58" i="24"/>
  <c r="AW58" i="24"/>
  <c r="AH58" i="24"/>
  <c r="AK58" i="24"/>
  <c r="BH73" i="24"/>
  <c r="AW73" i="24"/>
  <c r="AK73" i="24"/>
  <c r="AH73" i="24"/>
  <c r="AW83" i="24"/>
  <c r="AK83" i="24"/>
  <c r="AH83" i="24"/>
  <c r="M85" i="24"/>
  <c r="AW85" i="24"/>
  <c r="AK85" i="24"/>
  <c r="AH85" i="24"/>
  <c r="AU88" i="24"/>
  <c r="AW88" i="24"/>
  <c r="AK88" i="24"/>
  <c r="AH88" i="24"/>
  <c r="M90" i="24"/>
  <c r="AW91" i="24"/>
  <c r="AK91" i="24"/>
  <c r="AH91" i="24"/>
  <c r="M93" i="24"/>
  <c r="AW93" i="24"/>
  <c r="AK93" i="24"/>
  <c r="AH93" i="24"/>
  <c r="AU93" i="24"/>
  <c r="K97" i="24"/>
  <c r="AU98" i="24"/>
  <c r="BH100" i="24"/>
  <c r="K101" i="24"/>
  <c r="BH102" i="24"/>
  <c r="K31" i="25"/>
  <c r="AW32" i="25"/>
  <c r="AH32" i="25"/>
  <c r="AK32" i="25"/>
  <c r="AH33" i="25"/>
  <c r="AK33" i="25"/>
  <c r="M34" i="25"/>
  <c r="AW34" i="25"/>
  <c r="AH34" i="25"/>
  <c r="AK34" i="25"/>
  <c r="BH36" i="25"/>
  <c r="AW36" i="25"/>
  <c r="AH36" i="25"/>
  <c r="AK36" i="25"/>
  <c r="AW39" i="25"/>
  <c r="AK39" i="25"/>
  <c r="AH39" i="25"/>
  <c r="AU44" i="25"/>
  <c r="AW44" i="25"/>
  <c r="AH44" i="25"/>
  <c r="AK44" i="25"/>
  <c r="AW46" i="25"/>
  <c r="AH46" i="25"/>
  <c r="AK46" i="25"/>
  <c r="AW48" i="25"/>
  <c r="AH48" i="25"/>
  <c r="AK48" i="25"/>
  <c r="AW50" i="25"/>
  <c r="AH50" i="25"/>
  <c r="AK50" i="25"/>
  <c r="AV50" i="25"/>
  <c r="AW55" i="25"/>
  <c r="AK55" i="25"/>
  <c r="AH55" i="25"/>
  <c r="AU57" i="25"/>
  <c r="AW57" i="25"/>
  <c r="AH57" i="25"/>
  <c r="AK57" i="25"/>
  <c r="AW59" i="25"/>
  <c r="AK59" i="25"/>
  <c r="AH59" i="25"/>
  <c r="AU61" i="25"/>
  <c r="AW61" i="25"/>
  <c r="AH61" i="25"/>
  <c r="AK61" i="25"/>
  <c r="AW63" i="25"/>
  <c r="AK63" i="25"/>
  <c r="AH63" i="25"/>
  <c r="AW65" i="25"/>
  <c r="AH65" i="25"/>
  <c r="AK65" i="25"/>
  <c r="M68" i="25"/>
  <c r="AW68" i="25"/>
  <c r="AH68" i="25"/>
  <c r="AK68" i="25"/>
  <c r="K71" i="25"/>
  <c r="AW71" i="25"/>
  <c r="AK71" i="25"/>
  <c r="AH71" i="25"/>
  <c r="AW73" i="25"/>
  <c r="AH73" i="25"/>
  <c r="AK73" i="25"/>
  <c r="AW79" i="25"/>
  <c r="AK79" i="25"/>
  <c r="AH79" i="25"/>
  <c r="AW87" i="25"/>
  <c r="AK87" i="25"/>
  <c r="AH87" i="25"/>
  <c r="AW89" i="25"/>
  <c r="AH89" i="25"/>
  <c r="AK89" i="25"/>
  <c r="AW94" i="25"/>
  <c r="AH94" i="25"/>
  <c r="AK94" i="25"/>
  <c r="M96" i="25"/>
  <c r="AW96" i="25"/>
  <c r="AH96" i="25"/>
  <c r="AK96" i="25"/>
  <c r="AW98" i="25"/>
  <c r="AH98" i="25"/>
  <c r="AK98" i="25"/>
  <c r="BH99" i="25"/>
  <c r="AW99" i="25"/>
  <c r="AK99" i="25"/>
  <c r="AH99" i="25"/>
  <c r="AW101" i="25"/>
  <c r="AH101" i="25"/>
  <c r="AK101" i="25"/>
  <c r="M46" i="23"/>
  <c r="AW46" i="23"/>
  <c r="AK46" i="23"/>
  <c r="AH46" i="23"/>
  <c r="AW48" i="23"/>
  <c r="AK48" i="23"/>
  <c r="AH48" i="23"/>
  <c r="M50" i="23"/>
  <c r="AW50" i="23"/>
  <c r="AK50" i="23"/>
  <c r="AH50" i="23"/>
  <c r="AW74" i="23"/>
  <c r="AK74" i="23"/>
  <c r="AH74" i="23"/>
  <c r="AH18" i="24"/>
  <c r="AK18" i="24"/>
  <c r="AH22" i="24"/>
  <c r="AK22" i="24"/>
  <c r="AW26" i="24"/>
  <c r="AH26" i="24"/>
  <c r="AK26" i="24"/>
  <c r="AK31" i="24"/>
  <c r="AH31" i="24"/>
  <c r="BG34" i="24"/>
  <c r="AH34" i="24"/>
  <c r="AK34" i="24"/>
  <c r="AK39" i="24"/>
  <c r="AH39" i="24"/>
  <c r="AH42" i="24"/>
  <c r="AK42" i="24"/>
  <c r="AW61" i="24"/>
  <c r="AK61" i="24"/>
  <c r="AH61" i="24"/>
  <c r="AW63" i="24"/>
  <c r="AK63" i="24"/>
  <c r="AH63" i="24"/>
  <c r="AW70" i="24"/>
  <c r="AH70" i="24"/>
  <c r="AK70" i="24"/>
  <c r="K10" i="25"/>
  <c r="AH10" i="25"/>
  <c r="AK10" i="25"/>
  <c r="AH14" i="25"/>
  <c r="AK14" i="25"/>
  <c r="AH16" i="25"/>
  <c r="AK16" i="25"/>
  <c r="BG19" i="25"/>
  <c r="AK19" i="25"/>
  <c r="AH19" i="25"/>
  <c r="AW22" i="25"/>
  <c r="AH22" i="25"/>
  <c r="AK22" i="25"/>
  <c r="AH25" i="25"/>
  <c r="AK25" i="25"/>
  <c r="AH29" i="25"/>
  <c r="AK29" i="25"/>
  <c r="AH30" i="25"/>
  <c r="AK30" i="25"/>
  <c r="M76" i="25"/>
  <c r="AW76" i="25"/>
  <c r="AH76" i="25"/>
  <c r="AK76" i="25"/>
  <c r="M80" i="25"/>
  <c r="AW80" i="25"/>
  <c r="AH80" i="25"/>
  <c r="AK80" i="25"/>
  <c r="AV83" i="25"/>
  <c r="AW83" i="25"/>
  <c r="AK83" i="25"/>
  <c r="AH83" i="25"/>
  <c r="AW85" i="25"/>
  <c r="AH85" i="25"/>
  <c r="AK85" i="25"/>
  <c r="AW90" i="25"/>
  <c r="AH90" i="25"/>
  <c r="AK90" i="25"/>
  <c r="M92" i="25"/>
  <c r="AW92" i="25"/>
  <c r="AH92" i="25"/>
  <c r="AK92" i="25"/>
  <c r="AK6" i="23"/>
  <c r="AH6" i="23"/>
  <c r="AS2" i="23"/>
  <c r="AW25" i="23"/>
  <c r="AK25" i="23"/>
  <c r="AH25" i="23"/>
  <c r="AW27" i="23"/>
  <c r="AK27" i="23"/>
  <c r="AH27" i="23"/>
  <c r="BH29" i="23"/>
  <c r="AW29" i="23"/>
  <c r="AK29" i="23"/>
  <c r="AH29" i="23"/>
  <c r="AW31" i="23"/>
  <c r="AK31" i="23"/>
  <c r="AH31" i="23"/>
  <c r="AW33" i="23"/>
  <c r="AK33" i="23"/>
  <c r="AH33" i="23"/>
  <c r="AW38" i="23"/>
  <c r="AK38" i="23"/>
  <c r="AH38" i="23"/>
  <c r="AW45" i="23"/>
  <c r="AK45" i="23"/>
  <c r="AH45" i="23"/>
  <c r="AW47" i="23"/>
  <c r="AK47" i="23"/>
  <c r="AH47" i="23"/>
  <c r="K49" i="23"/>
  <c r="AW49" i="23"/>
  <c r="AK49" i="23"/>
  <c r="AH49" i="23"/>
  <c r="AW51" i="23"/>
  <c r="AK51" i="23"/>
  <c r="AH51" i="23"/>
  <c r="AW53" i="23"/>
  <c r="AK53" i="23"/>
  <c r="AH53" i="23"/>
  <c r="AW67" i="23"/>
  <c r="AK67" i="23"/>
  <c r="AH67" i="23"/>
  <c r="BH69" i="23"/>
  <c r="AW69" i="23"/>
  <c r="AK69" i="23"/>
  <c r="AH69" i="23"/>
  <c r="AW71" i="23"/>
  <c r="AK71" i="23"/>
  <c r="AH71" i="23"/>
  <c r="BH73" i="23"/>
  <c r="AW73" i="23"/>
  <c r="AK73" i="23"/>
  <c r="AH73" i="23"/>
  <c r="AW75" i="23"/>
  <c r="AK75" i="23"/>
  <c r="AH75" i="23"/>
  <c r="BH77" i="23"/>
  <c r="AW77" i="23"/>
  <c r="AK77" i="23"/>
  <c r="AH77" i="23"/>
  <c r="AZ2" i="24"/>
  <c r="AV7" i="24"/>
  <c r="AK8" i="24"/>
  <c r="AH8" i="24"/>
  <c r="AK9" i="24"/>
  <c r="AH9" i="24"/>
  <c r="BG10" i="24"/>
  <c r="AH10" i="24"/>
  <c r="AK10" i="24"/>
  <c r="AK11" i="24"/>
  <c r="AH11" i="24"/>
  <c r="AW55" i="24"/>
  <c r="AK55" i="24"/>
  <c r="AH55" i="24"/>
  <c r="H56" i="24"/>
  <c r="AW60" i="24"/>
  <c r="AK60" i="24"/>
  <c r="AH60" i="24"/>
  <c r="BH62" i="24"/>
  <c r="AW62" i="24"/>
  <c r="AK62" i="24"/>
  <c r="AH62" i="24"/>
  <c r="K63" i="24"/>
  <c r="BH66" i="24"/>
  <c r="AW66" i="24"/>
  <c r="AH66" i="24"/>
  <c r="AK66" i="24"/>
  <c r="AU68" i="24"/>
  <c r="AW68" i="24"/>
  <c r="AK68" i="24"/>
  <c r="AH68" i="24"/>
  <c r="M69" i="24"/>
  <c r="AW69" i="24"/>
  <c r="AK69" i="24"/>
  <c r="AH69" i="24"/>
  <c r="AU72" i="24"/>
  <c r="AW72" i="24"/>
  <c r="AK72" i="24"/>
  <c r="AH72" i="24"/>
  <c r="AW75" i="24"/>
  <c r="AK75" i="24"/>
  <c r="AH75" i="24"/>
  <c r="M77" i="24"/>
  <c r="AW77" i="24"/>
  <c r="AK77" i="24"/>
  <c r="AH77" i="24"/>
  <c r="AW80" i="24"/>
  <c r="AK80" i="24"/>
  <c r="AH80" i="24"/>
  <c r="AW82" i="24"/>
  <c r="AH82" i="24"/>
  <c r="AK82" i="24"/>
  <c r="AW87" i="24"/>
  <c r="AK87" i="24"/>
  <c r="AH87" i="24"/>
  <c r="M89" i="24"/>
  <c r="AW89" i="24"/>
  <c r="AK89" i="24"/>
  <c r="AH89" i="24"/>
  <c r="AW90" i="24"/>
  <c r="AH90" i="24"/>
  <c r="AK90" i="24"/>
  <c r="AU96" i="24"/>
  <c r="AW96" i="24"/>
  <c r="AK96" i="24"/>
  <c r="AH96" i="24"/>
  <c r="M98" i="24"/>
  <c r="AW99" i="24"/>
  <c r="AK99" i="24"/>
  <c r="AH99" i="24"/>
  <c r="K102" i="24"/>
  <c r="AU102" i="24"/>
  <c r="AK18" i="14"/>
  <c r="AH18" i="14"/>
  <c r="H6" i="25"/>
  <c r="H7" i="25"/>
  <c r="AU7" i="25" s="1"/>
  <c r="M38" i="25"/>
  <c r="AW38" i="25"/>
  <c r="AH38" i="25"/>
  <c r="AK38" i="25"/>
  <c r="AU38" i="25"/>
  <c r="M41" i="25"/>
  <c r="AW41" i="25"/>
  <c r="AH41" i="25"/>
  <c r="AK41" i="25"/>
  <c r="K42" i="25"/>
  <c r="AW52" i="25"/>
  <c r="AH52" i="25"/>
  <c r="AK52" i="25"/>
  <c r="AW70" i="25"/>
  <c r="AH70" i="25"/>
  <c r="AK70" i="25"/>
  <c r="AV75" i="25"/>
  <c r="AW75" i="25"/>
  <c r="AK75" i="25"/>
  <c r="AH75" i="25"/>
  <c r="K80" i="25"/>
  <c r="AW82" i="25"/>
  <c r="AH82" i="25"/>
  <c r="AK82" i="25"/>
  <c r="M84" i="25"/>
  <c r="AW84" i="25"/>
  <c r="AH84" i="25"/>
  <c r="AK84" i="25"/>
  <c r="K85" i="25"/>
  <c r="AV91" i="25"/>
  <c r="AW91" i="25"/>
  <c r="AK91" i="25"/>
  <c r="AH91" i="25"/>
  <c r="AW24" i="23"/>
  <c r="AK24" i="23"/>
  <c r="AH24" i="23"/>
  <c r="K26" i="23"/>
  <c r="AW26" i="23"/>
  <c r="AK26" i="23"/>
  <c r="AH26" i="23"/>
  <c r="AW28" i="23"/>
  <c r="AK28" i="23"/>
  <c r="AH28" i="23"/>
  <c r="AW44" i="23"/>
  <c r="AK44" i="23"/>
  <c r="AH44" i="23"/>
  <c r="AW52" i="23"/>
  <c r="AK52" i="23"/>
  <c r="AH52" i="23"/>
  <c r="M54" i="23"/>
  <c r="AW54" i="23"/>
  <c r="AK54" i="23"/>
  <c r="AH54" i="23"/>
  <c r="AW68" i="23"/>
  <c r="AK68" i="23"/>
  <c r="AH68" i="23"/>
  <c r="AK19" i="24"/>
  <c r="AH19" i="24"/>
  <c r="AK23" i="24"/>
  <c r="AH23" i="24"/>
  <c r="BG25" i="24"/>
  <c r="AK25" i="24"/>
  <c r="AH25" i="24"/>
  <c r="BG29" i="24"/>
  <c r="AK29" i="24"/>
  <c r="AH29" i="24"/>
  <c r="AW33" i="24"/>
  <c r="AK33" i="24"/>
  <c r="AH33" i="24"/>
  <c r="AK36" i="24"/>
  <c r="AH36" i="24"/>
  <c r="BG38" i="24"/>
  <c r="AH38" i="24"/>
  <c r="AK38" i="24"/>
  <c r="BG41" i="24"/>
  <c r="AK41" i="24"/>
  <c r="AH41" i="24"/>
  <c r="K76" i="24"/>
  <c r="AW76" i="24"/>
  <c r="AK76" i="24"/>
  <c r="AH76" i="24"/>
  <c r="AW78" i="24"/>
  <c r="AK78" i="24"/>
  <c r="AH78" i="24"/>
  <c r="AW94" i="24"/>
  <c r="AK94" i="24"/>
  <c r="AH94" i="24"/>
  <c r="AW8" i="25"/>
  <c r="AH8" i="25"/>
  <c r="AK8" i="25"/>
  <c r="AH12" i="25"/>
  <c r="AK12" i="25"/>
  <c r="AH20" i="25"/>
  <c r="AK20" i="25"/>
  <c r="AW35" i="23"/>
  <c r="AK35" i="23"/>
  <c r="AH35" i="23"/>
  <c r="AW37" i="23"/>
  <c r="AK37" i="23"/>
  <c r="AH37" i="23"/>
  <c r="AW40" i="23"/>
  <c r="AK40" i="23"/>
  <c r="AH40" i="23"/>
  <c r="M42" i="23"/>
  <c r="AW42" i="23"/>
  <c r="AK42" i="23"/>
  <c r="AH42" i="23"/>
  <c r="AW55" i="23"/>
  <c r="AK55" i="23"/>
  <c r="AH55" i="23"/>
  <c r="K57" i="23"/>
  <c r="AW57" i="23"/>
  <c r="AK57" i="23"/>
  <c r="AH57" i="23"/>
  <c r="AW60" i="23"/>
  <c r="AK60" i="23"/>
  <c r="AH60" i="23"/>
  <c r="AW62" i="23"/>
  <c r="AK62" i="23"/>
  <c r="AH62" i="23"/>
  <c r="AW64" i="23"/>
  <c r="AK64" i="23"/>
  <c r="AH64" i="23"/>
  <c r="AW66" i="23"/>
  <c r="AK66" i="23"/>
  <c r="AH66" i="23"/>
  <c r="AW79" i="23"/>
  <c r="AK79" i="23"/>
  <c r="AH79" i="23"/>
  <c r="BH81" i="23"/>
  <c r="AW81" i="23"/>
  <c r="AK81" i="23"/>
  <c r="AH81" i="23"/>
  <c r="AW83" i="23"/>
  <c r="AK83" i="23"/>
  <c r="AH83" i="23"/>
  <c r="AW85" i="23"/>
  <c r="AK85" i="23"/>
  <c r="AH85" i="23"/>
  <c r="AW87" i="23"/>
  <c r="AK87" i="23"/>
  <c r="AH87" i="23"/>
  <c r="AV89" i="23"/>
  <c r="AW89" i="23"/>
  <c r="AK89" i="23"/>
  <c r="AH89" i="23"/>
  <c r="AW91" i="23"/>
  <c r="AK91" i="23"/>
  <c r="AH91" i="23"/>
  <c r="BH93" i="23"/>
  <c r="AW93" i="23"/>
  <c r="AK93" i="23"/>
  <c r="AH93" i="23"/>
  <c r="AW95" i="23"/>
  <c r="AK95" i="23"/>
  <c r="AH95" i="23"/>
  <c r="AK12" i="24"/>
  <c r="AH12" i="24"/>
  <c r="AK13" i="24"/>
  <c r="AH13" i="24"/>
  <c r="BG14" i="24"/>
  <c r="AK14" i="24"/>
  <c r="AH14" i="24"/>
  <c r="BG15" i="24"/>
  <c r="AK15" i="24"/>
  <c r="AH15" i="24"/>
  <c r="AK16" i="24"/>
  <c r="AH16" i="24"/>
  <c r="AW17" i="24"/>
  <c r="AK17" i="24"/>
  <c r="AH17" i="24"/>
  <c r="H22" i="24"/>
  <c r="H23" i="24"/>
  <c r="H24" i="24"/>
  <c r="H27" i="24"/>
  <c r="H28" i="24"/>
  <c r="H33" i="24"/>
  <c r="H36" i="24"/>
  <c r="H37" i="24"/>
  <c r="H40" i="24"/>
  <c r="H41" i="24"/>
  <c r="H43" i="24"/>
  <c r="AK56" i="24"/>
  <c r="AH56" i="24"/>
  <c r="AW57" i="24"/>
  <c r="AK57" i="24"/>
  <c r="AH57" i="24"/>
  <c r="AW65" i="24"/>
  <c r="AK65" i="24"/>
  <c r="AH65" i="24"/>
  <c r="AW71" i="24"/>
  <c r="AK71" i="24"/>
  <c r="AH71" i="24"/>
  <c r="AW74" i="24"/>
  <c r="AH74" i="24"/>
  <c r="AK74" i="24"/>
  <c r="AW79" i="24"/>
  <c r="AK79" i="24"/>
  <c r="AH79" i="24"/>
  <c r="BH84" i="24"/>
  <c r="AW84" i="24"/>
  <c r="AK84" i="24"/>
  <c r="AH84" i="24"/>
  <c r="AW86" i="24"/>
  <c r="AH86" i="24"/>
  <c r="AK86" i="24"/>
  <c r="AU92" i="24"/>
  <c r="AW92" i="24"/>
  <c r="AK92" i="24"/>
  <c r="AH92" i="24"/>
  <c r="AW95" i="24"/>
  <c r="AK95" i="24"/>
  <c r="AH95" i="24"/>
  <c r="M97" i="24"/>
  <c r="AW97" i="24"/>
  <c r="AK97" i="24"/>
  <c r="AH97" i="24"/>
  <c r="AW98" i="24"/>
  <c r="AH98" i="24"/>
  <c r="AK98" i="24"/>
  <c r="M101" i="24"/>
  <c r="AW101" i="24"/>
  <c r="AK101" i="24"/>
  <c r="AH101" i="24"/>
  <c r="M102" i="24"/>
  <c r="AV102" i="24"/>
  <c r="AW103" i="24"/>
  <c r="AK103" i="24"/>
  <c r="AH103" i="24"/>
  <c r="AW4" i="25"/>
  <c r="AK4" i="25"/>
  <c r="AW5" i="25"/>
  <c r="AH5" i="25"/>
  <c r="AK5" i="25"/>
  <c r="AW6" i="25"/>
  <c r="AH6" i="25"/>
  <c r="AK6" i="25"/>
  <c r="AK7" i="25"/>
  <c r="AK2" i="25" s="1"/>
  <c r="AH7" i="25"/>
  <c r="H8" i="25"/>
  <c r="H21" i="25"/>
  <c r="H23" i="25"/>
  <c r="AU23" i="25" s="1"/>
  <c r="AW35" i="25"/>
  <c r="AK35" i="25"/>
  <c r="AH35" i="25"/>
  <c r="AU37" i="25"/>
  <c r="AW37" i="25"/>
  <c r="AH37" i="25"/>
  <c r="AK37" i="25"/>
  <c r="AW43" i="25"/>
  <c r="AK43" i="25"/>
  <c r="AH43" i="25"/>
  <c r="M45" i="25"/>
  <c r="AW45" i="25"/>
  <c r="AH45" i="25"/>
  <c r="AK45" i="25"/>
  <c r="AW47" i="25"/>
  <c r="AK47" i="25"/>
  <c r="AH47" i="25"/>
  <c r="AU49" i="25"/>
  <c r="AW49" i="25"/>
  <c r="AH49" i="25"/>
  <c r="AK49" i="25"/>
  <c r="AW54" i="25"/>
  <c r="AH54" i="25"/>
  <c r="AK54" i="25"/>
  <c r="AW56" i="25"/>
  <c r="AH56" i="25"/>
  <c r="AK56" i="25"/>
  <c r="AW58" i="25"/>
  <c r="AH58" i="25"/>
  <c r="AK58" i="25"/>
  <c r="AW60" i="25"/>
  <c r="AH60" i="25"/>
  <c r="AK60" i="25"/>
  <c r="AW62" i="25"/>
  <c r="AH62" i="25"/>
  <c r="AK62" i="25"/>
  <c r="AW64" i="25"/>
  <c r="AH64" i="25"/>
  <c r="AK64" i="25"/>
  <c r="K65" i="25"/>
  <c r="AV67" i="25"/>
  <c r="AW67" i="25"/>
  <c r="AK67" i="25"/>
  <c r="AH67" i="25"/>
  <c r="AW69" i="25"/>
  <c r="AH69" i="25"/>
  <c r="AK69" i="25"/>
  <c r="M72" i="25"/>
  <c r="AW72" i="25"/>
  <c r="AH72" i="25"/>
  <c r="AK72" i="25"/>
  <c r="AW74" i="25"/>
  <c r="AH74" i="25"/>
  <c r="AK74" i="25"/>
  <c r="AW77" i="25"/>
  <c r="AH77" i="25"/>
  <c r="AK77" i="25"/>
  <c r="AW78" i="25"/>
  <c r="AH78" i="25"/>
  <c r="AK78" i="25"/>
  <c r="K79" i="25"/>
  <c r="AW81" i="25"/>
  <c r="AH81" i="25"/>
  <c r="AK81" i="25"/>
  <c r="AV81" i="25"/>
  <c r="AW86" i="25"/>
  <c r="AH86" i="25"/>
  <c r="AK86" i="25"/>
  <c r="M88" i="25"/>
  <c r="AW88" i="25"/>
  <c r="AH88" i="25"/>
  <c r="AK88" i="25"/>
  <c r="AW93" i="25"/>
  <c r="AH93" i="25"/>
  <c r="AK93" i="25"/>
  <c r="K95" i="25"/>
  <c r="AW95" i="25"/>
  <c r="AK95" i="25"/>
  <c r="AH95" i="25"/>
  <c r="AW97" i="25"/>
  <c r="AH97" i="25"/>
  <c r="AK97" i="25"/>
  <c r="AW100" i="25"/>
  <c r="AH100" i="25"/>
  <c r="AK100" i="25"/>
  <c r="AW102" i="25"/>
  <c r="AH102" i="25"/>
  <c r="AK102" i="25"/>
  <c r="BH17" i="23"/>
  <c r="BG17" i="23"/>
  <c r="M64" i="24"/>
  <c r="AV73" i="24"/>
  <c r="BH74" i="24"/>
  <c r="K5" i="24"/>
  <c r="BG5" i="24"/>
  <c r="K42" i="24"/>
  <c r="AV42" i="24" s="1"/>
  <c r="BG42" i="24"/>
  <c r="BH51" i="24"/>
  <c r="BG51" i="24"/>
  <c r="M59" i="24"/>
  <c r="AU59" i="24"/>
  <c r="AU64" i="24"/>
  <c r="AV77" i="24"/>
  <c r="AV81" i="24"/>
  <c r="BH82" i="24"/>
  <c r="AV85" i="24"/>
  <c r="AV92" i="24"/>
  <c r="K16" i="25"/>
  <c r="AV16" i="25" s="1"/>
  <c r="BG16" i="25"/>
  <c r="BH25" i="25"/>
  <c r="BG25" i="25"/>
  <c r="BH29" i="25"/>
  <c r="BG29" i="25"/>
  <c r="AU46" i="25"/>
  <c r="BH89" i="25"/>
  <c r="P2" i="24"/>
  <c r="AJ2" i="24"/>
  <c r="AQ2" i="24"/>
  <c r="BH9" i="24"/>
  <c r="BG9" i="24"/>
  <c r="K33" i="24"/>
  <c r="BG33" i="24"/>
  <c r="AV59" i="24"/>
  <c r="M60" i="24"/>
  <c r="AU60" i="24"/>
  <c r="AV69" i="24"/>
  <c r="M70" i="24"/>
  <c r="M72" i="24"/>
  <c r="M74" i="24"/>
  <c r="AU74" i="24"/>
  <c r="M78" i="24"/>
  <c r="AU78" i="24"/>
  <c r="BH78" i="24"/>
  <c r="M82" i="24"/>
  <c r="AU82" i="24"/>
  <c r="M86" i="24"/>
  <c r="AU86" i="24"/>
  <c r="BH86" i="24"/>
  <c r="AV93" i="24"/>
  <c r="AV100" i="24"/>
  <c r="BG4" i="25"/>
  <c r="BH14" i="25"/>
  <c r="BG14" i="25"/>
  <c r="BH23" i="25"/>
  <c r="BG23" i="25"/>
  <c r="K24" i="25"/>
  <c r="BG24" i="25"/>
  <c r="BH33" i="25"/>
  <c r="BG33" i="25"/>
  <c r="AV46" i="25"/>
  <c r="M89" i="25"/>
  <c r="AU89" i="25"/>
  <c r="BG7" i="23"/>
  <c r="H10" i="23"/>
  <c r="BG11" i="23"/>
  <c r="K15" i="23"/>
  <c r="BG15" i="23"/>
  <c r="BG19" i="23"/>
  <c r="AV34" i="23"/>
  <c r="K90" i="23"/>
  <c r="R2" i="24"/>
  <c r="AB2" i="24"/>
  <c r="AL2" i="24"/>
  <c r="AR2" i="24"/>
  <c r="H6" i="24"/>
  <c r="BH7" i="24"/>
  <c r="BG7" i="24"/>
  <c r="BG8" i="24"/>
  <c r="H11" i="24"/>
  <c r="AV11" i="24" s="1"/>
  <c r="K13" i="24"/>
  <c r="BG13" i="24"/>
  <c r="BG17" i="24"/>
  <c r="BG18" i="24"/>
  <c r="H21" i="24"/>
  <c r="BG22" i="24"/>
  <c r="H26" i="24"/>
  <c r="K27" i="24"/>
  <c r="AV27" i="24" s="1"/>
  <c r="BG27" i="24"/>
  <c r="K29" i="24"/>
  <c r="BG32" i="24"/>
  <c r="BG36" i="24"/>
  <c r="BG45" i="24"/>
  <c r="BG49" i="24"/>
  <c r="K51" i="24"/>
  <c r="AU51" i="24" s="1"/>
  <c r="H55" i="24"/>
  <c r="K59" i="24"/>
  <c r="BH63" i="24"/>
  <c r="K66" i="24"/>
  <c r="AU70" i="24"/>
  <c r="BH70" i="24"/>
  <c r="AV72" i="24"/>
  <c r="BH72" i="24"/>
  <c r="K73" i="24"/>
  <c r="AV74" i="24"/>
  <c r="K77" i="24"/>
  <c r="BH77" i="24"/>
  <c r="AV78" i="24"/>
  <c r="K81" i="24"/>
  <c r="BH81" i="24"/>
  <c r="AV82" i="24"/>
  <c r="K84" i="24"/>
  <c r="K85" i="24"/>
  <c r="BH85" i="24"/>
  <c r="AV86" i="24"/>
  <c r="AV88" i="24"/>
  <c r="AU89" i="24"/>
  <c r="K90" i="24"/>
  <c r="K92" i="24"/>
  <c r="M94" i="24"/>
  <c r="AU94" i="24"/>
  <c r="BH94" i="24"/>
  <c r="AV96" i="24"/>
  <c r="AU97" i="24"/>
  <c r="K98" i="24"/>
  <c r="AV101" i="24"/>
  <c r="H18" i="14"/>
  <c r="AX18" i="14" s="1"/>
  <c r="BH7" i="25"/>
  <c r="BG7" i="25"/>
  <c r="K8" i="25"/>
  <c r="BG8" i="25"/>
  <c r="BH13" i="25"/>
  <c r="BG13" i="25"/>
  <c r="BH18" i="25"/>
  <c r="BG18" i="25"/>
  <c r="BH22" i="25"/>
  <c r="BG22" i="25"/>
  <c r="BG31" i="25"/>
  <c r="BH32" i="25"/>
  <c r="BG32" i="25"/>
  <c r="BH38" i="25"/>
  <c r="M44" i="25"/>
  <c r="K46" i="25"/>
  <c r="AV58" i="25"/>
  <c r="AV62" i="25"/>
  <c r="AU72" i="25"/>
  <c r="K13" i="23"/>
  <c r="AU13" i="23" s="1"/>
  <c r="BG13" i="23"/>
  <c r="BH5" i="25"/>
  <c r="BG5" i="25"/>
  <c r="BH10" i="25"/>
  <c r="BG10" i="25"/>
  <c r="BH15" i="25"/>
  <c r="BG15" i="25"/>
  <c r="BG20" i="25"/>
  <c r="K4" i="23"/>
  <c r="BG4" i="23"/>
  <c r="AA2" i="24"/>
  <c r="BG19" i="24"/>
  <c r="BH23" i="24"/>
  <c r="BG23" i="24"/>
  <c r="K50" i="24"/>
  <c r="BG50" i="24"/>
  <c r="H52" i="24"/>
  <c r="BH9" i="25"/>
  <c r="BG9" i="25"/>
  <c r="K6" i="23"/>
  <c r="BG6" i="23"/>
  <c r="K10" i="23"/>
  <c r="BG10" i="23"/>
  <c r="BG14" i="23"/>
  <c r="BG18" i="23"/>
  <c r="BG22" i="23"/>
  <c r="AU90" i="23"/>
  <c r="L2" i="24"/>
  <c r="AE2" i="24"/>
  <c r="AM2" i="24"/>
  <c r="BG6" i="24"/>
  <c r="H10" i="24"/>
  <c r="BG11" i="24"/>
  <c r="BG12" i="24"/>
  <c r="H15" i="24"/>
  <c r="BG16" i="24"/>
  <c r="H20" i="24"/>
  <c r="BG21" i="24"/>
  <c r="K23" i="24"/>
  <c r="BG26" i="24"/>
  <c r="H29" i="24"/>
  <c r="BG31" i="24"/>
  <c r="BG35" i="24"/>
  <c r="H38" i="24"/>
  <c r="BG39" i="24"/>
  <c r="H42" i="24"/>
  <c r="BH43" i="24"/>
  <c r="BG43" i="24"/>
  <c r="BG44" i="24"/>
  <c r="BG48" i="24"/>
  <c r="H51" i="24"/>
  <c r="H53" i="24"/>
  <c r="BH54" i="24"/>
  <c r="BG54" i="24"/>
  <c r="BG55" i="24"/>
  <c r="BG56" i="24"/>
  <c r="BH59" i="24"/>
  <c r="K62" i="24"/>
  <c r="M63" i="24"/>
  <c r="AU63" i="24"/>
  <c r="M68" i="24"/>
  <c r="BH68" i="24"/>
  <c r="K69" i="24"/>
  <c r="K70" i="24"/>
  <c r="AV70" i="24"/>
  <c r="K72" i="24"/>
  <c r="K74" i="24"/>
  <c r="AU77" i="24"/>
  <c r="K78" i="24"/>
  <c r="AU81" i="24"/>
  <c r="K82" i="24"/>
  <c r="AU85" i="24"/>
  <c r="K86" i="24"/>
  <c r="AV89" i="24"/>
  <c r="BH92" i="24"/>
  <c r="K93" i="24"/>
  <c r="BH93" i="24"/>
  <c r="AV94" i="24"/>
  <c r="AV97" i="24"/>
  <c r="K100" i="24"/>
  <c r="M18" i="14"/>
  <c r="AW18" i="14" s="1"/>
  <c r="BH6" i="25"/>
  <c r="BG6" i="25"/>
  <c r="BG12" i="25"/>
  <c r="H15" i="25"/>
  <c r="H16" i="25"/>
  <c r="BH17" i="25"/>
  <c r="BG17" i="25"/>
  <c r="BH21" i="25"/>
  <c r="BG21" i="25"/>
  <c r="K23" i="25"/>
  <c r="K26" i="25"/>
  <c r="BG26" i="25"/>
  <c r="BH30" i="25"/>
  <c r="BG30" i="25"/>
  <c r="K33" i="25"/>
  <c r="AU33" i="25" s="1"/>
  <c r="BH37" i="25"/>
  <c r="K38" i="25"/>
  <c r="BH42" i="25"/>
  <c r="BH44" i="25"/>
  <c r="K45" i="25"/>
  <c r="AV54" i="25"/>
  <c r="K73" i="25"/>
  <c r="BH80" i="25"/>
  <c r="K81" i="25"/>
  <c r="K84" i="25"/>
  <c r="M85" i="25"/>
  <c r="AU85" i="25"/>
  <c r="K89" i="25"/>
  <c r="AV92" i="25"/>
  <c r="K18" i="14"/>
  <c r="BG18" i="14"/>
  <c r="H31" i="25"/>
  <c r="AU31" i="25" s="1"/>
  <c r="BH26" i="25"/>
  <c r="H22" i="25"/>
  <c r="H14" i="25"/>
  <c r="H13" i="25"/>
  <c r="H46" i="24"/>
  <c r="H48" i="24"/>
  <c r="H49" i="24"/>
  <c r="H50" i="24"/>
  <c r="AV50" i="24" s="1"/>
  <c r="H31" i="24"/>
  <c r="H30" i="24"/>
  <c r="AV29" i="24"/>
  <c r="H17" i="24"/>
  <c r="AU17" i="24" s="1"/>
  <c r="H14" i="24"/>
  <c r="H13" i="24"/>
  <c r="H12" i="24"/>
  <c r="AU7" i="24"/>
  <c r="J2" i="24"/>
  <c r="BN2" i="24" s="1"/>
  <c r="BH18" i="14"/>
  <c r="H15" i="23"/>
  <c r="H14" i="23"/>
  <c r="H13" i="23"/>
  <c r="H9" i="23"/>
  <c r="H32" i="25"/>
  <c r="H29" i="25"/>
  <c r="H25" i="25"/>
  <c r="H24" i="25"/>
  <c r="M11" i="25"/>
  <c r="AW11" i="25" s="1"/>
  <c r="BH8" i="25"/>
  <c r="AU8" i="25"/>
  <c r="G2" i="25"/>
  <c r="T2" i="24"/>
  <c r="BH16" i="25"/>
  <c r="W2" i="24"/>
  <c r="AV31" i="25"/>
  <c r="AV24" i="25"/>
  <c r="AV8" i="25"/>
  <c r="K54" i="23"/>
  <c r="K46" i="23"/>
  <c r="AU54" i="23"/>
  <c r="K62" i="23"/>
  <c r="K73" i="23"/>
  <c r="BH78" i="23"/>
  <c r="K85" i="23"/>
  <c r="K93" i="23"/>
  <c r="AU94" i="23"/>
  <c r="H4" i="23"/>
  <c r="AU4" i="23" s="1"/>
  <c r="AV34" i="25"/>
  <c r="M47" i="25"/>
  <c r="AU47" i="25"/>
  <c r="M51" i="25"/>
  <c r="AU51" i="25"/>
  <c r="M55" i="25"/>
  <c r="AU55" i="25"/>
  <c r="M59" i="25"/>
  <c r="AU59" i="25"/>
  <c r="M63" i="25"/>
  <c r="AU63" i="25"/>
  <c r="AU68" i="25"/>
  <c r="BH93" i="25"/>
  <c r="AV96" i="25"/>
  <c r="M100" i="25"/>
  <c r="BH100" i="25"/>
  <c r="AF2" i="25"/>
  <c r="H5" i="25"/>
  <c r="H9" i="25"/>
  <c r="AU15" i="25"/>
  <c r="M16" i="25"/>
  <c r="AX16" i="25" s="1"/>
  <c r="K30" i="25"/>
  <c r="M35" i="25"/>
  <c r="AU35" i="25"/>
  <c r="BH35" i="25"/>
  <c r="AV37" i="25"/>
  <c r="M42" i="25"/>
  <c r="AU42" i="25"/>
  <c r="AV44" i="25"/>
  <c r="K49" i="25"/>
  <c r="BH49" i="25"/>
  <c r="K50" i="25"/>
  <c r="K53" i="25"/>
  <c r="BH53" i="25"/>
  <c r="K54" i="25"/>
  <c r="K57" i="25"/>
  <c r="BH57" i="25"/>
  <c r="K58" i="25"/>
  <c r="K61" i="25"/>
  <c r="BH61" i="25"/>
  <c r="K62" i="25"/>
  <c r="BH65" i="25"/>
  <c r="AV68" i="25"/>
  <c r="BH69" i="25"/>
  <c r="AV72" i="25"/>
  <c r="AU76" i="25"/>
  <c r="AU80" i="25"/>
  <c r="BH84" i="25"/>
  <c r="AV85" i="25"/>
  <c r="K87" i="25"/>
  <c r="K88" i="25"/>
  <c r="BH88" i="25"/>
  <c r="AV89" i="25"/>
  <c r="K92" i="25"/>
  <c r="M93" i="25"/>
  <c r="AU93" i="25"/>
  <c r="M97" i="25"/>
  <c r="AU97" i="25"/>
  <c r="BH97" i="25"/>
  <c r="AU100" i="25"/>
  <c r="M8" i="25"/>
  <c r="K18" i="25"/>
  <c r="M19" i="25"/>
  <c r="AW19" i="25" s="1"/>
  <c r="H26" i="25"/>
  <c r="M27" i="25"/>
  <c r="AW27" i="25" s="1"/>
  <c r="H30" i="25"/>
  <c r="K34" i="25"/>
  <c r="BH34" i="25"/>
  <c r="AV35" i="25"/>
  <c r="AV38" i="25"/>
  <c r="M39" i="25"/>
  <c r="AU39" i="25"/>
  <c r="AV42" i="25"/>
  <c r="K44" i="25"/>
  <c r="AV45" i="25"/>
  <c r="M46" i="25"/>
  <c r="BH46" i="25"/>
  <c r="BH50" i="25"/>
  <c r="BH54" i="25"/>
  <c r="BH58" i="25"/>
  <c r="BH62" i="25"/>
  <c r="M65" i="25"/>
  <c r="AU65" i="25"/>
  <c r="K68" i="25"/>
  <c r="M69" i="25"/>
  <c r="AU69" i="25"/>
  <c r="M73" i="25"/>
  <c r="AU73" i="25"/>
  <c r="BH73" i="25"/>
  <c r="AV76" i="25"/>
  <c r="BH77" i="25"/>
  <c r="AV80" i="25"/>
  <c r="AU84" i="25"/>
  <c r="AU88" i="25"/>
  <c r="BH92" i="25"/>
  <c r="AV93" i="25"/>
  <c r="K96" i="25"/>
  <c r="BH96" i="25"/>
  <c r="AV97" i="25"/>
  <c r="K100" i="25"/>
  <c r="AV100" i="25"/>
  <c r="M101" i="25"/>
  <c r="AU101" i="25"/>
  <c r="AX8" i="25"/>
  <c r="H17" i="25"/>
  <c r="AU34" i="25"/>
  <c r="K35" i="25"/>
  <c r="AV49" i="25"/>
  <c r="M50" i="25"/>
  <c r="AU50" i="25"/>
  <c r="AV53" i="25"/>
  <c r="M54" i="25"/>
  <c r="AU54" i="25"/>
  <c r="AV57" i="25"/>
  <c r="M58" i="25"/>
  <c r="AU58" i="25"/>
  <c r="AV61" i="25"/>
  <c r="M62" i="25"/>
  <c r="AU62" i="25"/>
  <c r="AV65" i="25"/>
  <c r="BH68" i="25"/>
  <c r="AV69" i="25"/>
  <c r="K72" i="25"/>
  <c r="BH72" i="25"/>
  <c r="AV73" i="25"/>
  <c r="K76" i="25"/>
  <c r="M77" i="25"/>
  <c r="AU77" i="25"/>
  <c r="M81" i="25"/>
  <c r="AU81" i="25"/>
  <c r="BH81" i="25"/>
  <c r="AV84" i="25"/>
  <c r="BH85" i="25"/>
  <c r="AV88" i="25"/>
  <c r="AU92" i="25"/>
  <c r="K93" i="25"/>
  <c r="AU96" i="25"/>
  <c r="K97" i="25"/>
  <c r="H4" i="25"/>
  <c r="M4" i="25"/>
  <c r="BH4" i="25"/>
  <c r="H12" i="25"/>
  <c r="M12" i="25"/>
  <c r="AW12" i="25" s="1"/>
  <c r="BH12" i="25"/>
  <c r="H20" i="25"/>
  <c r="M20" i="25"/>
  <c r="AW20" i="25" s="1"/>
  <c r="BH20" i="25"/>
  <c r="H28" i="25"/>
  <c r="M28" i="25"/>
  <c r="AW28" i="25" s="1"/>
  <c r="BH28" i="25"/>
  <c r="J2" i="25"/>
  <c r="M7" i="25"/>
  <c r="AV7" i="25"/>
  <c r="H10" i="25"/>
  <c r="AV10" i="25" s="1"/>
  <c r="K11" i="25"/>
  <c r="BH11" i="25"/>
  <c r="M15" i="25"/>
  <c r="AX15" i="25" s="1"/>
  <c r="H18" i="25"/>
  <c r="K19" i="25"/>
  <c r="BH19" i="25"/>
  <c r="M23" i="25"/>
  <c r="K27" i="25"/>
  <c r="BH27" i="25"/>
  <c r="M30" i="25"/>
  <c r="AW30" i="25" s="1"/>
  <c r="K4" i="25"/>
  <c r="AU4" i="25" s="1"/>
  <c r="K6" i="25"/>
  <c r="H11" i="25"/>
  <c r="K12" i="25"/>
  <c r="AU12" i="25" s="1"/>
  <c r="K14" i="25"/>
  <c r="H19" i="25"/>
  <c r="K20" i="25"/>
  <c r="K22" i="25"/>
  <c r="M24" i="25"/>
  <c r="AX24" i="25" s="1"/>
  <c r="AU24" i="25"/>
  <c r="BH24" i="25"/>
  <c r="H27" i="25"/>
  <c r="K28" i="25"/>
  <c r="M31" i="25"/>
  <c r="AX31" i="25" s="1"/>
  <c r="BH31" i="25"/>
  <c r="S2" i="25"/>
  <c r="AA2" i="25"/>
  <c r="AI2" i="25"/>
  <c r="AQ2" i="25"/>
  <c r="AY2" i="25"/>
  <c r="P2" i="25"/>
  <c r="T2" i="25"/>
  <c r="AB2" i="25"/>
  <c r="AN2" i="25"/>
  <c r="M5" i="25"/>
  <c r="M9" i="25"/>
  <c r="AX9" i="25" s="1"/>
  <c r="M13" i="25"/>
  <c r="AX13" i="25" s="1"/>
  <c r="M17" i="25"/>
  <c r="M21" i="25"/>
  <c r="AX21" i="25" s="1"/>
  <c r="M25" i="25"/>
  <c r="AW25" i="25" s="1"/>
  <c r="M29" i="25"/>
  <c r="AX29" i="25" s="1"/>
  <c r="M32" i="25"/>
  <c r="M36" i="25"/>
  <c r="M40" i="25"/>
  <c r="AV41" i="25"/>
  <c r="BH52" i="25"/>
  <c r="AV52" i="25"/>
  <c r="K52" i="25"/>
  <c r="AU52" i="25"/>
  <c r="M52" i="25"/>
  <c r="AU67" i="25"/>
  <c r="M67" i="25"/>
  <c r="K67" i="25"/>
  <c r="BH74" i="25"/>
  <c r="AV74" i="25"/>
  <c r="K74" i="25"/>
  <c r="AU74" i="25"/>
  <c r="M74" i="25"/>
  <c r="AU75" i="25"/>
  <c r="M75" i="25"/>
  <c r="K75" i="25"/>
  <c r="BH82" i="25"/>
  <c r="AV82" i="25"/>
  <c r="K82" i="25"/>
  <c r="AU82" i="25"/>
  <c r="M82" i="25"/>
  <c r="AU83" i="25"/>
  <c r="M83" i="25"/>
  <c r="K83" i="25"/>
  <c r="BH90" i="25"/>
  <c r="AV90" i="25"/>
  <c r="K90" i="25"/>
  <c r="AU90" i="25"/>
  <c r="M90" i="25"/>
  <c r="AU91" i="25"/>
  <c r="M91" i="25"/>
  <c r="K91" i="25"/>
  <c r="BH98" i="25"/>
  <c r="AV98" i="25"/>
  <c r="K98" i="25"/>
  <c r="AU98" i="25"/>
  <c r="M98" i="25"/>
  <c r="BH102" i="25"/>
  <c r="AV102" i="25"/>
  <c r="K102" i="25"/>
  <c r="AU102" i="25"/>
  <c r="M102" i="25"/>
  <c r="O2" i="25"/>
  <c r="W2" i="25"/>
  <c r="AE2" i="25"/>
  <c r="AM2" i="25"/>
  <c r="AU41" i="25"/>
  <c r="BH48" i="25"/>
  <c r="AV48" i="25"/>
  <c r="K48" i="25"/>
  <c r="AU48" i="25"/>
  <c r="M48" i="25"/>
  <c r="D2" i="25"/>
  <c r="L2" i="25"/>
  <c r="X2" i="25"/>
  <c r="AJ2" i="25"/>
  <c r="AR2" i="25"/>
  <c r="E2" i="25"/>
  <c r="M2" i="25"/>
  <c r="Q2" i="25"/>
  <c r="U2" i="25"/>
  <c r="Y2" i="25"/>
  <c r="AC2" i="25"/>
  <c r="AG2" i="25"/>
  <c r="AO2" i="25"/>
  <c r="AS2" i="25"/>
  <c r="BA2" i="25"/>
  <c r="M6" i="25"/>
  <c r="M10" i="25"/>
  <c r="AW10" i="25" s="1"/>
  <c r="M14" i="25"/>
  <c r="AX14" i="25" s="1"/>
  <c r="M18" i="25"/>
  <c r="AW18" i="25" s="1"/>
  <c r="M22" i="25"/>
  <c r="AX22" i="25" s="1"/>
  <c r="M26" i="25"/>
  <c r="AW26" i="25" s="1"/>
  <c r="M33" i="25"/>
  <c r="AX33" i="25" s="1"/>
  <c r="AU36" i="25"/>
  <c r="M37" i="25"/>
  <c r="K39" i="25"/>
  <c r="AV39" i="25"/>
  <c r="BH39" i="25"/>
  <c r="AV40" i="25"/>
  <c r="BH40" i="25"/>
  <c r="K41" i="25"/>
  <c r="BH43" i="25"/>
  <c r="AV43" i="25"/>
  <c r="K43" i="25"/>
  <c r="M43" i="25"/>
  <c r="AU43" i="25"/>
  <c r="BH56" i="25"/>
  <c r="AV56" i="25"/>
  <c r="K56" i="25"/>
  <c r="AU56" i="25"/>
  <c r="M56" i="25"/>
  <c r="BH41" i="25"/>
  <c r="M64" i="25"/>
  <c r="K64" i="25"/>
  <c r="AV64" i="25"/>
  <c r="BH64" i="25"/>
  <c r="AU64" i="25"/>
  <c r="AZ2" i="25"/>
  <c r="R2" i="25"/>
  <c r="Z2" i="25"/>
  <c r="AD2" i="25"/>
  <c r="AL2" i="25"/>
  <c r="AP2" i="25"/>
  <c r="AT2" i="25"/>
  <c r="K5" i="25"/>
  <c r="AU5" i="25" s="1"/>
  <c r="K9" i="25"/>
  <c r="AU9" i="25" s="1"/>
  <c r="K13" i="25"/>
  <c r="AU13" i="25" s="1"/>
  <c r="K17" i="25"/>
  <c r="AU17" i="25" s="1"/>
  <c r="K21" i="25"/>
  <c r="AU21" i="25" s="1"/>
  <c r="K25" i="25"/>
  <c r="K29" i="25"/>
  <c r="AU29" i="25" s="1"/>
  <c r="K32" i="25"/>
  <c r="K36" i="25"/>
  <c r="AV36" i="25"/>
  <c r="K40" i="25"/>
  <c r="AU45" i="25"/>
  <c r="BH45" i="25"/>
  <c r="BH60" i="25"/>
  <c r="AV60" i="25"/>
  <c r="K60" i="25"/>
  <c r="AU60" i="25"/>
  <c r="M60" i="25"/>
  <c r="BH67" i="25"/>
  <c r="BH75" i="25"/>
  <c r="BH83" i="25"/>
  <c r="BH91" i="25"/>
  <c r="AU99" i="25"/>
  <c r="M99" i="25"/>
  <c r="AV99" i="25"/>
  <c r="K47" i="25"/>
  <c r="AV47" i="25"/>
  <c r="BH47" i="25"/>
  <c r="M49" i="25"/>
  <c r="K51" i="25"/>
  <c r="AV51" i="25"/>
  <c r="BH51" i="25"/>
  <c r="M53" i="25"/>
  <c r="K55" i="25"/>
  <c r="AV55" i="25"/>
  <c r="BH55" i="25"/>
  <c r="M57" i="25"/>
  <c r="K59" i="25"/>
  <c r="AV59" i="25"/>
  <c r="BH59" i="25"/>
  <c r="M61" i="25"/>
  <c r="K63" i="25"/>
  <c r="AV63" i="25"/>
  <c r="BH63" i="25"/>
  <c r="BH70" i="25"/>
  <c r="AV70" i="25"/>
  <c r="K70" i="25"/>
  <c r="AU70" i="25"/>
  <c r="M70" i="25"/>
  <c r="AU71" i="25"/>
  <c r="M71" i="25"/>
  <c r="AV71" i="25"/>
  <c r="BH71" i="25"/>
  <c r="BH78" i="25"/>
  <c r="AV78" i="25"/>
  <c r="K78" i="25"/>
  <c r="AU78" i="25"/>
  <c r="M78" i="25"/>
  <c r="AU79" i="25"/>
  <c r="M79" i="25"/>
  <c r="AV79" i="25"/>
  <c r="BH79" i="25"/>
  <c r="BH86" i="25"/>
  <c r="AV86" i="25"/>
  <c r="K86" i="25"/>
  <c r="AU86" i="25"/>
  <c r="M86" i="25"/>
  <c r="AU87" i="25"/>
  <c r="M87" i="25"/>
  <c r="AV87" i="25"/>
  <c r="BH87" i="25"/>
  <c r="BH94" i="25"/>
  <c r="AV94" i="25"/>
  <c r="K94" i="25"/>
  <c r="AU94" i="25"/>
  <c r="M94" i="25"/>
  <c r="AU95" i="25"/>
  <c r="M95" i="25"/>
  <c r="AV95" i="25"/>
  <c r="BH95" i="25"/>
  <c r="BH66" i="25"/>
  <c r="AV66" i="25"/>
  <c r="K66" i="25"/>
  <c r="M66" i="25"/>
  <c r="AU66" i="25"/>
  <c r="K99" i="25"/>
  <c r="K101" i="25"/>
  <c r="AV101" i="25"/>
  <c r="BH101" i="25"/>
  <c r="M19" i="24"/>
  <c r="M25" i="24"/>
  <c r="AW25" i="24" s="1"/>
  <c r="BH25" i="24"/>
  <c r="M35" i="24"/>
  <c r="M39" i="24"/>
  <c r="M47" i="24"/>
  <c r="AW47" i="24" s="1"/>
  <c r="M15" i="24"/>
  <c r="AW15" i="24" s="1"/>
  <c r="H16" i="24"/>
  <c r="BH19" i="24"/>
  <c r="M21" i="24"/>
  <c r="AX21" i="24" s="1"/>
  <c r="BH21" i="24"/>
  <c r="M31" i="24"/>
  <c r="AX31" i="24" s="1"/>
  <c r="H32" i="24"/>
  <c r="BH35" i="24"/>
  <c r="M37" i="24"/>
  <c r="AX37" i="24" s="1"/>
  <c r="BH37" i="24"/>
  <c r="BH39" i="24"/>
  <c r="AF2" i="24"/>
  <c r="M48" i="24"/>
  <c r="AX48" i="24" s="1"/>
  <c r="M55" i="24"/>
  <c r="M9" i="24"/>
  <c r="AW9" i="24" s="1"/>
  <c r="D2" i="24"/>
  <c r="K9" i="24"/>
  <c r="M11" i="24"/>
  <c r="AX11" i="24" s="1"/>
  <c r="BH15" i="24"/>
  <c r="M17" i="24"/>
  <c r="AX17" i="24" s="1"/>
  <c r="BH17" i="24"/>
  <c r="K19" i="24"/>
  <c r="K25" i="24"/>
  <c r="M27" i="24"/>
  <c r="AX27" i="24" s="1"/>
  <c r="BH31" i="24"/>
  <c r="M33" i="24"/>
  <c r="BH33" i="24"/>
  <c r="K35" i="24"/>
  <c r="K39" i="24"/>
  <c r="AU39" i="24" s="1"/>
  <c r="M43" i="24"/>
  <c r="AU43" i="24"/>
  <c r="K47" i="24"/>
  <c r="M51" i="24"/>
  <c r="AX51" i="24" s="1"/>
  <c r="M56" i="24"/>
  <c r="AX56" i="24" s="1"/>
  <c r="H5" i="24"/>
  <c r="AU5" i="24" s="1"/>
  <c r="M7" i="24"/>
  <c r="AX7" i="24" s="1"/>
  <c r="H9" i="24"/>
  <c r="AU11" i="24"/>
  <c r="BH11" i="24"/>
  <c r="M13" i="24"/>
  <c r="AW13" i="24" s="1"/>
  <c r="BH13" i="24"/>
  <c r="K15" i="24"/>
  <c r="AU15" i="24" s="1"/>
  <c r="AV17" i="24"/>
  <c r="H18" i="24"/>
  <c r="H19" i="24"/>
  <c r="K21" i="24"/>
  <c r="AU21" i="24" s="1"/>
  <c r="M23" i="24"/>
  <c r="H25" i="24"/>
  <c r="BH27" i="24"/>
  <c r="M29" i="24"/>
  <c r="AX29" i="24" s="1"/>
  <c r="BH29" i="24"/>
  <c r="K31" i="24"/>
  <c r="H34" i="24"/>
  <c r="H35" i="24"/>
  <c r="K37" i="24"/>
  <c r="AV37" i="24" s="1"/>
  <c r="H39" i="24"/>
  <c r="AV43" i="24"/>
  <c r="M44" i="24"/>
  <c r="AX44" i="24" s="1"/>
  <c r="H47" i="24"/>
  <c r="BH47" i="24"/>
  <c r="AV51" i="24"/>
  <c r="M52" i="24"/>
  <c r="AX52" i="24" s="1"/>
  <c r="K55" i="24"/>
  <c r="AV55" i="24" s="1"/>
  <c r="M4" i="24"/>
  <c r="AX4" i="24" s="1"/>
  <c r="M6" i="24"/>
  <c r="AX6" i="24" s="1"/>
  <c r="BH6" i="24"/>
  <c r="K6" i="24"/>
  <c r="M10" i="24"/>
  <c r="AX10" i="24" s="1"/>
  <c r="BH10" i="24"/>
  <c r="K10" i="24"/>
  <c r="M14" i="24"/>
  <c r="AW14" i="24" s="1"/>
  <c r="BH14" i="24"/>
  <c r="K14" i="24"/>
  <c r="AV14" i="24" s="1"/>
  <c r="M18" i="24"/>
  <c r="AX18" i="24" s="1"/>
  <c r="BH18" i="24"/>
  <c r="K18" i="24"/>
  <c r="AV18" i="24" s="1"/>
  <c r="M30" i="24"/>
  <c r="AX30" i="24" s="1"/>
  <c r="BH30" i="24"/>
  <c r="K30" i="24"/>
  <c r="M34" i="24"/>
  <c r="AX34" i="24" s="1"/>
  <c r="BH34" i="24"/>
  <c r="K34" i="24"/>
  <c r="M46" i="24"/>
  <c r="BH46" i="24"/>
  <c r="M5" i="24"/>
  <c r="AX5" i="24" s="1"/>
  <c r="BH5" i="24"/>
  <c r="BH12" i="24"/>
  <c r="K12" i="24"/>
  <c r="AU12" i="24" s="1"/>
  <c r="M12" i="24"/>
  <c r="AW12" i="24" s="1"/>
  <c r="BH16" i="24"/>
  <c r="K16" i="24"/>
  <c r="M16" i="24"/>
  <c r="AW16" i="24" s="1"/>
  <c r="BH20" i="24"/>
  <c r="K20" i="24"/>
  <c r="AU20" i="24" s="1"/>
  <c r="M20" i="24"/>
  <c r="BH24" i="24"/>
  <c r="K24" i="24"/>
  <c r="AU24" i="24" s="1"/>
  <c r="M24" i="24"/>
  <c r="AX24" i="24" s="1"/>
  <c r="BH28" i="24"/>
  <c r="K28" i="24"/>
  <c r="AU28" i="24" s="1"/>
  <c r="M28" i="24"/>
  <c r="AX28" i="24" s="1"/>
  <c r="BH32" i="24"/>
  <c r="K32" i="24"/>
  <c r="M32" i="24"/>
  <c r="AX32" i="24" s="1"/>
  <c r="BH36" i="24"/>
  <c r="K36" i="24"/>
  <c r="AU36" i="24" s="1"/>
  <c r="M36" i="24"/>
  <c r="K46" i="24"/>
  <c r="AU46" i="24" s="1"/>
  <c r="BH4" i="24"/>
  <c r="K4" i="24"/>
  <c r="AU4" i="24" s="1"/>
  <c r="E2" i="24"/>
  <c r="M22" i="24"/>
  <c r="AX22" i="24" s="1"/>
  <c r="BH22" i="24"/>
  <c r="K22" i="24"/>
  <c r="AU22" i="24" s="1"/>
  <c r="M26" i="24"/>
  <c r="BH26" i="24"/>
  <c r="K26" i="24"/>
  <c r="M38" i="24"/>
  <c r="AW38" i="24" s="1"/>
  <c r="BH38" i="24"/>
  <c r="K38" i="24"/>
  <c r="AV38" i="24" s="1"/>
  <c r="M42" i="24"/>
  <c r="AX42" i="24" s="1"/>
  <c r="BH42" i="24"/>
  <c r="M50" i="24"/>
  <c r="AW50" i="24" s="1"/>
  <c r="BH50" i="24"/>
  <c r="G2" i="24"/>
  <c r="BH8" i="24"/>
  <c r="K8" i="24"/>
  <c r="AU8" i="24" s="1"/>
  <c r="M8" i="24"/>
  <c r="AX8" i="24" s="1"/>
  <c r="BA2" i="24"/>
  <c r="AS2" i="24"/>
  <c r="AO2" i="24"/>
  <c r="AK2" i="24"/>
  <c r="AG2" i="24"/>
  <c r="AC2" i="24"/>
  <c r="Y2" i="24"/>
  <c r="U2" i="24"/>
  <c r="Q2" i="24"/>
  <c r="M2" i="24"/>
  <c r="S2" i="24"/>
  <c r="X2" i="24"/>
  <c r="AD2" i="24"/>
  <c r="AI2" i="24"/>
  <c r="AN2" i="24"/>
  <c r="AT2" i="24"/>
  <c r="AY2" i="24"/>
  <c r="BH40" i="24"/>
  <c r="K40" i="24"/>
  <c r="AU40" i="24" s="1"/>
  <c r="M40" i="24"/>
  <c r="AX40" i="24" s="1"/>
  <c r="BH41" i="24"/>
  <c r="K41" i="24"/>
  <c r="AV41" i="24" s="1"/>
  <c r="M41" i="24"/>
  <c r="AW41" i="24" s="1"/>
  <c r="BH45" i="24"/>
  <c r="K45" i="24"/>
  <c r="AV45" i="24" s="1"/>
  <c r="M45" i="24"/>
  <c r="AX45" i="24" s="1"/>
  <c r="BH49" i="24"/>
  <c r="K49" i="24"/>
  <c r="M49" i="24"/>
  <c r="AW49" i="24" s="1"/>
  <c r="BH53" i="24"/>
  <c r="K53" i="24"/>
  <c r="M53" i="24"/>
  <c r="BH57" i="24"/>
  <c r="AV57" i="24"/>
  <c r="K57" i="24"/>
  <c r="AU57" i="24"/>
  <c r="M57" i="24"/>
  <c r="BH61" i="24"/>
  <c r="AV61" i="24"/>
  <c r="K61" i="24"/>
  <c r="AU61" i="24"/>
  <c r="M61" i="24"/>
  <c r="BH65" i="24"/>
  <c r="AV65" i="24"/>
  <c r="K65" i="24"/>
  <c r="AU65" i="24"/>
  <c r="M65" i="24"/>
  <c r="AU54" i="24"/>
  <c r="M54" i="24"/>
  <c r="AX54" i="24" s="1"/>
  <c r="AV54" i="24"/>
  <c r="AU58" i="24"/>
  <c r="M58" i="24"/>
  <c r="AV58" i="24"/>
  <c r="AU62" i="24"/>
  <c r="M62" i="24"/>
  <c r="AV62" i="24"/>
  <c r="AU66" i="24"/>
  <c r="M66" i="24"/>
  <c r="AV66" i="24"/>
  <c r="BH71" i="24"/>
  <c r="AV71" i="24"/>
  <c r="K71" i="24"/>
  <c r="M71" i="24"/>
  <c r="AU71" i="24"/>
  <c r="BH91" i="24"/>
  <c r="AV91" i="24"/>
  <c r="K91" i="24"/>
  <c r="AU91" i="24"/>
  <c r="M91" i="24"/>
  <c r="BH79" i="24"/>
  <c r="AV79" i="24"/>
  <c r="K79" i="24"/>
  <c r="AU79" i="24"/>
  <c r="M79" i="24"/>
  <c r="AU80" i="24"/>
  <c r="M80" i="24"/>
  <c r="AV80" i="24"/>
  <c r="BH80" i="24"/>
  <c r="BH95" i="24"/>
  <c r="AV95" i="24"/>
  <c r="K95" i="24"/>
  <c r="AU95" i="24"/>
  <c r="M95" i="24"/>
  <c r="K44" i="24"/>
  <c r="AU44" i="24" s="1"/>
  <c r="BH44" i="24"/>
  <c r="K48" i="24"/>
  <c r="AU48" i="24" s="1"/>
  <c r="BH48" i="24"/>
  <c r="K52" i="24"/>
  <c r="AV52" i="24" s="1"/>
  <c r="BH52" i="24"/>
  <c r="K56" i="24"/>
  <c r="AU56" i="24" s="1"/>
  <c r="BH56" i="24"/>
  <c r="K60" i="24"/>
  <c r="AV60" i="24"/>
  <c r="BH60" i="24"/>
  <c r="K64" i="24"/>
  <c r="AV64" i="24"/>
  <c r="BH64" i="24"/>
  <c r="BH67" i="24"/>
  <c r="AV67" i="24"/>
  <c r="K67" i="24"/>
  <c r="M67" i="24"/>
  <c r="AU67" i="24"/>
  <c r="K68" i="24"/>
  <c r="M73" i="24"/>
  <c r="AU73" i="24"/>
  <c r="BH75" i="24"/>
  <c r="AV75" i="24"/>
  <c r="K75" i="24"/>
  <c r="AU75" i="24"/>
  <c r="M75" i="24"/>
  <c r="AU76" i="24"/>
  <c r="M76" i="24"/>
  <c r="AV76" i="24"/>
  <c r="BH76" i="24"/>
  <c r="K80" i="24"/>
  <c r="BH83" i="24"/>
  <c r="AV83" i="24"/>
  <c r="K83" i="24"/>
  <c r="AU83" i="24"/>
  <c r="M83" i="24"/>
  <c r="AU84" i="24"/>
  <c r="M84" i="24"/>
  <c r="AV84" i="24"/>
  <c r="BH87" i="24"/>
  <c r="AV87" i="24"/>
  <c r="K87" i="24"/>
  <c r="AU87" i="24"/>
  <c r="M87" i="24"/>
  <c r="BH103" i="24"/>
  <c r="AV103" i="24"/>
  <c r="K103" i="24"/>
  <c r="AU103" i="24"/>
  <c r="M103" i="24"/>
  <c r="AU69" i="24"/>
  <c r="BH69" i="24"/>
  <c r="BH99" i="24"/>
  <c r="AV99" i="24"/>
  <c r="K99" i="24"/>
  <c r="AU99" i="24"/>
  <c r="M99" i="24"/>
  <c r="M88" i="24"/>
  <c r="M92" i="24"/>
  <c r="M96" i="24"/>
  <c r="M100" i="24"/>
  <c r="AV42" i="23"/>
  <c r="BH61" i="23"/>
  <c r="BH74" i="23"/>
  <c r="M24" i="23"/>
  <c r="AU24" i="23"/>
  <c r="BH38" i="23"/>
  <c r="AV50" i="23"/>
  <c r="BH86" i="23"/>
  <c r="AC2" i="23"/>
  <c r="K17" i="23"/>
  <c r="M19" i="23"/>
  <c r="AW19" i="23" s="1"/>
  <c r="AV24" i="23"/>
  <c r="K42" i="23"/>
  <c r="BH46" i="23"/>
  <c r="K61" i="23"/>
  <c r="BH62" i="23"/>
  <c r="K74" i="23"/>
  <c r="BH94" i="23"/>
  <c r="K18" i="23"/>
  <c r="BH23" i="23"/>
  <c r="BH33" i="23"/>
  <c r="K34" i="23"/>
  <c r="BH37" i="23"/>
  <c r="K38" i="23"/>
  <c r="K50" i="23"/>
  <c r="AV58" i="23"/>
  <c r="BH85" i="23"/>
  <c r="K86" i="23"/>
  <c r="BH90" i="23"/>
  <c r="K94" i="23"/>
  <c r="M2" i="23"/>
  <c r="AL2" i="23"/>
  <c r="U2" i="23"/>
  <c r="M30" i="23"/>
  <c r="M70" i="23"/>
  <c r="AU70" i="23"/>
  <c r="M82" i="23"/>
  <c r="AU82" i="23"/>
  <c r="AD2" i="23"/>
  <c r="AM2" i="23"/>
  <c r="H6" i="23"/>
  <c r="AV6" i="23" s="1"/>
  <c r="M6" i="23"/>
  <c r="AW6" i="23" s="1"/>
  <c r="H12" i="23"/>
  <c r="H17" i="23"/>
  <c r="AU23" i="23"/>
  <c r="K24" i="23"/>
  <c r="AV30" i="23"/>
  <c r="M31" i="23"/>
  <c r="AU31" i="23"/>
  <c r="BH41" i="23"/>
  <c r="BH49" i="23"/>
  <c r="BH57" i="23"/>
  <c r="M66" i="23"/>
  <c r="AU66" i="23"/>
  <c r="AV70" i="23"/>
  <c r="M71" i="23"/>
  <c r="AU71" i="23"/>
  <c r="M78" i="23"/>
  <c r="AU78" i="23"/>
  <c r="AV82" i="23"/>
  <c r="M83" i="23"/>
  <c r="AU83" i="23"/>
  <c r="AV10" i="23"/>
  <c r="BH19" i="23"/>
  <c r="AU30" i="23"/>
  <c r="AU35" i="23"/>
  <c r="AU43" i="23"/>
  <c r="M51" i="23"/>
  <c r="AU51" i="23"/>
  <c r="AU59" i="23"/>
  <c r="Q2" i="23"/>
  <c r="Y2" i="23"/>
  <c r="AG2" i="23"/>
  <c r="AQ2" i="23"/>
  <c r="K19" i="23"/>
  <c r="M20" i="23"/>
  <c r="AX20" i="23" s="1"/>
  <c r="AV23" i="23"/>
  <c r="BH24" i="23"/>
  <c r="K29" i="23"/>
  <c r="K30" i="23"/>
  <c r="BH34" i="23"/>
  <c r="M38" i="23"/>
  <c r="AU38" i="23"/>
  <c r="BH42" i="23"/>
  <c r="AU46" i="23"/>
  <c r="BH50" i="23"/>
  <c r="BH58" i="23"/>
  <c r="M62" i="23"/>
  <c r="AU62" i="23"/>
  <c r="AV66" i="23"/>
  <c r="M67" i="23"/>
  <c r="AU67" i="23"/>
  <c r="K69" i="23"/>
  <c r="K70" i="23"/>
  <c r="M74" i="23"/>
  <c r="AU74" i="23"/>
  <c r="AV78" i="23"/>
  <c r="M79" i="23"/>
  <c r="AU79" i="23"/>
  <c r="K82" i="23"/>
  <c r="AU86" i="23"/>
  <c r="AV90" i="23"/>
  <c r="M91" i="23"/>
  <c r="AU91" i="23"/>
  <c r="AV94" i="23"/>
  <c r="M95" i="23"/>
  <c r="AU95" i="23"/>
  <c r="M35" i="23"/>
  <c r="M43" i="23"/>
  <c r="M59" i="23"/>
  <c r="J2" i="23"/>
  <c r="BH6" i="23"/>
  <c r="R2" i="23"/>
  <c r="Z2" i="23"/>
  <c r="H5" i="23"/>
  <c r="H7" i="23"/>
  <c r="H21" i="23"/>
  <c r="BH30" i="23"/>
  <c r="M34" i="23"/>
  <c r="AU34" i="23"/>
  <c r="AV38" i="23"/>
  <c r="M39" i="23"/>
  <c r="AU39" i="23"/>
  <c r="AU42" i="23"/>
  <c r="AV46" i="23"/>
  <c r="M47" i="23"/>
  <c r="AU47" i="23"/>
  <c r="AU50" i="23"/>
  <c r="AV54" i="23"/>
  <c r="M55" i="23"/>
  <c r="AU55" i="23"/>
  <c r="AU58" i="23"/>
  <c r="AV62" i="23"/>
  <c r="M63" i="23"/>
  <c r="AU63" i="23"/>
  <c r="K65" i="23"/>
  <c r="K66" i="23"/>
  <c r="BH70" i="23"/>
  <c r="AV74" i="23"/>
  <c r="M75" i="23"/>
  <c r="AU75" i="23"/>
  <c r="K78" i="23"/>
  <c r="K81" i="23"/>
  <c r="BH82" i="23"/>
  <c r="AV86" i="23"/>
  <c r="M87" i="23"/>
  <c r="AU87" i="23"/>
  <c r="H11" i="23"/>
  <c r="M9" i="23"/>
  <c r="AX9" i="23" s="1"/>
  <c r="BH10" i="23"/>
  <c r="M12" i="23"/>
  <c r="M13" i="23"/>
  <c r="AX13" i="23" s="1"/>
  <c r="BH15" i="23"/>
  <c r="M17" i="23"/>
  <c r="AX17" i="23" s="1"/>
  <c r="H18" i="23"/>
  <c r="H19" i="23"/>
  <c r="K20" i="23"/>
  <c r="AU20" i="23" s="1"/>
  <c r="H22" i="23"/>
  <c r="M5" i="23"/>
  <c r="AW5" i="23" s="1"/>
  <c r="E2" i="23"/>
  <c r="BH4" i="23"/>
  <c r="K5" i="23"/>
  <c r="AF2" i="23"/>
  <c r="H8" i="23"/>
  <c r="M10" i="23"/>
  <c r="AU10" i="23"/>
  <c r="BH13" i="23"/>
  <c r="H16" i="23"/>
  <c r="BH20" i="23"/>
  <c r="BH9" i="23"/>
  <c r="BH44" i="23"/>
  <c r="AV44" i="23"/>
  <c r="K44" i="23"/>
  <c r="AU44" i="23"/>
  <c r="M44" i="23"/>
  <c r="AU45" i="23"/>
  <c r="M45" i="23"/>
  <c r="BH45" i="23"/>
  <c r="K45" i="23"/>
  <c r="BH52" i="23"/>
  <c r="AV52" i="23"/>
  <c r="K52" i="23"/>
  <c r="AU52" i="23"/>
  <c r="M52" i="23"/>
  <c r="AU53" i="23"/>
  <c r="M53" i="23"/>
  <c r="BH53" i="23"/>
  <c r="K53" i="23"/>
  <c r="BH60" i="23"/>
  <c r="AV60" i="23"/>
  <c r="AU60" i="23"/>
  <c r="M60" i="23"/>
  <c r="K60" i="23"/>
  <c r="AZ2" i="23"/>
  <c r="AR2" i="23"/>
  <c r="AN2" i="23"/>
  <c r="AJ2" i="23"/>
  <c r="G2" i="23"/>
  <c r="O2" i="23"/>
  <c r="S2" i="23"/>
  <c r="W2" i="23"/>
  <c r="AA2" i="23"/>
  <c r="AE2" i="23"/>
  <c r="AI2" i="23"/>
  <c r="AO2" i="23"/>
  <c r="AT2" i="23"/>
  <c r="AY2" i="23"/>
  <c r="BH5" i="23"/>
  <c r="M8" i="23"/>
  <c r="AX8" i="23" s="1"/>
  <c r="BH12" i="23"/>
  <c r="BH14" i="23"/>
  <c r="K14" i="23"/>
  <c r="M14" i="23"/>
  <c r="AW14" i="23" s="1"/>
  <c r="M16" i="23"/>
  <c r="BH16" i="23"/>
  <c r="BH21" i="23"/>
  <c r="K21" i="23"/>
  <c r="M21" i="23"/>
  <c r="AW21" i="23" s="1"/>
  <c r="M22" i="23"/>
  <c r="AX22" i="23" s="1"/>
  <c r="BH22" i="23"/>
  <c r="D2" i="23"/>
  <c r="L2" i="23"/>
  <c r="P2" i="23"/>
  <c r="T2" i="23"/>
  <c r="X2" i="23"/>
  <c r="AB2" i="23"/>
  <c r="AP2" i="23"/>
  <c r="BA2" i="23"/>
  <c r="M4" i="23"/>
  <c r="AW4" i="23" s="1"/>
  <c r="BH8" i="23"/>
  <c r="K9" i="23"/>
  <c r="AV9" i="23" s="1"/>
  <c r="BH11" i="23"/>
  <c r="K11" i="23"/>
  <c r="M11" i="23"/>
  <c r="AW11" i="23" s="1"/>
  <c r="K12" i="23"/>
  <c r="BH7" i="23"/>
  <c r="K7" i="23"/>
  <c r="M7" i="23"/>
  <c r="AW7" i="23" s="1"/>
  <c r="K8" i="23"/>
  <c r="M15" i="23"/>
  <c r="AX15" i="23" s="1"/>
  <c r="K16" i="23"/>
  <c r="M18" i="23"/>
  <c r="AW18" i="23" s="1"/>
  <c r="BH18" i="23"/>
  <c r="K22" i="23"/>
  <c r="BH25" i="23"/>
  <c r="AV25" i="23"/>
  <c r="K25" i="23"/>
  <c r="AU25" i="23"/>
  <c r="M25" i="23"/>
  <c r="BH26" i="23"/>
  <c r="AU26" i="23"/>
  <c r="M26" i="23"/>
  <c r="AV26" i="23"/>
  <c r="BH27" i="23"/>
  <c r="AV27" i="23"/>
  <c r="K27" i="23"/>
  <c r="M27" i="23"/>
  <c r="AU27" i="23"/>
  <c r="AV45" i="23"/>
  <c r="AV53" i="23"/>
  <c r="BH28" i="23"/>
  <c r="AV28" i="23"/>
  <c r="K28" i="23"/>
  <c r="AU28" i="23"/>
  <c r="M28" i="23"/>
  <c r="BH32" i="23"/>
  <c r="AV32" i="23"/>
  <c r="K32" i="23"/>
  <c r="AU32" i="23"/>
  <c r="M32" i="23"/>
  <c r="BH36" i="23"/>
  <c r="AV36" i="23"/>
  <c r="K36" i="23"/>
  <c r="AU36" i="23"/>
  <c r="M36" i="23"/>
  <c r="BH40" i="23"/>
  <c r="AV40" i="23"/>
  <c r="K40" i="23"/>
  <c r="AU40" i="23"/>
  <c r="M40" i="23"/>
  <c r="AU41" i="23"/>
  <c r="M41" i="23"/>
  <c r="AV41" i="23"/>
  <c r="BH48" i="23"/>
  <c r="AV48" i="23"/>
  <c r="K48" i="23"/>
  <c r="AU48" i="23"/>
  <c r="M48" i="23"/>
  <c r="AU49" i="23"/>
  <c r="M49" i="23"/>
  <c r="AV49" i="23"/>
  <c r="BH56" i="23"/>
  <c r="AV56" i="23"/>
  <c r="K56" i="23"/>
  <c r="AU56" i="23"/>
  <c r="M56" i="23"/>
  <c r="AU57" i="23"/>
  <c r="M57" i="23"/>
  <c r="AV57" i="23"/>
  <c r="AU29" i="23"/>
  <c r="M29" i="23"/>
  <c r="AV29" i="23"/>
  <c r="AU33" i="23"/>
  <c r="M33" i="23"/>
  <c r="AV33" i="23"/>
  <c r="AU37" i="23"/>
  <c r="M37" i="23"/>
  <c r="AV37" i="23"/>
  <c r="BH88" i="23"/>
  <c r="AV88" i="23"/>
  <c r="K88" i="23"/>
  <c r="AU88" i="23"/>
  <c r="M88" i="23"/>
  <c r="AU89" i="23"/>
  <c r="M89" i="23"/>
  <c r="BH89" i="23"/>
  <c r="K89" i="23"/>
  <c r="K31" i="23"/>
  <c r="AV31" i="23"/>
  <c r="BH31" i="23"/>
  <c r="K35" i="23"/>
  <c r="AV35" i="23"/>
  <c r="BH35" i="23"/>
  <c r="K39" i="23"/>
  <c r="AV39" i="23"/>
  <c r="BH39" i="23"/>
  <c r="K43" i="23"/>
  <c r="AV43" i="23"/>
  <c r="BH43" i="23"/>
  <c r="K47" i="23"/>
  <c r="AV47" i="23"/>
  <c r="BH47" i="23"/>
  <c r="K51" i="23"/>
  <c r="AV51" i="23"/>
  <c r="BH51" i="23"/>
  <c r="K55" i="23"/>
  <c r="AV55" i="23"/>
  <c r="BH55" i="23"/>
  <c r="BH64" i="23"/>
  <c r="AV64" i="23"/>
  <c r="K64" i="23"/>
  <c r="AU64" i="23"/>
  <c r="M64" i="23"/>
  <c r="BH68" i="23"/>
  <c r="AV68" i="23"/>
  <c r="K68" i="23"/>
  <c r="AU68" i="23"/>
  <c r="M68" i="23"/>
  <c r="BH72" i="23"/>
  <c r="AV72" i="23"/>
  <c r="K72" i="23"/>
  <c r="AU72" i="23"/>
  <c r="M72" i="23"/>
  <c r="BH76" i="23"/>
  <c r="AV76" i="23"/>
  <c r="K76" i="23"/>
  <c r="AU76" i="23"/>
  <c r="M76" i="23"/>
  <c r="BH80" i="23"/>
  <c r="AV80" i="23"/>
  <c r="K80" i="23"/>
  <c r="AU80" i="23"/>
  <c r="M80" i="23"/>
  <c r="BH84" i="23"/>
  <c r="AV84" i="23"/>
  <c r="K84" i="23"/>
  <c r="AU84" i="23"/>
  <c r="M84" i="23"/>
  <c r="AU85" i="23"/>
  <c r="M85" i="23"/>
  <c r="AV85" i="23"/>
  <c r="BH92" i="23"/>
  <c r="AV92" i="23"/>
  <c r="K92" i="23"/>
  <c r="AU92" i="23"/>
  <c r="M92" i="23"/>
  <c r="AU93" i="23"/>
  <c r="M93" i="23"/>
  <c r="AV93" i="23"/>
  <c r="BH96" i="23"/>
  <c r="AV96" i="23"/>
  <c r="K96" i="23"/>
  <c r="AU96" i="23"/>
  <c r="M96" i="23"/>
  <c r="BH59" i="23"/>
  <c r="AV59" i="23"/>
  <c r="AU61" i="23"/>
  <c r="M61" i="23"/>
  <c r="AV61" i="23"/>
  <c r="AU65" i="23"/>
  <c r="M65" i="23"/>
  <c r="AV65" i="23"/>
  <c r="AU69" i="23"/>
  <c r="M69" i="23"/>
  <c r="AV69" i="23"/>
  <c r="AU73" i="23"/>
  <c r="M73" i="23"/>
  <c r="AV73" i="23"/>
  <c r="AU77" i="23"/>
  <c r="M77" i="23"/>
  <c r="AV77" i="23"/>
  <c r="AU81" i="23"/>
  <c r="M81" i="23"/>
  <c r="AV81" i="23"/>
  <c r="K63" i="23"/>
  <c r="AV63" i="23"/>
  <c r="BH63" i="23"/>
  <c r="K67" i="23"/>
  <c r="AV67" i="23"/>
  <c r="BH67" i="23"/>
  <c r="K71" i="23"/>
  <c r="AV71" i="23"/>
  <c r="BH71" i="23"/>
  <c r="K75" i="23"/>
  <c r="AV75" i="23"/>
  <c r="BH75" i="23"/>
  <c r="K79" i="23"/>
  <c r="AV79" i="23"/>
  <c r="BH79" i="23"/>
  <c r="K83" i="23"/>
  <c r="AV83" i="23"/>
  <c r="BH83" i="23"/>
  <c r="K87" i="23"/>
  <c r="AV87" i="23"/>
  <c r="BH87" i="23"/>
  <c r="K91" i="23"/>
  <c r="AV91" i="23"/>
  <c r="BH91" i="23"/>
  <c r="K95" i="23"/>
  <c r="AV95" i="23"/>
  <c r="BH95" i="23"/>
  <c r="BG102" i="22"/>
  <c r="X102" i="22"/>
  <c r="T102" i="22"/>
  <c r="W102" i="22" s="1"/>
  <c r="AX102" i="22"/>
  <c r="G102" i="22"/>
  <c r="F102" i="22"/>
  <c r="H102" i="22" s="1"/>
  <c r="BG101" i="22"/>
  <c r="X101" i="22"/>
  <c r="T101" i="22"/>
  <c r="W101" i="22" s="1"/>
  <c r="AX101" i="22"/>
  <c r="G101" i="22"/>
  <c r="F101" i="22"/>
  <c r="H101" i="22" s="1"/>
  <c r="BG100" i="22"/>
  <c r="X100" i="22"/>
  <c r="T100" i="22"/>
  <c r="W100" i="22" s="1"/>
  <c r="AX100" i="22"/>
  <c r="G100" i="22"/>
  <c r="F100" i="22"/>
  <c r="H100" i="22" s="1"/>
  <c r="BG99" i="22"/>
  <c r="X99" i="22"/>
  <c r="T99" i="22"/>
  <c r="W99" i="22" s="1"/>
  <c r="AX99" i="22"/>
  <c r="G99" i="22"/>
  <c r="F99" i="22"/>
  <c r="H99" i="22" s="1"/>
  <c r="BG98" i="22"/>
  <c r="X98" i="22"/>
  <c r="T98" i="22"/>
  <c r="W98" i="22" s="1"/>
  <c r="AX98" i="22"/>
  <c r="G98" i="22"/>
  <c r="F98" i="22"/>
  <c r="H98" i="22" s="1"/>
  <c r="BG97" i="22"/>
  <c r="X97" i="22"/>
  <c r="T97" i="22"/>
  <c r="W97" i="22" s="1"/>
  <c r="AX97" i="22"/>
  <c r="G97" i="22"/>
  <c r="F97" i="22"/>
  <c r="H97" i="22" s="1"/>
  <c r="BG96" i="22"/>
  <c r="X96" i="22"/>
  <c r="T96" i="22"/>
  <c r="W96" i="22" s="1"/>
  <c r="AX96" i="22"/>
  <c r="G96" i="22"/>
  <c r="F96" i="22"/>
  <c r="H96" i="22" s="1"/>
  <c r="BG95" i="22"/>
  <c r="X95" i="22"/>
  <c r="T95" i="22"/>
  <c r="W95" i="22" s="1"/>
  <c r="AX95" i="22"/>
  <c r="G95" i="22"/>
  <c r="F95" i="22"/>
  <c r="H95" i="22" s="1"/>
  <c r="BG94" i="22"/>
  <c r="X94" i="22"/>
  <c r="T94" i="22"/>
  <c r="W94" i="22" s="1"/>
  <c r="AX94" i="22"/>
  <c r="G94" i="22"/>
  <c r="F94" i="22"/>
  <c r="H94" i="22" s="1"/>
  <c r="BG93" i="22"/>
  <c r="X93" i="22"/>
  <c r="T93" i="22"/>
  <c r="W93" i="22" s="1"/>
  <c r="AX93" i="22"/>
  <c r="G93" i="22"/>
  <c r="F93" i="22"/>
  <c r="H93" i="22" s="1"/>
  <c r="BG92" i="22"/>
  <c r="X92" i="22"/>
  <c r="T92" i="22"/>
  <c r="W92" i="22" s="1"/>
  <c r="AX92" i="22"/>
  <c r="G92" i="22"/>
  <c r="F92" i="22"/>
  <c r="H92" i="22" s="1"/>
  <c r="BG91" i="22"/>
  <c r="X91" i="22"/>
  <c r="T91" i="22"/>
  <c r="W91" i="22" s="1"/>
  <c r="AX91" i="22"/>
  <c r="G91" i="22"/>
  <c r="F91" i="22"/>
  <c r="H91" i="22" s="1"/>
  <c r="BG90" i="22"/>
  <c r="X90" i="22"/>
  <c r="T90" i="22"/>
  <c r="W90" i="22" s="1"/>
  <c r="AX90" i="22"/>
  <c r="G90" i="22"/>
  <c r="F90" i="22"/>
  <c r="H90" i="22" s="1"/>
  <c r="BG89" i="22"/>
  <c r="X89" i="22"/>
  <c r="T89" i="22"/>
  <c r="W89" i="22" s="1"/>
  <c r="AX89" i="22"/>
  <c r="G89" i="22"/>
  <c r="F89" i="22"/>
  <c r="H89" i="22" s="1"/>
  <c r="BG88" i="22"/>
  <c r="X88" i="22"/>
  <c r="T88" i="22"/>
  <c r="W88" i="22" s="1"/>
  <c r="AX88" i="22"/>
  <c r="G88" i="22"/>
  <c r="F88" i="22"/>
  <c r="H88" i="22" s="1"/>
  <c r="BG87" i="22"/>
  <c r="X87" i="22"/>
  <c r="T87" i="22"/>
  <c r="W87" i="22" s="1"/>
  <c r="AX87" i="22"/>
  <c r="G87" i="22"/>
  <c r="F87" i="22"/>
  <c r="H87" i="22" s="1"/>
  <c r="BG86" i="22"/>
  <c r="X86" i="22"/>
  <c r="T86" i="22"/>
  <c r="W86" i="22" s="1"/>
  <c r="AX86" i="22"/>
  <c r="G86" i="22"/>
  <c r="F86" i="22"/>
  <c r="H86" i="22" s="1"/>
  <c r="BG85" i="22"/>
  <c r="X85" i="22"/>
  <c r="T85" i="22"/>
  <c r="W85" i="22" s="1"/>
  <c r="AX85" i="22"/>
  <c r="G85" i="22"/>
  <c r="F85" i="22"/>
  <c r="H85" i="22" s="1"/>
  <c r="BG84" i="22"/>
  <c r="X84" i="22"/>
  <c r="T84" i="22"/>
  <c r="W84" i="22" s="1"/>
  <c r="AX84" i="22"/>
  <c r="G84" i="22"/>
  <c r="F84" i="22"/>
  <c r="H84" i="22" s="1"/>
  <c r="BG83" i="22"/>
  <c r="X83" i="22"/>
  <c r="T83" i="22"/>
  <c r="W83" i="22" s="1"/>
  <c r="AX83" i="22"/>
  <c r="G83" i="22"/>
  <c r="F83" i="22"/>
  <c r="H83" i="22" s="1"/>
  <c r="BG82" i="22"/>
  <c r="X82" i="22"/>
  <c r="T82" i="22"/>
  <c r="W82" i="22" s="1"/>
  <c r="AX82" i="22"/>
  <c r="G82" i="22"/>
  <c r="F82" i="22"/>
  <c r="H82" i="22" s="1"/>
  <c r="BG81" i="22"/>
  <c r="X81" i="22"/>
  <c r="T81" i="22"/>
  <c r="W81" i="22" s="1"/>
  <c r="AX81" i="22"/>
  <c r="G81" i="22"/>
  <c r="F81" i="22"/>
  <c r="H81" i="22" s="1"/>
  <c r="BG80" i="22"/>
  <c r="X80" i="22"/>
  <c r="T80" i="22"/>
  <c r="W80" i="22" s="1"/>
  <c r="AX80" i="22"/>
  <c r="G80" i="22"/>
  <c r="F80" i="22"/>
  <c r="H80" i="22" s="1"/>
  <c r="BG79" i="22"/>
  <c r="X79" i="22"/>
  <c r="T79" i="22"/>
  <c r="W79" i="22" s="1"/>
  <c r="AX79" i="22"/>
  <c r="G79" i="22"/>
  <c r="F79" i="22"/>
  <c r="H79" i="22" s="1"/>
  <c r="BG78" i="22"/>
  <c r="X78" i="22"/>
  <c r="T78" i="22"/>
  <c r="W78" i="22" s="1"/>
  <c r="AX78" i="22"/>
  <c r="G78" i="22"/>
  <c r="F78" i="22"/>
  <c r="H78" i="22" s="1"/>
  <c r="BG77" i="22"/>
  <c r="X77" i="22"/>
  <c r="T77" i="22"/>
  <c r="W77" i="22" s="1"/>
  <c r="AX77" i="22"/>
  <c r="G77" i="22"/>
  <c r="F77" i="22"/>
  <c r="H77" i="22" s="1"/>
  <c r="BG76" i="22"/>
  <c r="X76" i="22"/>
  <c r="T76" i="22"/>
  <c r="W76" i="22" s="1"/>
  <c r="AX76" i="22"/>
  <c r="G76" i="22"/>
  <c r="F76" i="22"/>
  <c r="H76" i="22" s="1"/>
  <c r="BG75" i="22"/>
  <c r="X75" i="22"/>
  <c r="T75" i="22"/>
  <c r="W75" i="22" s="1"/>
  <c r="AX75" i="22"/>
  <c r="G75" i="22"/>
  <c r="F75" i="22"/>
  <c r="H75" i="22" s="1"/>
  <c r="BG74" i="22"/>
  <c r="X74" i="22"/>
  <c r="T74" i="22"/>
  <c r="W74" i="22" s="1"/>
  <c r="AX74" i="22"/>
  <c r="G74" i="22"/>
  <c r="F74" i="22"/>
  <c r="H74" i="22" s="1"/>
  <c r="BG73" i="22"/>
  <c r="X73" i="22"/>
  <c r="T73" i="22"/>
  <c r="W73" i="22" s="1"/>
  <c r="AX73" i="22"/>
  <c r="G73" i="22"/>
  <c r="F73" i="22"/>
  <c r="H73" i="22" s="1"/>
  <c r="BG72" i="22"/>
  <c r="X72" i="22"/>
  <c r="T72" i="22"/>
  <c r="W72" i="22" s="1"/>
  <c r="AX72" i="22"/>
  <c r="G72" i="22"/>
  <c r="F72" i="22"/>
  <c r="H72" i="22" s="1"/>
  <c r="BG71" i="22"/>
  <c r="X71" i="22"/>
  <c r="T71" i="22"/>
  <c r="W71" i="22" s="1"/>
  <c r="AX71" i="22"/>
  <c r="G71" i="22"/>
  <c r="F71" i="22"/>
  <c r="H71" i="22" s="1"/>
  <c r="BG70" i="22"/>
  <c r="X70" i="22"/>
  <c r="T70" i="22"/>
  <c r="W70" i="22" s="1"/>
  <c r="AX70" i="22"/>
  <c r="G70" i="22"/>
  <c r="F70" i="22"/>
  <c r="H70" i="22" s="1"/>
  <c r="BG69" i="22"/>
  <c r="X69" i="22"/>
  <c r="T69" i="22"/>
  <c r="W69" i="22" s="1"/>
  <c r="AX69" i="22"/>
  <c r="G69" i="22"/>
  <c r="F69" i="22"/>
  <c r="H69" i="22" s="1"/>
  <c r="BG68" i="22"/>
  <c r="X68" i="22"/>
  <c r="T68" i="22"/>
  <c r="W68" i="22" s="1"/>
  <c r="AX68" i="22"/>
  <c r="G68" i="22"/>
  <c r="F68" i="22"/>
  <c r="H68" i="22" s="1"/>
  <c r="BG67" i="22"/>
  <c r="X67" i="22"/>
  <c r="T67" i="22"/>
  <c r="W67" i="22" s="1"/>
  <c r="AX67" i="22"/>
  <c r="G67" i="22"/>
  <c r="F67" i="22"/>
  <c r="H67" i="22" s="1"/>
  <c r="BG66" i="22"/>
  <c r="X66" i="22"/>
  <c r="T66" i="22"/>
  <c r="W66" i="22" s="1"/>
  <c r="AX66" i="22"/>
  <c r="G66" i="22"/>
  <c r="F66" i="22"/>
  <c r="H66" i="22" s="1"/>
  <c r="BG65" i="22"/>
  <c r="X65" i="22"/>
  <c r="T65" i="22"/>
  <c r="W65" i="22" s="1"/>
  <c r="AX65" i="22"/>
  <c r="G65" i="22"/>
  <c r="F65" i="22"/>
  <c r="H65" i="22" s="1"/>
  <c r="BG64" i="22"/>
  <c r="X64" i="22"/>
  <c r="T64" i="22"/>
  <c r="W64" i="22" s="1"/>
  <c r="AX64" i="22"/>
  <c r="G64" i="22"/>
  <c r="F64" i="22"/>
  <c r="H64" i="22" s="1"/>
  <c r="BG63" i="22"/>
  <c r="X63" i="22"/>
  <c r="T63" i="22"/>
  <c r="W63" i="22" s="1"/>
  <c r="AX63" i="22"/>
  <c r="G63" i="22"/>
  <c r="F63" i="22"/>
  <c r="H63" i="22" s="1"/>
  <c r="BG62" i="22"/>
  <c r="X62" i="22"/>
  <c r="T62" i="22"/>
  <c r="W62" i="22" s="1"/>
  <c r="AX62" i="22"/>
  <c r="G62" i="22"/>
  <c r="F62" i="22"/>
  <c r="H62" i="22" s="1"/>
  <c r="BG61" i="22"/>
  <c r="AX61" i="22"/>
  <c r="X61" i="22"/>
  <c r="T61" i="22"/>
  <c r="W61" i="22" s="1"/>
  <c r="G61" i="22"/>
  <c r="F61" i="22"/>
  <c r="H61" i="22" s="1"/>
  <c r="BG60" i="22"/>
  <c r="X60" i="22"/>
  <c r="T60" i="22"/>
  <c r="W60" i="22" s="1"/>
  <c r="AX60" i="22"/>
  <c r="G60" i="22"/>
  <c r="F60" i="22"/>
  <c r="H60" i="22" s="1"/>
  <c r="BG59" i="22"/>
  <c r="X59" i="22"/>
  <c r="T59" i="22"/>
  <c r="W59" i="22" s="1"/>
  <c r="AX59" i="22"/>
  <c r="G59" i="22"/>
  <c r="F59" i="22"/>
  <c r="H59" i="22" s="1"/>
  <c r="BG58" i="22"/>
  <c r="X58" i="22"/>
  <c r="T58" i="22"/>
  <c r="W58" i="22" s="1"/>
  <c r="AX58" i="22"/>
  <c r="G58" i="22"/>
  <c r="F58" i="22"/>
  <c r="H58" i="22" s="1"/>
  <c r="BG57" i="22"/>
  <c r="X57" i="22"/>
  <c r="T57" i="22"/>
  <c r="W57" i="22" s="1"/>
  <c r="AX57" i="22"/>
  <c r="G57" i="22"/>
  <c r="F57" i="22"/>
  <c r="H57" i="22" s="1"/>
  <c r="BG56" i="22"/>
  <c r="X56" i="22"/>
  <c r="T56" i="22"/>
  <c r="W56" i="22" s="1"/>
  <c r="AX56" i="22"/>
  <c r="G56" i="22"/>
  <c r="F56" i="22"/>
  <c r="H56" i="22" s="1"/>
  <c r="BG55" i="22"/>
  <c r="X55" i="22"/>
  <c r="T55" i="22"/>
  <c r="W55" i="22" s="1"/>
  <c r="AX55" i="22"/>
  <c r="G55" i="22"/>
  <c r="F55" i="22"/>
  <c r="H55" i="22" s="1"/>
  <c r="BG54" i="22"/>
  <c r="X54" i="22"/>
  <c r="T54" i="22"/>
  <c r="W54" i="22" s="1"/>
  <c r="AX54" i="22"/>
  <c r="G54" i="22"/>
  <c r="F54" i="22"/>
  <c r="H54" i="22" s="1"/>
  <c r="BG53" i="22"/>
  <c r="X53" i="22"/>
  <c r="T53" i="22"/>
  <c r="W53" i="22" s="1"/>
  <c r="AX53" i="22"/>
  <c r="G53" i="22"/>
  <c r="F53" i="22"/>
  <c r="H53" i="22" s="1"/>
  <c r="BG52" i="22"/>
  <c r="X52" i="22"/>
  <c r="T52" i="22"/>
  <c r="W52" i="22" s="1"/>
  <c r="AX52" i="22"/>
  <c r="G52" i="22"/>
  <c r="F52" i="22"/>
  <c r="H52" i="22" s="1"/>
  <c r="BG51" i="22"/>
  <c r="X51" i="22"/>
  <c r="T51" i="22"/>
  <c r="W51" i="22" s="1"/>
  <c r="AX51" i="22"/>
  <c r="G51" i="22"/>
  <c r="F51" i="22"/>
  <c r="H51" i="22" s="1"/>
  <c r="BG50" i="22"/>
  <c r="X50" i="22"/>
  <c r="T50" i="22"/>
  <c r="W50" i="22" s="1"/>
  <c r="AX50" i="22"/>
  <c r="G50" i="22"/>
  <c r="F50" i="22"/>
  <c r="H50" i="22" s="1"/>
  <c r="BG49" i="22"/>
  <c r="X49" i="22"/>
  <c r="T49" i="22"/>
  <c r="W49" i="22" s="1"/>
  <c r="AX49" i="22"/>
  <c r="G49" i="22"/>
  <c r="F49" i="22"/>
  <c r="H49" i="22" s="1"/>
  <c r="BG48" i="22"/>
  <c r="X48" i="22"/>
  <c r="T48" i="22"/>
  <c r="W48" i="22" s="1"/>
  <c r="AX48" i="22"/>
  <c r="G48" i="22"/>
  <c r="F48" i="22"/>
  <c r="H48" i="22" s="1"/>
  <c r="BG47" i="22"/>
  <c r="X47" i="22"/>
  <c r="T47" i="22"/>
  <c r="W47" i="22" s="1"/>
  <c r="AX47" i="22"/>
  <c r="G47" i="22"/>
  <c r="F47" i="22"/>
  <c r="H47" i="22" s="1"/>
  <c r="BG46" i="22"/>
  <c r="X46" i="22"/>
  <c r="T46" i="22"/>
  <c r="W46" i="22" s="1"/>
  <c r="AX46" i="22"/>
  <c r="G46" i="22"/>
  <c r="F46" i="22"/>
  <c r="H46" i="22" s="1"/>
  <c r="BG45" i="22"/>
  <c r="X45" i="22"/>
  <c r="T45" i="22"/>
  <c r="W45" i="22" s="1"/>
  <c r="AX45" i="22"/>
  <c r="G45" i="22"/>
  <c r="F45" i="22"/>
  <c r="H45" i="22" s="1"/>
  <c r="BG44" i="22"/>
  <c r="X44" i="22"/>
  <c r="T44" i="22"/>
  <c r="W44" i="22" s="1"/>
  <c r="AX44" i="22"/>
  <c r="G44" i="22"/>
  <c r="F44" i="22"/>
  <c r="H44" i="22" s="1"/>
  <c r="BG43" i="22"/>
  <c r="X43" i="22"/>
  <c r="T43" i="22"/>
  <c r="W43" i="22" s="1"/>
  <c r="AX43" i="22"/>
  <c r="G43" i="22"/>
  <c r="F43" i="22"/>
  <c r="H43" i="22" s="1"/>
  <c r="BG42" i="22"/>
  <c r="X42" i="22"/>
  <c r="T42" i="22"/>
  <c r="W42" i="22" s="1"/>
  <c r="AX42" i="22"/>
  <c r="G42" i="22"/>
  <c r="F42" i="22"/>
  <c r="H42" i="22" s="1"/>
  <c r="BG41" i="22"/>
  <c r="X41" i="22"/>
  <c r="T41" i="22"/>
  <c r="W41" i="22" s="1"/>
  <c r="AX41" i="22"/>
  <c r="G41" i="22"/>
  <c r="F41" i="22"/>
  <c r="H41" i="22" s="1"/>
  <c r="BG40" i="22"/>
  <c r="X40" i="22"/>
  <c r="T40" i="22"/>
  <c r="W40" i="22" s="1"/>
  <c r="AX40" i="22"/>
  <c r="G40" i="22"/>
  <c r="F40" i="22"/>
  <c r="H40" i="22" s="1"/>
  <c r="BG39" i="22"/>
  <c r="X39" i="22"/>
  <c r="T39" i="22"/>
  <c r="W39" i="22" s="1"/>
  <c r="AX39" i="22"/>
  <c r="G39" i="22"/>
  <c r="F39" i="22"/>
  <c r="H39" i="22" s="1"/>
  <c r="BG38" i="22"/>
  <c r="X38" i="22"/>
  <c r="T38" i="22"/>
  <c r="W38" i="22" s="1"/>
  <c r="AX38" i="22"/>
  <c r="G38" i="22"/>
  <c r="F38" i="22"/>
  <c r="H38" i="22" s="1"/>
  <c r="BG37" i="22"/>
  <c r="X37" i="22"/>
  <c r="T37" i="22"/>
  <c r="W37" i="22" s="1"/>
  <c r="AX37" i="22"/>
  <c r="G37" i="22"/>
  <c r="F37" i="22"/>
  <c r="H37" i="22" s="1"/>
  <c r="BG36" i="22"/>
  <c r="X36" i="22"/>
  <c r="T36" i="22"/>
  <c r="W36" i="22" s="1"/>
  <c r="AX36" i="22"/>
  <c r="G36" i="22"/>
  <c r="F36" i="22"/>
  <c r="H36" i="22" s="1"/>
  <c r="BG35" i="22"/>
  <c r="X35" i="22"/>
  <c r="T35" i="22"/>
  <c r="W35" i="22" s="1"/>
  <c r="AX35" i="22"/>
  <c r="G35" i="22"/>
  <c r="F35" i="22"/>
  <c r="H35" i="22" s="1"/>
  <c r="BG34" i="22"/>
  <c r="X34" i="22"/>
  <c r="T34" i="22"/>
  <c r="W34" i="22" s="1"/>
  <c r="AX34" i="22"/>
  <c r="G34" i="22"/>
  <c r="F34" i="22"/>
  <c r="H34" i="22" s="1"/>
  <c r="X33" i="22"/>
  <c r="T33" i="22"/>
  <c r="W33" i="22" s="1"/>
  <c r="G33" i="22"/>
  <c r="F33" i="22"/>
  <c r="X32" i="22"/>
  <c r="T32" i="22"/>
  <c r="W32" i="22" s="1"/>
  <c r="G32" i="22"/>
  <c r="F32" i="22"/>
  <c r="X31" i="22"/>
  <c r="T31" i="22"/>
  <c r="W31" i="22" s="1"/>
  <c r="G31" i="22"/>
  <c r="F31" i="22"/>
  <c r="X30" i="22"/>
  <c r="T30" i="22"/>
  <c r="W30" i="22" s="1"/>
  <c r="G30" i="22"/>
  <c r="F30" i="22"/>
  <c r="X29" i="22"/>
  <c r="T29" i="22"/>
  <c r="W29" i="22" s="1"/>
  <c r="G29" i="22"/>
  <c r="F29" i="22"/>
  <c r="X28" i="22"/>
  <c r="T28" i="22"/>
  <c r="W28" i="22" s="1"/>
  <c r="G28" i="22"/>
  <c r="F28" i="22"/>
  <c r="X27" i="22"/>
  <c r="T27" i="22"/>
  <c r="W27" i="22" s="1"/>
  <c r="G27" i="22"/>
  <c r="F27" i="22"/>
  <c r="X26" i="22"/>
  <c r="T26" i="22"/>
  <c r="W26" i="22" s="1"/>
  <c r="G26" i="22"/>
  <c r="F26" i="22"/>
  <c r="X25" i="22"/>
  <c r="T25" i="22"/>
  <c r="W25" i="22" s="1"/>
  <c r="G25" i="22"/>
  <c r="F25" i="22"/>
  <c r="X24" i="22"/>
  <c r="T24" i="22"/>
  <c r="W24" i="22" s="1"/>
  <c r="G24" i="22"/>
  <c r="F24" i="22"/>
  <c r="X23" i="22"/>
  <c r="T23" i="22"/>
  <c r="W23" i="22" s="1"/>
  <c r="G23" i="22"/>
  <c r="X22" i="22"/>
  <c r="T22" i="22"/>
  <c r="W22" i="22" s="1"/>
  <c r="G22" i="22"/>
  <c r="F22" i="22"/>
  <c r="X21" i="22"/>
  <c r="T21" i="22"/>
  <c r="W21" i="22" s="1"/>
  <c r="G21" i="22"/>
  <c r="F21" i="22"/>
  <c r="X20" i="22"/>
  <c r="T20" i="22"/>
  <c r="W20" i="22" s="1"/>
  <c r="G20" i="22"/>
  <c r="F20" i="22"/>
  <c r="X19" i="22"/>
  <c r="T19" i="22"/>
  <c r="W19" i="22" s="1"/>
  <c r="G19" i="22"/>
  <c r="F19" i="22"/>
  <c r="X18" i="22"/>
  <c r="T18" i="22"/>
  <c r="W18" i="22" s="1"/>
  <c r="G18" i="22"/>
  <c r="F18" i="22"/>
  <c r="X17" i="22"/>
  <c r="T17" i="22"/>
  <c r="W17" i="22" s="1"/>
  <c r="G17" i="22"/>
  <c r="F17" i="22"/>
  <c r="X16" i="22"/>
  <c r="T16" i="22"/>
  <c r="W16" i="22" s="1"/>
  <c r="G16" i="22"/>
  <c r="F16" i="22"/>
  <c r="X15" i="22"/>
  <c r="T15" i="22"/>
  <c r="W15" i="22" s="1"/>
  <c r="G15" i="22"/>
  <c r="F15" i="22"/>
  <c r="X14" i="22"/>
  <c r="T14" i="22"/>
  <c r="W14" i="22" s="1"/>
  <c r="G14" i="22"/>
  <c r="F14" i="22"/>
  <c r="X13" i="22"/>
  <c r="T13" i="22"/>
  <c r="W13" i="22" s="1"/>
  <c r="G13" i="22"/>
  <c r="F13" i="22"/>
  <c r="X12" i="22"/>
  <c r="T12" i="22"/>
  <c r="W12" i="22" s="1"/>
  <c r="G12" i="22"/>
  <c r="F12" i="22"/>
  <c r="X11" i="22"/>
  <c r="T11" i="22"/>
  <c r="W11" i="22" s="1"/>
  <c r="G11" i="22"/>
  <c r="F11" i="22"/>
  <c r="X10" i="22"/>
  <c r="T10" i="22"/>
  <c r="W10" i="22" s="1"/>
  <c r="G10" i="22"/>
  <c r="F10" i="22"/>
  <c r="X9" i="22"/>
  <c r="T9" i="22"/>
  <c r="W9" i="22" s="1"/>
  <c r="G9" i="22"/>
  <c r="F9" i="22"/>
  <c r="X8" i="22"/>
  <c r="T8" i="22"/>
  <c r="W8" i="22" s="1"/>
  <c r="G8" i="22"/>
  <c r="F8" i="22"/>
  <c r="X7" i="22"/>
  <c r="T7" i="22"/>
  <c r="W7" i="22" s="1"/>
  <c r="G7" i="22"/>
  <c r="F7" i="22"/>
  <c r="X6" i="22"/>
  <c r="T6" i="22"/>
  <c r="W6" i="22" s="1"/>
  <c r="G6" i="22"/>
  <c r="F6" i="22"/>
  <c r="X5" i="22"/>
  <c r="T5" i="22"/>
  <c r="W5" i="22" s="1"/>
  <c r="G5" i="22"/>
  <c r="F5" i="22"/>
  <c r="X4" i="22"/>
  <c r="T4" i="22"/>
  <c r="W4" i="22" s="1"/>
  <c r="G4" i="22"/>
  <c r="F4" i="22"/>
  <c r="H2" i="22"/>
  <c r="C2" i="22"/>
  <c r="BG101" i="21"/>
  <c r="X101" i="21"/>
  <c r="T101" i="21"/>
  <c r="W101" i="21" s="1"/>
  <c r="AX101" i="21"/>
  <c r="G101" i="21"/>
  <c r="F101" i="21"/>
  <c r="H101" i="21" s="1"/>
  <c r="BG100" i="21"/>
  <c r="X100" i="21"/>
  <c r="T100" i="21"/>
  <c r="W100" i="21" s="1"/>
  <c r="AX100" i="21"/>
  <c r="G100" i="21"/>
  <c r="F100" i="21"/>
  <c r="H100" i="21" s="1"/>
  <c r="BG99" i="21"/>
  <c r="X99" i="21"/>
  <c r="T99" i="21"/>
  <c r="W99" i="21" s="1"/>
  <c r="AX99" i="21"/>
  <c r="G99" i="21"/>
  <c r="F99" i="21"/>
  <c r="H99" i="21" s="1"/>
  <c r="BG98" i="21"/>
  <c r="X98" i="21"/>
  <c r="T98" i="21"/>
  <c r="W98" i="21" s="1"/>
  <c r="AX98" i="21"/>
  <c r="G98" i="21"/>
  <c r="F98" i="21"/>
  <c r="H98" i="21" s="1"/>
  <c r="BG97" i="21"/>
  <c r="X97" i="21"/>
  <c r="T97" i="21"/>
  <c r="W97" i="21" s="1"/>
  <c r="AX97" i="21"/>
  <c r="G97" i="21"/>
  <c r="F97" i="21"/>
  <c r="H97" i="21" s="1"/>
  <c r="BG96" i="21"/>
  <c r="X96" i="21"/>
  <c r="T96" i="21"/>
  <c r="W96" i="21" s="1"/>
  <c r="AX96" i="21"/>
  <c r="G96" i="21"/>
  <c r="F96" i="21"/>
  <c r="H96" i="21" s="1"/>
  <c r="BG95" i="21"/>
  <c r="X95" i="21"/>
  <c r="T95" i="21"/>
  <c r="W95" i="21" s="1"/>
  <c r="AX95" i="21"/>
  <c r="G95" i="21"/>
  <c r="F95" i="21"/>
  <c r="H95" i="21" s="1"/>
  <c r="BG94" i="21"/>
  <c r="X94" i="21"/>
  <c r="T94" i="21"/>
  <c r="W94" i="21" s="1"/>
  <c r="AX94" i="21"/>
  <c r="G94" i="21"/>
  <c r="F94" i="21"/>
  <c r="H94" i="21" s="1"/>
  <c r="BG93" i="21"/>
  <c r="X93" i="21"/>
  <c r="T93" i="21"/>
  <c r="W93" i="21" s="1"/>
  <c r="AX93" i="21"/>
  <c r="G93" i="21"/>
  <c r="F93" i="21"/>
  <c r="H93" i="21" s="1"/>
  <c r="BG92" i="21"/>
  <c r="X92" i="21"/>
  <c r="T92" i="21"/>
  <c r="W92" i="21" s="1"/>
  <c r="AX92" i="21"/>
  <c r="G92" i="21"/>
  <c r="F92" i="21"/>
  <c r="H92" i="21" s="1"/>
  <c r="BG91" i="21"/>
  <c r="X91" i="21"/>
  <c r="T91" i="21"/>
  <c r="W91" i="21" s="1"/>
  <c r="AX91" i="21"/>
  <c r="G91" i="21"/>
  <c r="F91" i="21"/>
  <c r="H91" i="21" s="1"/>
  <c r="BG90" i="21"/>
  <c r="X90" i="21"/>
  <c r="T90" i="21"/>
  <c r="W90" i="21" s="1"/>
  <c r="AX90" i="21"/>
  <c r="G90" i="21"/>
  <c r="F90" i="21"/>
  <c r="H90" i="21" s="1"/>
  <c r="BG89" i="21"/>
  <c r="X89" i="21"/>
  <c r="T89" i="21"/>
  <c r="W89" i="21" s="1"/>
  <c r="AX89" i="21"/>
  <c r="G89" i="21"/>
  <c r="F89" i="21"/>
  <c r="H89" i="21" s="1"/>
  <c r="BG88" i="21"/>
  <c r="X88" i="21"/>
  <c r="T88" i="21"/>
  <c r="W88" i="21" s="1"/>
  <c r="AX88" i="21"/>
  <c r="G88" i="21"/>
  <c r="F88" i="21"/>
  <c r="H88" i="21" s="1"/>
  <c r="BG87" i="21"/>
  <c r="X87" i="21"/>
  <c r="T87" i="21"/>
  <c r="W87" i="21" s="1"/>
  <c r="AX87" i="21"/>
  <c r="G87" i="21"/>
  <c r="F87" i="21"/>
  <c r="H87" i="21" s="1"/>
  <c r="BG86" i="21"/>
  <c r="X86" i="21"/>
  <c r="T86" i="21"/>
  <c r="W86" i="21" s="1"/>
  <c r="AX86" i="21"/>
  <c r="G86" i="21"/>
  <c r="F86" i="21"/>
  <c r="H86" i="21" s="1"/>
  <c r="BG85" i="21"/>
  <c r="X85" i="21"/>
  <c r="T85" i="21"/>
  <c r="W85" i="21" s="1"/>
  <c r="AX85" i="21"/>
  <c r="G85" i="21"/>
  <c r="F85" i="21"/>
  <c r="H85" i="21" s="1"/>
  <c r="BG84" i="21"/>
  <c r="X84" i="21"/>
  <c r="T84" i="21"/>
  <c r="W84" i="21" s="1"/>
  <c r="AX84" i="21"/>
  <c r="G84" i="21"/>
  <c r="F84" i="21"/>
  <c r="H84" i="21" s="1"/>
  <c r="BG83" i="21"/>
  <c r="X83" i="21"/>
  <c r="T83" i="21"/>
  <c r="W83" i="21" s="1"/>
  <c r="AX83" i="21"/>
  <c r="G83" i="21"/>
  <c r="F83" i="21"/>
  <c r="H83" i="21" s="1"/>
  <c r="BG82" i="21"/>
  <c r="X82" i="21"/>
  <c r="T82" i="21"/>
  <c r="W82" i="21" s="1"/>
  <c r="K82" i="21"/>
  <c r="AX82" i="21"/>
  <c r="G82" i="21"/>
  <c r="F82" i="21"/>
  <c r="H82" i="21" s="1"/>
  <c r="BG81" i="21"/>
  <c r="X81" i="21"/>
  <c r="T81" i="21"/>
  <c r="W81" i="21" s="1"/>
  <c r="AX81" i="21"/>
  <c r="G81" i="21"/>
  <c r="F81" i="21"/>
  <c r="H81" i="21" s="1"/>
  <c r="BG80" i="21"/>
  <c r="X80" i="21"/>
  <c r="T80" i="21"/>
  <c r="W80" i="21" s="1"/>
  <c r="AX80" i="21"/>
  <c r="G80" i="21"/>
  <c r="F80" i="21"/>
  <c r="H80" i="21" s="1"/>
  <c r="BG79" i="21"/>
  <c r="X79" i="21"/>
  <c r="T79" i="21"/>
  <c r="W79" i="21" s="1"/>
  <c r="AX79" i="21"/>
  <c r="G79" i="21"/>
  <c r="F79" i="21"/>
  <c r="H79" i="21" s="1"/>
  <c r="BG78" i="21"/>
  <c r="X78" i="21"/>
  <c r="T78" i="21"/>
  <c r="W78" i="21" s="1"/>
  <c r="AX78" i="21"/>
  <c r="G78" i="21"/>
  <c r="F78" i="21"/>
  <c r="H78" i="21" s="1"/>
  <c r="BG77" i="21"/>
  <c r="X77" i="21"/>
  <c r="T77" i="21"/>
  <c r="W77" i="21" s="1"/>
  <c r="AX77" i="21"/>
  <c r="G77" i="21"/>
  <c r="F77" i="21"/>
  <c r="H77" i="21" s="1"/>
  <c r="BG76" i="21"/>
  <c r="X76" i="21"/>
  <c r="T76" i="21"/>
  <c r="W76" i="21" s="1"/>
  <c r="AX76" i="21"/>
  <c r="G76" i="21"/>
  <c r="F76" i="21"/>
  <c r="H76" i="21" s="1"/>
  <c r="BG75" i="21"/>
  <c r="X75" i="21"/>
  <c r="T75" i="21"/>
  <c r="W75" i="21" s="1"/>
  <c r="AX75" i="21"/>
  <c r="G75" i="21"/>
  <c r="F75" i="21"/>
  <c r="H75" i="21" s="1"/>
  <c r="BG74" i="21"/>
  <c r="X74" i="21"/>
  <c r="T74" i="21"/>
  <c r="W74" i="21" s="1"/>
  <c r="AX74" i="21"/>
  <c r="G74" i="21"/>
  <c r="F74" i="21"/>
  <c r="H74" i="21" s="1"/>
  <c r="BG73" i="21"/>
  <c r="X73" i="21"/>
  <c r="T73" i="21"/>
  <c r="W73" i="21" s="1"/>
  <c r="AX73" i="21"/>
  <c r="G73" i="21"/>
  <c r="F73" i="21"/>
  <c r="H73" i="21" s="1"/>
  <c r="BG72" i="21"/>
  <c r="X72" i="21"/>
  <c r="T72" i="21"/>
  <c r="W72" i="21" s="1"/>
  <c r="AX72" i="21"/>
  <c r="G72" i="21"/>
  <c r="F72" i="21"/>
  <c r="H72" i="21" s="1"/>
  <c r="BG71" i="21"/>
  <c r="X71" i="21"/>
  <c r="T71" i="21"/>
  <c r="W71" i="21" s="1"/>
  <c r="AX71" i="21"/>
  <c r="G71" i="21"/>
  <c r="F71" i="21"/>
  <c r="H71" i="21" s="1"/>
  <c r="BG70" i="21"/>
  <c r="X70" i="21"/>
  <c r="T70" i="21"/>
  <c r="W70" i="21" s="1"/>
  <c r="AX70" i="21"/>
  <c r="G70" i="21"/>
  <c r="F70" i="21"/>
  <c r="H70" i="21" s="1"/>
  <c r="BG69" i="21"/>
  <c r="X69" i="21"/>
  <c r="T69" i="21"/>
  <c r="W69" i="21" s="1"/>
  <c r="AX69" i="21"/>
  <c r="G69" i="21"/>
  <c r="F69" i="21"/>
  <c r="H69" i="21" s="1"/>
  <c r="BG68" i="21"/>
  <c r="X68" i="21"/>
  <c r="T68" i="21"/>
  <c r="W68" i="21" s="1"/>
  <c r="AX68" i="21"/>
  <c r="G68" i="21"/>
  <c r="F68" i="21"/>
  <c r="H68" i="21" s="1"/>
  <c r="BG67" i="21"/>
  <c r="X67" i="21"/>
  <c r="T67" i="21"/>
  <c r="W67" i="21" s="1"/>
  <c r="K67" i="21"/>
  <c r="AX67" i="21"/>
  <c r="G67" i="21"/>
  <c r="F67" i="21"/>
  <c r="H67" i="21" s="1"/>
  <c r="BG66" i="21"/>
  <c r="X66" i="21"/>
  <c r="T66" i="21"/>
  <c r="W66" i="21" s="1"/>
  <c r="AX66" i="21"/>
  <c r="G66" i="21"/>
  <c r="F66" i="21"/>
  <c r="H66" i="21" s="1"/>
  <c r="BG65" i="21"/>
  <c r="X65" i="21"/>
  <c r="T65" i="21"/>
  <c r="W65" i="21" s="1"/>
  <c r="AX65" i="21"/>
  <c r="G65" i="21"/>
  <c r="F65" i="21"/>
  <c r="H65" i="21" s="1"/>
  <c r="BG64" i="21"/>
  <c r="X64" i="21"/>
  <c r="T64" i="21"/>
  <c r="W64" i="21" s="1"/>
  <c r="AX64" i="21"/>
  <c r="G64" i="21"/>
  <c r="F64" i="21"/>
  <c r="H64" i="21" s="1"/>
  <c r="BG63" i="21"/>
  <c r="X63" i="21"/>
  <c r="T63" i="21"/>
  <c r="W63" i="21" s="1"/>
  <c r="AX63" i="21"/>
  <c r="G63" i="21"/>
  <c r="F63" i="21"/>
  <c r="H63" i="21" s="1"/>
  <c r="BG62" i="21"/>
  <c r="X62" i="21"/>
  <c r="T62" i="21"/>
  <c r="W62" i="21" s="1"/>
  <c r="AX62" i="21"/>
  <c r="G62" i="21"/>
  <c r="F62" i="21"/>
  <c r="H62" i="21" s="1"/>
  <c r="BG61" i="21"/>
  <c r="X61" i="21"/>
  <c r="T61" i="21"/>
  <c r="W61" i="21" s="1"/>
  <c r="AX61" i="21"/>
  <c r="G61" i="21"/>
  <c r="F61" i="21"/>
  <c r="H61" i="21" s="1"/>
  <c r="BG60" i="21"/>
  <c r="X60" i="21"/>
  <c r="T60" i="21"/>
  <c r="W60" i="21" s="1"/>
  <c r="AX60" i="21"/>
  <c r="G60" i="21"/>
  <c r="F60" i="21"/>
  <c r="H60" i="21" s="1"/>
  <c r="BG59" i="21"/>
  <c r="X59" i="21"/>
  <c r="T59" i="21"/>
  <c r="W59" i="21" s="1"/>
  <c r="AX59" i="21"/>
  <c r="G59" i="21"/>
  <c r="F59" i="21"/>
  <c r="H59" i="21" s="1"/>
  <c r="BG58" i="21"/>
  <c r="X58" i="21"/>
  <c r="T58" i="21"/>
  <c r="W58" i="21" s="1"/>
  <c r="AX58" i="21"/>
  <c r="G58" i="21"/>
  <c r="F58" i="21"/>
  <c r="H58" i="21" s="1"/>
  <c r="BG57" i="21"/>
  <c r="X57" i="21"/>
  <c r="T57" i="21"/>
  <c r="W57" i="21" s="1"/>
  <c r="AX57" i="21"/>
  <c r="G57" i="21"/>
  <c r="F57" i="21"/>
  <c r="H57" i="21" s="1"/>
  <c r="BG56" i="21"/>
  <c r="X56" i="21"/>
  <c r="T56" i="21"/>
  <c r="W56" i="21" s="1"/>
  <c r="AX56" i="21"/>
  <c r="H56" i="21"/>
  <c r="G56" i="21"/>
  <c r="F56" i="21"/>
  <c r="BG55" i="21"/>
  <c r="X55" i="21"/>
  <c r="T55" i="21"/>
  <c r="W55" i="21" s="1"/>
  <c r="AX55" i="21"/>
  <c r="G55" i="21"/>
  <c r="F55" i="21"/>
  <c r="H55" i="21" s="1"/>
  <c r="BG54" i="21"/>
  <c r="X54" i="21"/>
  <c r="T54" i="21"/>
  <c r="W54" i="21" s="1"/>
  <c r="AX54" i="21"/>
  <c r="G54" i="21"/>
  <c r="F54" i="21"/>
  <c r="H54" i="21" s="1"/>
  <c r="BG53" i="21"/>
  <c r="X53" i="21"/>
  <c r="T53" i="21"/>
  <c r="W53" i="21" s="1"/>
  <c r="AX53" i="21"/>
  <c r="G53" i="21"/>
  <c r="F53" i="21"/>
  <c r="H53" i="21" s="1"/>
  <c r="BG52" i="21"/>
  <c r="X52" i="21"/>
  <c r="T52" i="21"/>
  <c r="W52" i="21" s="1"/>
  <c r="AX52" i="21"/>
  <c r="G52" i="21"/>
  <c r="F52" i="21"/>
  <c r="H52" i="21" s="1"/>
  <c r="BG51" i="21"/>
  <c r="X51" i="21"/>
  <c r="T51" i="21"/>
  <c r="W51" i="21" s="1"/>
  <c r="AX51" i="21"/>
  <c r="G51" i="21"/>
  <c r="F51" i="21"/>
  <c r="H51" i="21" s="1"/>
  <c r="BG50" i="21"/>
  <c r="X50" i="21"/>
  <c r="T50" i="21"/>
  <c r="W50" i="21" s="1"/>
  <c r="AX50" i="21"/>
  <c r="G50" i="21"/>
  <c r="F50" i="21"/>
  <c r="H50" i="21" s="1"/>
  <c r="BG49" i="21"/>
  <c r="X49" i="21"/>
  <c r="T49" i="21"/>
  <c r="W49" i="21" s="1"/>
  <c r="AX49" i="21"/>
  <c r="G49" i="21"/>
  <c r="F49" i="21"/>
  <c r="H49" i="21" s="1"/>
  <c r="BG48" i="21"/>
  <c r="X48" i="21"/>
  <c r="T48" i="21"/>
  <c r="W48" i="21" s="1"/>
  <c r="AX48" i="21"/>
  <c r="G48" i="21"/>
  <c r="F48" i="21"/>
  <c r="H48" i="21" s="1"/>
  <c r="BG47" i="21"/>
  <c r="X47" i="21"/>
  <c r="T47" i="21"/>
  <c r="W47" i="21" s="1"/>
  <c r="AX47" i="21"/>
  <c r="G47" i="21"/>
  <c r="F47" i="21"/>
  <c r="H47" i="21" s="1"/>
  <c r="BG46" i="21"/>
  <c r="X46" i="21"/>
  <c r="T46" i="21"/>
  <c r="W46" i="21" s="1"/>
  <c r="AX46" i="21"/>
  <c r="G46" i="21"/>
  <c r="F46" i="21"/>
  <c r="H46" i="21" s="1"/>
  <c r="BG45" i="21"/>
  <c r="X45" i="21"/>
  <c r="T45" i="21"/>
  <c r="W45" i="21" s="1"/>
  <c r="AX45" i="21"/>
  <c r="G45" i="21"/>
  <c r="F45" i="21"/>
  <c r="H45" i="21" s="1"/>
  <c r="BG44" i="21"/>
  <c r="X44" i="21"/>
  <c r="T44" i="21"/>
  <c r="W44" i="21" s="1"/>
  <c r="AX44" i="21"/>
  <c r="G44" i="21"/>
  <c r="F44" i="21"/>
  <c r="H44" i="21" s="1"/>
  <c r="BG43" i="21"/>
  <c r="X43" i="21"/>
  <c r="T43" i="21"/>
  <c r="W43" i="21" s="1"/>
  <c r="AX43" i="21"/>
  <c r="G43" i="21"/>
  <c r="F43" i="21"/>
  <c r="H43" i="21" s="1"/>
  <c r="BG42" i="21"/>
  <c r="X42" i="21"/>
  <c r="T42" i="21"/>
  <c r="W42" i="21" s="1"/>
  <c r="AX42" i="21"/>
  <c r="G42" i="21"/>
  <c r="F42" i="21"/>
  <c r="H42" i="21" s="1"/>
  <c r="BG41" i="21"/>
  <c r="X41" i="21"/>
  <c r="T41" i="21"/>
  <c r="W41" i="21" s="1"/>
  <c r="AX41" i="21"/>
  <c r="G41" i="21"/>
  <c r="F41" i="21"/>
  <c r="H41" i="21" s="1"/>
  <c r="BG40" i="21"/>
  <c r="X40" i="21"/>
  <c r="T40" i="21"/>
  <c r="W40" i="21" s="1"/>
  <c r="AX40" i="21"/>
  <c r="G40" i="21"/>
  <c r="F40" i="21"/>
  <c r="H40" i="21" s="1"/>
  <c r="BG39" i="21"/>
  <c r="X39" i="21"/>
  <c r="T39" i="21"/>
  <c r="W39" i="21" s="1"/>
  <c r="AX39" i="21"/>
  <c r="G39" i="21"/>
  <c r="F39" i="21"/>
  <c r="H39" i="21" s="1"/>
  <c r="BG38" i="21"/>
  <c r="X38" i="21"/>
  <c r="T38" i="21"/>
  <c r="W38" i="21" s="1"/>
  <c r="AX38" i="21"/>
  <c r="G38" i="21"/>
  <c r="F38" i="21"/>
  <c r="H38" i="21" s="1"/>
  <c r="BG37" i="21"/>
  <c r="X37" i="21"/>
  <c r="T37" i="21"/>
  <c r="W37" i="21" s="1"/>
  <c r="AX37" i="21"/>
  <c r="G37" i="21"/>
  <c r="F37" i="21"/>
  <c r="H37" i="21" s="1"/>
  <c r="BG36" i="21"/>
  <c r="X36" i="21"/>
  <c r="T36" i="21"/>
  <c r="W36" i="21" s="1"/>
  <c r="AX36" i="21"/>
  <c r="G36" i="21"/>
  <c r="F36" i="21"/>
  <c r="H36" i="21" s="1"/>
  <c r="BG35" i="21"/>
  <c r="X35" i="21"/>
  <c r="T35" i="21"/>
  <c r="W35" i="21" s="1"/>
  <c r="AX35" i="21"/>
  <c r="G35" i="21"/>
  <c r="F35" i="21"/>
  <c r="H35" i="21" s="1"/>
  <c r="BG34" i="21"/>
  <c r="X34" i="21"/>
  <c r="T34" i="21"/>
  <c r="W34" i="21" s="1"/>
  <c r="AX34" i="21"/>
  <c r="G34" i="21"/>
  <c r="F34" i="21"/>
  <c r="H34" i="21" s="1"/>
  <c r="BG33" i="21"/>
  <c r="X33" i="21"/>
  <c r="T33" i="21"/>
  <c r="W33" i="21" s="1"/>
  <c r="AX33" i="21"/>
  <c r="G33" i="21"/>
  <c r="F33" i="21"/>
  <c r="H33" i="21" s="1"/>
  <c r="X32" i="21"/>
  <c r="T32" i="21"/>
  <c r="W32" i="21" s="1"/>
  <c r="G32" i="21"/>
  <c r="F32" i="21"/>
  <c r="X31" i="21"/>
  <c r="T31" i="21"/>
  <c r="W31" i="21" s="1"/>
  <c r="G31" i="21"/>
  <c r="F31" i="21"/>
  <c r="X30" i="21"/>
  <c r="T30" i="21"/>
  <c r="W30" i="21" s="1"/>
  <c r="G30" i="21"/>
  <c r="F30" i="21"/>
  <c r="X29" i="21"/>
  <c r="T29" i="21"/>
  <c r="W29" i="21" s="1"/>
  <c r="G29" i="21"/>
  <c r="F29" i="21"/>
  <c r="X28" i="21"/>
  <c r="T28" i="21"/>
  <c r="W28" i="21" s="1"/>
  <c r="G28" i="21"/>
  <c r="F28" i="21"/>
  <c r="X27" i="21"/>
  <c r="T27" i="21"/>
  <c r="W27" i="21" s="1"/>
  <c r="G27" i="21"/>
  <c r="F27" i="21"/>
  <c r="X26" i="21"/>
  <c r="T26" i="21"/>
  <c r="W26" i="21" s="1"/>
  <c r="G26" i="21"/>
  <c r="F26" i="21"/>
  <c r="X25" i="21"/>
  <c r="T25" i="21"/>
  <c r="W25" i="21" s="1"/>
  <c r="G25" i="21"/>
  <c r="F25" i="21"/>
  <c r="X24" i="21"/>
  <c r="T24" i="21"/>
  <c r="W24" i="21" s="1"/>
  <c r="G24" i="21"/>
  <c r="F24" i="21"/>
  <c r="X23" i="21"/>
  <c r="T23" i="21"/>
  <c r="W23" i="21" s="1"/>
  <c r="G23" i="21"/>
  <c r="F23" i="21"/>
  <c r="X22" i="21"/>
  <c r="T22" i="21"/>
  <c r="W22" i="21" s="1"/>
  <c r="G22" i="21"/>
  <c r="X21" i="21"/>
  <c r="T21" i="21"/>
  <c r="W21" i="21" s="1"/>
  <c r="G21" i="21"/>
  <c r="F21" i="21"/>
  <c r="X20" i="21"/>
  <c r="T20" i="21"/>
  <c r="W20" i="21" s="1"/>
  <c r="G20" i="21"/>
  <c r="F20" i="21"/>
  <c r="X19" i="21"/>
  <c r="T19" i="21"/>
  <c r="W19" i="21" s="1"/>
  <c r="G19" i="21"/>
  <c r="F19" i="21"/>
  <c r="X18" i="21"/>
  <c r="T18" i="21"/>
  <c r="W18" i="21" s="1"/>
  <c r="G18" i="21"/>
  <c r="F18" i="21"/>
  <c r="X17" i="21"/>
  <c r="T17" i="21"/>
  <c r="W17" i="21" s="1"/>
  <c r="G17" i="21"/>
  <c r="F17" i="21"/>
  <c r="X16" i="21"/>
  <c r="T16" i="21"/>
  <c r="W16" i="21" s="1"/>
  <c r="G16" i="21"/>
  <c r="F16" i="21"/>
  <c r="X15" i="21"/>
  <c r="T15" i="21"/>
  <c r="W15" i="21" s="1"/>
  <c r="G15" i="21"/>
  <c r="F15" i="21"/>
  <c r="X14" i="21"/>
  <c r="T14" i="21"/>
  <c r="W14" i="21" s="1"/>
  <c r="G14" i="21"/>
  <c r="F14" i="21"/>
  <c r="H14" i="21" s="1"/>
  <c r="X13" i="21"/>
  <c r="T13" i="21"/>
  <c r="W13" i="21" s="1"/>
  <c r="G13" i="21"/>
  <c r="F13" i="21"/>
  <c r="X12" i="21"/>
  <c r="T12" i="21"/>
  <c r="W12" i="21" s="1"/>
  <c r="G12" i="21"/>
  <c r="F12" i="21"/>
  <c r="X11" i="21"/>
  <c r="T11" i="21"/>
  <c r="W11" i="21" s="1"/>
  <c r="G11" i="21"/>
  <c r="F11" i="21"/>
  <c r="X10" i="21"/>
  <c r="T10" i="21"/>
  <c r="W10" i="21" s="1"/>
  <c r="G10" i="21"/>
  <c r="F10" i="21"/>
  <c r="H10" i="21" s="1"/>
  <c r="X9" i="21"/>
  <c r="T9" i="21"/>
  <c r="W9" i="21" s="1"/>
  <c r="G9" i="21"/>
  <c r="F9" i="21"/>
  <c r="X8" i="21"/>
  <c r="T8" i="21"/>
  <c r="W8" i="21" s="1"/>
  <c r="G8" i="21"/>
  <c r="F8" i="21"/>
  <c r="H8" i="21" s="1"/>
  <c r="X7" i="21"/>
  <c r="T7" i="21"/>
  <c r="W7" i="21" s="1"/>
  <c r="G7" i="21"/>
  <c r="F7" i="21"/>
  <c r="X6" i="21"/>
  <c r="T6" i="21"/>
  <c r="W6" i="21" s="1"/>
  <c r="G6" i="21"/>
  <c r="F6" i="21"/>
  <c r="X5" i="21"/>
  <c r="T5" i="21"/>
  <c r="W5" i="21" s="1"/>
  <c r="G5" i="21"/>
  <c r="F5" i="21"/>
  <c r="X4" i="21"/>
  <c r="T4" i="21"/>
  <c r="W4" i="21" s="1"/>
  <c r="G4" i="21"/>
  <c r="F4" i="21"/>
  <c r="H2" i="21"/>
  <c r="C2" i="21"/>
  <c r="BG103" i="20"/>
  <c r="X103" i="20"/>
  <c r="T103" i="20"/>
  <c r="W103" i="20" s="1"/>
  <c r="AX103" i="20"/>
  <c r="G103" i="20"/>
  <c r="F103" i="20"/>
  <c r="H103" i="20" s="1"/>
  <c r="BG102" i="20"/>
  <c r="AX102" i="20"/>
  <c r="X102" i="20"/>
  <c r="T102" i="20"/>
  <c r="W102" i="20" s="1"/>
  <c r="G102" i="20"/>
  <c r="F102" i="20"/>
  <c r="H102" i="20" s="1"/>
  <c r="BG101" i="20"/>
  <c r="X101" i="20"/>
  <c r="T101" i="20"/>
  <c r="W101" i="20" s="1"/>
  <c r="AX101" i="20"/>
  <c r="G101" i="20"/>
  <c r="F101" i="20"/>
  <c r="H101" i="20" s="1"/>
  <c r="BG100" i="20"/>
  <c r="X100" i="20"/>
  <c r="T100" i="20"/>
  <c r="W100" i="20" s="1"/>
  <c r="AX100" i="20"/>
  <c r="G100" i="20"/>
  <c r="F100" i="20"/>
  <c r="H100" i="20" s="1"/>
  <c r="BG99" i="20"/>
  <c r="X99" i="20"/>
  <c r="T99" i="20"/>
  <c r="W99" i="20" s="1"/>
  <c r="AX99" i="20"/>
  <c r="G99" i="20"/>
  <c r="F99" i="20"/>
  <c r="H99" i="20" s="1"/>
  <c r="BG98" i="20"/>
  <c r="X98" i="20"/>
  <c r="T98" i="20"/>
  <c r="W98" i="20" s="1"/>
  <c r="AX98" i="20"/>
  <c r="G98" i="20"/>
  <c r="F98" i="20"/>
  <c r="H98" i="20" s="1"/>
  <c r="BG97" i="20"/>
  <c r="X97" i="20"/>
  <c r="T97" i="20"/>
  <c r="W97" i="20" s="1"/>
  <c r="AX97" i="20"/>
  <c r="G97" i="20"/>
  <c r="F97" i="20"/>
  <c r="H97" i="20" s="1"/>
  <c r="BG96" i="20"/>
  <c r="AX96" i="20"/>
  <c r="X96" i="20"/>
  <c r="T96" i="20"/>
  <c r="W96" i="20" s="1"/>
  <c r="G96" i="20"/>
  <c r="F96" i="20"/>
  <c r="H96" i="20" s="1"/>
  <c r="BG95" i="20"/>
  <c r="X95" i="20"/>
  <c r="T95" i="20"/>
  <c r="W95" i="20" s="1"/>
  <c r="AX95" i="20"/>
  <c r="G95" i="20"/>
  <c r="F95" i="20"/>
  <c r="H95" i="20" s="1"/>
  <c r="BG94" i="20"/>
  <c r="X94" i="20"/>
  <c r="T94" i="20"/>
  <c r="W94" i="20" s="1"/>
  <c r="AX94" i="20"/>
  <c r="G94" i="20"/>
  <c r="F94" i="20"/>
  <c r="H94" i="20" s="1"/>
  <c r="BG93" i="20"/>
  <c r="X93" i="20"/>
  <c r="T93" i="20"/>
  <c r="W93" i="20" s="1"/>
  <c r="AX93" i="20"/>
  <c r="G93" i="20"/>
  <c r="BH93" i="20" s="1"/>
  <c r="F93" i="20"/>
  <c r="H93" i="20" s="1"/>
  <c r="BG92" i="20"/>
  <c r="X92" i="20"/>
  <c r="T92" i="20"/>
  <c r="W92" i="20" s="1"/>
  <c r="AX92" i="20"/>
  <c r="G92" i="20"/>
  <c r="F92" i="20"/>
  <c r="H92" i="20" s="1"/>
  <c r="BG91" i="20"/>
  <c r="AX91" i="20"/>
  <c r="X91" i="20"/>
  <c r="T91" i="20"/>
  <c r="W91" i="20" s="1"/>
  <c r="G91" i="20"/>
  <c r="F91" i="20"/>
  <c r="H91" i="20" s="1"/>
  <c r="BG90" i="20"/>
  <c r="X90" i="20"/>
  <c r="T90" i="20"/>
  <c r="W90" i="20" s="1"/>
  <c r="AX90" i="20"/>
  <c r="G90" i="20"/>
  <c r="F90" i="20"/>
  <c r="H90" i="20" s="1"/>
  <c r="BG89" i="20"/>
  <c r="X89" i="20"/>
  <c r="T89" i="20"/>
  <c r="W89" i="20" s="1"/>
  <c r="AX89" i="20"/>
  <c r="G89" i="20"/>
  <c r="F89" i="20"/>
  <c r="H89" i="20" s="1"/>
  <c r="BG88" i="20"/>
  <c r="X88" i="20"/>
  <c r="T88" i="20"/>
  <c r="W88" i="20" s="1"/>
  <c r="AX88" i="20"/>
  <c r="G88" i="20"/>
  <c r="F88" i="20"/>
  <c r="H88" i="20" s="1"/>
  <c r="BG87" i="20"/>
  <c r="X87" i="20"/>
  <c r="T87" i="20"/>
  <c r="W87" i="20" s="1"/>
  <c r="AX87" i="20"/>
  <c r="G87" i="20"/>
  <c r="F87" i="20"/>
  <c r="H87" i="20" s="1"/>
  <c r="BG86" i="20"/>
  <c r="X86" i="20"/>
  <c r="T86" i="20"/>
  <c r="W86" i="20" s="1"/>
  <c r="AX86" i="20"/>
  <c r="G86" i="20"/>
  <c r="F86" i="20"/>
  <c r="H86" i="20" s="1"/>
  <c r="BG85" i="20"/>
  <c r="X85" i="20"/>
  <c r="T85" i="20"/>
  <c r="W85" i="20" s="1"/>
  <c r="AX85" i="20"/>
  <c r="G85" i="20"/>
  <c r="F85" i="20"/>
  <c r="H85" i="20" s="1"/>
  <c r="BG84" i="20"/>
  <c r="X84" i="20"/>
  <c r="T84" i="20"/>
  <c r="W84" i="20" s="1"/>
  <c r="AX84" i="20"/>
  <c r="G84" i="20"/>
  <c r="F84" i="20"/>
  <c r="H84" i="20" s="1"/>
  <c r="BG83" i="20"/>
  <c r="X83" i="20"/>
  <c r="T83" i="20"/>
  <c r="W83" i="20" s="1"/>
  <c r="AX83" i="20"/>
  <c r="G83" i="20"/>
  <c r="F83" i="20"/>
  <c r="H83" i="20" s="1"/>
  <c r="BG82" i="20"/>
  <c r="X82" i="20"/>
  <c r="T82" i="20"/>
  <c r="W82" i="20" s="1"/>
  <c r="AX82" i="20"/>
  <c r="G82" i="20"/>
  <c r="F82" i="20"/>
  <c r="H82" i="20" s="1"/>
  <c r="BG81" i="20"/>
  <c r="X81" i="20"/>
  <c r="T81" i="20"/>
  <c r="W81" i="20" s="1"/>
  <c r="AX81" i="20"/>
  <c r="G81" i="20"/>
  <c r="F81" i="20"/>
  <c r="H81" i="20" s="1"/>
  <c r="BG80" i="20"/>
  <c r="X80" i="20"/>
  <c r="T80" i="20"/>
  <c r="W80" i="20" s="1"/>
  <c r="AX80" i="20"/>
  <c r="G80" i="20"/>
  <c r="F80" i="20"/>
  <c r="H80" i="20" s="1"/>
  <c r="BG79" i="20"/>
  <c r="X79" i="20"/>
  <c r="T79" i="20"/>
  <c r="W79" i="20" s="1"/>
  <c r="AX79" i="20"/>
  <c r="G79" i="20"/>
  <c r="F79" i="20"/>
  <c r="H79" i="20" s="1"/>
  <c r="BG78" i="20"/>
  <c r="X78" i="20"/>
  <c r="T78" i="20"/>
  <c r="W78" i="20" s="1"/>
  <c r="AX78" i="20"/>
  <c r="G78" i="20"/>
  <c r="F78" i="20"/>
  <c r="H78" i="20" s="1"/>
  <c r="BG77" i="20"/>
  <c r="X77" i="20"/>
  <c r="T77" i="20"/>
  <c r="W77" i="20" s="1"/>
  <c r="AX77" i="20"/>
  <c r="G77" i="20"/>
  <c r="K77" i="20" s="1"/>
  <c r="F77" i="20"/>
  <c r="H77" i="20" s="1"/>
  <c r="BG76" i="20"/>
  <c r="X76" i="20"/>
  <c r="T76" i="20"/>
  <c r="W76" i="20" s="1"/>
  <c r="AX76" i="20"/>
  <c r="G76" i="20"/>
  <c r="F76" i="20"/>
  <c r="H76" i="20" s="1"/>
  <c r="BG75" i="20"/>
  <c r="X75" i="20"/>
  <c r="T75" i="20"/>
  <c r="W75" i="20" s="1"/>
  <c r="AX75" i="20"/>
  <c r="G75" i="20"/>
  <c r="F75" i="20"/>
  <c r="H75" i="20" s="1"/>
  <c r="BG74" i="20"/>
  <c r="X74" i="20"/>
  <c r="T74" i="20"/>
  <c r="W74" i="20" s="1"/>
  <c r="AX74" i="20"/>
  <c r="G74" i="20"/>
  <c r="F74" i="20"/>
  <c r="H74" i="20" s="1"/>
  <c r="BG73" i="20"/>
  <c r="X73" i="20"/>
  <c r="T73" i="20"/>
  <c r="W73" i="20" s="1"/>
  <c r="AX73" i="20"/>
  <c r="G73" i="20"/>
  <c r="AV73" i="20" s="1"/>
  <c r="F73" i="20"/>
  <c r="H73" i="20" s="1"/>
  <c r="BG72" i="20"/>
  <c r="X72" i="20"/>
  <c r="T72" i="20"/>
  <c r="W72" i="20" s="1"/>
  <c r="AX72" i="20"/>
  <c r="G72" i="20"/>
  <c r="F72" i="20"/>
  <c r="H72" i="20" s="1"/>
  <c r="BG71" i="20"/>
  <c r="X71" i="20"/>
  <c r="T71" i="20"/>
  <c r="W71" i="20" s="1"/>
  <c r="AX71" i="20"/>
  <c r="G71" i="20"/>
  <c r="F71" i="20"/>
  <c r="H71" i="20" s="1"/>
  <c r="BG70" i="20"/>
  <c r="X70" i="20"/>
  <c r="T70" i="20"/>
  <c r="W70" i="20" s="1"/>
  <c r="AX70" i="20"/>
  <c r="G70" i="20"/>
  <c r="F70" i="20"/>
  <c r="H70" i="20" s="1"/>
  <c r="BG69" i="20"/>
  <c r="X69" i="20"/>
  <c r="T69" i="20"/>
  <c r="W69" i="20" s="1"/>
  <c r="AX69" i="20"/>
  <c r="G69" i="20"/>
  <c r="F69" i="20"/>
  <c r="H69" i="20" s="1"/>
  <c r="BG68" i="20"/>
  <c r="X68" i="20"/>
  <c r="T68" i="20"/>
  <c r="W68" i="20" s="1"/>
  <c r="K68" i="20"/>
  <c r="AX68" i="20"/>
  <c r="G68" i="20"/>
  <c r="F68" i="20"/>
  <c r="H68" i="20" s="1"/>
  <c r="BG67" i="20"/>
  <c r="X67" i="20"/>
  <c r="T67" i="20"/>
  <c r="W67" i="20" s="1"/>
  <c r="AX67" i="20"/>
  <c r="G67" i="20"/>
  <c r="F67" i="20"/>
  <c r="H67" i="20" s="1"/>
  <c r="BG66" i="20"/>
  <c r="X66" i="20"/>
  <c r="T66" i="20"/>
  <c r="W66" i="20" s="1"/>
  <c r="AX66" i="20"/>
  <c r="G66" i="20"/>
  <c r="F66" i="20"/>
  <c r="H66" i="20" s="1"/>
  <c r="BG65" i="20"/>
  <c r="X65" i="20"/>
  <c r="T65" i="20"/>
  <c r="W65" i="20" s="1"/>
  <c r="AX65" i="20"/>
  <c r="G65" i="20"/>
  <c r="BH65" i="20" s="1"/>
  <c r="F65" i="20"/>
  <c r="H65" i="20" s="1"/>
  <c r="BG64" i="20"/>
  <c r="X64" i="20"/>
  <c r="T64" i="20"/>
  <c r="W64" i="20" s="1"/>
  <c r="AX64" i="20"/>
  <c r="G64" i="20"/>
  <c r="F64" i="20"/>
  <c r="H64" i="20" s="1"/>
  <c r="BG63" i="20"/>
  <c r="X63" i="20"/>
  <c r="T63" i="20"/>
  <c r="W63" i="20" s="1"/>
  <c r="AX63" i="20"/>
  <c r="G63" i="20"/>
  <c r="F63" i="20"/>
  <c r="H63" i="20" s="1"/>
  <c r="BG62" i="20"/>
  <c r="X62" i="20"/>
  <c r="T62" i="20"/>
  <c r="W62" i="20" s="1"/>
  <c r="AX62" i="20"/>
  <c r="G62" i="20"/>
  <c r="F62" i="20"/>
  <c r="H62" i="20" s="1"/>
  <c r="BG61" i="20"/>
  <c r="X61" i="20"/>
  <c r="T61" i="20"/>
  <c r="W61" i="20" s="1"/>
  <c r="AX61" i="20"/>
  <c r="G61" i="20"/>
  <c r="F61" i="20"/>
  <c r="H61" i="20" s="1"/>
  <c r="BG60" i="20"/>
  <c r="AX60" i="20"/>
  <c r="X60" i="20"/>
  <c r="T60" i="20"/>
  <c r="W60" i="20" s="1"/>
  <c r="G60" i="20"/>
  <c r="K60" i="20" s="1"/>
  <c r="F60" i="20"/>
  <c r="H60" i="20" s="1"/>
  <c r="BG59" i="20"/>
  <c r="X59" i="20"/>
  <c r="T59" i="20"/>
  <c r="W59" i="20" s="1"/>
  <c r="AX59" i="20"/>
  <c r="G59" i="20"/>
  <c r="F59" i="20"/>
  <c r="H59" i="20" s="1"/>
  <c r="BG58" i="20"/>
  <c r="X58" i="20"/>
  <c r="T58" i="20"/>
  <c r="W58" i="20" s="1"/>
  <c r="K58" i="20"/>
  <c r="AX58" i="20"/>
  <c r="G58" i="20"/>
  <c r="AV58" i="20" s="1"/>
  <c r="F58" i="20"/>
  <c r="H58" i="20" s="1"/>
  <c r="BG57" i="20"/>
  <c r="X57" i="20"/>
  <c r="T57" i="20"/>
  <c r="W57" i="20" s="1"/>
  <c r="AX57" i="20"/>
  <c r="G57" i="20"/>
  <c r="F57" i="20"/>
  <c r="H57" i="20" s="1"/>
  <c r="BG56" i="20"/>
  <c r="X56" i="20"/>
  <c r="T56" i="20"/>
  <c r="W56" i="20" s="1"/>
  <c r="AX56" i="20"/>
  <c r="G56" i="20"/>
  <c r="F56" i="20"/>
  <c r="H56" i="20" s="1"/>
  <c r="BG55" i="20"/>
  <c r="AX55" i="20"/>
  <c r="X55" i="20"/>
  <c r="T55" i="20"/>
  <c r="W55" i="20" s="1"/>
  <c r="G55" i="20"/>
  <c r="F55" i="20"/>
  <c r="H55" i="20" s="1"/>
  <c r="BG54" i="20"/>
  <c r="X54" i="20"/>
  <c r="T54" i="20"/>
  <c r="W54" i="20" s="1"/>
  <c r="AX54" i="20"/>
  <c r="G54" i="20"/>
  <c r="K54" i="20" s="1"/>
  <c r="F54" i="20"/>
  <c r="H54" i="20" s="1"/>
  <c r="BG53" i="20"/>
  <c r="X53" i="20"/>
  <c r="T53" i="20"/>
  <c r="W53" i="20" s="1"/>
  <c r="AX53" i="20"/>
  <c r="G53" i="20"/>
  <c r="F53" i="20"/>
  <c r="H53" i="20" s="1"/>
  <c r="BG52" i="20"/>
  <c r="X52" i="20"/>
  <c r="T52" i="20"/>
  <c r="W52" i="20" s="1"/>
  <c r="AX52" i="20"/>
  <c r="G52" i="20"/>
  <c r="K52" i="20" s="1"/>
  <c r="F52" i="20"/>
  <c r="H52" i="20" s="1"/>
  <c r="BG51" i="20"/>
  <c r="X51" i="20"/>
  <c r="T51" i="20"/>
  <c r="W51" i="20" s="1"/>
  <c r="AX51" i="20"/>
  <c r="G51" i="20"/>
  <c r="F51" i="20"/>
  <c r="H51" i="20" s="1"/>
  <c r="BG50" i="20"/>
  <c r="X50" i="20"/>
  <c r="T50" i="20"/>
  <c r="W50" i="20" s="1"/>
  <c r="AX50" i="20"/>
  <c r="G50" i="20"/>
  <c r="F50" i="20"/>
  <c r="H50" i="20" s="1"/>
  <c r="BG49" i="20"/>
  <c r="X49" i="20"/>
  <c r="T49" i="20"/>
  <c r="W49" i="20" s="1"/>
  <c r="AX49" i="20"/>
  <c r="G49" i="20"/>
  <c r="F49" i="20"/>
  <c r="H49" i="20" s="1"/>
  <c r="BG48" i="20"/>
  <c r="AX48" i="20"/>
  <c r="X48" i="20"/>
  <c r="T48" i="20"/>
  <c r="W48" i="20" s="1"/>
  <c r="G48" i="20"/>
  <c r="AV48" i="20" s="1"/>
  <c r="F48" i="20"/>
  <c r="H48" i="20" s="1"/>
  <c r="BG47" i="20"/>
  <c r="X47" i="20"/>
  <c r="T47" i="20"/>
  <c r="W47" i="20" s="1"/>
  <c r="AX47" i="20"/>
  <c r="G47" i="20"/>
  <c r="F47" i="20"/>
  <c r="H47" i="20" s="1"/>
  <c r="BG46" i="20"/>
  <c r="X46" i="20"/>
  <c r="T46" i="20"/>
  <c r="W46" i="20" s="1"/>
  <c r="AX46" i="20"/>
  <c r="G46" i="20"/>
  <c r="F46" i="20"/>
  <c r="H46" i="20" s="1"/>
  <c r="BG45" i="20"/>
  <c r="X45" i="20"/>
  <c r="T45" i="20"/>
  <c r="W45" i="20" s="1"/>
  <c r="AX45" i="20"/>
  <c r="G45" i="20"/>
  <c r="F45" i="20"/>
  <c r="H45" i="20" s="1"/>
  <c r="BG44" i="20"/>
  <c r="X44" i="20"/>
  <c r="T44" i="20"/>
  <c r="W44" i="20" s="1"/>
  <c r="AX44" i="20"/>
  <c r="G44" i="20"/>
  <c r="F44" i="20"/>
  <c r="H44" i="20" s="1"/>
  <c r="BG43" i="20"/>
  <c r="X43" i="20"/>
  <c r="T43" i="20"/>
  <c r="W43" i="20" s="1"/>
  <c r="AX43" i="20"/>
  <c r="G43" i="20"/>
  <c r="F43" i="20"/>
  <c r="H43" i="20" s="1"/>
  <c r="BG42" i="20"/>
  <c r="X42" i="20"/>
  <c r="T42" i="20"/>
  <c r="W42" i="20" s="1"/>
  <c r="AX42" i="20"/>
  <c r="G42" i="20"/>
  <c r="F42" i="20"/>
  <c r="H42" i="20" s="1"/>
  <c r="BG41" i="20"/>
  <c r="X41" i="20"/>
  <c r="T41" i="20"/>
  <c r="W41" i="20" s="1"/>
  <c r="AX41" i="20"/>
  <c r="G41" i="20"/>
  <c r="F41" i="20"/>
  <c r="H41" i="20" s="1"/>
  <c r="BG40" i="20"/>
  <c r="AX40" i="20"/>
  <c r="X40" i="20"/>
  <c r="T40" i="20"/>
  <c r="W40" i="20" s="1"/>
  <c r="G40" i="20"/>
  <c r="F40" i="20"/>
  <c r="H40" i="20" s="1"/>
  <c r="BG39" i="20"/>
  <c r="X39" i="20"/>
  <c r="T39" i="20"/>
  <c r="W39" i="20" s="1"/>
  <c r="AX39" i="20"/>
  <c r="G39" i="20"/>
  <c r="F39" i="20"/>
  <c r="H39" i="20" s="1"/>
  <c r="BG38" i="20"/>
  <c r="X38" i="20"/>
  <c r="T38" i="20"/>
  <c r="W38" i="20" s="1"/>
  <c r="AX38" i="20"/>
  <c r="G38" i="20"/>
  <c r="F38" i="20"/>
  <c r="H38" i="20" s="1"/>
  <c r="BG37" i="20"/>
  <c r="X37" i="20"/>
  <c r="T37" i="20"/>
  <c r="W37" i="20" s="1"/>
  <c r="AX37" i="20"/>
  <c r="G37" i="20"/>
  <c r="F37" i="20"/>
  <c r="H37" i="20" s="1"/>
  <c r="BG36" i="20"/>
  <c r="X36" i="20"/>
  <c r="T36" i="20"/>
  <c r="W36" i="20" s="1"/>
  <c r="AX36" i="20"/>
  <c r="G36" i="20"/>
  <c r="F36" i="20"/>
  <c r="H36" i="20" s="1"/>
  <c r="BG35" i="20"/>
  <c r="X35" i="20"/>
  <c r="T35" i="20"/>
  <c r="W35" i="20" s="1"/>
  <c r="AX35" i="20"/>
  <c r="G35" i="20"/>
  <c r="F35" i="20"/>
  <c r="H35" i="20" s="1"/>
  <c r="X34" i="20"/>
  <c r="T34" i="20"/>
  <c r="W34" i="20" s="1"/>
  <c r="G34" i="20"/>
  <c r="F34" i="20"/>
  <c r="X33" i="20"/>
  <c r="T33" i="20"/>
  <c r="W33" i="20" s="1"/>
  <c r="G33" i="20"/>
  <c r="F33" i="20"/>
  <c r="X32" i="20"/>
  <c r="T32" i="20"/>
  <c r="W32" i="20" s="1"/>
  <c r="G32" i="20"/>
  <c r="F32" i="20"/>
  <c r="X31" i="20"/>
  <c r="T31" i="20"/>
  <c r="W31" i="20" s="1"/>
  <c r="G31" i="20"/>
  <c r="F31" i="20"/>
  <c r="X30" i="20"/>
  <c r="T30" i="20"/>
  <c r="W30" i="20" s="1"/>
  <c r="G30" i="20"/>
  <c r="F30" i="20"/>
  <c r="X29" i="20"/>
  <c r="T29" i="20"/>
  <c r="W29" i="20" s="1"/>
  <c r="G29" i="20"/>
  <c r="F29" i="20"/>
  <c r="X28" i="20"/>
  <c r="T28" i="20"/>
  <c r="W28" i="20" s="1"/>
  <c r="G28" i="20"/>
  <c r="F28" i="20"/>
  <c r="X27" i="20"/>
  <c r="T27" i="20"/>
  <c r="W27" i="20" s="1"/>
  <c r="G27" i="20"/>
  <c r="F27" i="20"/>
  <c r="X26" i="20"/>
  <c r="T26" i="20"/>
  <c r="W26" i="20" s="1"/>
  <c r="G26" i="20"/>
  <c r="F26" i="20"/>
  <c r="X25" i="20"/>
  <c r="T25" i="20"/>
  <c r="W25" i="20" s="1"/>
  <c r="G25" i="20"/>
  <c r="F25" i="20"/>
  <c r="X24" i="20"/>
  <c r="T24" i="20"/>
  <c r="W24" i="20" s="1"/>
  <c r="G24" i="20"/>
  <c r="F24" i="20"/>
  <c r="X23" i="20"/>
  <c r="T23" i="20"/>
  <c r="W23" i="20" s="1"/>
  <c r="G23" i="20"/>
  <c r="H23" i="20" s="1"/>
  <c r="X22" i="20"/>
  <c r="T22" i="20"/>
  <c r="W22" i="20" s="1"/>
  <c r="G22" i="20"/>
  <c r="F22" i="20"/>
  <c r="X21" i="20"/>
  <c r="T21" i="20"/>
  <c r="W21" i="20" s="1"/>
  <c r="G21" i="20"/>
  <c r="F21" i="20"/>
  <c r="X20" i="20"/>
  <c r="T20" i="20"/>
  <c r="W20" i="20" s="1"/>
  <c r="G20" i="20"/>
  <c r="F20" i="20"/>
  <c r="X19" i="20"/>
  <c r="T19" i="20"/>
  <c r="W19" i="20" s="1"/>
  <c r="G19" i="20"/>
  <c r="F19" i="20"/>
  <c r="X18" i="20"/>
  <c r="T18" i="20"/>
  <c r="W18" i="20" s="1"/>
  <c r="G18" i="20"/>
  <c r="F18" i="20"/>
  <c r="X17" i="20"/>
  <c r="T17" i="20"/>
  <c r="W17" i="20" s="1"/>
  <c r="G17" i="20"/>
  <c r="F17" i="20"/>
  <c r="X16" i="20"/>
  <c r="T16" i="20"/>
  <c r="W16" i="20" s="1"/>
  <c r="G16" i="20"/>
  <c r="F16" i="20"/>
  <c r="X15" i="20"/>
  <c r="T15" i="20"/>
  <c r="W15" i="20" s="1"/>
  <c r="G15" i="20"/>
  <c r="F15" i="20"/>
  <c r="X14" i="20"/>
  <c r="T14" i="20"/>
  <c r="W14" i="20" s="1"/>
  <c r="G14" i="20"/>
  <c r="F14" i="20"/>
  <c r="X13" i="20"/>
  <c r="T13" i="20"/>
  <c r="W13" i="20" s="1"/>
  <c r="G13" i="20"/>
  <c r="F13" i="20"/>
  <c r="X12" i="20"/>
  <c r="T12" i="20"/>
  <c r="W12" i="20" s="1"/>
  <c r="G12" i="20"/>
  <c r="F12" i="20"/>
  <c r="X11" i="20"/>
  <c r="T11" i="20"/>
  <c r="W11" i="20" s="1"/>
  <c r="G11" i="20"/>
  <c r="F11" i="20"/>
  <c r="X10" i="20"/>
  <c r="T10" i="20"/>
  <c r="W10" i="20" s="1"/>
  <c r="G10" i="20"/>
  <c r="F10" i="20"/>
  <c r="X9" i="20"/>
  <c r="T9" i="20"/>
  <c r="W9" i="20" s="1"/>
  <c r="G9" i="20"/>
  <c r="F9" i="20"/>
  <c r="X8" i="20"/>
  <c r="T8" i="20"/>
  <c r="W8" i="20" s="1"/>
  <c r="G8" i="20"/>
  <c r="F8" i="20"/>
  <c r="X7" i="20"/>
  <c r="T7" i="20"/>
  <c r="W7" i="20" s="1"/>
  <c r="G7" i="20"/>
  <c r="F7" i="20"/>
  <c r="X6" i="20"/>
  <c r="T6" i="20"/>
  <c r="W6" i="20" s="1"/>
  <c r="G6" i="20"/>
  <c r="F6" i="20"/>
  <c r="X5" i="20"/>
  <c r="T5" i="20"/>
  <c r="W5" i="20" s="1"/>
  <c r="G5" i="20"/>
  <c r="F5" i="20"/>
  <c r="X4" i="20"/>
  <c r="T4" i="20"/>
  <c r="W4" i="20" s="1"/>
  <c r="G4" i="20"/>
  <c r="F4" i="20"/>
  <c r="H2" i="20"/>
  <c r="C2" i="20"/>
  <c r="BG102" i="19"/>
  <c r="X102" i="19"/>
  <c r="T102" i="19"/>
  <c r="W102" i="19" s="1"/>
  <c r="AX102" i="19"/>
  <c r="G102" i="19"/>
  <c r="F102" i="19"/>
  <c r="H102" i="19" s="1"/>
  <c r="BG101" i="19"/>
  <c r="AX101" i="19"/>
  <c r="X101" i="19"/>
  <c r="T101" i="19"/>
  <c r="W101" i="19" s="1"/>
  <c r="G101" i="19"/>
  <c r="F101" i="19"/>
  <c r="H101" i="19" s="1"/>
  <c r="BG100" i="19"/>
  <c r="X100" i="19"/>
  <c r="T100" i="19"/>
  <c r="W100" i="19" s="1"/>
  <c r="AX100" i="19"/>
  <c r="G100" i="19"/>
  <c r="F100" i="19"/>
  <c r="H100" i="19" s="1"/>
  <c r="BG99" i="19"/>
  <c r="X99" i="19"/>
  <c r="T99" i="19"/>
  <c r="W99" i="19" s="1"/>
  <c r="AX99" i="19"/>
  <c r="G99" i="19"/>
  <c r="F99" i="19"/>
  <c r="H99" i="19" s="1"/>
  <c r="BG98" i="19"/>
  <c r="X98" i="19"/>
  <c r="T98" i="19"/>
  <c r="W98" i="19" s="1"/>
  <c r="AX98" i="19"/>
  <c r="G98" i="19"/>
  <c r="F98" i="19"/>
  <c r="H98" i="19" s="1"/>
  <c r="BG97" i="19"/>
  <c r="X97" i="19"/>
  <c r="T97" i="19"/>
  <c r="W97" i="19" s="1"/>
  <c r="AX97" i="19"/>
  <c r="G97" i="19"/>
  <c r="F97" i="19"/>
  <c r="H97" i="19" s="1"/>
  <c r="BG96" i="19"/>
  <c r="X96" i="19"/>
  <c r="T96" i="19"/>
  <c r="W96" i="19" s="1"/>
  <c r="AX96" i="19"/>
  <c r="G96" i="19"/>
  <c r="F96" i="19"/>
  <c r="H96" i="19" s="1"/>
  <c r="BG95" i="19"/>
  <c r="X95" i="19"/>
  <c r="T95" i="19"/>
  <c r="W95" i="19" s="1"/>
  <c r="AX95" i="19"/>
  <c r="G95" i="19"/>
  <c r="F95" i="19"/>
  <c r="H95" i="19" s="1"/>
  <c r="BG94" i="19"/>
  <c r="X94" i="19"/>
  <c r="T94" i="19"/>
  <c r="W94" i="19" s="1"/>
  <c r="AX94" i="19"/>
  <c r="G94" i="19"/>
  <c r="F94" i="19"/>
  <c r="H94" i="19" s="1"/>
  <c r="BG93" i="19"/>
  <c r="X93" i="19"/>
  <c r="T93" i="19"/>
  <c r="W93" i="19" s="1"/>
  <c r="AX93" i="19"/>
  <c r="G93" i="19"/>
  <c r="F93" i="19"/>
  <c r="H93" i="19" s="1"/>
  <c r="BG92" i="19"/>
  <c r="X92" i="19"/>
  <c r="T92" i="19"/>
  <c r="W92" i="19" s="1"/>
  <c r="AX92" i="19"/>
  <c r="G92" i="19"/>
  <c r="F92" i="19"/>
  <c r="H92" i="19" s="1"/>
  <c r="BG91" i="19"/>
  <c r="X91" i="19"/>
  <c r="T91" i="19"/>
  <c r="W91" i="19" s="1"/>
  <c r="AX91" i="19"/>
  <c r="G91" i="19"/>
  <c r="F91" i="19"/>
  <c r="H91" i="19" s="1"/>
  <c r="BG90" i="19"/>
  <c r="X90" i="19"/>
  <c r="T90" i="19"/>
  <c r="W90" i="19" s="1"/>
  <c r="AX90" i="19"/>
  <c r="G90" i="19"/>
  <c r="F90" i="19"/>
  <c r="H90" i="19" s="1"/>
  <c r="BG89" i="19"/>
  <c r="X89" i="19"/>
  <c r="T89" i="19"/>
  <c r="W89" i="19" s="1"/>
  <c r="AX89" i="19"/>
  <c r="G89" i="19"/>
  <c r="F89" i="19"/>
  <c r="H89" i="19" s="1"/>
  <c r="BG88" i="19"/>
  <c r="X88" i="19"/>
  <c r="T88" i="19"/>
  <c r="W88" i="19" s="1"/>
  <c r="AX88" i="19"/>
  <c r="G88" i="19"/>
  <c r="F88" i="19"/>
  <c r="H88" i="19" s="1"/>
  <c r="BG87" i="19"/>
  <c r="X87" i="19"/>
  <c r="T87" i="19"/>
  <c r="W87" i="19" s="1"/>
  <c r="AX87" i="19"/>
  <c r="G87" i="19"/>
  <c r="F87" i="19"/>
  <c r="H87" i="19" s="1"/>
  <c r="BG86" i="19"/>
  <c r="X86" i="19"/>
  <c r="T86" i="19"/>
  <c r="W86" i="19" s="1"/>
  <c r="AX86" i="19"/>
  <c r="G86" i="19"/>
  <c r="F86" i="19"/>
  <c r="H86" i="19" s="1"/>
  <c r="BG85" i="19"/>
  <c r="X85" i="19"/>
  <c r="T85" i="19"/>
  <c r="W85" i="19" s="1"/>
  <c r="AX85" i="19"/>
  <c r="G85" i="19"/>
  <c r="F85" i="19"/>
  <c r="H85" i="19" s="1"/>
  <c r="BG84" i="19"/>
  <c r="X84" i="19"/>
  <c r="T84" i="19"/>
  <c r="W84" i="19" s="1"/>
  <c r="AX84" i="19"/>
  <c r="G84" i="19"/>
  <c r="F84" i="19"/>
  <c r="H84" i="19" s="1"/>
  <c r="BG83" i="19"/>
  <c r="X83" i="19"/>
  <c r="T83" i="19"/>
  <c r="W83" i="19" s="1"/>
  <c r="AX83" i="19"/>
  <c r="G83" i="19"/>
  <c r="F83" i="19"/>
  <c r="H83" i="19" s="1"/>
  <c r="BG82" i="19"/>
  <c r="X82" i="19"/>
  <c r="T82" i="19"/>
  <c r="W82" i="19" s="1"/>
  <c r="AX82" i="19"/>
  <c r="G82" i="19"/>
  <c r="F82" i="19"/>
  <c r="H82" i="19" s="1"/>
  <c r="BG81" i="19"/>
  <c r="X81" i="19"/>
  <c r="T81" i="19"/>
  <c r="W81" i="19" s="1"/>
  <c r="AX81" i="19"/>
  <c r="G81" i="19"/>
  <c r="F81" i="19"/>
  <c r="H81" i="19" s="1"/>
  <c r="BG80" i="19"/>
  <c r="X80" i="19"/>
  <c r="T80" i="19"/>
  <c r="W80" i="19" s="1"/>
  <c r="AX80" i="19"/>
  <c r="G80" i="19"/>
  <c r="F80" i="19"/>
  <c r="H80" i="19" s="1"/>
  <c r="BG79" i="19"/>
  <c r="X79" i="19"/>
  <c r="T79" i="19"/>
  <c r="W79" i="19" s="1"/>
  <c r="AX79" i="19"/>
  <c r="G79" i="19"/>
  <c r="F79" i="19"/>
  <c r="H79" i="19" s="1"/>
  <c r="BG78" i="19"/>
  <c r="X78" i="19"/>
  <c r="T78" i="19"/>
  <c r="W78" i="19" s="1"/>
  <c r="AX78" i="19"/>
  <c r="G78" i="19"/>
  <c r="F78" i="19"/>
  <c r="H78" i="19" s="1"/>
  <c r="BG77" i="19"/>
  <c r="X77" i="19"/>
  <c r="T77" i="19"/>
  <c r="W77" i="19" s="1"/>
  <c r="AX77" i="19"/>
  <c r="G77" i="19"/>
  <c r="F77" i="19"/>
  <c r="H77" i="19" s="1"/>
  <c r="BG76" i="19"/>
  <c r="X76" i="19"/>
  <c r="T76" i="19"/>
  <c r="W76" i="19" s="1"/>
  <c r="AX76" i="19"/>
  <c r="G76" i="19"/>
  <c r="F76" i="19"/>
  <c r="H76" i="19" s="1"/>
  <c r="BG75" i="19"/>
  <c r="X75" i="19"/>
  <c r="T75" i="19"/>
  <c r="W75" i="19" s="1"/>
  <c r="AX75" i="19"/>
  <c r="G75" i="19"/>
  <c r="F75" i="19"/>
  <c r="H75" i="19" s="1"/>
  <c r="BG74" i="19"/>
  <c r="X74" i="19"/>
  <c r="T74" i="19"/>
  <c r="W74" i="19" s="1"/>
  <c r="AX74" i="19"/>
  <c r="G74" i="19"/>
  <c r="F74" i="19"/>
  <c r="H74" i="19" s="1"/>
  <c r="BG73" i="19"/>
  <c r="X73" i="19"/>
  <c r="T73" i="19"/>
  <c r="W73" i="19" s="1"/>
  <c r="AX73" i="19"/>
  <c r="G73" i="19"/>
  <c r="F73" i="19"/>
  <c r="H73" i="19" s="1"/>
  <c r="BG72" i="19"/>
  <c r="X72" i="19"/>
  <c r="T72" i="19"/>
  <c r="W72" i="19" s="1"/>
  <c r="AX72" i="19"/>
  <c r="G72" i="19"/>
  <c r="F72" i="19"/>
  <c r="H72" i="19" s="1"/>
  <c r="BG71" i="19"/>
  <c r="X71" i="19"/>
  <c r="T71" i="19"/>
  <c r="W71" i="19" s="1"/>
  <c r="AX71" i="19"/>
  <c r="G71" i="19"/>
  <c r="F71" i="19"/>
  <c r="H71" i="19" s="1"/>
  <c r="BG70" i="19"/>
  <c r="X70" i="19"/>
  <c r="T70" i="19"/>
  <c r="W70" i="19" s="1"/>
  <c r="AX70" i="19"/>
  <c r="G70" i="19"/>
  <c r="F70" i="19"/>
  <c r="H70" i="19" s="1"/>
  <c r="BG69" i="19"/>
  <c r="X69" i="19"/>
  <c r="T69" i="19"/>
  <c r="W69" i="19" s="1"/>
  <c r="AX69" i="19"/>
  <c r="G69" i="19"/>
  <c r="F69" i="19"/>
  <c r="H69" i="19" s="1"/>
  <c r="BG68" i="19"/>
  <c r="X68" i="19"/>
  <c r="T68" i="19"/>
  <c r="W68" i="19" s="1"/>
  <c r="AX68" i="19"/>
  <c r="G68" i="19"/>
  <c r="F68" i="19"/>
  <c r="H68" i="19" s="1"/>
  <c r="BG67" i="19"/>
  <c r="X67" i="19"/>
  <c r="T67" i="19"/>
  <c r="W67" i="19" s="1"/>
  <c r="AX67" i="19"/>
  <c r="G67" i="19"/>
  <c r="F67" i="19"/>
  <c r="H67" i="19" s="1"/>
  <c r="BG66" i="19"/>
  <c r="X66" i="19"/>
  <c r="T66" i="19"/>
  <c r="W66" i="19" s="1"/>
  <c r="AX66" i="19"/>
  <c r="G66" i="19"/>
  <c r="F66" i="19"/>
  <c r="H66" i="19" s="1"/>
  <c r="BG65" i="19"/>
  <c r="X65" i="19"/>
  <c r="T65" i="19"/>
  <c r="W65" i="19" s="1"/>
  <c r="AX65" i="19"/>
  <c r="G65" i="19"/>
  <c r="F65" i="19"/>
  <c r="H65" i="19" s="1"/>
  <c r="BG64" i="19"/>
  <c r="X64" i="19"/>
  <c r="T64" i="19"/>
  <c r="W64" i="19" s="1"/>
  <c r="AX64" i="19"/>
  <c r="G64" i="19"/>
  <c r="F64" i="19"/>
  <c r="H64" i="19" s="1"/>
  <c r="BG63" i="19"/>
  <c r="X63" i="19"/>
  <c r="T63" i="19"/>
  <c r="W63" i="19" s="1"/>
  <c r="AX63" i="19"/>
  <c r="G63" i="19"/>
  <c r="F63" i="19"/>
  <c r="H63" i="19" s="1"/>
  <c r="BG62" i="19"/>
  <c r="X62" i="19"/>
  <c r="T62" i="19"/>
  <c r="W62" i="19" s="1"/>
  <c r="AX62" i="19"/>
  <c r="G62" i="19"/>
  <c r="F62" i="19"/>
  <c r="H62" i="19" s="1"/>
  <c r="BG61" i="19"/>
  <c r="X61" i="19"/>
  <c r="T61" i="19"/>
  <c r="W61" i="19" s="1"/>
  <c r="AX61" i="19"/>
  <c r="G61" i="19"/>
  <c r="F61" i="19"/>
  <c r="H61" i="19" s="1"/>
  <c r="BG60" i="19"/>
  <c r="X60" i="19"/>
  <c r="T60" i="19"/>
  <c r="W60" i="19" s="1"/>
  <c r="AX60" i="19"/>
  <c r="G60" i="19"/>
  <c r="F60" i="19"/>
  <c r="H60" i="19" s="1"/>
  <c r="BG59" i="19"/>
  <c r="X59" i="19"/>
  <c r="T59" i="19"/>
  <c r="W59" i="19" s="1"/>
  <c r="AX59" i="19"/>
  <c r="G59" i="19"/>
  <c r="F59" i="19"/>
  <c r="H59" i="19" s="1"/>
  <c r="BG58" i="19"/>
  <c r="X58" i="19"/>
  <c r="T58" i="19"/>
  <c r="W58" i="19" s="1"/>
  <c r="AX58" i="19"/>
  <c r="H58" i="19"/>
  <c r="G58" i="19"/>
  <c r="F58" i="19"/>
  <c r="BG57" i="19"/>
  <c r="AX57" i="19"/>
  <c r="X57" i="19"/>
  <c r="T57" i="19"/>
  <c r="W57" i="19" s="1"/>
  <c r="G57" i="19"/>
  <c r="F57" i="19"/>
  <c r="H57" i="19" s="1"/>
  <c r="BG56" i="19"/>
  <c r="X56" i="19"/>
  <c r="T56" i="19"/>
  <c r="W56" i="19" s="1"/>
  <c r="AX56" i="19"/>
  <c r="G56" i="19"/>
  <c r="AV56" i="19" s="1"/>
  <c r="F56" i="19"/>
  <c r="H56" i="19" s="1"/>
  <c r="BG55" i="19"/>
  <c r="X55" i="19"/>
  <c r="T55" i="19"/>
  <c r="W55" i="19" s="1"/>
  <c r="AX55" i="19"/>
  <c r="G55" i="19"/>
  <c r="F55" i="19"/>
  <c r="H55" i="19" s="1"/>
  <c r="BG54" i="19"/>
  <c r="X54" i="19"/>
  <c r="T54" i="19"/>
  <c r="W54" i="19" s="1"/>
  <c r="AX54" i="19"/>
  <c r="G54" i="19"/>
  <c r="F54" i="19"/>
  <c r="H54" i="19" s="1"/>
  <c r="BG53" i="19"/>
  <c r="X53" i="19"/>
  <c r="T53" i="19"/>
  <c r="W53" i="19" s="1"/>
  <c r="AX53" i="19"/>
  <c r="G53" i="19"/>
  <c r="F53" i="19"/>
  <c r="H53" i="19" s="1"/>
  <c r="BH52" i="19"/>
  <c r="BG52" i="19"/>
  <c r="X52" i="19"/>
  <c r="T52" i="19"/>
  <c r="W52" i="19" s="1"/>
  <c r="AX52" i="19"/>
  <c r="G52" i="19"/>
  <c r="F52" i="19"/>
  <c r="H52" i="19" s="1"/>
  <c r="BG51" i="19"/>
  <c r="X51" i="19"/>
  <c r="T51" i="19"/>
  <c r="W51" i="19" s="1"/>
  <c r="AX51" i="19"/>
  <c r="G51" i="19"/>
  <c r="F51" i="19"/>
  <c r="H51" i="19" s="1"/>
  <c r="BG50" i="19"/>
  <c r="X50" i="19"/>
  <c r="T50" i="19"/>
  <c r="W50" i="19" s="1"/>
  <c r="AX50" i="19"/>
  <c r="G50" i="19"/>
  <c r="F50" i="19"/>
  <c r="H50" i="19" s="1"/>
  <c r="BG49" i="19"/>
  <c r="X49" i="19"/>
  <c r="T49" i="19"/>
  <c r="W49" i="19" s="1"/>
  <c r="AX49" i="19"/>
  <c r="G49" i="19"/>
  <c r="F49" i="19"/>
  <c r="H49" i="19" s="1"/>
  <c r="BG48" i="19"/>
  <c r="X48" i="19"/>
  <c r="T48" i="19"/>
  <c r="W48" i="19" s="1"/>
  <c r="AX48" i="19"/>
  <c r="G48" i="19"/>
  <c r="F48" i="19"/>
  <c r="H48" i="19" s="1"/>
  <c r="BG47" i="19"/>
  <c r="X47" i="19"/>
  <c r="T47" i="19"/>
  <c r="W47" i="19" s="1"/>
  <c r="AX47" i="19"/>
  <c r="G47" i="19"/>
  <c r="F47" i="19"/>
  <c r="H47" i="19" s="1"/>
  <c r="BG46" i="19"/>
  <c r="X46" i="19"/>
  <c r="T46" i="19"/>
  <c r="W46" i="19" s="1"/>
  <c r="AX46" i="19"/>
  <c r="G46" i="19"/>
  <c r="F46" i="19"/>
  <c r="H46" i="19" s="1"/>
  <c r="BG45" i="19"/>
  <c r="X45" i="19"/>
  <c r="T45" i="19"/>
  <c r="W45" i="19" s="1"/>
  <c r="AX45" i="19"/>
  <c r="G45" i="19"/>
  <c r="F45" i="19"/>
  <c r="H45" i="19" s="1"/>
  <c r="BG44" i="19"/>
  <c r="X44" i="19"/>
  <c r="T44" i="19"/>
  <c r="W44" i="19" s="1"/>
  <c r="AX44" i="19"/>
  <c r="G44" i="19"/>
  <c r="F44" i="19"/>
  <c r="H44" i="19" s="1"/>
  <c r="BG43" i="19"/>
  <c r="X43" i="19"/>
  <c r="T43" i="19"/>
  <c r="W43" i="19" s="1"/>
  <c r="AX43" i="19"/>
  <c r="G43" i="19"/>
  <c r="F43" i="19"/>
  <c r="H43" i="19" s="1"/>
  <c r="BG42" i="19"/>
  <c r="AX42" i="19"/>
  <c r="X42" i="19"/>
  <c r="T42" i="19"/>
  <c r="W42" i="19" s="1"/>
  <c r="G42" i="19"/>
  <c r="F42" i="19"/>
  <c r="H42" i="19" s="1"/>
  <c r="BG41" i="19"/>
  <c r="X41" i="19"/>
  <c r="T41" i="19"/>
  <c r="W41" i="19" s="1"/>
  <c r="AX41" i="19"/>
  <c r="G41" i="19"/>
  <c r="F41" i="19"/>
  <c r="H41" i="19" s="1"/>
  <c r="BG40" i="19"/>
  <c r="X40" i="19"/>
  <c r="T40" i="19"/>
  <c r="W40" i="19" s="1"/>
  <c r="AX40" i="19"/>
  <c r="G40" i="19"/>
  <c r="F40" i="19"/>
  <c r="H40" i="19" s="1"/>
  <c r="BG39" i="19"/>
  <c r="X39" i="19"/>
  <c r="T39" i="19"/>
  <c r="W39" i="19" s="1"/>
  <c r="AX39" i="19"/>
  <c r="G39" i="19"/>
  <c r="F39" i="19"/>
  <c r="H39" i="19" s="1"/>
  <c r="BG38" i="19"/>
  <c r="X38" i="19"/>
  <c r="T38" i="19"/>
  <c r="W38" i="19" s="1"/>
  <c r="AX38" i="19"/>
  <c r="G38" i="19"/>
  <c r="F38" i="19"/>
  <c r="H38" i="19" s="1"/>
  <c r="BG37" i="19"/>
  <c r="X37" i="19"/>
  <c r="T37" i="19"/>
  <c r="W37" i="19" s="1"/>
  <c r="AX37" i="19"/>
  <c r="G37" i="19"/>
  <c r="F37" i="19"/>
  <c r="H37" i="19" s="1"/>
  <c r="BG36" i="19"/>
  <c r="X36" i="19"/>
  <c r="T36" i="19"/>
  <c r="W36" i="19" s="1"/>
  <c r="AX36" i="19"/>
  <c r="G36" i="19"/>
  <c r="F36" i="19"/>
  <c r="H36" i="19" s="1"/>
  <c r="BG35" i="19"/>
  <c r="X35" i="19"/>
  <c r="T35" i="19"/>
  <c r="W35" i="19" s="1"/>
  <c r="AX35" i="19"/>
  <c r="G35" i="19"/>
  <c r="F35" i="19"/>
  <c r="H35" i="19" s="1"/>
  <c r="BG34" i="19"/>
  <c r="X34" i="19"/>
  <c r="T34" i="19"/>
  <c r="W34" i="19" s="1"/>
  <c r="AX34" i="19"/>
  <c r="G34" i="19"/>
  <c r="F34" i="19"/>
  <c r="H34" i="19" s="1"/>
  <c r="X33" i="19"/>
  <c r="T33" i="19"/>
  <c r="W33" i="19" s="1"/>
  <c r="G33" i="19"/>
  <c r="F33" i="19"/>
  <c r="X32" i="19"/>
  <c r="T32" i="19"/>
  <c r="W32" i="19" s="1"/>
  <c r="G32" i="19"/>
  <c r="F32" i="19"/>
  <c r="X31" i="19"/>
  <c r="T31" i="19"/>
  <c r="W31" i="19" s="1"/>
  <c r="G31" i="19"/>
  <c r="F31" i="19"/>
  <c r="H31" i="19" s="1"/>
  <c r="X30" i="19"/>
  <c r="T30" i="19"/>
  <c r="W30" i="19" s="1"/>
  <c r="G30" i="19"/>
  <c r="F30" i="19"/>
  <c r="X29" i="19"/>
  <c r="T29" i="19"/>
  <c r="W29" i="19" s="1"/>
  <c r="G29" i="19"/>
  <c r="F29" i="19"/>
  <c r="X28" i="19"/>
  <c r="T28" i="19"/>
  <c r="W28" i="19" s="1"/>
  <c r="G28" i="19"/>
  <c r="F28" i="19"/>
  <c r="X27" i="19"/>
  <c r="T27" i="19"/>
  <c r="W27" i="19" s="1"/>
  <c r="G27" i="19"/>
  <c r="F27" i="19"/>
  <c r="H27" i="19" s="1"/>
  <c r="X26" i="19"/>
  <c r="T26" i="19"/>
  <c r="W26" i="19" s="1"/>
  <c r="G26" i="19"/>
  <c r="F26" i="19"/>
  <c r="X25" i="19"/>
  <c r="T25" i="19"/>
  <c r="W25" i="19" s="1"/>
  <c r="G25" i="19"/>
  <c r="F25" i="19"/>
  <c r="H25" i="19" s="1"/>
  <c r="X24" i="19"/>
  <c r="T24" i="19"/>
  <c r="W24" i="19" s="1"/>
  <c r="G24" i="19"/>
  <c r="X23" i="19"/>
  <c r="T23" i="19"/>
  <c r="W23" i="19" s="1"/>
  <c r="G23" i="19"/>
  <c r="X22" i="19"/>
  <c r="T22" i="19"/>
  <c r="W22" i="19" s="1"/>
  <c r="G22" i="19"/>
  <c r="F22" i="19"/>
  <c r="X21" i="19"/>
  <c r="T21" i="19"/>
  <c r="W21" i="19" s="1"/>
  <c r="K21" i="19"/>
  <c r="G21" i="19"/>
  <c r="F21" i="19"/>
  <c r="X20" i="19"/>
  <c r="T20" i="19"/>
  <c r="W20" i="19" s="1"/>
  <c r="G20" i="19"/>
  <c r="F20" i="19"/>
  <c r="X19" i="19"/>
  <c r="T19" i="19"/>
  <c r="W19" i="19" s="1"/>
  <c r="G19" i="19"/>
  <c r="F19" i="19"/>
  <c r="X18" i="19"/>
  <c r="T18" i="19"/>
  <c r="W18" i="19" s="1"/>
  <c r="G18" i="19"/>
  <c r="F18" i="19"/>
  <c r="X17" i="19"/>
  <c r="T17" i="19"/>
  <c r="W17" i="19" s="1"/>
  <c r="G17" i="19"/>
  <c r="F17" i="19"/>
  <c r="X16" i="19"/>
  <c r="T16" i="19"/>
  <c r="W16" i="19" s="1"/>
  <c r="G16" i="19"/>
  <c r="F16" i="19"/>
  <c r="X15" i="19"/>
  <c r="T15" i="19"/>
  <c r="W15" i="19" s="1"/>
  <c r="G15" i="19"/>
  <c r="F15" i="19"/>
  <c r="X14" i="19"/>
  <c r="T14" i="19"/>
  <c r="W14" i="19" s="1"/>
  <c r="G14" i="19"/>
  <c r="F14" i="19"/>
  <c r="X13" i="19"/>
  <c r="T13" i="19"/>
  <c r="W13" i="19" s="1"/>
  <c r="G13" i="19"/>
  <c r="F13" i="19"/>
  <c r="X12" i="19"/>
  <c r="T12" i="19"/>
  <c r="W12" i="19" s="1"/>
  <c r="G12" i="19"/>
  <c r="F12" i="19"/>
  <c r="X11" i="19"/>
  <c r="T11" i="19"/>
  <c r="W11" i="19" s="1"/>
  <c r="G11" i="19"/>
  <c r="F11" i="19"/>
  <c r="X10" i="19"/>
  <c r="T10" i="19"/>
  <c r="W10" i="19" s="1"/>
  <c r="G10" i="19"/>
  <c r="F10" i="19"/>
  <c r="X9" i="19"/>
  <c r="T9" i="19"/>
  <c r="W9" i="19" s="1"/>
  <c r="G9" i="19"/>
  <c r="F9" i="19"/>
  <c r="X8" i="19"/>
  <c r="T8" i="19"/>
  <c r="W8" i="19" s="1"/>
  <c r="G8" i="19"/>
  <c r="F8" i="19"/>
  <c r="X7" i="19"/>
  <c r="T7" i="19"/>
  <c r="W7" i="19" s="1"/>
  <c r="G7" i="19"/>
  <c r="F7" i="19"/>
  <c r="X6" i="19"/>
  <c r="T6" i="19"/>
  <c r="W6" i="19" s="1"/>
  <c r="G6" i="19"/>
  <c r="F6" i="19"/>
  <c r="X5" i="19"/>
  <c r="T5" i="19"/>
  <c r="W5" i="19" s="1"/>
  <c r="G5" i="19"/>
  <c r="F5" i="19"/>
  <c r="X4" i="19"/>
  <c r="T4" i="19"/>
  <c r="W4" i="19" s="1"/>
  <c r="G4" i="19"/>
  <c r="F4" i="19"/>
  <c r="H2" i="19"/>
  <c r="C2" i="19"/>
  <c r="BG101" i="18"/>
  <c r="X101" i="18"/>
  <c r="T101" i="18"/>
  <c r="W101" i="18" s="1"/>
  <c r="AX101" i="18"/>
  <c r="G101" i="18"/>
  <c r="F101" i="18"/>
  <c r="H101" i="18" s="1"/>
  <c r="BG100" i="18"/>
  <c r="X100" i="18"/>
  <c r="T100" i="18"/>
  <c r="W100" i="18" s="1"/>
  <c r="AX100" i="18"/>
  <c r="G100" i="18"/>
  <c r="F100" i="18"/>
  <c r="H100" i="18" s="1"/>
  <c r="BG99" i="18"/>
  <c r="X99" i="18"/>
  <c r="T99" i="18"/>
  <c r="W99" i="18" s="1"/>
  <c r="AX99" i="18"/>
  <c r="G99" i="18"/>
  <c r="F99" i="18"/>
  <c r="H99" i="18" s="1"/>
  <c r="BG98" i="18"/>
  <c r="X98" i="18"/>
  <c r="T98" i="18"/>
  <c r="W98" i="18" s="1"/>
  <c r="AX98" i="18"/>
  <c r="G98" i="18"/>
  <c r="F98" i="18"/>
  <c r="H98" i="18" s="1"/>
  <c r="BG97" i="18"/>
  <c r="X97" i="18"/>
  <c r="T97" i="18"/>
  <c r="W97" i="18" s="1"/>
  <c r="AX97" i="18"/>
  <c r="G97" i="18"/>
  <c r="F97" i="18"/>
  <c r="H97" i="18" s="1"/>
  <c r="BG96" i="18"/>
  <c r="X96" i="18"/>
  <c r="T96" i="18"/>
  <c r="W96" i="18" s="1"/>
  <c r="AX96" i="18"/>
  <c r="G96" i="18"/>
  <c r="F96" i="18"/>
  <c r="H96" i="18" s="1"/>
  <c r="BG95" i="18"/>
  <c r="X95" i="18"/>
  <c r="T95" i="18"/>
  <c r="W95" i="18" s="1"/>
  <c r="AX95" i="18"/>
  <c r="G95" i="18"/>
  <c r="F95" i="18"/>
  <c r="H95" i="18" s="1"/>
  <c r="BG94" i="18"/>
  <c r="X94" i="18"/>
  <c r="T94" i="18"/>
  <c r="W94" i="18" s="1"/>
  <c r="AX94" i="18"/>
  <c r="G94" i="18"/>
  <c r="F94" i="18"/>
  <c r="H94" i="18" s="1"/>
  <c r="BG93" i="18"/>
  <c r="X93" i="18"/>
  <c r="T93" i="18"/>
  <c r="W93" i="18" s="1"/>
  <c r="AX93" i="18"/>
  <c r="G93" i="18"/>
  <c r="F93" i="18"/>
  <c r="H93" i="18" s="1"/>
  <c r="BG92" i="18"/>
  <c r="X92" i="18"/>
  <c r="T92" i="18"/>
  <c r="W92" i="18" s="1"/>
  <c r="AX92" i="18"/>
  <c r="G92" i="18"/>
  <c r="F92" i="18"/>
  <c r="H92" i="18" s="1"/>
  <c r="BG91" i="18"/>
  <c r="X91" i="18"/>
  <c r="T91" i="18"/>
  <c r="W91" i="18" s="1"/>
  <c r="AX91" i="18"/>
  <c r="G91" i="18"/>
  <c r="F91" i="18"/>
  <c r="H91" i="18" s="1"/>
  <c r="BG90" i="18"/>
  <c r="X90" i="18"/>
  <c r="T90" i="18"/>
  <c r="W90" i="18" s="1"/>
  <c r="AX90" i="18"/>
  <c r="G90" i="18"/>
  <c r="F90" i="18"/>
  <c r="H90" i="18" s="1"/>
  <c r="BG89" i="18"/>
  <c r="X89" i="18"/>
  <c r="T89" i="18"/>
  <c r="W89" i="18" s="1"/>
  <c r="AX89" i="18"/>
  <c r="G89" i="18"/>
  <c r="F89" i="18"/>
  <c r="H89" i="18" s="1"/>
  <c r="BG88" i="18"/>
  <c r="X88" i="18"/>
  <c r="T88" i="18"/>
  <c r="W88" i="18" s="1"/>
  <c r="AX88" i="18"/>
  <c r="G88" i="18"/>
  <c r="F88" i="18"/>
  <c r="H88" i="18" s="1"/>
  <c r="BG87" i="18"/>
  <c r="X87" i="18"/>
  <c r="T87" i="18"/>
  <c r="W87" i="18" s="1"/>
  <c r="AX87" i="18"/>
  <c r="G87" i="18"/>
  <c r="F87" i="18"/>
  <c r="H87" i="18" s="1"/>
  <c r="BG86" i="18"/>
  <c r="X86" i="18"/>
  <c r="T86" i="18"/>
  <c r="W86" i="18" s="1"/>
  <c r="AX86" i="18"/>
  <c r="G86" i="18"/>
  <c r="F86" i="18"/>
  <c r="H86" i="18" s="1"/>
  <c r="BG85" i="18"/>
  <c r="X85" i="18"/>
  <c r="T85" i="18"/>
  <c r="W85" i="18" s="1"/>
  <c r="AX85" i="18"/>
  <c r="G85" i="18"/>
  <c r="F85" i="18"/>
  <c r="H85" i="18" s="1"/>
  <c r="BG84" i="18"/>
  <c r="X84" i="18"/>
  <c r="T84" i="18"/>
  <c r="W84" i="18" s="1"/>
  <c r="AX84" i="18"/>
  <c r="G84" i="18"/>
  <c r="F84" i="18"/>
  <c r="H84" i="18" s="1"/>
  <c r="BG83" i="18"/>
  <c r="X83" i="18"/>
  <c r="T83" i="18"/>
  <c r="W83" i="18" s="1"/>
  <c r="AX83" i="18"/>
  <c r="G83" i="18"/>
  <c r="F83" i="18"/>
  <c r="H83" i="18" s="1"/>
  <c r="BG82" i="18"/>
  <c r="X82" i="18"/>
  <c r="T82" i="18"/>
  <c r="W82" i="18" s="1"/>
  <c r="AX82" i="18"/>
  <c r="G82" i="18"/>
  <c r="F82" i="18"/>
  <c r="H82" i="18" s="1"/>
  <c r="BG81" i="18"/>
  <c r="X81" i="18"/>
  <c r="T81" i="18"/>
  <c r="W81" i="18" s="1"/>
  <c r="AX81" i="18"/>
  <c r="G81" i="18"/>
  <c r="F81" i="18"/>
  <c r="H81" i="18" s="1"/>
  <c r="BG80" i="18"/>
  <c r="X80" i="18"/>
  <c r="T80" i="18"/>
  <c r="W80" i="18" s="1"/>
  <c r="AX80" i="18"/>
  <c r="G80" i="18"/>
  <c r="F80" i="18"/>
  <c r="H80" i="18" s="1"/>
  <c r="BG79" i="18"/>
  <c r="X79" i="18"/>
  <c r="T79" i="18"/>
  <c r="W79" i="18" s="1"/>
  <c r="AX79" i="18"/>
  <c r="G79" i="18"/>
  <c r="F79" i="18"/>
  <c r="H79" i="18" s="1"/>
  <c r="BG78" i="18"/>
  <c r="X78" i="18"/>
  <c r="T78" i="18"/>
  <c r="W78" i="18" s="1"/>
  <c r="AX78" i="18"/>
  <c r="G78" i="18"/>
  <c r="F78" i="18"/>
  <c r="H78" i="18" s="1"/>
  <c r="BG77" i="18"/>
  <c r="X77" i="18"/>
  <c r="T77" i="18"/>
  <c r="W77" i="18" s="1"/>
  <c r="AX77" i="18"/>
  <c r="G77" i="18"/>
  <c r="F77" i="18"/>
  <c r="H77" i="18" s="1"/>
  <c r="BG76" i="18"/>
  <c r="X76" i="18"/>
  <c r="T76" i="18"/>
  <c r="W76" i="18" s="1"/>
  <c r="AX76" i="18"/>
  <c r="G76" i="18"/>
  <c r="F76" i="18"/>
  <c r="H76" i="18" s="1"/>
  <c r="BG75" i="18"/>
  <c r="X75" i="18"/>
  <c r="T75" i="18"/>
  <c r="W75" i="18" s="1"/>
  <c r="AX75" i="18"/>
  <c r="G75" i="18"/>
  <c r="F75" i="18"/>
  <c r="H75" i="18" s="1"/>
  <c r="BG74" i="18"/>
  <c r="X74" i="18"/>
  <c r="T74" i="18"/>
  <c r="W74" i="18" s="1"/>
  <c r="AX74" i="18"/>
  <c r="G74" i="18"/>
  <c r="F74" i="18"/>
  <c r="H74" i="18" s="1"/>
  <c r="BG73" i="18"/>
  <c r="X73" i="18"/>
  <c r="T73" i="18"/>
  <c r="W73" i="18" s="1"/>
  <c r="AX73" i="18"/>
  <c r="G73" i="18"/>
  <c r="F73" i="18"/>
  <c r="H73" i="18" s="1"/>
  <c r="BG72" i="18"/>
  <c r="X72" i="18"/>
  <c r="T72" i="18"/>
  <c r="W72" i="18" s="1"/>
  <c r="AX72" i="18"/>
  <c r="G72" i="18"/>
  <c r="F72" i="18"/>
  <c r="H72" i="18" s="1"/>
  <c r="BG71" i="18"/>
  <c r="X71" i="18"/>
  <c r="T71" i="18"/>
  <c r="W71" i="18" s="1"/>
  <c r="AX71" i="18"/>
  <c r="G71" i="18"/>
  <c r="F71" i="18"/>
  <c r="H71" i="18" s="1"/>
  <c r="BG70" i="18"/>
  <c r="X70" i="18"/>
  <c r="T70" i="18"/>
  <c r="W70" i="18" s="1"/>
  <c r="AX70" i="18"/>
  <c r="G70" i="18"/>
  <c r="F70" i="18"/>
  <c r="H70" i="18" s="1"/>
  <c r="BG69" i="18"/>
  <c r="X69" i="18"/>
  <c r="T69" i="18"/>
  <c r="W69" i="18" s="1"/>
  <c r="AX69" i="18"/>
  <c r="G69" i="18"/>
  <c r="F69" i="18"/>
  <c r="H69" i="18" s="1"/>
  <c r="BG68" i="18"/>
  <c r="X68" i="18"/>
  <c r="T68" i="18"/>
  <c r="W68" i="18" s="1"/>
  <c r="AX68" i="18"/>
  <c r="G68" i="18"/>
  <c r="F68" i="18"/>
  <c r="H68" i="18" s="1"/>
  <c r="BG67" i="18"/>
  <c r="X67" i="18"/>
  <c r="T67" i="18"/>
  <c r="W67" i="18" s="1"/>
  <c r="AX67" i="18"/>
  <c r="G67" i="18"/>
  <c r="F67" i="18"/>
  <c r="H67" i="18" s="1"/>
  <c r="BG66" i="18"/>
  <c r="X66" i="18"/>
  <c r="T66" i="18"/>
  <c r="W66" i="18" s="1"/>
  <c r="AX66" i="18"/>
  <c r="G66" i="18"/>
  <c r="F66" i="18"/>
  <c r="H66" i="18" s="1"/>
  <c r="BG65" i="18"/>
  <c r="X65" i="18"/>
  <c r="T65" i="18"/>
  <c r="W65" i="18" s="1"/>
  <c r="AX65" i="18"/>
  <c r="G65" i="18"/>
  <c r="K65" i="18" s="1"/>
  <c r="F65" i="18"/>
  <c r="H65" i="18" s="1"/>
  <c r="BG64" i="18"/>
  <c r="X64" i="18"/>
  <c r="T64" i="18"/>
  <c r="W64" i="18" s="1"/>
  <c r="AX64" i="18"/>
  <c r="G64" i="18"/>
  <c r="F64" i="18"/>
  <c r="H64" i="18" s="1"/>
  <c r="BG63" i="18"/>
  <c r="X63" i="18"/>
  <c r="T63" i="18"/>
  <c r="W63" i="18" s="1"/>
  <c r="AX63" i="18"/>
  <c r="G63" i="18"/>
  <c r="F63" i="18"/>
  <c r="H63" i="18" s="1"/>
  <c r="BG62" i="18"/>
  <c r="X62" i="18"/>
  <c r="T62" i="18"/>
  <c r="W62" i="18" s="1"/>
  <c r="AX62" i="18"/>
  <c r="G62" i="18"/>
  <c r="F62" i="18"/>
  <c r="H62" i="18" s="1"/>
  <c r="BG61" i="18"/>
  <c r="X61" i="18"/>
  <c r="T61" i="18"/>
  <c r="W61" i="18" s="1"/>
  <c r="AX61" i="18"/>
  <c r="G61" i="18"/>
  <c r="F61" i="18"/>
  <c r="H61" i="18" s="1"/>
  <c r="BG60" i="18"/>
  <c r="X60" i="18"/>
  <c r="T60" i="18"/>
  <c r="W60" i="18" s="1"/>
  <c r="AX60" i="18"/>
  <c r="G60" i="18"/>
  <c r="F60" i="18"/>
  <c r="H60" i="18" s="1"/>
  <c r="BG59" i="18"/>
  <c r="X59" i="18"/>
  <c r="T59" i="18"/>
  <c r="W59" i="18" s="1"/>
  <c r="AX59" i="18"/>
  <c r="G59" i="18"/>
  <c r="F59" i="18"/>
  <c r="H59" i="18" s="1"/>
  <c r="BG58" i="18"/>
  <c r="X58" i="18"/>
  <c r="T58" i="18"/>
  <c r="W58" i="18" s="1"/>
  <c r="AX58" i="18"/>
  <c r="G58" i="18"/>
  <c r="F58" i="18"/>
  <c r="H58" i="18" s="1"/>
  <c r="BG57" i="18"/>
  <c r="X57" i="18"/>
  <c r="T57" i="18"/>
  <c r="W57" i="18" s="1"/>
  <c r="AX57" i="18"/>
  <c r="G57" i="18"/>
  <c r="F57" i="18"/>
  <c r="H57" i="18" s="1"/>
  <c r="BG56" i="18"/>
  <c r="X56" i="18"/>
  <c r="T56" i="18"/>
  <c r="W56" i="18" s="1"/>
  <c r="AX56" i="18"/>
  <c r="G56" i="18"/>
  <c r="F56" i="18"/>
  <c r="H56" i="18" s="1"/>
  <c r="BG55" i="18"/>
  <c r="X55" i="18"/>
  <c r="T55" i="18"/>
  <c r="W55" i="18" s="1"/>
  <c r="AX55" i="18"/>
  <c r="G55" i="18"/>
  <c r="F55" i="18"/>
  <c r="H55" i="18" s="1"/>
  <c r="BG54" i="18"/>
  <c r="X54" i="18"/>
  <c r="T54" i="18"/>
  <c r="W54" i="18" s="1"/>
  <c r="AX54" i="18"/>
  <c r="G54" i="18"/>
  <c r="F54" i="18"/>
  <c r="H54" i="18" s="1"/>
  <c r="BG53" i="18"/>
  <c r="X53" i="18"/>
  <c r="T53" i="18"/>
  <c r="W53" i="18" s="1"/>
  <c r="AX53" i="18"/>
  <c r="G53" i="18"/>
  <c r="F53" i="18"/>
  <c r="H53" i="18" s="1"/>
  <c r="BG52" i="18"/>
  <c r="X52" i="18"/>
  <c r="T52" i="18"/>
  <c r="W52" i="18" s="1"/>
  <c r="AX52" i="18"/>
  <c r="G52" i="18"/>
  <c r="F52" i="18"/>
  <c r="H52" i="18" s="1"/>
  <c r="BG51" i="18"/>
  <c r="X51" i="18"/>
  <c r="T51" i="18"/>
  <c r="W51" i="18" s="1"/>
  <c r="AX51" i="18"/>
  <c r="G51" i="18"/>
  <c r="F51" i="18"/>
  <c r="H51" i="18" s="1"/>
  <c r="BG50" i="18"/>
  <c r="X50" i="18"/>
  <c r="T50" i="18"/>
  <c r="W50" i="18" s="1"/>
  <c r="AX50" i="18"/>
  <c r="G50" i="18"/>
  <c r="F50" i="18"/>
  <c r="H50" i="18" s="1"/>
  <c r="BG49" i="18"/>
  <c r="X49" i="18"/>
  <c r="T49" i="18"/>
  <c r="W49" i="18" s="1"/>
  <c r="AX49" i="18"/>
  <c r="G49" i="18"/>
  <c r="F49" i="18"/>
  <c r="H49" i="18" s="1"/>
  <c r="BG48" i="18"/>
  <c r="X48" i="18"/>
  <c r="T48" i="18"/>
  <c r="W48" i="18" s="1"/>
  <c r="AX48" i="18"/>
  <c r="G48" i="18"/>
  <c r="F48" i="18"/>
  <c r="H48" i="18" s="1"/>
  <c r="BG47" i="18"/>
  <c r="X47" i="18"/>
  <c r="T47" i="18"/>
  <c r="W47" i="18" s="1"/>
  <c r="AX47" i="18"/>
  <c r="G47" i="18"/>
  <c r="F47" i="18"/>
  <c r="H47" i="18" s="1"/>
  <c r="BG46" i="18"/>
  <c r="X46" i="18"/>
  <c r="T46" i="18"/>
  <c r="W46" i="18" s="1"/>
  <c r="AX46" i="18"/>
  <c r="G46" i="18"/>
  <c r="F46" i="18"/>
  <c r="H46" i="18" s="1"/>
  <c r="BG45" i="18"/>
  <c r="X45" i="18"/>
  <c r="T45" i="18"/>
  <c r="W45" i="18" s="1"/>
  <c r="AX45" i="18"/>
  <c r="G45" i="18"/>
  <c r="F45" i="18"/>
  <c r="H45" i="18" s="1"/>
  <c r="BG44" i="18"/>
  <c r="X44" i="18"/>
  <c r="T44" i="18"/>
  <c r="W44" i="18" s="1"/>
  <c r="AX44" i="18"/>
  <c r="G44" i="18"/>
  <c r="F44" i="18"/>
  <c r="H44" i="18" s="1"/>
  <c r="BG43" i="18"/>
  <c r="X43" i="18"/>
  <c r="T43" i="18"/>
  <c r="W43" i="18" s="1"/>
  <c r="AX43" i="18"/>
  <c r="G43" i="18"/>
  <c r="F43" i="18"/>
  <c r="H43" i="18" s="1"/>
  <c r="BG42" i="18"/>
  <c r="X42" i="18"/>
  <c r="T42" i="18"/>
  <c r="W42" i="18" s="1"/>
  <c r="AX42" i="18"/>
  <c r="G42" i="18"/>
  <c r="F42" i="18"/>
  <c r="H42" i="18" s="1"/>
  <c r="BG41" i="18"/>
  <c r="X41" i="18"/>
  <c r="T41" i="18"/>
  <c r="W41" i="18" s="1"/>
  <c r="AX41" i="18"/>
  <c r="G41" i="18"/>
  <c r="F41" i="18"/>
  <c r="H41" i="18" s="1"/>
  <c r="BG40" i="18"/>
  <c r="X40" i="18"/>
  <c r="T40" i="18"/>
  <c r="W40" i="18" s="1"/>
  <c r="AX40" i="18"/>
  <c r="G40" i="18"/>
  <c r="F40" i="18"/>
  <c r="H40" i="18" s="1"/>
  <c r="BG39" i="18"/>
  <c r="X39" i="18"/>
  <c r="T39" i="18"/>
  <c r="W39" i="18" s="1"/>
  <c r="AX39" i="18"/>
  <c r="G39" i="18"/>
  <c r="F39" i="18"/>
  <c r="H39" i="18" s="1"/>
  <c r="BG38" i="18"/>
  <c r="X38" i="18"/>
  <c r="T38" i="18"/>
  <c r="W38" i="18" s="1"/>
  <c r="AX38" i="18"/>
  <c r="G38" i="18"/>
  <c r="F38" i="18"/>
  <c r="H38" i="18" s="1"/>
  <c r="BG37" i="18"/>
  <c r="X37" i="18"/>
  <c r="T37" i="18"/>
  <c r="W37" i="18" s="1"/>
  <c r="AX37" i="18"/>
  <c r="G37" i="18"/>
  <c r="F37" i="18"/>
  <c r="H37" i="18" s="1"/>
  <c r="BG36" i="18"/>
  <c r="X36" i="18"/>
  <c r="T36" i="18"/>
  <c r="W36" i="18" s="1"/>
  <c r="AX36" i="18"/>
  <c r="G36" i="18"/>
  <c r="F36" i="18"/>
  <c r="H36" i="18" s="1"/>
  <c r="BG35" i="18"/>
  <c r="X35" i="18"/>
  <c r="T35" i="18"/>
  <c r="W35" i="18" s="1"/>
  <c r="AX35" i="18"/>
  <c r="G35" i="18"/>
  <c r="F35" i="18"/>
  <c r="H35" i="18" s="1"/>
  <c r="BG34" i="18"/>
  <c r="X34" i="18"/>
  <c r="T34" i="18"/>
  <c r="W34" i="18" s="1"/>
  <c r="AX34" i="18"/>
  <c r="G34" i="18"/>
  <c r="F34" i="18"/>
  <c r="H34" i="18" s="1"/>
  <c r="BG33" i="18"/>
  <c r="X33" i="18"/>
  <c r="T33" i="18"/>
  <c r="W33" i="18" s="1"/>
  <c r="AX33" i="18"/>
  <c r="G33" i="18"/>
  <c r="F33" i="18"/>
  <c r="H33" i="18" s="1"/>
  <c r="X32" i="18"/>
  <c r="T32" i="18"/>
  <c r="W32" i="18" s="1"/>
  <c r="G32" i="18"/>
  <c r="F32" i="18"/>
  <c r="X31" i="18"/>
  <c r="T31" i="18"/>
  <c r="W31" i="18" s="1"/>
  <c r="G31" i="18"/>
  <c r="F31" i="18"/>
  <c r="X30" i="18"/>
  <c r="T30" i="18"/>
  <c r="W30" i="18" s="1"/>
  <c r="G30" i="18"/>
  <c r="F30" i="18"/>
  <c r="X29" i="18"/>
  <c r="T29" i="18"/>
  <c r="W29" i="18" s="1"/>
  <c r="G29" i="18"/>
  <c r="F29" i="18"/>
  <c r="X28" i="18"/>
  <c r="T28" i="18"/>
  <c r="W28" i="18" s="1"/>
  <c r="G28" i="18"/>
  <c r="F28" i="18"/>
  <c r="X27" i="18"/>
  <c r="T27" i="18"/>
  <c r="W27" i="18" s="1"/>
  <c r="G27" i="18"/>
  <c r="F27" i="18"/>
  <c r="X26" i="18"/>
  <c r="T26" i="18"/>
  <c r="W26" i="18" s="1"/>
  <c r="G26" i="18"/>
  <c r="F26" i="18"/>
  <c r="X25" i="18"/>
  <c r="T25" i="18"/>
  <c r="W25" i="18" s="1"/>
  <c r="G25" i="18"/>
  <c r="F25" i="18"/>
  <c r="X24" i="18"/>
  <c r="T24" i="18"/>
  <c r="W24" i="18" s="1"/>
  <c r="G24" i="18"/>
  <c r="F24" i="18"/>
  <c r="X23" i="18"/>
  <c r="T23" i="18"/>
  <c r="W23" i="18" s="1"/>
  <c r="G23" i="18"/>
  <c r="F23" i="18"/>
  <c r="X22" i="18"/>
  <c r="T22" i="18"/>
  <c r="W22" i="18" s="1"/>
  <c r="G22" i="18"/>
  <c r="X21" i="18"/>
  <c r="T21" i="18"/>
  <c r="W21" i="18" s="1"/>
  <c r="G21" i="18"/>
  <c r="F21" i="18"/>
  <c r="X20" i="18"/>
  <c r="T20" i="18"/>
  <c r="W20" i="18" s="1"/>
  <c r="G20" i="18"/>
  <c r="F20" i="18"/>
  <c r="X19" i="18"/>
  <c r="T19" i="18"/>
  <c r="W19" i="18" s="1"/>
  <c r="G19" i="18"/>
  <c r="F19" i="18"/>
  <c r="X18" i="18"/>
  <c r="T18" i="18"/>
  <c r="W18" i="18" s="1"/>
  <c r="G18" i="18"/>
  <c r="F18" i="18"/>
  <c r="X17" i="18"/>
  <c r="T17" i="18"/>
  <c r="W17" i="18" s="1"/>
  <c r="G17" i="18"/>
  <c r="F17" i="18"/>
  <c r="X16" i="18"/>
  <c r="T16" i="18"/>
  <c r="W16" i="18" s="1"/>
  <c r="G16" i="18"/>
  <c r="F16" i="18"/>
  <c r="X15" i="18"/>
  <c r="T15" i="18"/>
  <c r="W15" i="18" s="1"/>
  <c r="G15" i="18"/>
  <c r="F15" i="18"/>
  <c r="X14" i="18"/>
  <c r="T14" i="18"/>
  <c r="W14" i="18" s="1"/>
  <c r="G14" i="18"/>
  <c r="F14" i="18"/>
  <c r="X13" i="18"/>
  <c r="T13" i="18"/>
  <c r="W13" i="18" s="1"/>
  <c r="G13" i="18"/>
  <c r="F13" i="18"/>
  <c r="X12" i="18"/>
  <c r="T12" i="18"/>
  <c r="W12" i="18" s="1"/>
  <c r="G12" i="18"/>
  <c r="F12" i="18"/>
  <c r="X11" i="18"/>
  <c r="T11" i="18"/>
  <c r="W11" i="18" s="1"/>
  <c r="G11" i="18"/>
  <c r="F11" i="18"/>
  <c r="X10" i="18"/>
  <c r="T10" i="18"/>
  <c r="W10" i="18" s="1"/>
  <c r="G10" i="18"/>
  <c r="F10" i="18"/>
  <c r="X9" i="18"/>
  <c r="T9" i="18"/>
  <c r="W9" i="18" s="1"/>
  <c r="G9" i="18"/>
  <c r="F9" i="18"/>
  <c r="X8" i="18"/>
  <c r="T8" i="18"/>
  <c r="W8" i="18" s="1"/>
  <c r="G8" i="18"/>
  <c r="F8" i="18"/>
  <c r="X7" i="18"/>
  <c r="T7" i="18"/>
  <c r="W7" i="18" s="1"/>
  <c r="G7" i="18"/>
  <c r="F7" i="18"/>
  <c r="X6" i="18"/>
  <c r="T6" i="18"/>
  <c r="W6" i="18" s="1"/>
  <c r="G6" i="18"/>
  <c r="F6" i="18"/>
  <c r="X5" i="18"/>
  <c r="T5" i="18"/>
  <c r="W5" i="18" s="1"/>
  <c r="G5" i="18"/>
  <c r="F5" i="18"/>
  <c r="X4" i="18"/>
  <c r="T4" i="18"/>
  <c r="W4" i="18" s="1"/>
  <c r="G4" i="18"/>
  <c r="F4" i="18"/>
  <c r="H2" i="18"/>
  <c r="C2" i="18"/>
  <c r="BG97" i="17"/>
  <c r="X97" i="17"/>
  <c r="T97" i="17"/>
  <c r="W97" i="17" s="1"/>
  <c r="AX97" i="17"/>
  <c r="G97" i="17"/>
  <c r="F97" i="17"/>
  <c r="H97" i="17" s="1"/>
  <c r="BG96" i="17"/>
  <c r="X96" i="17"/>
  <c r="T96" i="17"/>
  <c r="W96" i="17" s="1"/>
  <c r="AX96" i="17"/>
  <c r="G96" i="17"/>
  <c r="F96" i="17"/>
  <c r="H96" i="17" s="1"/>
  <c r="BG95" i="17"/>
  <c r="X95" i="17"/>
  <c r="T95" i="17"/>
  <c r="W95" i="17" s="1"/>
  <c r="AX95" i="17"/>
  <c r="G95" i="17"/>
  <c r="F95" i="17"/>
  <c r="H95" i="17" s="1"/>
  <c r="BG94" i="17"/>
  <c r="X94" i="17"/>
  <c r="T94" i="17"/>
  <c r="W94" i="17" s="1"/>
  <c r="AX94" i="17"/>
  <c r="G94" i="17"/>
  <c r="F94" i="17"/>
  <c r="H94" i="17" s="1"/>
  <c r="BG93" i="17"/>
  <c r="X93" i="17"/>
  <c r="T93" i="17"/>
  <c r="W93" i="17" s="1"/>
  <c r="AX93" i="17"/>
  <c r="G93" i="17"/>
  <c r="F93" i="17"/>
  <c r="H93" i="17" s="1"/>
  <c r="BG92" i="17"/>
  <c r="X92" i="17"/>
  <c r="T92" i="17"/>
  <c r="W92" i="17" s="1"/>
  <c r="AX92" i="17"/>
  <c r="G92" i="17"/>
  <c r="F92" i="17"/>
  <c r="H92" i="17" s="1"/>
  <c r="BG91" i="17"/>
  <c r="X91" i="17"/>
  <c r="T91" i="17"/>
  <c r="W91" i="17" s="1"/>
  <c r="AX91" i="17"/>
  <c r="G91" i="17"/>
  <c r="F91" i="17"/>
  <c r="H91" i="17" s="1"/>
  <c r="BG90" i="17"/>
  <c r="X90" i="17"/>
  <c r="T90" i="17"/>
  <c r="W90" i="17" s="1"/>
  <c r="AX90" i="17"/>
  <c r="G90" i="17"/>
  <c r="F90" i="17"/>
  <c r="H90" i="17" s="1"/>
  <c r="BG89" i="17"/>
  <c r="X89" i="17"/>
  <c r="T89" i="17"/>
  <c r="W89" i="17" s="1"/>
  <c r="AX89" i="17"/>
  <c r="G89" i="17"/>
  <c r="F89" i="17"/>
  <c r="H89" i="17" s="1"/>
  <c r="BG88" i="17"/>
  <c r="X88" i="17"/>
  <c r="T88" i="17"/>
  <c r="W88" i="17" s="1"/>
  <c r="AX88" i="17"/>
  <c r="G88" i="17"/>
  <c r="F88" i="17"/>
  <c r="H88" i="17" s="1"/>
  <c r="BG87" i="17"/>
  <c r="X87" i="17"/>
  <c r="T87" i="17"/>
  <c r="W87" i="17" s="1"/>
  <c r="AX87" i="17"/>
  <c r="G87" i="17"/>
  <c r="F87" i="17"/>
  <c r="H87" i="17" s="1"/>
  <c r="BG86" i="17"/>
  <c r="X86" i="17"/>
  <c r="T86" i="17"/>
  <c r="W86" i="17" s="1"/>
  <c r="AX86" i="17"/>
  <c r="G86" i="17"/>
  <c r="F86" i="17"/>
  <c r="H86" i="17" s="1"/>
  <c r="BG85" i="17"/>
  <c r="X85" i="17"/>
  <c r="T85" i="17"/>
  <c r="W85" i="17" s="1"/>
  <c r="AX85" i="17"/>
  <c r="G85" i="17"/>
  <c r="F85" i="17"/>
  <c r="H85" i="17" s="1"/>
  <c r="BG84" i="17"/>
  <c r="X84" i="17"/>
  <c r="T84" i="17"/>
  <c r="W84" i="17" s="1"/>
  <c r="AX84" i="17"/>
  <c r="G84" i="17"/>
  <c r="F84" i="17"/>
  <c r="H84" i="17" s="1"/>
  <c r="BG83" i="17"/>
  <c r="X83" i="17"/>
  <c r="T83" i="17"/>
  <c r="W83" i="17" s="1"/>
  <c r="AX83" i="17"/>
  <c r="G83" i="17"/>
  <c r="F83" i="17"/>
  <c r="H83" i="17" s="1"/>
  <c r="BG82" i="17"/>
  <c r="X82" i="17"/>
  <c r="T82" i="17"/>
  <c r="W82" i="17" s="1"/>
  <c r="AX82" i="17"/>
  <c r="G82" i="17"/>
  <c r="F82" i="17"/>
  <c r="H82" i="17" s="1"/>
  <c r="BG81" i="17"/>
  <c r="X81" i="17"/>
  <c r="T81" i="17"/>
  <c r="W81" i="17" s="1"/>
  <c r="AX81" i="17"/>
  <c r="G81" i="17"/>
  <c r="F81" i="17"/>
  <c r="H81" i="17" s="1"/>
  <c r="BG80" i="17"/>
  <c r="X80" i="17"/>
  <c r="T80" i="17"/>
  <c r="W80" i="17" s="1"/>
  <c r="AX80" i="17"/>
  <c r="G80" i="17"/>
  <c r="F80" i="17"/>
  <c r="H80" i="17" s="1"/>
  <c r="BG79" i="17"/>
  <c r="X79" i="17"/>
  <c r="T79" i="17"/>
  <c r="W79" i="17" s="1"/>
  <c r="AX79" i="17"/>
  <c r="G79" i="17"/>
  <c r="F79" i="17"/>
  <c r="H79" i="17" s="1"/>
  <c r="BG78" i="17"/>
  <c r="X78" i="17"/>
  <c r="T78" i="17"/>
  <c r="W78" i="17" s="1"/>
  <c r="AX78" i="17"/>
  <c r="G78" i="17"/>
  <c r="F78" i="17"/>
  <c r="H78" i="17" s="1"/>
  <c r="BG77" i="17"/>
  <c r="X77" i="17"/>
  <c r="T77" i="17"/>
  <c r="W77" i="17" s="1"/>
  <c r="AX77" i="17"/>
  <c r="G77" i="17"/>
  <c r="F77" i="17"/>
  <c r="H77" i="17" s="1"/>
  <c r="BG76" i="17"/>
  <c r="X76" i="17"/>
  <c r="T76" i="17"/>
  <c r="W76" i="17" s="1"/>
  <c r="AX76" i="17"/>
  <c r="G76" i="17"/>
  <c r="F76" i="17"/>
  <c r="H76" i="17" s="1"/>
  <c r="BG75" i="17"/>
  <c r="X75" i="17"/>
  <c r="T75" i="17"/>
  <c r="W75" i="17" s="1"/>
  <c r="AX75" i="17"/>
  <c r="G75" i="17"/>
  <c r="F75" i="17"/>
  <c r="H75" i="17" s="1"/>
  <c r="BG74" i="17"/>
  <c r="X74" i="17"/>
  <c r="T74" i="17"/>
  <c r="W74" i="17" s="1"/>
  <c r="AX74" i="17"/>
  <c r="G74" i="17"/>
  <c r="F74" i="17"/>
  <c r="H74" i="17" s="1"/>
  <c r="BG73" i="17"/>
  <c r="X73" i="17"/>
  <c r="T73" i="17"/>
  <c r="W73" i="17" s="1"/>
  <c r="AX73" i="17"/>
  <c r="G73" i="17"/>
  <c r="F73" i="17"/>
  <c r="H73" i="17" s="1"/>
  <c r="BG72" i="17"/>
  <c r="X72" i="17"/>
  <c r="T72" i="17"/>
  <c r="W72" i="17" s="1"/>
  <c r="AX72" i="17"/>
  <c r="G72" i="17"/>
  <c r="F72" i="17"/>
  <c r="H72" i="17" s="1"/>
  <c r="BG71" i="17"/>
  <c r="X71" i="17"/>
  <c r="T71" i="17"/>
  <c r="W71" i="17" s="1"/>
  <c r="AX71" i="17"/>
  <c r="G71" i="17"/>
  <c r="F71" i="17"/>
  <c r="H71" i="17" s="1"/>
  <c r="BG70" i="17"/>
  <c r="X70" i="17"/>
  <c r="T70" i="17"/>
  <c r="W70" i="17" s="1"/>
  <c r="AX70" i="17"/>
  <c r="G70" i="17"/>
  <c r="F70" i="17"/>
  <c r="H70" i="17" s="1"/>
  <c r="BG69" i="17"/>
  <c r="X69" i="17"/>
  <c r="T69" i="17"/>
  <c r="W69" i="17" s="1"/>
  <c r="AX69" i="17"/>
  <c r="G69" i="17"/>
  <c r="F69" i="17"/>
  <c r="H69" i="17" s="1"/>
  <c r="BG68" i="17"/>
  <c r="X68" i="17"/>
  <c r="T68" i="17"/>
  <c r="W68" i="17" s="1"/>
  <c r="AX68" i="17"/>
  <c r="G68" i="17"/>
  <c r="F68" i="17"/>
  <c r="H68" i="17" s="1"/>
  <c r="BG67" i="17"/>
  <c r="X67" i="17"/>
  <c r="T67" i="17"/>
  <c r="W67" i="17" s="1"/>
  <c r="AX67" i="17"/>
  <c r="G67" i="17"/>
  <c r="F67" i="17"/>
  <c r="H67" i="17" s="1"/>
  <c r="BG66" i="17"/>
  <c r="X66" i="17"/>
  <c r="T66" i="17"/>
  <c r="W66" i="17" s="1"/>
  <c r="AX66" i="17"/>
  <c r="G66" i="17"/>
  <c r="F66" i="17"/>
  <c r="H66" i="17" s="1"/>
  <c r="BG65" i="17"/>
  <c r="X65" i="17"/>
  <c r="T65" i="17"/>
  <c r="W65" i="17" s="1"/>
  <c r="AX65" i="17"/>
  <c r="G65" i="17"/>
  <c r="F65" i="17"/>
  <c r="H65" i="17" s="1"/>
  <c r="BG64" i="17"/>
  <c r="X64" i="17"/>
  <c r="T64" i="17"/>
  <c r="W64" i="17" s="1"/>
  <c r="AX64" i="17"/>
  <c r="G64" i="17"/>
  <c r="F64" i="17"/>
  <c r="H64" i="17" s="1"/>
  <c r="BG63" i="17"/>
  <c r="X63" i="17"/>
  <c r="T63" i="17"/>
  <c r="W63" i="17" s="1"/>
  <c r="AX63" i="17"/>
  <c r="G63" i="17"/>
  <c r="F63" i="17"/>
  <c r="H63" i="17" s="1"/>
  <c r="BG62" i="17"/>
  <c r="X62" i="17"/>
  <c r="T62" i="17"/>
  <c r="W62" i="17" s="1"/>
  <c r="AX62" i="17"/>
  <c r="G62" i="17"/>
  <c r="F62" i="17"/>
  <c r="H62" i="17" s="1"/>
  <c r="BG61" i="17"/>
  <c r="X61" i="17"/>
  <c r="T61" i="17"/>
  <c r="W61" i="17" s="1"/>
  <c r="AX61" i="17"/>
  <c r="G61" i="17"/>
  <c r="F61" i="17"/>
  <c r="H61" i="17" s="1"/>
  <c r="BG60" i="17"/>
  <c r="X60" i="17"/>
  <c r="T60" i="17"/>
  <c r="W60" i="17" s="1"/>
  <c r="AX60" i="17"/>
  <c r="G60" i="17"/>
  <c r="F60" i="17"/>
  <c r="H60" i="17" s="1"/>
  <c r="BG59" i="17"/>
  <c r="X59" i="17"/>
  <c r="T59" i="17"/>
  <c r="W59" i="17" s="1"/>
  <c r="AX59" i="17"/>
  <c r="G59" i="17"/>
  <c r="F59" i="17"/>
  <c r="H59" i="17" s="1"/>
  <c r="BG58" i="17"/>
  <c r="X58" i="17"/>
  <c r="T58" i="17"/>
  <c r="W58" i="17" s="1"/>
  <c r="AX58" i="17"/>
  <c r="G58" i="17"/>
  <c r="F58" i="17"/>
  <c r="H58" i="17" s="1"/>
  <c r="BG57" i="17"/>
  <c r="X57" i="17"/>
  <c r="T57" i="17"/>
  <c r="W57" i="17" s="1"/>
  <c r="AX57" i="17"/>
  <c r="G57" i="17"/>
  <c r="F57" i="17"/>
  <c r="H57" i="17" s="1"/>
  <c r="BG56" i="17"/>
  <c r="X56" i="17"/>
  <c r="T56" i="17"/>
  <c r="W56" i="17" s="1"/>
  <c r="AX56" i="17"/>
  <c r="G56" i="17"/>
  <c r="F56" i="17"/>
  <c r="H56" i="17" s="1"/>
  <c r="BG55" i="17"/>
  <c r="X55" i="17"/>
  <c r="T55" i="17"/>
  <c r="W55" i="17" s="1"/>
  <c r="AX55" i="17"/>
  <c r="G55" i="17"/>
  <c r="F55" i="17"/>
  <c r="H55" i="17" s="1"/>
  <c r="BG54" i="17"/>
  <c r="X54" i="17"/>
  <c r="T54" i="17"/>
  <c r="W54" i="17" s="1"/>
  <c r="AX54" i="17"/>
  <c r="G54" i="17"/>
  <c r="F54" i="17"/>
  <c r="H54" i="17" s="1"/>
  <c r="BG53" i="17"/>
  <c r="X53" i="17"/>
  <c r="T53" i="17"/>
  <c r="W53" i="17" s="1"/>
  <c r="AX53" i="17"/>
  <c r="G53" i="17"/>
  <c r="F53" i="17"/>
  <c r="H53" i="17" s="1"/>
  <c r="BG52" i="17"/>
  <c r="X52" i="17"/>
  <c r="T52" i="17"/>
  <c r="W52" i="17" s="1"/>
  <c r="AX52" i="17"/>
  <c r="G52" i="17"/>
  <c r="F52" i="17"/>
  <c r="H52" i="17" s="1"/>
  <c r="BG51" i="17"/>
  <c r="X51" i="17"/>
  <c r="T51" i="17"/>
  <c r="W51" i="17" s="1"/>
  <c r="AX51" i="17"/>
  <c r="G51" i="17"/>
  <c r="F51" i="17"/>
  <c r="H51" i="17" s="1"/>
  <c r="BG50" i="17"/>
  <c r="X50" i="17"/>
  <c r="T50" i="17"/>
  <c r="W50" i="17" s="1"/>
  <c r="AX50" i="17"/>
  <c r="G50" i="17"/>
  <c r="F50" i="17"/>
  <c r="H50" i="17" s="1"/>
  <c r="BG49" i="17"/>
  <c r="X49" i="17"/>
  <c r="T49" i="17"/>
  <c r="W49" i="17" s="1"/>
  <c r="AX49" i="17"/>
  <c r="G49" i="17"/>
  <c r="F49" i="17"/>
  <c r="H49" i="17" s="1"/>
  <c r="BG48" i="17"/>
  <c r="X48" i="17"/>
  <c r="T48" i="17"/>
  <c r="W48" i="17" s="1"/>
  <c r="AX48" i="17"/>
  <c r="G48" i="17"/>
  <c r="F48" i="17"/>
  <c r="H48" i="17" s="1"/>
  <c r="BG47" i="17"/>
  <c r="X47" i="17"/>
  <c r="T47" i="17"/>
  <c r="W47" i="17" s="1"/>
  <c r="AX47" i="17"/>
  <c r="G47" i="17"/>
  <c r="F47" i="17"/>
  <c r="H47" i="17" s="1"/>
  <c r="BG46" i="17"/>
  <c r="X46" i="17"/>
  <c r="T46" i="17"/>
  <c r="W46" i="17" s="1"/>
  <c r="AX46" i="17"/>
  <c r="G46" i="17"/>
  <c r="F46" i="17"/>
  <c r="H46" i="17" s="1"/>
  <c r="BG45" i="17"/>
  <c r="X45" i="17"/>
  <c r="T45" i="17"/>
  <c r="W45" i="17" s="1"/>
  <c r="AX45" i="17"/>
  <c r="G45" i="17"/>
  <c r="F45" i="17"/>
  <c r="H45" i="17" s="1"/>
  <c r="BG44" i="17"/>
  <c r="X44" i="17"/>
  <c r="T44" i="17"/>
  <c r="W44" i="17" s="1"/>
  <c r="AX44" i="17"/>
  <c r="G44" i="17"/>
  <c r="F44" i="17"/>
  <c r="H44" i="17" s="1"/>
  <c r="BG43" i="17"/>
  <c r="X43" i="17"/>
  <c r="T43" i="17"/>
  <c r="W43" i="17" s="1"/>
  <c r="AX43" i="17"/>
  <c r="G43" i="17"/>
  <c r="K43" i="17" s="1"/>
  <c r="F43" i="17"/>
  <c r="H43" i="17" s="1"/>
  <c r="BG42" i="17"/>
  <c r="X42" i="17"/>
  <c r="T42" i="17"/>
  <c r="W42" i="17" s="1"/>
  <c r="AX42" i="17"/>
  <c r="G42" i="17"/>
  <c r="F42" i="17"/>
  <c r="H42" i="17" s="1"/>
  <c r="BG41" i="17"/>
  <c r="X41" i="17"/>
  <c r="T41" i="17"/>
  <c r="W41" i="17" s="1"/>
  <c r="AX41" i="17"/>
  <c r="G41" i="17"/>
  <c r="F41" i="17"/>
  <c r="H41" i="17" s="1"/>
  <c r="BG40" i="17"/>
  <c r="X40" i="17"/>
  <c r="T40" i="17"/>
  <c r="W40" i="17" s="1"/>
  <c r="AX40" i="17"/>
  <c r="G40" i="17"/>
  <c r="F40" i="17"/>
  <c r="H40" i="17" s="1"/>
  <c r="BG39" i="17"/>
  <c r="X39" i="17"/>
  <c r="T39" i="17"/>
  <c r="W39" i="17" s="1"/>
  <c r="AX39" i="17"/>
  <c r="G39" i="17"/>
  <c r="F39" i="17"/>
  <c r="H39" i="17" s="1"/>
  <c r="BG38" i="17"/>
  <c r="X38" i="17"/>
  <c r="T38" i="17"/>
  <c r="W38" i="17" s="1"/>
  <c r="AX38" i="17"/>
  <c r="G38" i="17"/>
  <c r="F38" i="17"/>
  <c r="H38" i="17" s="1"/>
  <c r="BG37" i="17"/>
  <c r="X37" i="17"/>
  <c r="T37" i="17"/>
  <c r="W37" i="17" s="1"/>
  <c r="AX37" i="17"/>
  <c r="G37" i="17"/>
  <c r="F37" i="17"/>
  <c r="H37" i="17" s="1"/>
  <c r="BG36" i="17"/>
  <c r="X36" i="17"/>
  <c r="T36" i="17"/>
  <c r="W36" i="17" s="1"/>
  <c r="AX36" i="17"/>
  <c r="G36" i="17"/>
  <c r="F36" i="17"/>
  <c r="H36" i="17" s="1"/>
  <c r="BG35" i="17"/>
  <c r="X35" i="17"/>
  <c r="T35" i="17"/>
  <c r="W35" i="17" s="1"/>
  <c r="AX35" i="17"/>
  <c r="G35" i="17"/>
  <c r="F35" i="17"/>
  <c r="H35" i="17" s="1"/>
  <c r="BG34" i="17"/>
  <c r="X34" i="17"/>
  <c r="T34" i="17"/>
  <c r="W34" i="17" s="1"/>
  <c r="AX34" i="17"/>
  <c r="G34" i="17"/>
  <c r="F34" i="17"/>
  <c r="H34" i="17" s="1"/>
  <c r="BG33" i="17"/>
  <c r="X33" i="17"/>
  <c r="T33" i="17"/>
  <c r="W33" i="17" s="1"/>
  <c r="AX33" i="17"/>
  <c r="G33" i="17"/>
  <c r="F33" i="17"/>
  <c r="H33" i="17" s="1"/>
  <c r="BG32" i="17"/>
  <c r="X32" i="17"/>
  <c r="T32" i="17"/>
  <c r="W32" i="17" s="1"/>
  <c r="AX32" i="17"/>
  <c r="G32" i="17"/>
  <c r="F32" i="17"/>
  <c r="H32" i="17" s="1"/>
  <c r="BG31" i="17"/>
  <c r="X31" i="17"/>
  <c r="T31" i="17"/>
  <c r="W31" i="17" s="1"/>
  <c r="AX31" i="17"/>
  <c r="G31" i="17"/>
  <c r="F31" i="17"/>
  <c r="H31" i="17" s="1"/>
  <c r="BG30" i="17"/>
  <c r="X30" i="17"/>
  <c r="T30" i="17"/>
  <c r="W30" i="17" s="1"/>
  <c r="AX30" i="17"/>
  <c r="G30" i="17"/>
  <c r="F30" i="17"/>
  <c r="H30" i="17" s="1"/>
  <c r="BG29" i="17"/>
  <c r="X29" i="17"/>
  <c r="T29" i="17"/>
  <c r="W29" i="17" s="1"/>
  <c r="AX29" i="17"/>
  <c r="G29" i="17"/>
  <c r="F29" i="17"/>
  <c r="H29" i="17" s="1"/>
  <c r="X28" i="17"/>
  <c r="T28" i="17"/>
  <c r="W28" i="17" s="1"/>
  <c r="G28" i="17"/>
  <c r="F28" i="17"/>
  <c r="X27" i="17"/>
  <c r="T27" i="17"/>
  <c r="W27" i="17" s="1"/>
  <c r="G27" i="17"/>
  <c r="F27" i="17"/>
  <c r="X26" i="17"/>
  <c r="T26" i="17"/>
  <c r="W26" i="17" s="1"/>
  <c r="G26" i="17"/>
  <c r="F26" i="17"/>
  <c r="X25" i="17"/>
  <c r="T25" i="17"/>
  <c r="W25" i="17" s="1"/>
  <c r="G25" i="17"/>
  <c r="F25" i="17"/>
  <c r="X24" i="17"/>
  <c r="T24" i="17"/>
  <c r="W24" i="17" s="1"/>
  <c r="G24" i="17"/>
  <c r="F24" i="17"/>
  <c r="X23" i="17"/>
  <c r="T23" i="17"/>
  <c r="W23" i="17" s="1"/>
  <c r="G23" i="17"/>
  <c r="X22" i="17"/>
  <c r="T22" i="17"/>
  <c r="W22" i="17" s="1"/>
  <c r="G22" i="17"/>
  <c r="F22" i="17"/>
  <c r="X21" i="17"/>
  <c r="T21" i="17"/>
  <c r="W21" i="17" s="1"/>
  <c r="G21" i="17"/>
  <c r="F21" i="17"/>
  <c r="X20" i="17"/>
  <c r="T20" i="17"/>
  <c r="W20" i="17" s="1"/>
  <c r="G20" i="17"/>
  <c r="X19" i="17"/>
  <c r="T19" i="17"/>
  <c r="W19" i="17" s="1"/>
  <c r="G19" i="17"/>
  <c r="F19" i="17"/>
  <c r="X18" i="17"/>
  <c r="T18" i="17"/>
  <c r="W18" i="17" s="1"/>
  <c r="G18" i="17"/>
  <c r="F18" i="17"/>
  <c r="X17" i="17"/>
  <c r="T17" i="17"/>
  <c r="W17" i="17" s="1"/>
  <c r="G17" i="17"/>
  <c r="F17" i="17"/>
  <c r="X16" i="17"/>
  <c r="T16" i="17"/>
  <c r="W16" i="17" s="1"/>
  <c r="G16" i="17"/>
  <c r="F16" i="17"/>
  <c r="X15" i="17"/>
  <c r="T15" i="17"/>
  <c r="W15" i="17" s="1"/>
  <c r="G15" i="17"/>
  <c r="F15" i="17"/>
  <c r="X14" i="17"/>
  <c r="T14" i="17"/>
  <c r="W14" i="17" s="1"/>
  <c r="G14" i="17"/>
  <c r="F14" i="17"/>
  <c r="X13" i="17"/>
  <c r="T13" i="17"/>
  <c r="W13" i="17" s="1"/>
  <c r="G13" i="17"/>
  <c r="F13" i="17"/>
  <c r="X12" i="17"/>
  <c r="T12" i="17"/>
  <c r="W12" i="17" s="1"/>
  <c r="G12" i="17"/>
  <c r="F12" i="17"/>
  <c r="X11" i="17"/>
  <c r="T11" i="17"/>
  <c r="W11" i="17" s="1"/>
  <c r="G11" i="17"/>
  <c r="F11" i="17"/>
  <c r="X10" i="17"/>
  <c r="T10" i="17"/>
  <c r="W10" i="17" s="1"/>
  <c r="G10" i="17"/>
  <c r="F10" i="17"/>
  <c r="X9" i="17"/>
  <c r="T9" i="17"/>
  <c r="W9" i="17" s="1"/>
  <c r="G9" i="17"/>
  <c r="F9" i="17"/>
  <c r="X8" i="17"/>
  <c r="T8" i="17"/>
  <c r="W8" i="17" s="1"/>
  <c r="G8" i="17"/>
  <c r="F8" i="17"/>
  <c r="X7" i="17"/>
  <c r="T7" i="17"/>
  <c r="W7" i="17" s="1"/>
  <c r="G7" i="17"/>
  <c r="F7" i="17"/>
  <c r="X6" i="17"/>
  <c r="T6" i="17"/>
  <c r="W6" i="17" s="1"/>
  <c r="G6" i="17"/>
  <c r="F6" i="17"/>
  <c r="X5" i="17"/>
  <c r="T5" i="17"/>
  <c r="W5" i="17" s="1"/>
  <c r="G5" i="17"/>
  <c r="F5" i="17"/>
  <c r="X4" i="17"/>
  <c r="T4" i="17"/>
  <c r="W4" i="17" s="1"/>
  <c r="G4" i="17"/>
  <c r="F4" i="17"/>
  <c r="H2" i="17"/>
  <c r="C2" i="17"/>
  <c r="BG83" i="16"/>
  <c r="X83" i="16"/>
  <c r="T83" i="16"/>
  <c r="W83" i="16" s="1"/>
  <c r="AX83" i="16"/>
  <c r="G83" i="16"/>
  <c r="F83" i="16"/>
  <c r="H83" i="16" s="1"/>
  <c r="BG82" i="16"/>
  <c r="X82" i="16"/>
  <c r="T82" i="16"/>
  <c r="W82" i="16" s="1"/>
  <c r="AX82" i="16"/>
  <c r="G82" i="16"/>
  <c r="F82" i="16"/>
  <c r="H82" i="16" s="1"/>
  <c r="BG81" i="16"/>
  <c r="X81" i="16"/>
  <c r="T81" i="16"/>
  <c r="W81" i="16" s="1"/>
  <c r="AX81" i="16"/>
  <c r="G81" i="16"/>
  <c r="F81" i="16"/>
  <c r="H81" i="16" s="1"/>
  <c r="BG80" i="16"/>
  <c r="X80" i="16"/>
  <c r="T80" i="16"/>
  <c r="W80" i="16" s="1"/>
  <c r="AX80" i="16"/>
  <c r="G80" i="16"/>
  <c r="F80" i="16"/>
  <c r="H80" i="16" s="1"/>
  <c r="BG79" i="16"/>
  <c r="X79" i="16"/>
  <c r="T79" i="16"/>
  <c r="W79" i="16" s="1"/>
  <c r="AX79" i="16"/>
  <c r="G79" i="16"/>
  <c r="F79" i="16"/>
  <c r="H79" i="16" s="1"/>
  <c r="BG78" i="16"/>
  <c r="X78" i="16"/>
  <c r="T78" i="16"/>
  <c r="W78" i="16" s="1"/>
  <c r="AX78" i="16"/>
  <c r="G78" i="16"/>
  <c r="F78" i="16"/>
  <c r="H78" i="16" s="1"/>
  <c r="BG77" i="16"/>
  <c r="X77" i="16"/>
  <c r="T77" i="16"/>
  <c r="W77" i="16" s="1"/>
  <c r="AX77" i="16"/>
  <c r="G77" i="16"/>
  <c r="F77" i="16"/>
  <c r="H77" i="16" s="1"/>
  <c r="BG76" i="16"/>
  <c r="X76" i="16"/>
  <c r="T76" i="16"/>
  <c r="W76" i="16" s="1"/>
  <c r="AX76" i="16"/>
  <c r="G76" i="16"/>
  <c r="F76" i="16"/>
  <c r="H76" i="16" s="1"/>
  <c r="BG75" i="16"/>
  <c r="X75" i="16"/>
  <c r="T75" i="16"/>
  <c r="W75" i="16" s="1"/>
  <c r="AX75" i="16"/>
  <c r="G75" i="16"/>
  <c r="F75" i="16"/>
  <c r="H75" i="16" s="1"/>
  <c r="BG74" i="16"/>
  <c r="X74" i="16"/>
  <c r="T74" i="16"/>
  <c r="W74" i="16" s="1"/>
  <c r="AX74" i="16"/>
  <c r="G74" i="16"/>
  <c r="F74" i="16"/>
  <c r="H74" i="16" s="1"/>
  <c r="BG73" i="16"/>
  <c r="X73" i="16"/>
  <c r="T73" i="16"/>
  <c r="W73" i="16" s="1"/>
  <c r="AX73" i="16"/>
  <c r="G73" i="16"/>
  <c r="F73" i="16"/>
  <c r="H73" i="16" s="1"/>
  <c r="BG72" i="16"/>
  <c r="X72" i="16"/>
  <c r="T72" i="16"/>
  <c r="W72" i="16" s="1"/>
  <c r="AX72" i="16"/>
  <c r="G72" i="16"/>
  <c r="F72" i="16"/>
  <c r="H72" i="16" s="1"/>
  <c r="BG71" i="16"/>
  <c r="X71" i="16"/>
  <c r="T71" i="16"/>
  <c r="W71" i="16" s="1"/>
  <c r="AX71" i="16"/>
  <c r="G71" i="16"/>
  <c r="F71" i="16"/>
  <c r="H71" i="16" s="1"/>
  <c r="BG70" i="16"/>
  <c r="X70" i="16"/>
  <c r="T70" i="16"/>
  <c r="W70" i="16" s="1"/>
  <c r="AX70" i="16"/>
  <c r="G70" i="16"/>
  <c r="F70" i="16"/>
  <c r="H70" i="16" s="1"/>
  <c r="BG69" i="16"/>
  <c r="X69" i="16"/>
  <c r="T69" i="16"/>
  <c r="W69" i="16" s="1"/>
  <c r="AX69" i="16"/>
  <c r="G69" i="16"/>
  <c r="F69" i="16"/>
  <c r="H69" i="16" s="1"/>
  <c r="BG68" i="16"/>
  <c r="X68" i="16"/>
  <c r="T68" i="16"/>
  <c r="W68" i="16" s="1"/>
  <c r="AX68" i="16"/>
  <c r="G68" i="16"/>
  <c r="F68" i="16"/>
  <c r="H68" i="16" s="1"/>
  <c r="BG67" i="16"/>
  <c r="X67" i="16"/>
  <c r="T67" i="16"/>
  <c r="W67" i="16" s="1"/>
  <c r="AX67" i="16"/>
  <c r="G67" i="16"/>
  <c r="F67" i="16"/>
  <c r="H67" i="16" s="1"/>
  <c r="BG66" i="16"/>
  <c r="X66" i="16"/>
  <c r="T66" i="16"/>
  <c r="W66" i="16" s="1"/>
  <c r="AX66" i="16"/>
  <c r="G66" i="16"/>
  <c r="F66" i="16"/>
  <c r="H66" i="16" s="1"/>
  <c r="BG65" i="16"/>
  <c r="X65" i="16"/>
  <c r="T65" i="16"/>
  <c r="W65" i="16" s="1"/>
  <c r="AX65" i="16"/>
  <c r="G65" i="16"/>
  <c r="F65" i="16"/>
  <c r="H65" i="16" s="1"/>
  <c r="BG64" i="16"/>
  <c r="X64" i="16"/>
  <c r="T64" i="16"/>
  <c r="W64" i="16" s="1"/>
  <c r="AX64" i="16"/>
  <c r="G64" i="16"/>
  <c r="F64" i="16"/>
  <c r="H64" i="16" s="1"/>
  <c r="BG63" i="16"/>
  <c r="X63" i="16"/>
  <c r="T63" i="16"/>
  <c r="W63" i="16" s="1"/>
  <c r="AX63" i="16"/>
  <c r="G63" i="16"/>
  <c r="F63" i="16"/>
  <c r="H63" i="16" s="1"/>
  <c r="BG62" i="16"/>
  <c r="X62" i="16"/>
  <c r="T62" i="16"/>
  <c r="W62" i="16" s="1"/>
  <c r="AX62" i="16"/>
  <c r="G62" i="16"/>
  <c r="F62" i="16"/>
  <c r="H62" i="16" s="1"/>
  <c r="BG61" i="16"/>
  <c r="X61" i="16"/>
  <c r="T61" i="16"/>
  <c r="W61" i="16" s="1"/>
  <c r="AX61" i="16"/>
  <c r="G61" i="16"/>
  <c r="F61" i="16"/>
  <c r="H61" i="16" s="1"/>
  <c r="BG60" i="16"/>
  <c r="X60" i="16"/>
  <c r="T60" i="16"/>
  <c r="W60" i="16" s="1"/>
  <c r="AX60" i="16"/>
  <c r="G60" i="16"/>
  <c r="F60" i="16"/>
  <c r="H60" i="16" s="1"/>
  <c r="BG59" i="16"/>
  <c r="X59" i="16"/>
  <c r="T59" i="16"/>
  <c r="W59" i="16" s="1"/>
  <c r="AX59" i="16"/>
  <c r="G59" i="16"/>
  <c r="F59" i="16"/>
  <c r="H59" i="16" s="1"/>
  <c r="BG58" i="16"/>
  <c r="X58" i="16"/>
  <c r="T58" i="16"/>
  <c r="W58" i="16" s="1"/>
  <c r="AX58" i="16"/>
  <c r="G58" i="16"/>
  <c r="F58" i="16"/>
  <c r="H58" i="16" s="1"/>
  <c r="BG57" i="16"/>
  <c r="X57" i="16"/>
  <c r="T57" i="16"/>
  <c r="W57" i="16" s="1"/>
  <c r="AX57" i="16"/>
  <c r="G57" i="16"/>
  <c r="F57" i="16"/>
  <c r="H57" i="16" s="1"/>
  <c r="BG56" i="16"/>
  <c r="X56" i="16"/>
  <c r="T56" i="16"/>
  <c r="W56" i="16" s="1"/>
  <c r="AX56" i="16"/>
  <c r="G56" i="16"/>
  <c r="F56" i="16"/>
  <c r="H56" i="16" s="1"/>
  <c r="BG55" i="16"/>
  <c r="X55" i="16"/>
  <c r="T55" i="16"/>
  <c r="W55" i="16" s="1"/>
  <c r="AX55" i="16"/>
  <c r="G55" i="16"/>
  <c r="F55" i="16"/>
  <c r="H55" i="16" s="1"/>
  <c r="BG54" i="16"/>
  <c r="X54" i="16"/>
  <c r="T54" i="16"/>
  <c r="W54" i="16" s="1"/>
  <c r="AX54" i="16"/>
  <c r="G54" i="16"/>
  <c r="F54" i="16"/>
  <c r="H54" i="16" s="1"/>
  <c r="BG53" i="16"/>
  <c r="X53" i="16"/>
  <c r="T53" i="16"/>
  <c r="W53" i="16" s="1"/>
  <c r="AX53" i="16"/>
  <c r="G53" i="16"/>
  <c r="F53" i="16"/>
  <c r="H53" i="16" s="1"/>
  <c r="BG52" i="16"/>
  <c r="X52" i="16"/>
  <c r="T52" i="16"/>
  <c r="W52" i="16" s="1"/>
  <c r="AX52" i="16"/>
  <c r="G52" i="16"/>
  <c r="F52" i="16"/>
  <c r="H52" i="16" s="1"/>
  <c r="BG51" i="16"/>
  <c r="X51" i="16"/>
  <c r="T51" i="16"/>
  <c r="W51" i="16" s="1"/>
  <c r="AX51" i="16"/>
  <c r="G51" i="16"/>
  <c r="F51" i="16"/>
  <c r="H51" i="16" s="1"/>
  <c r="BG50" i="16"/>
  <c r="X50" i="16"/>
  <c r="T50" i="16"/>
  <c r="W50" i="16" s="1"/>
  <c r="AX50" i="16"/>
  <c r="G50" i="16"/>
  <c r="F50" i="16"/>
  <c r="H50" i="16" s="1"/>
  <c r="BG49" i="16"/>
  <c r="X49" i="16"/>
  <c r="T49" i="16"/>
  <c r="W49" i="16" s="1"/>
  <c r="AX49" i="16"/>
  <c r="G49" i="16"/>
  <c r="F49" i="16"/>
  <c r="H49" i="16" s="1"/>
  <c r="BG48" i="16"/>
  <c r="X48" i="16"/>
  <c r="T48" i="16"/>
  <c r="W48" i="16" s="1"/>
  <c r="AX48" i="16"/>
  <c r="G48" i="16"/>
  <c r="F48" i="16"/>
  <c r="H48" i="16" s="1"/>
  <c r="BG47" i="16"/>
  <c r="X47" i="16"/>
  <c r="T47" i="16"/>
  <c r="W47" i="16" s="1"/>
  <c r="AX47" i="16"/>
  <c r="G47" i="16"/>
  <c r="F47" i="16"/>
  <c r="H47" i="16" s="1"/>
  <c r="BG46" i="16"/>
  <c r="X46" i="16"/>
  <c r="T46" i="16"/>
  <c r="W46" i="16" s="1"/>
  <c r="AX46" i="16"/>
  <c r="G46" i="16"/>
  <c r="F46" i="16"/>
  <c r="H46" i="16" s="1"/>
  <c r="BG45" i="16"/>
  <c r="X45" i="16"/>
  <c r="T45" i="16"/>
  <c r="W45" i="16" s="1"/>
  <c r="AX45" i="16"/>
  <c r="G45" i="16"/>
  <c r="F45" i="16"/>
  <c r="H45" i="16" s="1"/>
  <c r="BG44" i="16"/>
  <c r="X44" i="16"/>
  <c r="T44" i="16"/>
  <c r="W44" i="16" s="1"/>
  <c r="AX44" i="16"/>
  <c r="G44" i="16"/>
  <c r="F44" i="16"/>
  <c r="H44" i="16" s="1"/>
  <c r="BG43" i="16"/>
  <c r="X43" i="16"/>
  <c r="T43" i="16"/>
  <c r="W43" i="16" s="1"/>
  <c r="AX43" i="16"/>
  <c r="G43" i="16"/>
  <c r="F43" i="16"/>
  <c r="H43" i="16" s="1"/>
  <c r="BG42" i="16"/>
  <c r="X42" i="16"/>
  <c r="T42" i="16"/>
  <c r="W42" i="16" s="1"/>
  <c r="AX42" i="16"/>
  <c r="G42" i="16"/>
  <c r="F42" i="16"/>
  <c r="H42" i="16" s="1"/>
  <c r="BG41" i="16"/>
  <c r="X41" i="16"/>
  <c r="T41" i="16"/>
  <c r="W41" i="16" s="1"/>
  <c r="AX41" i="16"/>
  <c r="G41" i="16"/>
  <c r="F41" i="16"/>
  <c r="H41" i="16" s="1"/>
  <c r="BG40" i="16"/>
  <c r="X40" i="16"/>
  <c r="T40" i="16"/>
  <c r="W40" i="16" s="1"/>
  <c r="AX40" i="16"/>
  <c r="G40" i="16"/>
  <c r="F40" i="16"/>
  <c r="H40" i="16" s="1"/>
  <c r="BG39" i="16"/>
  <c r="X39" i="16"/>
  <c r="T39" i="16"/>
  <c r="W39" i="16" s="1"/>
  <c r="AX39" i="16"/>
  <c r="G39" i="16"/>
  <c r="F39" i="16"/>
  <c r="H39" i="16" s="1"/>
  <c r="BG38" i="16"/>
  <c r="X38" i="16"/>
  <c r="T38" i="16"/>
  <c r="W38" i="16" s="1"/>
  <c r="AX38" i="16"/>
  <c r="G38" i="16"/>
  <c r="F38" i="16"/>
  <c r="H38" i="16" s="1"/>
  <c r="BG37" i="16"/>
  <c r="X37" i="16"/>
  <c r="T37" i="16"/>
  <c r="W37" i="16" s="1"/>
  <c r="AX37" i="16"/>
  <c r="G37" i="16"/>
  <c r="F37" i="16"/>
  <c r="H37" i="16" s="1"/>
  <c r="X36" i="16"/>
  <c r="T36" i="16"/>
  <c r="W36" i="16" s="1"/>
  <c r="G36" i="16"/>
  <c r="F36" i="16"/>
  <c r="X35" i="16"/>
  <c r="T35" i="16"/>
  <c r="W35" i="16" s="1"/>
  <c r="G35" i="16"/>
  <c r="F35" i="16"/>
  <c r="X34" i="16"/>
  <c r="T34" i="16"/>
  <c r="W34" i="16" s="1"/>
  <c r="G34" i="16"/>
  <c r="F34" i="16"/>
  <c r="X33" i="16"/>
  <c r="T33" i="16"/>
  <c r="W33" i="16" s="1"/>
  <c r="G33" i="16"/>
  <c r="F33" i="16"/>
  <c r="X32" i="16"/>
  <c r="T32" i="16"/>
  <c r="W32" i="16" s="1"/>
  <c r="G32" i="16"/>
  <c r="F32" i="16"/>
  <c r="X31" i="16"/>
  <c r="T31" i="16"/>
  <c r="W31" i="16" s="1"/>
  <c r="G31" i="16"/>
  <c r="F31" i="16"/>
  <c r="X30" i="16"/>
  <c r="T30" i="16"/>
  <c r="W30" i="16" s="1"/>
  <c r="G30" i="16"/>
  <c r="F30" i="16"/>
  <c r="X29" i="16"/>
  <c r="T29" i="16"/>
  <c r="W29" i="16" s="1"/>
  <c r="G29" i="16"/>
  <c r="F29" i="16"/>
  <c r="X28" i="16"/>
  <c r="T28" i="16"/>
  <c r="W28" i="16" s="1"/>
  <c r="G28" i="16"/>
  <c r="F28" i="16"/>
  <c r="X27" i="16"/>
  <c r="T27" i="16"/>
  <c r="W27" i="16" s="1"/>
  <c r="G27" i="16"/>
  <c r="F27" i="16"/>
  <c r="X26" i="16"/>
  <c r="T26" i="16"/>
  <c r="W26" i="16" s="1"/>
  <c r="G26" i="16"/>
  <c r="F26" i="16"/>
  <c r="X25" i="16"/>
  <c r="T25" i="16"/>
  <c r="W25" i="16" s="1"/>
  <c r="G25" i="16"/>
  <c r="F25" i="16"/>
  <c r="X24" i="16"/>
  <c r="T24" i="16"/>
  <c r="W24" i="16" s="1"/>
  <c r="G24" i="16"/>
  <c r="F24" i="16"/>
  <c r="X23" i="16"/>
  <c r="T23" i="16"/>
  <c r="W23" i="16" s="1"/>
  <c r="G23" i="16"/>
  <c r="F23" i="16"/>
  <c r="X22" i="16"/>
  <c r="T22" i="16"/>
  <c r="W22" i="16" s="1"/>
  <c r="G22" i="16"/>
  <c r="F22" i="16"/>
  <c r="X21" i="16"/>
  <c r="T21" i="16"/>
  <c r="W21" i="16" s="1"/>
  <c r="G21" i="16"/>
  <c r="F21" i="16"/>
  <c r="X20" i="16"/>
  <c r="T20" i="16"/>
  <c r="W20" i="16" s="1"/>
  <c r="G20" i="16"/>
  <c r="F20" i="16"/>
  <c r="X19" i="16"/>
  <c r="T19" i="16"/>
  <c r="W19" i="16" s="1"/>
  <c r="G19" i="16"/>
  <c r="F19" i="16"/>
  <c r="X18" i="16"/>
  <c r="T18" i="16"/>
  <c r="W18" i="16" s="1"/>
  <c r="G18" i="16"/>
  <c r="F18" i="16"/>
  <c r="X17" i="16"/>
  <c r="T17" i="16"/>
  <c r="W17" i="16" s="1"/>
  <c r="G17" i="16"/>
  <c r="F17" i="16"/>
  <c r="X16" i="16"/>
  <c r="T16" i="16"/>
  <c r="W16" i="16" s="1"/>
  <c r="G16" i="16"/>
  <c r="F16" i="16"/>
  <c r="X15" i="16"/>
  <c r="T15" i="16"/>
  <c r="W15" i="16" s="1"/>
  <c r="G15" i="16"/>
  <c r="F15" i="16"/>
  <c r="X14" i="16"/>
  <c r="T14" i="16"/>
  <c r="W14" i="16" s="1"/>
  <c r="G14" i="16"/>
  <c r="F14" i="16"/>
  <c r="X13" i="16"/>
  <c r="T13" i="16"/>
  <c r="W13" i="16" s="1"/>
  <c r="G13" i="16"/>
  <c r="F13" i="16"/>
  <c r="X12" i="16"/>
  <c r="T12" i="16"/>
  <c r="W12" i="16" s="1"/>
  <c r="G12" i="16"/>
  <c r="F12" i="16"/>
  <c r="X11" i="16"/>
  <c r="T11" i="16"/>
  <c r="W11" i="16" s="1"/>
  <c r="G11" i="16"/>
  <c r="F11" i="16"/>
  <c r="X10" i="16"/>
  <c r="T10" i="16"/>
  <c r="W10" i="16" s="1"/>
  <c r="G10" i="16"/>
  <c r="F10" i="16"/>
  <c r="X9" i="16"/>
  <c r="T9" i="16"/>
  <c r="W9" i="16" s="1"/>
  <c r="G9" i="16"/>
  <c r="F9" i="16"/>
  <c r="X8" i="16"/>
  <c r="T8" i="16"/>
  <c r="W8" i="16" s="1"/>
  <c r="G8" i="16"/>
  <c r="F8" i="16"/>
  <c r="X7" i="16"/>
  <c r="T7" i="16"/>
  <c r="W7" i="16" s="1"/>
  <c r="G7" i="16"/>
  <c r="F7" i="16"/>
  <c r="X6" i="16"/>
  <c r="T6" i="16"/>
  <c r="W6" i="16" s="1"/>
  <c r="G6" i="16"/>
  <c r="F6" i="16"/>
  <c r="X5" i="16"/>
  <c r="T5" i="16"/>
  <c r="W5" i="16" s="1"/>
  <c r="G5" i="16"/>
  <c r="F5" i="16"/>
  <c r="X4" i="16"/>
  <c r="T4" i="16"/>
  <c r="W4" i="16" s="1"/>
  <c r="G4" i="16"/>
  <c r="F4" i="16"/>
  <c r="H2" i="16"/>
  <c r="C2" i="16"/>
  <c r="BG85" i="15"/>
  <c r="X85" i="15"/>
  <c r="T85" i="15"/>
  <c r="W85" i="15" s="1"/>
  <c r="AX85" i="15"/>
  <c r="G85" i="15"/>
  <c r="F85" i="15"/>
  <c r="H85" i="15" s="1"/>
  <c r="BG84" i="15"/>
  <c r="X84" i="15"/>
  <c r="T84" i="15"/>
  <c r="W84" i="15" s="1"/>
  <c r="AX84" i="15"/>
  <c r="G84" i="15"/>
  <c r="F84" i="15"/>
  <c r="H84" i="15" s="1"/>
  <c r="BG83" i="15"/>
  <c r="X83" i="15"/>
  <c r="T83" i="15"/>
  <c r="W83" i="15" s="1"/>
  <c r="AX83" i="15"/>
  <c r="G83" i="15"/>
  <c r="F83" i="15"/>
  <c r="H83" i="15" s="1"/>
  <c r="BG82" i="15"/>
  <c r="X82" i="15"/>
  <c r="T82" i="15"/>
  <c r="W82" i="15" s="1"/>
  <c r="AX82" i="15"/>
  <c r="G82" i="15"/>
  <c r="F82" i="15"/>
  <c r="H82" i="15" s="1"/>
  <c r="BG81" i="15"/>
  <c r="X81" i="15"/>
  <c r="T81" i="15"/>
  <c r="W81" i="15" s="1"/>
  <c r="AX81" i="15"/>
  <c r="G81" i="15"/>
  <c r="F81" i="15"/>
  <c r="H81" i="15" s="1"/>
  <c r="BG80" i="15"/>
  <c r="X80" i="15"/>
  <c r="T80" i="15"/>
  <c r="W80" i="15" s="1"/>
  <c r="AX80" i="15"/>
  <c r="G80" i="15"/>
  <c r="F80" i="15"/>
  <c r="H80" i="15" s="1"/>
  <c r="BG79" i="15"/>
  <c r="X79" i="15"/>
  <c r="T79" i="15"/>
  <c r="W79" i="15" s="1"/>
  <c r="AX79" i="15"/>
  <c r="G79" i="15"/>
  <c r="F79" i="15"/>
  <c r="H79" i="15" s="1"/>
  <c r="BG78" i="15"/>
  <c r="X78" i="15"/>
  <c r="T78" i="15"/>
  <c r="W78" i="15" s="1"/>
  <c r="AX78" i="15"/>
  <c r="G78" i="15"/>
  <c r="F78" i="15"/>
  <c r="H78" i="15" s="1"/>
  <c r="BG77" i="15"/>
  <c r="X77" i="15"/>
  <c r="T77" i="15"/>
  <c r="W77" i="15" s="1"/>
  <c r="AX77" i="15"/>
  <c r="G77" i="15"/>
  <c r="F77" i="15"/>
  <c r="H77" i="15" s="1"/>
  <c r="BG76" i="15"/>
  <c r="X76" i="15"/>
  <c r="T76" i="15"/>
  <c r="W76" i="15" s="1"/>
  <c r="AX76" i="15"/>
  <c r="G76" i="15"/>
  <c r="F76" i="15"/>
  <c r="H76" i="15" s="1"/>
  <c r="BG75" i="15"/>
  <c r="X75" i="15"/>
  <c r="T75" i="15"/>
  <c r="W75" i="15" s="1"/>
  <c r="AX75" i="15"/>
  <c r="G75" i="15"/>
  <c r="F75" i="15"/>
  <c r="H75" i="15" s="1"/>
  <c r="BG74" i="15"/>
  <c r="X74" i="15"/>
  <c r="T74" i="15"/>
  <c r="W74" i="15" s="1"/>
  <c r="AX74" i="15"/>
  <c r="G74" i="15"/>
  <c r="F74" i="15"/>
  <c r="H74" i="15" s="1"/>
  <c r="BG73" i="15"/>
  <c r="X73" i="15"/>
  <c r="T73" i="15"/>
  <c r="W73" i="15" s="1"/>
  <c r="AX73" i="15"/>
  <c r="G73" i="15"/>
  <c r="F73" i="15"/>
  <c r="H73" i="15" s="1"/>
  <c r="BG72" i="15"/>
  <c r="X72" i="15"/>
  <c r="T72" i="15"/>
  <c r="W72" i="15" s="1"/>
  <c r="AX72" i="15"/>
  <c r="G72" i="15"/>
  <c r="F72" i="15"/>
  <c r="H72" i="15" s="1"/>
  <c r="BG71" i="15"/>
  <c r="X71" i="15"/>
  <c r="T71" i="15"/>
  <c r="W71" i="15" s="1"/>
  <c r="AX71" i="15"/>
  <c r="G71" i="15"/>
  <c r="F71" i="15"/>
  <c r="H71" i="15" s="1"/>
  <c r="BG70" i="15"/>
  <c r="X70" i="15"/>
  <c r="T70" i="15"/>
  <c r="W70" i="15" s="1"/>
  <c r="AX70" i="15"/>
  <c r="G70" i="15"/>
  <c r="F70" i="15"/>
  <c r="H70" i="15" s="1"/>
  <c r="BG69" i="15"/>
  <c r="X69" i="15"/>
  <c r="T69" i="15"/>
  <c r="W69" i="15" s="1"/>
  <c r="AX69" i="15"/>
  <c r="G69" i="15"/>
  <c r="F69" i="15"/>
  <c r="H69" i="15" s="1"/>
  <c r="BG68" i="15"/>
  <c r="X68" i="15"/>
  <c r="T68" i="15"/>
  <c r="W68" i="15" s="1"/>
  <c r="AX68" i="15"/>
  <c r="G68" i="15"/>
  <c r="F68" i="15"/>
  <c r="H68" i="15" s="1"/>
  <c r="BG67" i="15"/>
  <c r="X67" i="15"/>
  <c r="T67" i="15"/>
  <c r="W67" i="15" s="1"/>
  <c r="AX67" i="15"/>
  <c r="G67" i="15"/>
  <c r="F67" i="15"/>
  <c r="H67" i="15" s="1"/>
  <c r="BG66" i="15"/>
  <c r="X66" i="15"/>
  <c r="T66" i="15"/>
  <c r="W66" i="15" s="1"/>
  <c r="AX66" i="15"/>
  <c r="G66" i="15"/>
  <c r="F66" i="15"/>
  <c r="H66" i="15" s="1"/>
  <c r="BG65" i="15"/>
  <c r="X65" i="15"/>
  <c r="T65" i="15"/>
  <c r="W65" i="15" s="1"/>
  <c r="AX65" i="15"/>
  <c r="G65" i="15"/>
  <c r="F65" i="15"/>
  <c r="H65" i="15" s="1"/>
  <c r="BG64" i="15"/>
  <c r="X64" i="15"/>
  <c r="T64" i="15"/>
  <c r="W64" i="15" s="1"/>
  <c r="AX64" i="15"/>
  <c r="G64" i="15"/>
  <c r="F64" i="15"/>
  <c r="H64" i="15" s="1"/>
  <c r="BG63" i="15"/>
  <c r="X63" i="15"/>
  <c r="T63" i="15"/>
  <c r="W63" i="15" s="1"/>
  <c r="AX63" i="15"/>
  <c r="G63" i="15"/>
  <c r="F63" i="15"/>
  <c r="H63" i="15" s="1"/>
  <c r="BG62" i="15"/>
  <c r="X62" i="15"/>
  <c r="T62" i="15"/>
  <c r="W62" i="15" s="1"/>
  <c r="AX62" i="15"/>
  <c r="G62" i="15"/>
  <c r="F62" i="15"/>
  <c r="H62" i="15" s="1"/>
  <c r="BG61" i="15"/>
  <c r="X61" i="15"/>
  <c r="T61" i="15"/>
  <c r="W61" i="15" s="1"/>
  <c r="AX61" i="15"/>
  <c r="G61" i="15"/>
  <c r="F61" i="15"/>
  <c r="H61" i="15" s="1"/>
  <c r="BG60" i="15"/>
  <c r="X60" i="15"/>
  <c r="T60" i="15"/>
  <c r="W60" i="15" s="1"/>
  <c r="AX60" i="15"/>
  <c r="G60" i="15"/>
  <c r="F60" i="15"/>
  <c r="H60" i="15" s="1"/>
  <c r="BG59" i="15"/>
  <c r="X59" i="15"/>
  <c r="T59" i="15"/>
  <c r="W59" i="15" s="1"/>
  <c r="AX59" i="15"/>
  <c r="G59" i="15"/>
  <c r="F59" i="15"/>
  <c r="H59" i="15" s="1"/>
  <c r="BG58" i="15"/>
  <c r="X58" i="15"/>
  <c r="T58" i="15"/>
  <c r="W58" i="15" s="1"/>
  <c r="AX58" i="15"/>
  <c r="G58" i="15"/>
  <c r="F58" i="15"/>
  <c r="H58" i="15" s="1"/>
  <c r="BG57" i="15"/>
  <c r="X57" i="15"/>
  <c r="T57" i="15"/>
  <c r="W57" i="15" s="1"/>
  <c r="AX57" i="15"/>
  <c r="G57" i="15"/>
  <c r="F57" i="15"/>
  <c r="H57" i="15" s="1"/>
  <c r="BG56" i="15"/>
  <c r="X56" i="15"/>
  <c r="T56" i="15"/>
  <c r="W56" i="15" s="1"/>
  <c r="AX56" i="15"/>
  <c r="G56" i="15"/>
  <c r="F56" i="15"/>
  <c r="H56" i="15" s="1"/>
  <c r="BG55" i="15"/>
  <c r="X55" i="15"/>
  <c r="T55" i="15"/>
  <c r="W55" i="15" s="1"/>
  <c r="AX55" i="15"/>
  <c r="G55" i="15"/>
  <c r="F55" i="15"/>
  <c r="H55" i="15" s="1"/>
  <c r="BG54" i="15"/>
  <c r="X54" i="15"/>
  <c r="T54" i="15"/>
  <c r="W54" i="15" s="1"/>
  <c r="AX54" i="15"/>
  <c r="G54" i="15"/>
  <c r="F54" i="15"/>
  <c r="H54" i="15" s="1"/>
  <c r="BG53" i="15"/>
  <c r="X53" i="15"/>
  <c r="T53" i="15"/>
  <c r="W53" i="15" s="1"/>
  <c r="AX53" i="15"/>
  <c r="G53" i="15"/>
  <c r="F53" i="15"/>
  <c r="H53" i="15" s="1"/>
  <c r="BG52" i="15"/>
  <c r="X52" i="15"/>
  <c r="T52" i="15"/>
  <c r="W52" i="15" s="1"/>
  <c r="AX52" i="15"/>
  <c r="G52" i="15"/>
  <c r="F52" i="15"/>
  <c r="H52" i="15" s="1"/>
  <c r="BG51" i="15"/>
  <c r="X51" i="15"/>
  <c r="T51" i="15"/>
  <c r="W51" i="15" s="1"/>
  <c r="AX51" i="15"/>
  <c r="G51" i="15"/>
  <c r="F51" i="15"/>
  <c r="H51" i="15" s="1"/>
  <c r="BG50" i="15"/>
  <c r="X50" i="15"/>
  <c r="T50" i="15"/>
  <c r="W50" i="15" s="1"/>
  <c r="AX50" i="15"/>
  <c r="G50" i="15"/>
  <c r="F50" i="15"/>
  <c r="H50" i="15" s="1"/>
  <c r="BG49" i="15"/>
  <c r="X49" i="15"/>
  <c r="T49" i="15"/>
  <c r="W49" i="15" s="1"/>
  <c r="AX49" i="15"/>
  <c r="G49" i="15"/>
  <c r="F49" i="15"/>
  <c r="H49" i="15" s="1"/>
  <c r="BG48" i="15"/>
  <c r="X48" i="15"/>
  <c r="T48" i="15"/>
  <c r="W48" i="15" s="1"/>
  <c r="AX48" i="15"/>
  <c r="G48" i="15"/>
  <c r="F48" i="15"/>
  <c r="H48" i="15" s="1"/>
  <c r="BG47" i="15"/>
  <c r="X47" i="15"/>
  <c r="T47" i="15"/>
  <c r="W47" i="15" s="1"/>
  <c r="AX47" i="15"/>
  <c r="G47" i="15"/>
  <c r="F47" i="15"/>
  <c r="H47" i="15" s="1"/>
  <c r="BG46" i="15"/>
  <c r="X46" i="15"/>
  <c r="T46" i="15"/>
  <c r="W46" i="15" s="1"/>
  <c r="AX46" i="15"/>
  <c r="G46" i="15"/>
  <c r="F46" i="15"/>
  <c r="H46" i="15" s="1"/>
  <c r="BG45" i="15"/>
  <c r="X45" i="15"/>
  <c r="T45" i="15"/>
  <c r="W45" i="15" s="1"/>
  <c r="AX45" i="15"/>
  <c r="G45" i="15"/>
  <c r="F45" i="15"/>
  <c r="H45" i="15" s="1"/>
  <c r="BG44" i="15"/>
  <c r="X44" i="15"/>
  <c r="T44" i="15"/>
  <c r="W44" i="15" s="1"/>
  <c r="AX44" i="15"/>
  <c r="G44" i="15"/>
  <c r="F44" i="15"/>
  <c r="H44" i="15" s="1"/>
  <c r="BG43" i="15"/>
  <c r="X43" i="15"/>
  <c r="T43" i="15"/>
  <c r="W43" i="15" s="1"/>
  <c r="AX43" i="15"/>
  <c r="G43" i="15"/>
  <c r="F43" i="15"/>
  <c r="H43" i="15" s="1"/>
  <c r="BG42" i="15"/>
  <c r="X42" i="15"/>
  <c r="T42" i="15"/>
  <c r="W42" i="15" s="1"/>
  <c r="AX42" i="15"/>
  <c r="G42" i="15"/>
  <c r="F42" i="15"/>
  <c r="H42" i="15" s="1"/>
  <c r="BG41" i="15"/>
  <c r="X41" i="15"/>
  <c r="T41" i="15"/>
  <c r="W41" i="15" s="1"/>
  <c r="AX41" i="15"/>
  <c r="G41" i="15"/>
  <c r="F41" i="15"/>
  <c r="H41" i="15" s="1"/>
  <c r="BG40" i="15"/>
  <c r="X40" i="15"/>
  <c r="T40" i="15"/>
  <c r="W40" i="15" s="1"/>
  <c r="AX40" i="15"/>
  <c r="G40" i="15"/>
  <c r="F40" i="15"/>
  <c r="H40" i="15" s="1"/>
  <c r="BG39" i="15"/>
  <c r="X39" i="15"/>
  <c r="T39" i="15"/>
  <c r="W39" i="15" s="1"/>
  <c r="AX39" i="15"/>
  <c r="G39" i="15"/>
  <c r="F39" i="15"/>
  <c r="H39" i="15" s="1"/>
  <c r="X38" i="15"/>
  <c r="T38" i="15"/>
  <c r="W38" i="15" s="1"/>
  <c r="G38" i="15"/>
  <c r="F38" i="15"/>
  <c r="X37" i="15"/>
  <c r="T37" i="15"/>
  <c r="W37" i="15" s="1"/>
  <c r="G37" i="15"/>
  <c r="F37" i="15"/>
  <c r="X36" i="15"/>
  <c r="T36" i="15"/>
  <c r="W36" i="15" s="1"/>
  <c r="G36" i="15"/>
  <c r="F36" i="15"/>
  <c r="X35" i="15"/>
  <c r="T35" i="15"/>
  <c r="W35" i="15" s="1"/>
  <c r="G35" i="15"/>
  <c r="F35" i="15"/>
  <c r="X34" i="15"/>
  <c r="T34" i="15"/>
  <c r="W34" i="15" s="1"/>
  <c r="G34" i="15"/>
  <c r="F34" i="15"/>
  <c r="X33" i="15"/>
  <c r="T33" i="15"/>
  <c r="W33" i="15" s="1"/>
  <c r="G33" i="15"/>
  <c r="F33" i="15"/>
  <c r="X32" i="15"/>
  <c r="T32" i="15"/>
  <c r="W32" i="15" s="1"/>
  <c r="G32" i="15"/>
  <c r="F32" i="15"/>
  <c r="X31" i="15"/>
  <c r="T31" i="15"/>
  <c r="W31" i="15" s="1"/>
  <c r="G31" i="15"/>
  <c r="F31" i="15"/>
  <c r="X30" i="15"/>
  <c r="T30" i="15"/>
  <c r="W30" i="15" s="1"/>
  <c r="G30" i="15"/>
  <c r="F30" i="15"/>
  <c r="X29" i="15"/>
  <c r="T29" i="15"/>
  <c r="W29" i="15" s="1"/>
  <c r="G29" i="15"/>
  <c r="F29" i="15"/>
  <c r="X28" i="15"/>
  <c r="T28" i="15"/>
  <c r="W28" i="15" s="1"/>
  <c r="G28" i="15"/>
  <c r="F28" i="15"/>
  <c r="X27" i="15"/>
  <c r="T27" i="15"/>
  <c r="W27" i="15" s="1"/>
  <c r="G27" i="15"/>
  <c r="F27" i="15"/>
  <c r="X26" i="15"/>
  <c r="T26" i="15"/>
  <c r="W26" i="15" s="1"/>
  <c r="G26" i="15"/>
  <c r="F26" i="15"/>
  <c r="X25" i="15"/>
  <c r="T25" i="15"/>
  <c r="W25" i="15" s="1"/>
  <c r="G25" i="15"/>
  <c r="F25" i="15"/>
  <c r="X24" i="15"/>
  <c r="T24" i="15"/>
  <c r="W24" i="15" s="1"/>
  <c r="G24" i="15"/>
  <c r="F24" i="15"/>
  <c r="X23" i="15"/>
  <c r="T23" i="15"/>
  <c r="W23" i="15" s="1"/>
  <c r="G23" i="15"/>
  <c r="F23" i="15"/>
  <c r="X22" i="15"/>
  <c r="T22" i="15"/>
  <c r="W22" i="15" s="1"/>
  <c r="G22" i="15"/>
  <c r="F22" i="15"/>
  <c r="X21" i="15"/>
  <c r="T21" i="15"/>
  <c r="W21" i="15" s="1"/>
  <c r="G21" i="15"/>
  <c r="F21" i="15"/>
  <c r="X20" i="15"/>
  <c r="T20" i="15"/>
  <c r="W20" i="15" s="1"/>
  <c r="G20" i="15"/>
  <c r="F20" i="15"/>
  <c r="X19" i="15"/>
  <c r="T19" i="15"/>
  <c r="W19" i="15" s="1"/>
  <c r="G19" i="15"/>
  <c r="F19" i="15"/>
  <c r="X18" i="15"/>
  <c r="T18" i="15"/>
  <c r="W18" i="15" s="1"/>
  <c r="G18" i="15"/>
  <c r="F18" i="15"/>
  <c r="X17" i="15"/>
  <c r="T17" i="15"/>
  <c r="W17" i="15" s="1"/>
  <c r="G17" i="15"/>
  <c r="F17" i="15"/>
  <c r="X16" i="15"/>
  <c r="T16" i="15"/>
  <c r="W16" i="15" s="1"/>
  <c r="G16" i="15"/>
  <c r="F16" i="15"/>
  <c r="X15" i="15"/>
  <c r="T15" i="15"/>
  <c r="W15" i="15" s="1"/>
  <c r="G15" i="15"/>
  <c r="F15" i="15"/>
  <c r="X14" i="15"/>
  <c r="T14" i="15"/>
  <c r="W14" i="15" s="1"/>
  <c r="G14" i="15"/>
  <c r="F14" i="15"/>
  <c r="X13" i="15"/>
  <c r="T13" i="15"/>
  <c r="W13" i="15" s="1"/>
  <c r="G13" i="15"/>
  <c r="F13" i="15"/>
  <c r="X12" i="15"/>
  <c r="T12" i="15"/>
  <c r="W12" i="15" s="1"/>
  <c r="G12" i="15"/>
  <c r="F12" i="15"/>
  <c r="X11" i="15"/>
  <c r="T11" i="15"/>
  <c r="W11" i="15" s="1"/>
  <c r="G11" i="15"/>
  <c r="F11" i="15"/>
  <c r="X10" i="15"/>
  <c r="T10" i="15"/>
  <c r="W10" i="15" s="1"/>
  <c r="G10" i="15"/>
  <c r="F10" i="15"/>
  <c r="X9" i="15"/>
  <c r="T9" i="15"/>
  <c r="W9" i="15" s="1"/>
  <c r="G9" i="15"/>
  <c r="F9" i="15"/>
  <c r="X8" i="15"/>
  <c r="T8" i="15"/>
  <c r="W8" i="15" s="1"/>
  <c r="G8" i="15"/>
  <c r="F8" i="15"/>
  <c r="X7" i="15"/>
  <c r="T7" i="15"/>
  <c r="W7" i="15" s="1"/>
  <c r="G7" i="15"/>
  <c r="F7" i="15"/>
  <c r="X6" i="15"/>
  <c r="T6" i="15"/>
  <c r="W6" i="15" s="1"/>
  <c r="G6" i="15"/>
  <c r="F6" i="15"/>
  <c r="X5" i="15"/>
  <c r="T5" i="15"/>
  <c r="W5" i="15" s="1"/>
  <c r="G5" i="15"/>
  <c r="F5" i="15"/>
  <c r="X4" i="15"/>
  <c r="T4" i="15"/>
  <c r="W4" i="15" s="1"/>
  <c r="G4" i="15"/>
  <c r="F4" i="15"/>
  <c r="H2" i="15"/>
  <c r="C2" i="15"/>
  <c r="BG96" i="14"/>
  <c r="X96" i="14"/>
  <c r="T96" i="14"/>
  <c r="W96" i="14" s="1"/>
  <c r="AX96" i="14"/>
  <c r="G96" i="14"/>
  <c r="F96" i="14"/>
  <c r="H96" i="14" s="1"/>
  <c r="BG95" i="14"/>
  <c r="X95" i="14"/>
  <c r="T95" i="14"/>
  <c r="W95" i="14" s="1"/>
  <c r="AX95" i="14"/>
  <c r="G95" i="14"/>
  <c r="F95" i="14"/>
  <c r="H95" i="14" s="1"/>
  <c r="BG94" i="14"/>
  <c r="X94" i="14"/>
  <c r="T94" i="14"/>
  <c r="W94" i="14" s="1"/>
  <c r="AX94" i="14"/>
  <c r="G94" i="14"/>
  <c r="F94" i="14"/>
  <c r="H94" i="14" s="1"/>
  <c r="BG93" i="14"/>
  <c r="X93" i="14"/>
  <c r="T93" i="14"/>
  <c r="W93" i="14" s="1"/>
  <c r="AX93" i="14"/>
  <c r="G93" i="14"/>
  <c r="F93" i="14"/>
  <c r="H93" i="14" s="1"/>
  <c r="BG92" i="14"/>
  <c r="X92" i="14"/>
  <c r="T92" i="14"/>
  <c r="W92" i="14" s="1"/>
  <c r="AX92" i="14"/>
  <c r="G92" i="14"/>
  <c r="F92" i="14"/>
  <c r="H92" i="14" s="1"/>
  <c r="BG91" i="14"/>
  <c r="X91" i="14"/>
  <c r="T91" i="14"/>
  <c r="W91" i="14" s="1"/>
  <c r="AX91" i="14"/>
  <c r="G91" i="14"/>
  <c r="F91" i="14"/>
  <c r="H91" i="14" s="1"/>
  <c r="BG90" i="14"/>
  <c r="X90" i="14"/>
  <c r="T90" i="14"/>
  <c r="W90" i="14" s="1"/>
  <c r="AX90" i="14"/>
  <c r="G90" i="14"/>
  <c r="F90" i="14"/>
  <c r="H90" i="14" s="1"/>
  <c r="BG89" i="14"/>
  <c r="X89" i="14"/>
  <c r="T89" i="14"/>
  <c r="W89" i="14" s="1"/>
  <c r="AX89" i="14"/>
  <c r="G89" i="14"/>
  <c r="F89" i="14"/>
  <c r="H89" i="14" s="1"/>
  <c r="BG88" i="14"/>
  <c r="X88" i="14"/>
  <c r="T88" i="14"/>
  <c r="W88" i="14" s="1"/>
  <c r="AX88" i="14"/>
  <c r="G88" i="14"/>
  <c r="F88" i="14"/>
  <c r="H88" i="14" s="1"/>
  <c r="BG87" i="14"/>
  <c r="X87" i="14"/>
  <c r="T87" i="14"/>
  <c r="W87" i="14" s="1"/>
  <c r="AX87" i="14"/>
  <c r="G87" i="14"/>
  <c r="F87" i="14"/>
  <c r="H87" i="14" s="1"/>
  <c r="BG86" i="14"/>
  <c r="X86" i="14"/>
  <c r="T86" i="14"/>
  <c r="W86" i="14" s="1"/>
  <c r="AX86" i="14"/>
  <c r="G86" i="14"/>
  <c r="F86" i="14"/>
  <c r="H86" i="14" s="1"/>
  <c r="BG85" i="14"/>
  <c r="X85" i="14"/>
  <c r="T85" i="14"/>
  <c r="W85" i="14" s="1"/>
  <c r="AX85" i="14"/>
  <c r="G85" i="14"/>
  <c r="F85" i="14"/>
  <c r="H85" i="14" s="1"/>
  <c r="BG84" i="14"/>
  <c r="X84" i="14"/>
  <c r="T84" i="14"/>
  <c r="W84" i="14" s="1"/>
  <c r="AX84" i="14"/>
  <c r="G84" i="14"/>
  <c r="F84" i="14"/>
  <c r="H84" i="14" s="1"/>
  <c r="BG83" i="14"/>
  <c r="X83" i="14"/>
  <c r="T83" i="14"/>
  <c r="W83" i="14" s="1"/>
  <c r="AX83" i="14"/>
  <c r="G83" i="14"/>
  <c r="F83" i="14"/>
  <c r="H83" i="14" s="1"/>
  <c r="BG82" i="14"/>
  <c r="X82" i="14"/>
  <c r="T82" i="14"/>
  <c r="W82" i="14" s="1"/>
  <c r="AX82" i="14"/>
  <c r="G82" i="14"/>
  <c r="F82" i="14"/>
  <c r="H82" i="14" s="1"/>
  <c r="BG81" i="14"/>
  <c r="X81" i="14"/>
  <c r="T81" i="14"/>
  <c r="W81" i="14" s="1"/>
  <c r="AX81" i="14"/>
  <c r="G81" i="14"/>
  <c r="F81" i="14"/>
  <c r="H81" i="14" s="1"/>
  <c r="BG80" i="14"/>
  <c r="X80" i="14"/>
  <c r="T80" i="14"/>
  <c r="W80" i="14" s="1"/>
  <c r="AX80" i="14"/>
  <c r="G80" i="14"/>
  <c r="F80" i="14"/>
  <c r="H80" i="14" s="1"/>
  <c r="BG79" i="14"/>
  <c r="X79" i="14"/>
  <c r="T79" i="14"/>
  <c r="W79" i="14" s="1"/>
  <c r="AX79" i="14"/>
  <c r="G79" i="14"/>
  <c r="F79" i="14"/>
  <c r="H79" i="14" s="1"/>
  <c r="BG78" i="14"/>
  <c r="X78" i="14"/>
  <c r="T78" i="14"/>
  <c r="W78" i="14" s="1"/>
  <c r="AX78" i="14"/>
  <c r="G78" i="14"/>
  <c r="F78" i="14"/>
  <c r="H78" i="14" s="1"/>
  <c r="BG77" i="14"/>
  <c r="X77" i="14"/>
  <c r="T77" i="14"/>
  <c r="W77" i="14" s="1"/>
  <c r="AX77" i="14"/>
  <c r="G77" i="14"/>
  <c r="F77" i="14"/>
  <c r="H77" i="14" s="1"/>
  <c r="BG76" i="14"/>
  <c r="X76" i="14"/>
  <c r="T76" i="14"/>
  <c r="W76" i="14" s="1"/>
  <c r="AX76" i="14"/>
  <c r="G76" i="14"/>
  <c r="F76" i="14"/>
  <c r="H76" i="14" s="1"/>
  <c r="BG75" i="14"/>
  <c r="X75" i="14"/>
  <c r="T75" i="14"/>
  <c r="W75" i="14" s="1"/>
  <c r="AX75" i="14"/>
  <c r="G75" i="14"/>
  <c r="F75" i="14"/>
  <c r="H75" i="14" s="1"/>
  <c r="BG74" i="14"/>
  <c r="X74" i="14"/>
  <c r="T74" i="14"/>
  <c r="W74" i="14" s="1"/>
  <c r="AX74" i="14"/>
  <c r="G74" i="14"/>
  <c r="F74" i="14"/>
  <c r="H74" i="14" s="1"/>
  <c r="BG73" i="14"/>
  <c r="X73" i="14"/>
  <c r="T73" i="14"/>
  <c r="W73" i="14" s="1"/>
  <c r="AX73" i="14"/>
  <c r="G73" i="14"/>
  <c r="F73" i="14"/>
  <c r="H73" i="14" s="1"/>
  <c r="BG72" i="14"/>
  <c r="X72" i="14"/>
  <c r="T72" i="14"/>
  <c r="W72" i="14" s="1"/>
  <c r="AX72" i="14"/>
  <c r="G72" i="14"/>
  <c r="F72" i="14"/>
  <c r="H72" i="14" s="1"/>
  <c r="BG71" i="14"/>
  <c r="X71" i="14"/>
  <c r="T71" i="14"/>
  <c r="W71" i="14" s="1"/>
  <c r="AX71" i="14"/>
  <c r="G71" i="14"/>
  <c r="F71" i="14"/>
  <c r="H71" i="14" s="1"/>
  <c r="BG70" i="14"/>
  <c r="X70" i="14"/>
  <c r="T70" i="14"/>
  <c r="W70" i="14" s="1"/>
  <c r="AX70" i="14"/>
  <c r="G70" i="14"/>
  <c r="F70" i="14"/>
  <c r="H70" i="14" s="1"/>
  <c r="BG69" i="14"/>
  <c r="X69" i="14"/>
  <c r="T69" i="14"/>
  <c r="W69" i="14" s="1"/>
  <c r="AX69" i="14"/>
  <c r="G69" i="14"/>
  <c r="F69" i="14"/>
  <c r="H69" i="14" s="1"/>
  <c r="BG68" i="14"/>
  <c r="X68" i="14"/>
  <c r="T68" i="14"/>
  <c r="W68" i="14" s="1"/>
  <c r="AX68" i="14"/>
  <c r="G68" i="14"/>
  <c r="F68" i="14"/>
  <c r="H68" i="14" s="1"/>
  <c r="BG67" i="14"/>
  <c r="X67" i="14"/>
  <c r="T67" i="14"/>
  <c r="W67" i="14" s="1"/>
  <c r="AX67" i="14"/>
  <c r="G67" i="14"/>
  <c r="F67" i="14"/>
  <c r="H67" i="14" s="1"/>
  <c r="BG66" i="14"/>
  <c r="X66" i="14"/>
  <c r="T66" i="14"/>
  <c r="W66" i="14" s="1"/>
  <c r="AX66" i="14"/>
  <c r="G66" i="14"/>
  <c r="F66" i="14"/>
  <c r="H66" i="14" s="1"/>
  <c r="BG65" i="14"/>
  <c r="X65" i="14"/>
  <c r="T65" i="14"/>
  <c r="W65" i="14" s="1"/>
  <c r="AX65" i="14"/>
  <c r="G65" i="14"/>
  <c r="F65" i="14"/>
  <c r="H65" i="14" s="1"/>
  <c r="BG64" i="14"/>
  <c r="X64" i="14"/>
  <c r="T64" i="14"/>
  <c r="W64" i="14" s="1"/>
  <c r="AX64" i="14"/>
  <c r="G64" i="14"/>
  <c r="F64" i="14"/>
  <c r="H64" i="14" s="1"/>
  <c r="BG63" i="14"/>
  <c r="X63" i="14"/>
  <c r="T63" i="14"/>
  <c r="W63" i="14" s="1"/>
  <c r="AX63" i="14"/>
  <c r="G63" i="14"/>
  <c r="F63" i="14"/>
  <c r="H63" i="14" s="1"/>
  <c r="BG62" i="14"/>
  <c r="X62" i="14"/>
  <c r="T62" i="14"/>
  <c r="W62" i="14" s="1"/>
  <c r="AX62" i="14"/>
  <c r="G62" i="14"/>
  <c r="F62" i="14"/>
  <c r="H62" i="14" s="1"/>
  <c r="BG61" i="14"/>
  <c r="X61" i="14"/>
  <c r="T61" i="14"/>
  <c r="W61" i="14" s="1"/>
  <c r="AX61" i="14"/>
  <c r="G61" i="14"/>
  <c r="F61" i="14"/>
  <c r="H61" i="14" s="1"/>
  <c r="BG60" i="14"/>
  <c r="X60" i="14"/>
  <c r="T60" i="14"/>
  <c r="W60" i="14" s="1"/>
  <c r="AX60" i="14"/>
  <c r="G60" i="14"/>
  <c r="F60" i="14"/>
  <c r="H60" i="14" s="1"/>
  <c r="BG59" i="14"/>
  <c r="X59" i="14"/>
  <c r="T59" i="14"/>
  <c r="W59" i="14" s="1"/>
  <c r="AX59" i="14"/>
  <c r="G59" i="14"/>
  <c r="F59" i="14"/>
  <c r="H59" i="14" s="1"/>
  <c r="BG58" i="14"/>
  <c r="X58" i="14"/>
  <c r="T58" i="14"/>
  <c r="W58" i="14" s="1"/>
  <c r="AX58" i="14"/>
  <c r="G58" i="14"/>
  <c r="F58" i="14"/>
  <c r="H58" i="14" s="1"/>
  <c r="BG57" i="14"/>
  <c r="X57" i="14"/>
  <c r="T57" i="14"/>
  <c r="W57" i="14" s="1"/>
  <c r="AX57" i="14"/>
  <c r="G57" i="14"/>
  <c r="F57" i="14"/>
  <c r="H57" i="14" s="1"/>
  <c r="BG56" i="14"/>
  <c r="X56" i="14"/>
  <c r="T56" i="14"/>
  <c r="W56" i="14" s="1"/>
  <c r="AX56" i="14"/>
  <c r="G56" i="14"/>
  <c r="F56" i="14"/>
  <c r="H56" i="14" s="1"/>
  <c r="BG55" i="14"/>
  <c r="X55" i="14"/>
  <c r="T55" i="14"/>
  <c r="W55" i="14" s="1"/>
  <c r="AX55" i="14"/>
  <c r="G55" i="14"/>
  <c r="F55" i="14"/>
  <c r="H55" i="14" s="1"/>
  <c r="BG54" i="14"/>
  <c r="X54" i="14"/>
  <c r="T54" i="14"/>
  <c r="W54" i="14" s="1"/>
  <c r="AX54" i="14"/>
  <c r="G54" i="14"/>
  <c r="F54" i="14"/>
  <c r="H54" i="14" s="1"/>
  <c r="BG53" i="14"/>
  <c r="X53" i="14"/>
  <c r="T53" i="14"/>
  <c r="W53" i="14" s="1"/>
  <c r="AX53" i="14"/>
  <c r="G53" i="14"/>
  <c r="F53" i="14"/>
  <c r="H53" i="14" s="1"/>
  <c r="BG52" i="14"/>
  <c r="X52" i="14"/>
  <c r="T52" i="14"/>
  <c r="W52" i="14" s="1"/>
  <c r="AX52" i="14"/>
  <c r="G52" i="14"/>
  <c r="F52" i="14"/>
  <c r="H52" i="14" s="1"/>
  <c r="BG51" i="14"/>
  <c r="X51" i="14"/>
  <c r="T51" i="14"/>
  <c r="W51" i="14" s="1"/>
  <c r="AX51" i="14"/>
  <c r="G51" i="14"/>
  <c r="F51" i="14"/>
  <c r="H51" i="14" s="1"/>
  <c r="BG50" i="14"/>
  <c r="X50" i="14"/>
  <c r="T50" i="14"/>
  <c r="W50" i="14" s="1"/>
  <c r="AX50" i="14"/>
  <c r="G50" i="14"/>
  <c r="F50" i="14"/>
  <c r="H50" i="14" s="1"/>
  <c r="X49" i="14"/>
  <c r="T49" i="14"/>
  <c r="W49" i="14" s="1"/>
  <c r="G49" i="14"/>
  <c r="F49" i="14"/>
  <c r="X48" i="14"/>
  <c r="T48" i="14"/>
  <c r="W48" i="14" s="1"/>
  <c r="G48" i="14"/>
  <c r="F48" i="14"/>
  <c r="X47" i="14"/>
  <c r="T47" i="14"/>
  <c r="W47" i="14" s="1"/>
  <c r="G47" i="14"/>
  <c r="F47" i="14"/>
  <c r="X46" i="14"/>
  <c r="T46" i="14"/>
  <c r="W46" i="14" s="1"/>
  <c r="G46" i="14"/>
  <c r="F46" i="14"/>
  <c r="X45" i="14"/>
  <c r="T45" i="14"/>
  <c r="W45" i="14" s="1"/>
  <c r="G45" i="14"/>
  <c r="F45" i="14"/>
  <c r="X44" i="14"/>
  <c r="T44" i="14"/>
  <c r="W44" i="14" s="1"/>
  <c r="G44" i="14"/>
  <c r="F44" i="14"/>
  <c r="X43" i="14"/>
  <c r="T43" i="14"/>
  <c r="W43" i="14" s="1"/>
  <c r="G43" i="14"/>
  <c r="F43" i="14"/>
  <c r="X42" i="14"/>
  <c r="T42" i="14"/>
  <c r="W42" i="14" s="1"/>
  <c r="G42" i="14"/>
  <c r="F42" i="14"/>
  <c r="X41" i="14"/>
  <c r="T41" i="14"/>
  <c r="W41" i="14" s="1"/>
  <c r="G41" i="14"/>
  <c r="F41" i="14"/>
  <c r="X40" i="14"/>
  <c r="T40" i="14"/>
  <c r="W40" i="14" s="1"/>
  <c r="G40" i="14"/>
  <c r="F40" i="14"/>
  <c r="X39" i="14"/>
  <c r="T39" i="14"/>
  <c r="W39" i="14" s="1"/>
  <c r="G39" i="14"/>
  <c r="F39" i="14"/>
  <c r="X38" i="14"/>
  <c r="T38" i="14"/>
  <c r="W38" i="14" s="1"/>
  <c r="G38" i="14"/>
  <c r="F38" i="14"/>
  <c r="X37" i="14"/>
  <c r="T37" i="14"/>
  <c r="W37" i="14" s="1"/>
  <c r="G37" i="14"/>
  <c r="F37" i="14"/>
  <c r="X36" i="14"/>
  <c r="T36" i="14"/>
  <c r="W36" i="14" s="1"/>
  <c r="G36" i="14"/>
  <c r="F36" i="14"/>
  <c r="X35" i="14"/>
  <c r="T35" i="14"/>
  <c r="W35" i="14" s="1"/>
  <c r="G35" i="14"/>
  <c r="F35" i="14"/>
  <c r="X34" i="14"/>
  <c r="T34" i="14"/>
  <c r="W34" i="14" s="1"/>
  <c r="G34" i="14"/>
  <c r="F34" i="14"/>
  <c r="X33" i="14"/>
  <c r="T33" i="14"/>
  <c r="W33" i="14" s="1"/>
  <c r="G33" i="14"/>
  <c r="F33" i="14"/>
  <c r="X32" i="14"/>
  <c r="T32" i="14"/>
  <c r="W32" i="14" s="1"/>
  <c r="G32" i="14"/>
  <c r="F32" i="14"/>
  <c r="X31" i="14"/>
  <c r="T31" i="14"/>
  <c r="W31" i="14" s="1"/>
  <c r="G31" i="14"/>
  <c r="F31" i="14"/>
  <c r="X30" i="14"/>
  <c r="T30" i="14"/>
  <c r="W30" i="14" s="1"/>
  <c r="G30" i="14"/>
  <c r="F30" i="14"/>
  <c r="X29" i="14"/>
  <c r="T29" i="14"/>
  <c r="W29" i="14" s="1"/>
  <c r="G29" i="14"/>
  <c r="F29" i="14"/>
  <c r="X28" i="14"/>
  <c r="T28" i="14"/>
  <c r="W28" i="14" s="1"/>
  <c r="G28" i="14"/>
  <c r="F28" i="14"/>
  <c r="X27" i="14"/>
  <c r="T27" i="14"/>
  <c r="W27" i="14" s="1"/>
  <c r="G27" i="14"/>
  <c r="F27" i="14"/>
  <c r="X26" i="14"/>
  <c r="T26" i="14"/>
  <c r="W26" i="14" s="1"/>
  <c r="G26" i="14"/>
  <c r="F26" i="14"/>
  <c r="X25" i="14"/>
  <c r="T25" i="14"/>
  <c r="W25" i="14" s="1"/>
  <c r="G25" i="14"/>
  <c r="F25" i="14"/>
  <c r="X24" i="14"/>
  <c r="T24" i="14"/>
  <c r="W24" i="14" s="1"/>
  <c r="G24" i="14"/>
  <c r="F24" i="14"/>
  <c r="X23" i="14"/>
  <c r="T23" i="14"/>
  <c r="W23" i="14" s="1"/>
  <c r="G23" i="14"/>
  <c r="F23" i="14"/>
  <c r="X22" i="14"/>
  <c r="T22" i="14"/>
  <c r="W22" i="14" s="1"/>
  <c r="G22" i="14"/>
  <c r="F22" i="14"/>
  <c r="X21" i="14"/>
  <c r="T21" i="14"/>
  <c r="W21" i="14" s="1"/>
  <c r="G21" i="14"/>
  <c r="F21" i="14"/>
  <c r="X20" i="14"/>
  <c r="T20" i="14"/>
  <c r="W20" i="14" s="1"/>
  <c r="G20" i="14"/>
  <c r="F20" i="14"/>
  <c r="X19" i="14"/>
  <c r="T19" i="14"/>
  <c r="W19" i="14" s="1"/>
  <c r="G19" i="14"/>
  <c r="F19" i="14"/>
  <c r="X17" i="14"/>
  <c r="T17" i="14"/>
  <c r="W17" i="14" s="1"/>
  <c r="G17" i="14"/>
  <c r="F17" i="14"/>
  <c r="X16" i="14"/>
  <c r="T16" i="14"/>
  <c r="W16" i="14" s="1"/>
  <c r="G16" i="14"/>
  <c r="F16" i="14"/>
  <c r="X15" i="14"/>
  <c r="T15" i="14"/>
  <c r="W15" i="14" s="1"/>
  <c r="G15" i="14"/>
  <c r="F15" i="14"/>
  <c r="X14" i="14"/>
  <c r="T14" i="14"/>
  <c r="W14" i="14" s="1"/>
  <c r="G14" i="14"/>
  <c r="F14" i="14"/>
  <c r="X13" i="14"/>
  <c r="T13" i="14"/>
  <c r="W13" i="14" s="1"/>
  <c r="G13" i="14"/>
  <c r="F13" i="14"/>
  <c r="X12" i="14"/>
  <c r="T12" i="14"/>
  <c r="W12" i="14" s="1"/>
  <c r="G12" i="14"/>
  <c r="F12" i="14"/>
  <c r="X11" i="14"/>
  <c r="T11" i="14"/>
  <c r="W11" i="14" s="1"/>
  <c r="G11" i="14"/>
  <c r="F11" i="14"/>
  <c r="X10" i="14"/>
  <c r="T10" i="14"/>
  <c r="W10" i="14" s="1"/>
  <c r="G10" i="14"/>
  <c r="F10" i="14"/>
  <c r="X9" i="14"/>
  <c r="T9" i="14"/>
  <c r="W9" i="14" s="1"/>
  <c r="G9" i="14"/>
  <c r="F9" i="14"/>
  <c r="X8" i="14"/>
  <c r="T8" i="14"/>
  <c r="W8" i="14" s="1"/>
  <c r="G8" i="14"/>
  <c r="F8" i="14"/>
  <c r="X7" i="14"/>
  <c r="T7" i="14"/>
  <c r="W7" i="14" s="1"/>
  <c r="G7" i="14"/>
  <c r="F7" i="14"/>
  <c r="X6" i="14"/>
  <c r="T6" i="14"/>
  <c r="W6" i="14" s="1"/>
  <c r="G6" i="14"/>
  <c r="F6" i="14"/>
  <c r="X5" i="14"/>
  <c r="T5" i="14"/>
  <c r="W5" i="14" s="1"/>
  <c r="G5" i="14"/>
  <c r="F5" i="14"/>
  <c r="X4" i="14"/>
  <c r="T4" i="14"/>
  <c r="W4" i="14" s="1"/>
  <c r="G4" i="14"/>
  <c r="F4" i="14"/>
  <c r="H2" i="14"/>
  <c r="C2" i="14"/>
  <c r="BG103" i="13"/>
  <c r="X103" i="13"/>
  <c r="T103" i="13"/>
  <c r="W103" i="13" s="1"/>
  <c r="AX103" i="13"/>
  <c r="G103" i="13"/>
  <c r="F103" i="13"/>
  <c r="H103" i="13" s="1"/>
  <c r="BG102" i="13"/>
  <c r="X102" i="13"/>
  <c r="T102" i="13"/>
  <c r="W102" i="13" s="1"/>
  <c r="AX102" i="13"/>
  <c r="G102" i="13"/>
  <c r="F102" i="13"/>
  <c r="H102" i="13" s="1"/>
  <c r="BG101" i="13"/>
  <c r="X101" i="13"/>
  <c r="T101" i="13"/>
  <c r="W101" i="13" s="1"/>
  <c r="AX101" i="13"/>
  <c r="G101" i="13"/>
  <c r="F101" i="13"/>
  <c r="H101" i="13" s="1"/>
  <c r="BG100" i="13"/>
  <c r="X100" i="13"/>
  <c r="T100" i="13"/>
  <c r="W100" i="13" s="1"/>
  <c r="AX100" i="13"/>
  <c r="G100" i="13"/>
  <c r="F100" i="13"/>
  <c r="H100" i="13" s="1"/>
  <c r="BG99" i="13"/>
  <c r="X99" i="13"/>
  <c r="T99" i="13"/>
  <c r="W99" i="13" s="1"/>
  <c r="AX99" i="13"/>
  <c r="H99" i="13"/>
  <c r="G99" i="13"/>
  <c r="F99" i="13"/>
  <c r="BG98" i="13"/>
  <c r="AX98" i="13"/>
  <c r="X98" i="13"/>
  <c r="T98" i="13"/>
  <c r="W98" i="13" s="1"/>
  <c r="G98" i="13"/>
  <c r="F98" i="13"/>
  <c r="H98" i="13" s="1"/>
  <c r="BG97" i="13"/>
  <c r="X97" i="13"/>
  <c r="T97" i="13"/>
  <c r="W97" i="13" s="1"/>
  <c r="AX97" i="13"/>
  <c r="G97" i="13"/>
  <c r="F97" i="13"/>
  <c r="H97" i="13" s="1"/>
  <c r="BG96" i="13"/>
  <c r="X96" i="13"/>
  <c r="T96" i="13"/>
  <c r="W96" i="13" s="1"/>
  <c r="AX96" i="13"/>
  <c r="G96" i="13"/>
  <c r="F96" i="13"/>
  <c r="H96" i="13" s="1"/>
  <c r="BG95" i="13"/>
  <c r="X95" i="13"/>
  <c r="T95" i="13"/>
  <c r="W95" i="13" s="1"/>
  <c r="AX95" i="13"/>
  <c r="G95" i="13"/>
  <c r="F95" i="13"/>
  <c r="H95" i="13" s="1"/>
  <c r="BG94" i="13"/>
  <c r="X94" i="13"/>
  <c r="T94" i="13"/>
  <c r="W94" i="13" s="1"/>
  <c r="AX94" i="13"/>
  <c r="G94" i="13"/>
  <c r="F94" i="13"/>
  <c r="H94" i="13" s="1"/>
  <c r="BG93" i="13"/>
  <c r="X93" i="13"/>
  <c r="T93" i="13"/>
  <c r="W93" i="13" s="1"/>
  <c r="AX93" i="13"/>
  <c r="G93" i="13"/>
  <c r="F93" i="13"/>
  <c r="H93" i="13" s="1"/>
  <c r="BG92" i="13"/>
  <c r="X92" i="13"/>
  <c r="T92" i="13"/>
  <c r="W92" i="13" s="1"/>
  <c r="AX92" i="13"/>
  <c r="G92" i="13"/>
  <c r="F92" i="13"/>
  <c r="H92" i="13" s="1"/>
  <c r="BG91" i="13"/>
  <c r="X91" i="13"/>
  <c r="T91" i="13"/>
  <c r="W91" i="13" s="1"/>
  <c r="AX91" i="13"/>
  <c r="G91" i="13"/>
  <c r="F91" i="13"/>
  <c r="H91" i="13" s="1"/>
  <c r="BG90" i="13"/>
  <c r="X90" i="13"/>
  <c r="T90" i="13"/>
  <c r="W90" i="13" s="1"/>
  <c r="AX90" i="13"/>
  <c r="G90" i="13"/>
  <c r="F90" i="13"/>
  <c r="H90" i="13" s="1"/>
  <c r="BG89" i="13"/>
  <c r="X89" i="13"/>
  <c r="T89" i="13"/>
  <c r="W89" i="13" s="1"/>
  <c r="AX89" i="13"/>
  <c r="G89" i="13"/>
  <c r="F89" i="13"/>
  <c r="H89" i="13" s="1"/>
  <c r="BG88" i="13"/>
  <c r="X88" i="13"/>
  <c r="T88" i="13"/>
  <c r="W88" i="13" s="1"/>
  <c r="AX88" i="13"/>
  <c r="G88" i="13"/>
  <c r="F88" i="13"/>
  <c r="H88" i="13" s="1"/>
  <c r="BG87" i="13"/>
  <c r="X87" i="13"/>
  <c r="T87" i="13"/>
  <c r="W87" i="13" s="1"/>
  <c r="AX87" i="13"/>
  <c r="G87" i="13"/>
  <c r="F87" i="13"/>
  <c r="H87" i="13" s="1"/>
  <c r="BG86" i="13"/>
  <c r="X86" i="13"/>
  <c r="T86" i="13"/>
  <c r="W86" i="13" s="1"/>
  <c r="AX86" i="13"/>
  <c r="G86" i="13"/>
  <c r="F86" i="13"/>
  <c r="H86" i="13" s="1"/>
  <c r="BG85" i="13"/>
  <c r="X85" i="13"/>
  <c r="T85" i="13"/>
  <c r="W85" i="13" s="1"/>
  <c r="AX85" i="13"/>
  <c r="G85" i="13"/>
  <c r="F85" i="13"/>
  <c r="H85" i="13" s="1"/>
  <c r="BG84" i="13"/>
  <c r="X84" i="13"/>
  <c r="T84" i="13"/>
  <c r="W84" i="13" s="1"/>
  <c r="AX84" i="13"/>
  <c r="G84" i="13"/>
  <c r="F84" i="13"/>
  <c r="H84" i="13" s="1"/>
  <c r="BG83" i="13"/>
  <c r="X83" i="13"/>
  <c r="T83" i="13"/>
  <c r="W83" i="13" s="1"/>
  <c r="AX83" i="13"/>
  <c r="G83" i="13"/>
  <c r="F83" i="13"/>
  <c r="H83" i="13" s="1"/>
  <c r="BG82" i="13"/>
  <c r="X82" i="13"/>
  <c r="T82" i="13"/>
  <c r="W82" i="13" s="1"/>
  <c r="AX82" i="13"/>
  <c r="G82" i="13"/>
  <c r="F82" i="13"/>
  <c r="H82" i="13" s="1"/>
  <c r="BG81" i="13"/>
  <c r="X81" i="13"/>
  <c r="T81" i="13"/>
  <c r="W81" i="13" s="1"/>
  <c r="AX81" i="13"/>
  <c r="G81" i="13"/>
  <c r="F81" i="13"/>
  <c r="H81" i="13" s="1"/>
  <c r="BG80" i="13"/>
  <c r="X80" i="13"/>
  <c r="T80" i="13"/>
  <c r="W80" i="13" s="1"/>
  <c r="AX80" i="13"/>
  <c r="G80" i="13"/>
  <c r="F80" i="13"/>
  <c r="H80" i="13" s="1"/>
  <c r="BG79" i="13"/>
  <c r="X79" i="13"/>
  <c r="T79" i="13"/>
  <c r="W79" i="13" s="1"/>
  <c r="AX79" i="13"/>
  <c r="G79" i="13"/>
  <c r="F79" i="13"/>
  <c r="H79" i="13" s="1"/>
  <c r="BG78" i="13"/>
  <c r="X78" i="13"/>
  <c r="T78" i="13"/>
  <c r="W78" i="13" s="1"/>
  <c r="AX78" i="13"/>
  <c r="H78" i="13"/>
  <c r="G78" i="13"/>
  <c r="F78" i="13"/>
  <c r="BG77" i="13"/>
  <c r="X77" i="13"/>
  <c r="T77" i="13"/>
  <c r="W77" i="13" s="1"/>
  <c r="AX77" i="13"/>
  <c r="G77" i="13"/>
  <c r="F77" i="13"/>
  <c r="H77" i="13" s="1"/>
  <c r="BG76" i="13"/>
  <c r="X76" i="13"/>
  <c r="T76" i="13"/>
  <c r="W76" i="13" s="1"/>
  <c r="AX76" i="13"/>
  <c r="G76" i="13"/>
  <c r="F76" i="13"/>
  <c r="H76" i="13" s="1"/>
  <c r="BG75" i="13"/>
  <c r="X75" i="13"/>
  <c r="T75" i="13"/>
  <c r="W75" i="13" s="1"/>
  <c r="AX75" i="13"/>
  <c r="G75" i="13"/>
  <c r="F75" i="13"/>
  <c r="H75" i="13" s="1"/>
  <c r="BG74" i="13"/>
  <c r="X74" i="13"/>
  <c r="T74" i="13"/>
  <c r="W74" i="13" s="1"/>
  <c r="AX74" i="13"/>
  <c r="G74" i="13"/>
  <c r="F74" i="13"/>
  <c r="H74" i="13" s="1"/>
  <c r="BG73" i="13"/>
  <c r="X73" i="13"/>
  <c r="T73" i="13"/>
  <c r="W73" i="13" s="1"/>
  <c r="AX73" i="13"/>
  <c r="G73" i="13"/>
  <c r="F73" i="13"/>
  <c r="H73" i="13" s="1"/>
  <c r="BG72" i="13"/>
  <c r="X72" i="13"/>
  <c r="T72" i="13"/>
  <c r="W72" i="13" s="1"/>
  <c r="AX72" i="13"/>
  <c r="G72" i="13"/>
  <c r="F72" i="13"/>
  <c r="H72" i="13" s="1"/>
  <c r="BG71" i="13"/>
  <c r="X71" i="13"/>
  <c r="T71" i="13"/>
  <c r="W71" i="13" s="1"/>
  <c r="AX71" i="13"/>
  <c r="G71" i="13"/>
  <c r="F71" i="13"/>
  <c r="H71" i="13" s="1"/>
  <c r="BG70" i="13"/>
  <c r="X70" i="13"/>
  <c r="T70" i="13"/>
  <c r="W70" i="13" s="1"/>
  <c r="AX70" i="13"/>
  <c r="G70" i="13"/>
  <c r="F70" i="13"/>
  <c r="H70" i="13" s="1"/>
  <c r="BG69" i="13"/>
  <c r="X69" i="13"/>
  <c r="T69" i="13"/>
  <c r="W69" i="13" s="1"/>
  <c r="AX69" i="13"/>
  <c r="G69" i="13"/>
  <c r="F69" i="13"/>
  <c r="H69" i="13" s="1"/>
  <c r="BG68" i="13"/>
  <c r="X68" i="13"/>
  <c r="T68" i="13"/>
  <c r="W68" i="13" s="1"/>
  <c r="AX68" i="13"/>
  <c r="G68" i="13"/>
  <c r="F68" i="13"/>
  <c r="H68" i="13" s="1"/>
  <c r="BG67" i="13"/>
  <c r="X67" i="13"/>
  <c r="T67" i="13"/>
  <c r="W67" i="13" s="1"/>
  <c r="AX67" i="13"/>
  <c r="G67" i="13"/>
  <c r="F67" i="13"/>
  <c r="H67" i="13" s="1"/>
  <c r="BG66" i="13"/>
  <c r="X66" i="13"/>
  <c r="T66" i="13"/>
  <c r="W66" i="13" s="1"/>
  <c r="AX66" i="13"/>
  <c r="G66" i="13"/>
  <c r="F66" i="13"/>
  <c r="H66" i="13" s="1"/>
  <c r="BG65" i="13"/>
  <c r="X65" i="13"/>
  <c r="T65" i="13"/>
  <c r="W65" i="13" s="1"/>
  <c r="AX65" i="13"/>
  <c r="G65" i="13"/>
  <c r="F65" i="13"/>
  <c r="H65" i="13" s="1"/>
  <c r="BG64" i="13"/>
  <c r="X64" i="13"/>
  <c r="T64" i="13"/>
  <c r="W64" i="13" s="1"/>
  <c r="AX64" i="13"/>
  <c r="G64" i="13"/>
  <c r="F64" i="13"/>
  <c r="H64" i="13" s="1"/>
  <c r="BG63" i="13"/>
  <c r="X63" i="13"/>
  <c r="T63" i="13"/>
  <c r="W63" i="13" s="1"/>
  <c r="AX63" i="13"/>
  <c r="G63" i="13"/>
  <c r="F63" i="13"/>
  <c r="H63" i="13" s="1"/>
  <c r="BG62" i="13"/>
  <c r="X62" i="13"/>
  <c r="T62" i="13"/>
  <c r="W62" i="13" s="1"/>
  <c r="AX62" i="13"/>
  <c r="G62" i="13"/>
  <c r="F62" i="13"/>
  <c r="H62" i="13" s="1"/>
  <c r="BG61" i="13"/>
  <c r="X61" i="13"/>
  <c r="T61" i="13"/>
  <c r="W61" i="13" s="1"/>
  <c r="AX61" i="13"/>
  <c r="G61" i="13"/>
  <c r="F61" i="13"/>
  <c r="H61" i="13" s="1"/>
  <c r="BG60" i="13"/>
  <c r="X60" i="13"/>
  <c r="T60" i="13"/>
  <c r="W60" i="13" s="1"/>
  <c r="AX60" i="13"/>
  <c r="G60" i="13"/>
  <c r="F60" i="13"/>
  <c r="H60" i="13" s="1"/>
  <c r="BG59" i="13"/>
  <c r="X59" i="13"/>
  <c r="T59" i="13"/>
  <c r="W59" i="13" s="1"/>
  <c r="AX59" i="13"/>
  <c r="G59" i="13"/>
  <c r="F59" i="13"/>
  <c r="H59" i="13" s="1"/>
  <c r="BG58" i="13"/>
  <c r="X58" i="13"/>
  <c r="T58" i="13"/>
  <c r="W58" i="13" s="1"/>
  <c r="AX58" i="13"/>
  <c r="G58" i="13"/>
  <c r="F58" i="13"/>
  <c r="H58" i="13" s="1"/>
  <c r="BG57" i="13"/>
  <c r="X57" i="13"/>
  <c r="T57" i="13"/>
  <c r="W57" i="13" s="1"/>
  <c r="AX57" i="13"/>
  <c r="G57" i="13"/>
  <c r="F57" i="13"/>
  <c r="H57" i="13" s="1"/>
  <c r="X56" i="13"/>
  <c r="T56" i="13"/>
  <c r="W56" i="13" s="1"/>
  <c r="G56" i="13"/>
  <c r="F56" i="13"/>
  <c r="X55" i="13"/>
  <c r="T55" i="13"/>
  <c r="W55" i="13" s="1"/>
  <c r="G55" i="13"/>
  <c r="F55" i="13"/>
  <c r="X54" i="13"/>
  <c r="T54" i="13"/>
  <c r="W54" i="13" s="1"/>
  <c r="G54" i="13"/>
  <c r="F54" i="13"/>
  <c r="X53" i="13"/>
  <c r="T53" i="13"/>
  <c r="W53" i="13" s="1"/>
  <c r="G53" i="13"/>
  <c r="F53" i="13"/>
  <c r="X52" i="13"/>
  <c r="T52" i="13"/>
  <c r="W52" i="13" s="1"/>
  <c r="G52" i="13"/>
  <c r="F52" i="13"/>
  <c r="X51" i="13"/>
  <c r="T51" i="13"/>
  <c r="W51" i="13" s="1"/>
  <c r="G51" i="13"/>
  <c r="F51" i="13"/>
  <c r="X50" i="13"/>
  <c r="T50" i="13"/>
  <c r="W50" i="13" s="1"/>
  <c r="G50" i="13"/>
  <c r="F50" i="13"/>
  <c r="X49" i="13"/>
  <c r="T49" i="13"/>
  <c r="W49" i="13" s="1"/>
  <c r="G49" i="13"/>
  <c r="F49" i="13"/>
  <c r="X48" i="13"/>
  <c r="T48" i="13"/>
  <c r="W48" i="13" s="1"/>
  <c r="G48" i="13"/>
  <c r="F48" i="13"/>
  <c r="X47" i="13"/>
  <c r="T47" i="13"/>
  <c r="W47" i="13" s="1"/>
  <c r="G47" i="13"/>
  <c r="F47" i="13"/>
  <c r="X46" i="13"/>
  <c r="T46" i="13"/>
  <c r="W46" i="13" s="1"/>
  <c r="G46" i="13"/>
  <c r="F46" i="13"/>
  <c r="X45" i="13"/>
  <c r="T45" i="13"/>
  <c r="W45" i="13" s="1"/>
  <c r="G45" i="13"/>
  <c r="F45" i="13"/>
  <c r="X44" i="13"/>
  <c r="T44" i="13"/>
  <c r="W44" i="13" s="1"/>
  <c r="G44" i="13"/>
  <c r="F44" i="13"/>
  <c r="X43" i="13"/>
  <c r="T43" i="13"/>
  <c r="W43" i="13" s="1"/>
  <c r="G43" i="13"/>
  <c r="F43" i="13"/>
  <c r="X42" i="13"/>
  <c r="T42" i="13"/>
  <c r="W42" i="13" s="1"/>
  <c r="G42" i="13"/>
  <c r="F42" i="13"/>
  <c r="X41" i="13"/>
  <c r="T41" i="13"/>
  <c r="W41" i="13" s="1"/>
  <c r="G41" i="13"/>
  <c r="F41" i="13"/>
  <c r="X40" i="13"/>
  <c r="T40" i="13"/>
  <c r="W40" i="13" s="1"/>
  <c r="G40" i="13"/>
  <c r="F40" i="13"/>
  <c r="X39" i="13"/>
  <c r="T39" i="13"/>
  <c r="W39" i="13" s="1"/>
  <c r="G39" i="13"/>
  <c r="F39" i="13"/>
  <c r="X38" i="13"/>
  <c r="T38" i="13"/>
  <c r="W38" i="13" s="1"/>
  <c r="G38" i="13"/>
  <c r="F38" i="13"/>
  <c r="X37" i="13"/>
  <c r="T37" i="13"/>
  <c r="W37" i="13" s="1"/>
  <c r="G37" i="13"/>
  <c r="F37" i="13"/>
  <c r="X36" i="13"/>
  <c r="T36" i="13"/>
  <c r="W36" i="13" s="1"/>
  <c r="G36" i="13"/>
  <c r="F36" i="13"/>
  <c r="X35" i="13"/>
  <c r="T35" i="13"/>
  <c r="W35" i="13" s="1"/>
  <c r="G35" i="13"/>
  <c r="F35" i="13"/>
  <c r="X34" i="13"/>
  <c r="T34" i="13"/>
  <c r="W34" i="13" s="1"/>
  <c r="G34" i="13"/>
  <c r="F34" i="13"/>
  <c r="X33" i="13"/>
  <c r="T33" i="13"/>
  <c r="W33" i="13" s="1"/>
  <c r="G33" i="13"/>
  <c r="F33" i="13"/>
  <c r="X32" i="13"/>
  <c r="T32" i="13"/>
  <c r="W32" i="13" s="1"/>
  <c r="G32" i="13"/>
  <c r="F32" i="13"/>
  <c r="X31" i="13"/>
  <c r="T31" i="13"/>
  <c r="W31" i="13" s="1"/>
  <c r="G31" i="13"/>
  <c r="F31" i="13"/>
  <c r="X30" i="13"/>
  <c r="T30" i="13"/>
  <c r="W30" i="13" s="1"/>
  <c r="G30" i="13"/>
  <c r="F30" i="13"/>
  <c r="X29" i="13"/>
  <c r="T29" i="13"/>
  <c r="W29" i="13" s="1"/>
  <c r="G29" i="13"/>
  <c r="F29" i="13"/>
  <c r="X28" i="13"/>
  <c r="T28" i="13"/>
  <c r="W28" i="13" s="1"/>
  <c r="G28" i="13"/>
  <c r="F28" i="13"/>
  <c r="X27" i="13"/>
  <c r="T27" i="13"/>
  <c r="W27" i="13" s="1"/>
  <c r="G27" i="13"/>
  <c r="F27" i="13"/>
  <c r="X26" i="13"/>
  <c r="T26" i="13"/>
  <c r="W26" i="13" s="1"/>
  <c r="G26" i="13"/>
  <c r="F26" i="13"/>
  <c r="X25" i="13"/>
  <c r="T25" i="13"/>
  <c r="W25" i="13" s="1"/>
  <c r="G25" i="13"/>
  <c r="F25" i="13"/>
  <c r="X24" i="13"/>
  <c r="T24" i="13"/>
  <c r="W24" i="13" s="1"/>
  <c r="G24" i="13"/>
  <c r="F24" i="13"/>
  <c r="X23" i="13"/>
  <c r="T23" i="13"/>
  <c r="W23" i="13" s="1"/>
  <c r="G23" i="13"/>
  <c r="F23" i="13"/>
  <c r="X22" i="13"/>
  <c r="T22" i="13"/>
  <c r="W22" i="13" s="1"/>
  <c r="G22" i="13"/>
  <c r="F22" i="13"/>
  <c r="X21" i="13"/>
  <c r="T21" i="13"/>
  <c r="W21" i="13" s="1"/>
  <c r="G21" i="13"/>
  <c r="F21" i="13"/>
  <c r="X20" i="13"/>
  <c r="T20" i="13"/>
  <c r="W20" i="13" s="1"/>
  <c r="G20" i="13"/>
  <c r="F20" i="13"/>
  <c r="X19" i="13"/>
  <c r="T19" i="13"/>
  <c r="W19" i="13" s="1"/>
  <c r="G19" i="13"/>
  <c r="F19" i="13"/>
  <c r="X18" i="13"/>
  <c r="T18" i="13"/>
  <c r="W18" i="13" s="1"/>
  <c r="G18" i="13"/>
  <c r="F18" i="13"/>
  <c r="X17" i="13"/>
  <c r="T17" i="13"/>
  <c r="W17" i="13" s="1"/>
  <c r="G17" i="13"/>
  <c r="F17" i="13"/>
  <c r="X16" i="13"/>
  <c r="T16" i="13"/>
  <c r="W16" i="13" s="1"/>
  <c r="G16" i="13"/>
  <c r="F16" i="13"/>
  <c r="X15" i="13"/>
  <c r="T15" i="13"/>
  <c r="W15" i="13" s="1"/>
  <c r="G15" i="13"/>
  <c r="K15" i="13" s="1"/>
  <c r="F15" i="13"/>
  <c r="X14" i="13"/>
  <c r="T14" i="13"/>
  <c r="W14" i="13" s="1"/>
  <c r="G14" i="13"/>
  <c r="F14" i="13"/>
  <c r="X13" i="13"/>
  <c r="T13" i="13"/>
  <c r="W13" i="13" s="1"/>
  <c r="G13" i="13"/>
  <c r="F13" i="13"/>
  <c r="X12" i="13"/>
  <c r="T12" i="13"/>
  <c r="W12" i="13" s="1"/>
  <c r="G12" i="13"/>
  <c r="F12" i="13"/>
  <c r="X11" i="13"/>
  <c r="W11" i="13"/>
  <c r="G11" i="13"/>
  <c r="F11" i="13"/>
  <c r="X10" i="13"/>
  <c r="T10" i="13"/>
  <c r="W10" i="13" s="1"/>
  <c r="G10" i="13"/>
  <c r="F10" i="13"/>
  <c r="X9" i="13"/>
  <c r="T9" i="13"/>
  <c r="W9" i="13" s="1"/>
  <c r="G9" i="13"/>
  <c r="F9" i="13"/>
  <c r="X8" i="13"/>
  <c r="T8" i="13"/>
  <c r="W8" i="13" s="1"/>
  <c r="G8" i="13"/>
  <c r="F8" i="13"/>
  <c r="X7" i="13"/>
  <c r="T7" i="13"/>
  <c r="W7" i="13" s="1"/>
  <c r="G7" i="13"/>
  <c r="F7" i="13"/>
  <c r="X6" i="13"/>
  <c r="T6" i="13"/>
  <c r="W6" i="13" s="1"/>
  <c r="G6" i="13"/>
  <c r="F6" i="13"/>
  <c r="X5" i="13"/>
  <c r="T5" i="13"/>
  <c r="W5" i="13" s="1"/>
  <c r="G5" i="13"/>
  <c r="F5" i="13"/>
  <c r="X4" i="13"/>
  <c r="T4" i="13"/>
  <c r="W4" i="13" s="1"/>
  <c r="G4" i="13"/>
  <c r="F4" i="13"/>
  <c r="H2" i="13"/>
  <c r="C2" i="13"/>
  <c r="BG86" i="12"/>
  <c r="X86" i="12"/>
  <c r="T86" i="12"/>
  <c r="W86" i="12" s="1"/>
  <c r="AX86" i="12"/>
  <c r="G86" i="12"/>
  <c r="F86" i="12"/>
  <c r="H86" i="12" s="1"/>
  <c r="BG85" i="12"/>
  <c r="X85" i="12"/>
  <c r="T85" i="12"/>
  <c r="W85" i="12" s="1"/>
  <c r="AX85" i="12"/>
  <c r="G85" i="12"/>
  <c r="F85" i="12"/>
  <c r="H85" i="12" s="1"/>
  <c r="BG84" i="12"/>
  <c r="X84" i="12"/>
  <c r="T84" i="12"/>
  <c r="W84" i="12" s="1"/>
  <c r="AX84" i="12"/>
  <c r="G84" i="12"/>
  <c r="F84" i="12"/>
  <c r="H84" i="12" s="1"/>
  <c r="BG83" i="12"/>
  <c r="X83" i="12"/>
  <c r="T83" i="12"/>
  <c r="W83" i="12" s="1"/>
  <c r="AX83" i="12"/>
  <c r="G83" i="12"/>
  <c r="F83" i="12"/>
  <c r="H83" i="12" s="1"/>
  <c r="BG82" i="12"/>
  <c r="X82" i="12"/>
  <c r="T82" i="12"/>
  <c r="W82" i="12" s="1"/>
  <c r="AX82" i="12"/>
  <c r="G82" i="12"/>
  <c r="F82" i="12"/>
  <c r="H82" i="12" s="1"/>
  <c r="BG81" i="12"/>
  <c r="X81" i="12"/>
  <c r="T81" i="12"/>
  <c r="W81" i="12" s="1"/>
  <c r="AX81" i="12"/>
  <c r="G81" i="12"/>
  <c r="F81" i="12"/>
  <c r="H81" i="12" s="1"/>
  <c r="BG80" i="12"/>
  <c r="X80" i="12"/>
  <c r="T80" i="12"/>
  <c r="W80" i="12" s="1"/>
  <c r="AX80" i="12"/>
  <c r="G80" i="12"/>
  <c r="F80" i="12"/>
  <c r="H80" i="12" s="1"/>
  <c r="BG79" i="12"/>
  <c r="X79" i="12"/>
  <c r="T79" i="12"/>
  <c r="W79" i="12" s="1"/>
  <c r="AX79" i="12"/>
  <c r="G79" i="12"/>
  <c r="F79" i="12"/>
  <c r="H79" i="12" s="1"/>
  <c r="BG78" i="12"/>
  <c r="X78" i="12"/>
  <c r="T78" i="12"/>
  <c r="W78" i="12" s="1"/>
  <c r="AX78" i="12"/>
  <c r="G78" i="12"/>
  <c r="F78" i="12"/>
  <c r="H78" i="12" s="1"/>
  <c r="BG77" i="12"/>
  <c r="X77" i="12"/>
  <c r="T77" i="12"/>
  <c r="W77" i="12" s="1"/>
  <c r="AX77" i="12"/>
  <c r="G77" i="12"/>
  <c r="F77" i="12"/>
  <c r="H77" i="12" s="1"/>
  <c r="BG76" i="12"/>
  <c r="X76" i="12"/>
  <c r="T76" i="12"/>
  <c r="W76" i="12" s="1"/>
  <c r="AX76" i="12"/>
  <c r="G76" i="12"/>
  <c r="F76" i="12"/>
  <c r="H76" i="12" s="1"/>
  <c r="BG75" i="12"/>
  <c r="X75" i="12"/>
  <c r="T75" i="12"/>
  <c r="W75" i="12" s="1"/>
  <c r="AX75" i="12"/>
  <c r="G75" i="12"/>
  <c r="F75" i="12"/>
  <c r="H75" i="12" s="1"/>
  <c r="BG74" i="12"/>
  <c r="X74" i="12"/>
  <c r="T74" i="12"/>
  <c r="W74" i="12" s="1"/>
  <c r="AX74" i="12"/>
  <c r="G74" i="12"/>
  <c r="F74" i="12"/>
  <c r="H74" i="12" s="1"/>
  <c r="BG73" i="12"/>
  <c r="X73" i="12"/>
  <c r="T73" i="12"/>
  <c r="W73" i="12" s="1"/>
  <c r="AX73" i="12"/>
  <c r="G73" i="12"/>
  <c r="F73" i="12"/>
  <c r="H73" i="12" s="1"/>
  <c r="BG72" i="12"/>
  <c r="X72" i="12"/>
  <c r="T72" i="12"/>
  <c r="W72" i="12" s="1"/>
  <c r="AX72" i="12"/>
  <c r="G72" i="12"/>
  <c r="F72" i="12"/>
  <c r="H72" i="12" s="1"/>
  <c r="BG71" i="12"/>
  <c r="X71" i="12"/>
  <c r="T71" i="12"/>
  <c r="W71" i="12" s="1"/>
  <c r="AX71" i="12"/>
  <c r="G71" i="12"/>
  <c r="F71" i="12"/>
  <c r="H71" i="12" s="1"/>
  <c r="BG70" i="12"/>
  <c r="X70" i="12"/>
  <c r="T70" i="12"/>
  <c r="W70" i="12" s="1"/>
  <c r="AX70" i="12"/>
  <c r="G70" i="12"/>
  <c r="F70" i="12"/>
  <c r="H70" i="12" s="1"/>
  <c r="BG69" i="12"/>
  <c r="X69" i="12"/>
  <c r="T69" i="12"/>
  <c r="W69" i="12" s="1"/>
  <c r="AX69" i="12"/>
  <c r="G69" i="12"/>
  <c r="F69" i="12"/>
  <c r="H69" i="12" s="1"/>
  <c r="BG68" i="12"/>
  <c r="X68" i="12"/>
  <c r="T68" i="12"/>
  <c r="W68" i="12" s="1"/>
  <c r="AX68" i="12"/>
  <c r="G68" i="12"/>
  <c r="F68" i="12"/>
  <c r="H68" i="12" s="1"/>
  <c r="BG67" i="12"/>
  <c r="X67" i="12"/>
  <c r="T67" i="12"/>
  <c r="W67" i="12" s="1"/>
  <c r="AX67" i="12"/>
  <c r="G67" i="12"/>
  <c r="F67" i="12"/>
  <c r="H67" i="12" s="1"/>
  <c r="BG66" i="12"/>
  <c r="X66" i="12"/>
  <c r="T66" i="12"/>
  <c r="W66" i="12" s="1"/>
  <c r="AX66" i="12"/>
  <c r="G66" i="12"/>
  <c r="F66" i="12"/>
  <c r="H66" i="12" s="1"/>
  <c r="BG65" i="12"/>
  <c r="X65" i="12"/>
  <c r="T65" i="12"/>
  <c r="W65" i="12" s="1"/>
  <c r="AX65" i="12"/>
  <c r="G65" i="12"/>
  <c r="F65" i="12"/>
  <c r="H65" i="12" s="1"/>
  <c r="BG64" i="12"/>
  <c r="X64" i="12"/>
  <c r="T64" i="12"/>
  <c r="W64" i="12" s="1"/>
  <c r="AX64" i="12"/>
  <c r="G64" i="12"/>
  <c r="F64" i="12"/>
  <c r="H64" i="12" s="1"/>
  <c r="BG63" i="12"/>
  <c r="X63" i="12"/>
  <c r="T63" i="12"/>
  <c r="W63" i="12" s="1"/>
  <c r="AX63" i="12"/>
  <c r="G63" i="12"/>
  <c r="F63" i="12"/>
  <c r="H63" i="12" s="1"/>
  <c r="BG62" i="12"/>
  <c r="X62" i="12"/>
  <c r="T62" i="12"/>
  <c r="W62" i="12" s="1"/>
  <c r="AX62" i="12"/>
  <c r="G62" i="12"/>
  <c r="F62" i="12"/>
  <c r="H62" i="12" s="1"/>
  <c r="BG61" i="12"/>
  <c r="X61" i="12"/>
  <c r="T61" i="12"/>
  <c r="W61" i="12" s="1"/>
  <c r="AX61" i="12"/>
  <c r="G61" i="12"/>
  <c r="F61" i="12"/>
  <c r="H61" i="12" s="1"/>
  <c r="BG60" i="12"/>
  <c r="X60" i="12"/>
  <c r="T60" i="12"/>
  <c r="W60" i="12" s="1"/>
  <c r="AX60" i="12"/>
  <c r="G60" i="12"/>
  <c r="F60" i="12"/>
  <c r="H60" i="12" s="1"/>
  <c r="BG59" i="12"/>
  <c r="X59" i="12"/>
  <c r="T59" i="12"/>
  <c r="W59" i="12" s="1"/>
  <c r="AX59" i="12"/>
  <c r="G59" i="12"/>
  <c r="F59" i="12"/>
  <c r="H59" i="12" s="1"/>
  <c r="BG58" i="12"/>
  <c r="X58" i="12"/>
  <c r="T58" i="12"/>
  <c r="W58" i="12" s="1"/>
  <c r="AX58" i="12"/>
  <c r="G58" i="12"/>
  <c r="F58" i="12"/>
  <c r="H58" i="12" s="1"/>
  <c r="BG57" i="12"/>
  <c r="X57" i="12"/>
  <c r="T57" i="12"/>
  <c r="W57" i="12" s="1"/>
  <c r="AX57" i="12"/>
  <c r="G57" i="12"/>
  <c r="F57" i="12"/>
  <c r="H57" i="12" s="1"/>
  <c r="BG56" i="12"/>
  <c r="X56" i="12"/>
  <c r="T56" i="12"/>
  <c r="W56" i="12" s="1"/>
  <c r="AX56" i="12"/>
  <c r="G56" i="12"/>
  <c r="F56" i="12"/>
  <c r="H56" i="12" s="1"/>
  <c r="BG55" i="12"/>
  <c r="X55" i="12"/>
  <c r="T55" i="12"/>
  <c r="W55" i="12" s="1"/>
  <c r="AX55" i="12"/>
  <c r="G55" i="12"/>
  <c r="F55" i="12"/>
  <c r="H55" i="12" s="1"/>
  <c r="BG54" i="12"/>
  <c r="X54" i="12"/>
  <c r="T54" i="12"/>
  <c r="W54" i="12" s="1"/>
  <c r="AX54" i="12"/>
  <c r="G54" i="12"/>
  <c r="F54" i="12"/>
  <c r="H54" i="12" s="1"/>
  <c r="BG53" i="12"/>
  <c r="X53" i="12"/>
  <c r="T53" i="12"/>
  <c r="W53" i="12" s="1"/>
  <c r="AX53" i="12"/>
  <c r="G53" i="12"/>
  <c r="F53" i="12"/>
  <c r="H53" i="12" s="1"/>
  <c r="BG52" i="12"/>
  <c r="X52" i="12"/>
  <c r="T52" i="12"/>
  <c r="W52" i="12" s="1"/>
  <c r="AX52" i="12"/>
  <c r="G52" i="12"/>
  <c r="F52" i="12"/>
  <c r="H52" i="12" s="1"/>
  <c r="BG51" i="12"/>
  <c r="X51" i="12"/>
  <c r="T51" i="12"/>
  <c r="W51" i="12" s="1"/>
  <c r="AX51" i="12"/>
  <c r="G51" i="12"/>
  <c r="F51" i="12"/>
  <c r="H51" i="12" s="1"/>
  <c r="BG50" i="12"/>
  <c r="X50" i="12"/>
  <c r="AX50" i="12"/>
  <c r="G50" i="12"/>
  <c r="F50" i="12"/>
  <c r="H50" i="12" s="1"/>
  <c r="BG49" i="12"/>
  <c r="X49" i="12"/>
  <c r="T49" i="12"/>
  <c r="W49" i="12" s="1"/>
  <c r="AX49" i="12"/>
  <c r="G49" i="12"/>
  <c r="F49" i="12"/>
  <c r="H49" i="12" s="1"/>
  <c r="BG48" i="12"/>
  <c r="X48" i="12"/>
  <c r="T48" i="12"/>
  <c r="W48" i="12" s="1"/>
  <c r="AX48" i="12"/>
  <c r="G48" i="12"/>
  <c r="F48" i="12"/>
  <c r="H48" i="12" s="1"/>
  <c r="BG47" i="12"/>
  <c r="X47" i="12"/>
  <c r="T47" i="12"/>
  <c r="W47" i="12" s="1"/>
  <c r="AX47" i="12"/>
  <c r="G47" i="12"/>
  <c r="F47" i="12"/>
  <c r="H47" i="12" s="1"/>
  <c r="BG46" i="12"/>
  <c r="X46" i="12"/>
  <c r="T46" i="12"/>
  <c r="W46" i="12" s="1"/>
  <c r="AX46" i="12"/>
  <c r="G46" i="12"/>
  <c r="F46" i="12"/>
  <c r="H46" i="12" s="1"/>
  <c r="BG45" i="12"/>
  <c r="X45" i="12"/>
  <c r="T45" i="12"/>
  <c r="W45" i="12" s="1"/>
  <c r="AX45" i="12"/>
  <c r="G45" i="12"/>
  <c r="F45" i="12"/>
  <c r="H45" i="12" s="1"/>
  <c r="BG44" i="12"/>
  <c r="X44" i="12"/>
  <c r="T44" i="12"/>
  <c r="W44" i="12" s="1"/>
  <c r="AX44" i="12"/>
  <c r="G44" i="12"/>
  <c r="F44" i="12"/>
  <c r="H44" i="12" s="1"/>
  <c r="BG43" i="12"/>
  <c r="X43" i="12"/>
  <c r="T43" i="12"/>
  <c r="W43" i="12" s="1"/>
  <c r="AX43" i="12"/>
  <c r="G43" i="12"/>
  <c r="F43" i="12"/>
  <c r="H43" i="12" s="1"/>
  <c r="BG42" i="12"/>
  <c r="X42" i="12"/>
  <c r="T42" i="12"/>
  <c r="W42" i="12" s="1"/>
  <c r="AX42" i="12"/>
  <c r="G42" i="12"/>
  <c r="F42" i="12"/>
  <c r="H42" i="12" s="1"/>
  <c r="BG41" i="12"/>
  <c r="X41" i="12"/>
  <c r="T41" i="12"/>
  <c r="W41" i="12" s="1"/>
  <c r="AX41" i="12"/>
  <c r="G41" i="12"/>
  <c r="F41" i="12"/>
  <c r="H41" i="12" s="1"/>
  <c r="BG40" i="12"/>
  <c r="X40" i="12"/>
  <c r="T40" i="12"/>
  <c r="W40" i="12" s="1"/>
  <c r="AX40" i="12"/>
  <c r="G40" i="12"/>
  <c r="F40" i="12"/>
  <c r="H40" i="12" s="1"/>
  <c r="X39" i="12"/>
  <c r="T39" i="12"/>
  <c r="W39" i="12" s="1"/>
  <c r="G39" i="12"/>
  <c r="F39" i="12"/>
  <c r="X38" i="12"/>
  <c r="T38" i="12"/>
  <c r="W38" i="12" s="1"/>
  <c r="G38" i="12"/>
  <c r="F38" i="12"/>
  <c r="X37" i="12"/>
  <c r="T37" i="12"/>
  <c r="W37" i="12" s="1"/>
  <c r="G37" i="12"/>
  <c r="F37" i="12"/>
  <c r="X36" i="12"/>
  <c r="T36" i="12"/>
  <c r="W36" i="12" s="1"/>
  <c r="G36" i="12"/>
  <c r="F36" i="12"/>
  <c r="X35" i="12"/>
  <c r="T35" i="12"/>
  <c r="W35" i="12" s="1"/>
  <c r="G35" i="12"/>
  <c r="F35" i="12"/>
  <c r="X34" i="12"/>
  <c r="T34" i="12"/>
  <c r="W34" i="12" s="1"/>
  <c r="G34" i="12"/>
  <c r="F34" i="12"/>
  <c r="X33" i="12"/>
  <c r="T33" i="12"/>
  <c r="W33" i="12" s="1"/>
  <c r="G33" i="12"/>
  <c r="F33" i="12"/>
  <c r="X32" i="12"/>
  <c r="T32" i="12"/>
  <c r="W32" i="12" s="1"/>
  <c r="G32" i="12"/>
  <c r="F32" i="12"/>
  <c r="X31" i="12"/>
  <c r="T31" i="12"/>
  <c r="W31" i="12" s="1"/>
  <c r="G31" i="12"/>
  <c r="F31" i="12"/>
  <c r="X30" i="12"/>
  <c r="T30" i="12"/>
  <c r="W30" i="12" s="1"/>
  <c r="G30" i="12"/>
  <c r="F30" i="12"/>
  <c r="X29" i="12"/>
  <c r="T29" i="12"/>
  <c r="W29" i="12" s="1"/>
  <c r="G29" i="12"/>
  <c r="F29" i="12"/>
  <c r="X28" i="12"/>
  <c r="T28" i="12"/>
  <c r="W28" i="12" s="1"/>
  <c r="G28" i="12"/>
  <c r="F28" i="12"/>
  <c r="X27" i="12"/>
  <c r="T27" i="12"/>
  <c r="W27" i="12" s="1"/>
  <c r="G27" i="12"/>
  <c r="F27" i="12"/>
  <c r="X26" i="12"/>
  <c r="T26" i="12"/>
  <c r="W26" i="12" s="1"/>
  <c r="G26" i="12"/>
  <c r="F26" i="12"/>
  <c r="X25" i="12"/>
  <c r="T25" i="12"/>
  <c r="W25" i="12" s="1"/>
  <c r="G25" i="12"/>
  <c r="F25" i="12"/>
  <c r="X24" i="12"/>
  <c r="T24" i="12"/>
  <c r="W24" i="12" s="1"/>
  <c r="G24" i="12"/>
  <c r="F24" i="12"/>
  <c r="X23" i="12"/>
  <c r="T23" i="12"/>
  <c r="W23" i="12" s="1"/>
  <c r="G23" i="12"/>
  <c r="F23" i="12"/>
  <c r="X22" i="12"/>
  <c r="T22" i="12"/>
  <c r="W22" i="12" s="1"/>
  <c r="G22" i="12"/>
  <c r="F22" i="12"/>
  <c r="X21" i="12"/>
  <c r="T21" i="12"/>
  <c r="W21" i="12" s="1"/>
  <c r="G21" i="12"/>
  <c r="F21" i="12"/>
  <c r="X20" i="12"/>
  <c r="T20" i="12"/>
  <c r="W20" i="12" s="1"/>
  <c r="G20" i="12"/>
  <c r="F20" i="12"/>
  <c r="X19" i="12"/>
  <c r="T19" i="12"/>
  <c r="W19" i="12" s="1"/>
  <c r="G19" i="12"/>
  <c r="F19" i="12"/>
  <c r="X18" i="12"/>
  <c r="T18" i="12"/>
  <c r="W18" i="12" s="1"/>
  <c r="G18" i="12"/>
  <c r="F18" i="12"/>
  <c r="X17" i="12"/>
  <c r="T17" i="12"/>
  <c r="W17" i="12" s="1"/>
  <c r="G17" i="12"/>
  <c r="F17" i="12"/>
  <c r="X16" i="12"/>
  <c r="T16" i="12"/>
  <c r="W16" i="12" s="1"/>
  <c r="G16" i="12"/>
  <c r="F16" i="12"/>
  <c r="X15" i="12"/>
  <c r="T15" i="12"/>
  <c r="W15" i="12" s="1"/>
  <c r="G15" i="12"/>
  <c r="F15" i="12"/>
  <c r="X14" i="12"/>
  <c r="T14" i="12"/>
  <c r="W14" i="12" s="1"/>
  <c r="G14" i="12"/>
  <c r="F14" i="12"/>
  <c r="X13" i="12"/>
  <c r="T13" i="12"/>
  <c r="W13" i="12" s="1"/>
  <c r="G13" i="12"/>
  <c r="F13" i="12"/>
  <c r="X12" i="12"/>
  <c r="T12" i="12"/>
  <c r="W12" i="12" s="1"/>
  <c r="G12" i="12"/>
  <c r="F12" i="12"/>
  <c r="X11" i="12"/>
  <c r="T11" i="12"/>
  <c r="W11" i="12" s="1"/>
  <c r="G11" i="12"/>
  <c r="F11" i="12"/>
  <c r="X10" i="12"/>
  <c r="T10" i="12"/>
  <c r="W10" i="12" s="1"/>
  <c r="G10" i="12"/>
  <c r="F10" i="12"/>
  <c r="X9" i="12"/>
  <c r="T9" i="12"/>
  <c r="W9" i="12" s="1"/>
  <c r="G9" i="12"/>
  <c r="F9" i="12"/>
  <c r="X8" i="12"/>
  <c r="T8" i="12"/>
  <c r="W8" i="12" s="1"/>
  <c r="G8" i="12"/>
  <c r="F8" i="12"/>
  <c r="X7" i="12"/>
  <c r="T7" i="12"/>
  <c r="W7" i="12" s="1"/>
  <c r="G7" i="12"/>
  <c r="F7" i="12"/>
  <c r="X6" i="12"/>
  <c r="T6" i="12"/>
  <c r="W6" i="12" s="1"/>
  <c r="G6" i="12"/>
  <c r="F6" i="12"/>
  <c r="X5" i="12"/>
  <c r="T5" i="12"/>
  <c r="W5" i="12" s="1"/>
  <c r="G5" i="12"/>
  <c r="F5" i="12"/>
  <c r="X4" i="12"/>
  <c r="T4" i="12"/>
  <c r="W4" i="12" s="1"/>
  <c r="G4" i="12"/>
  <c r="F4" i="12"/>
  <c r="H2" i="12"/>
  <c r="C2" i="12"/>
  <c r="BG95" i="11"/>
  <c r="X95" i="11"/>
  <c r="T95" i="11"/>
  <c r="W95" i="11" s="1"/>
  <c r="AX95" i="11"/>
  <c r="G95" i="11"/>
  <c r="F95" i="11"/>
  <c r="H95" i="11" s="1"/>
  <c r="BG94" i="11"/>
  <c r="X94" i="11"/>
  <c r="T94" i="11"/>
  <c r="W94" i="11" s="1"/>
  <c r="AX94" i="11"/>
  <c r="G94" i="11"/>
  <c r="F94" i="11"/>
  <c r="H94" i="11" s="1"/>
  <c r="BG93" i="11"/>
  <c r="X93" i="11"/>
  <c r="T93" i="11"/>
  <c r="W93" i="11" s="1"/>
  <c r="AX93" i="11"/>
  <c r="G93" i="11"/>
  <c r="F93" i="11"/>
  <c r="H93" i="11" s="1"/>
  <c r="BG92" i="11"/>
  <c r="X92" i="11"/>
  <c r="T92" i="11"/>
  <c r="W92" i="11" s="1"/>
  <c r="AX92" i="11"/>
  <c r="G92" i="11"/>
  <c r="F92" i="11"/>
  <c r="H92" i="11" s="1"/>
  <c r="BG91" i="11"/>
  <c r="X91" i="11"/>
  <c r="T91" i="11"/>
  <c r="W91" i="11" s="1"/>
  <c r="AX91" i="11"/>
  <c r="G91" i="11"/>
  <c r="F91" i="11"/>
  <c r="H91" i="11" s="1"/>
  <c r="BG90" i="11"/>
  <c r="X90" i="11"/>
  <c r="T90" i="11"/>
  <c r="W90" i="11" s="1"/>
  <c r="AX90" i="11"/>
  <c r="G90" i="11"/>
  <c r="F90" i="11"/>
  <c r="H90" i="11" s="1"/>
  <c r="BG89" i="11"/>
  <c r="X89" i="11"/>
  <c r="T89" i="11"/>
  <c r="W89" i="11" s="1"/>
  <c r="AX89" i="11"/>
  <c r="G89" i="11"/>
  <c r="F89" i="11"/>
  <c r="H89" i="11" s="1"/>
  <c r="BG88" i="11"/>
  <c r="X88" i="11"/>
  <c r="T88" i="11"/>
  <c r="W88" i="11" s="1"/>
  <c r="AX88" i="11"/>
  <c r="G88" i="11"/>
  <c r="F88" i="11"/>
  <c r="H88" i="11" s="1"/>
  <c r="BG87" i="11"/>
  <c r="X87" i="11"/>
  <c r="T87" i="11"/>
  <c r="W87" i="11" s="1"/>
  <c r="AX87" i="11"/>
  <c r="G87" i="11"/>
  <c r="F87" i="11"/>
  <c r="H87" i="11" s="1"/>
  <c r="BG86" i="11"/>
  <c r="X86" i="11"/>
  <c r="T86" i="11"/>
  <c r="W86" i="11" s="1"/>
  <c r="AX86" i="11"/>
  <c r="G86" i="11"/>
  <c r="F86" i="11"/>
  <c r="H86" i="11" s="1"/>
  <c r="BG85" i="11"/>
  <c r="X85" i="11"/>
  <c r="T85" i="11"/>
  <c r="W85" i="11" s="1"/>
  <c r="AX85" i="11"/>
  <c r="G85" i="11"/>
  <c r="F85" i="11"/>
  <c r="H85" i="11" s="1"/>
  <c r="BG84" i="11"/>
  <c r="X84" i="11"/>
  <c r="T84" i="11"/>
  <c r="W84" i="11" s="1"/>
  <c r="AX84" i="11"/>
  <c r="G84" i="11"/>
  <c r="F84" i="11"/>
  <c r="H84" i="11" s="1"/>
  <c r="BG83" i="11"/>
  <c r="X83" i="11"/>
  <c r="T83" i="11"/>
  <c r="W83" i="11" s="1"/>
  <c r="AX83" i="11"/>
  <c r="G83" i="11"/>
  <c r="F83" i="11"/>
  <c r="H83" i="11" s="1"/>
  <c r="BG82" i="11"/>
  <c r="X82" i="11"/>
  <c r="T82" i="11"/>
  <c r="W82" i="11" s="1"/>
  <c r="AX82" i="11"/>
  <c r="G82" i="11"/>
  <c r="F82" i="11"/>
  <c r="H82" i="11" s="1"/>
  <c r="BG81" i="11"/>
  <c r="X81" i="11"/>
  <c r="T81" i="11"/>
  <c r="W81" i="11" s="1"/>
  <c r="AX81" i="11"/>
  <c r="G81" i="11"/>
  <c r="F81" i="11"/>
  <c r="H81" i="11" s="1"/>
  <c r="BG80" i="11"/>
  <c r="X80" i="11"/>
  <c r="T80" i="11"/>
  <c r="W80" i="11" s="1"/>
  <c r="AX80" i="11"/>
  <c r="G80" i="11"/>
  <c r="F80" i="11"/>
  <c r="H80" i="11" s="1"/>
  <c r="BG79" i="11"/>
  <c r="X79" i="11"/>
  <c r="T79" i="11"/>
  <c r="W79" i="11" s="1"/>
  <c r="AX79" i="11"/>
  <c r="G79" i="11"/>
  <c r="F79" i="11"/>
  <c r="H79" i="11" s="1"/>
  <c r="BG78" i="11"/>
  <c r="X78" i="11"/>
  <c r="T78" i="11"/>
  <c r="W78" i="11" s="1"/>
  <c r="AX78" i="11"/>
  <c r="G78" i="11"/>
  <c r="F78" i="11"/>
  <c r="H78" i="11" s="1"/>
  <c r="BG77" i="11"/>
  <c r="X77" i="11"/>
  <c r="T77" i="11"/>
  <c r="W77" i="11" s="1"/>
  <c r="AX77" i="11"/>
  <c r="G77" i="11"/>
  <c r="F77" i="11"/>
  <c r="H77" i="11" s="1"/>
  <c r="BG76" i="11"/>
  <c r="X76" i="11"/>
  <c r="T76" i="11"/>
  <c r="W76" i="11" s="1"/>
  <c r="AX76" i="11"/>
  <c r="G76" i="11"/>
  <c r="F76" i="11"/>
  <c r="H76" i="11" s="1"/>
  <c r="BG75" i="11"/>
  <c r="X75" i="11"/>
  <c r="T75" i="11"/>
  <c r="W75" i="11" s="1"/>
  <c r="AX75" i="11"/>
  <c r="G75" i="11"/>
  <c r="F75" i="11"/>
  <c r="H75" i="11" s="1"/>
  <c r="BG74" i="11"/>
  <c r="X74" i="11"/>
  <c r="T74" i="11"/>
  <c r="W74" i="11" s="1"/>
  <c r="AX74" i="11"/>
  <c r="G74" i="11"/>
  <c r="F74" i="11"/>
  <c r="H74" i="11" s="1"/>
  <c r="BG73" i="11"/>
  <c r="X73" i="11"/>
  <c r="T73" i="11"/>
  <c r="W73" i="11" s="1"/>
  <c r="AX73" i="11"/>
  <c r="G73" i="11"/>
  <c r="F73" i="11"/>
  <c r="H73" i="11" s="1"/>
  <c r="BG72" i="11"/>
  <c r="X72" i="11"/>
  <c r="T72" i="11"/>
  <c r="W72" i="11" s="1"/>
  <c r="AX72" i="11"/>
  <c r="G72" i="11"/>
  <c r="F72" i="11"/>
  <c r="H72" i="11" s="1"/>
  <c r="BG71" i="11"/>
  <c r="X71" i="11"/>
  <c r="T71" i="11"/>
  <c r="W71" i="11" s="1"/>
  <c r="AX71" i="11"/>
  <c r="G71" i="11"/>
  <c r="F71" i="11"/>
  <c r="H71" i="11" s="1"/>
  <c r="BG70" i="11"/>
  <c r="X70" i="11"/>
  <c r="T70" i="11"/>
  <c r="W70" i="11" s="1"/>
  <c r="AX70" i="11"/>
  <c r="G70" i="11"/>
  <c r="F70" i="11"/>
  <c r="H70" i="11" s="1"/>
  <c r="BG69" i="11"/>
  <c r="X69" i="11"/>
  <c r="T69" i="11"/>
  <c r="W69" i="11" s="1"/>
  <c r="AX69" i="11"/>
  <c r="G69" i="11"/>
  <c r="F69" i="11"/>
  <c r="H69" i="11" s="1"/>
  <c r="BG68" i="11"/>
  <c r="X68" i="11"/>
  <c r="T68" i="11"/>
  <c r="W68" i="11" s="1"/>
  <c r="AX68" i="11"/>
  <c r="G68" i="11"/>
  <c r="F68" i="11"/>
  <c r="H68" i="11" s="1"/>
  <c r="BG67" i="11"/>
  <c r="X67" i="11"/>
  <c r="T67" i="11"/>
  <c r="W67" i="11" s="1"/>
  <c r="AX67" i="11"/>
  <c r="G67" i="11"/>
  <c r="F67" i="11"/>
  <c r="H67" i="11" s="1"/>
  <c r="BG66" i="11"/>
  <c r="X66" i="11"/>
  <c r="T66" i="11"/>
  <c r="W66" i="11" s="1"/>
  <c r="AX66" i="11"/>
  <c r="G66" i="11"/>
  <c r="F66" i="11"/>
  <c r="H66" i="11" s="1"/>
  <c r="BG65" i="11"/>
  <c r="X65" i="11"/>
  <c r="T65" i="11"/>
  <c r="W65" i="11" s="1"/>
  <c r="AX65" i="11"/>
  <c r="G65" i="11"/>
  <c r="F65" i="11"/>
  <c r="H65" i="11" s="1"/>
  <c r="BG64" i="11"/>
  <c r="X64" i="11"/>
  <c r="T64" i="11"/>
  <c r="W64" i="11" s="1"/>
  <c r="AX64" i="11"/>
  <c r="G64" i="11"/>
  <c r="F64" i="11"/>
  <c r="H64" i="11" s="1"/>
  <c r="BG63" i="11"/>
  <c r="X63" i="11"/>
  <c r="T63" i="11"/>
  <c r="W63" i="11" s="1"/>
  <c r="AX63" i="11"/>
  <c r="G63" i="11"/>
  <c r="F63" i="11"/>
  <c r="H63" i="11" s="1"/>
  <c r="BG62" i="11"/>
  <c r="X62" i="11"/>
  <c r="T62" i="11"/>
  <c r="W62" i="11" s="1"/>
  <c r="AX62" i="11"/>
  <c r="G62" i="11"/>
  <c r="F62" i="11"/>
  <c r="H62" i="11" s="1"/>
  <c r="BG61" i="11"/>
  <c r="X61" i="11"/>
  <c r="T61" i="11"/>
  <c r="W61" i="11" s="1"/>
  <c r="AX61" i="11"/>
  <c r="G61" i="11"/>
  <c r="F61" i="11"/>
  <c r="H61" i="11" s="1"/>
  <c r="BG60" i="11"/>
  <c r="X60" i="11"/>
  <c r="T60" i="11"/>
  <c r="W60" i="11" s="1"/>
  <c r="AX60" i="11"/>
  <c r="G60" i="11"/>
  <c r="F60" i="11"/>
  <c r="H60" i="11" s="1"/>
  <c r="BG59" i="11"/>
  <c r="X59" i="11"/>
  <c r="T59" i="11"/>
  <c r="W59" i="11" s="1"/>
  <c r="AX59" i="11"/>
  <c r="G59" i="11"/>
  <c r="F59" i="11"/>
  <c r="H59" i="11" s="1"/>
  <c r="BG58" i="11"/>
  <c r="X58" i="11"/>
  <c r="T58" i="11"/>
  <c r="W58" i="11" s="1"/>
  <c r="AX58" i="11"/>
  <c r="G58" i="11"/>
  <c r="F58" i="11"/>
  <c r="H58" i="11" s="1"/>
  <c r="BG57" i="11"/>
  <c r="X57" i="11"/>
  <c r="T57" i="11"/>
  <c r="W57" i="11" s="1"/>
  <c r="AX57" i="11"/>
  <c r="G57" i="11"/>
  <c r="F57" i="11"/>
  <c r="H57" i="11" s="1"/>
  <c r="BG56" i="11"/>
  <c r="X56" i="11"/>
  <c r="T56" i="11"/>
  <c r="W56" i="11" s="1"/>
  <c r="AX56" i="11"/>
  <c r="G56" i="11"/>
  <c r="F56" i="11"/>
  <c r="H56" i="11" s="1"/>
  <c r="BG55" i="11"/>
  <c r="X55" i="11"/>
  <c r="T55" i="11"/>
  <c r="W55" i="11" s="1"/>
  <c r="AX55" i="11"/>
  <c r="G55" i="11"/>
  <c r="F55" i="11"/>
  <c r="H55" i="11" s="1"/>
  <c r="BG54" i="11"/>
  <c r="X54" i="11"/>
  <c r="T54" i="11"/>
  <c r="W54" i="11" s="1"/>
  <c r="AX54" i="11"/>
  <c r="G54" i="11"/>
  <c r="F54" i="11"/>
  <c r="H54" i="11" s="1"/>
  <c r="BG53" i="11"/>
  <c r="X53" i="11"/>
  <c r="T53" i="11"/>
  <c r="W53" i="11" s="1"/>
  <c r="AX53" i="11"/>
  <c r="G53" i="11"/>
  <c r="F53" i="11"/>
  <c r="H53" i="11" s="1"/>
  <c r="BG52" i="11"/>
  <c r="X52" i="11"/>
  <c r="T52" i="11"/>
  <c r="W52" i="11" s="1"/>
  <c r="AX52" i="11"/>
  <c r="G52" i="11"/>
  <c r="F52" i="11"/>
  <c r="H52" i="11" s="1"/>
  <c r="BG51" i="11"/>
  <c r="X51" i="11"/>
  <c r="T51" i="11"/>
  <c r="W51" i="11" s="1"/>
  <c r="AX51" i="11"/>
  <c r="G51" i="11"/>
  <c r="F51" i="11"/>
  <c r="H51" i="11" s="1"/>
  <c r="BG50" i="11"/>
  <c r="X50" i="11"/>
  <c r="T50" i="11"/>
  <c r="W50" i="11" s="1"/>
  <c r="AX50" i="11"/>
  <c r="G50" i="11"/>
  <c r="F50" i="11"/>
  <c r="H50" i="11" s="1"/>
  <c r="BG49" i="11"/>
  <c r="X49" i="11"/>
  <c r="T49" i="11"/>
  <c r="W49" i="11" s="1"/>
  <c r="AX49" i="11"/>
  <c r="G49" i="11"/>
  <c r="F49" i="11"/>
  <c r="H49" i="11" s="1"/>
  <c r="X48" i="11"/>
  <c r="T48" i="11"/>
  <c r="W48" i="11" s="1"/>
  <c r="G48" i="11"/>
  <c r="F48" i="11"/>
  <c r="X47" i="11"/>
  <c r="T47" i="11"/>
  <c r="W47" i="11" s="1"/>
  <c r="G47" i="11"/>
  <c r="F47" i="11"/>
  <c r="X46" i="11"/>
  <c r="T46" i="11"/>
  <c r="W46" i="11" s="1"/>
  <c r="G46" i="11"/>
  <c r="F46" i="11"/>
  <c r="X45" i="11"/>
  <c r="T45" i="11"/>
  <c r="W45" i="11" s="1"/>
  <c r="G45" i="11"/>
  <c r="F45" i="11"/>
  <c r="X44" i="11"/>
  <c r="T44" i="11"/>
  <c r="W44" i="11" s="1"/>
  <c r="G44" i="11"/>
  <c r="F44" i="11"/>
  <c r="X43" i="11"/>
  <c r="T43" i="11"/>
  <c r="W43" i="11" s="1"/>
  <c r="G43" i="11"/>
  <c r="F43" i="11"/>
  <c r="X42" i="11"/>
  <c r="T42" i="11"/>
  <c r="W42" i="11" s="1"/>
  <c r="G42" i="11"/>
  <c r="F42" i="11"/>
  <c r="X41" i="11"/>
  <c r="T41" i="11"/>
  <c r="W41" i="11" s="1"/>
  <c r="G41" i="11"/>
  <c r="F41" i="11"/>
  <c r="X40" i="11"/>
  <c r="T40" i="11"/>
  <c r="W40" i="11" s="1"/>
  <c r="G40" i="11"/>
  <c r="F40" i="11"/>
  <c r="X39" i="11"/>
  <c r="T39" i="11"/>
  <c r="W39" i="11" s="1"/>
  <c r="G39" i="11"/>
  <c r="F39" i="11"/>
  <c r="X38" i="11"/>
  <c r="T38" i="11"/>
  <c r="W38" i="11" s="1"/>
  <c r="G38" i="11"/>
  <c r="F38" i="11"/>
  <c r="X37" i="11"/>
  <c r="T37" i="11"/>
  <c r="W37" i="11" s="1"/>
  <c r="G37" i="11"/>
  <c r="F37" i="11"/>
  <c r="X36" i="11"/>
  <c r="T36" i="11"/>
  <c r="W36" i="11" s="1"/>
  <c r="G36" i="11"/>
  <c r="F36" i="11"/>
  <c r="X35" i="11"/>
  <c r="T35" i="11"/>
  <c r="W35" i="11" s="1"/>
  <c r="G35" i="11"/>
  <c r="F35" i="11"/>
  <c r="X34" i="11"/>
  <c r="T34" i="11"/>
  <c r="W34" i="11" s="1"/>
  <c r="G34" i="11"/>
  <c r="F34" i="11"/>
  <c r="X33" i="11"/>
  <c r="T33" i="11"/>
  <c r="W33" i="11" s="1"/>
  <c r="G33" i="11"/>
  <c r="F33" i="11"/>
  <c r="X32" i="11"/>
  <c r="T32" i="11"/>
  <c r="W32" i="11" s="1"/>
  <c r="G32" i="11"/>
  <c r="F32" i="11"/>
  <c r="X31" i="11"/>
  <c r="T31" i="11"/>
  <c r="W31" i="11" s="1"/>
  <c r="G31" i="11"/>
  <c r="F31" i="11"/>
  <c r="X30" i="11"/>
  <c r="T30" i="11"/>
  <c r="W30" i="11" s="1"/>
  <c r="G30" i="11"/>
  <c r="F30" i="11"/>
  <c r="X29" i="11"/>
  <c r="T29" i="11"/>
  <c r="W29" i="11" s="1"/>
  <c r="G29" i="11"/>
  <c r="F29" i="11"/>
  <c r="X28" i="11"/>
  <c r="T28" i="11"/>
  <c r="W28" i="11" s="1"/>
  <c r="G28" i="11"/>
  <c r="F28" i="11"/>
  <c r="X27" i="11"/>
  <c r="T27" i="11"/>
  <c r="W27" i="11" s="1"/>
  <c r="G27" i="11"/>
  <c r="F27" i="11"/>
  <c r="X26" i="11"/>
  <c r="T26" i="11"/>
  <c r="W26" i="11" s="1"/>
  <c r="G26" i="11"/>
  <c r="F26" i="11"/>
  <c r="X25" i="11"/>
  <c r="T25" i="11"/>
  <c r="W25" i="11" s="1"/>
  <c r="G25" i="11"/>
  <c r="F25" i="11"/>
  <c r="X24" i="11"/>
  <c r="T24" i="11"/>
  <c r="W24" i="11" s="1"/>
  <c r="G24" i="11"/>
  <c r="F24" i="11"/>
  <c r="X23" i="11"/>
  <c r="T23" i="11"/>
  <c r="W23" i="11" s="1"/>
  <c r="G23" i="11"/>
  <c r="F23" i="11"/>
  <c r="X22" i="11"/>
  <c r="T22" i="11"/>
  <c r="W22" i="11" s="1"/>
  <c r="G22" i="11"/>
  <c r="F22" i="11"/>
  <c r="X21" i="11"/>
  <c r="T21" i="11"/>
  <c r="W21" i="11" s="1"/>
  <c r="G21" i="11"/>
  <c r="F21" i="11"/>
  <c r="X20" i="11"/>
  <c r="T20" i="11"/>
  <c r="W20" i="11" s="1"/>
  <c r="G20" i="11"/>
  <c r="F20" i="11"/>
  <c r="X19" i="11"/>
  <c r="T19" i="11"/>
  <c r="W19" i="11" s="1"/>
  <c r="G19" i="11"/>
  <c r="F19" i="11"/>
  <c r="X18" i="11"/>
  <c r="T18" i="11"/>
  <c r="W18" i="11" s="1"/>
  <c r="G18" i="11"/>
  <c r="F18" i="11"/>
  <c r="X17" i="11"/>
  <c r="T17" i="11"/>
  <c r="W17" i="11" s="1"/>
  <c r="G17" i="11"/>
  <c r="F17" i="11"/>
  <c r="X16" i="11"/>
  <c r="T16" i="11"/>
  <c r="W16" i="11" s="1"/>
  <c r="G16" i="11"/>
  <c r="F16" i="11"/>
  <c r="X15" i="11"/>
  <c r="T15" i="11"/>
  <c r="W15" i="11" s="1"/>
  <c r="G15" i="11"/>
  <c r="F15" i="11"/>
  <c r="X14" i="11"/>
  <c r="T14" i="11"/>
  <c r="W14" i="11" s="1"/>
  <c r="G14" i="11"/>
  <c r="F14" i="11"/>
  <c r="X13" i="11"/>
  <c r="T13" i="11"/>
  <c r="W13" i="11" s="1"/>
  <c r="G13" i="11"/>
  <c r="F13" i="11"/>
  <c r="X12" i="11"/>
  <c r="T12" i="11"/>
  <c r="W12" i="11" s="1"/>
  <c r="G12" i="11"/>
  <c r="F12" i="11"/>
  <c r="X11" i="11"/>
  <c r="T11" i="11"/>
  <c r="W11" i="11" s="1"/>
  <c r="G11" i="11"/>
  <c r="F11" i="11"/>
  <c r="X10" i="11"/>
  <c r="T10" i="11"/>
  <c r="W10" i="11" s="1"/>
  <c r="G10" i="11"/>
  <c r="F10" i="11"/>
  <c r="X9" i="11"/>
  <c r="T9" i="11"/>
  <c r="W9" i="11" s="1"/>
  <c r="G9" i="11"/>
  <c r="F9" i="11"/>
  <c r="X8" i="11"/>
  <c r="T8" i="11"/>
  <c r="W8" i="11" s="1"/>
  <c r="G8" i="11"/>
  <c r="F8" i="11"/>
  <c r="X7" i="11"/>
  <c r="T7" i="11"/>
  <c r="W7" i="11" s="1"/>
  <c r="G7" i="11"/>
  <c r="F7" i="11"/>
  <c r="X6" i="11"/>
  <c r="T6" i="11"/>
  <c r="W6" i="11" s="1"/>
  <c r="G6" i="11"/>
  <c r="F6" i="11"/>
  <c r="X5" i="11"/>
  <c r="T5" i="11"/>
  <c r="W5" i="11" s="1"/>
  <c r="G5" i="11"/>
  <c r="F5" i="11"/>
  <c r="X4" i="11"/>
  <c r="T4" i="11"/>
  <c r="W4" i="11" s="1"/>
  <c r="G4" i="11"/>
  <c r="F4" i="11"/>
  <c r="H2" i="11"/>
  <c r="C2" i="11"/>
  <c r="BG101" i="10"/>
  <c r="X101" i="10"/>
  <c r="T101" i="10"/>
  <c r="W101" i="10" s="1"/>
  <c r="AX101" i="10"/>
  <c r="G101" i="10"/>
  <c r="F101" i="10"/>
  <c r="H101" i="10" s="1"/>
  <c r="BG100" i="10"/>
  <c r="X100" i="10"/>
  <c r="T100" i="10"/>
  <c r="W100" i="10" s="1"/>
  <c r="AX100" i="10"/>
  <c r="G100" i="10"/>
  <c r="F100" i="10"/>
  <c r="H100" i="10" s="1"/>
  <c r="BG99" i="10"/>
  <c r="X99" i="10"/>
  <c r="T99" i="10"/>
  <c r="W99" i="10" s="1"/>
  <c r="AX99" i="10"/>
  <c r="G99" i="10"/>
  <c r="F99" i="10"/>
  <c r="H99" i="10" s="1"/>
  <c r="BG98" i="10"/>
  <c r="X98" i="10"/>
  <c r="T98" i="10"/>
  <c r="W98" i="10" s="1"/>
  <c r="AX98" i="10"/>
  <c r="G98" i="10"/>
  <c r="F98" i="10"/>
  <c r="H98" i="10" s="1"/>
  <c r="BG97" i="10"/>
  <c r="X97" i="10"/>
  <c r="T97" i="10"/>
  <c r="W97" i="10" s="1"/>
  <c r="AX97" i="10"/>
  <c r="G97" i="10"/>
  <c r="F97" i="10"/>
  <c r="H97" i="10" s="1"/>
  <c r="BG96" i="10"/>
  <c r="X96" i="10"/>
  <c r="T96" i="10"/>
  <c r="W96" i="10" s="1"/>
  <c r="AX96" i="10"/>
  <c r="G96" i="10"/>
  <c r="F96" i="10"/>
  <c r="H96" i="10" s="1"/>
  <c r="BG95" i="10"/>
  <c r="X95" i="10"/>
  <c r="T95" i="10"/>
  <c r="W95" i="10" s="1"/>
  <c r="AX95" i="10"/>
  <c r="G95" i="10"/>
  <c r="F95" i="10"/>
  <c r="H95" i="10" s="1"/>
  <c r="BG94" i="10"/>
  <c r="X94" i="10"/>
  <c r="T94" i="10"/>
  <c r="W94" i="10" s="1"/>
  <c r="AX94" i="10"/>
  <c r="G94" i="10"/>
  <c r="F94" i="10"/>
  <c r="H94" i="10" s="1"/>
  <c r="BG93" i="10"/>
  <c r="X93" i="10"/>
  <c r="T93" i="10"/>
  <c r="W93" i="10" s="1"/>
  <c r="AX93" i="10"/>
  <c r="G93" i="10"/>
  <c r="F93" i="10"/>
  <c r="H93" i="10" s="1"/>
  <c r="BG92" i="10"/>
  <c r="X92" i="10"/>
  <c r="T92" i="10"/>
  <c r="W92" i="10" s="1"/>
  <c r="AX92" i="10"/>
  <c r="G92" i="10"/>
  <c r="F92" i="10"/>
  <c r="H92" i="10" s="1"/>
  <c r="BG91" i="10"/>
  <c r="X91" i="10"/>
  <c r="T91" i="10"/>
  <c r="W91" i="10" s="1"/>
  <c r="AX91" i="10"/>
  <c r="G91" i="10"/>
  <c r="F91" i="10"/>
  <c r="H91" i="10" s="1"/>
  <c r="BG90" i="10"/>
  <c r="X90" i="10"/>
  <c r="T90" i="10"/>
  <c r="W90" i="10" s="1"/>
  <c r="AX90" i="10"/>
  <c r="G90" i="10"/>
  <c r="F90" i="10"/>
  <c r="H90" i="10" s="1"/>
  <c r="BG89" i="10"/>
  <c r="X89" i="10"/>
  <c r="T89" i="10"/>
  <c r="W89" i="10" s="1"/>
  <c r="AX89" i="10"/>
  <c r="G89" i="10"/>
  <c r="F89" i="10"/>
  <c r="H89" i="10" s="1"/>
  <c r="BG88" i="10"/>
  <c r="X88" i="10"/>
  <c r="T88" i="10"/>
  <c r="W88" i="10" s="1"/>
  <c r="AX88" i="10"/>
  <c r="G88" i="10"/>
  <c r="F88" i="10"/>
  <c r="H88" i="10" s="1"/>
  <c r="BG87" i="10"/>
  <c r="X87" i="10"/>
  <c r="T87" i="10"/>
  <c r="W87" i="10" s="1"/>
  <c r="AX87" i="10"/>
  <c r="G87" i="10"/>
  <c r="F87" i="10"/>
  <c r="H87" i="10" s="1"/>
  <c r="BG86" i="10"/>
  <c r="X86" i="10"/>
  <c r="T86" i="10"/>
  <c r="W86" i="10" s="1"/>
  <c r="AX86" i="10"/>
  <c r="G86" i="10"/>
  <c r="F86" i="10"/>
  <c r="H86" i="10" s="1"/>
  <c r="BG85" i="10"/>
  <c r="X85" i="10"/>
  <c r="T85" i="10"/>
  <c r="W85" i="10" s="1"/>
  <c r="AX85" i="10"/>
  <c r="G85" i="10"/>
  <c r="F85" i="10"/>
  <c r="H85" i="10" s="1"/>
  <c r="BG84" i="10"/>
  <c r="X84" i="10"/>
  <c r="T84" i="10"/>
  <c r="W84" i="10" s="1"/>
  <c r="AX84" i="10"/>
  <c r="G84" i="10"/>
  <c r="F84" i="10"/>
  <c r="H84" i="10" s="1"/>
  <c r="BG83" i="10"/>
  <c r="X83" i="10"/>
  <c r="T83" i="10"/>
  <c r="W83" i="10" s="1"/>
  <c r="AX83" i="10"/>
  <c r="G83" i="10"/>
  <c r="F83" i="10"/>
  <c r="H83" i="10" s="1"/>
  <c r="BG82" i="10"/>
  <c r="X82" i="10"/>
  <c r="T82" i="10"/>
  <c r="W82" i="10" s="1"/>
  <c r="AX82" i="10"/>
  <c r="G82" i="10"/>
  <c r="F82" i="10"/>
  <c r="H82" i="10" s="1"/>
  <c r="BG81" i="10"/>
  <c r="X81" i="10"/>
  <c r="T81" i="10"/>
  <c r="W81" i="10" s="1"/>
  <c r="AX81" i="10"/>
  <c r="G81" i="10"/>
  <c r="F81" i="10"/>
  <c r="H81" i="10" s="1"/>
  <c r="BG80" i="10"/>
  <c r="X80" i="10"/>
  <c r="T80" i="10"/>
  <c r="W80" i="10" s="1"/>
  <c r="AX80" i="10"/>
  <c r="G80" i="10"/>
  <c r="F80" i="10"/>
  <c r="H80" i="10" s="1"/>
  <c r="BG79" i="10"/>
  <c r="X79" i="10"/>
  <c r="T79" i="10"/>
  <c r="W79" i="10" s="1"/>
  <c r="AX79" i="10"/>
  <c r="G79" i="10"/>
  <c r="F79" i="10"/>
  <c r="H79" i="10" s="1"/>
  <c r="BG78" i="10"/>
  <c r="X78" i="10"/>
  <c r="T78" i="10"/>
  <c r="W78" i="10" s="1"/>
  <c r="AX78" i="10"/>
  <c r="G78" i="10"/>
  <c r="F78" i="10"/>
  <c r="H78" i="10" s="1"/>
  <c r="BG77" i="10"/>
  <c r="X77" i="10"/>
  <c r="T77" i="10"/>
  <c r="W77" i="10" s="1"/>
  <c r="AX77" i="10"/>
  <c r="G77" i="10"/>
  <c r="F77" i="10"/>
  <c r="H77" i="10" s="1"/>
  <c r="BG76" i="10"/>
  <c r="X76" i="10"/>
  <c r="T76" i="10"/>
  <c r="W76" i="10" s="1"/>
  <c r="AX76" i="10"/>
  <c r="G76" i="10"/>
  <c r="F76" i="10"/>
  <c r="H76" i="10" s="1"/>
  <c r="BG75" i="10"/>
  <c r="X75" i="10"/>
  <c r="T75" i="10"/>
  <c r="W75" i="10" s="1"/>
  <c r="AX75" i="10"/>
  <c r="G75" i="10"/>
  <c r="F75" i="10"/>
  <c r="H75" i="10" s="1"/>
  <c r="BG74" i="10"/>
  <c r="X74" i="10"/>
  <c r="T74" i="10"/>
  <c r="W74" i="10" s="1"/>
  <c r="AX74" i="10"/>
  <c r="G74" i="10"/>
  <c r="F74" i="10"/>
  <c r="H74" i="10" s="1"/>
  <c r="BG73" i="10"/>
  <c r="X73" i="10"/>
  <c r="T73" i="10"/>
  <c r="W73" i="10" s="1"/>
  <c r="AX73" i="10"/>
  <c r="G73" i="10"/>
  <c r="F73" i="10"/>
  <c r="H73" i="10" s="1"/>
  <c r="BG72" i="10"/>
  <c r="X72" i="10"/>
  <c r="T72" i="10"/>
  <c r="W72" i="10" s="1"/>
  <c r="AX72" i="10"/>
  <c r="G72" i="10"/>
  <c r="F72" i="10"/>
  <c r="H72" i="10" s="1"/>
  <c r="BG71" i="10"/>
  <c r="X71" i="10"/>
  <c r="T71" i="10"/>
  <c r="W71" i="10" s="1"/>
  <c r="AX71" i="10"/>
  <c r="G71" i="10"/>
  <c r="F71" i="10"/>
  <c r="H71" i="10" s="1"/>
  <c r="BG70" i="10"/>
  <c r="X70" i="10"/>
  <c r="T70" i="10"/>
  <c r="W70" i="10" s="1"/>
  <c r="AX70" i="10"/>
  <c r="G70" i="10"/>
  <c r="F70" i="10"/>
  <c r="H70" i="10" s="1"/>
  <c r="BG69" i="10"/>
  <c r="X69" i="10"/>
  <c r="T69" i="10"/>
  <c r="W69" i="10" s="1"/>
  <c r="AX69" i="10"/>
  <c r="G69" i="10"/>
  <c r="F69" i="10"/>
  <c r="H69" i="10" s="1"/>
  <c r="BG68" i="10"/>
  <c r="X68" i="10"/>
  <c r="T68" i="10"/>
  <c r="W68" i="10" s="1"/>
  <c r="AX68" i="10"/>
  <c r="G68" i="10"/>
  <c r="F68" i="10"/>
  <c r="H68" i="10" s="1"/>
  <c r="BG67" i="10"/>
  <c r="X67" i="10"/>
  <c r="T67" i="10"/>
  <c r="W67" i="10" s="1"/>
  <c r="AX67" i="10"/>
  <c r="G67" i="10"/>
  <c r="F67" i="10"/>
  <c r="H67" i="10" s="1"/>
  <c r="BG66" i="10"/>
  <c r="X66" i="10"/>
  <c r="T66" i="10"/>
  <c r="W66" i="10" s="1"/>
  <c r="AX66" i="10"/>
  <c r="G66" i="10"/>
  <c r="F66" i="10"/>
  <c r="H66" i="10" s="1"/>
  <c r="BG65" i="10"/>
  <c r="X65" i="10"/>
  <c r="T65" i="10"/>
  <c r="W65" i="10" s="1"/>
  <c r="AX65" i="10"/>
  <c r="G65" i="10"/>
  <c r="F65" i="10"/>
  <c r="H65" i="10" s="1"/>
  <c r="BG64" i="10"/>
  <c r="X64" i="10"/>
  <c r="T64" i="10"/>
  <c r="W64" i="10" s="1"/>
  <c r="AX64" i="10"/>
  <c r="G64" i="10"/>
  <c r="F64" i="10"/>
  <c r="H64" i="10" s="1"/>
  <c r="BG63" i="10"/>
  <c r="X63" i="10"/>
  <c r="T63" i="10"/>
  <c r="W63" i="10" s="1"/>
  <c r="AX63" i="10"/>
  <c r="G63" i="10"/>
  <c r="F63" i="10"/>
  <c r="H63" i="10" s="1"/>
  <c r="BG62" i="10"/>
  <c r="X62" i="10"/>
  <c r="T62" i="10"/>
  <c r="W62" i="10" s="1"/>
  <c r="AX62" i="10"/>
  <c r="G62" i="10"/>
  <c r="F62" i="10"/>
  <c r="H62" i="10" s="1"/>
  <c r="BG61" i="10"/>
  <c r="X61" i="10"/>
  <c r="T61" i="10"/>
  <c r="W61" i="10" s="1"/>
  <c r="AX61" i="10"/>
  <c r="G61" i="10"/>
  <c r="F61" i="10"/>
  <c r="H61" i="10" s="1"/>
  <c r="BG60" i="10"/>
  <c r="X60" i="10"/>
  <c r="T60" i="10"/>
  <c r="W60" i="10" s="1"/>
  <c r="AX60" i="10"/>
  <c r="G60" i="10"/>
  <c r="F60" i="10"/>
  <c r="H60" i="10" s="1"/>
  <c r="BG59" i="10"/>
  <c r="X59" i="10"/>
  <c r="T59" i="10"/>
  <c r="W59" i="10" s="1"/>
  <c r="AX59" i="10"/>
  <c r="G59" i="10"/>
  <c r="F59" i="10"/>
  <c r="H59" i="10" s="1"/>
  <c r="BG58" i="10"/>
  <c r="X58" i="10"/>
  <c r="T58" i="10"/>
  <c r="W58" i="10" s="1"/>
  <c r="AX58" i="10"/>
  <c r="G58" i="10"/>
  <c r="F58" i="10"/>
  <c r="H58" i="10" s="1"/>
  <c r="BG57" i="10"/>
  <c r="X57" i="10"/>
  <c r="T57" i="10"/>
  <c r="W57" i="10" s="1"/>
  <c r="AX57" i="10"/>
  <c r="G57" i="10"/>
  <c r="F57" i="10"/>
  <c r="H57" i="10" s="1"/>
  <c r="BG56" i="10"/>
  <c r="X56" i="10"/>
  <c r="T56" i="10"/>
  <c r="W56" i="10" s="1"/>
  <c r="AX56" i="10"/>
  <c r="G56" i="10"/>
  <c r="F56" i="10"/>
  <c r="H56" i="10" s="1"/>
  <c r="BG55" i="10"/>
  <c r="X55" i="10"/>
  <c r="T55" i="10"/>
  <c r="W55" i="10" s="1"/>
  <c r="AX55" i="10"/>
  <c r="G55" i="10"/>
  <c r="F55" i="10"/>
  <c r="H55" i="10" s="1"/>
  <c r="BG54" i="10"/>
  <c r="X54" i="10"/>
  <c r="T54" i="10"/>
  <c r="W54" i="10" s="1"/>
  <c r="AX54" i="10"/>
  <c r="G54" i="10"/>
  <c r="F54" i="10"/>
  <c r="H54" i="10" s="1"/>
  <c r="BG53" i="10"/>
  <c r="X53" i="10"/>
  <c r="T53" i="10"/>
  <c r="W53" i="10" s="1"/>
  <c r="AX53" i="10"/>
  <c r="G53" i="10"/>
  <c r="F53" i="10"/>
  <c r="H53" i="10" s="1"/>
  <c r="BG52" i="10"/>
  <c r="X52" i="10"/>
  <c r="T52" i="10"/>
  <c r="W52" i="10" s="1"/>
  <c r="AX52" i="10"/>
  <c r="G52" i="10"/>
  <c r="F52" i="10"/>
  <c r="H52" i="10" s="1"/>
  <c r="BG51" i="10"/>
  <c r="X51" i="10"/>
  <c r="T51" i="10"/>
  <c r="W51" i="10" s="1"/>
  <c r="AX51" i="10"/>
  <c r="G51" i="10"/>
  <c r="F51" i="10"/>
  <c r="H51" i="10" s="1"/>
  <c r="BG50" i="10"/>
  <c r="X50" i="10"/>
  <c r="T50" i="10"/>
  <c r="W50" i="10" s="1"/>
  <c r="AX50" i="10"/>
  <c r="G50" i="10"/>
  <c r="F50" i="10"/>
  <c r="H50" i="10" s="1"/>
  <c r="BG49" i="10"/>
  <c r="X49" i="10"/>
  <c r="T49" i="10"/>
  <c r="W49" i="10" s="1"/>
  <c r="AX49" i="10"/>
  <c r="G49" i="10"/>
  <c r="F49" i="10"/>
  <c r="H49" i="10" s="1"/>
  <c r="BG48" i="10"/>
  <c r="X48" i="10"/>
  <c r="T48" i="10"/>
  <c r="W48" i="10" s="1"/>
  <c r="AX48" i="10"/>
  <c r="G48" i="10"/>
  <c r="F48" i="10"/>
  <c r="H48" i="10" s="1"/>
  <c r="BG47" i="10"/>
  <c r="X47" i="10"/>
  <c r="T47" i="10"/>
  <c r="W47" i="10" s="1"/>
  <c r="AX47" i="10"/>
  <c r="G47" i="10"/>
  <c r="F47" i="10"/>
  <c r="H47" i="10" s="1"/>
  <c r="BG46" i="10"/>
  <c r="X46" i="10"/>
  <c r="T46" i="10"/>
  <c r="W46" i="10" s="1"/>
  <c r="AX46" i="10"/>
  <c r="G46" i="10"/>
  <c r="F46" i="10"/>
  <c r="H46" i="10" s="1"/>
  <c r="BG45" i="10"/>
  <c r="X45" i="10"/>
  <c r="T45" i="10"/>
  <c r="W45" i="10" s="1"/>
  <c r="AX45" i="10"/>
  <c r="G45" i="10"/>
  <c r="F45" i="10"/>
  <c r="H45" i="10" s="1"/>
  <c r="BG44" i="10"/>
  <c r="X44" i="10"/>
  <c r="T44" i="10"/>
  <c r="W44" i="10" s="1"/>
  <c r="AX44" i="10"/>
  <c r="G44" i="10"/>
  <c r="F44" i="10"/>
  <c r="H44" i="10" s="1"/>
  <c r="BG43" i="10"/>
  <c r="X43" i="10"/>
  <c r="T43" i="10"/>
  <c r="W43" i="10" s="1"/>
  <c r="AX43" i="10"/>
  <c r="G43" i="10"/>
  <c r="F43" i="10"/>
  <c r="H43" i="10" s="1"/>
  <c r="BG42" i="10"/>
  <c r="X42" i="10"/>
  <c r="T42" i="10"/>
  <c r="W42" i="10" s="1"/>
  <c r="AX42" i="10"/>
  <c r="G42" i="10"/>
  <c r="F42" i="10"/>
  <c r="H42" i="10" s="1"/>
  <c r="BG41" i="10"/>
  <c r="X41" i="10"/>
  <c r="T41" i="10"/>
  <c r="W41" i="10" s="1"/>
  <c r="AX41" i="10"/>
  <c r="G41" i="10"/>
  <c r="F41" i="10"/>
  <c r="H41" i="10" s="1"/>
  <c r="BG40" i="10"/>
  <c r="X40" i="10"/>
  <c r="T40" i="10"/>
  <c r="W40" i="10" s="1"/>
  <c r="AX40" i="10"/>
  <c r="G40" i="10"/>
  <c r="F40" i="10"/>
  <c r="H40" i="10" s="1"/>
  <c r="BG39" i="10"/>
  <c r="X39" i="10"/>
  <c r="T39" i="10"/>
  <c r="W39" i="10" s="1"/>
  <c r="AX39" i="10"/>
  <c r="G39" i="10"/>
  <c r="F39" i="10"/>
  <c r="H39" i="10" s="1"/>
  <c r="BG38" i="10"/>
  <c r="X38" i="10"/>
  <c r="T38" i="10"/>
  <c r="W38" i="10" s="1"/>
  <c r="AX38" i="10"/>
  <c r="G38" i="10"/>
  <c r="F38" i="10"/>
  <c r="H38" i="10" s="1"/>
  <c r="BG37" i="10"/>
  <c r="X37" i="10"/>
  <c r="T37" i="10"/>
  <c r="W37" i="10" s="1"/>
  <c r="AX37" i="10"/>
  <c r="G37" i="10"/>
  <c r="F37" i="10"/>
  <c r="H37" i="10" s="1"/>
  <c r="BG36" i="10"/>
  <c r="X36" i="10"/>
  <c r="T36" i="10"/>
  <c r="W36" i="10" s="1"/>
  <c r="AX36" i="10"/>
  <c r="G36" i="10"/>
  <c r="F36" i="10"/>
  <c r="H36" i="10" s="1"/>
  <c r="BG35" i="10"/>
  <c r="X35" i="10"/>
  <c r="T35" i="10"/>
  <c r="W35" i="10" s="1"/>
  <c r="AX35" i="10"/>
  <c r="G35" i="10"/>
  <c r="F35" i="10"/>
  <c r="H35" i="10" s="1"/>
  <c r="BG34" i="10"/>
  <c r="X34" i="10"/>
  <c r="T34" i="10"/>
  <c r="W34" i="10" s="1"/>
  <c r="AX34" i="10"/>
  <c r="G34" i="10"/>
  <c r="F34" i="10"/>
  <c r="H34" i="10" s="1"/>
  <c r="BG33" i="10"/>
  <c r="X33" i="10"/>
  <c r="T33" i="10"/>
  <c r="W33" i="10" s="1"/>
  <c r="AX33" i="10"/>
  <c r="G33" i="10"/>
  <c r="F33" i="10"/>
  <c r="H33" i="10" s="1"/>
  <c r="BG32" i="10"/>
  <c r="X32" i="10"/>
  <c r="T32" i="10"/>
  <c r="W32" i="10" s="1"/>
  <c r="AX32" i="10"/>
  <c r="G32" i="10"/>
  <c r="F32" i="10"/>
  <c r="H32" i="10" s="1"/>
  <c r="BG31" i="10"/>
  <c r="X31" i="10"/>
  <c r="T31" i="10"/>
  <c r="W31" i="10" s="1"/>
  <c r="AX31" i="10"/>
  <c r="G31" i="10"/>
  <c r="F31" i="10"/>
  <c r="H31" i="10" s="1"/>
  <c r="BG30" i="10"/>
  <c r="X30" i="10"/>
  <c r="T30" i="10"/>
  <c r="W30" i="10" s="1"/>
  <c r="AX30" i="10"/>
  <c r="G30" i="10"/>
  <c r="F30" i="10"/>
  <c r="H30" i="10" s="1"/>
  <c r="BG29" i="10"/>
  <c r="X29" i="10"/>
  <c r="T29" i="10"/>
  <c r="W29" i="10" s="1"/>
  <c r="AX29" i="10"/>
  <c r="G29" i="10"/>
  <c r="F29" i="10"/>
  <c r="H29" i="10" s="1"/>
  <c r="X28" i="10"/>
  <c r="T28" i="10"/>
  <c r="W28" i="10" s="1"/>
  <c r="G28" i="10"/>
  <c r="F28" i="10"/>
  <c r="X27" i="10"/>
  <c r="T27" i="10"/>
  <c r="W27" i="10" s="1"/>
  <c r="G27" i="10"/>
  <c r="F27" i="10"/>
  <c r="X26" i="10"/>
  <c r="T26" i="10"/>
  <c r="W26" i="10" s="1"/>
  <c r="G26" i="10"/>
  <c r="F26" i="10"/>
  <c r="X25" i="10"/>
  <c r="T25" i="10"/>
  <c r="W25" i="10" s="1"/>
  <c r="G25" i="10"/>
  <c r="F25" i="10"/>
  <c r="X24" i="10"/>
  <c r="T24" i="10"/>
  <c r="W24" i="10" s="1"/>
  <c r="G24" i="10"/>
  <c r="F24" i="10"/>
  <c r="X23" i="10"/>
  <c r="T23" i="10"/>
  <c r="W23" i="10" s="1"/>
  <c r="G23" i="10"/>
  <c r="F23" i="10"/>
  <c r="X22" i="10"/>
  <c r="T22" i="10"/>
  <c r="W22" i="10" s="1"/>
  <c r="G22" i="10"/>
  <c r="F22" i="10"/>
  <c r="X21" i="10"/>
  <c r="T21" i="10"/>
  <c r="W21" i="10" s="1"/>
  <c r="G21" i="10"/>
  <c r="F21" i="10"/>
  <c r="X20" i="10"/>
  <c r="T20" i="10"/>
  <c r="W20" i="10" s="1"/>
  <c r="G20" i="10"/>
  <c r="F20" i="10"/>
  <c r="X19" i="10"/>
  <c r="T19" i="10"/>
  <c r="W19" i="10" s="1"/>
  <c r="G19" i="10"/>
  <c r="F19" i="10"/>
  <c r="X18" i="10"/>
  <c r="T18" i="10"/>
  <c r="W18" i="10" s="1"/>
  <c r="G18" i="10"/>
  <c r="F18" i="10"/>
  <c r="X17" i="10"/>
  <c r="T17" i="10"/>
  <c r="W17" i="10" s="1"/>
  <c r="G17" i="10"/>
  <c r="F17" i="10"/>
  <c r="X16" i="10"/>
  <c r="T16" i="10"/>
  <c r="W16" i="10" s="1"/>
  <c r="G16" i="10"/>
  <c r="F16" i="10"/>
  <c r="X15" i="10"/>
  <c r="T15" i="10"/>
  <c r="W15" i="10" s="1"/>
  <c r="G15" i="10"/>
  <c r="F15" i="10"/>
  <c r="X14" i="10"/>
  <c r="T14" i="10"/>
  <c r="W14" i="10" s="1"/>
  <c r="G14" i="10"/>
  <c r="F14" i="10"/>
  <c r="X13" i="10"/>
  <c r="T13" i="10"/>
  <c r="W13" i="10" s="1"/>
  <c r="K13" i="10"/>
  <c r="G13" i="10"/>
  <c r="F13" i="10"/>
  <c r="X12" i="10"/>
  <c r="T12" i="10"/>
  <c r="W12" i="10" s="1"/>
  <c r="G12" i="10"/>
  <c r="F12" i="10"/>
  <c r="X11" i="10"/>
  <c r="T11" i="10"/>
  <c r="W11" i="10" s="1"/>
  <c r="G11" i="10"/>
  <c r="F11" i="10"/>
  <c r="X10" i="10"/>
  <c r="T10" i="10"/>
  <c r="W10" i="10" s="1"/>
  <c r="G10" i="10"/>
  <c r="F10" i="10"/>
  <c r="X9" i="10"/>
  <c r="T9" i="10"/>
  <c r="W9" i="10" s="1"/>
  <c r="G9" i="10"/>
  <c r="F9" i="10"/>
  <c r="X8" i="10"/>
  <c r="T8" i="10"/>
  <c r="W8" i="10" s="1"/>
  <c r="G8" i="10"/>
  <c r="F8" i="10"/>
  <c r="X7" i="10"/>
  <c r="T7" i="10"/>
  <c r="W7" i="10" s="1"/>
  <c r="G7" i="10"/>
  <c r="F7" i="10"/>
  <c r="X6" i="10"/>
  <c r="T6" i="10"/>
  <c r="W6" i="10" s="1"/>
  <c r="G6" i="10"/>
  <c r="F6" i="10"/>
  <c r="X5" i="10"/>
  <c r="T5" i="10"/>
  <c r="W5" i="10" s="1"/>
  <c r="G5" i="10"/>
  <c r="F5" i="10"/>
  <c r="X4" i="10"/>
  <c r="T4" i="10"/>
  <c r="W4" i="10" s="1"/>
  <c r="G4" i="10"/>
  <c r="F4" i="10"/>
  <c r="H2" i="10"/>
  <c r="C2" i="10"/>
  <c r="BG103" i="9"/>
  <c r="X103" i="9"/>
  <c r="T103" i="9"/>
  <c r="W103" i="9" s="1"/>
  <c r="AX103" i="9"/>
  <c r="H103" i="9"/>
  <c r="G103" i="9"/>
  <c r="F103" i="9"/>
  <c r="BG102" i="9"/>
  <c r="X102" i="9"/>
  <c r="T102" i="9"/>
  <c r="W102" i="9" s="1"/>
  <c r="AX102" i="9"/>
  <c r="G102" i="9"/>
  <c r="F102" i="9"/>
  <c r="H102" i="9" s="1"/>
  <c r="BG101" i="9"/>
  <c r="X101" i="9"/>
  <c r="T101" i="9"/>
  <c r="W101" i="9" s="1"/>
  <c r="K101" i="9"/>
  <c r="AX101" i="9"/>
  <c r="G101" i="9"/>
  <c r="F101" i="9"/>
  <c r="H101" i="9" s="1"/>
  <c r="BG100" i="9"/>
  <c r="X100" i="9"/>
  <c r="T100" i="9"/>
  <c r="W100" i="9" s="1"/>
  <c r="AX100" i="9"/>
  <c r="G100" i="9"/>
  <c r="F100" i="9"/>
  <c r="H100" i="9" s="1"/>
  <c r="BG99" i="9"/>
  <c r="X99" i="9"/>
  <c r="T99" i="9"/>
  <c r="W99" i="9" s="1"/>
  <c r="AX99" i="9"/>
  <c r="G99" i="9"/>
  <c r="F99" i="9"/>
  <c r="H99" i="9" s="1"/>
  <c r="BG98" i="9"/>
  <c r="X98" i="9"/>
  <c r="T98" i="9"/>
  <c r="W98" i="9" s="1"/>
  <c r="K98" i="9"/>
  <c r="AX98" i="9"/>
  <c r="G98" i="9"/>
  <c r="F98" i="9"/>
  <c r="H98" i="9" s="1"/>
  <c r="BG97" i="9"/>
  <c r="X97" i="9"/>
  <c r="T97" i="9"/>
  <c r="W97" i="9" s="1"/>
  <c r="AX97" i="9"/>
  <c r="G97" i="9"/>
  <c r="F97" i="9"/>
  <c r="H97" i="9" s="1"/>
  <c r="BG96" i="9"/>
  <c r="AX96" i="9"/>
  <c r="X96" i="9"/>
  <c r="T96" i="9"/>
  <c r="W96" i="9" s="1"/>
  <c r="G96" i="9"/>
  <c r="F96" i="9"/>
  <c r="H96" i="9" s="1"/>
  <c r="BG95" i="9"/>
  <c r="X95" i="9"/>
  <c r="T95" i="9"/>
  <c r="W95" i="9" s="1"/>
  <c r="AX95" i="9"/>
  <c r="H95" i="9"/>
  <c r="G95" i="9"/>
  <c r="F95" i="9"/>
  <c r="BG94" i="9"/>
  <c r="AX94" i="9"/>
  <c r="X94" i="9"/>
  <c r="T94" i="9"/>
  <c r="W94" i="9" s="1"/>
  <c r="G94" i="9"/>
  <c r="F94" i="9"/>
  <c r="H94" i="9" s="1"/>
  <c r="BH93" i="9"/>
  <c r="BG93" i="9"/>
  <c r="X93" i="9"/>
  <c r="T93" i="9"/>
  <c r="W93" i="9" s="1"/>
  <c r="AX93" i="9"/>
  <c r="G93" i="9"/>
  <c r="F93" i="9"/>
  <c r="H93" i="9" s="1"/>
  <c r="BG92" i="9"/>
  <c r="X92" i="9"/>
  <c r="T92" i="9"/>
  <c r="W92" i="9" s="1"/>
  <c r="AX92" i="9"/>
  <c r="G92" i="9"/>
  <c r="F92" i="9"/>
  <c r="H92" i="9" s="1"/>
  <c r="BG91" i="9"/>
  <c r="X91" i="9"/>
  <c r="T91" i="9"/>
  <c r="W91" i="9" s="1"/>
  <c r="AX91" i="9"/>
  <c r="G91" i="9"/>
  <c r="F91" i="9"/>
  <c r="H91" i="9" s="1"/>
  <c r="BG90" i="9"/>
  <c r="X90" i="9"/>
  <c r="T90" i="9"/>
  <c r="W90" i="9" s="1"/>
  <c r="AX90" i="9"/>
  <c r="G90" i="9"/>
  <c r="F90" i="9"/>
  <c r="H90" i="9" s="1"/>
  <c r="BG89" i="9"/>
  <c r="X89" i="9"/>
  <c r="T89" i="9"/>
  <c r="W89" i="9" s="1"/>
  <c r="AX89" i="9"/>
  <c r="G89" i="9"/>
  <c r="F89" i="9"/>
  <c r="H89" i="9" s="1"/>
  <c r="BG88" i="9"/>
  <c r="X88" i="9"/>
  <c r="T88" i="9"/>
  <c r="W88" i="9" s="1"/>
  <c r="AX88" i="9"/>
  <c r="G88" i="9"/>
  <c r="F88" i="9"/>
  <c r="H88" i="9" s="1"/>
  <c r="BG87" i="9"/>
  <c r="X87" i="9"/>
  <c r="T87" i="9"/>
  <c r="W87" i="9" s="1"/>
  <c r="AX87" i="9"/>
  <c r="G87" i="9"/>
  <c r="F87" i="9"/>
  <c r="H87" i="9" s="1"/>
  <c r="BG86" i="9"/>
  <c r="X86" i="9"/>
  <c r="T86" i="9"/>
  <c r="W86" i="9" s="1"/>
  <c r="AX86" i="9"/>
  <c r="H86" i="9"/>
  <c r="G86" i="9"/>
  <c r="F86" i="9"/>
  <c r="BG85" i="9"/>
  <c r="X85" i="9"/>
  <c r="T85" i="9"/>
  <c r="W85" i="9" s="1"/>
  <c r="AX85" i="9"/>
  <c r="G85" i="9"/>
  <c r="K85" i="9" s="1"/>
  <c r="F85" i="9"/>
  <c r="H85" i="9" s="1"/>
  <c r="BG84" i="9"/>
  <c r="X84" i="9"/>
  <c r="T84" i="9"/>
  <c r="W84" i="9" s="1"/>
  <c r="AX84" i="9"/>
  <c r="G84" i="9"/>
  <c r="F84" i="9"/>
  <c r="H84" i="9" s="1"/>
  <c r="BG83" i="9"/>
  <c r="AX83" i="9"/>
  <c r="X83" i="9"/>
  <c r="T83" i="9"/>
  <c r="W83" i="9" s="1"/>
  <c r="G83" i="9"/>
  <c r="F83" i="9"/>
  <c r="H83" i="9" s="1"/>
  <c r="BG82" i="9"/>
  <c r="X82" i="9"/>
  <c r="T82" i="9"/>
  <c r="W82" i="9" s="1"/>
  <c r="AX82" i="9"/>
  <c r="G82" i="9"/>
  <c r="F82" i="9"/>
  <c r="H82" i="9" s="1"/>
  <c r="BG81" i="9"/>
  <c r="X81" i="9"/>
  <c r="T81" i="9"/>
  <c r="W81" i="9" s="1"/>
  <c r="AX81" i="9"/>
  <c r="G81" i="9"/>
  <c r="F81" i="9"/>
  <c r="H81" i="9" s="1"/>
  <c r="BG80" i="9"/>
  <c r="X80" i="9"/>
  <c r="T80" i="9"/>
  <c r="W80" i="9" s="1"/>
  <c r="AX80" i="9"/>
  <c r="G80" i="9"/>
  <c r="F80" i="9"/>
  <c r="H80" i="9" s="1"/>
  <c r="BG79" i="9"/>
  <c r="X79" i="9"/>
  <c r="T79" i="9"/>
  <c r="W79" i="9" s="1"/>
  <c r="AX79" i="9"/>
  <c r="G79" i="9"/>
  <c r="F79" i="9"/>
  <c r="H79" i="9" s="1"/>
  <c r="BG78" i="9"/>
  <c r="X78" i="9"/>
  <c r="T78" i="9"/>
  <c r="W78" i="9" s="1"/>
  <c r="AX78" i="9"/>
  <c r="G78" i="9"/>
  <c r="F78" i="9"/>
  <c r="H78" i="9" s="1"/>
  <c r="BG77" i="9"/>
  <c r="X77" i="9"/>
  <c r="T77" i="9"/>
  <c r="W77" i="9" s="1"/>
  <c r="K77" i="9"/>
  <c r="AX77" i="9"/>
  <c r="G77" i="9"/>
  <c r="F77" i="9"/>
  <c r="H77" i="9" s="1"/>
  <c r="BG76" i="9"/>
  <c r="X76" i="9"/>
  <c r="T76" i="9"/>
  <c r="W76" i="9" s="1"/>
  <c r="AX76" i="9"/>
  <c r="G76" i="9"/>
  <c r="F76" i="9"/>
  <c r="H76" i="9" s="1"/>
  <c r="BG75" i="9"/>
  <c r="X75" i="9"/>
  <c r="T75" i="9"/>
  <c r="W75" i="9" s="1"/>
  <c r="AX75" i="9"/>
  <c r="G75" i="9"/>
  <c r="F75" i="9"/>
  <c r="H75" i="9" s="1"/>
  <c r="BG74" i="9"/>
  <c r="X74" i="9"/>
  <c r="T74" i="9"/>
  <c r="W74" i="9" s="1"/>
  <c r="AX74" i="9"/>
  <c r="G74" i="9"/>
  <c r="F74" i="9"/>
  <c r="H74" i="9" s="1"/>
  <c r="BG73" i="9"/>
  <c r="X73" i="9"/>
  <c r="T73" i="9"/>
  <c r="W73" i="9" s="1"/>
  <c r="AX73" i="9"/>
  <c r="G73" i="9"/>
  <c r="F73" i="9"/>
  <c r="H73" i="9" s="1"/>
  <c r="BG72" i="9"/>
  <c r="X72" i="9"/>
  <c r="T72" i="9"/>
  <c r="W72" i="9" s="1"/>
  <c r="AX72" i="9"/>
  <c r="G72" i="9"/>
  <c r="F72" i="9"/>
  <c r="H72" i="9" s="1"/>
  <c r="BG71" i="9"/>
  <c r="AX71" i="9"/>
  <c r="X71" i="9"/>
  <c r="T71" i="9"/>
  <c r="W71" i="9" s="1"/>
  <c r="G71" i="9"/>
  <c r="F71" i="9"/>
  <c r="H71" i="9" s="1"/>
  <c r="BG70" i="9"/>
  <c r="X70" i="9"/>
  <c r="T70" i="9"/>
  <c r="W70" i="9" s="1"/>
  <c r="AX70" i="9"/>
  <c r="G70" i="9"/>
  <c r="F70" i="9"/>
  <c r="H70" i="9" s="1"/>
  <c r="BG69" i="9"/>
  <c r="X69" i="9"/>
  <c r="T69" i="9"/>
  <c r="W69" i="9" s="1"/>
  <c r="AX69" i="9"/>
  <c r="G69" i="9"/>
  <c r="F69" i="9"/>
  <c r="H69" i="9" s="1"/>
  <c r="BG68" i="9"/>
  <c r="X68" i="9"/>
  <c r="T68" i="9"/>
  <c r="W68" i="9" s="1"/>
  <c r="AX68" i="9"/>
  <c r="G68" i="9"/>
  <c r="F68" i="9"/>
  <c r="H68" i="9" s="1"/>
  <c r="BG67" i="9"/>
  <c r="X67" i="9"/>
  <c r="T67" i="9"/>
  <c r="W67" i="9" s="1"/>
  <c r="AX67" i="9"/>
  <c r="H67" i="9"/>
  <c r="G67" i="9"/>
  <c r="F67" i="9"/>
  <c r="BG66" i="9"/>
  <c r="X66" i="9"/>
  <c r="T66" i="9"/>
  <c r="W66" i="9" s="1"/>
  <c r="AX66" i="9"/>
  <c r="G66" i="9"/>
  <c r="F66" i="9"/>
  <c r="H66" i="9" s="1"/>
  <c r="BG65" i="9"/>
  <c r="X65" i="9"/>
  <c r="T65" i="9"/>
  <c r="W65" i="9" s="1"/>
  <c r="AX65" i="9"/>
  <c r="G65" i="9"/>
  <c r="F65" i="9"/>
  <c r="H65" i="9" s="1"/>
  <c r="BG64" i="9"/>
  <c r="AX64" i="9"/>
  <c r="X64" i="9"/>
  <c r="W64" i="9"/>
  <c r="T64" i="9"/>
  <c r="G64" i="9"/>
  <c r="F64" i="9"/>
  <c r="H64" i="9" s="1"/>
  <c r="BG63" i="9"/>
  <c r="X63" i="9"/>
  <c r="T63" i="9"/>
  <c r="W63" i="9" s="1"/>
  <c r="AX63" i="9"/>
  <c r="G63" i="9"/>
  <c r="F63" i="9"/>
  <c r="H63" i="9" s="1"/>
  <c r="BG62" i="9"/>
  <c r="AX62" i="9"/>
  <c r="X62" i="9"/>
  <c r="T62" i="9"/>
  <c r="W62" i="9" s="1"/>
  <c r="G62" i="9"/>
  <c r="F62" i="9"/>
  <c r="H62" i="9" s="1"/>
  <c r="BG61" i="9"/>
  <c r="X61" i="9"/>
  <c r="T61" i="9"/>
  <c r="W61" i="9" s="1"/>
  <c r="AX61" i="9"/>
  <c r="H61" i="9"/>
  <c r="G61" i="9"/>
  <c r="F61" i="9"/>
  <c r="BG60" i="9"/>
  <c r="AX60" i="9"/>
  <c r="X60" i="9"/>
  <c r="T60" i="9"/>
  <c r="W60" i="9" s="1"/>
  <c r="G60" i="9"/>
  <c r="F60" i="9"/>
  <c r="H60" i="9" s="1"/>
  <c r="BG59" i="9"/>
  <c r="X59" i="9"/>
  <c r="T59" i="9"/>
  <c r="W59" i="9" s="1"/>
  <c r="AX59" i="9"/>
  <c r="G59" i="9"/>
  <c r="F59" i="9"/>
  <c r="H59" i="9" s="1"/>
  <c r="BG58" i="9"/>
  <c r="X58" i="9"/>
  <c r="T58" i="9"/>
  <c r="W58" i="9" s="1"/>
  <c r="AX58" i="9"/>
  <c r="G58" i="9"/>
  <c r="F58" i="9"/>
  <c r="H58" i="9" s="1"/>
  <c r="BG57" i="9"/>
  <c r="X57" i="9"/>
  <c r="T57" i="9"/>
  <c r="W57" i="9" s="1"/>
  <c r="AX57" i="9"/>
  <c r="G57" i="9"/>
  <c r="F57" i="9"/>
  <c r="H57" i="9" s="1"/>
  <c r="BH56" i="9"/>
  <c r="BG56" i="9"/>
  <c r="AU56" i="9"/>
  <c r="X56" i="9"/>
  <c r="T56" i="9"/>
  <c r="W56" i="9" s="1"/>
  <c r="M56" i="9"/>
  <c r="AX56" i="9"/>
  <c r="G56" i="9"/>
  <c r="F56" i="9"/>
  <c r="H56" i="9" s="1"/>
  <c r="BG55" i="9"/>
  <c r="X55" i="9"/>
  <c r="T55" i="9"/>
  <c r="W55" i="9" s="1"/>
  <c r="AX55" i="9"/>
  <c r="G55" i="9"/>
  <c r="F55" i="9"/>
  <c r="H55" i="9" s="1"/>
  <c r="BG54" i="9"/>
  <c r="X54" i="9"/>
  <c r="W54" i="9"/>
  <c r="T54" i="9"/>
  <c r="AX54" i="9"/>
  <c r="G54" i="9"/>
  <c r="F54" i="9"/>
  <c r="H54" i="9" s="1"/>
  <c r="BG53" i="9"/>
  <c r="X53" i="9"/>
  <c r="T53" i="9"/>
  <c r="W53" i="9" s="1"/>
  <c r="AX53" i="9"/>
  <c r="H53" i="9"/>
  <c r="G53" i="9"/>
  <c r="F53" i="9"/>
  <c r="BG52" i="9"/>
  <c r="AX52" i="9"/>
  <c r="X52" i="9"/>
  <c r="T52" i="9"/>
  <c r="W52" i="9" s="1"/>
  <c r="G52" i="9"/>
  <c r="F52" i="9"/>
  <c r="H52" i="9" s="1"/>
  <c r="BG51" i="9"/>
  <c r="X51" i="9"/>
  <c r="T51" i="9"/>
  <c r="W51" i="9" s="1"/>
  <c r="AX51" i="9"/>
  <c r="G51" i="9"/>
  <c r="F51" i="9"/>
  <c r="H51" i="9" s="1"/>
  <c r="BG50" i="9"/>
  <c r="X50" i="9"/>
  <c r="T50" i="9"/>
  <c r="W50" i="9" s="1"/>
  <c r="AX50" i="9"/>
  <c r="G50" i="9"/>
  <c r="F50" i="9"/>
  <c r="H50" i="9" s="1"/>
  <c r="BG49" i="9"/>
  <c r="X49" i="9"/>
  <c r="T49" i="9"/>
  <c r="W49" i="9" s="1"/>
  <c r="AX49" i="9"/>
  <c r="G49" i="9"/>
  <c r="F49" i="9"/>
  <c r="H49" i="9" s="1"/>
  <c r="BH48" i="9"/>
  <c r="BG48" i="9"/>
  <c r="X48" i="9"/>
  <c r="T48" i="9"/>
  <c r="W48" i="9" s="1"/>
  <c r="K48" i="9"/>
  <c r="AX48" i="9"/>
  <c r="G48" i="9"/>
  <c r="F48" i="9"/>
  <c r="H48" i="9" s="1"/>
  <c r="BG47" i="9"/>
  <c r="X47" i="9"/>
  <c r="T47" i="9"/>
  <c r="W47" i="9" s="1"/>
  <c r="AX47" i="9"/>
  <c r="G47" i="9"/>
  <c r="F47" i="9"/>
  <c r="H47" i="9" s="1"/>
  <c r="BG46" i="9"/>
  <c r="X46" i="9"/>
  <c r="T46" i="9"/>
  <c r="W46" i="9" s="1"/>
  <c r="AX46" i="9"/>
  <c r="G46" i="9"/>
  <c r="F46" i="9"/>
  <c r="H46" i="9" s="1"/>
  <c r="BG45" i="9"/>
  <c r="X45" i="9"/>
  <c r="T45" i="9"/>
  <c r="W45" i="9" s="1"/>
  <c r="AX45" i="9"/>
  <c r="G45" i="9"/>
  <c r="F45" i="9"/>
  <c r="H45" i="9" s="1"/>
  <c r="BG44" i="9"/>
  <c r="AX44" i="9"/>
  <c r="X44" i="9"/>
  <c r="T44" i="9"/>
  <c r="W44" i="9" s="1"/>
  <c r="G44" i="9"/>
  <c r="F44" i="9"/>
  <c r="H44" i="9" s="1"/>
  <c r="BG43" i="9"/>
  <c r="X43" i="9"/>
  <c r="T43" i="9"/>
  <c r="W43" i="9" s="1"/>
  <c r="AX43" i="9"/>
  <c r="G43" i="9"/>
  <c r="F43" i="9"/>
  <c r="H43" i="9" s="1"/>
  <c r="BG42" i="9"/>
  <c r="X42" i="9"/>
  <c r="T42" i="9"/>
  <c r="W42" i="9" s="1"/>
  <c r="AX42" i="9"/>
  <c r="G42" i="9"/>
  <c r="F42" i="9"/>
  <c r="H42" i="9" s="1"/>
  <c r="BG41" i="9"/>
  <c r="X41" i="9"/>
  <c r="T41" i="9"/>
  <c r="W41" i="9" s="1"/>
  <c r="AX41" i="9"/>
  <c r="G41" i="9"/>
  <c r="F41" i="9"/>
  <c r="H41" i="9" s="1"/>
  <c r="BG40" i="9"/>
  <c r="AU40" i="9"/>
  <c r="X40" i="9"/>
  <c r="T40" i="9"/>
  <c r="W40" i="9" s="1"/>
  <c r="AX40" i="9"/>
  <c r="G40" i="9"/>
  <c r="K40" i="9" s="1"/>
  <c r="F40" i="9"/>
  <c r="H40" i="9" s="1"/>
  <c r="BG39" i="9"/>
  <c r="X39" i="9"/>
  <c r="T39" i="9"/>
  <c r="W39" i="9" s="1"/>
  <c r="AX39" i="9"/>
  <c r="G39" i="9"/>
  <c r="F39" i="9"/>
  <c r="H39" i="9" s="1"/>
  <c r="BG38" i="9"/>
  <c r="X38" i="9"/>
  <c r="T38" i="9"/>
  <c r="W38" i="9" s="1"/>
  <c r="AX38" i="9"/>
  <c r="G38" i="9"/>
  <c r="F38" i="9"/>
  <c r="H38" i="9" s="1"/>
  <c r="BG37" i="9"/>
  <c r="X37" i="9"/>
  <c r="T37" i="9"/>
  <c r="W37" i="9" s="1"/>
  <c r="AX37" i="9"/>
  <c r="G37" i="9"/>
  <c r="F37" i="9"/>
  <c r="H37" i="9" s="1"/>
  <c r="BG36" i="9"/>
  <c r="X36" i="9"/>
  <c r="T36" i="9"/>
  <c r="W36" i="9" s="1"/>
  <c r="AX36" i="9"/>
  <c r="G36" i="9"/>
  <c r="F36" i="9"/>
  <c r="H36" i="9" s="1"/>
  <c r="BG35" i="9"/>
  <c r="X35" i="9"/>
  <c r="T35" i="9"/>
  <c r="W35" i="9" s="1"/>
  <c r="AX35" i="9"/>
  <c r="G35" i="9"/>
  <c r="F35" i="9"/>
  <c r="H35" i="9" s="1"/>
  <c r="BG34" i="9"/>
  <c r="X34" i="9"/>
  <c r="T34" i="9"/>
  <c r="W34" i="9" s="1"/>
  <c r="AX34" i="9"/>
  <c r="G34" i="9"/>
  <c r="AV34" i="9" s="1"/>
  <c r="F34" i="9"/>
  <c r="H34" i="9" s="1"/>
  <c r="BG33" i="9"/>
  <c r="X33" i="9"/>
  <c r="T33" i="9"/>
  <c r="W33" i="9" s="1"/>
  <c r="AX33" i="9"/>
  <c r="G33" i="9"/>
  <c r="F33" i="9"/>
  <c r="H33" i="9" s="1"/>
  <c r="BG32" i="9"/>
  <c r="X32" i="9"/>
  <c r="T32" i="9"/>
  <c r="W32" i="9" s="1"/>
  <c r="AX32" i="9"/>
  <c r="G32" i="9"/>
  <c r="F32" i="9"/>
  <c r="H32" i="9" s="1"/>
  <c r="BG31" i="9"/>
  <c r="X31" i="9"/>
  <c r="T31" i="9"/>
  <c r="W31" i="9" s="1"/>
  <c r="AX31" i="9"/>
  <c r="G31" i="9"/>
  <c r="F31" i="9"/>
  <c r="H31" i="9" s="1"/>
  <c r="BG30" i="9"/>
  <c r="X30" i="9"/>
  <c r="T30" i="9"/>
  <c r="W30" i="9" s="1"/>
  <c r="AX30" i="9"/>
  <c r="G30" i="9"/>
  <c r="K30" i="9" s="1"/>
  <c r="F30" i="9"/>
  <c r="H30" i="9" s="1"/>
  <c r="X29" i="9"/>
  <c r="T29" i="9"/>
  <c r="W29" i="9" s="1"/>
  <c r="G29" i="9"/>
  <c r="F29" i="9"/>
  <c r="X28" i="9"/>
  <c r="T28" i="9"/>
  <c r="W28" i="9" s="1"/>
  <c r="G28" i="9"/>
  <c r="F28" i="9"/>
  <c r="X27" i="9"/>
  <c r="T27" i="9"/>
  <c r="W27" i="9" s="1"/>
  <c r="G27" i="9"/>
  <c r="F27" i="9"/>
  <c r="X26" i="9"/>
  <c r="T26" i="9"/>
  <c r="W26" i="9" s="1"/>
  <c r="G26" i="9"/>
  <c r="F26" i="9"/>
  <c r="X25" i="9"/>
  <c r="T25" i="9"/>
  <c r="W25" i="9" s="1"/>
  <c r="G25" i="9"/>
  <c r="F25" i="9"/>
  <c r="X24" i="9"/>
  <c r="T24" i="9"/>
  <c r="W24" i="9" s="1"/>
  <c r="G24" i="9"/>
  <c r="F24" i="9"/>
  <c r="X23" i="9"/>
  <c r="T23" i="9"/>
  <c r="W23" i="9" s="1"/>
  <c r="G23" i="9"/>
  <c r="F23" i="9"/>
  <c r="X22" i="9"/>
  <c r="T22" i="9"/>
  <c r="W22" i="9" s="1"/>
  <c r="G22" i="9"/>
  <c r="F22" i="9"/>
  <c r="X21" i="9"/>
  <c r="T21" i="9"/>
  <c r="W21" i="9" s="1"/>
  <c r="G21" i="9"/>
  <c r="F21" i="9"/>
  <c r="X20" i="9"/>
  <c r="T20" i="9"/>
  <c r="W20" i="9" s="1"/>
  <c r="G20" i="9"/>
  <c r="F20" i="9"/>
  <c r="X19" i="9"/>
  <c r="T19" i="9"/>
  <c r="W19" i="9" s="1"/>
  <c r="G19" i="9"/>
  <c r="F19" i="9"/>
  <c r="X18" i="9"/>
  <c r="T18" i="9"/>
  <c r="W18" i="9" s="1"/>
  <c r="G18" i="9"/>
  <c r="F18" i="9"/>
  <c r="X17" i="9"/>
  <c r="T17" i="9"/>
  <c r="W17" i="9" s="1"/>
  <c r="G17" i="9"/>
  <c r="F17" i="9"/>
  <c r="X16" i="9"/>
  <c r="T16" i="9"/>
  <c r="W16" i="9" s="1"/>
  <c r="G16" i="9"/>
  <c r="F16" i="9"/>
  <c r="X15" i="9"/>
  <c r="T15" i="9"/>
  <c r="W15" i="9" s="1"/>
  <c r="G15" i="9"/>
  <c r="F15" i="9"/>
  <c r="X14" i="9"/>
  <c r="T14" i="9"/>
  <c r="W14" i="9" s="1"/>
  <c r="G14" i="9"/>
  <c r="F14" i="9"/>
  <c r="X13" i="9"/>
  <c r="T13" i="9"/>
  <c r="W13" i="9" s="1"/>
  <c r="G13" i="9"/>
  <c r="F13" i="9"/>
  <c r="X12" i="9"/>
  <c r="T12" i="9"/>
  <c r="W12" i="9" s="1"/>
  <c r="G12" i="9"/>
  <c r="F12" i="9"/>
  <c r="X11" i="9"/>
  <c r="T11" i="9"/>
  <c r="W11" i="9" s="1"/>
  <c r="G11" i="9"/>
  <c r="F11" i="9"/>
  <c r="X10" i="9"/>
  <c r="T10" i="9"/>
  <c r="W10" i="9" s="1"/>
  <c r="G10" i="9"/>
  <c r="F10" i="9"/>
  <c r="X9" i="9"/>
  <c r="T9" i="9"/>
  <c r="W9" i="9" s="1"/>
  <c r="G9" i="9"/>
  <c r="F9" i="9"/>
  <c r="X8" i="9"/>
  <c r="T8" i="9"/>
  <c r="W8" i="9" s="1"/>
  <c r="G8" i="9"/>
  <c r="F8" i="9"/>
  <c r="X7" i="9"/>
  <c r="T7" i="9"/>
  <c r="W7" i="9" s="1"/>
  <c r="G7" i="9"/>
  <c r="F7" i="9"/>
  <c r="X6" i="9"/>
  <c r="T6" i="9"/>
  <c r="W6" i="9" s="1"/>
  <c r="G6" i="9"/>
  <c r="F6" i="9"/>
  <c r="X5" i="9"/>
  <c r="T5" i="9"/>
  <c r="W5" i="9" s="1"/>
  <c r="G5" i="9"/>
  <c r="F5" i="9"/>
  <c r="X4" i="9"/>
  <c r="T4" i="9"/>
  <c r="W4" i="9" s="1"/>
  <c r="G4" i="9"/>
  <c r="F4" i="9"/>
  <c r="H2" i="9"/>
  <c r="C2" i="9"/>
  <c r="BG103" i="8"/>
  <c r="X103" i="8"/>
  <c r="T103" i="8"/>
  <c r="W103" i="8" s="1"/>
  <c r="AX103" i="8"/>
  <c r="G103" i="8"/>
  <c r="F103" i="8"/>
  <c r="H103" i="8" s="1"/>
  <c r="BG102" i="8"/>
  <c r="X102" i="8"/>
  <c r="T102" i="8"/>
  <c r="W102" i="8" s="1"/>
  <c r="AX102" i="8"/>
  <c r="G102" i="8"/>
  <c r="F102" i="8"/>
  <c r="H102" i="8" s="1"/>
  <c r="BG101" i="8"/>
  <c r="X101" i="8"/>
  <c r="T101" i="8"/>
  <c r="W101" i="8" s="1"/>
  <c r="AX101" i="8"/>
  <c r="G101" i="8"/>
  <c r="F101" i="8"/>
  <c r="H101" i="8" s="1"/>
  <c r="BG100" i="8"/>
  <c r="X100" i="8"/>
  <c r="T100" i="8"/>
  <c r="W100" i="8" s="1"/>
  <c r="AX100" i="8"/>
  <c r="G100" i="8"/>
  <c r="F100" i="8"/>
  <c r="H100" i="8" s="1"/>
  <c r="BG99" i="8"/>
  <c r="X99" i="8"/>
  <c r="T99" i="8"/>
  <c r="W99" i="8" s="1"/>
  <c r="AX99" i="8"/>
  <c r="H99" i="8"/>
  <c r="G99" i="8"/>
  <c r="F99" i="8"/>
  <c r="BG98" i="8"/>
  <c r="X98" i="8"/>
  <c r="T98" i="8"/>
  <c r="W98" i="8" s="1"/>
  <c r="AX98" i="8"/>
  <c r="G98" i="8"/>
  <c r="F98" i="8"/>
  <c r="H98" i="8" s="1"/>
  <c r="BG97" i="8"/>
  <c r="X97" i="8"/>
  <c r="T97" i="8"/>
  <c r="W97" i="8" s="1"/>
  <c r="AX97" i="8"/>
  <c r="G97" i="8"/>
  <c r="F97" i="8"/>
  <c r="H97" i="8" s="1"/>
  <c r="BG96" i="8"/>
  <c r="X96" i="8"/>
  <c r="T96" i="8"/>
  <c r="W96" i="8" s="1"/>
  <c r="AX96" i="8"/>
  <c r="G96" i="8"/>
  <c r="F96" i="8"/>
  <c r="H96" i="8" s="1"/>
  <c r="BG95" i="8"/>
  <c r="X95" i="8"/>
  <c r="T95" i="8"/>
  <c r="W95" i="8" s="1"/>
  <c r="AX95" i="8"/>
  <c r="G95" i="8"/>
  <c r="F95" i="8"/>
  <c r="H95" i="8" s="1"/>
  <c r="BG94" i="8"/>
  <c r="X94" i="8"/>
  <c r="T94" i="8"/>
  <c r="W94" i="8" s="1"/>
  <c r="AX94" i="8"/>
  <c r="G94" i="8"/>
  <c r="F94" i="8"/>
  <c r="H94" i="8" s="1"/>
  <c r="BG93" i="8"/>
  <c r="X93" i="8"/>
  <c r="T93" i="8"/>
  <c r="W93" i="8" s="1"/>
  <c r="AX93" i="8"/>
  <c r="G93" i="8"/>
  <c r="F93" i="8"/>
  <c r="H93" i="8" s="1"/>
  <c r="BG92" i="8"/>
  <c r="X92" i="8"/>
  <c r="T92" i="8"/>
  <c r="W92" i="8" s="1"/>
  <c r="AX92" i="8"/>
  <c r="G92" i="8"/>
  <c r="F92" i="8"/>
  <c r="H92" i="8" s="1"/>
  <c r="BG91" i="8"/>
  <c r="X91" i="8"/>
  <c r="T91" i="8"/>
  <c r="W91" i="8" s="1"/>
  <c r="AX91" i="8"/>
  <c r="G91" i="8"/>
  <c r="F91" i="8"/>
  <c r="H91" i="8" s="1"/>
  <c r="BG90" i="8"/>
  <c r="X90" i="8"/>
  <c r="T90" i="8"/>
  <c r="W90" i="8" s="1"/>
  <c r="AX90" i="8"/>
  <c r="G90" i="8"/>
  <c r="F90" i="8"/>
  <c r="H90" i="8" s="1"/>
  <c r="BG89" i="8"/>
  <c r="X89" i="8"/>
  <c r="T89" i="8"/>
  <c r="W89" i="8" s="1"/>
  <c r="AX89" i="8"/>
  <c r="G89" i="8"/>
  <c r="F89" i="8"/>
  <c r="H89" i="8" s="1"/>
  <c r="BG88" i="8"/>
  <c r="X88" i="8"/>
  <c r="T88" i="8"/>
  <c r="W88" i="8" s="1"/>
  <c r="AX88" i="8"/>
  <c r="G88" i="8"/>
  <c r="F88" i="8"/>
  <c r="H88" i="8" s="1"/>
  <c r="BG87" i="8"/>
  <c r="X87" i="8"/>
  <c r="T87" i="8"/>
  <c r="W87" i="8" s="1"/>
  <c r="AX87" i="8"/>
  <c r="G87" i="8"/>
  <c r="F87" i="8"/>
  <c r="H87" i="8" s="1"/>
  <c r="BG86" i="8"/>
  <c r="X86" i="8"/>
  <c r="T86" i="8"/>
  <c r="W86" i="8" s="1"/>
  <c r="AX86" i="8"/>
  <c r="G86" i="8"/>
  <c r="F86" i="8"/>
  <c r="H86" i="8" s="1"/>
  <c r="BG85" i="8"/>
  <c r="X85" i="8"/>
  <c r="T85" i="8"/>
  <c r="W85" i="8" s="1"/>
  <c r="AX85" i="8"/>
  <c r="G85" i="8"/>
  <c r="F85" i="8"/>
  <c r="H85" i="8" s="1"/>
  <c r="BG84" i="8"/>
  <c r="X84" i="8"/>
  <c r="T84" i="8"/>
  <c r="W84" i="8" s="1"/>
  <c r="AX84" i="8"/>
  <c r="G84" i="8"/>
  <c r="F84" i="8"/>
  <c r="H84" i="8" s="1"/>
  <c r="BG83" i="8"/>
  <c r="X83" i="8"/>
  <c r="T83" i="8"/>
  <c r="W83" i="8" s="1"/>
  <c r="AX83" i="8"/>
  <c r="G83" i="8"/>
  <c r="F83" i="8"/>
  <c r="H83" i="8" s="1"/>
  <c r="BG82" i="8"/>
  <c r="X82" i="8"/>
  <c r="T82" i="8"/>
  <c r="W82" i="8" s="1"/>
  <c r="AX82" i="8"/>
  <c r="G82" i="8"/>
  <c r="F82" i="8"/>
  <c r="H82" i="8" s="1"/>
  <c r="BG81" i="8"/>
  <c r="X81" i="8"/>
  <c r="T81" i="8"/>
  <c r="W81" i="8" s="1"/>
  <c r="K81" i="8"/>
  <c r="AX81" i="8"/>
  <c r="G81" i="8"/>
  <c r="F81" i="8"/>
  <c r="H81" i="8" s="1"/>
  <c r="BG80" i="8"/>
  <c r="X80" i="8"/>
  <c r="T80" i="8"/>
  <c r="W80" i="8" s="1"/>
  <c r="AX80" i="8"/>
  <c r="G80" i="8"/>
  <c r="F80" i="8"/>
  <c r="H80" i="8" s="1"/>
  <c r="BG79" i="8"/>
  <c r="X79" i="8"/>
  <c r="T79" i="8"/>
  <c r="W79" i="8" s="1"/>
  <c r="AX79" i="8"/>
  <c r="G79" i="8"/>
  <c r="F79" i="8"/>
  <c r="H79" i="8" s="1"/>
  <c r="BG78" i="8"/>
  <c r="X78" i="8"/>
  <c r="T78" i="8"/>
  <c r="W78" i="8" s="1"/>
  <c r="AX78" i="8"/>
  <c r="G78" i="8"/>
  <c r="F78" i="8"/>
  <c r="H78" i="8" s="1"/>
  <c r="BG77" i="8"/>
  <c r="X77" i="8"/>
  <c r="T77" i="8"/>
  <c r="W77" i="8" s="1"/>
  <c r="AX77" i="8"/>
  <c r="G77" i="8"/>
  <c r="F77" i="8"/>
  <c r="H77" i="8" s="1"/>
  <c r="BG76" i="8"/>
  <c r="X76" i="8"/>
  <c r="T76" i="8"/>
  <c r="W76" i="8" s="1"/>
  <c r="AX76" i="8"/>
  <c r="G76" i="8"/>
  <c r="F76" i="8"/>
  <c r="H76" i="8" s="1"/>
  <c r="BG75" i="8"/>
  <c r="X75" i="8"/>
  <c r="T75" i="8"/>
  <c r="W75" i="8" s="1"/>
  <c r="AX75" i="8"/>
  <c r="G75" i="8"/>
  <c r="F75" i="8"/>
  <c r="H75" i="8" s="1"/>
  <c r="BG74" i="8"/>
  <c r="X74" i="8"/>
  <c r="T74" i="8"/>
  <c r="W74" i="8" s="1"/>
  <c r="AX74" i="8"/>
  <c r="G74" i="8"/>
  <c r="F74" i="8"/>
  <c r="H74" i="8" s="1"/>
  <c r="BG73" i="8"/>
  <c r="X73" i="8"/>
  <c r="T73" i="8"/>
  <c r="W73" i="8" s="1"/>
  <c r="AX73" i="8"/>
  <c r="G73" i="8"/>
  <c r="F73" i="8"/>
  <c r="H73" i="8" s="1"/>
  <c r="BG72" i="8"/>
  <c r="X72" i="8"/>
  <c r="T72" i="8"/>
  <c r="W72" i="8" s="1"/>
  <c r="AX72" i="8"/>
  <c r="G72" i="8"/>
  <c r="F72" i="8"/>
  <c r="H72" i="8" s="1"/>
  <c r="BG71" i="8"/>
  <c r="X71" i="8"/>
  <c r="T71" i="8"/>
  <c r="W71" i="8" s="1"/>
  <c r="K71" i="8"/>
  <c r="AX71" i="8"/>
  <c r="G71" i="8"/>
  <c r="F71" i="8"/>
  <c r="H71" i="8" s="1"/>
  <c r="BG70" i="8"/>
  <c r="X70" i="8"/>
  <c r="T70" i="8"/>
  <c r="W70" i="8" s="1"/>
  <c r="AX70" i="8"/>
  <c r="G70" i="8"/>
  <c r="F70" i="8"/>
  <c r="H70" i="8" s="1"/>
  <c r="BG69" i="8"/>
  <c r="AX69" i="8"/>
  <c r="X69" i="8"/>
  <c r="T69" i="8"/>
  <c r="W69" i="8" s="1"/>
  <c r="G69" i="8"/>
  <c r="F69" i="8"/>
  <c r="H69" i="8" s="1"/>
  <c r="BG68" i="8"/>
  <c r="X68" i="8"/>
  <c r="T68" i="8"/>
  <c r="W68" i="8" s="1"/>
  <c r="AX68" i="8"/>
  <c r="G68" i="8"/>
  <c r="F68" i="8"/>
  <c r="H68" i="8" s="1"/>
  <c r="BG67" i="8"/>
  <c r="X67" i="8"/>
  <c r="W67" i="8"/>
  <c r="T67" i="8"/>
  <c r="AX67" i="8"/>
  <c r="G67" i="8"/>
  <c r="K67" i="8" s="1"/>
  <c r="F67" i="8"/>
  <c r="H67" i="8" s="1"/>
  <c r="BG66" i="8"/>
  <c r="AX66" i="8"/>
  <c r="X66" i="8"/>
  <c r="T66" i="8"/>
  <c r="W66" i="8" s="1"/>
  <c r="G66" i="8"/>
  <c r="F66" i="8"/>
  <c r="H66" i="8" s="1"/>
  <c r="BG65" i="8"/>
  <c r="X65" i="8"/>
  <c r="T65" i="8"/>
  <c r="W65" i="8" s="1"/>
  <c r="AX65" i="8"/>
  <c r="H65" i="8"/>
  <c r="G65" i="8"/>
  <c r="F65" i="8"/>
  <c r="BG64" i="8"/>
  <c r="AV64" i="8"/>
  <c r="X64" i="8"/>
  <c r="T64" i="8"/>
  <c r="W64" i="8" s="1"/>
  <c r="K64" i="8"/>
  <c r="AX64" i="8"/>
  <c r="G64" i="8"/>
  <c r="F64" i="8"/>
  <c r="H64" i="8" s="1"/>
  <c r="BG63" i="8"/>
  <c r="X63" i="8"/>
  <c r="T63" i="8"/>
  <c r="W63" i="8" s="1"/>
  <c r="AX63" i="8"/>
  <c r="G63" i="8"/>
  <c r="F63" i="8"/>
  <c r="H63" i="8" s="1"/>
  <c r="BG62" i="8"/>
  <c r="AX62" i="8"/>
  <c r="X62" i="8"/>
  <c r="T62" i="8"/>
  <c r="W62" i="8" s="1"/>
  <c r="G62" i="8"/>
  <c r="F62" i="8"/>
  <c r="H62" i="8" s="1"/>
  <c r="BG61" i="8"/>
  <c r="X61" i="8"/>
  <c r="T61" i="8"/>
  <c r="W61" i="8" s="1"/>
  <c r="AX61" i="8"/>
  <c r="G61" i="8"/>
  <c r="F61" i="8"/>
  <c r="H61" i="8" s="1"/>
  <c r="BG60" i="8"/>
  <c r="X60" i="8"/>
  <c r="T60" i="8"/>
  <c r="W60" i="8" s="1"/>
  <c r="AX60" i="8"/>
  <c r="G60" i="8"/>
  <c r="F60" i="8"/>
  <c r="H60" i="8" s="1"/>
  <c r="BG59" i="8"/>
  <c r="X59" i="8"/>
  <c r="T59" i="8"/>
  <c r="W59" i="8" s="1"/>
  <c r="AX59" i="8"/>
  <c r="G59" i="8"/>
  <c r="F59" i="8"/>
  <c r="H59" i="8" s="1"/>
  <c r="BG58" i="8"/>
  <c r="X58" i="8"/>
  <c r="W58" i="8"/>
  <c r="T58" i="8"/>
  <c r="AX58" i="8"/>
  <c r="G58" i="8"/>
  <c r="F58" i="8"/>
  <c r="H58" i="8" s="1"/>
  <c r="BG57" i="8"/>
  <c r="X57" i="8"/>
  <c r="T57" i="8"/>
  <c r="W57" i="8" s="1"/>
  <c r="AX57" i="8"/>
  <c r="G57" i="8"/>
  <c r="F57" i="8"/>
  <c r="H57" i="8" s="1"/>
  <c r="BG56" i="8"/>
  <c r="X56" i="8"/>
  <c r="T56" i="8"/>
  <c r="W56" i="8" s="1"/>
  <c r="AX56" i="8"/>
  <c r="G56" i="8"/>
  <c r="F56" i="8"/>
  <c r="H56" i="8" s="1"/>
  <c r="BG55" i="8"/>
  <c r="X55" i="8"/>
  <c r="T55" i="8"/>
  <c r="W55" i="8" s="1"/>
  <c r="AX55" i="8"/>
  <c r="G55" i="8"/>
  <c r="F55" i="8"/>
  <c r="H55" i="8" s="1"/>
  <c r="BG54" i="8"/>
  <c r="X54" i="8"/>
  <c r="T54" i="8"/>
  <c r="W54" i="8" s="1"/>
  <c r="AX54" i="8"/>
  <c r="G54" i="8"/>
  <c r="F54" i="8"/>
  <c r="H54" i="8" s="1"/>
  <c r="BG53" i="8"/>
  <c r="X53" i="8"/>
  <c r="T53" i="8"/>
  <c r="W53" i="8" s="1"/>
  <c r="AX53" i="8"/>
  <c r="G53" i="8"/>
  <c r="F53" i="8"/>
  <c r="H53" i="8" s="1"/>
  <c r="BG52" i="8"/>
  <c r="X52" i="8"/>
  <c r="W52" i="8"/>
  <c r="T52" i="8"/>
  <c r="AX52" i="8"/>
  <c r="G52" i="8"/>
  <c r="F52" i="8"/>
  <c r="H52" i="8" s="1"/>
  <c r="BG51" i="8"/>
  <c r="X51" i="8"/>
  <c r="T51" i="8"/>
  <c r="W51" i="8" s="1"/>
  <c r="AX51" i="8"/>
  <c r="G51" i="8"/>
  <c r="F51" i="8"/>
  <c r="H51" i="8" s="1"/>
  <c r="BG50" i="8"/>
  <c r="X50" i="8"/>
  <c r="W50" i="8"/>
  <c r="T50" i="8"/>
  <c r="AX50" i="8"/>
  <c r="H50" i="8"/>
  <c r="G50" i="8"/>
  <c r="F50" i="8"/>
  <c r="BG49" i="8"/>
  <c r="AX49" i="8"/>
  <c r="X49" i="8"/>
  <c r="T49" i="8"/>
  <c r="W49" i="8" s="1"/>
  <c r="G49" i="8"/>
  <c r="F49" i="8"/>
  <c r="H49" i="8" s="1"/>
  <c r="BG48" i="8"/>
  <c r="X48" i="8"/>
  <c r="T48" i="8"/>
  <c r="W48" i="8" s="1"/>
  <c r="AX48" i="8"/>
  <c r="G48" i="8"/>
  <c r="F48" i="8"/>
  <c r="H48" i="8" s="1"/>
  <c r="BG47" i="8"/>
  <c r="X47" i="8"/>
  <c r="W47" i="8"/>
  <c r="T47" i="8"/>
  <c r="AX47" i="8"/>
  <c r="G47" i="8"/>
  <c r="F47" i="8"/>
  <c r="H47" i="8" s="1"/>
  <c r="BG46" i="8"/>
  <c r="X46" i="8"/>
  <c r="T46" i="8"/>
  <c r="W46" i="8" s="1"/>
  <c r="AX46" i="8"/>
  <c r="G46" i="8"/>
  <c r="F46" i="8"/>
  <c r="H46" i="8" s="1"/>
  <c r="BG45" i="8"/>
  <c r="X45" i="8"/>
  <c r="T45" i="8"/>
  <c r="W45" i="8" s="1"/>
  <c r="AX45" i="8"/>
  <c r="G45" i="8"/>
  <c r="F45" i="8"/>
  <c r="H45" i="8" s="1"/>
  <c r="BG44" i="8"/>
  <c r="X44" i="8"/>
  <c r="W44" i="8"/>
  <c r="T44" i="8"/>
  <c r="AX44" i="8"/>
  <c r="G44" i="8"/>
  <c r="K44" i="8" s="1"/>
  <c r="F44" i="8"/>
  <c r="H44" i="8" s="1"/>
  <c r="BG43" i="8"/>
  <c r="X43" i="8"/>
  <c r="T43" i="8"/>
  <c r="W43" i="8" s="1"/>
  <c r="AX43" i="8"/>
  <c r="G43" i="8"/>
  <c r="F43" i="8"/>
  <c r="H43" i="8" s="1"/>
  <c r="BG42" i="8"/>
  <c r="X42" i="8"/>
  <c r="T42" i="8"/>
  <c r="W42" i="8" s="1"/>
  <c r="AX42" i="8"/>
  <c r="G42" i="8"/>
  <c r="F42" i="8"/>
  <c r="H42" i="8" s="1"/>
  <c r="BG41" i="8"/>
  <c r="X41" i="8"/>
  <c r="T41" i="8"/>
  <c r="W41" i="8" s="1"/>
  <c r="AX41" i="8"/>
  <c r="G41" i="8"/>
  <c r="F41" i="8"/>
  <c r="H41" i="8" s="1"/>
  <c r="BG40" i="8"/>
  <c r="X40" i="8"/>
  <c r="T40" i="8"/>
  <c r="W40" i="8" s="1"/>
  <c r="AX40" i="8"/>
  <c r="G40" i="8"/>
  <c r="F40" i="8"/>
  <c r="H40" i="8" s="1"/>
  <c r="BG39" i="8"/>
  <c r="X39" i="8"/>
  <c r="T39" i="8"/>
  <c r="W39" i="8" s="1"/>
  <c r="AX39" i="8"/>
  <c r="G39" i="8"/>
  <c r="F39" i="8"/>
  <c r="H39" i="8" s="1"/>
  <c r="BG38" i="8"/>
  <c r="X38" i="8"/>
  <c r="T38" i="8"/>
  <c r="W38" i="8" s="1"/>
  <c r="AX38" i="8"/>
  <c r="G38" i="8"/>
  <c r="F38" i="8"/>
  <c r="H38" i="8" s="1"/>
  <c r="BG37" i="8"/>
  <c r="X37" i="8"/>
  <c r="T37" i="8"/>
  <c r="W37" i="8" s="1"/>
  <c r="AX37" i="8"/>
  <c r="G37" i="8"/>
  <c r="F37" i="8"/>
  <c r="H37" i="8" s="1"/>
  <c r="BG36" i="8"/>
  <c r="X36" i="8"/>
  <c r="W36" i="8"/>
  <c r="T36" i="8"/>
  <c r="AX36" i="8"/>
  <c r="G36" i="8"/>
  <c r="F36" i="8"/>
  <c r="H36" i="8" s="1"/>
  <c r="BG35" i="8"/>
  <c r="X35" i="8"/>
  <c r="T35" i="8"/>
  <c r="W35" i="8" s="1"/>
  <c r="AX35" i="8"/>
  <c r="G35" i="8"/>
  <c r="F35" i="8"/>
  <c r="H35" i="8" s="1"/>
  <c r="BG34" i="8"/>
  <c r="X34" i="8"/>
  <c r="W34" i="8"/>
  <c r="T34" i="8"/>
  <c r="AX34" i="8"/>
  <c r="G34" i="8"/>
  <c r="F34" i="8"/>
  <c r="H34" i="8" s="1"/>
  <c r="BG33" i="8"/>
  <c r="X33" i="8"/>
  <c r="T33" i="8"/>
  <c r="W33" i="8" s="1"/>
  <c r="AX33" i="8"/>
  <c r="G33" i="8"/>
  <c r="F33" i="8"/>
  <c r="H33" i="8" s="1"/>
  <c r="BH32" i="8"/>
  <c r="BG32" i="8"/>
  <c r="X32" i="8"/>
  <c r="T32" i="8"/>
  <c r="W32" i="8" s="1"/>
  <c r="AX32" i="8"/>
  <c r="G32" i="8"/>
  <c r="F32" i="8"/>
  <c r="H32" i="8" s="1"/>
  <c r="BG31" i="8"/>
  <c r="X31" i="8"/>
  <c r="W31" i="8"/>
  <c r="T31" i="8"/>
  <c r="AX31" i="8"/>
  <c r="G31" i="8"/>
  <c r="K31" i="8" s="1"/>
  <c r="F31" i="8"/>
  <c r="H31" i="8" s="1"/>
  <c r="X30" i="8"/>
  <c r="T30" i="8"/>
  <c r="W30" i="8" s="1"/>
  <c r="G30" i="8"/>
  <c r="F30" i="8"/>
  <c r="X29" i="8"/>
  <c r="T29" i="8"/>
  <c r="W29" i="8" s="1"/>
  <c r="G29" i="8"/>
  <c r="F29" i="8"/>
  <c r="X28" i="8"/>
  <c r="T28" i="8"/>
  <c r="W28" i="8" s="1"/>
  <c r="G28" i="8"/>
  <c r="F28" i="8"/>
  <c r="X27" i="8"/>
  <c r="T27" i="8"/>
  <c r="W27" i="8" s="1"/>
  <c r="G27" i="8"/>
  <c r="F27" i="8"/>
  <c r="X26" i="8"/>
  <c r="T26" i="8"/>
  <c r="W26" i="8" s="1"/>
  <c r="G26" i="8"/>
  <c r="F26" i="8"/>
  <c r="X25" i="8"/>
  <c r="T25" i="8"/>
  <c r="W25" i="8" s="1"/>
  <c r="G25" i="8"/>
  <c r="F25" i="8"/>
  <c r="X24" i="8"/>
  <c r="T24" i="8"/>
  <c r="W24" i="8" s="1"/>
  <c r="G24" i="8"/>
  <c r="F24" i="8"/>
  <c r="X23" i="8"/>
  <c r="T23" i="8"/>
  <c r="W23" i="8" s="1"/>
  <c r="G23" i="8"/>
  <c r="F23" i="8"/>
  <c r="X22" i="8"/>
  <c r="T22" i="8"/>
  <c r="W22" i="8" s="1"/>
  <c r="G22" i="8"/>
  <c r="F22" i="8"/>
  <c r="X21" i="8"/>
  <c r="T21" i="8"/>
  <c r="W21" i="8" s="1"/>
  <c r="G21" i="8"/>
  <c r="F21" i="8"/>
  <c r="X20" i="8"/>
  <c r="T20" i="8"/>
  <c r="W20" i="8" s="1"/>
  <c r="G20" i="8"/>
  <c r="F20" i="8"/>
  <c r="X19" i="8"/>
  <c r="T19" i="8"/>
  <c r="W19" i="8" s="1"/>
  <c r="G19" i="8"/>
  <c r="F19" i="8"/>
  <c r="X18" i="8"/>
  <c r="T18" i="8"/>
  <c r="W18" i="8" s="1"/>
  <c r="G18" i="8"/>
  <c r="F18" i="8"/>
  <c r="X17" i="8"/>
  <c r="T17" i="8"/>
  <c r="W17" i="8" s="1"/>
  <c r="G17" i="8"/>
  <c r="F17" i="8"/>
  <c r="X16" i="8"/>
  <c r="T16" i="8"/>
  <c r="W16" i="8" s="1"/>
  <c r="G16" i="8"/>
  <c r="F16" i="8"/>
  <c r="X15" i="8"/>
  <c r="T15" i="8"/>
  <c r="W15" i="8" s="1"/>
  <c r="G15" i="8"/>
  <c r="F15" i="8"/>
  <c r="X14" i="8"/>
  <c r="T14" i="8"/>
  <c r="W14" i="8" s="1"/>
  <c r="G14" i="8"/>
  <c r="F14" i="8"/>
  <c r="X13" i="8"/>
  <c r="T13" i="8"/>
  <c r="W13" i="8" s="1"/>
  <c r="G13" i="8"/>
  <c r="F13" i="8"/>
  <c r="X12" i="8"/>
  <c r="T12" i="8"/>
  <c r="W12" i="8" s="1"/>
  <c r="K12" i="8"/>
  <c r="G12" i="8"/>
  <c r="F12" i="8"/>
  <c r="X11" i="8"/>
  <c r="T11" i="8"/>
  <c r="W11" i="8" s="1"/>
  <c r="G11" i="8"/>
  <c r="F11" i="8"/>
  <c r="X10" i="8"/>
  <c r="T10" i="8"/>
  <c r="W10" i="8" s="1"/>
  <c r="G10" i="8"/>
  <c r="F10" i="8"/>
  <c r="H10" i="8" s="1"/>
  <c r="X9" i="8"/>
  <c r="T9" i="8"/>
  <c r="W9" i="8" s="1"/>
  <c r="G9" i="8"/>
  <c r="F9" i="8"/>
  <c r="X8" i="8"/>
  <c r="T8" i="8"/>
  <c r="W8" i="8" s="1"/>
  <c r="G8" i="8"/>
  <c r="F8" i="8"/>
  <c r="X7" i="8"/>
  <c r="W7" i="8"/>
  <c r="T7" i="8"/>
  <c r="G7" i="8"/>
  <c r="F7" i="8"/>
  <c r="X6" i="8"/>
  <c r="T6" i="8"/>
  <c r="W6" i="8" s="1"/>
  <c r="G6" i="8"/>
  <c r="F6" i="8"/>
  <c r="X5" i="8"/>
  <c r="T5" i="8"/>
  <c r="W5" i="8" s="1"/>
  <c r="G5" i="8"/>
  <c r="F5" i="8"/>
  <c r="X4" i="8"/>
  <c r="T4" i="8"/>
  <c r="W4" i="8" s="1"/>
  <c r="G4" i="8"/>
  <c r="F4" i="8"/>
  <c r="H2" i="8"/>
  <c r="C2" i="8"/>
  <c r="BG101" i="7"/>
  <c r="X101" i="7"/>
  <c r="T101" i="7"/>
  <c r="W101" i="7" s="1"/>
  <c r="AX101" i="7"/>
  <c r="G101" i="7"/>
  <c r="F101" i="7"/>
  <c r="H101" i="7" s="1"/>
  <c r="BG100" i="7"/>
  <c r="X100" i="7"/>
  <c r="T100" i="7"/>
  <c r="W100" i="7" s="1"/>
  <c r="AX100" i="7"/>
  <c r="G100" i="7"/>
  <c r="F100" i="7"/>
  <c r="H100" i="7" s="1"/>
  <c r="BG99" i="7"/>
  <c r="X99" i="7"/>
  <c r="T99" i="7"/>
  <c r="W99" i="7" s="1"/>
  <c r="AX99" i="7"/>
  <c r="G99" i="7"/>
  <c r="F99" i="7"/>
  <c r="H99" i="7" s="1"/>
  <c r="BG98" i="7"/>
  <c r="X98" i="7"/>
  <c r="T98" i="7"/>
  <c r="W98" i="7" s="1"/>
  <c r="AX98" i="7"/>
  <c r="G98" i="7"/>
  <c r="F98" i="7"/>
  <c r="H98" i="7" s="1"/>
  <c r="BG97" i="7"/>
  <c r="X97" i="7"/>
  <c r="T97" i="7"/>
  <c r="W97" i="7" s="1"/>
  <c r="AX97" i="7"/>
  <c r="G97" i="7"/>
  <c r="F97" i="7"/>
  <c r="H97" i="7" s="1"/>
  <c r="BG96" i="7"/>
  <c r="X96" i="7"/>
  <c r="T96" i="7"/>
  <c r="W96" i="7" s="1"/>
  <c r="AX96" i="7"/>
  <c r="G96" i="7"/>
  <c r="F96" i="7"/>
  <c r="H96" i="7" s="1"/>
  <c r="BG95" i="7"/>
  <c r="X95" i="7"/>
  <c r="T95" i="7"/>
  <c r="W95" i="7" s="1"/>
  <c r="AX95" i="7"/>
  <c r="G95" i="7"/>
  <c r="F95" i="7"/>
  <c r="H95" i="7" s="1"/>
  <c r="BG94" i="7"/>
  <c r="X94" i="7"/>
  <c r="T94" i="7"/>
  <c r="W94" i="7" s="1"/>
  <c r="K94" i="7"/>
  <c r="AX94" i="7"/>
  <c r="G94" i="7"/>
  <c r="F94" i="7"/>
  <c r="H94" i="7" s="1"/>
  <c r="BG93" i="7"/>
  <c r="X93" i="7"/>
  <c r="T93" i="7"/>
  <c r="W93" i="7" s="1"/>
  <c r="AX93" i="7"/>
  <c r="G93" i="7"/>
  <c r="F93" i="7"/>
  <c r="H93" i="7" s="1"/>
  <c r="BG92" i="7"/>
  <c r="X92" i="7"/>
  <c r="T92" i="7"/>
  <c r="W92" i="7" s="1"/>
  <c r="AX92" i="7"/>
  <c r="G92" i="7"/>
  <c r="F92" i="7"/>
  <c r="H92" i="7" s="1"/>
  <c r="BG91" i="7"/>
  <c r="X91" i="7"/>
  <c r="T91" i="7"/>
  <c r="W91" i="7" s="1"/>
  <c r="AX91" i="7"/>
  <c r="G91" i="7"/>
  <c r="F91" i="7"/>
  <c r="H91" i="7" s="1"/>
  <c r="BG90" i="7"/>
  <c r="X90" i="7"/>
  <c r="T90" i="7"/>
  <c r="W90" i="7" s="1"/>
  <c r="AX90" i="7"/>
  <c r="G90" i="7"/>
  <c r="F90" i="7"/>
  <c r="H90" i="7" s="1"/>
  <c r="BG89" i="7"/>
  <c r="X89" i="7"/>
  <c r="T89" i="7"/>
  <c r="W89" i="7" s="1"/>
  <c r="AX89" i="7"/>
  <c r="G89" i="7"/>
  <c r="F89" i="7"/>
  <c r="H89" i="7" s="1"/>
  <c r="BG88" i="7"/>
  <c r="X88" i="7"/>
  <c r="T88" i="7"/>
  <c r="W88" i="7" s="1"/>
  <c r="AX88" i="7"/>
  <c r="G88" i="7"/>
  <c r="F88" i="7"/>
  <c r="H88" i="7" s="1"/>
  <c r="BG87" i="7"/>
  <c r="X87" i="7"/>
  <c r="T87" i="7"/>
  <c r="W87" i="7" s="1"/>
  <c r="AX87" i="7"/>
  <c r="G87" i="7"/>
  <c r="F87" i="7"/>
  <c r="H87" i="7" s="1"/>
  <c r="BG86" i="7"/>
  <c r="X86" i="7"/>
  <c r="T86" i="7"/>
  <c r="W86" i="7" s="1"/>
  <c r="AX86" i="7"/>
  <c r="G86" i="7"/>
  <c r="F86" i="7"/>
  <c r="H86" i="7" s="1"/>
  <c r="BG85" i="7"/>
  <c r="X85" i="7"/>
  <c r="T85" i="7"/>
  <c r="W85" i="7" s="1"/>
  <c r="AX85" i="7"/>
  <c r="G85" i="7"/>
  <c r="F85" i="7"/>
  <c r="H85" i="7" s="1"/>
  <c r="BG84" i="7"/>
  <c r="X84" i="7"/>
  <c r="T84" i="7"/>
  <c r="W84" i="7" s="1"/>
  <c r="AX84" i="7"/>
  <c r="G84" i="7"/>
  <c r="F84" i="7"/>
  <c r="H84" i="7" s="1"/>
  <c r="BG83" i="7"/>
  <c r="X83" i="7"/>
  <c r="T83" i="7"/>
  <c r="W83" i="7" s="1"/>
  <c r="AX83" i="7"/>
  <c r="G83" i="7"/>
  <c r="F83" i="7"/>
  <c r="H83" i="7" s="1"/>
  <c r="BG82" i="7"/>
  <c r="X82" i="7"/>
  <c r="T82" i="7"/>
  <c r="W82" i="7" s="1"/>
  <c r="AX82" i="7"/>
  <c r="G82" i="7"/>
  <c r="F82" i="7"/>
  <c r="H82" i="7" s="1"/>
  <c r="BG81" i="7"/>
  <c r="X81" i="7"/>
  <c r="T81" i="7"/>
  <c r="W81" i="7" s="1"/>
  <c r="AX81" i="7"/>
  <c r="G81" i="7"/>
  <c r="F81" i="7"/>
  <c r="H81" i="7" s="1"/>
  <c r="BG80" i="7"/>
  <c r="X80" i="7"/>
  <c r="T80" i="7"/>
  <c r="W80" i="7" s="1"/>
  <c r="AX80" i="7"/>
  <c r="G80" i="7"/>
  <c r="F80" i="7"/>
  <c r="H80" i="7" s="1"/>
  <c r="BG79" i="7"/>
  <c r="X79" i="7"/>
  <c r="T79" i="7"/>
  <c r="W79" i="7" s="1"/>
  <c r="AX79" i="7"/>
  <c r="G79" i="7"/>
  <c r="F79" i="7"/>
  <c r="H79" i="7" s="1"/>
  <c r="BG78" i="7"/>
  <c r="X78" i="7"/>
  <c r="T78" i="7"/>
  <c r="W78" i="7" s="1"/>
  <c r="AX78" i="7"/>
  <c r="G78" i="7"/>
  <c r="F78" i="7"/>
  <c r="H78" i="7" s="1"/>
  <c r="BG77" i="7"/>
  <c r="X77" i="7"/>
  <c r="T77" i="7"/>
  <c r="W77" i="7" s="1"/>
  <c r="AX77" i="7"/>
  <c r="G77" i="7"/>
  <c r="F77" i="7"/>
  <c r="H77" i="7" s="1"/>
  <c r="BG76" i="7"/>
  <c r="X76" i="7"/>
  <c r="T76" i="7"/>
  <c r="W76" i="7" s="1"/>
  <c r="AX76" i="7"/>
  <c r="G76" i="7"/>
  <c r="F76" i="7"/>
  <c r="H76" i="7" s="1"/>
  <c r="BG75" i="7"/>
  <c r="X75" i="7"/>
  <c r="T75" i="7"/>
  <c r="W75" i="7" s="1"/>
  <c r="AX75" i="7"/>
  <c r="G75" i="7"/>
  <c r="F75" i="7"/>
  <c r="H75" i="7" s="1"/>
  <c r="BG74" i="7"/>
  <c r="X74" i="7"/>
  <c r="T74" i="7"/>
  <c r="W74" i="7" s="1"/>
  <c r="AX74" i="7"/>
  <c r="G74" i="7"/>
  <c r="F74" i="7"/>
  <c r="H74" i="7" s="1"/>
  <c r="BG73" i="7"/>
  <c r="X73" i="7"/>
  <c r="T73" i="7"/>
  <c r="W73" i="7" s="1"/>
  <c r="AX73" i="7"/>
  <c r="G73" i="7"/>
  <c r="F73" i="7"/>
  <c r="H73" i="7" s="1"/>
  <c r="BG72" i="7"/>
  <c r="X72" i="7"/>
  <c r="T72" i="7"/>
  <c r="W72" i="7" s="1"/>
  <c r="AX72" i="7"/>
  <c r="G72" i="7"/>
  <c r="F72" i="7"/>
  <c r="H72" i="7" s="1"/>
  <c r="BG71" i="7"/>
  <c r="X71" i="7"/>
  <c r="T71" i="7"/>
  <c r="W71" i="7" s="1"/>
  <c r="AX71" i="7"/>
  <c r="G71" i="7"/>
  <c r="F71" i="7"/>
  <c r="H71" i="7" s="1"/>
  <c r="BG70" i="7"/>
  <c r="X70" i="7"/>
  <c r="T70" i="7"/>
  <c r="W70" i="7" s="1"/>
  <c r="AX70" i="7"/>
  <c r="G70" i="7"/>
  <c r="F70" i="7"/>
  <c r="H70" i="7" s="1"/>
  <c r="BG69" i="7"/>
  <c r="X69" i="7"/>
  <c r="T69" i="7"/>
  <c r="W69" i="7" s="1"/>
  <c r="AX69" i="7"/>
  <c r="G69" i="7"/>
  <c r="F69" i="7"/>
  <c r="H69" i="7" s="1"/>
  <c r="BG68" i="7"/>
  <c r="X68" i="7"/>
  <c r="T68" i="7"/>
  <c r="W68" i="7" s="1"/>
  <c r="AX68" i="7"/>
  <c r="G68" i="7"/>
  <c r="F68" i="7"/>
  <c r="H68" i="7" s="1"/>
  <c r="BG67" i="7"/>
  <c r="X67" i="7"/>
  <c r="T67" i="7"/>
  <c r="W67" i="7" s="1"/>
  <c r="AX67" i="7"/>
  <c r="G67" i="7"/>
  <c r="F67" i="7"/>
  <c r="H67" i="7" s="1"/>
  <c r="BG66" i="7"/>
  <c r="X66" i="7"/>
  <c r="T66" i="7"/>
  <c r="W66" i="7" s="1"/>
  <c r="AX66" i="7"/>
  <c r="G66" i="7"/>
  <c r="F66" i="7"/>
  <c r="H66" i="7" s="1"/>
  <c r="BG65" i="7"/>
  <c r="X65" i="7"/>
  <c r="T65" i="7"/>
  <c r="W65" i="7" s="1"/>
  <c r="AX65" i="7"/>
  <c r="G65" i="7"/>
  <c r="F65" i="7"/>
  <c r="H65" i="7" s="1"/>
  <c r="BG64" i="7"/>
  <c r="X64" i="7"/>
  <c r="T64" i="7"/>
  <c r="W64" i="7" s="1"/>
  <c r="AX64" i="7"/>
  <c r="G64" i="7"/>
  <c r="F64" i="7"/>
  <c r="H64" i="7" s="1"/>
  <c r="BG63" i="7"/>
  <c r="X63" i="7"/>
  <c r="T63" i="7"/>
  <c r="W63" i="7" s="1"/>
  <c r="AX63" i="7"/>
  <c r="G63" i="7"/>
  <c r="F63" i="7"/>
  <c r="H63" i="7" s="1"/>
  <c r="BG62" i="7"/>
  <c r="X62" i="7"/>
  <c r="T62" i="7"/>
  <c r="W62" i="7" s="1"/>
  <c r="AX62" i="7"/>
  <c r="G62" i="7"/>
  <c r="F62" i="7"/>
  <c r="H62" i="7" s="1"/>
  <c r="BG61" i="7"/>
  <c r="X61" i="7"/>
  <c r="T61" i="7"/>
  <c r="W61" i="7" s="1"/>
  <c r="AX61" i="7"/>
  <c r="G61" i="7"/>
  <c r="F61" i="7"/>
  <c r="H61" i="7" s="1"/>
  <c r="BG60" i="7"/>
  <c r="X60" i="7"/>
  <c r="T60" i="7"/>
  <c r="W60" i="7" s="1"/>
  <c r="AX60" i="7"/>
  <c r="G60" i="7"/>
  <c r="F60" i="7"/>
  <c r="H60" i="7" s="1"/>
  <c r="BG59" i="7"/>
  <c r="X59" i="7"/>
  <c r="T59" i="7"/>
  <c r="W59" i="7" s="1"/>
  <c r="AX59" i="7"/>
  <c r="G59" i="7"/>
  <c r="F59" i="7"/>
  <c r="H59" i="7" s="1"/>
  <c r="BG58" i="7"/>
  <c r="X58" i="7"/>
  <c r="T58" i="7"/>
  <c r="W58" i="7" s="1"/>
  <c r="AX58" i="7"/>
  <c r="G58" i="7"/>
  <c r="F58" i="7"/>
  <c r="H58" i="7" s="1"/>
  <c r="BG57" i="7"/>
  <c r="X57" i="7"/>
  <c r="T57" i="7"/>
  <c r="W57" i="7" s="1"/>
  <c r="AX57" i="7"/>
  <c r="G57" i="7"/>
  <c r="F57" i="7"/>
  <c r="H57" i="7" s="1"/>
  <c r="BG56" i="7"/>
  <c r="X56" i="7"/>
  <c r="T56" i="7"/>
  <c r="W56" i="7" s="1"/>
  <c r="AX56" i="7"/>
  <c r="G56" i="7"/>
  <c r="F56" i="7"/>
  <c r="H56" i="7" s="1"/>
  <c r="BG55" i="7"/>
  <c r="X55" i="7"/>
  <c r="T55" i="7"/>
  <c r="W55" i="7" s="1"/>
  <c r="AX55" i="7"/>
  <c r="G55" i="7"/>
  <c r="F55" i="7"/>
  <c r="H55" i="7" s="1"/>
  <c r="BG54" i="7"/>
  <c r="X54" i="7"/>
  <c r="T54" i="7"/>
  <c r="W54" i="7" s="1"/>
  <c r="AX54" i="7"/>
  <c r="G54" i="7"/>
  <c r="F54" i="7"/>
  <c r="H54" i="7" s="1"/>
  <c r="BG53" i="7"/>
  <c r="X53" i="7"/>
  <c r="T53" i="7"/>
  <c r="W53" i="7" s="1"/>
  <c r="AX53" i="7"/>
  <c r="G53" i="7"/>
  <c r="F53" i="7"/>
  <c r="H53" i="7" s="1"/>
  <c r="BG52" i="7"/>
  <c r="X52" i="7"/>
  <c r="T52" i="7"/>
  <c r="W52" i="7" s="1"/>
  <c r="AX52" i="7"/>
  <c r="G52" i="7"/>
  <c r="F52" i="7"/>
  <c r="H52" i="7" s="1"/>
  <c r="BG51" i="7"/>
  <c r="X51" i="7"/>
  <c r="T51" i="7"/>
  <c r="W51" i="7" s="1"/>
  <c r="AX51" i="7"/>
  <c r="G51" i="7"/>
  <c r="F51" i="7"/>
  <c r="H51" i="7" s="1"/>
  <c r="BG50" i="7"/>
  <c r="X50" i="7"/>
  <c r="T50" i="7"/>
  <c r="W50" i="7" s="1"/>
  <c r="AX50" i="7"/>
  <c r="G50" i="7"/>
  <c r="F50" i="7"/>
  <c r="H50" i="7" s="1"/>
  <c r="BG49" i="7"/>
  <c r="X49" i="7"/>
  <c r="T49" i="7"/>
  <c r="W49" i="7" s="1"/>
  <c r="AX49" i="7"/>
  <c r="G49" i="7"/>
  <c r="F49" i="7"/>
  <c r="H49" i="7" s="1"/>
  <c r="BG48" i="7"/>
  <c r="X48" i="7"/>
  <c r="T48" i="7"/>
  <c r="W48" i="7" s="1"/>
  <c r="AX48" i="7"/>
  <c r="G48" i="7"/>
  <c r="F48" i="7"/>
  <c r="H48" i="7" s="1"/>
  <c r="BG47" i="7"/>
  <c r="X47" i="7"/>
  <c r="T47" i="7"/>
  <c r="W47" i="7" s="1"/>
  <c r="AX47" i="7"/>
  <c r="G47" i="7"/>
  <c r="F47" i="7"/>
  <c r="H47" i="7" s="1"/>
  <c r="BG46" i="7"/>
  <c r="X46" i="7"/>
  <c r="T46" i="7"/>
  <c r="W46" i="7" s="1"/>
  <c r="AX46" i="7"/>
  <c r="G46" i="7"/>
  <c r="F46" i="7"/>
  <c r="H46" i="7" s="1"/>
  <c r="BG45" i="7"/>
  <c r="X45" i="7"/>
  <c r="T45" i="7"/>
  <c r="W45" i="7" s="1"/>
  <c r="AX45" i="7"/>
  <c r="G45" i="7"/>
  <c r="F45" i="7"/>
  <c r="H45" i="7" s="1"/>
  <c r="BG44" i="7"/>
  <c r="X44" i="7"/>
  <c r="T44" i="7"/>
  <c r="W44" i="7" s="1"/>
  <c r="AX44" i="7"/>
  <c r="G44" i="7"/>
  <c r="F44" i="7"/>
  <c r="H44" i="7" s="1"/>
  <c r="BG43" i="7"/>
  <c r="X43" i="7"/>
  <c r="T43" i="7"/>
  <c r="W43" i="7" s="1"/>
  <c r="AX43" i="7"/>
  <c r="G43" i="7"/>
  <c r="F43" i="7"/>
  <c r="H43" i="7" s="1"/>
  <c r="BG42" i="7"/>
  <c r="X42" i="7"/>
  <c r="T42" i="7"/>
  <c r="W42" i="7" s="1"/>
  <c r="AX42" i="7"/>
  <c r="G42" i="7"/>
  <c r="F42" i="7"/>
  <c r="H42" i="7" s="1"/>
  <c r="BG41" i="7"/>
  <c r="X41" i="7"/>
  <c r="T41" i="7"/>
  <c r="W41" i="7" s="1"/>
  <c r="AX41" i="7"/>
  <c r="G41" i="7"/>
  <c r="F41" i="7"/>
  <c r="H41" i="7" s="1"/>
  <c r="BG40" i="7"/>
  <c r="X40" i="7"/>
  <c r="T40" i="7"/>
  <c r="W40" i="7" s="1"/>
  <c r="AX40" i="7"/>
  <c r="G40" i="7"/>
  <c r="F40" i="7"/>
  <c r="H40" i="7" s="1"/>
  <c r="BG39" i="7"/>
  <c r="X39" i="7"/>
  <c r="T39" i="7"/>
  <c r="W39" i="7" s="1"/>
  <c r="AX39" i="7"/>
  <c r="G39" i="7"/>
  <c r="F39" i="7"/>
  <c r="H39" i="7" s="1"/>
  <c r="BG38" i="7"/>
  <c r="X38" i="7"/>
  <c r="T38" i="7"/>
  <c r="W38" i="7" s="1"/>
  <c r="AX38" i="7"/>
  <c r="G38" i="7"/>
  <c r="F38" i="7"/>
  <c r="H38" i="7" s="1"/>
  <c r="BG37" i="7"/>
  <c r="X37" i="7"/>
  <c r="T37" i="7"/>
  <c r="W37" i="7" s="1"/>
  <c r="AX37" i="7"/>
  <c r="G37" i="7"/>
  <c r="F37" i="7"/>
  <c r="H37" i="7" s="1"/>
  <c r="BG36" i="7"/>
  <c r="X36" i="7"/>
  <c r="T36" i="7"/>
  <c r="W36" i="7" s="1"/>
  <c r="AX36" i="7"/>
  <c r="G36" i="7"/>
  <c r="F36" i="7"/>
  <c r="H36" i="7" s="1"/>
  <c r="BG35" i="7"/>
  <c r="X35" i="7"/>
  <c r="T35" i="7"/>
  <c r="W35" i="7" s="1"/>
  <c r="AX35" i="7"/>
  <c r="G35" i="7"/>
  <c r="F35" i="7"/>
  <c r="H35" i="7" s="1"/>
  <c r="BG34" i="7"/>
  <c r="X34" i="7"/>
  <c r="T34" i="7"/>
  <c r="W34" i="7" s="1"/>
  <c r="AX34" i="7"/>
  <c r="G34" i="7"/>
  <c r="F34" i="7"/>
  <c r="H34" i="7" s="1"/>
  <c r="BG33" i="7"/>
  <c r="X33" i="7"/>
  <c r="T33" i="7"/>
  <c r="W33" i="7" s="1"/>
  <c r="AX33" i="7"/>
  <c r="H33" i="7"/>
  <c r="G33" i="7"/>
  <c r="F33" i="7"/>
  <c r="BG32" i="7"/>
  <c r="X32" i="7"/>
  <c r="T32" i="7"/>
  <c r="W32" i="7" s="1"/>
  <c r="AX32" i="7"/>
  <c r="G32" i="7"/>
  <c r="AU32" i="7" s="1"/>
  <c r="F32" i="7"/>
  <c r="H32" i="7" s="1"/>
  <c r="BG31" i="7"/>
  <c r="X31" i="7"/>
  <c r="T31" i="7"/>
  <c r="W31" i="7" s="1"/>
  <c r="AX31" i="7"/>
  <c r="G31" i="7"/>
  <c r="F31" i="7"/>
  <c r="H31" i="7" s="1"/>
  <c r="BG30" i="7"/>
  <c r="X30" i="7"/>
  <c r="T30" i="7"/>
  <c r="W30" i="7" s="1"/>
  <c r="AX30" i="7"/>
  <c r="G30" i="7"/>
  <c r="F30" i="7"/>
  <c r="H30" i="7" s="1"/>
  <c r="BG29" i="7"/>
  <c r="X29" i="7"/>
  <c r="T29" i="7"/>
  <c r="W29" i="7" s="1"/>
  <c r="AX29" i="7"/>
  <c r="G29" i="7"/>
  <c r="F29" i="7"/>
  <c r="H29" i="7" s="1"/>
  <c r="X28" i="7"/>
  <c r="T28" i="7"/>
  <c r="W28" i="7" s="1"/>
  <c r="G28" i="7"/>
  <c r="F28" i="7"/>
  <c r="X27" i="7"/>
  <c r="T27" i="7"/>
  <c r="W27" i="7" s="1"/>
  <c r="G27" i="7"/>
  <c r="F27" i="7"/>
  <c r="X26" i="7"/>
  <c r="T26" i="7"/>
  <c r="W26" i="7" s="1"/>
  <c r="G26" i="7"/>
  <c r="F26" i="7"/>
  <c r="T25" i="7"/>
  <c r="G25" i="7"/>
  <c r="F25" i="7"/>
  <c r="X24" i="7"/>
  <c r="T24" i="7"/>
  <c r="W24" i="7" s="1"/>
  <c r="G24" i="7"/>
  <c r="F24" i="7"/>
  <c r="X23" i="7"/>
  <c r="T23" i="7"/>
  <c r="W23" i="7" s="1"/>
  <c r="G23" i="7"/>
  <c r="F23" i="7"/>
  <c r="X22" i="7"/>
  <c r="T22" i="7"/>
  <c r="W22" i="7" s="1"/>
  <c r="G22" i="7"/>
  <c r="F22" i="7"/>
  <c r="X21" i="7"/>
  <c r="T21" i="7"/>
  <c r="W21" i="7" s="1"/>
  <c r="G21" i="7"/>
  <c r="F21" i="7"/>
  <c r="X20" i="7"/>
  <c r="T20" i="7"/>
  <c r="W20" i="7" s="1"/>
  <c r="G20" i="7"/>
  <c r="F20" i="7"/>
  <c r="X19" i="7"/>
  <c r="T19" i="7"/>
  <c r="W19" i="7" s="1"/>
  <c r="G19" i="7"/>
  <c r="F19" i="7"/>
  <c r="X18" i="7"/>
  <c r="T18" i="7"/>
  <c r="W18" i="7" s="1"/>
  <c r="G18" i="7"/>
  <c r="F18" i="7"/>
  <c r="X17" i="7"/>
  <c r="T17" i="7"/>
  <c r="W17" i="7" s="1"/>
  <c r="G17" i="7"/>
  <c r="F17" i="7"/>
  <c r="X16" i="7"/>
  <c r="T16" i="7"/>
  <c r="W16" i="7" s="1"/>
  <c r="G16" i="7"/>
  <c r="F16" i="7"/>
  <c r="X15" i="7"/>
  <c r="T15" i="7"/>
  <c r="W15" i="7" s="1"/>
  <c r="G15" i="7"/>
  <c r="F15" i="7"/>
  <c r="X14" i="7"/>
  <c r="T14" i="7"/>
  <c r="W14" i="7" s="1"/>
  <c r="G14" i="7"/>
  <c r="F14" i="7"/>
  <c r="X13" i="7"/>
  <c r="T13" i="7"/>
  <c r="W13" i="7" s="1"/>
  <c r="G13" i="7"/>
  <c r="F13" i="7"/>
  <c r="X12" i="7"/>
  <c r="T12" i="7"/>
  <c r="W12" i="7" s="1"/>
  <c r="G12" i="7"/>
  <c r="F12" i="7"/>
  <c r="X11" i="7"/>
  <c r="T11" i="7"/>
  <c r="W11" i="7" s="1"/>
  <c r="G11" i="7"/>
  <c r="F11" i="7"/>
  <c r="X10" i="7"/>
  <c r="T10" i="7"/>
  <c r="W10" i="7" s="1"/>
  <c r="G10" i="7"/>
  <c r="F10" i="7"/>
  <c r="X9" i="7"/>
  <c r="T9" i="7"/>
  <c r="W9" i="7" s="1"/>
  <c r="G9" i="7"/>
  <c r="F9" i="7"/>
  <c r="X8" i="7"/>
  <c r="T8" i="7"/>
  <c r="W8" i="7" s="1"/>
  <c r="G8" i="7"/>
  <c r="F8" i="7"/>
  <c r="X7" i="7"/>
  <c r="T7" i="7"/>
  <c r="W7" i="7" s="1"/>
  <c r="G7" i="7"/>
  <c r="F7" i="7"/>
  <c r="X6" i="7"/>
  <c r="T6" i="7"/>
  <c r="W6" i="7" s="1"/>
  <c r="G6" i="7"/>
  <c r="F6" i="7"/>
  <c r="X5" i="7"/>
  <c r="T5" i="7"/>
  <c r="W5" i="7" s="1"/>
  <c r="G5" i="7"/>
  <c r="F5" i="7"/>
  <c r="X4" i="7"/>
  <c r="T4" i="7"/>
  <c r="W4" i="7" s="1"/>
  <c r="G4" i="7"/>
  <c r="F4" i="7"/>
  <c r="H2" i="7"/>
  <c r="C2" i="7"/>
  <c r="BG96" i="6"/>
  <c r="X96" i="6"/>
  <c r="T96" i="6"/>
  <c r="W96" i="6" s="1"/>
  <c r="AX96" i="6"/>
  <c r="G96" i="6"/>
  <c r="F96" i="6"/>
  <c r="H96" i="6" s="1"/>
  <c r="BG95" i="6"/>
  <c r="X95" i="6"/>
  <c r="T95" i="6"/>
  <c r="W95" i="6" s="1"/>
  <c r="AX95" i="6"/>
  <c r="G95" i="6"/>
  <c r="F95" i="6"/>
  <c r="H95" i="6" s="1"/>
  <c r="BH94" i="6"/>
  <c r="BG94" i="6"/>
  <c r="X94" i="6"/>
  <c r="T94" i="6"/>
  <c r="W94" i="6" s="1"/>
  <c r="AX94" i="6"/>
  <c r="G94" i="6"/>
  <c r="F94" i="6"/>
  <c r="H94" i="6" s="1"/>
  <c r="BG93" i="6"/>
  <c r="X93" i="6"/>
  <c r="T93" i="6"/>
  <c r="W93" i="6" s="1"/>
  <c r="AX93" i="6"/>
  <c r="G93" i="6"/>
  <c r="F93" i="6"/>
  <c r="H93" i="6" s="1"/>
  <c r="BG92" i="6"/>
  <c r="X92" i="6"/>
  <c r="T92" i="6"/>
  <c r="W92" i="6" s="1"/>
  <c r="AX92" i="6"/>
  <c r="G92" i="6"/>
  <c r="F92" i="6"/>
  <c r="H92" i="6" s="1"/>
  <c r="BG91" i="6"/>
  <c r="X91" i="6"/>
  <c r="T91" i="6"/>
  <c r="W91" i="6" s="1"/>
  <c r="AX91" i="6"/>
  <c r="G91" i="6"/>
  <c r="F91" i="6"/>
  <c r="H91" i="6" s="1"/>
  <c r="BG90" i="6"/>
  <c r="X90" i="6"/>
  <c r="T90" i="6"/>
  <c r="W90" i="6" s="1"/>
  <c r="AX90" i="6"/>
  <c r="G90" i="6"/>
  <c r="F90" i="6"/>
  <c r="H90" i="6" s="1"/>
  <c r="BG89" i="6"/>
  <c r="X89" i="6"/>
  <c r="T89" i="6"/>
  <c r="W89" i="6" s="1"/>
  <c r="AX89" i="6"/>
  <c r="G89" i="6"/>
  <c r="F89" i="6"/>
  <c r="H89" i="6" s="1"/>
  <c r="BG88" i="6"/>
  <c r="X88" i="6"/>
  <c r="T88" i="6"/>
  <c r="W88" i="6" s="1"/>
  <c r="AX88" i="6"/>
  <c r="G88" i="6"/>
  <c r="F88" i="6"/>
  <c r="H88" i="6" s="1"/>
  <c r="BG87" i="6"/>
  <c r="X87" i="6"/>
  <c r="T87" i="6"/>
  <c r="W87" i="6" s="1"/>
  <c r="AX87" i="6"/>
  <c r="G87" i="6"/>
  <c r="F87" i="6"/>
  <c r="H87" i="6" s="1"/>
  <c r="BG86" i="6"/>
  <c r="X86" i="6"/>
  <c r="T86" i="6"/>
  <c r="W86" i="6" s="1"/>
  <c r="AX86" i="6"/>
  <c r="G86" i="6"/>
  <c r="F86" i="6"/>
  <c r="H86" i="6" s="1"/>
  <c r="BG85" i="6"/>
  <c r="X85" i="6"/>
  <c r="T85" i="6"/>
  <c r="W85" i="6" s="1"/>
  <c r="AX85" i="6"/>
  <c r="G85" i="6"/>
  <c r="F85" i="6"/>
  <c r="H85" i="6" s="1"/>
  <c r="BG84" i="6"/>
  <c r="X84" i="6"/>
  <c r="T84" i="6"/>
  <c r="W84" i="6" s="1"/>
  <c r="AX84" i="6"/>
  <c r="G84" i="6"/>
  <c r="F84" i="6"/>
  <c r="H84" i="6" s="1"/>
  <c r="BG83" i="6"/>
  <c r="X83" i="6"/>
  <c r="T83" i="6"/>
  <c r="W83" i="6" s="1"/>
  <c r="AX83" i="6"/>
  <c r="G83" i="6"/>
  <c r="F83" i="6"/>
  <c r="H83" i="6" s="1"/>
  <c r="BG82" i="6"/>
  <c r="X82" i="6"/>
  <c r="T82" i="6"/>
  <c r="W82" i="6" s="1"/>
  <c r="AX82" i="6"/>
  <c r="G82" i="6"/>
  <c r="F82" i="6"/>
  <c r="H82" i="6" s="1"/>
  <c r="BG81" i="6"/>
  <c r="X81" i="6"/>
  <c r="T81" i="6"/>
  <c r="W81" i="6" s="1"/>
  <c r="AX81" i="6"/>
  <c r="G81" i="6"/>
  <c r="F81" i="6"/>
  <c r="H81" i="6" s="1"/>
  <c r="BG80" i="6"/>
  <c r="X80" i="6"/>
  <c r="T80" i="6"/>
  <c r="W80" i="6" s="1"/>
  <c r="AX80" i="6"/>
  <c r="G80" i="6"/>
  <c r="F80" i="6"/>
  <c r="H80" i="6" s="1"/>
  <c r="BG79" i="6"/>
  <c r="X79" i="6"/>
  <c r="T79" i="6"/>
  <c r="W79" i="6" s="1"/>
  <c r="AX79" i="6"/>
  <c r="G79" i="6"/>
  <c r="F79" i="6"/>
  <c r="H79" i="6" s="1"/>
  <c r="BG78" i="6"/>
  <c r="X78" i="6"/>
  <c r="T78" i="6"/>
  <c r="W78" i="6" s="1"/>
  <c r="AX78" i="6"/>
  <c r="G78" i="6"/>
  <c r="F78" i="6"/>
  <c r="H78" i="6" s="1"/>
  <c r="BG77" i="6"/>
  <c r="X77" i="6"/>
  <c r="T77" i="6"/>
  <c r="W77" i="6" s="1"/>
  <c r="AX77" i="6"/>
  <c r="G77" i="6"/>
  <c r="F77" i="6"/>
  <c r="H77" i="6" s="1"/>
  <c r="BG76" i="6"/>
  <c r="X76" i="6"/>
  <c r="T76" i="6"/>
  <c r="W76" i="6" s="1"/>
  <c r="AX76" i="6"/>
  <c r="G76" i="6"/>
  <c r="F76" i="6"/>
  <c r="H76" i="6" s="1"/>
  <c r="BG75" i="6"/>
  <c r="X75" i="6"/>
  <c r="T75" i="6"/>
  <c r="W75" i="6" s="1"/>
  <c r="AX75" i="6"/>
  <c r="G75" i="6"/>
  <c r="F75" i="6"/>
  <c r="H75" i="6" s="1"/>
  <c r="BG74" i="6"/>
  <c r="X74" i="6"/>
  <c r="T74" i="6"/>
  <c r="W74" i="6" s="1"/>
  <c r="AX74" i="6"/>
  <c r="G74" i="6"/>
  <c r="F74" i="6"/>
  <c r="H74" i="6" s="1"/>
  <c r="BG73" i="6"/>
  <c r="X73" i="6"/>
  <c r="T73" i="6"/>
  <c r="W73" i="6" s="1"/>
  <c r="AX73" i="6"/>
  <c r="G73" i="6"/>
  <c r="F73" i="6"/>
  <c r="H73" i="6" s="1"/>
  <c r="BG72" i="6"/>
  <c r="X72" i="6"/>
  <c r="T72" i="6"/>
  <c r="W72" i="6" s="1"/>
  <c r="AX72" i="6"/>
  <c r="G72" i="6"/>
  <c r="F72" i="6"/>
  <c r="H72" i="6" s="1"/>
  <c r="BG71" i="6"/>
  <c r="X71" i="6"/>
  <c r="T71" i="6"/>
  <c r="W71" i="6" s="1"/>
  <c r="AX71" i="6"/>
  <c r="G71" i="6"/>
  <c r="F71" i="6"/>
  <c r="H71" i="6" s="1"/>
  <c r="BG70" i="6"/>
  <c r="X70" i="6"/>
  <c r="T70" i="6"/>
  <c r="W70" i="6" s="1"/>
  <c r="AX70" i="6"/>
  <c r="G70" i="6"/>
  <c r="F70" i="6"/>
  <c r="H70" i="6" s="1"/>
  <c r="BG69" i="6"/>
  <c r="X69" i="6"/>
  <c r="T69" i="6"/>
  <c r="W69" i="6" s="1"/>
  <c r="AX69" i="6"/>
  <c r="G69" i="6"/>
  <c r="F69" i="6"/>
  <c r="H69" i="6" s="1"/>
  <c r="BG68" i="6"/>
  <c r="X68" i="6"/>
  <c r="T68" i="6"/>
  <c r="W68" i="6" s="1"/>
  <c r="AX68" i="6"/>
  <c r="G68" i="6"/>
  <c r="F68" i="6"/>
  <c r="H68" i="6" s="1"/>
  <c r="BG67" i="6"/>
  <c r="X67" i="6"/>
  <c r="T67" i="6"/>
  <c r="W67" i="6" s="1"/>
  <c r="AX67" i="6"/>
  <c r="G67" i="6"/>
  <c r="F67" i="6"/>
  <c r="H67" i="6" s="1"/>
  <c r="BG66" i="6"/>
  <c r="X66" i="6"/>
  <c r="T66" i="6"/>
  <c r="W66" i="6" s="1"/>
  <c r="AX66" i="6"/>
  <c r="G66" i="6"/>
  <c r="F66" i="6"/>
  <c r="H66" i="6" s="1"/>
  <c r="BG65" i="6"/>
  <c r="X65" i="6"/>
  <c r="T65" i="6"/>
  <c r="W65" i="6" s="1"/>
  <c r="AX65" i="6"/>
  <c r="G65" i="6"/>
  <c r="F65" i="6"/>
  <c r="H65" i="6" s="1"/>
  <c r="BG64" i="6"/>
  <c r="X64" i="6"/>
  <c r="T64" i="6"/>
  <c r="W64" i="6" s="1"/>
  <c r="AX64" i="6"/>
  <c r="G64" i="6"/>
  <c r="F64" i="6"/>
  <c r="H64" i="6" s="1"/>
  <c r="BG63" i="6"/>
  <c r="X63" i="6"/>
  <c r="T63" i="6"/>
  <c r="W63" i="6" s="1"/>
  <c r="AX63" i="6"/>
  <c r="G63" i="6"/>
  <c r="F63" i="6"/>
  <c r="H63" i="6" s="1"/>
  <c r="BG62" i="6"/>
  <c r="X62" i="6"/>
  <c r="T62" i="6"/>
  <c r="W62" i="6" s="1"/>
  <c r="AX62" i="6"/>
  <c r="G62" i="6"/>
  <c r="F62" i="6"/>
  <c r="H62" i="6" s="1"/>
  <c r="BG61" i="6"/>
  <c r="X61" i="6"/>
  <c r="T61" i="6"/>
  <c r="W61" i="6" s="1"/>
  <c r="AX61" i="6"/>
  <c r="G61" i="6"/>
  <c r="F61" i="6"/>
  <c r="H61" i="6" s="1"/>
  <c r="BG60" i="6"/>
  <c r="X60" i="6"/>
  <c r="T60" i="6"/>
  <c r="W60" i="6" s="1"/>
  <c r="AX60" i="6"/>
  <c r="G60" i="6"/>
  <c r="F60" i="6"/>
  <c r="H60" i="6" s="1"/>
  <c r="BG59" i="6"/>
  <c r="X59" i="6"/>
  <c r="T59" i="6"/>
  <c r="W59" i="6" s="1"/>
  <c r="AX59" i="6"/>
  <c r="G59" i="6"/>
  <c r="F59" i="6"/>
  <c r="H59" i="6" s="1"/>
  <c r="BG58" i="6"/>
  <c r="X58" i="6"/>
  <c r="T58" i="6"/>
  <c r="W58" i="6" s="1"/>
  <c r="AX58" i="6"/>
  <c r="G58" i="6"/>
  <c r="F58" i="6"/>
  <c r="H58" i="6" s="1"/>
  <c r="BG57" i="6"/>
  <c r="X57" i="6"/>
  <c r="T57" i="6"/>
  <c r="W57" i="6" s="1"/>
  <c r="AX57" i="6"/>
  <c r="G57" i="6"/>
  <c r="F57" i="6"/>
  <c r="H57" i="6" s="1"/>
  <c r="BG56" i="6"/>
  <c r="X56" i="6"/>
  <c r="T56" i="6"/>
  <c r="W56" i="6" s="1"/>
  <c r="AX56" i="6"/>
  <c r="G56" i="6"/>
  <c r="F56" i="6"/>
  <c r="H56" i="6" s="1"/>
  <c r="BG55" i="6"/>
  <c r="X55" i="6"/>
  <c r="T55" i="6"/>
  <c r="W55" i="6" s="1"/>
  <c r="AX55" i="6"/>
  <c r="G55" i="6"/>
  <c r="F55" i="6"/>
  <c r="H55" i="6" s="1"/>
  <c r="BG54" i="6"/>
  <c r="X54" i="6"/>
  <c r="T54" i="6"/>
  <c r="W54" i="6" s="1"/>
  <c r="AX54" i="6"/>
  <c r="G54" i="6"/>
  <c r="F54" i="6"/>
  <c r="H54" i="6" s="1"/>
  <c r="BG53" i="6"/>
  <c r="X53" i="6"/>
  <c r="T53" i="6"/>
  <c r="W53" i="6" s="1"/>
  <c r="AX53" i="6"/>
  <c r="G53" i="6"/>
  <c r="F53" i="6"/>
  <c r="H53" i="6" s="1"/>
  <c r="BG52" i="6"/>
  <c r="X52" i="6"/>
  <c r="T52" i="6"/>
  <c r="W52" i="6" s="1"/>
  <c r="AX52" i="6"/>
  <c r="G52" i="6"/>
  <c r="F52" i="6"/>
  <c r="H52" i="6" s="1"/>
  <c r="BG51" i="6"/>
  <c r="X51" i="6"/>
  <c r="T51" i="6"/>
  <c r="W51" i="6" s="1"/>
  <c r="AX51" i="6"/>
  <c r="G51" i="6"/>
  <c r="F51" i="6"/>
  <c r="H51" i="6" s="1"/>
  <c r="BG50" i="6"/>
  <c r="X50" i="6"/>
  <c r="T50" i="6"/>
  <c r="W50" i="6" s="1"/>
  <c r="AX50" i="6"/>
  <c r="G50" i="6"/>
  <c r="F50" i="6"/>
  <c r="H50" i="6" s="1"/>
  <c r="BG49" i="6"/>
  <c r="X49" i="6"/>
  <c r="T49" i="6"/>
  <c r="W49" i="6" s="1"/>
  <c r="AX49" i="6"/>
  <c r="G49" i="6"/>
  <c r="F49" i="6"/>
  <c r="H49" i="6" s="1"/>
  <c r="BG48" i="6"/>
  <c r="X48" i="6"/>
  <c r="T48" i="6"/>
  <c r="W48" i="6" s="1"/>
  <c r="AX48" i="6"/>
  <c r="G48" i="6"/>
  <c r="F48" i="6"/>
  <c r="H48" i="6" s="1"/>
  <c r="BG47" i="6"/>
  <c r="X47" i="6"/>
  <c r="T47" i="6"/>
  <c r="W47" i="6" s="1"/>
  <c r="AX47" i="6"/>
  <c r="G47" i="6"/>
  <c r="F47" i="6"/>
  <c r="H47" i="6" s="1"/>
  <c r="BG46" i="6"/>
  <c r="X46" i="6"/>
  <c r="T46" i="6"/>
  <c r="W46" i="6" s="1"/>
  <c r="AX46" i="6"/>
  <c r="G46" i="6"/>
  <c r="F46" i="6"/>
  <c r="H46" i="6" s="1"/>
  <c r="BG45" i="6"/>
  <c r="X45" i="6"/>
  <c r="T45" i="6"/>
  <c r="W45" i="6" s="1"/>
  <c r="AX45" i="6"/>
  <c r="G45" i="6"/>
  <c r="F45" i="6"/>
  <c r="H45" i="6" s="1"/>
  <c r="BG44" i="6"/>
  <c r="X44" i="6"/>
  <c r="T44" i="6"/>
  <c r="W44" i="6" s="1"/>
  <c r="AX44" i="6"/>
  <c r="G44" i="6"/>
  <c r="F44" i="6"/>
  <c r="H44" i="6" s="1"/>
  <c r="BG43" i="6"/>
  <c r="X43" i="6"/>
  <c r="T43" i="6"/>
  <c r="W43" i="6" s="1"/>
  <c r="AX43" i="6"/>
  <c r="G43" i="6"/>
  <c r="F43" i="6"/>
  <c r="H43" i="6" s="1"/>
  <c r="BG42" i="6"/>
  <c r="X42" i="6"/>
  <c r="T42" i="6"/>
  <c r="W42" i="6" s="1"/>
  <c r="AX42" i="6"/>
  <c r="G42" i="6"/>
  <c r="F42" i="6"/>
  <c r="H42" i="6" s="1"/>
  <c r="BG41" i="6"/>
  <c r="X41" i="6"/>
  <c r="T41" i="6"/>
  <c r="W41" i="6" s="1"/>
  <c r="AX41" i="6"/>
  <c r="G41" i="6"/>
  <c r="F41" i="6"/>
  <c r="H41" i="6" s="1"/>
  <c r="BG40" i="6"/>
  <c r="X40" i="6"/>
  <c r="T40" i="6"/>
  <c r="W40" i="6" s="1"/>
  <c r="AX40" i="6"/>
  <c r="G40" i="6"/>
  <c r="F40" i="6"/>
  <c r="H40" i="6" s="1"/>
  <c r="BG39" i="6"/>
  <c r="X39" i="6"/>
  <c r="T39" i="6"/>
  <c r="W39" i="6" s="1"/>
  <c r="AX39" i="6"/>
  <c r="G39" i="6"/>
  <c r="F39" i="6"/>
  <c r="H39" i="6" s="1"/>
  <c r="BG38" i="6"/>
  <c r="X38" i="6"/>
  <c r="T38" i="6"/>
  <c r="W38" i="6" s="1"/>
  <c r="AX38" i="6"/>
  <c r="G38" i="6"/>
  <c r="F38" i="6"/>
  <c r="H38" i="6" s="1"/>
  <c r="BG37" i="6"/>
  <c r="X37" i="6"/>
  <c r="T37" i="6"/>
  <c r="W37" i="6" s="1"/>
  <c r="AX37" i="6"/>
  <c r="G37" i="6"/>
  <c r="F37" i="6"/>
  <c r="H37" i="6" s="1"/>
  <c r="BG36" i="6"/>
  <c r="X36" i="6"/>
  <c r="T36" i="6"/>
  <c r="W36" i="6" s="1"/>
  <c r="AX36" i="6"/>
  <c r="G36" i="6"/>
  <c r="F36" i="6"/>
  <c r="H36" i="6" s="1"/>
  <c r="BG35" i="6"/>
  <c r="X35" i="6"/>
  <c r="T35" i="6"/>
  <c r="W35" i="6" s="1"/>
  <c r="AX35" i="6"/>
  <c r="G35" i="6"/>
  <c r="F35" i="6"/>
  <c r="H35" i="6" s="1"/>
  <c r="BG34" i="6"/>
  <c r="X34" i="6"/>
  <c r="T34" i="6"/>
  <c r="W34" i="6" s="1"/>
  <c r="AX34" i="6"/>
  <c r="G34" i="6"/>
  <c r="F34" i="6"/>
  <c r="H34" i="6" s="1"/>
  <c r="BG33" i="6"/>
  <c r="X33" i="6"/>
  <c r="T33" i="6"/>
  <c r="W33" i="6" s="1"/>
  <c r="AX33" i="6"/>
  <c r="G33" i="6"/>
  <c r="F33" i="6"/>
  <c r="H33" i="6" s="1"/>
  <c r="BG32" i="6"/>
  <c r="X32" i="6"/>
  <c r="T32" i="6"/>
  <c r="W32" i="6" s="1"/>
  <c r="AX32" i="6"/>
  <c r="G32" i="6"/>
  <c r="F32" i="6"/>
  <c r="H32" i="6" s="1"/>
  <c r="BG31" i="6"/>
  <c r="X31" i="6"/>
  <c r="T31" i="6"/>
  <c r="W31" i="6" s="1"/>
  <c r="AX31" i="6"/>
  <c r="G31" i="6"/>
  <c r="F31" i="6"/>
  <c r="H31" i="6" s="1"/>
  <c r="BG30" i="6"/>
  <c r="X30" i="6"/>
  <c r="T30" i="6"/>
  <c r="W30" i="6" s="1"/>
  <c r="AX30" i="6"/>
  <c r="G30" i="6"/>
  <c r="F30" i="6"/>
  <c r="H30" i="6" s="1"/>
  <c r="BG29" i="6"/>
  <c r="X29" i="6"/>
  <c r="T29" i="6"/>
  <c r="W29" i="6" s="1"/>
  <c r="AX29" i="6"/>
  <c r="G29" i="6"/>
  <c r="F29" i="6"/>
  <c r="H29" i="6" s="1"/>
  <c r="BG28" i="6"/>
  <c r="X28" i="6"/>
  <c r="T28" i="6"/>
  <c r="W28" i="6" s="1"/>
  <c r="AX28" i="6"/>
  <c r="G28" i="6"/>
  <c r="F28" i="6"/>
  <c r="H28" i="6" s="1"/>
  <c r="BG27" i="6"/>
  <c r="X27" i="6"/>
  <c r="T27" i="6"/>
  <c r="W27" i="6" s="1"/>
  <c r="AX27" i="6"/>
  <c r="G27" i="6"/>
  <c r="F27" i="6"/>
  <c r="H27" i="6" s="1"/>
  <c r="BG26" i="6"/>
  <c r="X26" i="6"/>
  <c r="T26" i="6"/>
  <c r="W26" i="6" s="1"/>
  <c r="AX26" i="6"/>
  <c r="G26" i="6"/>
  <c r="F26" i="6"/>
  <c r="H26" i="6" s="1"/>
  <c r="BG25" i="6"/>
  <c r="X25" i="6"/>
  <c r="T25" i="6"/>
  <c r="W25" i="6" s="1"/>
  <c r="AX25" i="6"/>
  <c r="G25" i="6"/>
  <c r="F25" i="6"/>
  <c r="H25" i="6" s="1"/>
  <c r="BG24" i="6"/>
  <c r="X24" i="6"/>
  <c r="T24" i="6"/>
  <c r="W24" i="6" s="1"/>
  <c r="AX24" i="6"/>
  <c r="G24" i="6"/>
  <c r="F24" i="6"/>
  <c r="H24" i="6" s="1"/>
  <c r="BG23" i="6"/>
  <c r="X23" i="6"/>
  <c r="T23" i="6"/>
  <c r="W23" i="6" s="1"/>
  <c r="AX23" i="6"/>
  <c r="G23" i="6"/>
  <c r="F23" i="6"/>
  <c r="H23" i="6" s="1"/>
  <c r="X22" i="6"/>
  <c r="T22" i="6"/>
  <c r="W22" i="6" s="1"/>
  <c r="G22" i="6"/>
  <c r="F22" i="6"/>
  <c r="X21" i="6"/>
  <c r="T21" i="6"/>
  <c r="W21" i="6" s="1"/>
  <c r="G21" i="6"/>
  <c r="F21" i="6"/>
  <c r="X20" i="6"/>
  <c r="T20" i="6"/>
  <c r="W20" i="6" s="1"/>
  <c r="G20" i="6"/>
  <c r="F20" i="6"/>
  <c r="X19" i="6"/>
  <c r="T19" i="6"/>
  <c r="W19" i="6" s="1"/>
  <c r="G19" i="6"/>
  <c r="F19" i="6"/>
  <c r="X18" i="6"/>
  <c r="T18" i="6"/>
  <c r="W18" i="6" s="1"/>
  <c r="G18" i="6"/>
  <c r="F18" i="6"/>
  <c r="X17" i="6"/>
  <c r="T17" i="6"/>
  <c r="W17" i="6" s="1"/>
  <c r="G17" i="6"/>
  <c r="F17" i="6"/>
  <c r="X16" i="6"/>
  <c r="T16" i="6"/>
  <c r="W16" i="6" s="1"/>
  <c r="G16" i="6"/>
  <c r="F16" i="6"/>
  <c r="X15" i="6"/>
  <c r="T15" i="6"/>
  <c r="W15" i="6" s="1"/>
  <c r="G15" i="6"/>
  <c r="F15" i="6"/>
  <c r="X14" i="6"/>
  <c r="T14" i="6"/>
  <c r="W14" i="6" s="1"/>
  <c r="G14" i="6"/>
  <c r="F14" i="6"/>
  <c r="X13" i="6"/>
  <c r="T13" i="6"/>
  <c r="W13" i="6" s="1"/>
  <c r="G13" i="6"/>
  <c r="F13" i="6"/>
  <c r="X12" i="6"/>
  <c r="T12" i="6"/>
  <c r="W12" i="6" s="1"/>
  <c r="G12" i="6"/>
  <c r="F12" i="6"/>
  <c r="X11" i="6"/>
  <c r="T11" i="6"/>
  <c r="W11" i="6" s="1"/>
  <c r="G11" i="6"/>
  <c r="F11" i="6"/>
  <c r="X10" i="6"/>
  <c r="T10" i="6"/>
  <c r="W10" i="6" s="1"/>
  <c r="G10" i="6"/>
  <c r="X9" i="6"/>
  <c r="T9" i="6"/>
  <c r="W9" i="6" s="1"/>
  <c r="G9" i="6"/>
  <c r="F9" i="6"/>
  <c r="X8" i="6"/>
  <c r="T8" i="6"/>
  <c r="W8" i="6" s="1"/>
  <c r="G8" i="6"/>
  <c r="F8" i="6"/>
  <c r="X7" i="6"/>
  <c r="T7" i="6"/>
  <c r="W7" i="6" s="1"/>
  <c r="G7" i="6"/>
  <c r="F7" i="6"/>
  <c r="X6" i="6"/>
  <c r="T6" i="6"/>
  <c r="W6" i="6" s="1"/>
  <c r="G6" i="6"/>
  <c r="F6" i="6"/>
  <c r="X5" i="6"/>
  <c r="T5" i="6"/>
  <c r="W5" i="6" s="1"/>
  <c r="G5" i="6"/>
  <c r="F5" i="6"/>
  <c r="X4" i="6"/>
  <c r="T4" i="6"/>
  <c r="W4" i="6" s="1"/>
  <c r="G4" i="6"/>
  <c r="F4" i="6"/>
  <c r="H2" i="6"/>
  <c r="C2" i="6"/>
  <c r="BG102" i="5"/>
  <c r="X102" i="5"/>
  <c r="T102" i="5"/>
  <c r="W102" i="5" s="1"/>
  <c r="AX102" i="5"/>
  <c r="G102" i="5"/>
  <c r="F102" i="5"/>
  <c r="H102" i="5" s="1"/>
  <c r="BG101" i="5"/>
  <c r="X101" i="5"/>
  <c r="T101" i="5"/>
  <c r="W101" i="5" s="1"/>
  <c r="AX101" i="5"/>
  <c r="G101" i="5"/>
  <c r="F101" i="5"/>
  <c r="H101" i="5" s="1"/>
  <c r="BG100" i="5"/>
  <c r="X100" i="5"/>
  <c r="T100" i="5"/>
  <c r="W100" i="5" s="1"/>
  <c r="AX100" i="5"/>
  <c r="G100" i="5"/>
  <c r="F100" i="5"/>
  <c r="H100" i="5" s="1"/>
  <c r="BG99" i="5"/>
  <c r="X99" i="5"/>
  <c r="T99" i="5"/>
  <c r="W99" i="5" s="1"/>
  <c r="AX99" i="5"/>
  <c r="G99" i="5"/>
  <c r="F99" i="5"/>
  <c r="H99" i="5" s="1"/>
  <c r="BG98" i="5"/>
  <c r="X98" i="5"/>
  <c r="T98" i="5"/>
  <c r="W98" i="5" s="1"/>
  <c r="AX98" i="5"/>
  <c r="G98" i="5"/>
  <c r="F98" i="5"/>
  <c r="H98" i="5" s="1"/>
  <c r="BG97" i="5"/>
  <c r="X97" i="5"/>
  <c r="T97" i="5"/>
  <c r="W97" i="5" s="1"/>
  <c r="AX97" i="5"/>
  <c r="G97" i="5"/>
  <c r="F97" i="5"/>
  <c r="H97" i="5" s="1"/>
  <c r="BG96" i="5"/>
  <c r="X96" i="5"/>
  <c r="T96" i="5"/>
  <c r="W96" i="5" s="1"/>
  <c r="AX96" i="5"/>
  <c r="G96" i="5"/>
  <c r="F96" i="5"/>
  <c r="H96" i="5" s="1"/>
  <c r="BG95" i="5"/>
  <c r="X95" i="5"/>
  <c r="T95" i="5"/>
  <c r="W95" i="5" s="1"/>
  <c r="AX95" i="5"/>
  <c r="G95" i="5"/>
  <c r="F95" i="5"/>
  <c r="H95" i="5" s="1"/>
  <c r="BG94" i="5"/>
  <c r="X94" i="5"/>
  <c r="T94" i="5"/>
  <c r="W94" i="5" s="1"/>
  <c r="AX94" i="5"/>
  <c r="G94" i="5"/>
  <c r="F94" i="5"/>
  <c r="H94" i="5" s="1"/>
  <c r="BG93" i="5"/>
  <c r="X93" i="5"/>
  <c r="T93" i="5"/>
  <c r="W93" i="5" s="1"/>
  <c r="AX93" i="5"/>
  <c r="G93" i="5"/>
  <c r="F93" i="5"/>
  <c r="H93" i="5" s="1"/>
  <c r="BG92" i="5"/>
  <c r="X92" i="5"/>
  <c r="T92" i="5"/>
  <c r="W92" i="5" s="1"/>
  <c r="AX92" i="5"/>
  <c r="G92" i="5"/>
  <c r="F92" i="5"/>
  <c r="H92" i="5" s="1"/>
  <c r="BG91" i="5"/>
  <c r="X91" i="5"/>
  <c r="T91" i="5"/>
  <c r="W91" i="5" s="1"/>
  <c r="AX91" i="5"/>
  <c r="G91" i="5"/>
  <c r="F91" i="5"/>
  <c r="H91" i="5" s="1"/>
  <c r="BG90" i="5"/>
  <c r="X90" i="5"/>
  <c r="T90" i="5"/>
  <c r="W90" i="5" s="1"/>
  <c r="AX90" i="5"/>
  <c r="G90" i="5"/>
  <c r="F90" i="5"/>
  <c r="H90" i="5" s="1"/>
  <c r="BG89" i="5"/>
  <c r="X89" i="5"/>
  <c r="T89" i="5"/>
  <c r="W89" i="5" s="1"/>
  <c r="AX89" i="5"/>
  <c r="G89" i="5"/>
  <c r="F89" i="5"/>
  <c r="H89" i="5" s="1"/>
  <c r="BG88" i="5"/>
  <c r="X88" i="5"/>
  <c r="T88" i="5"/>
  <c r="W88" i="5" s="1"/>
  <c r="AX88" i="5"/>
  <c r="G88" i="5"/>
  <c r="F88" i="5"/>
  <c r="H88" i="5" s="1"/>
  <c r="BG87" i="5"/>
  <c r="X87" i="5"/>
  <c r="T87" i="5"/>
  <c r="W87" i="5" s="1"/>
  <c r="AX87" i="5"/>
  <c r="G87" i="5"/>
  <c r="F87" i="5"/>
  <c r="H87" i="5" s="1"/>
  <c r="BG86" i="5"/>
  <c r="X86" i="5"/>
  <c r="T86" i="5"/>
  <c r="W86" i="5" s="1"/>
  <c r="AX86" i="5"/>
  <c r="G86" i="5"/>
  <c r="F86" i="5"/>
  <c r="H86" i="5" s="1"/>
  <c r="BG85" i="5"/>
  <c r="X85" i="5"/>
  <c r="T85" i="5"/>
  <c r="W85" i="5" s="1"/>
  <c r="AX85" i="5"/>
  <c r="G85" i="5"/>
  <c r="F85" i="5"/>
  <c r="H85" i="5" s="1"/>
  <c r="BG84" i="5"/>
  <c r="X84" i="5"/>
  <c r="T84" i="5"/>
  <c r="W84" i="5" s="1"/>
  <c r="AX84" i="5"/>
  <c r="G84" i="5"/>
  <c r="F84" i="5"/>
  <c r="H84" i="5" s="1"/>
  <c r="BG83" i="5"/>
  <c r="X83" i="5"/>
  <c r="T83" i="5"/>
  <c r="W83" i="5" s="1"/>
  <c r="AX83" i="5"/>
  <c r="G83" i="5"/>
  <c r="F83" i="5"/>
  <c r="H83" i="5" s="1"/>
  <c r="BG82" i="5"/>
  <c r="X82" i="5"/>
  <c r="T82" i="5"/>
  <c r="W82" i="5" s="1"/>
  <c r="AX82" i="5"/>
  <c r="G82" i="5"/>
  <c r="F82" i="5"/>
  <c r="H82" i="5" s="1"/>
  <c r="BG81" i="5"/>
  <c r="X81" i="5"/>
  <c r="T81" i="5"/>
  <c r="W81" i="5" s="1"/>
  <c r="AX81" i="5"/>
  <c r="G81" i="5"/>
  <c r="F81" i="5"/>
  <c r="H81" i="5" s="1"/>
  <c r="BG80" i="5"/>
  <c r="X80" i="5"/>
  <c r="T80" i="5"/>
  <c r="W80" i="5" s="1"/>
  <c r="AX80" i="5"/>
  <c r="G80" i="5"/>
  <c r="F80" i="5"/>
  <c r="H80" i="5" s="1"/>
  <c r="BG79" i="5"/>
  <c r="X79" i="5"/>
  <c r="T79" i="5"/>
  <c r="W79" i="5" s="1"/>
  <c r="AX79" i="5"/>
  <c r="G79" i="5"/>
  <c r="F79" i="5"/>
  <c r="H79" i="5" s="1"/>
  <c r="BG78" i="5"/>
  <c r="X78" i="5"/>
  <c r="T78" i="5"/>
  <c r="W78" i="5" s="1"/>
  <c r="AX78" i="5"/>
  <c r="G78" i="5"/>
  <c r="F78" i="5"/>
  <c r="H78" i="5" s="1"/>
  <c r="BG77" i="5"/>
  <c r="X77" i="5"/>
  <c r="T77" i="5"/>
  <c r="W77" i="5" s="1"/>
  <c r="AX77" i="5"/>
  <c r="G77" i="5"/>
  <c r="F77" i="5"/>
  <c r="H77" i="5" s="1"/>
  <c r="BG76" i="5"/>
  <c r="X76" i="5"/>
  <c r="T76" i="5"/>
  <c r="W76" i="5" s="1"/>
  <c r="AX76" i="5"/>
  <c r="G76" i="5"/>
  <c r="F76" i="5"/>
  <c r="H76" i="5" s="1"/>
  <c r="BG75" i="5"/>
  <c r="X75" i="5"/>
  <c r="T75" i="5"/>
  <c r="W75" i="5" s="1"/>
  <c r="AX75" i="5"/>
  <c r="G75" i="5"/>
  <c r="F75" i="5"/>
  <c r="H75" i="5" s="1"/>
  <c r="BG74" i="5"/>
  <c r="X74" i="5"/>
  <c r="T74" i="5"/>
  <c r="W74" i="5" s="1"/>
  <c r="AX74" i="5"/>
  <c r="G74" i="5"/>
  <c r="F74" i="5"/>
  <c r="H74" i="5" s="1"/>
  <c r="BG73" i="5"/>
  <c r="X73" i="5"/>
  <c r="T73" i="5"/>
  <c r="W73" i="5" s="1"/>
  <c r="AX73" i="5"/>
  <c r="G73" i="5"/>
  <c r="F73" i="5"/>
  <c r="H73" i="5" s="1"/>
  <c r="BG72" i="5"/>
  <c r="X72" i="5"/>
  <c r="T72" i="5"/>
  <c r="W72" i="5" s="1"/>
  <c r="AX72" i="5"/>
  <c r="G72" i="5"/>
  <c r="F72" i="5"/>
  <c r="H72" i="5" s="1"/>
  <c r="BG71" i="5"/>
  <c r="X71" i="5"/>
  <c r="T71" i="5"/>
  <c r="W71" i="5" s="1"/>
  <c r="AX71" i="5"/>
  <c r="G71" i="5"/>
  <c r="F71" i="5"/>
  <c r="H71" i="5" s="1"/>
  <c r="BG70" i="5"/>
  <c r="X70" i="5"/>
  <c r="T70" i="5"/>
  <c r="W70" i="5" s="1"/>
  <c r="AX70" i="5"/>
  <c r="G70" i="5"/>
  <c r="F70" i="5"/>
  <c r="H70" i="5" s="1"/>
  <c r="BG69" i="5"/>
  <c r="X69" i="5"/>
  <c r="T69" i="5"/>
  <c r="W69" i="5" s="1"/>
  <c r="AX69" i="5"/>
  <c r="G69" i="5"/>
  <c r="F69" i="5"/>
  <c r="H69" i="5" s="1"/>
  <c r="BG68" i="5"/>
  <c r="X68" i="5"/>
  <c r="T68" i="5"/>
  <c r="W68" i="5" s="1"/>
  <c r="AX68" i="5"/>
  <c r="G68" i="5"/>
  <c r="F68" i="5"/>
  <c r="H68" i="5" s="1"/>
  <c r="BG67" i="5"/>
  <c r="X67" i="5"/>
  <c r="T67" i="5"/>
  <c r="W67" i="5" s="1"/>
  <c r="AX67" i="5"/>
  <c r="G67" i="5"/>
  <c r="F67" i="5"/>
  <c r="H67" i="5" s="1"/>
  <c r="BG66" i="5"/>
  <c r="X66" i="5"/>
  <c r="T66" i="5"/>
  <c r="W66" i="5" s="1"/>
  <c r="AX66" i="5"/>
  <c r="G66" i="5"/>
  <c r="F66" i="5"/>
  <c r="H66" i="5" s="1"/>
  <c r="BG65" i="5"/>
  <c r="X65" i="5"/>
  <c r="T65" i="5"/>
  <c r="W65" i="5" s="1"/>
  <c r="AX65" i="5"/>
  <c r="G65" i="5"/>
  <c r="F65" i="5"/>
  <c r="H65" i="5" s="1"/>
  <c r="BG64" i="5"/>
  <c r="X64" i="5"/>
  <c r="T64" i="5"/>
  <c r="W64" i="5" s="1"/>
  <c r="AX64" i="5"/>
  <c r="G64" i="5"/>
  <c r="F64" i="5"/>
  <c r="H64" i="5" s="1"/>
  <c r="BG63" i="5"/>
  <c r="X63" i="5"/>
  <c r="T63" i="5"/>
  <c r="W63" i="5" s="1"/>
  <c r="AX63" i="5"/>
  <c r="G63" i="5"/>
  <c r="F63" i="5"/>
  <c r="H63" i="5" s="1"/>
  <c r="BG62" i="5"/>
  <c r="X62" i="5"/>
  <c r="T62" i="5"/>
  <c r="W62" i="5" s="1"/>
  <c r="AX62" i="5"/>
  <c r="G62" i="5"/>
  <c r="F62" i="5"/>
  <c r="H62" i="5" s="1"/>
  <c r="BG61" i="5"/>
  <c r="X61" i="5"/>
  <c r="T61" i="5"/>
  <c r="W61" i="5" s="1"/>
  <c r="AX61" i="5"/>
  <c r="G61" i="5"/>
  <c r="F61" i="5"/>
  <c r="H61" i="5" s="1"/>
  <c r="BG60" i="5"/>
  <c r="X60" i="5"/>
  <c r="T60" i="5"/>
  <c r="W60" i="5" s="1"/>
  <c r="AX60" i="5"/>
  <c r="G60" i="5"/>
  <c r="F60" i="5"/>
  <c r="H60" i="5" s="1"/>
  <c r="BG59" i="5"/>
  <c r="X59" i="5"/>
  <c r="T59" i="5"/>
  <c r="W59" i="5" s="1"/>
  <c r="AX59" i="5"/>
  <c r="G59" i="5"/>
  <c r="F59" i="5"/>
  <c r="H59" i="5" s="1"/>
  <c r="BG58" i="5"/>
  <c r="X58" i="5"/>
  <c r="T58" i="5"/>
  <c r="W58" i="5" s="1"/>
  <c r="AX58" i="5"/>
  <c r="G58" i="5"/>
  <c r="F58" i="5"/>
  <c r="H58" i="5" s="1"/>
  <c r="BG57" i="5"/>
  <c r="X57" i="5"/>
  <c r="T57" i="5"/>
  <c r="W57" i="5" s="1"/>
  <c r="AX57" i="5"/>
  <c r="G57" i="5"/>
  <c r="F57" i="5"/>
  <c r="H57" i="5" s="1"/>
  <c r="BG56" i="5"/>
  <c r="X56" i="5"/>
  <c r="T56" i="5"/>
  <c r="W56" i="5" s="1"/>
  <c r="AX56" i="5"/>
  <c r="G56" i="5"/>
  <c r="F56" i="5"/>
  <c r="H56" i="5" s="1"/>
  <c r="BG55" i="5"/>
  <c r="X55" i="5"/>
  <c r="T55" i="5"/>
  <c r="W55" i="5" s="1"/>
  <c r="AX55" i="5"/>
  <c r="G55" i="5"/>
  <c r="F55" i="5"/>
  <c r="H55" i="5" s="1"/>
  <c r="BG54" i="5"/>
  <c r="X54" i="5"/>
  <c r="T54" i="5"/>
  <c r="W54" i="5" s="1"/>
  <c r="AX54" i="5"/>
  <c r="G54" i="5"/>
  <c r="AU54" i="5" s="1"/>
  <c r="F54" i="5"/>
  <c r="H54" i="5" s="1"/>
  <c r="BG53" i="5"/>
  <c r="X53" i="5"/>
  <c r="T53" i="5"/>
  <c r="W53" i="5" s="1"/>
  <c r="AX53" i="5"/>
  <c r="G53" i="5"/>
  <c r="F53" i="5"/>
  <c r="H53" i="5" s="1"/>
  <c r="BG52" i="5"/>
  <c r="X52" i="5"/>
  <c r="T52" i="5"/>
  <c r="W52" i="5" s="1"/>
  <c r="AX52" i="5"/>
  <c r="G52" i="5"/>
  <c r="F52" i="5"/>
  <c r="H52" i="5" s="1"/>
  <c r="BG51" i="5"/>
  <c r="X51" i="5"/>
  <c r="T51" i="5"/>
  <c r="W51" i="5" s="1"/>
  <c r="AX51" i="5"/>
  <c r="G51" i="5"/>
  <c r="F51" i="5"/>
  <c r="H51" i="5" s="1"/>
  <c r="BG50" i="5"/>
  <c r="X50" i="5"/>
  <c r="T50" i="5"/>
  <c r="W50" i="5" s="1"/>
  <c r="AX50" i="5"/>
  <c r="G50" i="5"/>
  <c r="F50" i="5"/>
  <c r="H50" i="5" s="1"/>
  <c r="BG49" i="5"/>
  <c r="X49" i="5"/>
  <c r="T49" i="5"/>
  <c r="W49" i="5" s="1"/>
  <c r="AX49" i="5"/>
  <c r="G49" i="5"/>
  <c r="F49" i="5"/>
  <c r="H49" i="5" s="1"/>
  <c r="BG48" i="5"/>
  <c r="X48" i="5"/>
  <c r="T48" i="5"/>
  <c r="W48" i="5" s="1"/>
  <c r="AX48" i="5"/>
  <c r="G48" i="5"/>
  <c r="F48" i="5"/>
  <c r="H48" i="5" s="1"/>
  <c r="BG47" i="5"/>
  <c r="X47" i="5"/>
  <c r="T47" i="5"/>
  <c r="W47" i="5" s="1"/>
  <c r="AX47" i="5"/>
  <c r="G47" i="5"/>
  <c r="F47" i="5"/>
  <c r="H47" i="5" s="1"/>
  <c r="BG46" i="5"/>
  <c r="X46" i="5"/>
  <c r="T46" i="5"/>
  <c r="W46" i="5" s="1"/>
  <c r="AX46" i="5"/>
  <c r="G46" i="5"/>
  <c r="F46" i="5"/>
  <c r="H46" i="5" s="1"/>
  <c r="BG45" i="5"/>
  <c r="AX45" i="5"/>
  <c r="X45" i="5"/>
  <c r="T45" i="5"/>
  <c r="W45" i="5" s="1"/>
  <c r="G45" i="5"/>
  <c r="F45" i="5"/>
  <c r="H45" i="5" s="1"/>
  <c r="BG44" i="5"/>
  <c r="X44" i="5"/>
  <c r="T44" i="5"/>
  <c r="W44" i="5" s="1"/>
  <c r="AX44" i="5"/>
  <c r="G44" i="5"/>
  <c r="F44" i="5"/>
  <c r="H44" i="5" s="1"/>
  <c r="BG43" i="5"/>
  <c r="X43" i="5"/>
  <c r="T43" i="5"/>
  <c r="W43" i="5" s="1"/>
  <c r="AX43" i="5"/>
  <c r="G43" i="5"/>
  <c r="F43" i="5"/>
  <c r="H43" i="5" s="1"/>
  <c r="BG42" i="5"/>
  <c r="X42" i="5"/>
  <c r="T42" i="5"/>
  <c r="W42" i="5" s="1"/>
  <c r="AX42" i="5"/>
  <c r="G42" i="5"/>
  <c r="F42" i="5"/>
  <c r="H42" i="5" s="1"/>
  <c r="BG41" i="5"/>
  <c r="X41" i="5"/>
  <c r="T41" i="5"/>
  <c r="W41" i="5" s="1"/>
  <c r="AX41" i="5"/>
  <c r="G41" i="5"/>
  <c r="F41" i="5"/>
  <c r="H41" i="5" s="1"/>
  <c r="BG40" i="5"/>
  <c r="X40" i="5"/>
  <c r="T40" i="5"/>
  <c r="W40" i="5" s="1"/>
  <c r="AX40" i="5"/>
  <c r="G40" i="5"/>
  <c r="F40" i="5"/>
  <c r="H40" i="5" s="1"/>
  <c r="BG39" i="5"/>
  <c r="X39" i="5"/>
  <c r="T39" i="5"/>
  <c r="W39" i="5" s="1"/>
  <c r="AX39" i="5"/>
  <c r="G39" i="5"/>
  <c r="F39" i="5"/>
  <c r="H39" i="5" s="1"/>
  <c r="BG38" i="5"/>
  <c r="X38" i="5"/>
  <c r="T38" i="5"/>
  <c r="W38" i="5" s="1"/>
  <c r="AX38" i="5"/>
  <c r="G38" i="5"/>
  <c r="F38" i="5"/>
  <c r="H38" i="5" s="1"/>
  <c r="BG37" i="5"/>
  <c r="X37" i="5"/>
  <c r="T37" i="5"/>
  <c r="W37" i="5" s="1"/>
  <c r="AX37" i="5"/>
  <c r="G37" i="5"/>
  <c r="F37" i="5"/>
  <c r="H37" i="5" s="1"/>
  <c r="BG36" i="5"/>
  <c r="X36" i="5"/>
  <c r="T36" i="5"/>
  <c r="W36" i="5" s="1"/>
  <c r="AX36" i="5"/>
  <c r="G36" i="5"/>
  <c r="F36" i="5"/>
  <c r="H36" i="5" s="1"/>
  <c r="BG35" i="5"/>
  <c r="X35" i="5"/>
  <c r="T35" i="5"/>
  <c r="W35" i="5" s="1"/>
  <c r="AX35" i="5"/>
  <c r="G35" i="5"/>
  <c r="F35" i="5"/>
  <c r="H35" i="5" s="1"/>
  <c r="BG34" i="5"/>
  <c r="X34" i="5"/>
  <c r="T34" i="5"/>
  <c r="W34" i="5" s="1"/>
  <c r="AX34" i="5"/>
  <c r="G34" i="5"/>
  <c r="F34" i="5"/>
  <c r="H34" i="5" s="1"/>
  <c r="BG33" i="5"/>
  <c r="X33" i="5"/>
  <c r="T33" i="5"/>
  <c r="W33" i="5" s="1"/>
  <c r="AX33" i="5"/>
  <c r="G33" i="5"/>
  <c r="F33" i="5"/>
  <c r="H33" i="5" s="1"/>
  <c r="BG32" i="5"/>
  <c r="X32" i="5"/>
  <c r="T32" i="5"/>
  <c r="W32" i="5" s="1"/>
  <c r="AX32" i="5"/>
  <c r="G32" i="5"/>
  <c r="F32" i="5"/>
  <c r="H32" i="5" s="1"/>
  <c r="BG31" i="5"/>
  <c r="X31" i="5"/>
  <c r="T31" i="5"/>
  <c r="W31" i="5" s="1"/>
  <c r="AX31" i="5"/>
  <c r="G31" i="5"/>
  <c r="F31" i="5"/>
  <c r="H31" i="5" s="1"/>
  <c r="BG30" i="5"/>
  <c r="X30" i="5"/>
  <c r="T30" i="5"/>
  <c r="W30" i="5" s="1"/>
  <c r="AX30" i="5"/>
  <c r="G30" i="5"/>
  <c r="F30" i="5"/>
  <c r="H30" i="5" s="1"/>
  <c r="BG29" i="5"/>
  <c r="X29" i="5"/>
  <c r="W29" i="5"/>
  <c r="T29" i="5"/>
  <c r="AX29" i="5"/>
  <c r="G29" i="5"/>
  <c r="F29" i="5"/>
  <c r="H29" i="5" s="1"/>
  <c r="BG28" i="5"/>
  <c r="X28" i="5"/>
  <c r="T28" i="5"/>
  <c r="W28" i="5" s="1"/>
  <c r="AX28" i="5"/>
  <c r="G28" i="5"/>
  <c r="F28" i="5"/>
  <c r="H28" i="5" s="1"/>
  <c r="BG27" i="5"/>
  <c r="X27" i="5"/>
  <c r="T27" i="5"/>
  <c r="W27" i="5" s="1"/>
  <c r="AX27" i="5"/>
  <c r="G27" i="5"/>
  <c r="F27" i="5"/>
  <c r="H27" i="5" s="1"/>
  <c r="BG26" i="5"/>
  <c r="X26" i="5"/>
  <c r="T26" i="5"/>
  <c r="W26" i="5" s="1"/>
  <c r="AX26" i="5"/>
  <c r="G26" i="5"/>
  <c r="F26" i="5"/>
  <c r="H26" i="5" s="1"/>
  <c r="BG25" i="5"/>
  <c r="AX25" i="5"/>
  <c r="X25" i="5"/>
  <c r="T25" i="5"/>
  <c r="W25" i="5" s="1"/>
  <c r="G25" i="5"/>
  <c r="F25" i="5"/>
  <c r="H25" i="5" s="1"/>
  <c r="BG24" i="5"/>
  <c r="X24" i="5"/>
  <c r="T24" i="5"/>
  <c r="W24" i="5" s="1"/>
  <c r="AX24" i="5"/>
  <c r="G24" i="5"/>
  <c r="F24" i="5"/>
  <c r="H24" i="5" s="1"/>
  <c r="BG23" i="5"/>
  <c r="X23" i="5"/>
  <c r="T23" i="5"/>
  <c r="W23" i="5" s="1"/>
  <c r="AX23" i="5"/>
  <c r="G23" i="5"/>
  <c r="F23" i="5"/>
  <c r="H23" i="5" s="1"/>
  <c r="BG22" i="5"/>
  <c r="X22" i="5"/>
  <c r="T22" i="5"/>
  <c r="W22" i="5" s="1"/>
  <c r="AX22" i="5"/>
  <c r="G22" i="5"/>
  <c r="F22" i="5"/>
  <c r="H22" i="5" s="1"/>
  <c r="X21" i="5"/>
  <c r="T21" i="5"/>
  <c r="W21" i="5" s="1"/>
  <c r="G21" i="5"/>
  <c r="F21" i="5"/>
  <c r="X20" i="5"/>
  <c r="T20" i="5"/>
  <c r="W20" i="5" s="1"/>
  <c r="G20" i="5"/>
  <c r="F20" i="5"/>
  <c r="X19" i="5"/>
  <c r="T19" i="5"/>
  <c r="W19" i="5" s="1"/>
  <c r="G19" i="5"/>
  <c r="F19" i="5"/>
  <c r="X18" i="5"/>
  <c r="T18" i="5"/>
  <c r="W18" i="5" s="1"/>
  <c r="G18" i="5"/>
  <c r="F18" i="5"/>
  <c r="X17" i="5"/>
  <c r="T17" i="5"/>
  <c r="W17" i="5" s="1"/>
  <c r="G17" i="5"/>
  <c r="F17" i="5"/>
  <c r="X16" i="5"/>
  <c r="T16" i="5"/>
  <c r="W16" i="5" s="1"/>
  <c r="G16" i="5"/>
  <c r="F16" i="5"/>
  <c r="X15" i="5"/>
  <c r="T15" i="5"/>
  <c r="W15" i="5" s="1"/>
  <c r="G15" i="5"/>
  <c r="F15" i="5"/>
  <c r="X14" i="5"/>
  <c r="T14" i="5"/>
  <c r="W14" i="5" s="1"/>
  <c r="G14" i="5"/>
  <c r="F14" i="5"/>
  <c r="X13" i="5"/>
  <c r="T13" i="5"/>
  <c r="W13" i="5" s="1"/>
  <c r="G13" i="5"/>
  <c r="F13" i="5"/>
  <c r="X12" i="5"/>
  <c r="T12" i="5"/>
  <c r="W12" i="5" s="1"/>
  <c r="G12" i="5"/>
  <c r="F12" i="5"/>
  <c r="X11" i="5"/>
  <c r="T11" i="5"/>
  <c r="W11" i="5" s="1"/>
  <c r="G11" i="5"/>
  <c r="F11" i="5"/>
  <c r="X10" i="5"/>
  <c r="T10" i="5"/>
  <c r="W10" i="5" s="1"/>
  <c r="G10" i="5"/>
  <c r="F10" i="5"/>
  <c r="X9" i="5"/>
  <c r="T9" i="5"/>
  <c r="W9" i="5" s="1"/>
  <c r="G9" i="5"/>
  <c r="F9" i="5"/>
  <c r="X8" i="5"/>
  <c r="T8" i="5"/>
  <c r="W8" i="5" s="1"/>
  <c r="G8" i="5"/>
  <c r="F8" i="5"/>
  <c r="X7" i="5"/>
  <c r="T7" i="5"/>
  <c r="W7" i="5" s="1"/>
  <c r="G7" i="5"/>
  <c r="F7" i="5"/>
  <c r="X6" i="5"/>
  <c r="T6" i="5"/>
  <c r="W6" i="5" s="1"/>
  <c r="G6" i="5"/>
  <c r="F6" i="5"/>
  <c r="X5" i="5"/>
  <c r="T5" i="5"/>
  <c r="W5" i="5" s="1"/>
  <c r="G5" i="5"/>
  <c r="F5" i="5"/>
  <c r="X4" i="5"/>
  <c r="T4" i="5"/>
  <c r="W4" i="5" s="1"/>
  <c r="G4" i="5"/>
  <c r="H2" i="5"/>
  <c r="C2" i="5"/>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4" i="1"/>
  <c r="H2" i="1"/>
  <c r="C2" i="1"/>
  <c r="BJ2" i="1" s="1"/>
  <c r="F101" i="1"/>
  <c r="H101" i="1" s="1"/>
  <c r="G101" i="1"/>
  <c r="I101" i="1"/>
  <c r="AX101" i="1" s="1"/>
  <c r="T101" i="1"/>
  <c r="W101" i="1" s="1"/>
  <c r="F102" i="1"/>
  <c r="H102" i="1" s="1"/>
  <c r="G102" i="1"/>
  <c r="I102" i="1"/>
  <c r="AX102" i="1" s="1"/>
  <c r="T102" i="1"/>
  <c r="W102" i="1" s="1"/>
  <c r="F103" i="1"/>
  <c r="H103" i="1" s="1"/>
  <c r="G103" i="1"/>
  <c r="I103" i="1"/>
  <c r="AX103" i="1" s="1"/>
  <c r="T103" i="1"/>
  <c r="W103" i="1" s="1"/>
  <c r="F5" i="1"/>
  <c r="H5" i="1" s="1"/>
  <c r="G5" i="1"/>
  <c r="I5" i="1"/>
  <c r="AX5" i="1" s="1"/>
  <c r="T5" i="1"/>
  <c r="W5" i="1" s="1"/>
  <c r="F6" i="1"/>
  <c r="H6" i="1" s="1"/>
  <c r="G6" i="1"/>
  <c r="I6" i="1"/>
  <c r="AX6" i="1" s="1"/>
  <c r="T6" i="1"/>
  <c r="W6" i="1" s="1"/>
  <c r="F7" i="1"/>
  <c r="H7" i="1" s="1"/>
  <c r="G7" i="1"/>
  <c r="I7" i="1"/>
  <c r="AX7" i="1" s="1"/>
  <c r="T7" i="1"/>
  <c r="W7" i="1" s="1"/>
  <c r="F8" i="1"/>
  <c r="H8" i="1" s="1"/>
  <c r="G8" i="1"/>
  <c r="I8" i="1"/>
  <c r="AX8" i="1" s="1"/>
  <c r="T8" i="1"/>
  <c r="W8" i="1" s="1"/>
  <c r="F9" i="1"/>
  <c r="H9" i="1" s="1"/>
  <c r="G9" i="1"/>
  <c r="I9" i="1"/>
  <c r="AX9" i="1" s="1"/>
  <c r="T9" i="1"/>
  <c r="W9" i="1" s="1"/>
  <c r="F10" i="1"/>
  <c r="H10" i="1" s="1"/>
  <c r="G10" i="1"/>
  <c r="I10" i="1"/>
  <c r="AX10" i="1" s="1"/>
  <c r="T10" i="1"/>
  <c r="W10" i="1" s="1"/>
  <c r="F11" i="1"/>
  <c r="H11" i="1" s="1"/>
  <c r="G11" i="1"/>
  <c r="I11" i="1"/>
  <c r="AX11" i="1" s="1"/>
  <c r="T11" i="1"/>
  <c r="W11" i="1" s="1"/>
  <c r="F12" i="1"/>
  <c r="H12" i="1" s="1"/>
  <c r="G12" i="1"/>
  <c r="I12" i="1"/>
  <c r="AX12" i="1" s="1"/>
  <c r="T12" i="1"/>
  <c r="W12" i="1" s="1"/>
  <c r="F13" i="1"/>
  <c r="H13" i="1" s="1"/>
  <c r="G13" i="1"/>
  <c r="I13" i="1"/>
  <c r="AX13" i="1" s="1"/>
  <c r="T13" i="1"/>
  <c r="W13" i="1" s="1"/>
  <c r="F14" i="1"/>
  <c r="H14" i="1" s="1"/>
  <c r="G14" i="1"/>
  <c r="I14" i="1"/>
  <c r="AX14" i="1" s="1"/>
  <c r="T14" i="1"/>
  <c r="W14" i="1" s="1"/>
  <c r="F15" i="1"/>
  <c r="H15" i="1" s="1"/>
  <c r="G15" i="1"/>
  <c r="I15" i="1"/>
  <c r="AX15" i="1" s="1"/>
  <c r="T15" i="1"/>
  <c r="W15" i="1" s="1"/>
  <c r="F16" i="1"/>
  <c r="H16" i="1" s="1"/>
  <c r="G16" i="1"/>
  <c r="I16" i="1"/>
  <c r="AX16" i="1" s="1"/>
  <c r="T16" i="1"/>
  <c r="W16" i="1" s="1"/>
  <c r="F17" i="1"/>
  <c r="H17" i="1" s="1"/>
  <c r="G17" i="1"/>
  <c r="I17" i="1"/>
  <c r="AX17" i="1" s="1"/>
  <c r="T17" i="1"/>
  <c r="W17" i="1" s="1"/>
  <c r="F18" i="1"/>
  <c r="H18" i="1" s="1"/>
  <c r="G18" i="1"/>
  <c r="I18" i="1"/>
  <c r="AX18" i="1" s="1"/>
  <c r="T18" i="1"/>
  <c r="W18" i="1" s="1"/>
  <c r="F19" i="1"/>
  <c r="H19" i="1" s="1"/>
  <c r="G19" i="1"/>
  <c r="I19" i="1"/>
  <c r="AX19" i="1" s="1"/>
  <c r="T19" i="1"/>
  <c r="W19" i="1" s="1"/>
  <c r="F20" i="1"/>
  <c r="H20" i="1" s="1"/>
  <c r="G20" i="1"/>
  <c r="I20" i="1"/>
  <c r="AX20" i="1" s="1"/>
  <c r="T20" i="1"/>
  <c r="W20" i="1" s="1"/>
  <c r="F21" i="1"/>
  <c r="H21" i="1" s="1"/>
  <c r="G21" i="1"/>
  <c r="I21" i="1"/>
  <c r="AX21" i="1" s="1"/>
  <c r="T21" i="1"/>
  <c r="W21" i="1" s="1"/>
  <c r="F22" i="1"/>
  <c r="H22" i="1" s="1"/>
  <c r="G22" i="1"/>
  <c r="I22" i="1"/>
  <c r="AX22" i="1" s="1"/>
  <c r="T22" i="1"/>
  <c r="W22" i="1" s="1"/>
  <c r="F23" i="1"/>
  <c r="H23" i="1" s="1"/>
  <c r="G23" i="1"/>
  <c r="I23" i="1"/>
  <c r="AX23" i="1" s="1"/>
  <c r="T23" i="1"/>
  <c r="W23" i="1" s="1"/>
  <c r="F24" i="1"/>
  <c r="H24" i="1" s="1"/>
  <c r="G24" i="1"/>
  <c r="I24" i="1"/>
  <c r="AX24" i="1" s="1"/>
  <c r="T24" i="1"/>
  <c r="W24" i="1" s="1"/>
  <c r="F25" i="1"/>
  <c r="H25" i="1" s="1"/>
  <c r="G25" i="1"/>
  <c r="I25" i="1"/>
  <c r="AX25" i="1" s="1"/>
  <c r="T25" i="1"/>
  <c r="W25" i="1" s="1"/>
  <c r="F26" i="1"/>
  <c r="H26" i="1" s="1"/>
  <c r="G26" i="1"/>
  <c r="I26" i="1"/>
  <c r="T26" i="1"/>
  <c r="W26" i="1" s="1"/>
  <c r="AX26" i="1"/>
  <c r="F27" i="1"/>
  <c r="H27" i="1" s="1"/>
  <c r="G27" i="1"/>
  <c r="I27" i="1"/>
  <c r="AX27" i="1" s="1"/>
  <c r="T27" i="1"/>
  <c r="W27" i="1" s="1"/>
  <c r="F28" i="1"/>
  <c r="H28" i="1" s="1"/>
  <c r="G28" i="1"/>
  <c r="I28" i="1"/>
  <c r="AX28" i="1" s="1"/>
  <c r="T28" i="1"/>
  <c r="W28" i="1" s="1"/>
  <c r="F29" i="1"/>
  <c r="H29" i="1" s="1"/>
  <c r="G29" i="1"/>
  <c r="I29" i="1"/>
  <c r="T29" i="1"/>
  <c r="W29" i="1" s="1"/>
  <c r="AX29" i="1"/>
  <c r="F30" i="1"/>
  <c r="H30" i="1" s="1"/>
  <c r="G30" i="1"/>
  <c r="I30" i="1"/>
  <c r="AX30" i="1" s="1"/>
  <c r="T30" i="1"/>
  <c r="W30" i="1" s="1"/>
  <c r="F31" i="1"/>
  <c r="H31" i="1" s="1"/>
  <c r="G31" i="1"/>
  <c r="I31" i="1"/>
  <c r="AX31" i="1" s="1"/>
  <c r="T31" i="1"/>
  <c r="W31" i="1" s="1"/>
  <c r="F32" i="1"/>
  <c r="H32" i="1" s="1"/>
  <c r="G32" i="1"/>
  <c r="I32" i="1"/>
  <c r="AX32" i="1" s="1"/>
  <c r="T32" i="1"/>
  <c r="W32" i="1" s="1"/>
  <c r="F33" i="1"/>
  <c r="H33" i="1" s="1"/>
  <c r="G33" i="1"/>
  <c r="I33" i="1"/>
  <c r="AX33" i="1" s="1"/>
  <c r="T33" i="1"/>
  <c r="W33" i="1" s="1"/>
  <c r="F34" i="1"/>
  <c r="H34" i="1" s="1"/>
  <c r="G34" i="1"/>
  <c r="I34" i="1"/>
  <c r="AX34" i="1" s="1"/>
  <c r="T34" i="1"/>
  <c r="W34" i="1" s="1"/>
  <c r="F35" i="1"/>
  <c r="H35" i="1" s="1"/>
  <c r="G35" i="1"/>
  <c r="I35" i="1"/>
  <c r="AX35" i="1" s="1"/>
  <c r="T35" i="1"/>
  <c r="W35" i="1" s="1"/>
  <c r="F36" i="1"/>
  <c r="H36" i="1" s="1"/>
  <c r="G36" i="1"/>
  <c r="I36" i="1"/>
  <c r="AX36" i="1" s="1"/>
  <c r="T36" i="1"/>
  <c r="W36" i="1" s="1"/>
  <c r="F37" i="1"/>
  <c r="H37" i="1" s="1"/>
  <c r="G37" i="1"/>
  <c r="I37" i="1"/>
  <c r="AX37" i="1" s="1"/>
  <c r="T37" i="1"/>
  <c r="W37" i="1" s="1"/>
  <c r="F38" i="1"/>
  <c r="H38" i="1" s="1"/>
  <c r="G38" i="1"/>
  <c r="I38" i="1"/>
  <c r="AX38" i="1" s="1"/>
  <c r="T38" i="1"/>
  <c r="W38" i="1" s="1"/>
  <c r="F39" i="1"/>
  <c r="H39" i="1" s="1"/>
  <c r="G39" i="1"/>
  <c r="I39" i="1"/>
  <c r="AX39" i="1" s="1"/>
  <c r="T39" i="1"/>
  <c r="W39" i="1" s="1"/>
  <c r="F40" i="1"/>
  <c r="H40" i="1" s="1"/>
  <c r="G40" i="1"/>
  <c r="I40" i="1"/>
  <c r="AX40" i="1" s="1"/>
  <c r="T40" i="1"/>
  <c r="W40" i="1" s="1"/>
  <c r="F41" i="1"/>
  <c r="H41" i="1" s="1"/>
  <c r="G41" i="1"/>
  <c r="I41" i="1"/>
  <c r="AX41" i="1" s="1"/>
  <c r="T41" i="1"/>
  <c r="W41" i="1" s="1"/>
  <c r="F42" i="1"/>
  <c r="H42" i="1" s="1"/>
  <c r="G42" i="1"/>
  <c r="I42" i="1"/>
  <c r="AX42" i="1" s="1"/>
  <c r="T42" i="1"/>
  <c r="W42" i="1" s="1"/>
  <c r="F43" i="1"/>
  <c r="H43" i="1" s="1"/>
  <c r="G43" i="1"/>
  <c r="I43" i="1"/>
  <c r="AX43" i="1" s="1"/>
  <c r="T43" i="1"/>
  <c r="W43" i="1" s="1"/>
  <c r="F44" i="1"/>
  <c r="H44" i="1" s="1"/>
  <c r="G44" i="1"/>
  <c r="I44" i="1"/>
  <c r="AX44" i="1" s="1"/>
  <c r="T44" i="1"/>
  <c r="W44" i="1" s="1"/>
  <c r="F45" i="1"/>
  <c r="H45" i="1" s="1"/>
  <c r="G45" i="1"/>
  <c r="I45" i="1"/>
  <c r="AX45" i="1" s="1"/>
  <c r="T45" i="1"/>
  <c r="W45" i="1" s="1"/>
  <c r="F46" i="1"/>
  <c r="H46" i="1" s="1"/>
  <c r="G46" i="1"/>
  <c r="I46" i="1"/>
  <c r="AX46" i="1" s="1"/>
  <c r="T46" i="1"/>
  <c r="W46" i="1" s="1"/>
  <c r="F47" i="1"/>
  <c r="H47" i="1" s="1"/>
  <c r="G47" i="1"/>
  <c r="I47" i="1"/>
  <c r="AX47" i="1" s="1"/>
  <c r="T47" i="1"/>
  <c r="W47" i="1" s="1"/>
  <c r="F48" i="1"/>
  <c r="H48" i="1" s="1"/>
  <c r="G48" i="1"/>
  <c r="I48" i="1"/>
  <c r="AX48" i="1" s="1"/>
  <c r="T48" i="1"/>
  <c r="W48" i="1" s="1"/>
  <c r="F49" i="1"/>
  <c r="H49" i="1" s="1"/>
  <c r="G49" i="1"/>
  <c r="I49" i="1"/>
  <c r="AX49" i="1" s="1"/>
  <c r="T49" i="1"/>
  <c r="W49" i="1" s="1"/>
  <c r="F50" i="1"/>
  <c r="H50" i="1" s="1"/>
  <c r="G50" i="1"/>
  <c r="I50" i="1"/>
  <c r="AX50" i="1" s="1"/>
  <c r="T50" i="1"/>
  <c r="W50" i="1" s="1"/>
  <c r="F51" i="1"/>
  <c r="H51" i="1" s="1"/>
  <c r="G51" i="1"/>
  <c r="I51" i="1"/>
  <c r="AX51" i="1" s="1"/>
  <c r="T51" i="1"/>
  <c r="W51" i="1" s="1"/>
  <c r="F52" i="1"/>
  <c r="H52" i="1" s="1"/>
  <c r="G52" i="1"/>
  <c r="I52" i="1"/>
  <c r="AX52" i="1" s="1"/>
  <c r="T52" i="1"/>
  <c r="W52" i="1" s="1"/>
  <c r="F53" i="1"/>
  <c r="H53" i="1" s="1"/>
  <c r="G53" i="1"/>
  <c r="I53" i="1"/>
  <c r="AX53" i="1" s="1"/>
  <c r="T53" i="1"/>
  <c r="W53" i="1" s="1"/>
  <c r="F54" i="1"/>
  <c r="H54" i="1" s="1"/>
  <c r="G54" i="1"/>
  <c r="I54" i="1"/>
  <c r="AX54" i="1" s="1"/>
  <c r="T54" i="1"/>
  <c r="W54" i="1" s="1"/>
  <c r="F55" i="1"/>
  <c r="H55" i="1" s="1"/>
  <c r="G55" i="1"/>
  <c r="I55" i="1"/>
  <c r="AX55" i="1" s="1"/>
  <c r="T55" i="1"/>
  <c r="W55" i="1" s="1"/>
  <c r="F56" i="1"/>
  <c r="H56" i="1" s="1"/>
  <c r="G56" i="1"/>
  <c r="I56" i="1"/>
  <c r="AX56" i="1" s="1"/>
  <c r="T56" i="1"/>
  <c r="W56" i="1" s="1"/>
  <c r="F57" i="1"/>
  <c r="H57" i="1" s="1"/>
  <c r="G57" i="1"/>
  <c r="I57" i="1"/>
  <c r="AX57" i="1" s="1"/>
  <c r="T57" i="1"/>
  <c r="W57" i="1" s="1"/>
  <c r="F58" i="1"/>
  <c r="H58" i="1" s="1"/>
  <c r="G58" i="1"/>
  <c r="I58" i="1"/>
  <c r="AX58" i="1" s="1"/>
  <c r="T58" i="1"/>
  <c r="W58" i="1" s="1"/>
  <c r="F59" i="1"/>
  <c r="H59" i="1" s="1"/>
  <c r="G59" i="1"/>
  <c r="I59" i="1"/>
  <c r="AX59" i="1" s="1"/>
  <c r="T59" i="1"/>
  <c r="W59" i="1" s="1"/>
  <c r="F60" i="1"/>
  <c r="H60" i="1" s="1"/>
  <c r="G60" i="1"/>
  <c r="I60" i="1"/>
  <c r="AX60" i="1" s="1"/>
  <c r="T60" i="1"/>
  <c r="W60" i="1" s="1"/>
  <c r="F61" i="1"/>
  <c r="H61" i="1" s="1"/>
  <c r="G61" i="1"/>
  <c r="I61" i="1"/>
  <c r="AX61" i="1" s="1"/>
  <c r="T61" i="1"/>
  <c r="W61" i="1" s="1"/>
  <c r="F62" i="1"/>
  <c r="H62" i="1" s="1"/>
  <c r="G62" i="1"/>
  <c r="I62" i="1"/>
  <c r="AX62" i="1" s="1"/>
  <c r="T62" i="1"/>
  <c r="W62" i="1" s="1"/>
  <c r="F63" i="1"/>
  <c r="H63" i="1" s="1"/>
  <c r="G63" i="1"/>
  <c r="I63" i="1"/>
  <c r="AX63" i="1" s="1"/>
  <c r="T63" i="1"/>
  <c r="W63" i="1" s="1"/>
  <c r="F64" i="1"/>
  <c r="H64" i="1" s="1"/>
  <c r="G64" i="1"/>
  <c r="I64" i="1"/>
  <c r="AX64" i="1" s="1"/>
  <c r="T64" i="1"/>
  <c r="W64" i="1" s="1"/>
  <c r="F65" i="1"/>
  <c r="H65" i="1" s="1"/>
  <c r="G65" i="1"/>
  <c r="I65" i="1"/>
  <c r="AX65" i="1" s="1"/>
  <c r="T65" i="1"/>
  <c r="W65" i="1" s="1"/>
  <c r="F66" i="1"/>
  <c r="H66" i="1" s="1"/>
  <c r="G66" i="1"/>
  <c r="I66" i="1"/>
  <c r="AX66" i="1" s="1"/>
  <c r="T66" i="1"/>
  <c r="W66" i="1" s="1"/>
  <c r="F67" i="1"/>
  <c r="H67" i="1" s="1"/>
  <c r="G67" i="1"/>
  <c r="I67" i="1"/>
  <c r="AX67" i="1" s="1"/>
  <c r="T67" i="1"/>
  <c r="W67" i="1" s="1"/>
  <c r="F68" i="1"/>
  <c r="H68" i="1" s="1"/>
  <c r="G68" i="1"/>
  <c r="I68" i="1"/>
  <c r="AX68" i="1" s="1"/>
  <c r="T68" i="1"/>
  <c r="W68" i="1" s="1"/>
  <c r="F69" i="1"/>
  <c r="H69" i="1" s="1"/>
  <c r="G69" i="1"/>
  <c r="I69" i="1"/>
  <c r="AX69" i="1" s="1"/>
  <c r="T69" i="1"/>
  <c r="W69" i="1" s="1"/>
  <c r="F70" i="1"/>
  <c r="H70" i="1" s="1"/>
  <c r="G70" i="1"/>
  <c r="I70" i="1"/>
  <c r="AX70" i="1" s="1"/>
  <c r="T70" i="1"/>
  <c r="W70" i="1" s="1"/>
  <c r="F71" i="1"/>
  <c r="H71" i="1" s="1"/>
  <c r="G71" i="1"/>
  <c r="I71" i="1"/>
  <c r="AX71" i="1" s="1"/>
  <c r="T71" i="1"/>
  <c r="W71" i="1" s="1"/>
  <c r="F72" i="1"/>
  <c r="H72" i="1" s="1"/>
  <c r="G72" i="1"/>
  <c r="I72" i="1"/>
  <c r="AX72" i="1" s="1"/>
  <c r="T72" i="1"/>
  <c r="W72" i="1" s="1"/>
  <c r="F73" i="1"/>
  <c r="H73" i="1" s="1"/>
  <c r="G73" i="1"/>
  <c r="I73" i="1"/>
  <c r="AX73" i="1" s="1"/>
  <c r="T73" i="1"/>
  <c r="W73" i="1" s="1"/>
  <c r="F74" i="1"/>
  <c r="H74" i="1" s="1"/>
  <c r="G74" i="1"/>
  <c r="I74" i="1"/>
  <c r="AX74" i="1" s="1"/>
  <c r="T74" i="1"/>
  <c r="W74" i="1" s="1"/>
  <c r="F75" i="1"/>
  <c r="H75" i="1" s="1"/>
  <c r="G75" i="1"/>
  <c r="I75" i="1"/>
  <c r="AX75" i="1" s="1"/>
  <c r="T75" i="1"/>
  <c r="W75" i="1" s="1"/>
  <c r="F76" i="1"/>
  <c r="H76" i="1" s="1"/>
  <c r="G76" i="1"/>
  <c r="I76" i="1"/>
  <c r="AX76" i="1" s="1"/>
  <c r="T76" i="1"/>
  <c r="W76" i="1" s="1"/>
  <c r="F77" i="1"/>
  <c r="H77" i="1" s="1"/>
  <c r="G77" i="1"/>
  <c r="I77" i="1"/>
  <c r="AX77" i="1" s="1"/>
  <c r="T77" i="1"/>
  <c r="W77" i="1" s="1"/>
  <c r="F78" i="1"/>
  <c r="H78" i="1" s="1"/>
  <c r="G78" i="1"/>
  <c r="I78" i="1"/>
  <c r="AX78" i="1" s="1"/>
  <c r="T78" i="1"/>
  <c r="W78" i="1" s="1"/>
  <c r="F79" i="1"/>
  <c r="H79" i="1" s="1"/>
  <c r="G79" i="1"/>
  <c r="I79" i="1"/>
  <c r="AX79" i="1" s="1"/>
  <c r="T79" i="1"/>
  <c r="W79" i="1" s="1"/>
  <c r="F80" i="1"/>
  <c r="H80" i="1" s="1"/>
  <c r="G80" i="1"/>
  <c r="I80" i="1"/>
  <c r="AX80" i="1" s="1"/>
  <c r="T80" i="1"/>
  <c r="W80" i="1" s="1"/>
  <c r="F81" i="1"/>
  <c r="H81" i="1" s="1"/>
  <c r="G81" i="1"/>
  <c r="I81" i="1"/>
  <c r="AX81" i="1" s="1"/>
  <c r="T81" i="1"/>
  <c r="W81" i="1" s="1"/>
  <c r="F82" i="1"/>
  <c r="H82" i="1" s="1"/>
  <c r="G82" i="1"/>
  <c r="I82" i="1"/>
  <c r="AX82" i="1" s="1"/>
  <c r="T82" i="1"/>
  <c r="W82" i="1" s="1"/>
  <c r="F83" i="1"/>
  <c r="H83" i="1" s="1"/>
  <c r="G83" i="1"/>
  <c r="I83" i="1"/>
  <c r="AX83" i="1" s="1"/>
  <c r="T83" i="1"/>
  <c r="W83" i="1" s="1"/>
  <c r="F84" i="1"/>
  <c r="H84" i="1" s="1"/>
  <c r="G84" i="1"/>
  <c r="I84" i="1"/>
  <c r="AX84" i="1" s="1"/>
  <c r="T84" i="1"/>
  <c r="W84" i="1" s="1"/>
  <c r="F85" i="1"/>
  <c r="H85" i="1" s="1"/>
  <c r="G85" i="1"/>
  <c r="I85" i="1"/>
  <c r="AX85" i="1" s="1"/>
  <c r="T85" i="1"/>
  <c r="W85" i="1" s="1"/>
  <c r="F86" i="1"/>
  <c r="H86" i="1" s="1"/>
  <c r="G86" i="1"/>
  <c r="I86" i="1"/>
  <c r="AX86" i="1" s="1"/>
  <c r="T86" i="1"/>
  <c r="W86" i="1" s="1"/>
  <c r="F87" i="1"/>
  <c r="H87" i="1" s="1"/>
  <c r="G87" i="1"/>
  <c r="I87" i="1"/>
  <c r="AX87" i="1" s="1"/>
  <c r="T87" i="1"/>
  <c r="W87" i="1" s="1"/>
  <c r="F88" i="1"/>
  <c r="H88" i="1" s="1"/>
  <c r="G88" i="1"/>
  <c r="I88" i="1"/>
  <c r="AX88" i="1" s="1"/>
  <c r="T88" i="1"/>
  <c r="W88" i="1" s="1"/>
  <c r="F89" i="1"/>
  <c r="H89" i="1" s="1"/>
  <c r="G89" i="1"/>
  <c r="I89" i="1"/>
  <c r="AX89" i="1" s="1"/>
  <c r="T89" i="1"/>
  <c r="W89" i="1" s="1"/>
  <c r="F90" i="1"/>
  <c r="H90" i="1" s="1"/>
  <c r="G90" i="1"/>
  <c r="I90" i="1"/>
  <c r="AX90" i="1" s="1"/>
  <c r="T90" i="1"/>
  <c r="W90" i="1" s="1"/>
  <c r="F91" i="1"/>
  <c r="H91" i="1" s="1"/>
  <c r="G91" i="1"/>
  <c r="I91" i="1"/>
  <c r="AX91" i="1" s="1"/>
  <c r="T91" i="1"/>
  <c r="W91" i="1" s="1"/>
  <c r="F92" i="1"/>
  <c r="H92" i="1" s="1"/>
  <c r="G92" i="1"/>
  <c r="I92" i="1"/>
  <c r="AX92" i="1" s="1"/>
  <c r="T92" i="1"/>
  <c r="W92" i="1" s="1"/>
  <c r="F93" i="1"/>
  <c r="H93" i="1" s="1"/>
  <c r="G93" i="1"/>
  <c r="I93" i="1"/>
  <c r="AX93" i="1" s="1"/>
  <c r="T93" i="1"/>
  <c r="W93" i="1" s="1"/>
  <c r="F94" i="1"/>
  <c r="H94" i="1" s="1"/>
  <c r="G94" i="1"/>
  <c r="I94" i="1"/>
  <c r="AX94" i="1" s="1"/>
  <c r="T94" i="1"/>
  <c r="W94" i="1" s="1"/>
  <c r="F95" i="1"/>
  <c r="H95" i="1" s="1"/>
  <c r="G95" i="1"/>
  <c r="I95" i="1"/>
  <c r="AX95" i="1" s="1"/>
  <c r="T95" i="1"/>
  <c r="W95" i="1" s="1"/>
  <c r="F96" i="1"/>
  <c r="H96" i="1" s="1"/>
  <c r="G96" i="1"/>
  <c r="I96" i="1"/>
  <c r="AX96" i="1" s="1"/>
  <c r="T96" i="1"/>
  <c r="W96" i="1" s="1"/>
  <c r="F97" i="1"/>
  <c r="H97" i="1" s="1"/>
  <c r="G97" i="1"/>
  <c r="I97" i="1"/>
  <c r="AX97" i="1" s="1"/>
  <c r="T97" i="1"/>
  <c r="W97" i="1" s="1"/>
  <c r="F98" i="1"/>
  <c r="H98" i="1" s="1"/>
  <c r="G98" i="1"/>
  <c r="I98" i="1"/>
  <c r="AX98" i="1" s="1"/>
  <c r="T98" i="1"/>
  <c r="W98" i="1" s="1"/>
  <c r="F99" i="1"/>
  <c r="H99" i="1" s="1"/>
  <c r="G99" i="1"/>
  <c r="I99" i="1"/>
  <c r="AX99" i="1" s="1"/>
  <c r="T99" i="1"/>
  <c r="W99" i="1" s="1"/>
  <c r="F100" i="1"/>
  <c r="H100" i="1" s="1"/>
  <c r="G100" i="1"/>
  <c r="I100" i="1"/>
  <c r="AX100" i="1" s="1"/>
  <c r="T100" i="1"/>
  <c r="W100" i="1" s="1"/>
  <c r="I4" i="1"/>
  <c r="T4" i="1"/>
  <c r="W4" i="1" s="1"/>
  <c r="F4" i="1"/>
  <c r="G4" i="1"/>
  <c r="AK20" i="2"/>
  <c r="AJ14" i="2"/>
  <c r="AL8" i="2"/>
  <c r="AJ20" i="2"/>
  <c r="AL20" i="2"/>
  <c r="AL14" i="2"/>
  <c r="AJ39" i="2" l="1"/>
  <c r="AL39" i="2"/>
  <c r="AK39" i="2"/>
  <c r="AH2" i="24"/>
  <c r="H34" i="13"/>
  <c r="H43" i="13"/>
  <c r="H47" i="13"/>
  <c r="H49" i="13"/>
  <c r="AH2" i="23"/>
  <c r="AH2" i="25"/>
  <c r="AV54" i="20"/>
  <c r="H4" i="20"/>
  <c r="H10" i="20"/>
  <c r="H14" i="20"/>
  <c r="H15" i="20"/>
  <c r="H17" i="20"/>
  <c r="H19" i="20"/>
  <c r="H26" i="20"/>
  <c r="AU30" i="5"/>
  <c r="BI30" i="5"/>
  <c r="AW30" i="5"/>
  <c r="AK30" i="5"/>
  <c r="AH30" i="5"/>
  <c r="BI32" i="5"/>
  <c r="AW32" i="5"/>
  <c r="AK32" i="5"/>
  <c r="AH32" i="5"/>
  <c r="AU34" i="5"/>
  <c r="BI34" i="5"/>
  <c r="AW34" i="5"/>
  <c r="AK34" i="5"/>
  <c r="AH34" i="5"/>
  <c r="AU26" i="1"/>
  <c r="AK26" i="1"/>
  <c r="AH26" i="1"/>
  <c r="BG26" i="1"/>
  <c r="AU22" i="1"/>
  <c r="AH22" i="1"/>
  <c r="AK22" i="1"/>
  <c r="BG22" i="1"/>
  <c r="AU19" i="1"/>
  <c r="AK19" i="1"/>
  <c r="AH19" i="1"/>
  <c r="BG19" i="1"/>
  <c r="AU16" i="1"/>
  <c r="AK16" i="1"/>
  <c r="AH16" i="1"/>
  <c r="BG16" i="1"/>
  <c r="AU14" i="1"/>
  <c r="AK14" i="1"/>
  <c r="AH14" i="1"/>
  <c r="BG14" i="1"/>
  <c r="AU12" i="1"/>
  <c r="AK12" i="1"/>
  <c r="AH12" i="1"/>
  <c r="BG12" i="1"/>
  <c r="AW11" i="1"/>
  <c r="AK11" i="1"/>
  <c r="AH11" i="1"/>
  <c r="BG11" i="1"/>
  <c r="AV10" i="1"/>
  <c r="AK10" i="1"/>
  <c r="AH10" i="1"/>
  <c r="BG10" i="1"/>
  <c r="BH9" i="1"/>
  <c r="AK9" i="1"/>
  <c r="AH9" i="1"/>
  <c r="BG9" i="1"/>
  <c r="AV7" i="1"/>
  <c r="AK7" i="1"/>
  <c r="AH7" i="1"/>
  <c r="BG7" i="1"/>
  <c r="M6" i="1"/>
  <c r="AH6" i="1"/>
  <c r="AK6" i="1"/>
  <c r="BG6" i="1"/>
  <c r="BH5" i="1"/>
  <c r="AK5" i="1"/>
  <c r="AH5" i="1"/>
  <c r="BG5" i="1"/>
  <c r="BH103" i="1"/>
  <c r="AK103" i="1"/>
  <c r="AH103" i="1"/>
  <c r="BG103" i="1"/>
  <c r="AU102" i="1"/>
  <c r="AH102" i="1"/>
  <c r="AK102" i="1"/>
  <c r="BG102" i="1"/>
  <c r="AW101" i="1"/>
  <c r="AK101" i="1"/>
  <c r="AH101" i="1"/>
  <c r="BG101" i="1"/>
  <c r="M23" i="5"/>
  <c r="BI23" i="5"/>
  <c r="AW23" i="5"/>
  <c r="AK23" i="5"/>
  <c r="AH23" i="5"/>
  <c r="BH25" i="5"/>
  <c r="BI25" i="5"/>
  <c r="AW25" i="5"/>
  <c r="AK25" i="5"/>
  <c r="AH25" i="5"/>
  <c r="BI27" i="5"/>
  <c r="AW27" i="5"/>
  <c r="AK27" i="5"/>
  <c r="AH27" i="5"/>
  <c r="BH29" i="5"/>
  <c r="BI29" i="5"/>
  <c r="AW29" i="5"/>
  <c r="AK29" i="5"/>
  <c r="AH29" i="5"/>
  <c r="AU38" i="5"/>
  <c r="BI38" i="5"/>
  <c r="AW38" i="5"/>
  <c r="AK38" i="5"/>
  <c r="AH38" i="5"/>
  <c r="BI40" i="5"/>
  <c r="AW40" i="5"/>
  <c r="AK40" i="5"/>
  <c r="AH40" i="5"/>
  <c r="M42" i="5"/>
  <c r="BI42" i="5"/>
  <c r="AW42" i="5"/>
  <c r="AK42" i="5"/>
  <c r="AH42" i="5"/>
  <c r="BI44" i="5"/>
  <c r="AW44" i="5"/>
  <c r="AK44" i="5"/>
  <c r="AH44" i="5"/>
  <c r="BH46" i="5"/>
  <c r="BI46" i="5"/>
  <c r="AW46" i="5"/>
  <c r="AK46" i="5"/>
  <c r="AH46" i="5"/>
  <c r="BI36" i="5"/>
  <c r="AW36" i="5"/>
  <c r="AK36" i="5"/>
  <c r="AH36" i="5"/>
  <c r="AU25" i="1"/>
  <c r="AK25" i="1"/>
  <c r="AH25" i="1"/>
  <c r="BG25" i="1"/>
  <c r="M24" i="1"/>
  <c r="AK24" i="1"/>
  <c r="AH24" i="1"/>
  <c r="BG24" i="1"/>
  <c r="AU23" i="1"/>
  <c r="AK23" i="1"/>
  <c r="AH23" i="1"/>
  <c r="BG23" i="1"/>
  <c r="AU21" i="1"/>
  <c r="AK21" i="1"/>
  <c r="AH21" i="1"/>
  <c r="BG21" i="1"/>
  <c r="M20" i="1"/>
  <c r="AK20" i="1"/>
  <c r="AH20" i="1"/>
  <c r="BG20" i="1"/>
  <c r="AV20" i="1"/>
  <c r="AU18" i="1"/>
  <c r="AK18" i="1"/>
  <c r="AH18" i="1"/>
  <c r="BG18" i="1"/>
  <c r="AW17" i="1"/>
  <c r="AK17" i="1"/>
  <c r="AH17" i="1"/>
  <c r="BG17" i="1"/>
  <c r="K15" i="1"/>
  <c r="AK15" i="1"/>
  <c r="AH15" i="1"/>
  <c r="BG15" i="1"/>
  <c r="AW13" i="1"/>
  <c r="AK13" i="1"/>
  <c r="AH13" i="1"/>
  <c r="BG13" i="1"/>
  <c r="AV8" i="1"/>
  <c r="AK8" i="1"/>
  <c r="AH8" i="1"/>
  <c r="BG8" i="1"/>
  <c r="BH100" i="1"/>
  <c r="AK100" i="1"/>
  <c r="AH100" i="1"/>
  <c r="BG100" i="1"/>
  <c r="AV99" i="1"/>
  <c r="AK99" i="1"/>
  <c r="AH99" i="1"/>
  <c r="BG99" i="1"/>
  <c r="BH98" i="1"/>
  <c r="AK98" i="1"/>
  <c r="AH98" i="1"/>
  <c r="BG98" i="1"/>
  <c r="AU97" i="1"/>
  <c r="AK97" i="1"/>
  <c r="AH97" i="1"/>
  <c r="BG97" i="1"/>
  <c r="BH96" i="1"/>
  <c r="AK96" i="1"/>
  <c r="AH96" i="1"/>
  <c r="BG96" i="1"/>
  <c r="AV95" i="1"/>
  <c r="AK95" i="1"/>
  <c r="AH95" i="1"/>
  <c r="BG95" i="1"/>
  <c r="BH94" i="1"/>
  <c r="AK94" i="1"/>
  <c r="AH94" i="1"/>
  <c r="BG94" i="1"/>
  <c r="AU93" i="1"/>
  <c r="AK93" i="1"/>
  <c r="AH93" i="1"/>
  <c r="BG93" i="1"/>
  <c r="BH92" i="1"/>
  <c r="AK92" i="1"/>
  <c r="AH92" i="1"/>
  <c r="BG92" i="1"/>
  <c r="AU91" i="1"/>
  <c r="AK91" i="1"/>
  <c r="AH91" i="1"/>
  <c r="BG91" i="1"/>
  <c r="M90" i="1"/>
  <c r="AK90" i="1"/>
  <c r="AH90" i="1"/>
  <c r="BG90" i="1"/>
  <c r="AW89" i="1"/>
  <c r="AK89" i="1"/>
  <c r="AH89" i="1"/>
  <c r="BG89" i="1"/>
  <c r="M88" i="1"/>
  <c r="AK88" i="1"/>
  <c r="AH88" i="1"/>
  <c r="BG88" i="1"/>
  <c r="AU87" i="1"/>
  <c r="AK87" i="1"/>
  <c r="AH87" i="1"/>
  <c r="BG87" i="1"/>
  <c r="M86" i="1"/>
  <c r="AH86" i="1"/>
  <c r="AK86" i="1"/>
  <c r="BG86" i="1"/>
  <c r="AU85" i="1"/>
  <c r="AK85" i="1"/>
  <c r="AH85" i="1"/>
  <c r="BG85" i="1"/>
  <c r="M84" i="1"/>
  <c r="AK84" i="1"/>
  <c r="AH84" i="1"/>
  <c r="BG84" i="1"/>
  <c r="AU83" i="1"/>
  <c r="AK83" i="1"/>
  <c r="AH83" i="1"/>
  <c r="BG83" i="1"/>
  <c r="BH82" i="1"/>
  <c r="AK82" i="1"/>
  <c r="AH82" i="1"/>
  <c r="BG82" i="1"/>
  <c r="AU81" i="1"/>
  <c r="AK81" i="1"/>
  <c r="AH81" i="1"/>
  <c r="BG81" i="1"/>
  <c r="AV80" i="1"/>
  <c r="AK80" i="1"/>
  <c r="AH80" i="1"/>
  <c r="BG80" i="1"/>
  <c r="AW80" i="1"/>
  <c r="K79" i="1"/>
  <c r="AK79" i="1"/>
  <c r="AH79" i="1"/>
  <c r="BG79" i="1"/>
  <c r="AV78" i="1"/>
  <c r="AK78" i="1"/>
  <c r="AH78" i="1"/>
  <c r="BG78" i="1"/>
  <c r="K77" i="1"/>
  <c r="AK77" i="1"/>
  <c r="AH77" i="1"/>
  <c r="BG77" i="1"/>
  <c r="AV76" i="1"/>
  <c r="AK76" i="1"/>
  <c r="AH76" i="1"/>
  <c r="BG76" i="1"/>
  <c r="BH75" i="1"/>
  <c r="AK75" i="1"/>
  <c r="AH75" i="1"/>
  <c r="BG75" i="1"/>
  <c r="M74" i="1"/>
  <c r="AK74" i="1"/>
  <c r="AH74" i="1"/>
  <c r="BG74" i="1"/>
  <c r="AW73" i="1"/>
  <c r="AK73" i="1"/>
  <c r="AH73" i="1"/>
  <c r="BG73" i="1"/>
  <c r="AV72" i="1"/>
  <c r="AK72" i="1"/>
  <c r="AH72" i="1"/>
  <c r="BG72" i="1"/>
  <c r="K71" i="1"/>
  <c r="AK71" i="1"/>
  <c r="AH71" i="1"/>
  <c r="BG71" i="1"/>
  <c r="AV70" i="1"/>
  <c r="AH70" i="1"/>
  <c r="AK70" i="1"/>
  <c r="BG70" i="1"/>
  <c r="K69" i="1"/>
  <c r="AK69" i="1"/>
  <c r="AH69" i="1"/>
  <c r="BG69" i="1"/>
  <c r="AV68" i="1"/>
  <c r="AK68" i="1"/>
  <c r="AH68" i="1"/>
  <c r="BG68" i="1"/>
  <c r="BH67" i="1"/>
  <c r="AK67" i="1"/>
  <c r="AH67" i="1"/>
  <c r="BG67" i="1"/>
  <c r="M66" i="1"/>
  <c r="AK66" i="1"/>
  <c r="AH66" i="1"/>
  <c r="BG66" i="1"/>
  <c r="BH65" i="1"/>
  <c r="AK65" i="1"/>
  <c r="AH65" i="1"/>
  <c r="BG65" i="1"/>
  <c r="AW64" i="1"/>
  <c r="AK64" i="1"/>
  <c r="AH64" i="1"/>
  <c r="BG64" i="1"/>
  <c r="M63" i="1"/>
  <c r="AK63" i="1"/>
  <c r="AH63" i="1"/>
  <c r="BG63" i="1"/>
  <c r="AW62" i="1"/>
  <c r="AK62" i="1"/>
  <c r="AH62" i="1"/>
  <c r="BG62" i="1"/>
  <c r="BH61" i="1"/>
  <c r="AK61" i="1"/>
  <c r="AH61" i="1"/>
  <c r="BG61" i="1"/>
  <c r="M60" i="1"/>
  <c r="AK60" i="1"/>
  <c r="AH60" i="1"/>
  <c r="BG60" i="1"/>
  <c r="BH59" i="1"/>
  <c r="AK59" i="1"/>
  <c r="AH59" i="1"/>
  <c r="BG59" i="1"/>
  <c r="AU58" i="1"/>
  <c r="AK58" i="1"/>
  <c r="AH58" i="1"/>
  <c r="BG58" i="1"/>
  <c r="M57" i="1"/>
  <c r="AK57" i="1"/>
  <c r="AH57" i="1"/>
  <c r="BG57" i="1"/>
  <c r="AV56" i="1"/>
  <c r="AK56" i="1"/>
  <c r="AH56" i="1"/>
  <c r="BG56" i="1"/>
  <c r="BH55" i="1"/>
  <c r="AK55" i="1"/>
  <c r="AH55" i="1"/>
  <c r="BG55" i="1"/>
  <c r="K54" i="1"/>
  <c r="AH54" i="1"/>
  <c r="AK54" i="1"/>
  <c r="BG54" i="1"/>
  <c r="M53" i="1"/>
  <c r="AK53" i="1"/>
  <c r="AH53" i="1"/>
  <c r="BG53" i="1"/>
  <c r="M52" i="1"/>
  <c r="AK52" i="1"/>
  <c r="AH52" i="1"/>
  <c r="BG52" i="1"/>
  <c r="M51" i="1"/>
  <c r="AK51" i="1"/>
  <c r="AH51" i="1"/>
  <c r="BG51" i="1"/>
  <c r="K50" i="1"/>
  <c r="AK50" i="1"/>
  <c r="AH50" i="1"/>
  <c r="BG50" i="1"/>
  <c r="M49" i="1"/>
  <c r="AK49" i="1"/>
  <c r="AH49" i="1"/>
  <c r="BG49" i="1"/>
  <c r="BH48" i="1"/>
  <c r="AK48" i="1"/>
  <c r="AH48" i="1"/>
  <c r="BG48" i="1"/>
  <c r="BH47" i="1"/>
  <c r="AK47" i="1"/>
  <c r="AH47" i="1"/>
  <c r="BG47" i="1"/>
  <c r="AU46" i="1"/>
  <c r="AK46" i="1"/>
  <c r="AH46" i="1"/>
  <c r="BG46" i="1"/>
  <c r="BH45" i="1"/>
  <c r="AK45" i="1"/>
  <c r="AH45" i="1"/>
  <c r="BG45" i="1"/>
  <c r="BI55" i="5"/>
  <c r="AW55" i="5"/>
  <c r="AK55" i="5"/>
  <c r="AH55" i="5"/>
  <c r="K57" i="5"/>
  <c r="BI57" i="5"/>
  <c r="AW57" i="5"/>
  <c r="AK57" i="5"/>
  <c r="AH57" i="5"/>
  <c r="BI59" i="5"/>
  <c r="AW59" i="5"/>
  <c r="AK59" i="5"/>
  <c r="AH59" i="5"/>
  <c r="BI61" i="5"/>
  <c r="AW61" i="5"/>
  <c r="AK61" i="5"/>
  <c r="AH61" i="5"/>
  <c r="BI63" i="5"/>
  <c r="AW63" i="5"/>
  <c r="AK63" i="5"/>
  <c r="AH63" i="5"/>
  <c r="K65" i="5"/>
  <c r="BI65" i="5"/>
  <c r="AW65" i="5"/>
  <c r="AK65" i="5"/>
  <c r="AH65" i="5"/>
  <c r="K67" i="5"/>
  <c r="BI67" i="5"/>
  <c r="AW67" i="5"/>
  <c r="AK67" i="5"/>
  <c r="AH67" i="5"/>
  <c r="BI69" i="5"/>
  <c r="AW69" i="5"/>
  <c r="AK69" i="5"/>
  <c r="AH69" i="5"/>
  <c r="BI71" i="5"/>
  <c r="AW71" i="5"/>
  <c r="AK71" i="5"/>
  <c r="AH71" i="5"/>
  <c r="BI73" i="5"/>
  <c r="AW73" i="5"/>
  <c r="AK73" i="5"/>
  <c r="AH73" i="5"/>
  <c r="BI75" i="5"/>
  <c r="AW75" i="5"/>
  <c r="AK75" i="5"/>
  <c r="AH75" i="5"/>
  <c r="BI77" i="5"/>
  <c r="AW77" i="5"/>
  <c r="AK77" i="5"/>
  <c r="AH77" i="5"/>
  <c r="BH79" i="5"/>
  <c r="BI79" i="5"/>
  <c r="AW79" i="5"/>
  <c r="AK79" i="5"/>
  <c r="AH79" i="5"/>
  <c r="BI81" i="5"/>
  <c r="AW81" i="5"/>
  <c r="AK81" i="5"/>
  <c r="AH81" i="5"/>
  <c r="BH83" i="5"/>
  <c r="BI83" i="5"/>
  <c r="AW83" i="5"/>
  <c r="AK83" i="5"/>
  <c r="AH83" i="5"/>
  <c r="BI85" i="5"/>
  <c r="AW85" i="5"/>
  <c r="AK85" i="5"/>
  <c r="AH85" i="5"/>
  <c r="BI87" i="5"/>
  <c r="AW87" i="5"/>
  <c r="AK87" i="5"/>
  <c r="AH87" i="5"/>
  <c r="BI89" i="5"/>
  <c r="AW89" i="5"/>
  <c r="AK89" i="5"/>
  <c r="AH89" i="5"/>
  <c r="BI91" i="5"/>
  <c r="AW91" i="5"/>
  <c r="AK91" i="5"/>
  <c r="AH91" i="5"/>
  <c r="BI93" i="5"/>
  <c r="AW93" i="5"/>
  <c r="AK93" i="5"/>
  <c r="AH93" i="5"/>
  <c r="BH95" i="5"/>
  <c r="BI95" i="5"/>
  <c r="AW95" i="5"/>
  <c r="AK95" i="5"/>
  <c r="AH95" i="5"/>
  <c r="BI97" i="5"/>
  <c r="AW97" i="5"/>
  <c r="AK97" i="5"/>
  <c r="AH97" i="5"/>
  <c r="BH99" i="5"/>
  <c r="BI99" i="5"/>
  <c r="AW99" i="5"/>
  <c r="AK99" i="5"/>
  <c r="AH99" i="5"/>
  <c r="BI101" i="5"/>
  <c r="AW101" i="5"/>
  <c r="AK101" i="5"/>
  <c r="AH101" i="5"/>
  <c r="BI52" i="5"/>
  <c r="AW52" i="5"/>
  <c r="AK52" i="5"/>
  <c r="AH52" i="5"/>
  <c r="AK10" i="6"/>
  <c r="AH10" i="6"/>
  <c r="AK13" i="6"/>
  <c r="AH13" i="6"/>
  <c r="AK16" i="6"/>
  <c r="AH16" i="6"/>
  <c r="BG22" i="6"/>
  <c r="AK22" i="6"/>
  <c r="AH22" i="6"/>
  <c r="M29" i="6"/>
  <c r="AW29" i="6"/>
  <c r="AK29" i="6"/>
  <c r="AH29" i="6"/>
  <c r="AW31" i="6"/>
  <c r="AK31" i="6"/>
  <c r="AH31" i="6"/>
  <c r="M37" i="6"/>
  <c r="AW37" i="6"/>
  <c r="AK37" i="6"/>
  <c r="AH37" i="6"/>
  <c r="AW39" i="6"/>
  <c r="AK39" i="6"/>
  <c r="AH39" i="6"/>
  <c r="M41" i="6"/>
  <c r="AW41" i="6"/>
  <c r="AK41" i="6"/>
  <c r="AH41" i="6"/>
  <c r="AW47" i="6"/>
  <c r="AK47" i="6"/>
  <c r="AH47" i="6"/>
  <c r="M49" i="6"/>
  <c r="AW49" i="6"/>
  <c r="AK49" i="6"/>
  <c r="AH49" i="6"/>
  <c r="AW55" i="6"/>
  <c r="AK55" i="6"/>
  <c r="AH55" i="6"/>
  <c r="AU61" i="6"/>
  <c r="AW61" i="6"/>
  <c r="AK61" i="6"/>
  <c r="AH61" i="6"/>
  <c r="AW63" i="6"/>
  <c r="AK63" i="6"/>
  <c r="AH63" i="6"/>
  <c r="AW69" i="6"/>
  <c r="AK69" i="6"/>
  <c r="AH69" i="6"/>
  <c r="AW73" i="6"/>
  <c r="AK73" i="6"/>
  <c r="AH73" i="6"/>
  <c r="AW83" i="6"/>
  <c r="AK83" i="6"/>
  <c r="AH83" i="6"/>
  <c r="AV85" i="6"/>
  <c r="AW85" i="6"/>
  <c r="AK85" i="6"/>
  <c r="AH85" i="6"/>
  <c r="AW91" i="6"/>
  <c r="AK91" i="6"/>
  <c r="AH91" i="6"/>
  <c r="K93" i="6"/>
  <c r="AW93" i="6"/>
  <c r="AK93" i="6"/>
  <c r="AH93" i="6"/>
  <c r="AW37" i="7"/>
  <c r="AK37" i="7"/>
  <c r="AH37" i="7"/>
  <c r="AW41" i="7"/>
  <c r="AK41" i="7"/>
  <c r="AH41" i="7"/>
  <c r="AW43" i="7"/>
  <c r="AK43" i="7"/>
  <c r="AH43" i="7"/>
  <c r="AW49" i="7"/>
  <c r="AK49" i="7"/>
  <c r="AH49" i="7"/>
  <c r="AW55" i="7"/>
  <c r="AK55" i="7"/>
  <c r="AH55" i="7"/>
  <c r="AW57" i="7"/>
  <c r="AK57" i="7"/>
  <c r="AH57" i="7"/>
  <c r="BH63" i="7"/>
  <c r="AW63" i="7"/>
  <c r="AK63" i="7"/>
  <c r="AH63" i="7"/>
  <c r="AW65" i="7"/>
  <c r="AK65" i="7"/>
  <c r="AH65" i="7"/>
  <c r="AW69" i="7"/>
  <c r="AK69" i="7"/>
  <c r="AH69" i="7"/>
  <c r="AW71" i="7"/>
  <c r="AK71" i="7"/>
  <c r="AH71" i="7"/>
  <c r="AW73" i="7"/>
  <c r="AK73" i="7"/>
  <c r="AH73" i="7"/>
  <c r="AW75" i="7"/>
  <c r="AK75" i="7"/>
  <c r="AH75" i="7"/>
  <c r="AW81" i="7"/>
  <c r="AK81" i="7"/>
  <c r="AH81" i="7"/>
  <c r="M87" i="7"/>
  <c r="AW87" i="7"/>
  <c r="AK87" i="7"/>
  <c r="AH87" i="7"/>
  <c r="AW98" i="8"/>
  <c r="AK98" i="8"/>
  <c r="AH98" i="8"/>
  <c r="AU50" i="9"/>
  <c r="AW50" i="9"/>
  <c r="AK50" i="9"/>
  <c r="AH50" i="9"/>
  <c r="AW52" i="9"/>
  <c r="AK52" i="9"/>
  <c r="AH52" i="9"/>
  <c r="M63" i="9"/>
  <c r="AW63" i="9"/>
  <c r="AK63" i="9"/>
  <c r="AH63" i="9"/>
  <c r="AW90" i="9"/>
  <c r="AK90" i="9"/>
  <c r="AH90" i="9"/>
  <c r="K92" i="9"/>
  <c r="AW92" i="9"/>
  <c r="AK92" i="9"/>
  <c r="AH92" i="9"/>
  <c r="BG16" i="10"/>
  <c r="AK16" i="10"/>
  <c r="AH16" i="10"/>
  <c r="BG19" i="10"/>
  <c r="AK19" i="10"/>
  <c r="AH19" i="10"/>
  <c r="AK21" i="10"/>
  <c r="AH21" i="10"/>
  <c r="BG23" i="10"/>
  <c r="AK23" i="10"/>
  <c r="AH23" i="10"/>
  <c r="AK26" i="10"/>
  <c r="AH26" i="10"/>
  <c r="M33" i="10"/>
  <c r="AW33" i="10"/>
  <c r="AK33" i="10"/>
  <c r="AH33" i="10"/>
  <c r="AW54" i="10"/>
  <c r="AK54" i="10"/>
  <c r="AH54" i="10"/>
  <c r="AW58" i="10"/>
  <c r="AK58" i="10"/>
  <c r="AH58" i="10"/>
  <c r="AW68" i="10"/>
  <c r="AK68" i="10"/>
  <c r="AH68" i="10"/>
  <c r="M70" i="10"/>
  <c r="AW70" i="10"/>
  <c r="AK70" i="10"/>
  <c r="AH70" i="10"/>
  <c r="AW72" i="10"/>
  <c r="AK72" i="10"/>
  <c r="AH72" i="10"/>
  <c r="M78" i="10"/>
  <c r="AW78" i="10"/>
  <c r="AK78" i="10"/>
  <c r="AH78" i="10"/>
  <c r="M82" i="10"/>
  <c r="AW82" i="10"/>
  <c r="AK82" i="10"/>
  <c r="AH82" i="10"/>
  <c r="AW84" i="10"/>
  <c r="AK84" i="10"/>
  <c r="AH84" i="10"/>
  <c r="AU52" i="12"/>
  <c r="AW52" i="12"/>
  <c r="AK52" i="12"/>
  <c r="AH52" i="12"/>
  <c r="AU54" i="12"/>
  <c r="AW54" i="12"/>
  <c r="AK54" i="12"/>
  <c r="AH54" i="12"/>
  <c r="AU56" i="12"/>
  <c r="AW56" i="12"/>
  <c r="AK56" i="12"/>
  <c r="AH56" i="12"/>
  <c r="M60" i="12"/>
  <c r="AW60" i="12"/>
  <c r="AK60" i="12"/>
  <c r="AH60" i="12"/>
  <c r="AW62" i="12"/>
  <c r="AK62" i="12"/>
  <c r="AH62" i="12"/>
  <c r="M64" i="12"/>
  <c r="AW64" i="12"/>
  <c r="AK64" i="12"/>
  <c r="AH64" i="12"/>
  <c r="AW66" i="12"/>
  <c r="AK66" i="12"/>
  <c r="AH66" i="12"/>
  <c r="M76" i="12"/>
  <c r="AW76" i="12"/>
  <c r="AK76" i="12"/>
  <c r="AH76" i="12"/>
  <c r="AK6" i="13"/>
  <c r="AH6" i="13"/>
  <c r="BG9" i="13"/>
  <c r="AK9" i="13"/>
  <c r="AH9" i="13"/>
  <c r="AK11" i="13"/>
  <c r="AH11" i="13"/>
  <c r="BG13" i="13"/>
  <c r="AK13" i="13"/>
  <c r="AH13" i="13"/>
  <c r="AW67" i="13"/>
  <c r="AK67" i="13"/>
  <c r="AH67" i="13"/>
  <c r="AW69" i="13"/>
  <c r="AK69" i="13"/>
  <c r="AH69" i="13"/>
  <c r="M77" i="13"/>
  <c r="AW77" i="13"/>
  <c r="AK77" i="13"/>
  <c r="AH77" i="13"/>
  <c r="AU84" i="13"/>
  <c r="AW84" i="13"/>
  <c r="AK84" i="13"/>
  <c r="AH84" i="13"/>
  <c r="M101" i="13"/>
  <c r="AW101" i="13"/>
  <c r="AK101" i="13"/>
  <c r="AH101" i="13"/>
  <c r="AH22" i="17"/>
  <c r="AK22" i="17"/>
  <c r="AU45" i="17"/>
  <c r="AW45" i="17"/>
  <c r="AK45" i="17"/>
  <c r="AH45" i="17"/>
  <c r="AW49" i="17"/>
  <c r="AK49" i="17"/>
  <c r="AH49" i="17"/>
  <c r="AW55" i="17"/>
  <c r="AK55" i="17"/>
  <c r="AH55" i="17"/>
  <c r="AW57" i="17"/>
  <c r="AK57" i="17"/>
  <c r="AH57" i="17"/>
  <c r="AW63" i="17"/>
  <c r="AK63" i="17"/>
  <c r="AH63" i="17"/>
  <c r="AW65" i="17"/>
  <c r="AK65" i="17"/>
  <c r="AH65" i="17"/>
  <c r="AW69" i="17"/>
  <c r="AK69" i="17"/>
  <c r="AH69" i="17"/>
  <c r="AW71" i="17"/>
  <c r="AK71" i="17"/>
  <c r="AH71" i="17"/>
  <c r="AW77" i="17"/>
  <c r="AK77" i="17"/>
  <c r="AH77" i="17"/>
  <c r="AW79" i="17"/>
  <c r="AK79" i="17"/>
  <c r="AH79" i="17"/>
  <c r="AW85" i="17"/>
  <c r="AK85" i="17"/>
  <c r="AH85" i="17"/>
  <c r="AW87" i="17"/>
  <c r="AK87" i="17"/>
  <c r="AH87" i="17"/>
  <c r="AW89" i="17"/>
  <c r="AK89" i="17"/>
  <c r="AH89" i="17"/>
  <c r="AK5" i="18"/>
  <c r="AH5" i="18"/>
  <c r="AH2" i="18" s="1"/>
  <c r="AH8" i="18"/>
  <c r="AK8" i="18"/>
  <c r="BG11" i="18"/>
  <c r="AK11" i="18"/>
  <c r="AH11" i="18"/>
  <c r="AK13" i="18"/>
  <c r="AH13" i="18"/>
  <c r="AK16" i="18"/>
  <c r="AH16" i="18"/>
  <c r="BG19" i="18"/>
  <c r="AK19" i="18"/>
  <c r="AH19" i="18"/>
  <c r="AW69" i="18"/>
  <c r="AK69" i="18"/>
  <c r="AH69" i="18"/>
  <c r="AU71" i="18"/>
  <c r="AW71" i="18"/>
  <c r="AK71" i="18"/>
  <c r="AH71" i="18"/>
  <c r="AW82" i="18"/>
  <c r="AK82" i="18"/>
  <c r="AH82" i="18"/>
  <c r="AW88" i="18"/>
  <c r="AH88" i="18"/>
  <c r="AK88" i="18"/>
  <c r="AW41" i="19"/>
  <c r="AK41" i="19"/>
  <c r="AH41" i="19"/>
  <c r="AW45" i="19"/>
  <c r="AK45" i="19"/>
  <c r="AH45" i="19"/>
  <c r="AW62" i="19"/>
  <c r="AK62" i="19"/>
  <c r="AH62" i="19"/>
  <c r="AW64" i="19"/>
  <c r="AK64" i="19"/>
  <c r="AH64" i="19"/>
  <c r="AW70" i="19"/>
  <c r="AH70" i="19"/>
  <c r="AK70" i="19"/>
  <c r="M72" i="19"/>
  <c r="AW72" i="19"/>
  <c r="AK72" i="19"/>
  <c r="AH72" i="19"/>
  <c r="AW78" i="19"/>
  <c r="AK78" i="19"/>
  <c r="AH78" i="19"/>
  <c r="M80" i="19"/>
  <c r="AW80" i="19"/>
  <c r="AK80" i="19"/>
  <c r="AH80" i="19"/>
  <c r="M84" i="19"/>
  <c r="AW84" i="19"/>
  <c r="AK84" i="19"/>
  <c r="AH84" i="19"/>
  <c r="AW86" i="19"/>
  <c r="AH86" i="19"/>
  <c r="AK86" i="19"/>
  <c r="M92" i="19"/>
  <c r="AW92" i="19"/>
  <c r="AK92" i="19"/>
  <c r="AH92" i="19"/>
  <c r="AW98" i="19"/>
  <c r="AH98" i="19"/>
  <c r="AK98" i="19"/>
  <c r="AW79" i="20"/>
  <c r="AK79" i="20"/>
  <c r="AH79" i="20"/>
  <c r="AW90" i="20"/>
  <c r="AK90" i="20"/>
  <c r="AH90" i="20"/>
  <c r="AW95" i="20"/>
  <c r="AK95" i="20"/>
  <c r="AH95" i="20"/>
  <c r="AW25" i="21"/>
  <c r="AK25" i="21"/>
  <c r="AH25" i="21"/>
  <c r="BG28" i="21"/>
  <c r="AW28" i="21"/>
  <c r="AK28" i="21"/>
  <c r="AH28" i="21"/>
  <c r="AH31" i="21"/>
  <c r="AK31" i="21"/>
  <c r="AU33" i="21"/>
  <c r="AW33" i="21"/>
  <c r="AK33" i="21"/>
  <c r="AH33" i="21"/>
  <c r="AW35" i="21"/>
  <c r="AK35" i="21"/>
  <c r="AH35" i="21"/>
  <c r="AU37" i="21"/>
  <c r="AW37" i="21"/>
  <c r="AK37" i="21"/>
  <c r="AH37" i="21"/>
  <c r="AU58" i="21"/>
  <c r="AW58" i="21"/>
  <c r="AK58" i="21"/>
  <c r="AH58" i="21"/>
  <c r="AW60" i="21"/>
  <c r="AK60" i="21"/>
  <c r="AH60" i="21"/>
  <c r="M83" i="21"/>
  <c r="AW83" i="21"/>
  <c r="AK83" i="21"/>
  <c r="AH83" i="21"/>
  <c r="BG4" i="22"/>
  <c r="AK4" i="22"/>
  <c r="AH4" i="22"/>
  <c r="BG6" i="22"/>
  <c r="AK6" i="22"/>
  <c r="AH6" i="22"/>
  <c r="AH9" i="22"/>
  <c r="AK9" i="22"/>
  <c r="AK12" i="22"/>
  <c r="AH12" i="22"/>
  <c r="AK16" i="22"/>
  <c r="AH16" i="22"/>
  <c r="BG19" i="22"/>
  <c r="AK19" i="22"/>
  <c r="AH19" i="22"/>
  <c r="BG22" i="22"/>
  <c r="AK22" i="22"/>
  <c r="AH22" i="22"/>
  <c r="AW102" i="22"/>
  <c r="AK102" i="22"/>
  <c r="AH102" i="22"/>
  <c r="I2" i="23"/>
  <c r="BJ2" i="24"/>
  <c r="BL2" i="24"/>
  <c r="AU15" i="23"/>
  <c r="AW45" i="24"/>
  <c r="AW15" i="23"/>
  <c r="BI48" i="5"/>
  <c r="AW48" i="5"/>
  <c r="AK48" i="5"/>
  <c r="AH48" i="5"/>
  <c r="M50" i="5"/>
  <c r="BI50" i="5"/>
  <c r="AW50" i="5"/>
  <c r="AK50" i="5"/>
  <c r="AH50" i="5"/>
  <c r="M54" i="5"/>
  <c r="BI54" i="5"/>
  <c r="AW54" i="5"/>
  <c r="AK54" i="5"/>
  <c r="AH54" i="5"/>
  <c r="AK12" i="6"/>
  <c r="AH12" i="6"/>
  <c r="BG15" i="6"/>
  <c r="AK15" i="6"/>
  <c r="AH15" i="6"/>
  <c r="BG19" i="6"/>
  <c r="AH19" i="6"/>
  <c r="AK21" i="6"/>
  <c r="AH21" i="6"/>
  <c r="AW23" i="6"/>
  <c r="AK23" i="6"/>
  <c r="AH23" i="6"/>
  <c r="M25" i="6"/>
  <c r="AW25" i="6"/>
  <c r="AK25" i="6"/>
  <c r="AH25" i="6"/>
  <c r="AW27" i="6"/>
  <c r="AK27" i="6"/>
  <c r="AH27" i="6"/>
  <c r="M33" i="6"/>
  <c r="AW33" i="6"/>
  <c r="AK33" i="6"/>
  <c r="AH33" i="6"/>
  <c r="AW35" i="6"/>
  <c r="AK35" i="6"/>
  <c r="AH35" i="6"/>
  <c r="AW43" i="6"/>
  <c r="AK43" i="6"/>
  <c r="AH43" i="6"/>
  <c r="M45" i="6"/>
  <c r="AW45" i="6"/>
  <c r="AK45" i="6"/>
  <c r="AH45" i="6"/>
  <c r="AW51" i="6"/>
  <c r="AK51" i="6"/>
  <c r="AH51" i="6"/>
  <c r="M53" i="6"/>
  <c r="AW53" i="6"/>
  <c r="AK53" i="6"/>
  <c r="AH53" i="6"/>
  <c r="M57" i="6"/>
  <c r="AW57" i="6"/>
  <c r="AK57" i="6"/>
  <c r="AH57" i="6"/>
  <c r="AW59" i="6"/>
  <c r="AK59" i="6"/>
  <c r="AH59" i="6"/>
  <c r="AW71" i="6"/>
  <c r="AK71" i="6"/>
  <c r="AH71" i="6"/>
  <c r="AW75" i="6"/>
  <c r="AK75" i="6"/>
  <c r="AH75" i="6"/>
  <c r="AW77" i="6"/>
  <c r="AK77" i="6"/>
  <c r="AH77" i="6"/>
  <c r="AW79" i="6"/>
  <c r="AK79" i="6"/>
  <c r="AH79" i="6"/>
  <c r="AW81" i="6"/>
  <c r="AK81" i="6"/>
  <c r="AH81" i="6"/>
  <c r="AW87" i="6"/>
  <c r="AK87" i="6"/>
  <c r="AH87" i="6"/>
  <c r="AW35" i="7"/>
  <c r="AK35" i="7"/>
  <c r="AH35" i="7"/>
  <c r="AW39" i="7"/>
  <c r="AK39" i="7"/>
  <c r="AH39" i="7"/>
  <c r="AW45" i="7"/>
  <c r="AK45" i="7"/>
  <c r="AH45" i="7"/>
  <c r="AW47" i="7"/>
  <c r="AK47" i="7"/>
  <c r="AH47" i="7"/>
  <c r="AW51" i="7"/>
  <c r="AK51" i="7"/>
  <c r="AH51" i="7"/>
  <c r="AW53" i="7"/>
  <c r="AK53" i="7"/>
  <c r="AH53" i="7"/>
  <c r="AW59" i="7"/>
  <c r="AK59" i="7"/>
  <c r="AH59" i="7"/>
  <c r="AW61" i="7"/>
  <c r="AK61" i="7"/>
  <c r="AH61" i="7"/>
  <c r="AU67" i="7"/>
  <c r="AW67" i="7"/>
  <c r="AK67" i="7"/>
  <c r="AH67" i="7"/>
  <c r="AW77" i="7"/>
  <c r="AK77" i="7"/>
  <c r="AH77" i="7"/>
  <c r="AW79" i="7"/>
  <c r="AK79" i="7"/>
  <c r="AH79" i="7"/>
  <c r="M83" i="7"/>
  <c r="AW83" i="7"/>
  <c r="AK83" i="7"/>
  <c r="AH83" i="7"/>
  <c r="AW85" i="7"/>
  <c r="AK85" i="7"/>
  <c r="AH85" i="7"/>
  <c r="AW89" i="7"/>
  <c r="AK89" i="7"/>
  <c r="AH89" i="7"/>
  <c r="M91" i="7"/>
  <c r="AW91" i="7"/>
  <c r="AK91" i="7"/>
  <c r="AH91" i="7"/>
  <c r="AW93" i="7"/>
  <c r="AK93" i="7"/>
  <c r="AH93" i="7"/>
  <c r="AW37" i="8"/>
  <c r="AK37" i="8"/>
  <c r="AH37" i="8"/>
  <c r="AW58" i="8"/>
  <c r="AK58" i="8"/>
  <c r="AH58" i="8"/>
  <c r="AW75" i="8"/>
  <c r="AK75" i="8"/>
  <c r="AH75" i="8"/>
  <c r="AW83" i="8"/>
  <c r="AK83" i="8"/>
  <c r="AH83" i="8"/>
  <c r="AW91" i="8"/>
  <c r="AK91" i="8"/>
  <c r="AH91" i="8"/>
  <c r="AW102" i="9"/>
  <c r="AK102" i="9"/>
  <c r="AH102" i="9"/>
  <c r="BG15" i="10"/>
  <c r="AK15" i="10"/>
  <c r="AH15" i="10"/>
  <c r="AK18" i="10"/>
  <c r="AH18" i="10"/>
  <c r="AK22" i="10"/>
  <c r="AH22" i="10"/>
  <c r="AK25" i="10"/>
  <c r="AH25" i="10"/>
  <c r="BG28" i="10"/>
  <c r="AK28" i="10"/>
  <c r="AH28" i="10"/>
  <c r="AW35" i="10"/>
  <c r="AK35" i="10"/>
  <c r="AH35" i="10"/>
  <c r="AW56" i="10"/>
  <c r="AK56" i="10"/>
  <c r="AH56" i="10"/>
  <c r="AW60" i="10"/>
  <c r="AK60" i="10"/>
  <c r="AH60" i="10"/>
  <c r="AW62" i="10"/>
  <c r="AK62" i="10"/>
  <c r="AH62" i="10"/>
  <c r="M64" i="10"/>
  <c r="AW64" i="10"/>
  <c r="AK64" i="10"/>
  <c r="AH64" i="10"/>
  <c r="M66" i="10"/>
  <c r="AW66" i="10"/>
  <c r="AK66" i="10"/>
  <c r="AH66" i="10"/>
  <c r="AW76" i="10"/>
  <c r="AK76" i="10"/>
  <c r="AH76" i="10"/>
  <c r="AU58" i="12"/>
  <c r="AW58" i="12"/>
  <c r="AK58" i="12"/>
  <c r="AH58" i="12"/>
  <c r="M68" i="12"/>
  <c r="AW68" i="12"/>
  <c r="AK68" i="12"/>
  <c r="AH68" i="12"/>
  <c r="AW70" i="12"/>
  <c r="AK70" i="12"/>
  <c r="AH70" i="12"/>
  <c r="M72" i="12"/>
  <c r="AW72" i="12"/>
  <c r="AK72" i="12"/>
  <c r="AH72" i="12"/>
  <c r="AW78" i="12"/>
  <c r="AK78" i="12"/>
  <c r="AH78" i="12"/>
  <c r="AW86" i="12"/>
  <c r="AK86" i="12"/>
  <c r="AH86" i="12"/>
  <c r="BG5" i="13"/>
  <c r="AK5" i="13"/>
  <c r="AK2" i="13" s="1"/>
  <c r="AH5" i="13"/>
  <c r="AK7" i="13"/>
  <c r="AH7" i="13"/>
  <c r="AK10" i="13"/>
  <c r="AH10" i="13"/>
  <c r="AK14" i="13"/>
  <c r="AH14" i="13"/>
  <c r="AW71" i="13"/>
  <c r="AK71" i="13"/>
  <c r="AH71" i="13"/>
  <c r="AU77" i="13"/>
  <c r="AU80" i="13"/>
  <c r="AW80" i="13"/>
  <c r="AK80" i="13"/>
  <c r="AH80" i="13"/>
  <c r="AK20" i="17"/>
  <c r="AH20" i="17"/>
  <c r="AW47" i="17"/>
  <c r="AK47" i="17"/>
  <c r="AH47" i="17"/>
  <c r="AW51" i="17"/>
  <c r="AK51" i="17"/>
  <c r="AH51" i="17"/>
  <c r="K53" i="17"/>
  <c r="AW53" i="17"/>
  <c r="AK53" i="17"/>
  <c r="AH53" i="17"/>
  <c r="AW59" i="17"/>
  <c r="AK59" i="17"/>
  <c r="AH59" i="17"/>
  <c r="AW61" i="17"/>
  <c r="AK61" i="17"/>
  <c r="AH61" i="17"/>
  <c r="AW67" i="17"/>
  <c r="AK67" i="17"/>
  <c r="AH67" i="17"/>
  <c r="AW73" i="17"/>
  <c r="AK73" i="17"/>
  <c r="AH73" i="17"/>
  <c r="AW75" i="17"/>
  <c r="AK75" i="17"/>
  <c r="AH75" i="17"/>
  <c r="AW81" i="17"/>
  <c r="AK81" i="17"/>
  <c r="AH81" i="17"/>
  <c r="AW83" i="17"/>
  <c r="AK83" i="17"/>
  <c r="AH83" i="17"/>
  <c r="AW93" i="17"/>
  <c r="AK93" i="17"/>
  <c r="AH93" i="17"/>
  <c r="M95" i="17"/>
  <c r="AW95" i="17"/>
  <c r="AK95" i="17"/>
  <c r="AH95" i="17"/>
  <c r="AK4" i="18"/>
  <c r="AH4" i="18"/>
  <c r="BG7" i="18"/>
  <c r="AK7" i="18"/>
  <c r="AH7" i="18"/>
  <c r="AK10" i="18"/>
  <c r="AK2" i="18" s="1"/>
  <c r="AH10" i="18"/>
  <c r="AK12" i="18"/>
  <c r="AH12" i="18"/>
  <c r="BG14" i="18"/>
  <c r="AK14" i="18"/>
  <c r="AH14" i="18"/>
  <c r="BG17" i="18"/>
  <c r="AK17" i="18"/>
  <c r="AH17" i="18"/>
  <c r="AK20" i="18"/>
  <c r="AH20" i="18"/>
  <c r="AW67" i="18"/>
  <c r="AK67" i="18"/>
  <c r="AH67" i="18"/>
  <c r="AW80" i="18"/>
  <c r="AK80" i="18"/>
  <c r="AH80" i="18"/>
  <c r="AU90" i="18"/>
  <c r="AW90" i="18"/>
  <c r="AK90" i="18"/>
  <c r="AH90" i="18"/>
  <c r="AU94" i="18"/>
  <c r="AW94" i="18"/>
  <c r="AK94" i="18"/>
  <c r="AH94" i="18"/>
  <c r="AW96" i="18"/>
  <c r="AK96" i="18"/>
  <c r="AH96" i="18"/>
  <c r="AW100" i="18"/>
  <c r="AK100" i="18"/>
  <c r="AH100" i="18"/>
  <c r="AW49" i="19"/>
  <c r="AK49" i="19"/>
  <c r="AH49" i="19"/>
  <c r="AW54" i="19"/>
  <c r="AH54" i="19"/>
  <c r="AK54" i="19"/>
  <c r="AW60" i="19"/>
  <c r="AK60" i="19"/>
  <c r="AH60" i="19"/>
  <c r="AW66" i="19"/>
  <c r="AH66" i="19"/>
  <c r="AK66" i="19"/>
  <c r="M68" i="19"/>
  <c r="AW68" i="19"/>
  <c r="AK68" i="19"/>
  <c r="AH68" i="19"/>
  <c r="AW74" i="19"/>
  <c r="AK74" i="19"/>
  <c r="AH74" i="19"/>
  <c r="M76" i="19"/>
  <c r="AW76" i="19"/>
  <c r="AK76" i="19"/>
  <c r="AH76" i="19"/>
  <c r="AW82" i="19"/>
  <c r="AH82" i="19"/>
  <c r="AK82" i="19"/>
  <c r="AW88" i="19"/>
  <c r="AK88" i="19"/>
  <c r="AH88" i="19"/>
  <c r="AW94" i="19"/>
  <c r="AK94" i="19"/>
  <c r="AH94" i="19"/>
  <c r="M100" i="19"/>
  <c r="AW100" i="19"/>
  <c r="AK100" i="19"/>
  <c r="AH100" i="19"/>
  <c r="AH23" i="21"/>
  <c r="AK23" i="21"/>
  <c r="AK26" i="21"/>
  <c r="AH26" i="21"/>
  <c r="BG30" i="21"/>
  <c r="AK30" i="21"/>
  <c r="AH30" i="21"/>
  <c r="AW39" i="21"/>
  <c r="AH39" i="21"/>
  <c r="AK39" i="21"/>
  <c r="M41" i="21"/>
  <c r="AW41" i="21"/>
  <c r="AK41" i="21"/>
  <c r="AH41" i="21"/>
  <c r="AV62" i="21"/>
  <c r="AW62" i="21"/>
  <c r="AK62" i="21"/>
  <c r="AH62" i="21"/>
  <c r="AW64" i="21"/>
  <c r="AK64" i="21"/>
  <c r="AH64" i="21"/>
  <c r="AV66" i="21"/>
  <c r="AW66" i="21"/>
  <c r="AK66" i="21"/>
  <c r="AH66" i="21"/>
  <c r="M87" i="21"/>
  <c r="AW87" i="21"/>
  <c r="AH87" i="21"/>
  <c r="AK87" i="21"/>
  <c r="AW97" i="21"/>
  <c r="AK97" i="21"/>
  <c r="AH97" i="21"/>
  <c r="BG5" i="22"/>
  <c r="AH5" i="22"/>
  <c r="AK5" i="22"/>
  <c r="AK8" i="22"/>
  <c r="AH8" i="22"/>
  <c r="BG11" i="22"/>
  <c r="AK11" i="22"/>
  <c r="AH11" i="22"/>
  <c r="BG14" i="22"/>
  <c r="AK14" i="22"/>
  <c r="AH14" i="22"/>
  <c r="AH17" i="22"/>
  <c r="AK17" i="22"/>
  <c r="BG18" i="22"/>
  <c r="AK18" i="22"/>
  <c r="AH18" i="22"/>
  <c r="BG21" i="22"/>
  <c r="AH21" i="22"/>
  <c r="AK21" i="22"/>
  <c r="BH4" i="1"/>
  <c r="AK4" i="1"/>
  <c r="AH4" i="1"/>
  <c r="BG4" i="1"/>
  <c r="M44" i="1"/>
  <c r="AK44" i="1"/>
  <c r="AH44" i="1"/>
  <c r="BG44" i="1"/>
  <c r="BH42" i="1"/>
  <c r="AK42" i="1"/>
  <c r="AH42" i="1"/>
  <c r="BG42" i="1"/>
  <c r="AV40" i="1"/>
  <c r="AK40" i="1"/>
  <c r="AH40" i="1"/>
  <c r="BG40" i="1"/>
  <c r="AU38" i="1"/>
  <c r="AH38" i="1"/>
  <c r="AK38" i="1"/>
  <c r="BG38" i="1"/>
  <c r="M36" i="1"/>
  <c r="AK36" i="1"/>
  <c r="AH36" i="1"/>
  <c r="BG36" i="1"/>
  <c r="AU34" i="1"/>
  <c r="AK34" i="1"/>
  <c r="AH34" i="1"/>
  <c r="BG34" i="1"/>
  <c r="AU32" i="1"/>
  <c r="AK32" i="1"/>
  <c r="AH32" i="1"/>
  <c r="BG32" i="1"/>
  <c r="AU30" i="1"/>
  <c r="AK30" i="1"/>
  <c r="AH30" i="1"/>
  <c r="BG30" i="1"/>
  <c r="BH33" i="5"/>
  <c r="BI33" i="5"/>
  <c r="AW33" i="5"/>
  <c r="AK33" i="5"/>
  <c r="AH33" i="5"/>
  <c r="BH37" i="5"/>
  <c r="BI37" i="5"/>
  <c r="AW37" i="5"/>
  <c r="AK37" i="5"/>
  <c r="AH37" i="5"/>
  <c r="M58" i="5"/>
  <c r="BI58" i="5"/>
  <c r="AW58" i="5"/>
  <c r="AK58" i="5"/>
  <c r="AH58" i="5"/>
  <c r="M62" i="5"/>
  <c r="BI62" i="5"/>
  <c r="AW62" i="5"/>
  <c r="AK62" i="5"/>
  <c r="AH62" i="5"/>
  <c r="BI66" i="5"/>
  <c r="AW66" i="5"/>
  <c r="AK66" i="5"/>
  <c r="AH66" i="5"/>
  <c r="M68" i="5"/>
  <c r="BI68" i="5"/>
  <c r="AW68" i="5"/>
  <c r="AK68" i="5"/>
  <c r="AH68" i="5"/>
  <c r="BI74" i="5"/>
  <c r="AW74" i="5"/>
  <c r="AK74" i="5"/>
  <c r="AH74" i="5"/>
  <c r="BI76" i="5"/>
  <c r="AW76" i="5"/>
  <c r="AK76" i="5"/>
  <c r="AH76" i="5"/>
  <c r="BI84" i="5"/>
  <c r="AW84" i="5"/>
  <c r="AK84" i="5"/>
  <c r="AH84" i="5"/>
  <c r="BI86" i="5"/>
  <c r="AW86" i="5"/>
  <c r="AK86" i="5"/>
  <c r="AH86" i="5"/>
  <c r="BI90" i="5"/>
  <c r="AW90" i="5"/>
  <c r="AK90" i="5"/>
  <c r="AH90" i="5"/>
  <c r="BI92" i="5"/>
  <c r="AW92" i="5"/>
  <c r="AK92" i="5"/>
  <c r="AH92" i="5"/>
  <c r="BI94" i="5"/>
  <c r="AW94" i="5"/>
  <c r="AK94" i="5"/>
  <c r="AH94" i="5"/>
  <c r="BI96" i="5"/>
  <c r="AW96" i="5"/>
  <c r="AK96" i="5"/>
  <c r="AH96" i="5"/>
  <c r="BI98" i="5"/>
  <c r="AW98" i="5"/>
  <c r="AK98" i="5"/>
  <c r="AH98" i="5"/>
  <c r="AK4" i="6"/>
  <c r="AH4" i="6"/>
  <c r="AH2" i="6" s="1"/>
  <c r="AK6" i="6"/>
  <c r="AH6" i="6"/>
  <c r="BG8" i="6"/>
  <c r="AK8" i="6"/>
  <c r="AH8" i="6"/>
  <c r="AW95" i="6"/>
  <c r="AK95" i="6"/>
  <c r="AH95" i="6"/>
  <c r="AW97" i="7"/>
  <c r="AK97" i="7"/>
  <c r="AH97" i="7"/>
  <c r="M99" i="7"/>
  <c r="AW99" i="7"/>
  <c r="AK99" i="7"/>
  <c r="AH99" i="7"/>
  <c r="AK4" i="8"/>
  <c r="AH4" i="8"/>
  <c r="BG6" i="8"/>
  <c r="AK6" i="8"/>
  <c r="AH6" i="8"/>
  <c r="AW39" i="8"/>
  <c r="AK39" i="8"/>
  <c r="AH39" i="8"/>
  <c r="AW43" i="8"/>
  <c r="AK43" i="8"/>
  <c r="AH43" i="8"/>
  <c r="AV44" i="8"/>
  <c r="AW52" i="8"/>
  <c r="AK52" i="8"/>
  <c r="AH52" i="8"/>
  <c r="AW55" i="8"/>
  <c r="AK55" i="8"/>
  <c r="AH55" i="8"/>
  <c r="AW62" i="8"/>
  <c r="AK62" i="8"/>
  <c r="AH62" i="8"/>
  <c r="AW64" i="8"/>
  <c r="AK64" i="8"/>
  <c r="AH64" i="8"/>
  <c r="AW66" i="8"/>
  <c r="AK66" i="8"/>
  <c r="AH66" i="8"/>
  <c r="AW69" i="8"/>
  <c r="AK69" i="8"/>
  <c r="AH69" i="8"/>
  <c r="AW71" i="8"/>
  <c r="AK71" i="8"/>
  <c r="AH71" i="8"/>
  <c r="AU72" i="8"/>
  <c r="AW72" i="8"/>
  <c r="AK72" i="8"/>
  <c r="AH72" i="8"/>
  <c r="AW79" i="8"/>
  <c r="AK79" i="8"/>
  <c r="AH79" i="8"/>
  <c r="AW81" i="8"/>
  <c r="AK81" i="8"/>
  <c r="AH81" i="8"/>
  <c r="AW85" i="8"/>
  <c r="AK85" i="8"/>
  <c r="AH85" i="8"/>
  <c r="AW87" i="8"/>
  <c r="AK87" i="8"/>
  <c r="AH87" i="8"/>
  <c r="AW90" i="8"/>
  <c r="AK90" i="8"/>
  <c r="AH90" i="8"/>
  <c r="AW32" i="9"/>
  <c r="AK32" i="9"/>
  <c r="AH32" i="9"/>
  <c r="AW42" i="9"/>
  <c r="AK42" i="9"/>
  <c r="AH42" i="9"/>
  <c r="AW44" i="9"/>
  <c r="AK44" i="9"/>
  <c r="AH44" i="9"/>
  <c r="AU54" i="9"/>
  <c r="AW54" i="9"/>
  <c r="AK54" i="9"/>
  <c r="AH54" i="9"/>
  <c r="AU58" i="9"/>
  <c r="AW58" i="9"/>
  <c r="AK58" i="9"/>
  <c r="AH58" i="9"/>
  <c r="AW60" i="9"/>
  <c r="AK60" i="9"/>
  <c r="AH60" i="9"/>
  <c r="AW65" i="9"/>
  <c r="AK65" i="9"/>
  <c r="AH65" i="9"/>
  <c r="AW68" i="9"/>
  <c r="AK68" i="9"/>
  <c r="AH68" i="9"/>
  <c r="AW70" i="9"/>
  <c r="AK70" i="9"/>
  <c r="AH70" i="9"/>
  <c r="K72" i="9"/>
  <c r="AW72" i="9"/>
  <c r="AK72" i="9"/>
  <c r="AH72" i="9"/>
  <c r="M77" i="9"/>
  <c r="AW77" i="9"/>
  <c r="AK77" i="9"/>
  <c r="AH77" i="9"/>
  <c r="AW80" i="9"/>
  <c r="AK80" i="9"/>
  <c r="AH80" i="9"/>
  <c r="AW82" i="9"/>
  <c r="AK82" i="9"/>
  <c r="AH82" i="9"/>
  <c r="AW94" i="9"/>
  <c r="AK94" i="9"/>
  <c r="AH94" i="9"/>
  <c r="AW99" i="9"/>
  <c r="AK99" i="9"/>
  <c r="AH99" i="9"/>
  <c r="M101" i="9"/>
  <c r="AW101" i="9"/>
  <c r="AK101" i="9"/>
  <c r="AH101" i="9"/>
  <c r="M37" i="10"/>
  <c r="AW37" i="10"/>
  <c r="AK37" i="10"/>
  <c r="AH37" i="10"/>
  <c r="AW39" i="10"/>
  <c r="AK39" i="10"/>
  <c r="AH39" i="10"/>
  <c r="AW43" i="10"/>
  <c r="AK43" i="10"/>
  <c r="AH43" i="10"/>
  <c r="M45" i="10"/>
  <c r="AW45" i="10"/>
  <c r="AK45" i="10"/>
  <c r="AH45" i="10"/>
  <c r="AW47" i="10"/>
  <c r="AK47" i="10"/>
  <c r="AH47" i="10"/>
  <c r="M49" i="10"/>
  <c r="AW49" i="10"/>
  <c r="AK49" i="10"/>
  <c r="AH49" i="10"/>
  <c r="M86" i="10"/>
  <c r="AW86" i="10"/>
  <c r="AK86" i="10"/>
  <c r="AH86" i="10"/>
  <c r="AW88" i="10"/>
  <c r="AK88" i="10"/>
  <c r="AH88" i="10"/>
  <c r="AW90" i="10"/>
  <c r="AK90" i="10"/>
  <c r="AH90" i="10"/>
  <c r="AW92" i="10"/>
  <c r="AK92" i="10"/>
  <c r="AH92" i="10"/>
  <c r="AW94" i="10"/>
  <c r="AK94" i="10"/>
  <c r="AH94" i="10"/>
  <c r="AW97" i="10"/>
  <c r="AK97" i="10"/>
  <c r="AH97" i="10"/>
  <c r="M99" i="10"/>
  <c r="AW99" i="10"/>
  <c r="AK99" i="10"/>
  <c r="AH99" i="10"/>
  <c r="AW101" i="10"/>
  <c r="AK101" i="10"/>
  <c r="AH101" i="10"/>
  <c r="AK4" i="11"/>
  <c r="AH4" i="11"/>
  <c r="AK5" i="11"/>
  <c r="AH5" i="11"/>
  <c r="AK6" i="11"/>
  <c r="AH6" i="11"/>
  <c r="BG7" i="11"/>
  <c r="AK7" i="11"/>
  <c r="AH7" i="11"/>
  <c r="AK8" i="11"/>
  <c r="AH8" i="11"/>
  <c r="AK9" i="11"/>
  <c r="AH9" i="11"/>
  <c r="AK10" i="11"/>
  <c r="AH10" i="11"/>
  <c r="BG11" i="11"/>
  <c r="AK11" i="11"/>
  <c r="AH11" i="11"/>
  <c r="AK12" i="11"/>
  <c r="AH12" i="11"/>
  <c r="AK13" i="11"/>
  <c r="AH13" i="11"/>
  <c r="AK14" i="11"/>
  <c r="AH14" i="11"/>
  <c r="BG15" i="11"/>
  <c r="AW15" i="11"/>
  <c r="AK15" i="11"/>
  <c r="AH15" i="11"/>
  <c r="AK16" i="11"/>
  <c r="AH16" i="11"/>
  <c r="AK17" i="11"/>
  <c r="AH17" i="11"/>
  <c r="BG18" i="11"/>
  <c r="AK18" i="11"/>
  <c r="AH18" i="11"/>
  <c r="BG19" i="11"/>
  <c r="AK19" i="11"/>
  <c r="AH19" i="11"/>
  <c r="AK20" i="11"/>
  <c r="AH20" i="11"/>
  <c r="AK21" i="11"/>
  <c r="AH21" i="11"/>
  <c r="BG23" i="11"/>
  <c r="AK23" i="11"/>
  <c r="AH23" i="11"/>
  <c r="AK24" i="11"/>
  <c r="AH24" i="11"/>
  <c r="AK25" i="11"/>
  <c r="AH25" i="11"/>
  <c r="BG26" i="11"/>
  <c r="AK26" i="11"/>
  <c r="AH26" i="11"/>
  <c r="BG27" i="11"/>
  <c r="AK27" i="11"/>
  <c r="AH27" i="11"/>
  <c r="AK28" i="11"/>
  <c r="AH28" i="11"/>
  <c r="AK29" i="11"/>
  <c r="AH29" i="11"/>
  <c r="BG30" i="11"/>
  <c r="AW30" i="11"/>
  <c r="AH30" i="11"/>
  <c r="AK30" i="11"/>
  <c r="BG31" i="11"/>
  <c r="AK31" i="11"/>
  <c r="AH31" i="11"/>
  <c r="AK32" i="11"/>
  <c r="AH32" i="11"/>
  <c r="AK33" i="11"/>
  <c r="AH33" i="11"/>
  <c r="BG34" i="11"/>
  <c r="AH34" i="11"/>
  <c r="AK34" i="11"/>
  <c r="BG35" i="11"/>
  <c r="AK35" i="11"/>
  <c r="AH35" i="11"/>
  <c r="AK36" i="11"/>
  <c r="AH36" i="11"/>
  <c r="AK37" i="11"/>
  <c r="AH37" i="11"/>
  <c r="BG38" i="11"/>
  <c r="AH38" i="11"/>
  <c r="AK38" i="11"/>
  <c r="BG39" i="11"/>
  <c r="AK39" i="11"/>
  <c r="AH39" i="11"/>
  <c r="AK40" i="11"/>
  <c r="AH40" i="11"/>
  <c r="AK41" i="11"/>
  <c r="AH41" i="11"/>
  <c r="BG42" i="11"/>
  <c r="AK42" i="11"/>
  <c r="AH42" i="11"/>
  <c r="BG43" i="11"/>
  <c r="AK43" i="11"/>
  <c r="AH43" i="11"/>
  <c r="AK44" i="11"/>
  <c r="AH44" i="11"/>
  <c r="AK45" i="11"/>
  <c r="AH45" i="11"/>
  <c r="BG46" i="11"/>
  <c r="AH46" i="11"/>
  <c r="AK46" i="11"/>
  <c r="BG47" i="11"/>
  <c r="AK47" i="11"/>
  <c r="AH47" i="11"/>
  <c r="AK48" i="11"/>
  <c r="AH48" i="11"/>
  <c r="M49" i="11"/>
  <c r="AW49" i="11"/>
  <c r="AK49" i="11"/>
  <c r="AH49" i="11"/>
  <c r="M51" i="11"/>
  <c r="AW51" i="11"/>
  <c r="AK51" i="11"/>
  <c r="AH51" i="11"/>
  <c r="M53" i="11"/>
  <c r="AW53" i="11"/>
  <c r="AK53" i="11"/>
  <c r="AH53" i="11"/>
  <c r="AW55" i="11"/>
  <c r="AK55" i="11"/>
  <c r="AH55" i="11"/>
  <c r="M57" i="11"/>
  <c r="AW57" i="11"/>
  <c r="AK57" i="11"/>
  <c r="AH57" i="11"/>
  <c r="K59" i="11"/>
  <c r="AW59" i="11"/>
  <c r="AK59" i="11"/>
  <c r="AH59" i="11"/>
  <c r="AW61" i="11"/>
  <c r="AK61" i="11"/>
  <c r="AH61" i="11"/>
  <c r="AW63" i="11"/>
  <c r="AK63" i="11"/>
  <c r="AH63" i="11"/>
  <c r="AW65" i="11"/>
  <c r="AK65" i="11"/>
  <c r="AH65" i="11"/>
  <c r="AU67" i="11"/>
  <c r="AW67" i="11"/>
  <c r="AK67" i="11"/>
  <c r="AH67" i="11"/>
  <c r="AW69" i="11"/>
  <c r="AK69" i="11"/>
  <c r="AH69" i="11"/>
  <c r="AW71" i="11"/>
  <c r="AK71" i="11"/>
  <c r="AH71" i="11"/>
  <c r="AW73" i="11"/>
  <c r="AK73" i="11"/>
  <c r="AH73" i="11"/>
  <c r="AW75" i="11"/>
  <c r="AK75" i="11"/>
  <c r="AH75" i="11"/>
  <c r="AW77" i="11"/>
  <c r="AK77" i="11"/>
  <c r="AH77" i="11"/>
  <c r="AW79" i="11"/>
  <c r="AK79" i="11"/>
  <c r="AH79" i="11"/>
  <c r="AW81" i="11"/>
  <c r="AK81" i="11"/>
  <c r="AH81" i="11"/>
  <c r="AW83" i="11"/>
  <c r="AK83" i="11"/>
  <c r="AH83" i="11"/>
  <c r="AW85" i="11"/>
  <c r="AK85" i="11"/>
  <c r="AH85" i="11"/>
  <c r="AW87" i="11"/>
  <c r="AK87" i="11"/>
  <c r="AH87" i="11"/>
  <c r="AW89" i="11"/>
  <c r="AK89" i="11"/>
  <c r="AH89" i="11"/>
  <c r="AW91" i="11"/>
  <c r="AK91" i="11"/>
  <c r="AH91" i="11"/>
  <c r="AW93" i="11"/>
  <c r="AK93" i="11"/>
  <c r="AH93" i="11"/>
  <c r="AW95" i="11"/>
  <c r="AK95" i="11"/>
  <c r="AH95" i="11"/>
  <c r="AK4" i="12"/>
  <c r="AH4" i="12"/>
  <c r="AK5" i="12"/>
  <c r="AH5" i="12"/>
  <c r="BG6" i="12"/>
  <c r="AK6" i="12"/>
  <c r="AH6" i="12"/>
  <c r="AK7" i="12"/>
  <c r="AH7" i="12"/>
  <c r="BG8" i="12"/>
  <c r="AK8" i="12"/>
  <c r="AH8" i="12"/>
  <c r="AK9" i="12"/>
  <c r="AH9" i="12"/>
  <c r="AK10" i="12"/>
  <c r="AH10" i="12"/>
  <c r="AH11" i="12"/>
  <c r="AK11" i="12"/>
  <c r="AK12" i="12"/>
  <c r="AH12" i="12"/>
  <c r="AK13" i="12"/>
  <c r="AH13" i="12"/>
  <c r="BG14" i="12"/>
  <c r="AK14" i="12"/>
  <c r="AH14" i="12"/>
  <c r="AK15" i="12"/>
  <c r="AH15" i="12"/>
  <c r="BG16" i="12"/>
  <c r="AK16" i="12"/>
  <c r="AH16" i="12"/>
  <c r="BG17" i="12"/>
  <c r="AW17" i="12"/>
  <c r="AK17" i="12"/>
  <c r="AH17" i="12"/>
  <c r="BG18" i="12"/>
  <c r="AK18" i="12"/>
  <c r="AH18" i="12"/>
  <c r="AK19" i="12"/>
  <c r="AH19" i="12"/>
  <c r="BG20" i="12"/>
  <c r="AK20" i="12"/>
  <c r="AH20" i="12"/>
  <c r="AK21" i="12"/>
  <c r="AH21" i="12"/>
  <c r="BG22" i="12"/>
  <c r="AK22" i="12"/>
  <c r="AH22" i="12"/>
  <c r="AK23" i="12"/>
  <c r="AH23" i="12"/>
  <c r="AK24" i="12"/>
  <c r="AH24" i="12"/>
  <c r="BG25" i="12"/>
  <c r="AK25" i="12"/>
  <c r="AH25" i="12"/>
  <c r="AK26" i="12"/>
  <c r="AH26" i="12"/>
  <c r="AK27" i="12"/>
  <c r="AH27" i="12"/>
  <c r="AK28" i="12"/>
  <c r="AH28" i="12"/>
  <c r="BG29" i="12"/>
  <c r="AK29" i="12"/>
  <c r="AH29" i="12"/>
  <c r="BG30" i="12"/>
  <c r="AK30" i="12"/>
  <c r="AH30" i="12"/>
  <c r="AK31" i="12"/>
  <c r="AH31" i="12"/>
  <c r="BG32" i="12"/>
  <c r="AW32" i="12"/>
  <c r="AK32" i="12"/>
  <c r="AH32" i="12"/>
  <c r="BG33" i="12"/>
  <c r="AW33" i="12"/>
  <c r="AK33" i="12"/>
  <c r="AH33" i="12"/>
  <c r="BG34" i="12"/>
  <c r="AK34" i="12"/>
  <c r="AH34" i="12"/>
  <c r="AH35" i="12"/>
  <c r="AK35" i="12"/>
  <c r="BG36" i="12"/>
  <c r="AK36" i="12"/>
  <c r="AH36" i="12"/>
  <c r="BG37" i="12"/>
  <c r="AK37" i="12"/>
  <c r="AH37" i="12"/>
  <c r="BG38" i="12"/>
  <c r="AK38" i="12"/>
  <c r="AH38" i="12"/>
  <c r="AK39" i="12"/>
  <c r="AH39" i="12"/>
  <c r="AW40" i="12"/>
  <c r="AK40" i="12"/>
  <c r="AH40" i="12"/>
  <c r="AW42" i="12"/>
  <c r="AK42" i="12"/>
  <c r="AH42" i="12"/>
  <c r="AW44" i="12"/>
  <c r="AK44" i="12"/>
  <c r="AH44" i="12"/>
  <c r="AU46" i="12"/>
  <c r="AW46" i="12"/>
  <c r="AK46" i="12"/>
  <c r="AH46" i="12"/>
  <c r="AU48" i="12"/>
  <c r="AW48" i="12"/>
  <c r="AK48" i="12"/>
  <c r="AH48" i="12"/>
  <c r="AU50" i="12"/>
  <c r="AW50" i="12"/>
  <c r="AK50" i="12"/>
  <c r="AH50" i="12"/>
  <c r="AK16" i="13"/>
  <c r="AH16" i="13"/>
  <c r="BG17" i="13"/>
  <c r="AK17" i="13"/>
  <c r="AH17" i="13"/>
  <c r="AK18" i="13"/>
  <c r="AH18" i="13"/>
  <c r="AH19" i="13"/>
  <c r="AK19" i="13"/>
  <c r="AK20" i="13"/>
  <c r="AH20" i="13"/>
  <c r="BG21" i="13"/>
  <c r="AK21" i="13"/>
  <c r="AH21" i="13"/>
  <c r="AK22" i="13"/>
  <c r="AH22" i="13"/>
  <c r="AK23" i="13"/>
  <c r="AH23" i="13"/>
  <c r="BG24" i="13"/>
  <c r="AK24" i="13"/>
  <c r="AH24" i="13"/>
  <c r="AK25" i="13"/>
  <c r="AH25" i="13"/>
  <c r="AK26" i="13"/>
  <c r="AH26" i="13"/>
  <c r="AK27" i="13"/>
  <c r="AH27" i="13"/>
  <c r="AK28" i="13"/>
  <c r="AH28" i="13"/>
  <c r="AK29" i="13"/>
  <c r="AH29" i="13"/>
  <c r="BG30" i="13"/>
  <c r="AK30" i="13"/>
  <c r="AH30" i="13"/>
  <c r="BG31" i="13"/>
  <c r="AK31" i="13"/>
  <c r="AH31" i="13"/>
  <c r="BG32" i="13"/>
  <c r="AK32" i="13"/>
  <c r="AH32" i="13"/>
  <c r="AK33" i="13"/>
  <c r="AH33" i="13"/>
  <c r="BG34" i="13"/>
  <c r="AK34" i="13"/>
  <c r="AH34" i="13"/>
  <c r="BG35" i="13"/>
  <c r="AH35" i="13"/>
  <c r="AK35" i="13"/>
  <c r="BG36" i="13"/>
  <c r="AK36" i="13"/>
  <c r="AH36" i="13"/>
  <c r="AK37" i="13"/>
  <c r="AH37" i="13"/>
  <c r="BG38" i="13"/>
  <c r="AK38" i="13"/>
  <c r="AH38" i="13"/>
  <c r="BG39" i="13"/>
  <c r="AK39" i="13"/>
  <c r="AH39" i="13"/>
  <c r="BG40" i="13"/>
  <c r="AK40" i="13"/>
  <c r="AH40" i="13"/>
  <c r="AK41" i="13"/>
  <c r="AH41" i="13"/>
  <c r="BG42" i="13"/>
  <c r="AK42" i="13"/>
  <c r="AH42" i="13"/>
  <c r="BG43" i="13"/>
  <c r="AK43" i="13"/>
  <c r="AH43" i="13"/>
  <c r="BG44" i="13"/>
  <c r="AK44" i="13"/>
  <c r="AH44" i="13"/>
  <c r="AK45" i="13"/>
  <c r="AH45" i="13"/>
  <c r="BG46" i="13"/>
  <c r="AK46" i="13"/>
  <c r="AH46" i="13"/>
  <c r="BG47" i="13"/>
  <c r="AK47" i="13"/>
  <c r="AH47" i="13"/>
  <c r="BG48" i="13"/>
  <c r="AK48" i="13"/>
  <c r="AH48" i="13"/>
  <c r="AK49" i="13"/>
  <c r="AH49" i="13"/>
  <c r="BG50" i="13"/>
  <c r="AK50" i="13"/>
  <c r="AH50" i="13"/>
  <c r="BG51" i="13"/>
  <c r="AH51" i="13"/>
  <c r="AK51" i="13"/>
  <c r="AK52" i="13"/>
  <c r="AH52" i="13"/>
  <c r="AK53" i="13"/>
  <c r="AH53" i="13"/>
  <c r="BG54" i="13"/>
  <c r="AK54" i="13"/>
  <c r="AH54" i="13"/>
  <c r="BG55" i="13"/>
  <c r="AK55" i="13"/>
  <c r="AH55" i="13"/>
  <c r="BG56" i="13"/>
  <c r="AK56" i="13"/>
  <c r="AH56" i="13"/>
  <c r="AW57" i="13"/>
  <c r="AK57" i="13"/>
  <c r="AH57" i="13"/>
  <c r="AW60" i="13"/>
  <c r="AK60" i="13"/>
  <c r="AH60" i="13"/>
  <c r="AW62" i="13"/>
  <c r="AK62" i="13"/>
  <c r="AH62" i="13"/>
  <c r="BH64" i="13"/>
  <c r="AW64" i="13"/>
  <c r="AK64" i="13"/>
  <c r="AH64" i="13"/>
  <c r="K66" i="13"/>
  <c r="AW66" i="13"/>
  <c r="AK66" i="13"/>
  <c r="AH66" i="13"/>
  <c r="AW86" i="13"/>
  <c r="AK86" i="13"/>
  <c r="AH86" i="13"/>
  <c r="AU88" i="13"/>
  <c r="AW88" i="13"/>
  <c r="AK88" i="13"/>
  <c r="AH88" i="13"/>
  <c r="AW90" i="13"/>
  <c r="AK90" i="13"/>
  <c r="AH90" i="13"/>
  <c r="AU92" i="13"/>
  <c r="AW92" i="13"/>
  <c r="AK92" i="13"/>
  <c r="AH92" i="13"/>
  <c r="AW94" i="13"/>
  <c r="AK94" i="13"/>
  <c r="AH94" i="13"/>
  <c r="AU96" i="13"/>
  <c r="AW96" i="13"/>
  <c r="AK96" i="13"/>
  <c r="AH96" i="13"/>
  <c r="AW98" i="13"/>
  <c r="AK98" i="13"/>
  <c r="AH98" i="13"/>
  <c r="AW103" i="13"/>
  <c r="AK103" i="13"/>
  <c r="AH103" i="13"/>
  <c r="AK4" i="14"/>
  <c r="AH4" i="14"/>
  <c r="AK5" i="14"/>
  <c r="AH5" i="14"/>
  <c r="AK6" i="14"/>
  <c r="AH6" i="14"/>
  <c r="BG7" i="14"/>
  <c r="AK7" i="14"/>
  <c r="AH7" i="14"/>
  <c r="AK8" i="14"/>
  <c r="AH8" i="14"/>
  <c r="AK9" i="14"/>
  <c r="AH9" i="14"/>
  <c r="AW10" i="14"/>
  <c r="AK10" i="14"/>
  <c r="AH10" i="14"/>
  <c r="AK11" i="14"/>
  <c r="AH11" i="14"/>
  <c r="AK12" i="14"/>
  <c r="AH12" i="14"/>
  <c r="AK13" i="14"/>
  <c r="AH13" i="14"/>
  <c r="AK14" i="14"/>
  <c r="AH14" i="14"/>
  <c r="BG15" i="14"/>
  <c r="AW15" i="14"/>
  <c r="AK15" i="14"/>
  <c r="AH15" i="14"/>
  <c r="AH16" i="14"/>
  <c r="AK16" i="14"/>
  <c r="AK17" i="14"/>
  <c r="AH17" i="14"/>
  <c r="AK19" i="14"/>
  <c r="AH19" i="14"/>
  <c r="BG20" i="14"/>
  <c r="AK20" i="14"/>
  <c r="AH20" i="14"/>
  <c r="AW21" i="14"/>
  <c r="AK21" i="14"/>
  <c r="AH21" i="14"/>
  <c r="AK22" i="14"/>
  <c r="AH22" i="14"/>
  <c r="AK23" i="14"/>
  <c r="AH23" i="14"/>
  <c r="BG24" i="14"/>
  <c r="AK24" i="14"/>
  <c r="AH24" i="14"/>
  <c r="AK25" i="14"/>
  <c r="AH25" i="14"/>
  <c r="AK26" i="14"/>
  <c r="AH26" i="14"/>
  <c r="AK27" i="14"/>
  <c r="AH27" i="14"/>
  <c r="AK28" i="14"/>
  <c r="AH28" i="14"/>
  <c r="AK29" i="14"/>
  <c r="AH29" i="14"/>
  <c r="AW30" i="14"/>
  <c r="AK30" i="14"/>
  <c r="AH30" i="14"/>
  <c r="AK31" i="14"/>
  <c r="AH31" i="14"/>
  <c r="BG32" i="14"/>
  <c r="AK32" i="14"/>
  <c r="AH32" i="14"/>
  <c r="AK33" i="14"/>
  <c r="AH33" i="14"/>
  <c r="AK34" i="14"/>
  <c r="AH34" i="14"/>
  <c r="AK35" i="14"/>
  <c r="AH35" i="14"/>
  <c r="BG36" i="14"/>
  <c r="AW36" i="14"/>
  <c r="AK36" i="14"/>
  <c r="AH36" i="14"/>
  <c r="AK37" i="14"/>
  <c r="AH37" i="14"/>
  <c r="AK38" i="14"/>
  <c r="AH38" i="14"/>
  <c r="AK39" i="14"/>
  <c r="AH39" i="14"/>
  <c r="BG40" i="14"/>
  <c r="AK40" i="14"/>
  <c r="AH40" i="14"/>
  <c r="AK41" i="14"/>
  <c r="AH41" i="14"/>
  <c r="AK42" i="14"/>
  <c r="AH42" i="14"/>
  <c r="AK43" i="14"/>
  <c r="AH43" i="14"/>
  <c r="BG44" i="14"/>
  <c r="AK44" i="14"/>
  <c r="AH44" i="14"/>
  <c r="AK45" i="14"/>
  <c r="AH45" i="14"/>
  <c r="AW46" i="14"/>
  <c r="AK46" i="14"/>
  <c r="AH46" i="14"/>
  <c r="AK47" i="14"/>
  <c r="AH47" i="14"/>
  <c r="BG48" i="14"/>
  <c r="AK48" i="14"/>
  <c r="AH48" i="14"/>
  <c r="AK49" i="14"/>
  <c r="AH49" i="14"/>
  <c r="AU50" i="14"/>
  <c r="AW50" i="14"/>
  <c r="AK50" i="14"/>
  <c r="AH50" i="14"/>
  <c r="AW52" i="14"/>
  <c r="AK52" i="14"/>
  <c r="AH52" i="14"/>
  <c r="AW54" i="14"/>
  <c r="AK54" i="14"/>
  <c r="AH54" i="14"/>
  <c r="AW56" i="14"/>
  <c r="AK56" i="14"/>
  <c r="AH56" i="14"/>
  <c r="AU58" i="14"/>
  <c r="AW58" i="14"/>
  <c r="AK58" i="14"/>
  <c r="AH58" i="14"/>
  <c r="AW60" i="14"/>
  <c r="AK60" i="14"/>
  <c r="AH60" i="14"/>
  <c r="M62" i="14"/>
  <c r="AW62" i="14"/>
  <c r="AK62" i="14"/>
  <c r="AH62" i="14"/>
  <c r="AW64" i="14"/>
  <c r="AH64" i="14"/>
  <c r="AK64" i="14"/>
  <c r="M66" i="14"/>
  <c r="AW66" i="14"/>
  <c r="AK66" i="14"/>
  <c r="AH66" i="14"/>
  <c r="AW68" i="14"/>
  <c r="AK68" i="14"/>
  <c r="AH68" i="14"/>
  <c r="AU70" i="14"/>
  <c r="AW70" i="14"/>
  <c r="AK70" i="14"/>
  <c r="AH70" i="14"/>
  <c r="AW72" i="14"/>
  <c r="AK72" i="14"/>
  <c r="AH72" i="14"/>
  <c r="AU74" i="14"/>
  <c r="AW74" i="14"/>
  <c r="AK74" i="14"/>
  <c r="AH74" i="14"/>
  <c r="AW76" i="14"/>
  <c r="AK76" i="14"/>
  <c r="AH76" i="14"/>
  <c r="M78" i="14"/>
  <c r="AW78" i="14"/>
  <c r="AK78" i="14"/>
  <c r="AH78" i="14"/>
  <c r="AW80" i="14"/>
  <c r="AH80" i="14"/>
  <c r="AK80" i="14"/>
  <c r="M82" i="14"/>
  <c r="AW82" i="14"/>
  <c r="AK82" i="14"/>
  <c r="AH82" i="14"/>
  <c r="AW84" i="14"/>
  <c r="AK84" i="14"/>
  <c r="AH84" i="14"/>
  <c r="BH86" i="14"/>
  <c r="AW86" i="14"/>
  <c r="AK86" i="14"/>
  <c r="AH86" i="14"/>
  <c r="AW88" i="14"/>
  <c r="AK88" i="14"/>
  <c r="AH88" i="14"/>
  <c r="AU90" i="14"/>
  <c r="AW90" i="14"/>
  <c r="AK90" i="14"/>
  <c r="AH90" i="14"/>
  <c r="AW92" i="14"/>
  <c r="AK92" i="14"/>
  <c r="AH92" i="14"/>
  <c r="M94" i="14"/>
  <c r="AW94" i="14"/>
  <c r="AK94" i="14"/>
  <c r="AH94" i="14"/>
  <c r="AW96" i="14"/>
  <c r="AK96" i="14"/>
  <c r="AH96" i="14"/>
  <c r="AK4" i="15"/>
  <c r="AH4" i="15"/>
  <c r="AK5" i="15"/>
  <c r="AH5" i="15"/>
  <c r="AK6" i="15"/>
  <c r="AH6" i="15"/>
  <c r="AK7" i="15"/>
  <c r="AH7" i="15"/>
  <c r="AK8" i="15"/>
  <c r="AH8" i="15"/>
  <c r="AK9" i="15"/>
  <c r="AH9" i="15"/>
  <c r="AK10" i="15"/>
  <c r="AH10" i="15"/>
  <c r="AK11" i="15"/>
  <c r="AH11" i="15"/>
  <c r="AW12" i="15"/>
  <c r="AK12" i="15"/>
  <c r="AH12" i="15"/>
  <c r="BG13" i="15"/>
  <c r="AK13" i="15"/>
  <c r="AH13" i="15"/>
  <c r="AK14" i="15"/>
  <c r="AH14" i="15"/>
  <c r="AK15" i="15"/>
  <c r="AH15" i="15"/>
  <c r="BG16" i="15"/>
  <c r="AK16" i="15"/>
  <c r="AH16" i="15"/>
  <c r="AK17" i="15"/>
  <c r="AH17" i="15"/>
  <c r="AW18" i="15"/>
  <c r="AH18" i="15"/>
  <c r="AK18" i="15"/>
  <c r="AK19" i="15"/>
  <c r="AH19" i="15"/>
  <c r="AK20" i="15"/>
  <c r="AH20" i="15"/>
  <c r="AK21" i="15"/>
  <c r="AH21" i="15"/>
  <c r="AW22" i="15"/>
  <c r="AK22" i="15"/>
  <c r="AH22" i="15"/>
  <c r="AK23" i="15"/>
  <c r="AH23" i="15"/>
  <c r="AK24" i="15"/>
  <c r="AH24" i="15"/>
  <c r="BG25" i="15"/>
  <c r="AK25" i="15"/>
  <c r="AH25" i="15"/>
  <c r="AK26" i="15"/>
  <c r="AH26" i="15"/>
  <c r="AK27" i="15"/>
  <c r="AH27" i="15"/>
  <c r="BG28" i="15"/>
  <c r="AW28" i="15"/>
  <c r="AK28" i="15"/>
  <c r="AH28" i="15"/>
  <c r="BG29" i="15"/>
  <c r="AW29" i="15"/>
  <c r="AK29" i="15"/>
  <c r="AH29" i="15"/>
  <c r="AK30" i="15"/>
  <c r="AH30" i="15"/>
  <c r="AK31" i="15"/>
  <c r="AH31" i="15"/>
  <c r="BG32" i="15"/>
  <c r="AK32" i="15"/>
  <c r="AH32" i="15"/>
  <c r="BG33" i="15"/>
  <c r="AK33" i="15"/>
  <c r="AH33" i="15"/>
  <c r="AH34" i="15"/>
  <c r="AK34" i="15"/>
  <c r="AW35" i="15"/>
  <c r="AK35" i="15"/>
  <c r="AH35" i="15"/>
  <c r="BG36" i="15"/>
  <c r="AW36" i="15"/>
  <c r="AK36" i="15"/>
  <c r="AH36" i="15"/>
  <c r="AK37" i="15"/>
  <c r="AH37" i="15"/>
  <c r="AK38" i="15"/>
  <c r="AH38" i="15"/>
  <c r="AW39" i="15"/>
  <c r="AK39" i="15"/>
  <c r="AH39" i="15"/>
  <c r="M41" i="15"/>
  <c r="AW41" i="15"/>
  <c r="AK41" i="15"/>
  <c r="AH41" i="15"/>
  <c r="AW43" i="15"/>
  <c r="AK43" i="15"/>
  <c r="AH43" i="15"/>
  <c r="M45" i="15"/>
  <c r="AW45" i="15"/>
  <c r="AK45" i="15"/>
  <c r="AH45" i="15"/>
  <c r="AW47" i="15"/>
  <c r="AK47" i="15"/>
  <c r="AH47" i="15"/>
  <c r="AU49" i="15"/>
  <c r="AW49" i="15"/>
  <c r="AK49" i="15"/>
  <c r="AH49" i="15"/>
  <c r="AW51" i="15"/>
  <c r="AK51" i="15"/>
  <c r="AH51" i="15"/>
  <c r="AU53" i="15"/>
  <c r="AW53" i="15"/>
  <c r="AK53" i="15"/>
  <c r="AH53" i="15"/>
  <c r="AW55" i="15"/>
  <c r="AK55" i="15"/>
  <c r="AH55" i="15"/>
  <c r="AW57" i="15"/>
  <c r="AK57" i="15"/>
  <c r="AH57" i="15"/>
  <c r="AW59" i="15"/>
  <c r="AK59" i="15"/>
  <c r="AH59" i="15"/>
  <c r="AW61" i="15"/>
  <c r="AK61" i="15"/>
  <c r="AH61" i="15"/>
  <c r="AW63" i="15"/>
  <c r="AK63" i="15"/>
  <c r="AH63" i="15"/>
  <c r="AW65" i="15"/>
  <c r="AK65" i="15"/>
  <c r="AH65" i="15"/>
  <c r="AW67" i="15"/>
  <c r="AK67" i="15"/>
  <c r="AH67" i="15"/>
  <c r="AW69" i="15"/>
  <c r="AK69" i="15"/>
  <c r="AH69" i="15"/>
  <c r="AW71" i="15"/>
  <c r="AK71" i="15"/>
  <c r="AH71" i="15"/>
  <c r="AW73" i="15"/>
  <c r="AK73" i="15"/>
  <c r="AH73" i="15"/>
  <c r="AW75" i="15"/>
  <c r="AK75" i="15"/>
  <c r="AH75" i="15"/>
  <c r="AW77" i="15"/>
  <c r="AK77" i="15"/>
  <c r="AH77" i="15"/>
  <c r="AW79" i="15"/>
  <c r="AK79" i="15"/>
  <c r="AH79" i="15"/>
  <c r="AW81" i="15"/>
  <c r="AK81" i="15"/>
  <c r="AH81" i="15"/>
  <c r="M83" i="15"/>
  <c r="AW83" i="15"/>
  <c r="AK83" i="15"/>
  <c r="AH83" i="15"/>
  <c r="AW85" i="15"/>
  <c r="AK85" i="15"/>
  <c r="AH85" i="15"/>
  <c r="BG4" i="16"/>
  <c r="AK4" i="16"/>
  <c r="AH4" i="16"/>
  <c r="BG5" i="16"/>
  <c r="AK5" i="16"/>
  <c r="AH5" i="16"/>
  <c r="BG6" i="16"/>
  <c r="AK6" i="16"/>
  <c r="AH6" i="16"/>
  <c r="AK7" i="16"/>
  <c r="AH7" i="16"/>
  <c r="AK8" i="16"/>
  <c r="AH8" i="16"/>
  <c r="BG9" i="16"/>
  <c r="AK9" i="16"/>
  <c r="AH9" i="16"/>
  <c r="BG10" i="16"/>
  <c r="AK10" i="16"/>
  <c r="AH10" i="16"/>
  <c r="AW11" i="16"/>
  <c r="AK11" i="16"/>
  <c r="AH11" i="16"/>
  <c r="BG12" i="16"/>
  <c r="AK12" i="16"/>
  <c r="AH12" i="16"/>
  <c r="BG13" i="16"/>
  <c r="AW13" i="16"/>
  <c r="AK13" i="16"/>
  <c r="AH13" i="16"/>
  <c r="AK14" i="16"/>
  <c r="AH14" i="16"/>
  <c r="AK15" i="16"/>
  <c r="AH15" i="16"/>
  <c r="BG16" i="16"/>
  <c r="AK16" i="16"/>
  <c r="AH16" i="16"/>
  <c r="AK17" i="16"/>
  <c r="AH17" i="16"/>
  <c r="AK18" i="16"/>
  <c r="AH18" i="16"/>
  <c r="AK19" i="16"/>
  <c r="AH19" i="16"/>
  <c r="BG20" i="16"/>
  <c r="AK20" i="16"/>
  <c r="AH20" i="16"/>
  <c r="BG21" i="16"/>
  <c r="AK21" i="16"/>
  <c r="AH21" i="16"/>
  <c r="AK22" i="16"/>
  <c r="AH22" i="16"/>
  <c r="AK23" i="16"/>
  <c r="AH23" i="16"/>
  <c r="AK24" i="16"/>
  <c r="AH24" i="16"/>
  <c r="BG25" i="16"/>
  <c r="AW25" i="16"/>
  <c r="AK25" i="16"/>
  <c r="AH25" i="16"/>
  <c r="AK26" i="16"/>
  <c r="AH26" i="16"/>
  <c r="AK27" i="16"/>
  <c r="AH27" i="16"/>
  <c r="BG28" i="16"/>
  <c r="AK28" i="16"/>
  <c r="AH28" i="16"/>
  <c r="BG29" i="16"/>
  <c r="AK29" i="16"/>
  <c r="AH29" i="16"/>
  <c r="BG30" i="16"/>
  <c r="AK30" i="16"/>
  <c r="AH30" i="16"/>
  <c r="AK31" i="16"/>
  <c r="AH31" i="16"/>
  <c r="AK32" i="16"/>
  <c r="AH32" i="16"/>
  <c r="AK33" i="16"/>
  <c r="AH33" i="16"/>
  <c r="BG34" i="16"/>
  <c r="AK34" i="16"/>
  <c r="AH34" i="16"/>
  <c r="AK35" i="16"/>
  <c r="AH35" i="16"/>
  <c r="AK36" i="16"/>
  <c r="AH36" i="16"/>
  <c r="AW37" i="16"/>
  <c r="AK37" i="16"/>
  <c r="AH37" i="16"/>
  <c r="AW39" i="16"/>
  <c r="AK39" i="16"/>
  <c r="AH39" i="16"/>
  <c r="AU41" i="16"/>
  <c r="AW41" i="16"/>
  <c r="AK41" i="16"/>
  <c r="AH41" i="16"/>
  <c r="AW43" i="16"/>
  <c r="AK43" i="16"/>
  <c r="AH43" i="16"/>
  <c r="AU45" i="16"/>
  <c r="AW45" i="16"/>
  <c r="AK45" i="16"/>
  <c r="AH45" i="16"/>
  <c r="AW47" i="16"/>
  <c r="AK47" i="16"/>
  <c r="AH47" i="16"/>
  <c r="M49" i="16"/>
  <c r="AW49" i="16"/>
  <c r="AK49" i="16"/>
  <c r="AH49" i="16"/>
  <c r="AW51" i="16"/>
  <c r="AK51" i="16"/>
  <c r="AH51" i="16"/>
  <c r="M53" i="16"/>
  <c r="AW53" i="16"/>
  <c r="AK53" i="16"/>
  <c r="AH53" i="16"/>
  <c r="AW55" i="16"/>
  <c r="AK55" i="16"/>
  <c r="AH55" i="16"/>
  <c r="M57" i="16"/>
  <c r="AW57" i="16"/>
  <c r="AK57" i="16"/>
  <c r="AH57" i="16"/>
  <c r="AW59" i="16"/>
  <c r="AK59" i="16"/>
  <c r="AH59" i="16"/>
  <c r="M61" i="16"/>
  <c r="AW61" i="16"/>
  <c r="AK61" i="16"/>
  <c r="AH61" i="16"/>
  <c r="AW63" i="16"/>
  <c r="AK63" i="16"/>
  <c r="AH63" i="16"/>
  <c r="M65" i="16"/>
  <c r="AW65" i="16"/>
  <c r="AK65" i="16"/>
  <c r="AH65" i="16"/>
  <c r="AW67" i="16"/>
  <c r="AK67" i="16"/>
  <c r="AH67" i="16"/>
  <c r="M69" i="16"/>
  <c r="AW69" i="16"/>
  <c r="AK69" i="16"/>
  <c r="AH69" i="16"/>
  <c r="AW71" i="16"/>
  <c r="AK71" i="16"/>
  <c r="AH71" i="16"/>
  <c r="M73" i="16"/>
  <c r="AW73" i="16"/>
  <c r="AK73" i="16"/>
  <c r="AH73" i="16"/>
  <c r="AW75" i="16"/>
  <c r="AK75" i="16"/>
  <c r="AH75" i="16"/>
  <c r="M77" i="16"/>
  <c r="AW77" i="16"/>
  <c r="AK77" i="16"/>
  <c r="AH77" i="16"/>
  <c r="AW79" i="16"/>
  <c r="AK79" i="16"/>
  <c r="AH79" i="16"/>
  <c r="M81" i="16"/>
  <c r="AW81" i="16"/>
  <c r="AK81" i="16"/>
  <c r="AH81" i="16"/>
  <c r="AW83" i="16"/>
  <c r="AK83" i="16"/>
  <c r="AH83" i="16"/>
  <c r="AK4" i="17"/>
  <c r="AH4" i="17"/>
  <c r="AK5" i="17"/>
  <c r="AH5" i="17"/>
  <c r="AH6" i="17"/>
  <c r="AK6" i="17"/>
  <c r="AW7" i="17"/>
  <c r="AK7" i="17"/>
  <c r="AH7" i="17"/>
  <c r="BG8" i="17"/>
  <c r="AW8" i="17"/>
  <c r="AK8" i="17"/>
  <c r="AH8" i="17"/>
  <c r="AK9" i="17"/>
  <c r="AH9" i="17"/>
  <c r="AK10" i="17"/>
  <c r="AH10" i="17"/>
  <c r="AK11" i="17"/>
  <c r="AH11" i="17"/>
  <c r="AK12" i="17"/>
  <c r="AH12" i="17"/>
  <c r="AK13" i="17"/>
  <c r="AH13" i="17"/>
  <c r="AK14" i="17"/>
  <c r="AH14" i="17"/>
  <c r="AK15" i="17"/>
  <c r="AH15" i="17"/>
  <c r="AK16" i="17"/>
  <c r="AH16" i="17"/>
  <c r="AK17" i="17"/>
  <c r="AH17" i="17"/>
  <c r="AK18" i="17"/>
  <c r="AH18" i="17"/>
  <c r="AK19" i="17"/>
  <c r="AH19" i="17"/>
  <c r="AU30" i="17"/>
  <c r="AW30" i="17"/>
  <c r="AK30" i="17"/>
  <c r="AH30" i="17"/>
  <c r="AW32" i="17"/>
  <c r="AK32" i="17"/>
  <c r="AH32" i="17"/>
  <c r="AU34" i="17"/>
  <c r="AW34" i="17"/>
  <c r="AK34" i="17"/>
  <c r="AH34" i="17"/>
  <c r="K36" i="17"/>
  <c r="AW36" i="17"/>
  <c r="AK36" i="17"/>
  <c r="AH36" i="17"/>
  <c r="M38" i="17"/>
  <c r="AW38" i="17"/>
  <c r="AH38" i="17"/>
  <c r="AK38" i="17"/>
  <c r="AW40" i="17"/>
  <c r="AK40" i="17"/>
  <c r="AH40" i="17"/>
  <c r="M42" i="17"/>
  <c r="AW42" i="17"/>
  <c r="AK42" i="17"/>
  <c r="AH42" i="17"/>
  <c r="AW34" i="18"/>
  <c r="AK34" i="18"/>
  <c r="AH34" i="18"/>
  <c r="AU36" i="18"/>
  <c r="AW36" i="18"/>
  <c r="AK36" i="18"/>
  <c r="AH36" i="18"/>
  <c r="AW38" i="18"/>
  <c r="AK38" i="18"/>
  <c r="AH38" i="18"/>
  <c r="AU40" i="18"/>
  <c r="AW40" i="18"/>
  <c r="AH40" i="18"/>
  <c r="AK40" i="18"/>
  <c r="AW42" i="18"/>
  <c r="AK42" i="18"/>
  <c r="AH42" i="18"/>
  <c r="AU44" i="18"/>
  <c r="AW44" i="18"/>
  <c r="AK44" i="18"/>
  <c r="AH44" i="18"/>
  <c r="AW46" i="18"/>
  <c r="AK46" i="18"/>
  <c r="AH46" i="18"/>
  <c r="M48" i="18"/>
  <c r="AW48" i="18"/>
  <c r="AK48" i="18"/>
  <c r="AH48" i="18"/>
  <c r="AW50" i="18"/>
  <c r="AK50" i="18"/>
  <c r="AH50" i="18"/>
  <c r="AU52" i="18"/>
  <c r="AW52" i="18"/>
  <c r="AK52" i="18"/>
  <c r="AH52" i="18"/>
  <c r="AW54" i="18"/>
  <c r="AK54" i="18"/>
  <c r="AH54" i="18"/>
  <c r="AW56" i="18"/>
  <c r="AH56" i="18"/>
  <c r="AK56" i="18"/>
  <c r="AW58" i="18"/>
  <c r="AK58" i="18"/>
  <c r="AH58" i="18"/>
  <c r="AW60" i="18"/>
  <c r="AK60" i="18"/>
  <c r="AH60" i="18"/>
  <c r="AW62" i="18"/>
  <c r="AK62" i="18"/>
  <c r="AH62" i="18"/>
  <c r="AW64" i="18"/>
  <c r="AK64" i="18"/>
  <c r="AH64" i="18"/>
  <c r="AW73" i="18"/>
  <c r="AK73" i="18"/>
  <c r="AH73" i="18"/>
  <c r="M75" i="18"/>
  <c r="AW75" i="18"/>
  <c r="AK75" i="18"/>
  <c r="AH75" i="18"/>
  <c r="AW77" i="18"/>
  <c r="AK77" i="18"/>
  <c r="AH77" i="18"/>
  <c r="M79" i="18"/>
  <c r="AW79" i="18"/>
  <c r="AK79" i="18"/>
  <c r="AH79" i="18"/>
  <c r="AU79" i="18"/>
  <c r="AK24" i="19"/>
  <c r="AH24" i="19"/>
  <c r="BG25" i="19"/>
  <c r="AK25" i="19"/>
  <c r="AH25" i="19"/>
  <c r="BG26" i="19"/>
  <c r="AK26" i="19"/>
  <c r="AH26" i="19"/>
  <c r="AK27" i="19"/>
  <c r="AH27" i="19"/>
  <c r="AK28" i="19"/>
  <c r="AH28" i="19"/>
  <c r="BG29" i="19"/>
  <c r="AK29" i="19"/>
  <c r="AH29" i="19"/>
  <c r="BG30" i="19"/>
  <c r="AK30" i="19"/>
  <c r="AH30" i="19"/>
  <c r="AW31" i="19"/>
  <c r="AK31" i="19"/>
  <c r="AH31" i="19"/>
  <c r="BG32" i="19"/>
  <c r="AK32" i="19"/>
  <c r="AH32" i="19"/>
  <c r="BG33" i="19"/>
  <c r="AW33" i="19"/>
  <c r="AK33" i="19"/>
  <c r="AH33" i="19"/>
  <c r="AW34" i="19"/>
  <c r="AH34" i="19"/>
  <c r="AK34" i="19"/>
  <c r="AW36" i="19"/>
  <c r="AK36" i="19"/>
  <c r="AH36" i="19"/>
  <c r="AW38" i="19"/>
  <c r="AH38" i="19"/>
  <c r="AK38" i="19"/>
  <c r="AW40" i="19"/>
  <c r="AK40" i="19"/>
  <c r="AH40" i="19"/>
  <c r="AV40" i="19"/>
  <c r="AW51" i="19"/>
  <c r="AK51" i="19"/>
  <c r="AH51" i="19"/>
  <c r="AW57" i="19"/>
  <c r="AK57" i="19"/>
  <c r="AH57" i="19"/>
  <c r="AK4" i="20"/>
  <c r="AH4" i="20"/>
  <c r="BG5" i="20"/>
  <c r="AK5" i="20"/>
  <c r="AH5" i="20"/>
  <c r="AK6" i="20"/>
  <c r="AH6" i="20"/>
  <c r="BG7" i="20"/>
  <c r="AK7" i="20"/>
  <c r="AH7" i="20"/>
  <c r="AK8" i="20"/>
  <c r="AH8" i="20"/>
  <c r="BG9" i="20"/>
  <c r="AK9" i="20"/>
  <c r="AH9" i="20"/>
  <c r="BG10" i="20"/>
  <c r="AK10" i="20"/>
  <c r="AH10" i="20"/>
  <c r="BG11" i="20"/>
  <c r="AK11" i="20"/>
  <c r="AH11" i="20"/>
  <c r="AK12" i="20"/>
  <c r="AH12" i="20"/>
  <c r="BG13" i="20"/>
  <c r="AK13" i="20"/>
  <c r="AH13" i="20"/>
  <c r="BG14" i="20"/>
  <c r="AK14" i="20"/>
  <c r="AH14" i="20"/>
  <c r="AK15" i="20"/>
  <c r="AH15" i="20"/>
  <c r="BG16" i="20"/>
  <c r="AK16" i="20"/>
  <c r="AH16" i="20"/>
  <c r="AK17" i="20"/>
  <c r="AH17" i="20"/>
  <c r="BG18" i="20"/>
  <c r="AK18" i="20"/>
  <c r="AH18" i="20"/>
  <c r="BG19" i="20"/>
  <c r="AH19" i="20"/>
  <c r="AK19" i="20"/>
  <c r="BG20" i="20"/>
  <c r="AK20" i="20"/>
  <c r="AH20" i="20"/>
  <c r="BG21" i="20"/>
  <c r="AK21" i="20"/>
  <c r="AH21" i="20"/>
  <c r="AK22" i="20"/>
  <c r="AH22" i="20"/>
  <c r="BG23" i="20"/>
  <c r="AK23" i="20"/>
  <c r="AH23" i="20"/>
  <c r="BG24" i="20"/>
  <c r="AK24" i="20"/>
  <c r="AH24" i="20"/>
  <c r="AK25" i="20"/>
  <c r="AH25" i="20"/>
  <c r="AK26" i="20"/>
  <c r="AH26" i="20"/>
  <c r="BG27" i="20"/>
  <c r="AK27" i="20"/>
  <c r="AH27" i="20"/>
  <c r="AK28" i="20"/>
  <c r="AH28" i="20"/>
  <c r="AK29" i="20"/>
  <c r="AH29" i="20"/>
  <c r="AK30" i="20"/>
  <c r="AH30" i="20"/>
  <c r="BG31" i="20"/>
  <c r="AK31" i="20"/>
  <c r="AH31" i="20"/>
  <c r="AK32" i="20"/>
  <c r="AH32" i="20"/>
  <c r="BG33" i="20"/>
  <c r="AK33" i="20"/>
  <c r="AH33" i="20"/>
  <c r="BG34" i="20"/>
  <c r="AK34" i="20"/>
  <c r="AH34" i="20"/>
  <c r="AW35" i="20"/>
  <c r="AH35" i="20"/>
  <c r="AK35" i="20"/>
  <c r="M37" i="20"/>
  <c r="AW37" i="20"/>
  <c r="AK37" i="20"/>
  <c r="AH37" i="20"/>
  <c r="AW44" i="20"/>
  <c r="AK44" i="20"/>
  <c r="AH44" i="20"/>
  <c r="AW46" i="20"/>
  <c r="AK46" i="20"/>
  <c r="AH46" i="20"/>
  <c r="AW48" i="20"/>
  <c r="AK48" i="20"/>
  <c r="AH48" i="20"/>
  <c r="AW53" i="20"/>
  <c r="AK53" i="20"/>
  <c r="AH53" i="20"/>
  <c r="AW56" i="20"/>
  <c r="AK56" i="20"/>
  <c r="AH56" i="20"/>
  <c r="AV56" i="20"/>
  <c r="AW62" i="20"/>
  <c r="AK62" i="20"/>
  <c r="AH62" i="20"/>
  <c r="AV64" i="20"/>
  <c r="AW64" i="20"/>
  <c r="AK64" i="20"/>
  <c r="AH64" i="20"/>
  <c r="AW70" i="20"/>
  <c r="AK70" i="20"/>
  <c r="AH70" i="20"/>
  <c r="AW75" i="20"/>
  <c r="AK75" i="20"/>
  <c r="AH75" i="20"/>
  <c r="AW78" i="20"/>
  <c r="AK78" i="20"/>
  <c r="AH78" i="20"/>
  <c r="AV85" i="20"/>
  <c r="AW85" i="20"/>
  <c r="AK85" i="20"/>
  <c r="AH85" i="20"/>
  <c r="AW87" i="20"/>
  <c r="AK87" i="20"/>
  <c r="AH87" i="20"/>
  <c r="M101" i="20"/>
  <c r="AW101" i="20"/>
  <c r="AK101" i="20"/>
  <c r="AH101" i="20"/>
  <c r="AW103" i="20"/>
  <c r="AK103" i="20"/>
  <c r="AH103" i="20"/>
  <c r="AK4" i="21"/>
  <c r="AH4" i="21"/>
  <c r="BG5" i="21"/>
  <c r="AK5" i="21"/>
  <c r="AH5" i="21"/>
  <c r="AK6" i="21"/>
  <c r="AH6" i="21"/>
  <c r="BG7" i="21"/>
  <c r="AH7" i="21"/>
  <c r="AK7" i="21"/>
  <c r="AW8" i="21"/>
  <c r="AK8" i="21"/>
  <c r="AH8" i="21"/>
  <c r="BG9" i="21"/>
  <c r="AW9" i="21"/>
  <c r="AK9" i="21"/>
  <c r="AH9" i="21"/>
  <c r="AK10" i="21"/>
  <c r="AH10" i="21"/>
  <c r="AH11" i="21"/>
  <c r="AK11" i="21"/>
  <c r="AK12" i="21"/>
  <c r="AH12" i="21"/>
  <c r="BG13" i="21"/>
  <c r="AK13" i="21"/>
  <c r="AH13" i="21"/>
  <c r="AW14" i="21"/>
  <c r="AK14" i="21"/>
  <c r="AH14" i="21"/>
  <c r="BG15" i="21"/>
  <c r="AW15" i="21"/>
  <c r="AH15" i="21"/>
  <c r="AK15" i="21"/>
  <c r="AK16" i="21"/>
  <c r="AH16" i="21"/>
  <c r="AK17" i="21"/>
  <c r="AH17" i="21"/>
  <c r="AK18" i="21"/>
  <c r="AH18" i="21"/>
  <c r="AW19" i="21"/>
  <c r="AK19" i="21"/>
  <c r="AH19" i="21"/>
  <c r="AK20" i="21"/>
  <c r="AH20" i="21"/>
  <c r="AK21" i="21"/>
  <c r="AH21" i="21"/>
  <c r="M43" i="21"/>
  <c r="AW43" i="21"/>
  <c r="AH43" i="21"/>
  <c r="AK43" i="21"/>
  <c r="AW45" i="21"/>
  <c r="AK45" i="21"/>
  <c r="AH45" i="21"/>
  <c r="AW47" i="21"/>
  <c r="AH47" i="21"/>
  <c r="AK47" i="21"/>
  <c r="K49" i="21"/>
  <c r="AW49" i="21"/>
  <c r="AK49" i="21"/>
  <c r="AH49" i="21"/>
  <c r="AW51" i="21"/>
  <c r="AK51" i="21"/>
  <c r="AH51" i="21"/>
  <c r="K53" i="21"/>
  <c r="AW53" i="21"/>
  <c r="AK53" i="21"/>
  <c r="AH53" i="21"/>
  <c r="AW55" i="21"/>
  <c r="AH55" i="21"/>
  <c r="AK55" i="21"/>
  <c r="K68" i="21"/>
  <c r="AW68" i="21"/>
  <c r="AK68" i="21"/>
  <c r="AH68" i="21"/>
  <c r="K70" i="21"/>
  <c r="AW70" i="21"/>
  <c r="AK70" i="21"/>
  <c r="AH70" i="21"/>
  <c r="AW72" i="21"/>
  <c r="AK72" i="21"/>
  <c r="AH72" i="21"/>
  <c r="AW74" i="21"/>
  <c r="AK74" i="21"/>
  <c r="AH74" i="21"/>
  <c r="AW76" i="21"/>
  <c r="AK76" i="21"/>
  <c r="AH76" i="21"/>
  <c r="AW78" i="21"/>
  <c r="AK78" i="21"/>
  <c r="AH78" i="21"/>
  <c r="AW80" i="21"/>
  <c r="AK80" i="21"/>
  <c r="AH80" i="21"/>
  <c r="AW82" i="21"/>
  <c r="AK82" i="21"/>
  <c r="AH82" i="21"/>
  <c r="BH35" i="22"/>
  <c r="AW35" i="22"/>
  <c r="AK35" i="22"/>
  <c r="AH35" i="22"/>
  <c r="AW37" i="22"/>
  <c r="AH37" i="22"/>
  <c r="AK37" i="22"/>
  <c r="BH39" i="22"/>
  <c r="AW39" i="22"/>
  <c r="AK39" i="22"/>
  <c r="AH39" i="22"/>
  <c r="AW41" i="22"/>
  <c r="AH41" i="22"/>
  <c r="AK41" i="22"/>
  <c r="AV43" i="22"/>
  <c r="AW43" i="22"/>
  <c r="AK43" i="22"/>
  <c r="AH43" i="22"/>
  <c r="AW45" i="22"/>
  <c r="AH45" i="22"/>
  <c r="AK45" i="22"/>
  <c r="AW47" i="22"/>
  <c r="AK47" i="22"/>
  <c r="AH47" i="22"/>
  <c r="AW49" i="22"/>
  <c r="AH49" i="22"/>
  <c r="AK49" i="22"/>
  <c r="AV51" i="22"/>
  <c r="AW51" i="22"/>
  <c r="AK51" i="22"/>
  <c r="AH51" i="22"/>
  <c r="AW53" i="22"/>
  <c r="AH53" i="22"/>
  <c r="AK53" i="22"/>
  <c r="AV55" i="22"/>
  <c r="AW55" i="22"/>
  <c r="AK55" i="22"/>
  <c r="AH55" i="22"/>
  <c r="AW57" i="22"/>
  <c r="AH57" i="22"/>
  <c r="AK57" i="22"/>
  <c r="AV59" i="22"/>
  <c r="AW59" i="22"/>
  <c r="AK59" i="22"/>
  <c r="AH59" i="22"/>
  <c r="AW61" i="22"/>
  <c r="AH61" i="22"/>
  <c r="AK61" i="22"/>
  <c r="AW63" i="22"/>
  <c r="AK63" i="22"/>
  <c r="AH63" i="22"/>
  <c r="AW65" i="22"/>
  <c r="AH65" i="22"/>
  <c r="AK65" i="22"/>
  <c r="AU67" i="22"/>
  <c r="AW67" i="22"/>
  <c r="AK67" i="22"/>
  <c r="AH67" i="22"/>
  <c r="AW69" i="22"/>
  <c r="AH69" i="22"/>
  <c r="AK69" i="22"/>
  <c r="AW71" i="22"/>
  <c r="AK71" i="22"/>
  <c r="AH71" i="22"/>
  <c r="AW73" i="22"/>
  <c r="AK73" i="22"/>
  <c r="AH73" i="22"/>
  <c r="AW75" i="22"/>
  <c r="AK75" i="22"/>
  <c r="AH75" i="22"/>
  <c r="AW77" i="22"/>
  <c r="AK77" i="22"/>
  <c r="AH77" i="22"/>
  <c r="K79" i="22"/>
  <c r="AW79" i="22"/>
  <c r="AK79" i="22"/>
  <c r="AH79" i="22"/>
  <c r="AW81" i="22"/>
  <c r="AK81" i="22"/>
  <c r="AH81" i="22"/>
  <c r="AU83" i="22"/>
  <c r="AW83" i="22"/>
  <c r="AK83" i="22"/>
  <c r="AH83" i="22"/>
  <c r="AW85" i="22"/>
  <c r="AK85" i="22"/>
  <c r="AH85" i="22"/>
  <c r="AU87" i="22"/>
  <c r="AW87" i="22"/>
  <c r="AK87" i="22"/>
  <c r="AH87" i="22"/>
  <c r="AW89" i="22"/>
  <c r="AK89" i="22"/>
  <c r="AH89" i="22"/>
  <c r="AU91" i="22"/>
  <c r="AW91" i="22"/>
  <c r="AK91" i="22"/>
  <c r="AH91" i="22"/>
  <c r="AW93" i="22"/>
  <c r="AK93" i="22"/>
  <c r="AH93" i="22"/>
  <c r="AU95" i="22"/>
  <c r="AW95" i="22"/>
  <c r="AK95" i="22"/>
  <c r="AH95" i="22"/>
  <c r="AW97" i="22"/>
  <c r="AK97" i="22"/>
  <c r="AH97" i="22"/>
  <c r="AU99" i="22"/>
  <c r="AW99" i="22"/>
  <c r="AK99" i="22"/>
  <c r="AH99" i="22"/>
  <c r="AU12" i="23"/>
  <c r="AU14" i="23"/>
  <c r="AX10" i="23"/>
  <c r="AX12" i="23"/>
  <c r="AV5" i="24"/>
  <c r="AX36" i="24"/>
  <c r="AX20" i="24"/>
  <c r="AV6" i="24"/>
  <c r="AU18" i="14"/>
  <c r="AV31" i="24"/>
  <c r="AU27" i="24"/>
  <c r="AV9" i="24"/>
  <c r="AX43" i="24"/>
  <c r="AX33" i="24"/>
  <c r="AX39" i="24"/>
  <c r="AX19" i="24"/>
  <c r="AX5" i="25"/>
  <c r="AV20" i="25"/>
  <c r="AX7" i="25"/>
  <c r="AV13" i="24"/>
  <c r="AV23" i="25"/>
  <c r="AV23" i="24"/>
  <c r="AV15" i="24"/>
  <c r="AU50" i="24"/>
  <c r="AU29" i="24"/>
  <c r="AW7" i="25"/>
  <c r="AW36" i="24"/>
  <c r="AW8" i="24"/>
  <c r="AW34" i="24"/>
  <c r="AW31" i="24"/>
  <c r="AW33" i="25"/>
  <c r="AW54" i="24"/>
  <c r="AW48" i="24"/>
  <c r="AW4" i="24"/>
  <c r="AW17" i="23"/>
  <c r="AW12" i="23"/>
  <c r="AW43" i="24"/>
  <c r="AW24" i="24"/>
  <c r="AW21" i="24"/>
  <c r="BG11" i="6"/>
  <c r="AK11" i="6"/>
  <c r="AH11" i="6"/>
  <c r="AK14" i="6"/>
  <c r="AH14" i="6"/>
  <c r="AK17" i="6"/>
  <c r="AH17" i="6"/>
  <c r="BG18" i="6"/>
  <c r="AW18" i="6"/>
  <c r="AK18" i="6"/>
  <c r="AH18" i="6"/>
  <c r="AK20" i="6"/>
  <c r="AH20" i="6"/>
  <c r="AW65" i="6"/>
  <c r="AK65" i="6"/>
  <c r="AH65" i="6"/>
  <c r="AW67" i="6"/>
  <c r="AK67" i="6"/>
  <c r="AH67" i="6"/>
  <c r="AW89" i="6"/>
  <c r="AK89" i="6"/>
  <c r="AH89" i="6"/>
  <c r="AW30" i="7"/>
  <c r="AK30" i="7"/>
  <c r="AH30" i="7"/>
  <c r="M32" i="7"/>
  <c r="AW32" i="7"/>
  <c r="AK32" i="7"/>
  <c r="AH32" i="7"/>
  <c r="AU34" i="8"/>
  <c r="AW34" i="8"/>
  <c r="AK34" i="8"/>
  <c r="AH34" i="8"/>
  <c r="AW45" i="8"/>
  <c r="AK45" i="8"/>
  <c r="AH45" i="8"/>
  <c r="AW47" i="8"/>
  <c r="AK47" i="8"/>
  <c r="AH47" i="8"/>
  <c r="AW53" i="8"/>
  <c r="AK53" i="8"/>
  <c r="AH53" i="8"/>
  <c r="AW35" i="9"/>
  <c r="AK35" i="9"/>
  <c r="AH35" i="9"/>
  <c r="AU37" i="9"/>
  <c r="AW37" i="9"/>
  <c r="AK37" i="9"/>
  <c r="AH37" i="9"/>
  <c r="AW55" i="9"/>
  <c r="AK55" i="9"/>
  <c r="AH55" i="9"/>
  <c r="AW75" i="9"/>
  <c r="AK75" i="9"/>
  <c r="AH75" i="9"/>
  <c r="M97" i="9"/>
  <c r="AW97" i="9"/>
  <c r="AK97" i="9"/>
  <c r="AH97" i="9"/>
  <c r="AK14" i="10"/>
  <c r="AH14" i="10"/>
  <c r="AK17" i="10"/>
  <c r="AH17" i="10"/>
  <c r="BG20" i="10"/>
  <c r="AK20" i="10"/>
  <c r="AH20" i="10"/>
  <c r="AK24" i="10"/>
  <c r="AH24" i="10"/>
  <c r="BG27" i="10"/>
  <c r="AK27" i="10"/>
  <c r="AH27" i="10"/>
  <c r="M29" i="10"/>
  <c r="AW29" i="10"/>
  <c r="AK29" i="10"/>
  <c r="AH29" i="10"/>
  <c r="AW31" i="10"/>
  <c r="AK31" i="10"/>
  <c r="AH31" i="10"/>
  <c r="AW50" i="10"/>
  <c r="AK50" i="10"/>
  <c r="AH50" i="10"/>
  <c r="AW52" i="10"/>
  <c r="AK52" i="10"/>
  <c r="AH52" i="10"/>
  <c r="M74" i="10"/>
  <c r="AW74" i="10"/>
  <c r="AK74" i="10"/>
  <c r="AH74" i="10"/>
  <c r="AW80" i="10"/>
  <c r="AK80" i="10"/>
  <c r="AH80" i="10"/>
  <c r="AW74" i="12"/>
  <c r="AK74" i="12"/>
  <c r="AH74" i="12"/>
  <c r="M80" i="12"/>
  <c r="AW80" i="12"/>
  <c r="AK80" i="12"/>
  <c r="AH80" i="12"/>
  <c r="AW82" i="12"/>
  <c r="AK82" i="12"/>
  <c r="AH82" i="12"/>
  <c r="M84" i="12"/>
  <c r="AW84" i="12"/>
  <c r="AK84" i="12"/>
  <c r="AH84" i="12"/>
  <c r="BG4" i="13"/>
  <c r="AK4" i="13"/>
  <c r="AH4" i="13"/>
  <c r="AK8" i="13"/>
  <c r="AH8" i="13"/>
  <c r="AK12" i="13"/>
  <c r="AH12" i="13"/>
  <c r="AK15" i="13"/>
  <c r="AH15" i="13"/>
  <c r="M73" i="13"/>
  <c r="AW73" i="13"/>
  <c r="AK73" i="13"/>
  <c r="AH73" i="13"/>
  <c r="AW75" i="13"/>
  <c r="AK75" i="13"/>
  <c r="AH75" i="13"/>
  <c r="AW82" i="13"/>
  <c r="AK82" i="13"/>
  <c r="AH82" i="13"/>
  <c r="AW21" i="17"/>
  <c r="AK21" i="17"/>
  <c r="AH21" i="17"/>
  <c r="AW91" i="17"/>
  <c r="AK91" i="17"/>
  <c r="AH91" i="17"/>
  <c r="AW97" i="17"/>
  <c r="AK97" i="17"/>
  <c r="AH97" i="17"/>
  <c r="BG6" i="18"/>
  <c r="AK6" i="18"/>
  <c r="AH6" i="18"/>
  <c r="AK9" i="18"/>
  <c r="AH9" i="18"/>
  <c r="BG15" i="18"/>
  <c r="AK15" i="18"/>
  <c r="AH15" i="18"/>
  <c r="BG18" i="18"/>
  <c r="AK18" i="18"/>
  <c r="AH18" i="18"/>
  <c r="BG21" i="18"/>
  <c r="AK21" i="18"/>
  <c r="AH21" i="18"/>
  <c r="AW84" i="18"/>
  <c r="AK84" i="18"/>
  <c r="AH84" i="18"/>
  <c r="AW86" i="18"/>
  <c r="AK86" i="18"/>
  <c r="AH86" i="18"/>
  <c r="AW92" i="18"/>
  <c r="AK92" i="18"/>
  <c r="AH92" i="18"/>
  <c r="M98" i="18"/>
  <c r="AW98" i="18"/>
  <c r="AK98" i="18"/>
  <c r="AH98" i="18"/>
  <c r="AW43" i="19"/>
  <c r="AK43" i="19"/>
  <c r="AH43" i="19"/>
  <c r="AW47" i="19"/>
  <c r="AK47" i="19"/>
  <c r="AH47" i="19"/>
  <c r="AW56" i="19"/>
  <c r="AK56" i="19"/>
  <c r="AH56" i="19"/>
  <c r="AW90" i="19"/>
  <c r="AK90" i="19"/>
  <c r="AH90" i="19"/>
  <c r="M96" i="19"/>
  <c r="AW96" i="19"/>
  <c r="AK96" i="19"/>
  <c r="AH96" i="19"/>
  <c r="AW102" i="19"/>
  <c r="AH102" i="19"/>
  <c r="AK102" i="19"/>
  <c r="AV40" i="20"/>
  <c r="AW40" i="20"/>
  <c r="AK40" i="20"/>
  <c r="AH40" i="20"/>
  <c r="AW42" i="20"/>
  <c r="AK42" i="20"/>
  <c r="AH42" i="20"/>
  <c r="M49" i="20"/>
  <c r="AW49" i="20"/>
  <c r="AK49" i="20"/>
  <c r="AH49" i="20"/>
  <c r="AW51" i="20"/>
  <c r="AH51" i="20"/>
  <c r="AK51" i="20"/>
  <c r="AW57" i="20"/>
  <c r="AK57" i="20"/>
  <c r="AH57" i="20"/>
  <c r="AW60" i="20"/>
  <c r="AK60" i="20"/>
  <c r="AH60" i="20"/>
  <c r="AW67" i="20"/>
  <c r="AH67" i="20"/>
  <c r="AK67" i="20"/>
  <c r="AW73" i="20"/>
  <c r="AK73" i="20"/>
  <c r="AH73" i="20"/>
  <c r="M81" i="20"/>
  <c r="AW81" i="20"/>
  <c r="AK81" i="20"/>
  <c r="AH81" i="20"/>
  <c r="AW83" i="20"/>
  <c r="AH83" i="20"/>
  <c r="AK83" i="20"/>
  <c r="AW92" i="20"/>
  <c r="AK92" i="20"/>
  <c r="AH92" i="20"/>
  <c r="AW97" i="20"/>
  <c r="AK97" i="20"/>
  <c r="AH97" i="20"/>
  <c r="AW99" i="20"/>
  <c r="AH99" i="20"/>
  <c r="AK99" i="20"/>
  <c r="BG22" i="21"/>
  <c r="AK22" i="21"/>
  <c r="AH22" i="21"/>
  <c r="BG24" i="21"/>
  <c r="AK24" i="21"/>
  <c r="AH24" i="21"/>
  <c r="AH27" i="21"/>
  <c r="AK27" i="21"/>
  <c r="BG29" i="21"/>
  <c r="AK29" i="21"/>
  <c r="AH29" i="21"/>
  <c r="AK32" i="21"/>
  <c r="AH32" i="21"/>
  <c r="AW85" i="21"/>
  <c r="AK85" i="21"/>
  <c r="AH85" i="21"/>
  <c r="AW89" i="21"/>
  <c r="AK89" i="21"/>
  <c r="AH89" i="21"/>
  <c r="M91" i="21"/>
  <c r="AW91" i="21"/>
  <c r="AH91" i="21"/>
  <c r="AK91" i="21"/>
  <c r="AW93" i="21"/>
  <c r="AK93" i="21"/>
  <c r="AH93" i="21"/>
  <c r="AV95" i="21"/>
  <c r="AW95" i="21"/>
  <c r="AH95" i="21"/>
  <c r="AK95" i="21"/>
  <c r="AW99" i="21"/>
  <c r="AK99" i="21"/>
  <c r="AH99" i="21"/>
  <c r="AW101" i="21"/>
  <c r="AK101" i="21"/>
  <c r="AH101" i="21"/>
  <c r="BG7" i="22"/>
  <c r="AK7" i="22"/>
  <c r="AH7" i="22"/>
  <c r="BG10" i="22"/>
  <c r="AK10" i="22"/>
  <c r="AH10" i="22"/>
  <c r="AH13" i="22"/>
  <c r="AK13" i="22"/>
  <c r="AK15" i="22"/>
  <c r="AH15" i="22"/>
  <c r="AK20" i="22"/>
  <c r="AH20" i="22"/>
  <c r="K43" i="1"/>
  <c r="AK43" i="1"/>
  <c r="AH43" i="1"/>
  <c r="BG43" i="1"/>
  <c r="K41" i="1"/>
  <c r="AK41" i="1"/>
  <c r="AH41" i="1"/>
  <c r="BG41" i="1"/>
  <c r="K39" i="1"/>
  <c r="AK39" i="1"/>
  <c r="AH39" i="1"/>
  <c r="BG39" i="1"/>
  <c r="K37" i="1"/>
  <c r="AK37" i="1"/>
  <c r="AH37" i="1"/>
  <c r="BG37" i="1"/>
  <c r="K35" i="1"/>
  <c r="AK35" i="1"/>
  <c r="AH35" i="1"/>
  <c r="BG35" i="1"/>
  <c r="AW33" i="1"/>
  <c r="AK33" i="1"/>
  <c r="AH33" i="1"/>
  <c r="BG33" i="1"/>
  <c r="AW31" i="1"/>
  <c r="AK31" i="1"/>
  <c r="AH31" i="1"/>
  <c r="BG31" i="1"/>
  <c r="BI31" i="5"/>
  <c r="AW31" i="5"/>
  <c r="AK31" i="5"/>
  <c r="AH31" i="5"/>
  <c r="BI35" i="5"/>
  <c r="AW35" i="5"/>
  <c r="AK35" i="5"/>
  <c r="AH35" i="5"/>
  <c r="BI56" i="5"/>
  <c r="AW56" i="5"/>
  <c r="AK56" i="5"/>
  <c r="AH56" i="5"/>
  <c r="M60" i="5"/>
  <c r="BI60" i="5"/>
  <c r="AW60" i="5"/>
  <c r="AK60" i="5"/>
  <c r="AH60" i="5"/>
  <c r="BI64" i="5"/>
  <c r="AW64" i="5"/>
  <c r="AK64" i="5"/>
  <c r="AH64" i="5"/>
  <c r="BI70" i="5"/>
  <c r="AW70" i="5"/>
  <c r="AK70" i="5"/>
  <c r="AH70" i="5"/>
  <c r="M72" i="5"/>
  <c r="BI72" i="5"/>
  <c r="AW72" i="5"/>
  <c r="AK72" i="5"/>
  <c r="AH72" i="5"/>
  <c r="BI78" i="5"/>
  <c r="AW78" i="5"/>
  <c r="AK78" i="5"/>
  <c r="AH78" i="5"/>
  <c r="BI80" i="5"/>
  <c r="AW80" i="5"/>
  <c r="AK80" i="5"/>
  <c r="AH80" i="5"/>
  <c r="BI82" i="5"/>
  <c r="AW82" i="5"/>
  <c r="AK82" i="5"/>
  <c r="AH82" i="5"/>
  <c r="BI88" i="5"/>
  <c r="AW88" i="5"/>
  <c r="AK88" i="5"/>
  <c r="AH88" i="5"/>
  <c r="M100" i="5"/>
  <c r="BI100" i="5"/>
  <c r="AW100" i="5"/>
  <c r="AK100" i="5"/>
  <c r="AH100" i="5"/>
  <c r="BI102" i="5"/>
  <c r="AW102" i="5"/>
  <c r="AK102" i="5"/>
  <c r="AH102" i="5"/>
  <c r="BG5" i="6"/>
  <c r="AW5" i="6"/>
  <c r="AK5" i="6"/>
  <c r="AH5" i="6"/>
  <c r="BG7" i="6"/>
  <c r="AW7" i="6"/>
  <c r="AK7" i="6"/>
  <c r="AH7" i="6"/>
  <c r="AK9" i="6"/>
  <c r="AK2" i="6" s="1"/>
  <c r="AH9" i="6"/>
  <c r="M95" i="7"/>
  <c r="AW95" i="7"/>
  <c r="AK95" i="7"/>
  <c r="AH95" i="7"/>
  <c r="AW101" i="7"/>
  <c r="AK101" i="7"/>
  <c r="AH101" i="7"/>
  <c r="AK5" i="8"/>
  <c r="AH5" i="8"/>
  <c r="AW7" i="8"/>
  <c r="AK7" i="8"/>
  <c r="AH7" i="8"/>
  <c r="AW36" i="8"/>
  <c r="AK36" i="8"/>
  <c r="AH36" i="8"/>
  <c r="AW41" i="8"/>
  <c r="AK41" i="8"/>
  <c r="AH41" i="8"/>
  <c r="AW49" i="8"/>
  <c r="AK49" i="8"/>
  <c r="AH49" i="8"/>
  <c r="AW60" i="8"/>
  <c r="AK60" i="8"/>
  <c r="AH60" i="8"/>
  <c r="AW77" i="8"/>
  <c r="AK77" i="8"/>
  <c r="AH77" i="8"/>
  <c r="AW82" i="8"/>
  <c r="AK82" i="8"/>
  <c r="AH82" i="8"/>
  <c r="AW93" i="8"/>
  <c r="AK93" i="8"/>
  <c r="AH93" i="8"/>
  <c r="AW95" i="8"/>
  <c r="AK95" i="8"/>
  <c r="AH95" i="8"/>
  <c r="AW100" i="8"/>
  <c r="AK100" i="8"/>
  <c r="AH100" i="8"/>
  <c r="AW102" i="8"/>
  <c r="AK102" i="8"/>
  <c r="AH102" i="8"/>
  <c r="AU34" i="9"/>
  <c r="AW34" i="9"/>
  <c r="AK34" i="9"/>
  <c r="AH34" i="9"/>
  <c r="AW39" i="9"/>
  <c r="AK39" i="9"/>
  <c r="AH39" i="9"/>
  <c r="AU46" i="9"/>
  <c r="AW46" i="9"/>
  <c r="AK46" i="9"/>
  <c r="AH46" i="9"/>
  <c r="AW48" i="9"/>
  <c r="AK48" i="9"/>
  <c r="AH48" i="9"/>
  <c r="AW78" i="9"/>
  <c r="AK78" i="9"/>
  <c r="AH78" i="9"/>
  <c r="K84" i="9"/>
  <c r="AW84" i="9"/>
  <c r="AK84" i="9"/>
  <c r="AH84" i="9"/>
  <c r="AW87" i="9"/>
  <c r="AK87" i="9"/>
  <c r="AH87" i="9"/>
  <c r="M41" i="10"/>
  <c r="AW41" i="10"/>
  <c r="AK41" i="10"/>
  <c r="AH41" i="10"/>
  <c r="BG22" i="11"/>
  <c r="AH22" i="11"/>
  <c r="AK22" i="11"/>
  <c r="AU44" i="1"/>
  <c r="AW29" i="1"/>
  <c r="AK29" i="1"/>
  <c r="AH29" i="1"/>
  <c r="BG29" i="1"/>
  <c r="M28" i="1"/>
  <c r="AK28" i="1"/>
  <c r="AH28" i="1"/>
  <c r="BG28" i="1"/>
  <c r="K27" i="1"/>
  <c r="AK27" i="1"/>
  <c r="AH27" i="1"/>
  <c r="BG27" i="1"/>
  <c r="BI4" i="5"/>
  <c r="BI5" i="5"/>
  <c r="BI6" i="5"/>
  <c r="BI7" i="5"/>
  <c r="BI8" i="5"/>
  <c r="AK8" i="5"/>
  <c r="AH8" i="5"/>
  <c r="BI9" i="5"/>
  <c r="AK9" i="5"/>
  <c r="AH9" i="5"/>
  <c r="BI10" i="5"/>
  <c r="AK10" i="5"/>
  <c r="AH10" i="5"/>
  <c r="BI11" i="5"/>
  <c r="AK11" i="5"/>
  <c r="AH11" i="5"/>
  <c r="BI12" i="5"/>
  <c r="AK12" i="5"/>
  <c r="AH12" i="5"/>
  <c r="BI13" i="5"/>
  <c r="AK13" i="5"/>
  <c r="AH13" i="5"/>
  <c r="BG14" i="5"/>
  <c r="BI14" i="5"/>
  <c r="AK14" i="5"/>
  <c r="AH14" i="5"/>
  <c r="BI15" i="5"/>
  <c r="AK15" i="5"/>
  <c r="AH15" i="5"/>
  <c r="BG16" i="5"/>
  <c r="BI16" i="5"/>
  <c r="AK16" i="5"/>
  <c r="AH16" i="5"/>
  <c r="BI17" i="5"/>
  <c r="AK17" i="5"/>
  <c r="AH17" i="5"/>
  <c r="BI18" i="5"/>
  <c r="AK18" i="5"/>
  <c r="AH18" i="5"/>
  <c r="BG19" i="5"/>
  <c r="BI19" i="5"/>
  <c r="AK19" i="5"/>
  <c r="AH19" i="5"/>
  <c r="BI20" i="5"/>
  <c r="AK20" i="5"/>
  <c r="AH20" i="5"/>
  <c r="BI21" i="5"/>
  <c r="AK21" i="5"/>
  <c r="AH21" i="5"/>
  <c r="AU22" i="5"/>
  <c r="BI22" i="5"/>
  <c r="AW22" i="5"/>
  <c r="AK22" i="5"/>
  <c r="AH22" i="5"/>
  <c r="BI24" i="5"/>
  <c r="AW24" i="5"/>
  <c r="AK24" i="5"/>
  <c r="AH24" i="5"/>
  <c r="AU26" i="5"/>
  <c r="BI26" i="5"/>
  <c r="AW26" i="5"/>
  <c r="AK26" i="5"/>
  <c r="AH26" i="5"/>
  <c r="BI28" i="5"/>
  <c r="AW28" i="5"/>
  <c r="AK28" i="5"/>
  <c r="AH28" i="5"/>
  <c r="BI39" i="5"/>
  <c r="AW39" i="5"/>
  <c r="AK39" i="5"/>
  <c r="AH39" i="5"/>
  <c r="AU41" i="5"/>
  <c r="BI41" i="5"/>
  <c r="AW41" i="5"/>
  <c r="AK41" i="5"/>
  <c r="AH41" i="5"/>
  <c r="BI43" i="5"/>
  <c r="AW43" i="5"/>
  <c r="AK43" i="5"/>
  <c r="AH43" i="5"/>
  <c r="AU45" i="5"/>
  <c r="BI45" i="5"/>
  <c r="AW45" i="5"/>
  <c r="AK45" i="5"/>
  <c r="AH45" i="5"/>
  <c r="BI47" i="5"/>
  <c r="AW47" i="5"/>
  <c r="AK47" i="5"/>
  <c r="AH47" i="5"/>
  <c r="K49" i="5"/>
  <c r="BI49" i="5"/>
  <c r="AW49" i="5"/>
  <c r="AK49" i="5"/>
  <c r="AH49" i="5"/>
  <c r="BI51" i="5"/>
  <c r="AW51" i="5"/>
  <c r="AK51" i="5"/>
  <c r="AH51" i="5"/>
  <c r="BI53" i="5"/>
  <c r="AW53" i="5"/>
  <c r="AK53" i="5"/>
  <c r="AH53" i="5"/>
  <c r="K24" i="6"/>
  <c r="AW24" i="6"/>
  <c r="AK24" i="6"/>
  <c r="AH24" i="6"/>
  <c r="AW26" i="6"/>
  <c r="AK26" i="6"/>
  <c r="AH26" i="6"/>
  <c r="AW28" i="6"/>
  <c r="AK28" i="6"/>
  <c r="AH28" i="6"/>
  <c r="AW30" i="6"/>
  <c r="AK30" i="6"/>
  <c r="AH30" i="6"/>
  <c r="AW32" i="6"/>
  <c r="AK32" i="6"/>
  <c r="AH32" i="6"/>
  <c r="AW34" i="6"/>
  <c r="AK34" i="6"/>
  <c r="AH34" i="6"/>
  <c r="K36" i="6"/>
  <c r="AW36" i="6"/>
  <c r="AK36" i="6"/>
  <c r="AH36" i="6"/>
  <c r="AW38" i="6"/>
  <c r="AK38" i="6"/>
  <c r="AH38" i="6"/>
  <c r="AW40" i="6"/>
  <c r="AK40" i="6"/>
  <c r="AH40" i="6"/>
  <c r="AW42" i="6"/>
  <c r="AK42" i="6"/>
  <c r="AH42" i="6"/>
  <c r="K44" i="6"/>
  <c r="AW44" i="6"/>
  <c r="AK44" i="6"/>
  <c r="AH44" i="6"/>
  <c r="AW46" i="6"/>
  <c r="AK46" i="6"/>
  <c r="AH46" i="6"/>
  <c r="AU48" i="6"/>
  <c r="AW48" i="6"/>
  <c r="AK48" i="6"/>
  <c r="AH48" i="6"/>
  <c r="AW50" i="6"/>
  <c r="AK50" i="6"/>
  <c r="AH50" i="6"/>
  <c r="AU52" i="6"/>
  <c r="AW52" i="6"/>
  <c r="AK52" i="6"/>
  <c r="AH52" i="6"/>
  <c r="AW54" i="6"/>
  <c r="AK54" i="6"/>
  <c r="AH54" i="6"/>
  <c r="AU56" i="6"/>
  <c r="AW56" i="6"/>
  <c r="AK56" i="6"/>
  <c r="AH56" i="6"/>
  <c r="AW58" i="6"/>
  <c r="AK58" i="6"/>
  <c r="AH58" i="6"/>
  <c r="AW60" i="6"/>
  <c r="AK60" i="6"/>
  <c r="AH60" i="6"/>
  <c r="M62" i="6"/>
  <c r="AW62" i="6"/>
  <c r="AK62" i="6"/>
  <c r="AH62" i="6"/>
  <c r="AW64" i="6"/>
  <c r="AK64" i="6"/>
  <c r="AH64" i="6"/>
  <c r="M66" i="6"/>
  <c r="AW66" i="6"/>
  <c r="AK66" i="6"/>
  <c r="AH66" i="6"/>
  <c r="AW68" i="6"/>
  <c r="AK68" i="6"/>
  <c r="AH68" i="6"/>
  <c r="M70" i="6"/>
  <c r="AW70" i="6"/>
  <c r="AK70" i="6"/>
  <c r="AH70" i="6"/>
  <c r="AW72" i="6"/>
  <c r="AK72" i="6"/>
  <c r="AH72" i="6"/>
  <c r="M74" i="6"/>
  <c r="AW74" i="6"/>
  <c r="AK74" i="6"/>
  <c r="AH74" i="6"/>
  <c r="AW76" i="6"/>
  <c r="AK76" i="6"/>
  <c r="AH76" i="6"/>
  <c r="M78" i="6"/>
  <c r="AW78" i="6"/>
  <c r="AK78" i="6"/>
  <c r="AH78" i="6"/>
  <c r="AW80" i="6"/>
  <c r="AK80" i="6"/>
  <c r="AH80" i="6"/>
  <c r="M82" i="6"/>
  <c r="AW82" i="6"/>
  <c r="AK82" i="6"/>
  <c r="AH82" i="6"/>
  <c r="AW84" i="6"/>
  <c r="AK84" i="6"/>
  <c r="AH84" i="6"/>
  <c r="M86" i="6"/>
  <c r="AW86" i="6"/>
  <c r="AK86" i="6"/>
  <c r="AH86" i="6"/>
  <c r="AW88" i="6"/>
  <c r="AK88" i="6"/>
  <c r="AH88" i="6"/>
  <c r="M90" i="6"/>
  <c r="AW90" i="6"/>
  <c r="AK90" i="6"/>
  <c r="AH90" i="6"/>
  <c r="AW92" i="6"/>
  <c r="AK92" i="6"/>
  <c r="AH92" i="6"/>
  <c r="M94" i="6"/>
  <c r="AW94" i="6"/>
  <c r="AK94" i="6"/>
  <c r="AH94" i="6"/>
  <c r="H23" i="7"/>
  <c r="AK26" i="7"/>
  <c r="AH26" i="7"/>
  <c r="BG27" i="7"/>
  <c r="AK27" i="7"/>
  <c r="AH27" i="7"/>
  <c r="AK28" i="7"/>
  <c r="AH28" i="7"/>
  <c r="AW29" i="7"/>
  <c r="AK29" i="7"/>
  <c r="AH29" i="7"/>
  <c r="AW31" i="7"/>
  <c r="AK31" i="7"/>
  <c r="AH31" i="7"/>
  <c r="AW34" i="7"/>
  <c r="AK34" i="7"/>
  <c r="AH34" i="7"/>
  <c r="M36" i="7"/>
  <c r="AW36" i="7"/>
  <c r="AK36" i="7"/>
  <c r="AH36" i="7"/>
  <c r="AW38" i="7"/>
  <c r="AK38" i="7"/>
  <c r="AH38" i="7"/>
  <c r="M40" i="7"/>
  <c r="AW40" i="7"/>
  <c r="AK40" i="7"/>
  <c r="AH40" i="7"/>
  <c r="AW42" i="7"/>
  <c r="AK42" i="7"/>
  <c r="AH42" i="7"/>
  <c r="M44" i="7"/>
  <c r="AW44" i="7"/>
  <c r="AK44" i="7"/>
  <c r="AH44" i="7"/>
  <c r="AW46" i="7"/>
  <c r="AK46" i="7"/>
  <c r="AH46" i="7"/>
  <c r="M48" i="7"/>
  <c r="AW48" i="7"/>
  <c r="AK48" i="7"/>
  <c r="AH48" i="7"/>
  <c r="AW50" i="7"/>
  <c r="AK50" i="7"/>
  <c r="AH50" i="7"/>
  <c r="M52" i="7"/>
  <c r="AW52" i="7"/>
  <c r="AK52" i="7"/>
  <c r="AH52" i="7"/>
  <c r="AW54" i="7"/>
  <c r="AK54" i="7"/>
  <c r="AH54" i="7"/>
  <c r="M56" i="7"/>
  <c r="AW56" i="7"/>
  <c r="AK56" i="7"/>
  <c r="AH56" i="7"/>
  <c r="AW58" i="7"/>
  <c r="AK58" i="7"/>
  <c r="AH58" i="7"/>
  <c r="M60" i="7"/>
  <c r="AW60" i="7"/>
  <c r="AK60" i="7"/>
  <c r="AH60" i="7"/>
  <c r="AW62" i="7"/>
  <c r="AK62" i="7"/>
  <c r="AH62" i="7"/>
  <c r="AV64" i="7"/>
  <c r="AW64" i="7"/>
  <c r="AK64" i="7"/>
  <c r="AH64" i="7"/>
  <c r="AU66" i="7"/>
  <c r="AW66" i="7"/>
  <c r="AK66" i="7"/>
  <c r="AH66" i="7"/>
  <c r="AW68" i="7"/>
  <c r="AK68" i="7"/>
  <c r="AH68" i="7"/>
  <c r="AU70" i="7"/>
  <c r="AW70" i="7"/>
  <c r="AK70" i="7"/>
  <c r="AH70" i="7"/>
  <c r="AW72" i="7"/>
  <c r="AK72" i="7"/>
  <c r="AH72" i="7"/>
  <c r="AW74" i="7"/>
  <c r="AK74" i="7"/>
  <c r="AH74" i="7"/>
  <c r="AW76" i="7"/>
  <c r="AK76" i="7"/>
  <c r="AH76" i="7"/>
  <c r="AW78" i="7"/>
  <c r="AK78" i="7"/>
  <c r="AH78" i="7"/>
  <c r="AW80" i="7"/>
  <c r="AK80" i="7"/>
  <c r="AH80" i="7"/>
  <c r="AW82" i="7"/>
  <c r="AK82" i="7"/>
  <c r="AH82" i="7"/>
  <c r="AW84" i="7"/>
  <c r="AK84" i="7"/>
  <c r="AH84" i="7"/>
  <c r="AU86" i="7"/>
  <c r="AW86" i="7"/>
  <c r="AK86" i="7"/>
  <c r="AH86" i="7"/>
  <c r="AW88" i="7"/>
  <c r="AK88" i="7"/>
  <c r="AH88" i="7"/>
  <c r="AU90" i="7"/>
  <c r="AW90" i="7"/>
  <c r="AK90" i="7"/>
  <c r="AH90" i="7"/>
  <c r="AW92" i="7"/>
  <c r="AK92" i="7"/>
  <c r="AH92" i="7"/>
  <c r="AU94" i="7"/>
  <c r="AW94" i="7"/>
  <c r="AK94" i="7"/>
  <c r="AH94" i="7"/>
  <c r="AK8" i="8"/>
  <c r="AH8" i="8"/>
  <c r="AK9" i="8"/>
  <c r="AH9" i="8"/>
  <c r="AW10" i="8"/>
  <c r="AK10" i="8"/>
  <c r="AH10" i="8"/>
  <c r="AK11" i="8"/>
  <c r="AH11" i="8"/>
  <c r="AK12" i="8"/>
  <c r="AH12" i="8"/>
  <c r="H21" i="8"/>
  <c r="H29" i="8"/>
  <c r="AW33" i="8"/>
  <c r="AK33" i="8"/>
  <c r="AH33" i="8"/>
  <c r="AW38" i="8"/>
  <c r="AK38" i="8"/>
  <c r="AH38" i="8"/>
  <c r="AW46" i="8"/>
  <c r="AK46" i="8"/>
  <c r="AH46" i="8"/>
  <c r="AW57" i="8"/>
  <c r="AK57" i="8"/>
  <c r="AH57" i="8"/>
  <c r="AW65" i="8"/>
  <c r="AK65" i="8"/>
  <c r="AH65" i="8"/>
  <c r="AW74" i="8"/>
  <c r="AK74" i="8"/>
  <c r="AH74" i="8"/>
  <c r="AW76" i="8"/>
  <c r="AK76" i="8"/>
  <c r="AH76" i="8"/>
  <c r="AV76" i="8"/>
  <c r="AV81" i="8"/>
  <c r="AV84" i="8"/>
  <c r="AW84" i="8"/>
  <c r="AK84" i="8"/>
  <c r="AH84" i="8"/>
  <c r="AW89" i="8"/>
  <c r="AK89" i="8"/>
  <c r="AH89" i="8"/>
  <c r="AV89" i="8"/>
  <c r="AW97" i="8"/>
  <c r="AK97" i="8"/>
  <c r="AH97" i="8"/>
  <c r="AW99" i="8"/>
  <c r="AK99" i="8"/>
  <c r="AH99" i="8"/>
  <c r="H10" i="9"/>
  <c r="H14" i="9"/>
  <c r="H18" i="9"/>
  <c r="H20" i="9"/>
  <c r="H23" i="9"/>
  <c r="H27" i="9"/>
  <c r="K31" i="9"/>
  <c r="AW31" i="9"/>
  <c r="AK31" i="9"/>
  <c r="AH31" i="9"/>
  <c r="AU31" i="9"/>
  <c r="AW36" i="9"/>
  <c r="AK36" i="9"/>
  <c r="AH36" i="9"/>
  <c r="AV48" i="9"/>
  <c r="AU49" i="9"/>
  <c r="AW49" i="9"/>
  <c r="AK49" i="9"/>
  <c r="AH49" i="9"/>
  <c r="AW51" i="9"/>
  <c r="AK51" i="9"/>
  <c r="AH51" i="9"/>
  <c r="AU53" i="9"/>
  <c r="AW53" i="9"/>
  <c r="AK53" i="9"/>
  <c r="AH53" i="9"/>
  <c r="AW56" i="9"/>
  <c r="AK56" i="9"/>
  <c r="AH56" i="9"/>
  <c r="AW62" i="9"/>
  <c r="AK62" i="9"/>
  <c r="AH62" i="9"/>
  <c r="AW64" i="9"/>
  <c r="AK64" i="9"/>
  <c r="AH64" i="9"/>
  <c r="AW67" i="9"/>
  <c r="AK67" i="9"/>
  <c r="AH67" i="9"/>
  <c r="AW74" i="9"/>
  <c r="AK74" i="9"/>
  <c r="AH74" i="9"/>
  <c r="AW76" i="9"/>
  <c r="AK76" i="9"/>
  <c r="AH76" i="9"/>
  <c r="AU77" i="9"/>
  <c r="AW86" i="9"/>
  <c r="AK86" i="9"/>
  <c r="AH86" i="9"/>
  <c r="BH89" i="9"/>
  <c r="AW89" i="9"/>
  <c r="AK89" i="9"/>
  <c r="AH89" i="9"/>
  <c r="AW91" i="9"/>
  <c r="AK91" i="9"/>
  <c r="AH91" i="9"/>
  <c r="AW93" i="9"/>
  <c r="AK93" i="9"/>
  <c r="AH93" i="9"/>
  <c r="AW96" i="9"/>
  <c r="AK96" i="9"/>
  <c r="AH96" i="9"/>
  <c r="AW98" i="9"/>
  <c r="AK98" i="9"/>
  <c r="AH98" i="9"/>
  <c r="AW103" i="9"/>
  <c r="AK103" i="9"/>
  <c r="AH103" i="9"/>
  <c r="H10" i="10"/>
  <c r="H13" i="10"/>
  <c r="AV13" i="10" s="1"/>
  <c r="AW30" i="10"/>
  <c r="AK30" i="10"/>
  <c r="AH30" i="10"/>
  <c r="AW32" i="10"/>
  <c r="AK32" i="10"/>
  <c r="AH32" i="10"/>
  <c r="AW34" i="10"/>
  <c r="AK34" i="10"/>
  <c r="AH34" i="10"/>
  <c r="AW36" i="10"/>
  <c r="AK36" i="10"/>
  <c r="AH36" i="10"/>
  <c r="AU36" i="10"/>
  <c r="AW51" i="10"/>
  <c r="AK51" i="10"/>
  <c r="AH51" i="10"/>
  <c r="M53" i="10"/>
  <c r="AW53" i="10"/>
  <c r="AK53" i="10"/>
  <c r="AH53" i="10"/>
  <c r="AW55" i="10"/>
  <c r="AK55" i="10"/>
  <c r="AH55" i="10"/>
  <c r="M57" i="10"/>
  <c r="AW57" i="10"/>
  <c r="AK57" i="10"/>
  <c r="AH57" i="10"/>
  <c r="AW59" i="10"/>
  <c r="AK59" i="10"/>
  <c r="AH59" i="10"/>
  <c r="M61" i="10"/>
  <c r="AW61" i="10"/>
  <c r="AK61" i="10"/>
  <c r="AH61" i="10"/>
  <c r="AW63" i="10"/>
  <c r="AK63" i="10"/>
  <c r="AH63" i="10"/>
  <c r="AW65" i="10"/>
  <c r="AK65" i="10"/>
  <c r="AH65" i="10"/>
  <c r="AW67" i="10"/>
  <c r="AK67" i="10"/>
  <c r="AH67" i="10"/>
  <c r="K69" i="10"/>
  <c r="AW69" i="10"/>
  <c r="AK69" i="10"/>
  <c r="AH69" i="10"/>
  <c r="AW71" i="10"/>
  <c r="AK71" i="10"/>
  <c r="AH71" i="10"/>
  <c r="AW73" i="10"/>
  <c r="AK73" i="10"/>
  <c r="AH73" i="10"/>
  <c r="AW75" i="10"/>
  <c r="AK75" i="10"/>
  <c r="AH75" i="10"/>
  <c r="AW77" i="10"/>
  <c r="AK77" i="10"/>
  <c r="AH77" i="10"/>
  <c r="AW79" i="10"/>
  <c r="AK79" i="10"/>
  <c r="AH79" i="10"/>
  <c r="AW81" i="10"/>
  <c r="AK81" i="10"/>
  <c r="AH81" i="10"/>
  <c r="AW83" i="10"/>
  <c r="AK83" i="10"/>
  <c r="AH83" i="10"/>
  <c r="AW85" i="10"/>
  <c r="AK85" i="10"/>
  <c r="AH85" i="10"/>
  <c r="AW96" i="10"/>
  <c r="AK96" i="10"/>
  <c r="AH96" i="10"/>
  <c r="Q2" i="11"/>
  <c r="AU51" i="12"/>
  <c r="AW51" i="12"/>
  <c r="AK51" i="12"/>
  <c r="AH51" i="12"/>
  <c r="AW53" i="12"/>
  <c r="AK53" i="12"/>
  <c r="AH53" i="12"/>
  <c r="AU55" i="12"/>
  <c r="AW55" i="12"/>
  <c r="AK55" i="12"/>
  <c r="AH55" i="12"/>
  <c r="AW57" i="12"/>
  <c r="AK57" i="12"/>
  <c r="AH57" i="12"/>
  <c r="AU59" i="12"/>
  <c r="AW59" i="12"/>
  <c r="AK59" i="12"/>
  <c r="AH59" i="12"/>
  <c r="AW61" i="12"/>
  <c r="AK61" i="12"/>
  <c r="AH61" i="12"/>
  <c r="AU63" i="12"/>
  <c r="AW63" i="12"/>
  <c r="AK63" i="12"/>
  <c r="AH63" i="12"/>
  <c r="AW65" i="12"/>
  <c r="AK65" i="12"/>
  <c r="AH65" i="12"/>
  <c r="AU67" i="12"/>
  <c r="AW67" i="12"/>
  <c r="AH67" i="12"/>
  <c r="AK67" i="12"/>
  <c r="AW69" i="12"/>
  <c r="AK69" i="12"/>
  <c r="AH69" i="12"/>
  <c r="AU71" i="12"/>
  <c r="AW71" i="12"/>
  <c r="AK71" i="12"/>
  <c r="AH71" i="12"/>
  <c r="AW73" i="12"/>
  <c r="AK73" i="12"/>
  <c r="AH73" i="12"/>
  <c r="AU75" i="12"/>
  <c r="AW75" i="12"/>
  <c r="AH75" i="12"/>
  <c r="AK75" i="12"/>
  <c r="AW77" i="12"/>
  <c r="AK77" i="12"/>
  <c r="AH77" i="12"/>
  <c r="AU79" i="12"/>
  <c r="AW79" i="12"/>
  <c r="AK79" i="12"/>
  <c r="AH79" i="12"/>
  <c r="AW81" i="12"/>
  <c r="AK81" i="12"/>
  <c r="AH81" i="12"/>
  <c r="AU83" i="12"/>
  <c r="AW83" i="12"/>
  <c r="AK83" i="12"/>
  <c r="AH83" i="12"/>
  <c r="AW85" i="12"/>
  <c r="AK85" i="12"/>
  <c r="AH85" i="12"/>
  <c r="M59" i="13"/>
  <c r="AW59" i="13"/>
  <c r="AK59" i="13"/>
  <c r="AH59" i="13"/>
  <c r="AV68" i="13"/>
  <c r="AW68" i="13"/>
  <c r="AK68" i="13"/>
  <c r="AH68" i="13"/>
  <c r="AW70" i="13"/>
  <c r="AK70" i="13"/>
  <c r="AH70" i="13"/>
  <c r="AU72" i="13"/>
  <c r="AW72" i="13"/>
  <c r="AK72" i="13"/>
  <c r="AH72" i="13"/>
  <c r="AW74" i="13"/>
  <c r="AK74" i="13"/>
  <c r="AH74" i="13"/>
  <c r="AU76" i="13"/>
  <c r="AW76" i="13"/>
  <c r="AK76" i="13"/>
  <c r="AH76" i="13"/>
  <c r="AW79" i="13"/>
  <c r="AK79" i="13"/>
  <c r="AH79" i="13"/>
  <c r="M81" i="13"/>
  <c r="AW81" i="13"/>
  <c r="AK81" i="13"/>
  <c r="AH81" i="13"/>
  <c r="AW83" i="13"/>
  <c r="AH83" i="13"/>
  <c r="AK83" i="13"/>
  <c r="AU100" i="13"/>
  <c r="AW100" i="13"/>
  <c r="AK100" i="13"/>
  <c r="AH100" i="13"/>
  <c r="AB2" i="15"/>
  <c r="Q2" i="16"/>
  <c r="H28" i="17"/>
  <c r="AW44" i="17"/>
  <c r="AK44" i="17"/>
  <c r="AH44" i="17"/>
  <c r="AW46" i="17"/>
  <c r="AK46" i="17"/>
  <c r="AH46" i="17"/>
  <c r="AW48" i="17"/>
  <c r="AK48" i="17"/>
  <c r="AH48" i="17"/>
  <c r="M50" i="17"/>
  <c r="AW50" i="17"/>
  <c r="AK50" i="17"/>
  <c r="AH50" i="17"/>
  <c r="AW52" i="17"/>
  <c r="AK52" i="17"/>
  <c r="AH52" i="17"/>
  <c r="M54" i="17"/>
  <c r="AW54" i="17"/>
  <c r="AH54" i="17"/>
  <c r="AK54" i="17"/>
  <c r="AW56" i="17"/>
  <c r="AK56" i="17"/>
  <c r="AH56" i="17"/>
  <c r="M58" i="17"/>
  <c r="AW58" i="17"/>
  <c r="AK58" i="17"/>
  <c r="AH58" i="17"/>
  <c r="AW60" i="17"/>
  <c r="AK60" i="17"/>
  <c r="AH60" i="17"/>
  <c r="AV62" i="17"/>
  <c r="AW62" i="17"/>
  <c r="AK62" i="17"/>
  <c r="AH62" i="17"/>
  <c r="AW64" i="17"/>
  <c r="AK64" i="17"/>
  <c r="AH64" i="17"/>
  <c r="AV66" i="17"/>
  <c r="AW66" i="17"/>
  <c r="AK66" i="17"/>
  <c r="AH66" i="17"/>
  <c r="AW68" i="17"/>
  <c r="AK68" i="17"/>
  <c r="AH68" i="17"/>
  <c r="AV70" i="17"/>
  <c r="AW70" i="17"/>
  <c r="AH70" i="17"/>
  <c r="AK70" i="17"/>
  <c r="AW72" i="17"/>
  <c r="AK72" i="17"/>
  <c r="AH72" i="17"/>
  <c r="AW74" i="17"/>
  <c r="AK74" i="17"/>
  <c r="AH74" i="17"/>
  <c r="AW76" i="17"/>
  <c r="AK76" i="17"/>
  <c r="AH76" i="17"/>
  <c r="AW78" i="17"/>
  <c r="AK78" i="17"/>
  <c r="AH78" i="17"/>
  <c r="AW80" i="17"/>
  <c r="AK80" i="17"/>
  <c r="AH80" i="17"/>
  <c r="AW82" i="17"/>
  <c r="AK82" i="17"/>
  <c r="AH82" i="17"/>
  <c r="AW84" i="17"/>
  <c r="AK84" i="17"/>
  <c r="AH84" i="17"/>
  <c r="AW86" i="17"/>
  <c r="AH86" i="17"/>
  <c r="AK86" i="17"/>
  <c r="AW88" i="17"/>
  <c r="AK88" i="17"/>
  <c r="AH88" i="17"/>
  <c r="AW90" i="17"/>
  <c r="AK90" i="17"/>
  <c r="AH90" i="17"/>
  <c r="AW92" i="17"/>
  <c r="AK92" i="17"/>
  <c r="AH92" i="17"/>
  <c r="BH94" i="17"/>
  <c r="AW94" i="17"/>
  <c r="AK94" i="17"/>
  <c r="AH94" i="17"/>
  <c r="AW96" i="17"/>
  <c r="AK96" i="17"/>
  <c r="AH96" i="17"/>
  <c r="AW66" i="18"/>
  <c r="AK66" i="18"/>
  <c r="AH66" i="18"/>
  <c r="K68" i="18"/>
  <c r="AW68" i="18"/>
  <c r="AK68" i="18"/>
  <c r="AH68" i="18"/>
  <c r="AW70" i="18"/>
  <c r="AK70" i="18"/>
  <c r="AH70" i="18"/>
  <c r="AW72" i="18"/>
  <c r="AH72" i="18"/>
  <c r="AK72" i="18"/>
  <c r="AW81" i="18"/>
  <c r="AK81" i="18"/>
  <c r="AH81" i="18"/>
  <c r="AW83" i="18"/>
  <c r="AK83" i="18"/>
  <c r="AH83" i="18"/>
  <c r="AW85" i="18"/>
  <c r="AK85" i="18"/>
  <c r="AH85" i="18"/>
  <c r="M87" i="18"/>
  <c r="AW87" i="18"/>
  <c r="AK87" i="18"/>
  <c r="AH87" i="18"/>
  <c r="AW89" i="18"/>
  <c r="AK89" i="18"/>
  <c r="AH89" i="18"/>
  <c r="M91" i="18"/>
  <c r="AW91" i="18"/>
  <c r="AK91" i="18"/>
  <c r="AH91" i="18"/>
  <c r="AW93" i="18"/>
  <c r="AK93" i="18"/>
  <c r="AH93" i="18"/>
  <c r="AW95" i="18"/>
  <c r="AK95" i="18"/>
  <c r="AH95" i="18"/>
  <c r="AW97" i="18"/>
  <c r="AK97" i="18"/>
  <c r="AH97" i="18"/>
  <c r="M99" i="18"/>
  <c r="AW99" i="18"/>
  <c r="AK99" i="18"/>
  <c r="AH99" i="18"/>
  <c r="AW101" i="18"/>
  <c r="AK101" i="18"/>
  <c r="AH101" i="18"/>
  <c r="BG4" i="19"/>
  <c r="AK4" i="19"/>
  <c r="AK2" i="19" s="1"/>
  <c r="AH4" i="19"/>
  <c r="AK5" i="19"/>
  <c r="AH5" i="19"/>
  <c r="AH2" i="19" s="1"/>
  <c r="AH6" i="19"/>
  <c r="AK6" i="19"/>
  <c r="AW7" i="19"/>
  <c r="AK7" i="19"/>
  <c r="AH7" i="19"/>
  <c r="BG8" i="19"/>
  <c r="AW8" i="19"/>
  <c r="AK8" i="19"/>
  <c r="AH8" i="19"/>
  <c r="BG9" i="19"/>
  <c r="AW9" i="19"/>
  <c r="AK9" i="19"/>
  <c r="AH9" i="19"/>
  <c r="AK10" i="19"/>
  <c r="AH10" i="19"/>
  <c r="AK11" i="19"/>
  <c r="AH11" i="19"/>
  <c r="AK12" i="19"/>
  <c r="AH12" i="19"/>
  <c r="AW13" i="19"/>
  <c r="AK13" i="19"/>
  <c r="AH13" i="19"/>
  <c r="AK14" i="19"/>
  <c r="AH14" i="19"/>
  <c r="AK15" i="19"/>
  <c r="AH15" i="19"/>
  <c r="AK16" i="19"/>
  <c r="AH16" i="19"/>
  <c r="BG17" i="19"/>
  <c r="AK17" i="19"/>
  <c r="AH17" i="19"/>
  <c r="BG18" i="19"/>
  <c r="AH18" i="19"/>
  <c r="AK18" i="19"/>
  <c r="AW19" i="19"/>
  <c r="AK19" i="19"/>
  <c r="AH19" i="19"/>
  <c r="AK20" i="19"/>
  <c r="AH20" i="19"/>
  <c r="AK21" i="19"/>
  <c r="AH21" i="19"/>
  <c r="AK23" i="19"/>
  <c r="AH23" i="19"/>
  <c r="AW42" i="19"/>
  <c r="AK42" i="19"/>
  <c r="AH42" i="19"/>
  <c r="AW44" i="19"/>
  <c r="AK44" i="19"/>
  <c r="AH44" i="19"/>
  <c r="AW46" i="19"/>
  <c r="AK46" i="19"/>
  <c r="AH46" i="19"/>
  <c r="AW48" i="19"/>
  <c r="AK48" i="19"/>
  <c r="AH48" i="19"/>
  <c r="AW53" i="19"/>
  <c r="AK53" i="19"/>
  <c r="AH53" i="19"/>
  <c r="AW55" i="19"/>
  <c r="AK55" i="19"/>
  <c r="AH55" i="19"/>
  <c r="K56" i="19"/>
  <c r="AW59" i="19"/>
  <c r="AK59" i="19"/>
  <c r="AH59" i="19"/>
  <c r="AW61" i="19"/>
  <c r="AK61" i="19"/>
  <c r="AH61" i="19"/>
  <c r="AW63" i="19"/>
  <c r="AK63" i="19"/>
  <c r="AH63" i="19"/>
  <c r="AW65" i="19"/>
  <c r="AK65" i="19"/>
  <c r="AH65" i="19"/>
  <c r="AU67" i="19"/>
  <c r="AW67" i="19"/>
  <c r="AK67" i="19"/>
  <c r="AH67" i="19"/>
  <c r="AW69" i="19"/>
  <c r="AK69" i="19"/>
  <c r="AH69" i="19"/>
  <c r="AU71" i="19"/>
  <c r="AW71" i="19"/>
  <c r="AK71" i="19"/>
  <c r="AH71" i="19"/>
  <c r="AW73" i="19"/>
  <c r="AK73" i="19"/>
  <c r="AH73" i="19"/>
  <c r="AU75" i="19"/>
  <c r="AW75" i="19"/>
  <c r="AK75" i="19"/>
  <c r="AH75" i="19"/>
  <c r="AW77" i="19"/>
  <c r="AK77" i="19"/>
  <c r="AH77" i="19"/>
  <c r="AU79" i="19"/>
  <c r="AW79" i="19"/>
  <c r="AK79" i="19"/>
  <c r="AH79" i="19"/>
  <c r="AW81" i="19"/>
  <c r="AK81" i="19"/>
  <c r="AH81" i="19"/>
  <c r="AU83" i="19"/>
  <c r="AW83" i="19"/>
  <c r="AK83" i="19"/>
  <c r="AH83" i="19"/>
  <c r="AW85" i="19"/>
  <c r="AK85" i="19"/>
  <c r="AH85" i="19"/>
  <c r="AU87" i="19"/>
  <c r="AW87" i="19"/>
  <c r="AK87" i="19"/>
  <c r="AH87" i="19"/>
  <c r="AW89" i="19"/>
  <c r="AK89" i="19"/>
  <c r="AH89" i="19"/>
  <c r="AU91" i="19"/>
  <c r="AW91" i="19"/>
  <c r="AK91" i="19"/>
  <c r="AH91" i="19"/>
  <c r="AW93" i="19"/>
  <c r="AK93" i="19"/>
  <c r="AH93" i="19"/>
  <c r="AW95" i="19"/>
  <c r="AK95" i="19"/>
  <c r="AH95" i="19"/>
  <c r="AW97" i="19"/>
  <c r="AK97" i="19"/>
  <c r="AH97" i="19"/>
  <c r="AU99" i="19"/>
  <c r="AW99" i="19"/>
  <c r="AK99" i="19"/>
  <c r="AH99" i="19"/>
  <c r="AW101" i="19"/>
  <c r="AK101" i="19"/>
  <c r="AH101" i="19"/>
  <c r="AQ2" i="20"/>
  <c r="AW39" i="20"/>
  <c r="AK39" i="20"/>
  <c r="AH39" i="20"/>
  <c r="M41" i="20"/>
  <c r="AW41" i="20"/>
  <c r="AK41" i="20"/>
  <c r="AH41" i="20"/>
  <c r="AW43" i="20"/>
  <c r="AK43" i="20"/>
  <c r="AH43" i="20"/>
  <c r="AW50" i="20"/>
  <c r="AK50" i="20"/>
  <c r="AH50" i="20"/>
  <c r="AW52" i="20"/>
  <c r="AK52" i="20"/>
  <c r="AH52" i="20"/>
  <c r="AW58" i="20"/>
  <c r="AK58" i="20"/>
  <c r="AH58" i="20"/>
  <c r="AW59" i="20"/>
  <c r="AK59" i="20"/>
  <c r="AH59" i="20"/>
  <c r="BH66" i="20"/>
  <c r="AW66" i="20"/>
  <c r="AK66" i="20"/>
  <c r="AH66" i="20"/>
  <c r="AW68" i="20"/>
  <c r="AK68" i="20"/>
  <c r="AH68" i="20"/>
  <c r="K69" i="20"/>
  <c r="AW69" i="20"/>
  <c r="AK69" i="20"/>
  <c r="AH69" i="20"/>
  <c r="AV69" i="20"/>
  <c r="K72" i="20"/>
  <c r="AW72" i="20"/>
  <c r="AK72" i="20"/>
  <c r="AH72" i="20"/>
  <c r="M77" i="20"/>
  <c r="AW77" i="20"/>
  <c r="AK77" i="20"/>
  <c r="AH77" i="20"/>
  <c r="AW80" i="20"/>
  <c r="AK80" i="20"/>
  <c r="AH80" i="20"/>
  <c r="AW82" i="20"/>
  <c r="AK82" i="20"/>
  <c r="AH82" i="20"/>
  <c r="AW89" i="20"/>
  <c r="AK89" i="20"/>
  <c r="AH89" i="20"/>
  <c r="M91" i="20"/>
  <c r="AW91" i="20"/>
  <c r="AK91" i="20"/>
  <c r="AH91" i="20"/>
  <c r="M93" i="20"/>
  <c r="AW93" i="20"/>
  <c r="AK93" i="20"/>
  <c r="AH93" i="20"/>
  <c r="AV93" i="20"/>
  <c r="AW94" i="20"/>
  <c r="AK94" i="20"/>
  <c r="AH94" i="20"/>
  <c r="AW96" i="20"/>
  <c r="AK96" i="20"/>
  <c r="AH96" i="20"/>
  <c r="AW98" i="20"/>
  <c r="AK98" i="20"/>
  <c r="AH98" i="20"/>
  <c r="BH100" i="20"/>
  <c r="AW100" i="20"/>
  <c r="AK100" i="20"/>
  <c r="AH100" i="20"/>
  <c r="U2" i="21"/>
  <c r="M34" i="21"/>
  <c r="AW34" i="21"/>
  <c r="AK34" i="21"/>
  <c r="AH34" i="21"/>
  <c r="BH36" i="21"/>
  <c r="AW36" i="21"/>
  <c r="AK36" i="21"/>
  <c r="AH36" i="21"/>
  <c r="AW38" i="21"/>
  <c r="AK38" i="21"/>
  <c r="AH38" i="21"/>
  <c r="BH40" i="21"/>
  <c r="AW40" i="21"/>
  <c r="AK40" i="21"/>
  <c r="AH40" i="21"/>
  <c r="K41" i="21"/>
  <c r="BH57" i="21"/>
  <c r="AW57" i="21"/>
  <c r="AK57" i="21"/>
  <c r="AH57" i="21"/>
  <c r="AW59" i="21"/>
  <c r="AH59" i="21"/>
  <c r="AK59" i="21"/>
  <c r="K61" i="21"/>
  <c r="AW61" i="21"/>
  <c r="AK61" i="21"/>
  <c r="AH61" i="21"/>
  <c r="AW63" i="21"/>
  <c r="AH63" i="21"/>
  <c r="AK63" i="21"/>
  <c r="AU65" i="21"/>
  <c r="AW65" i="21"/>
  <c r="AK65" i="21"/>
  <c r="AH65" i="21"/>
  <c r="BH67" i="21"/>
  <c r="AW67" i="21"/>
  <c r="AK67" i="21"/>
  <c r="AH67" i="21"/>
  <c r="AW84" i="21"/>
  <c r="AK84" i="21"/>
  <c r="AH84" i="21"/>
  <c r="AV86" i="21"/>
  <c r="AW86" i="21"/>
  <c r="AK86" i="21"/>
  <c r="AH86" i="21"/>
  <c r="AW88" i="21"/>
  <c r="AK88" i="21"/>
  <c r="AH88" i="21"/>
  <c r="AV90" i="21"/>
  <c r="AW90" i="21"/>
  <c r="AK90" i="21"/>
  <c r="AH90" i="21"/>
  <c r="AW92" i="21"/>
  <c r="AK92" i="21"/>
  <c r="AH92" i="21"/>
  <c r="K94" i="21"/>
  <c r="AW94" i="21"/>
  <c r="AK94" i="21"/>
  <c r="AH94" i="21"/>
  <c r="AW96" i="21"/>
  <c r="AK96" i="21"/>
  <c r="AH96" i="21"/>
  <c r="K98" i="21"/>
  <c r="AW98" i="21"/>
  <c r="AK98" i="21"/>
  <c r="AH98" i="21"/>
  <c r="AW100" i="21"/>
  <c r="AK100" i="21"/>
  <c r="AH100" i="21"/>
  <c r="H24" i="22"/>
  <c r="AW101" i="22"/>
  <c r="AK101" i="22"/>
  <c r="AH101" i="22"/>
  <c r="AV4" i="23"/>
  <c r="AX38" i="24"/>
  <c r="AV10" i="24"/>
  <c r="AX6" i="25"/>
  <c r="BJ2" i="25"/>
  <c r="AV6" i="25"/>
  <c r="AV13" i="23"/>
  <c r="AW56" i="24"/>
  <c r="AW19" i="24"/>
  <c r="AW10" i="24"/>
  <c r="BN2" i="23"/>
  <c r="AW29" i="25"/>
  <c r="AW14" i="25"/>
  <c r="AW39" i="24"/>
  <c r="AW18" i="24"/>
  <c r="AW5" i="24"/>
  <c r="AW13" i="23"/>
  <c r="AW31" i="25"/>
  <c r="AW21" i="25"/>
  <c r="AW9" i="25"/>
  <c r="AW30" i="24"/>
  <c r="AW28" i="24"/>
  <c r="AW27" i="24"/>
  <c r="AW96" i="6"/>
  <c r="AK96" i="6"/>
  <c r="AH96" i="6"/>
  <c r="BG4" i="7"/>
  <c r="AK4" i="7"/>
  <c r="AH4" i="7"/>
  <c r="AK5" i="7"/>
  <c r="AH5" i="7"/>
  <c r="AW6" i="7"/>
  <c r="AK6" i="7"/>
  <c r="AH6" i="7"/>
  <c r="AK7" i="7"/>
  <c r="AK2" i="7" s="1"/>
  <c r="AH7" i="7"/>
  <c r="BG8" i="7"/>
  <c r="AK8" i="7"/>
  <c r="AH8" i="7"/>
  <c r="AK9" i="7"/>
  <c r="AH9" i="7"/>
  <c r="AK10" i="7"/>
  <c r="AH10" i="7"/>
  <c r="AW11" i="7"/>
  <c r="AK11" i="7"/>
  <c r="AH11" i="7"/>
  <c r="BG12" i="7"/>
  <c r="AW12" i="7"/>
  <c r="AK12" i="7"/>
  <c r="AH12" i="7"/>
  <c r="AK13" i="7"/>
  <c r="AH13" i="7"/>
  <c r="AK14" i="7"/>
  <c r="AH14" i="7"/>
  <c r="AK15" i="7"/>
  <c r="AH15" i="7"/>
  <c r="BG16" i="7"/>
  <c r="AK16" i="7"/>
  <c r="AH16" i="7"/>
  <c r="AK17" i="7"/>
  <c r="AH17" i="7"/>
  <c r="AK18" i="7"/>
  <c r="AH18" i="7"/>
  <c r="AK19" i="7"/>
  <c r="AH19" i="7"/>
  <c r="BG20" i="7"/>
  <c r="AK20" i="7"/>
  <c r="AH20" i="7"/>
  <c r="AK21" i="7"/>
  <c r="AH21" i="7"/>
  <c r="AW22" i="7"/>
  <c r="AK22" i="7"/>
  <c r="AH22" i="7"/>
  <c r="AK23" i="7"/>
  <c r="AH23" i="7"/>
  <c r="BG24" i="7"/>
  <c r="AK24" i="7"/>
  <c r="AH24" i="7"/>
  <c r="AK25" i="7"/>
  <c r="AH25" i="7"/>
  <c r="AW33" i="7"/>
  <c r="AK33" i="7"/>
  <c r="AH33" i="7"/>
  <c r="AW96" i="7"/>
  <c r="AK96" i="7"/>
  <c r="AH96" i="7"/>
  <c r="AU98" i="7"/>
  <c r="AW98" i="7"/>
  <c r="AK98" i="7"/>
  <c r="AH98" i="7"/>
  <c r="AW100" i="7"/>
  <c r="AK100" i="7"/>
  <c r="AH100" i="7"/>
  <c r="AK13" i="8"/>
  <c r="AH13" i="8"/>
  <c r="AK14" i="8"/>
  <c r="AH14" i="8"/>
  <c r="AK15" i="8"/>
  <c r="AH15" i="8"/>
  <c r="AK16" i="8"/>
  <c r="AH16" i="8"/>
  <c r="BG17" i="8"/>
  <c r="AK17" i="8"/>
  <c r="AH17" i="8"/>
  <c r="BG18" i="8"/>
  <c r="AK18" i="8"/>
  <c r="AH18" i="8"/>
  <c r="AK19" i="8"/>
  <c r="AH19" i="8"/>
  <c r="AK20" i="8"/>
  <c r="AH20" i="8"/>
  <c r="AW21" i="8"/>
  <c r="AK21" i="8"/>
  <c r="AH21" i="8"/>
  <c r="BG22" i="8"/>
  <c r="AK22" i="8"/>
  <c r="AH22" i="8"/>
  <c r="AK23" i="8"/>
  <c r="AH23" i="8"/>
  <c r="AK24" i="8"/>
  <c r="AH24" i="8"/>
  <c r="AK25" i="8"/>
  <c r="AH25" i="8"/>
  <c r="BG26" i="8"/>
  <c r="AK26" i="8"/>
  <c r="AH26" i="8"/>
  <c r="AK27" i="8"/>
  <c r="AH27" i="8"/>
  <c r="AK28" i="8"/>
  <c r="AH28" i="8"/>
  <c r="BG29" i="8"/>
  <c r="AK29" i="8"/>
  <c r="AH29" i="8"/>
  <c r="BG30" i="8"/>
  <c r="AK30" i="8"/>
  <c r="AH30" i="8"/>
  <c r="M31" i="8"/>
  <c r="AW31" i="8"/>
  <c r="AK31" i="8"/>
  <c r="AH31" i="8"/>
  <c r="AW32" i="8"/>
  <c r="AK32" i="8"/>
  <c r="AH32" i="8"/>
  <c r="AW35" i="8"/>
  <c r="AK35" i="8"/>
  <c r="AH35" i="8"/>
  <c r="AW40" i="8"/>
  <c r="AK40" i="8"/>
  <c r="AH40" i="8"/>
  <c r="M42" i="8"/>
  <c r="AW42" i="8"/>
  <c r="AK42" i="8"/>
  <c r="AH42" i="8"/>
  <c r="AW44" i="8"/>
  <c r="AK44" i="8"/>
  <c r="AH44" i="8"/>
  <c r="AW48" i="8"/>
  <c r="AK48" i="8"/>
  <c r="AH48" i="8"/>
  <c r="AW50" i="8"/>
  <c r="AK50" i="8"/>
  <c r="AH50" i="8"/>
  <c r="AW51" i="8"/>
  <c r="AK51" i="8"/>
  <c r="AH51" i="8"/>
  <c r="AW54" i="8"/>
  <c r="AK54" i="8"/>
  <c r="AH54" i="8"/>
  <c r="AW56" i="8"/>
  <c r="AK56" i="8"/>
  <c r="AH56" i="8"/>
  <c r="AU56" i="8"/>
  <c r="AW59" i="8"/>
  <c r="AK59" i="8"/>
  <c r="AH59" i="8"/>
  <c r="AW61" i="8"/>
  <c r="AK61" i="8"/>
  <c r="AH61" i="8"/>
  <c r="BH63" i="8"/>
  <c r="AW63" i="8"/>
  <c r="AK63" i="8"/>
  <c r="AH63" i="8"/>
  <c r="AU67" i="8"/>
  <c r="AW67" i="8"/>
  <c r="AK67" i="8"/>
  <c r="AH67" i="8"/>
  <c r="M68" i="8"/>
  <c r="AW68" i="8"/>
  <c r="AK68" i="8"/>
  <c r="AH68" i="8"/>
  <c r="AW70" i="8"/>
  <c r="AK70" i="8"/>
  <c r="AH70" i="8"/>
  <c r="AW73" i="8"/>
  <c r="AK73" i="8"/>
  <c r="AH73" i="8"/>
  <c r="AV73" i="8"/>
  <c r="AW78" i="8"/>
  <c r="AK78" i="8"/>
  <c r="AH78" i="8"/>
  <c r="AV80" i="8"/>
  <c r="AW80" i="8"/>
  <c r="AK80" i="8"/>
  <c r="AH80" i="8"/>
  <c r="AW86" i="8"/>
  <c r="AK86" i="8"/>
  <c r="AH86" i="8"/>
  <c r="AV88" i="8"/>
  <c r="AW88" i="8"/>
  <c r="AK88" i="8"/>
  <c r="AH88" i="8"/>
  <c r="AV92" i="8"/>
  <c r="AW92" i="8"/>
  <c r="AK92" i="8"/>
  <c r="AH92" i="8"/>
  <c r="AW94" i="8"/>
  <c r="AK94" i="8"/>
  <c r="AH94" i="8"/>
  <c r="AV96" i="8"/>
  <c r="AW96" i="8"/>
  <c r="AK96" i="8"/>
  <c r="AH96" i="8"/>
  <c r="M101" i="8"/>
  <c r="AW101" i="8"/>
  <c r="AK101" i="8"/>
  <c r="AH101" i="8"/>
  <c r="M103" i="8"/>
  <c r="AW103" i="8"/>
  <c r="AK103" i="8"/>
  <c r="AH103" i="8"/>
  <c r="AW4" i="9"/>
  <c r="AK4" i="9"/>
  <c r="AH4" i="9"/>
  <c r="AK5" i="9"/>
  <c r="AK2" i="9" s="1"/>
  <c r="AH5" i="9"/>
  <c r="AK6" i="9"/>
  <c r="AH6" i="9"/>
  <c r="AH2" i="9" s="1"/>
  <c r="BG7" i="9"/>
  <c r="AK7" i="9"/>
  <c r="AH7" i="9"/>
  <c r="BG8" i="9"/>
  <c r="AK8" i="9"/>
  <c r="AH8" i="9"/>
  <c r="AK9" i="9"/>
  <c r="AH9" i="9"/>
  <c r="AW10" i="9"/>
  <c r="AK10" i="9"/>
  <c r="AH10" i="9"/>
  <c r="BG11" i="9"/>
  <c r="AK11" i="9"/>
  <c r="AH11" i="9"/>
  <c r="BG12" i="9"/>
  <c r="AK12" i="9"/>
  <c r="AH12" i="9"/>
  <c r="AK13" i="9"/>
  <c r="AH13" i="9"/>
  <c r="AK14" i="9"/>
  <c r="AH14" i="9"/>
  <c r="BG15" i="9"/>
  <c r="AK15" i="9"/>
  <c r="AH15" i="9"/>
  <c r="BG16" i="9"/>
  <c r="AW16" i="9"/>
  <c r="AK16" i="9"/>
  <c r="AH16" i="9"/>
  <c r="AK17" i="9"/>
  <c r="AH17" i="9"/>
  <c r="AW18" i="9"/>
  <c r="AK18" i="9"/>
  <c r="AH18" i="9"/>
  <c r="AK19" i="9"/>
  <c r="AH19" i="9"/>
  <c r="BG20" i="9"/>
  <c r="AK20" i="9"/>
  <c r="AH20" i="9"/>
  <c r="AK21" i="9"/>
  <c r="AH21" i="9"/>
  <c r="AK22" i="9"/>
  <c r="AH22" i="9"/>
  <c r="AW23" i="9"/>
  <c r="AK23" i="9"/>
  <c r="AH23" i="9"/>
  <c r="BG24" i="9"/>
  <c r="AW24" i="9"/>
  <c r="AK24" i="9"/>
  <c r="AH24" i="9"/>
  <c r="AK25" i="9"/>
  <c r="AH25" i="9"/>
  <c r="AK26" i="9"/>
  <c r="AH26" i="9"/>
  <c r="AK27" i="9"/>
  <c r="AH27" i="9"/>
  <c r="BG28" i="9"/>
  <c r="AK28" i="9"/>
  <c r="AH28" i="9"/>
  <c r="BG29" i="9"/>
  <c r="AK29" i="9"/>
  <c r="AH29" i="9"/>
  <c r="AU30" i="9"/>
  <c r="AW30" i="9"/>
  <c r="AK30" i="9"/>
  <c r="AH30" i="9"/>
  <c r="AU33" i="9"/>
  <c r="AW33" i="9"/>
  <c r="AK33" i="9"/>
  <c r="AH33" i="9"/>
  <c r="AW38" i="9"/>
  <c r="AK38" i="9"/>
  <c r="AH38" i="9"/>
  <c r="AW40" i="9"/>
  <c r="AK40" i="9"/>
  <c r="AH40" i="9"/>
  <c r="AU41" i="9"/>
  <c r="AW41" i="9"/>
  <c r="AK41" i="9"/>
  <c r="AH41" i="9"/>
  <c r="AW43" i="9"/>
  <c r="AK43" i="9"/>
  <c r="AH43" i="9"/>
  <c r="AU45" i="9"/>
  <c r="AW45" i="9"/>
  <c r="AK45" i="9"/>
  <c r="AH45" i="9"/>
  <c r="AU47" i="9"/>
  <c r="AW47" i="9"/>
  <c r="AK47" i="9"/>
  <c r="AH47" i="9"/>
  <c r="AW57" i="9"/>
  <c r="AK57" i="9"/>
  <c r="AH57" i="9"/>
  <c r="AW59" i="9"/>
  <c r="AK59" i="9"/>
  <c r="AH59" i="9"/>
  <c r="AW61" i="9"/>
  <c r="AK61" i="9"/>
  <c r="AH61" i="9"/>
  <c r="AW66" i="9"/>
  <c r="AK66" i="9"/>
  <c r="AH66" i="9"/>
  <c r="AV66" i="9"/>
  <c r="AW69" i="9"/>
  <c r="AK69" i="9"/>
  <c r="AH69" i="9"/>
  <c r="AW71" i="9"/>
  <c r="AK71" i="9"/>
  <c r="AH71" i="9"/>
  <c r="M73" i="9"/>
  <c r="AW73" i="9"/>
  <c r="AK73" i="9"/>
  <c r="AH73" i="9"/>
  <c r="AU73" i="9"/>
  <c r="AW79" i="9"/>
  <c r="AK79" i="9"/>
  <c r="AH79" i="9"/>
  <c r="M81" i="9"/>
  <c r="AW81" i="9"/>
  <c r="AK81" i="9"/>
  <c r="AH81" i="9"/>
  <c r="AW83" i="9"/>
  <c r="AK83" i="9"/>
  <c r="AH83" i="9"/>
  <c r="M85" i="9"/>
  <c r="AW85" i="9"/>
  <c r="AK85" i="9"/>
  <c r="AH85" i="9"/>
  <c r="AW88" i="9"/>
  <c r="AK88" i="9"/>
  <c r="AH88" i="9"/>
  <c r="AV88" i="9"/>
  <c r="AW95" i="9"/>
  <c r="AK95" i="9"/>
  <c r="AH95" i="9"/>
  <c r="AW100" i="9"/>
  <c r="AK100" i="9"/>
  <c r="AH100" i="9"/>
  <c r="AK4" i="10"/>
  <c r="AH4" i="10"/>
  <c r="AK5" i="10"/>
  <c r="AH5" i="10"/>
  <c r="BG6" i="10"/>
  <c r="AK6" i="10"/>
  <c r="AH6" i="10"/>
  <c r="AK7" i="10"/>
  <c r="AH7" i="10"/>
  <c r="AW8" i="10"/>
  <c r="AK8" i="10"/>
  <c r="AH8" i="10"/>
  <c r="AK9" i="10"/>
  <c r="AH9" i="10"/>
  <c r="BG10" i="10"/>
  <c r="AK10" i="10"/>
  <c r="AH10" i="10"/>
  <c r="BG11" i="10"/>
  <c r="AK11" i="10"/>
  <c r="AH11" i="10"/>
  <c r="AK12" i="10"/>
  <c r="AH12" i="10"/>
  <c r="AK13" i="10"/>
  <c r="AH13" i="10"/>
  <c r="AW38" i="10"/>
  <c r="AK38" i="10"/>
  <c r="AH38" i="10"/>
  <c r="AW40" i="10"/>
  <c r="AK40" i="10"/>
  <c r="AH40" i="10"/>
  <c r="AW42" i="10"/>
  <c r="AK42" i="10"/>
  <c r="AH42" i="10"/>
  <c r="AW44" i="10"/>
  <c r="AK44" i="10"/>
  <c r="AH44" i="10"/>
  <c r="AW46" i="10"/>
  <c r="AK46" i="10"/>
  <c r="AH46" i="10"/>
  <c r="AW48" i="10"/>
  <c r="AK48" i="10"/>
  <c r="AH48" i="10"/>
  <c r="AW87" i="10"/>
  <c r="AK87" i="10"/>
  <c r="AH87" i="10"/>
  <c r="AW89" i="10"/>
  <c r="AK89" i="10"/>
  <c r="AH89" i="10"/>
  <c r="AW91" i="10"/>
  <c r="AK91" i="10"/>
  <c r="AH91" i="10"/>
  <c r="AW93" i="10"/>
  <c r="AK93" i="10"/>
  <c r="AH93" i="10"/>
  <c r="AW95" i="10"/>
  <c r="AK95" i="10"/>
  <c r="AH95" i="10"/>
  <c r="AU98" i="10"/>
  <c r="AW98" i="10"/>
  <c r="AK98" i="10"/>
  <c r="AH98" i="10"/>
  <c r="AW100" i="10"/>
  <c r="AK100" i="10"/>
  <c r="AH100" i="10"/>
  <c r="AW50" i="11"/>
  <c r="AH50" i="11"/>
  <c r="AK50" i="11"/>
  <c r="AW52" i="11"/>
  <c r="AK52" i="11"/>
  <c r="AH52" i="11"/>
  <c r="AW54" i="11"/>
  <c r="AH54" i="11"/>
  <c r="AK54" i="11"/>
  <c r="AW56" i="11"/>
  <c r="AK56" i="11"/>
  <c r="AH56" i="11"/>
  <c r="K58" i="11"/>
  <c r="AW58" i="11"/>
  <c r="AK58" i="11"/>
  <c r="AH58" i="11"/>
  <c r="AU60" i="11"/>
  <c r="AW60" i="11"/>
  <c r="AK60" i="11"/>
  <c r="AH60" i="11"/>
  <c r="AW62" i="11"/>
  <c r="AH62" i="11"/>
  <c r="AK62" i="11"/>
  <c r="BH64" i="11"/>
  <c r="AW64" i="11"/>
  <c r="AK64" i="11"/>
  <c r="AH64" i="11"/>
  <c r="AW66" i="11"/>
  <c r="AH66" i="11"/>
  <c r="AK66" i="11"/>
  <c r="BH68" i="11"/>
  <c r="AW68" i="11"/>
  <c r="AK68" i="11"/>
  <c r="AH68" i="11"/>
  <c r="AW70" i="11"/>
  <c r="AH70" i="11"/>
  <c r="AK70" i="11"/>
  <c r="AW72" i="11"/>
  <c r="AK72" i="11"/>
  <c r="AH72" i="11"/>
  <c r="AW74" i="11"/>
  <c r="AK74" i="11"/>
  <c r="AH74" i="11"/>
  <c r="AW76" i="11"/>
  <c r="AK76" i="11"/>
  <c r="AH76" i="11"/>
  <c r="AW78" i="11"/>
  <c r="AH78" i="11"/>
  <c r="AK78" i="11"/>
  <c r="AW80" i="11"/>
  <c r="AK80" i="11"/>
  <c r="AH80" i="11"/>
  <c r="AW82" i="11"/>
  <c r="AH82" i="11"/>
  <c r="AK82" i="11"/>
  <c r="BH84" i="11"/>
  <c r="AW84" i="11"/>
  <c r="AK84" i="11"/>
  <c r="AH84" i="11"/>
  <c r="AW86" i="11"/>
  <c r="AH86" i="11"/>
  <c r="AK86" i="11"/>
  <c r="AW88" i="11"/>
  <c r="AK88" i="11"/>
  <c r="AH88" i="11"/>
  <c r="AW90" i="11"/>
  <c r="AK90" i="11"/>
  <c r="AH90" i="11"/>
  <c r="AW92" i="11"/>
  <c r="AK92" i="11"/>
  <c r="AH92" i="11"/>
  <c r="AW94" i="11"/>
  <c r="AH94" i="11"/>
  <c r="AK94" i="11"/>
  <c r="AW41" i="12"/>
  <c r="AK41" i="12"/>
  <c r="AH41" i="12"/>
  <c r="AW43" i="12"/>
  <c r="AH43" i="12"/>
  <c r="AK43" i="12"/>
  <c r="AW45" i="12"/>
  <c r="AK45" i="12"/>
  <c r="AH45" i="12"/>
  <c r="AU47" i="12"/>
  <c r="AW47" i="12"/>
  <c r="AK47" i="12"/>
  <c r="AH47" i="12"/>
  <c r="AW49" i="12"/>
  <c r="AK49" i="12"/>
  <c r="AH49" i="12"/>
  <c r="H4" i="13"/>
  <c r="H8" i="13"/>
  <c r="H12" i="13"/>
  <c r="AW58" i="13"/>
  <c r="AK58" i="13"/>
  <c r="AH58" i="13"/>
  <c r="AW61" i="13"/>
  <c r="AK61" i="13"/>
  <c r="AH61" i="13"/>
  <c r="AW63" i="13"/>
  <c r="AK63" i="13"/>
  <c r="AH63" i="13"/>
  <c r="M65" i="13"/>
  <c r="AW65" i="13"/>
  <c r="AK65" i="13"/>
  <c r="AH65" i="13"/>
  <c r="AW78" i="13"/>
  <c r="AK78" i="13"/>
  <c r="AH78" i="13"/>
  <c r="M85" i="13"/>
  <c r="AW85" i="13"/>
  <c r="AK85" i="13"/>
  <c r="AH85" i="13"/>
  <c r="AW87" i="13"/>
  <c r="AK87" i="13"/>
  <c r="AH87" i="13"/>
  <c r="M89" i="13"/>
  <c r="AW89" i="13"/>
  <c r="AK89" i="13"/>
  <c r="AH89" i="13"/>
  <c r="AW91" i="13"/>
  <c r="AK91" i="13"/>
  <c r="AH91" i="13"/>
  <c r="AW93" i="13"/>
  <c r="AK93" i="13"/>
  <c r="AH93" i="13"/>
  <c r="AW95" i="13"/>
  <c r="AK95" i="13"/>
  <c r="AH95" i="13"/>
  <c r="M97" i="13"/>
  <c r="AW97" i="13"/>
  <c r="AK97" i="13"/>
  <c r="AH97" i="13"/>
  <c r="AW99" i="13"/>
  <c r="AH99" i="13"/>
  <c r="AK99" i="13"/>
  <c r="AW102" i="13"/>
  <c r="AK102" i="13"/>
  <c r="AH102" i="13"/>
  <c r="M51" i="14"/>
  <c r="AW51" i="14"/>
  <c r="AK51" i="14"/>
  <c r="AH51" i="14"/>
  <c r="AH2" i="14" s="1"/>
  <c r="AW53" i="14"/>
  <c r="AK53" i="14"/>
  <c r="AH53" i="14"/>
  <c r="AW55" i="14"/>
  <c r="AK55" i="14"/>
  <c r="AH55" i="14"/>
  <c r="AW57" i="14"/>
  <c r="AK57" i="14"/>
  <c r="AH57" i="14"/>
  <c r="M59" i="14"/>
  <c r="AW59" i="14"/>
  <c r="AK59" i="14"/>
  <c r="AH59" i="14"/>
  <c r="AW61" i="14"/>
  <c r="AK61" i="14"/>
  <c r="AH61" i="14"/>
  <c r="AW63" i="14"/>
  <c r="AK63" i="14"/>
  <c r="AH63" i="14"/>
  <c r="AU65" i="14"/>
  <c r="AW65" i="14"/>
  <c r="AK65" i="14"/>
  <c r="AH65" i="14"/>
  <c r="AW67" i="14"/>
  <c r="AK67" i="14"/>
  <c r="AH67" i="14"/>
  <c r="K69" i="14"/>
  <c r="AW69" i="14"/>
  <c r="AK69" i="14"/>
  <c r="AH69" i="14"/>
  <c r="AW71" i="14"/>
  <c r="AK71" i="14"/>
  <c r="AH71" i="14"/>
  <c r="K73" i="14"/>
  <c r="AW73" i="14"/>
  <c r="AK73" i="14"/>
  <c r="AH73" i="14"/>
  <c r="AW75" i="14"/>
  <c r="AK75" i="14"/>
  <c r="AH75" i="14"/>
  <c r="AW77" i="14"/>
  <c r="AK77" i="14"/>
  <c r="AH77" i="14"/>
  <c r="AW79" i="14"/>
  <c r="AK79" i="14"/>
  <c r="AH79" i="14"/>
  <c r="AU81" i="14"/>
  <c r="AW81" i="14"/>
  <c r="AK81" i="14"/>
  <c r="AH81" i="14"/>
  <c r="AW83" i="14"/>
  <c r="AK83" i="14"/>
  <c r="AH83" i="14"/>
  <c r="AW85" i="14"/>
  <c r="AK85" i="14"/>
  <c r="AH85" i="14"/>
  <c r="AW87" i="14"/>
  <c r="AK87" i="14"/>
  <c r="AH87" i="14"/>
  <c r="AW89" i="14"/>
  <c r="AK89" i="14"/>
  <c r="AH89" i="14"/>
  <c r="AW91" i="14"/>
  <c r="AK91" i="14"/>
  <c r="AH91" i="14"/>
  <c r="AU93" i="14"/>
  <c r="AW93" i="14"/>
  <c r="AK93" i="14"/>
  <c r="AH93" i="14"/>
  <c r="AW95" i="14"/>
  <c r="AK95" i="14"/>
  <c r="AH95" i="14"/>
  <c r="AW40" i="15"/>
  <c r="AK40" i="15"/>
  <c r="AH40" i="15"/>
  <c r="AW42" i="15"/>
  <c r="AK42" i="15"/>
  <c r="AH42" i="15"/>
  <c r="AW44" i="15"/>
  <c r="AK44" i="15"/>
  <c r="AH44" i="15"/>
  <c r="AW46" i="15"/>
  <c r="AK46" i="15"/>
  <c r="AH46" i="15"/>
  <c r="K48" i="15"/>
  <c r="AW48" i="15"/>
  <c r="AK48" i="15"/>
  <c r="AH48" i="15"/>
  <c r="M50" i="15"/>
  <c r="AW50" i="15"/>
  <c r="AK50" i="15"/>
  <c r="AH50" i="15"/>
  <c r="AW52" i="15"/>
  <c r="AK52" i="15"/>
  <c r="AH52" i="15"/>
  <c r="M54" i="15"/>
  <c r="AW54" i="15"/>
  <c r="AK54" i="15"/>
  <c r="AH54" i="15"/>
  <c r="AW56" i="15"/>
  <c r="AK56" i="15"/>
  <c r="AH56" i="15"/>
  <c r="AW58" i="15"/>
  <c r="AK58" i="15"/>
  <c r="AH58" i="15"/>
  <c r="AW60" i="15"/>
  <c r="AK60" i="15"/>
  <c r="AH60" i="15"/>
  <c r="AV62" i="15"/>
  <c r="AW62" i="15"/>
  <c r="AK62" i="15"/>
  <c r="AH62" i="15"/>
  <c r="AW64" i="15"/>
  <c r="AK64" i="15"/>
  <c r="AH64" i="15"/>
  <c r="AV66" i="15"/>
  <c r="AW66" i="15"/>
  <c r="AK66" i="15"/>
  <c r="AH66" i="15"/>
  <c r="AW68" i="15"/>
  <c r="AK68" i="15"/>
  <c r="AH68" i="15"/>
  <c r="AV70" i="15"/>
  <c r="AW70" i="15"/>
  <c r="AK70" i="15"/>
  <c r="AH70" i="15"/>
  <c r="AW72" i="15"/>
  <c r="AK72" i="15"/>
  <c r="AH72" i="15"/>
  <c r="AW74" i="15"/>
  <c r="AK74" i="15"/>
  <c r="AH74" i="15"/>
  <c r="AW76" i="15"/>
  <c r="AK76" i="15"/>
  <c r="AH76" i="15"/>
  <c r="AV78" i="15"/>
  <c r="AW78" i="15"/>
  <c r="AK78" i="15"/>
  <c r="AH78" i="15"/>
  <c r="AW80" i="15"/>
  <c r="AK80" i="15"/>
  <c r="AH80" i="15"/>
  <c r="AW82" i="15"/>
  <c r="AK82" i="15"/>
  <c r="AH82" i="15"/>
  <c r="AW84" i="15"/>
  <c r="AK84" i="15"/>
  <c r="AH84" i="15"/>
  <c r="AU38" i="16"/>
  <c r="AW38" i="16"/>
  <c r="AK38" i="16"/>
  <c r="AH38" i="16"/>
  <c r="AW40" i="16"/>
  <c r="AK40" i="16"/>
  <c r="AH40" i="16"/>
  <c r="M42" i="16"/>
  <c r="AW42" i="16"/>
  <c r="AK42" i="16"/>
  <c r="AH42" i="16"/>
  <c r="AW44" i="16"/>
  <c r="AK44" i="16"/>
  <c r="AH44" i="16"/>
  <c r="BH46" i="16"/>
  <c r="AW46" i="16"/>
  <c r="AK46" i="16"/>
  <c r="AH46" i="16"/>
  <c r="AW48" i="16"/>
  <c r="AK48" i="16"/>
  <c r="AH48" i="16"/>
  <c r="AW50" i="16"/>
  <c r="AK50" i="16"/>
  <c r="AH50" i="16"/>
  <c r="AW52" i="16"/>
  <c r="AK52" i="16"/>
  <c r="AH52" i="16"/>
  <c r="AW54" i="16"/>
  <c r="AK54" i="16"/>
  <c r="AH54" i="16"/>
  <c r="AV56" i="16"/>
  <c r="AW56" i="16"/>
  <c r="AK56" i="16"/>
  <c r="AH56" i="16"/>
  <c r="AW58" i="16"/>
  <c r="AK58" i="16"/>
  <c r="AH58" i="16"/>
  <c r="AW60" i="16"/>
  <c r="AK60" i="16"/>
  <c r="AH60" i="16"/>
  <c r="AW62" i="16"/>
  <c r="AK62" i="16"/>
  <c r="AH62" i="16"/>
  <c r="K64" i="16"/>
  <c r="AW64" i="16"/>
  <c r="AK64" i="16"/>
  <c r="AH64" i="16"/>
  <c r="AW66" i="16"/>
  <c r="AK66" i="16"/>
  <c r="AH66" i="16"/>
  <c r="BH68" i="16"/>
  <c r="AW68" i="16"/>
  <c r="AK68" i="16"/>
  <c r="AH68" i="16"/>
  <c r="AW70" i="16"/>
  <c r="AK70" i="16"/>
  <c r="AH70" i="16"/>
  <c r="BH72" i="16"/>
  <c r="AW72" i="16"/>
  <c r="AK72" i="16"/>
  <c r="AH72" i="16"/>
  <c r="AW74" i="16"/>
  <c r="AK74" i="16"/>
  <c r="AH74" i="16"/>
  <c r="BH76" i="16"/>
  <c r="AW76" i="16"/>
  <c r="AK76" i="16"/>
  <c r="AH76" i="16"/>
  <c r="AW78" i="16"/>
  <c r="AK78" i="16"/>
  <c r="AH78" i="16"/>
  <c r="AW80" i="16"/>
  <c r="AK80" i="16"/>
  <c r="AH80" i="16"/>
  <c r="AW82" i="16"/>
  <c r="AK82" i="16"/>
  <c r="AH82" i="16"/>
  <c r="AK23" i="17"/>
  <c r="AH23" i="17"/>
  <c r="AK24" i="17"/>
  <c r="AH24" i="17"/>
  <c r="AW25" i="17"/>
  <c r="AK25" i="17"/>
  <c r="AH25" i="17"/>
  <c r="AK26" i="17"/>
  <c r="AH26" i="17"/>
  <c r="AK27" i="17"/>
  <c r="AH27" i="17"/>
  <c r="AK28" i="17"/>
  <c r="AH28" i="17"/>
  <c r="BH29" i="17"/>
  <c r="AW29" i="17"/>
  <c r="AK29" i="17"/>
  <c r="AH29" i="17"/>
  <c r="AV31" i="17"/>
  <c r="AW31" i="17"/>
  <c r="AK31" i="17"/>
  <c r="AH31" i="17"/>
  <c r="BH33" i="17"/>
  <c r="AW33" i="17"/>
  <c r="AK33" i="17"/>
  <c r="AH33" i="17"/>
  <c r="M35" i="17"/>
  <c r="AW35" i="17"/>
  <c r="AK35" i="17"/>
  <c r="AH35" i="17"/>
  <c r="AU37" i="17"/>
  <c r="AW37" i="17"/>
  <c r="AK37" i="17"/>
  <c r="AH37" i="17"/>
  <c r="AW39" i="17"/>
  <c r="AK39" i="17"/>
  <c r="AH39" i="17"/>
  <c r="AU41" i="17"/>
  <c r="AW41" i="17"/>
  <c r="AK41" i="17"/>
  <c r="AH41" i="17"/>
  <c r="AW43" i="17"/>
  <c r="AK43" i="17"/>
  <c r="AH43" i="17"/>
  <c r="BG22" i="18"/>
  <c r="AK22" i="18"/>
  <c r="AH22" i="18"/>
  <c r="AK23" i="18"/>
  <c r="AH23" i="18"/>
  <c r="AH24" i="18"/>
  <c r="AK24" i="18"/>
  <c r="BG25" i="18"/>
  <c r="AK25" i="18"/>
  <c r="AH25" i="18"/>
  <c r="AW26" i="18"/>
  <c r="AK26" i="18"/>
  <c r="AH26" i="18"/>
  <c r="AK27" i="18"/>
  <c r="AH27" i="18"/>
  <c r="BG28" i="18"/>
  <c r="AK28" i="18"/>
  <c r="AH28" i="18"/>
  <c r="BG29" i="18"/>
  <c r="AK29" i="18"/>
  <c r="AH29" i="18"/>
  <c r="BG30" i="18"/>
  <c r="AK30" i="18"/>
  <c r="AH30" i="18"/>
  <c r="AK31" i="18"/>
  <c r="AH31" i="18"/>
  <c r="BG32" i="18"/>
  <c r="AK32" i="18"/>
  <c r="AH32" i="18"/>
  <c r="M33" i="18"/>
  <c r="AW33" i="18"/>
  <c r="AK33" i="18"/>
  <c r="AH33" i="18"/>
  <c r="AW35" i="18"/>
  <c r="AK35" i="18"/>
  <c r="AH35" i="18"/>
  <c r="M37" i="18"/>
  <c r="AW37" i="18"/>
  <c r="AK37" i="18"/>
  <c r="AH37" i="18"/>
  <c r="AW39" i="18"/>
  <c r="AK39" i="18"/>
  <c r="AH39" i="18"/>
  <c r="AW41" i="18"/>
  <c r="AK41" i="18"/>
  <c r="AH41" i="18"/>
  <c r="AW43" i="18"/>
  <c r="AK43" i="18"/>
  <c r="AH43" i="18"/>
  <c r="M45" i="18"/>
  <c r="AW45" i="18"/>
  <c r="AK45" i="18"/>
  <c r="AH45" i="18"/>
  <c r="AW47" i="18"/>
  <c r="AK47" i="18"/>
  <c r="AH47" i="18"/>
  <c r="M49" i="18"/>
  <c r="AW49" i="18"/>
  <c r="AK49" i="18"/>
  <c r="AH49" i="18"/>
  <c r="AW51" i="18"/>
  <c r="AK51" i="18"/>
  <c r="AH51" i="18"/>
  <c r="M53" i="18"/>
  <c r="AW53" i="18"/>
  <c r="AK53" i="18"/>
  <c r="AH53" i="18"/>
  <c r="AW55" i="18"/>
  <c r="AK55" i="18"/>
  <c r="AH55" i="18"/>
  <c r="M57" i="18"/>
  <c r="AW57" i="18"/>
  <c r="AK57" i="18"/>
  <c r="AH57" i="18"/>
  <c r="AW59" i="18"/>
  <c r="AK59" i="18"/>
  <c r="AH59" i="18"/>
  <c r="M61" i="18"/>
  <c r="AW61" i="18"/>
  <c r="AK61" i="18"/>
  <c r="AH61" i="18"/>
  <c r="AW63" i="18"/>
  <c r="AK63" i="18"/>
  <c r="AH63" i="18"/>
  <c r="M65" i="18"/>
  <c r="AW65" i="18"/>
  <c r="AK65" i="18"/>
  <c r="AH65" i="18"/>
  <c r="AW74" i="18"/>
  <c r="AK74" i="18"/>
  <c r="AH74" i="18"/>
  <c r="AW76" i="18"/>
  <c r="AK76" i="18"/>
  <c r="AH76" i="18"/>
  <c r="M78" i="18"/>
  <c r="AW78" i="18"/>
  <c r="AK78" i="18"/>
  <c r="AH78" i="18"/>
  <c r="AT2" i="19"/>
  <c r="AW22" i="19"/>
  <c r="AH22" i="19"/>
  <c r="AK22" i="19"/>
  <c r="M35" i="19"/>
  <c r="AW35" i="19"/>
  <c r="AK35" i="19"/>
  <c r="AH35" i="19"/>
  <c r="AW37" i="19"/>
  <c r="AK37" i="19"/>
  <c r="AH37" i="19"/>
  <c r="AW39" i="19"/>
  <c r="AK39" i="19"/>
  <c r="AH39" i="19"/>
  <c r="AW50" i="19"/>
  <c r="AH50" i="19"/>
  <c r="AK50" i="19"/>
  <c r="AW52" i="19"/>
  <c r="AK52" i="19"/>
  <c r="AH52" i="19"/>
  <c r="BH56" i="19"/>
  <c r="AW58" i="19"/>
  <c r="AK58" i="19"/>
  <c r="AH58" i="19"/>
  <c r="AW36" i="20"/>
  <c r="AK36" i="20"/>
  <c r="AH36" i="20"/>
  <c r="AW38" i="20"/>
  <c r="AK38" i="20"/>
  <c r="AH38" i="20"/>
  <c r="M45" i="20"/>
  <c r="AW45" i="20"/>
  <c r="AK45" i="20"/>
  <c r="AH45" i="20"/>
  <c r="AW47" i="20"/>
  <c r="AK47" i="20"/>
  <c r="AH47" i="20"/>
  <c r="AW54" i="20"/>
  <c r="AK54" i="20"/>
  <c r="AH54" i="20"/>
  <c r="AW55" i="20"/>
  <c r="AK55" i="20"/>
  <c r="AH55" i="20"/>
  <c r="M61" i="20"/>
  <c r="AW61" i="20"/>
  <c r="AK61" i="20"/>
  <c r="AH61" i="20"/>
  <c r="AW63" i="20"/>
  <c r="AK63" i="20"/>
  <c r="AH63" i="20"/>
  <c r="AV65" i="20"/>
  <c r="AW65" i="20"/>
  <c r="AK65" i="20"/>
  <c r="AH65" i="20"/>
  <c r="AW71" i="20"/>
  <c r="AK71" i="20"/>
  <c r="AH71" i="20"/>
  <c r="AW74" i="20"/>
  <c r="AK74" i="20"/>
  <c r="AH74" i="20"/>
  <c r="AW76" i="20"/>
  <c r="AK76" i="20"/>
  <c r="AH76" i="20"/>
  <c r="K84" i="20"/>
  <c r="AW84" i="20"/>
  <c r="AK84" i="20"/>
  <c r="AH84" i="20"/>
  <c r="AW86" i="20"/>
  <c r="AK86" i="20"/>
  <c r="AH86" i="20"/>
  <c r="K88" i="20"/>
  <c r="AW88" i="20"/>
  <c r="AK88" i="20"/>
  <c r="AH88" i="20"/>
  <c r="AW102" i="20"/>
  <c r="AK102" i="20"/>
  <c r="AH102" i="20"/>
  <c r="BH42" i="21"/>
  <c r="AW42" i="21"/>
  <c r="AK42" i="21"/>
  <c r="AH42" i="21"/>
  <c r="AW44" i="21"/>
  <c r="AK44" i="21"/>
  <c r="AH44" i="21"/>
  <c r="AV46" i="21"/>
  <c r="AW46" i="21"/>
  <c r="AK46" i="21"/>
  <c r="AH46" i="21"/>
  <c r="AW48" i="21"/>
  <c r="AK48" i="21"/>
  <c r="AH48" i="21"/>
  <c r="AW50" i="21"/>
  <c r="AK50" i="21"/>
  <c r="AH50" i="21"/>
  <c r="AW52" i="21"/>
  <c r="AK52" i="21"/>
  <c r="AH52" i="21"/>
  <c r="AW54" i="21"/>
  <c r="AK54" i="21"/>
  <c r="AH54" i="21"/>
  <c r="AW56" i="21"/>
  <c r="AK56" i="21"/>
  <c r="AH56" i="21"/>
  <c r="AW69" i="21"/>
  <c r="AK69" i="21"/>
  <c r="AH69" i="21"/>
  <c r="AV71" i="21"/>
  <c r="AW71" i="21"/>
  <c r="AH71" i="21"/>
  <c r="AK71" i="21"/>
  <c r="AW73" i="21"/>
  <c r="AK73" i="21"/>
  <c r="AH73" i="21"/>
  <c r="AV75" i="21"/>
  <c r="AW75" i="21"/>
  <c r="AH75" i="21"/>
  <c r="AK75" i="21"/>
  <c r="AW77" i="21"/>
  <c r="AK77" i="21"/>
  <c r="AH77" i="21"/>
  <c r="M79" i="21"/>
  <c r="AW79" i="21"/>
  <c r="AH79" i="21"/>
  <c r="AK79" i="21"/>
  <c r="AW81" i="21"/>
  <c r="AK81" i="21"/>
  <c r="AH81" i="21"/>
  <c r="H8" i="22"/>
  <c r="H14" i="22"/>
  <c r="H21" i="22"/>
  <c r="AK23" i="22"/>
  <c r="AH23" i="22"/>
  <c r="AK24" i="22"/>
  <c r="AH24" i="22"/>
  <c r="AH25" i="22"/>
  <c r="AK25" i="22"/>
  <c r="BG26" i="22"/>
  <c r="AK26" i="22"/>
  <c r="AH26" i="22"/>
  <c r="AK27" i="22"/>
  <c r="AH27" i="22"/>
  <c r="AK28" i="22"/>
  <c r="AH28" i="22"/>
  <c r="AH29" i="22"/>
  <c r="AK29" i="22"/>
  <c r="AK30" i="22"/>
  <c r="AH30" i="22"/>
  <c r="AK31" i="22"/>
  <c r="AH31" i="22"/>
  <c r="BG32" i="22"/>
  <c r="AK32" i="22"/>
  <c r="AH32" i="22"/>
  <c r="BG33" i="22"/>
  <c r="AH33" i="22"/>
  <c r="AK33" i="22"/>
  <c r="AW34" i="22"/>
  <c r="AK34" i="22"/>
  <c r="AH34" i="22"/>
  <c r="AW36" i="22"/>
  <c r="AK36" i="22"/>
  <c r="AH36" i="22"/>
  <c r="AW38" i="22"/>
  <c r="AK38" i="22"/>
  <c r="AH38" i="22"/>
  <c r="AW40" i="22"/>
  <c r="AK40" i="22"/>
  <c r="AH40" i="22"/>
  <c r="AW42" i="22"/>
  <c r="AK42" i="22"/>
  <c r="AH42" i="22"/>
  <c r="AU44" i="22"/>
  <c r="AW44" i="22"/>
  <c r="AK44" i="22"/>
  <c r="AH44" i="22"/>
  <c r="AW46" i="22"/>
  <c r="AK46" i="22"/>
  <c r="AH46" i="22"/>
  <c r="AU48" i="22"/>
  <c r="AW48" i="22"/>
  <c r="AK48" i="22"/>
  <c r="AH48" i="22"/>
  <c r="AW50" i="22"/>
  <c r="AK50" i="22"/>
  <c r="AH50" i="22"/>
  <c r="AU52" i="22"/>
  <c r="AW52" i="22"/>
  <c r="AK52" i="22"/>
  <c r="AH52" i="22"/>
  <c r="AW54" i="22"/>
  <c r="AK54" i="22"/>
  <c r="AH54" i="22"/>
  <c r="AW56" i="22"/>
  <c r="AK56" i="22"/>
  <c r="AH56" i="22"/>
  <c r="AW58" i="22"/>
  <c r="AK58" i="22"/>
  <c r="AH58" i="22"/>
  <c r="AU60" i="22"/>
  <c r="AW60" i="22"/>
  <c r="AK60" i="22"/>
  <c r="AH60" i="22"/>
  <c r="AW62" i="22"/>
  <c r="AK62" i="22"/>
  <c r="AH62" i="22"/>
  <c r="AU64" i="22"/>
  <c r="AW64" i="22"/>
  <c r="AK64" i="22"/>
  <c r="AH64" i="22"/>
  <c r="AW66" i="22"/>
  <c r="AK66" i="22"/>
  <c r="AH66" i="22"/>
  <c r="BH68" i="22"/>
  <c r="AW68" i="22"/>
  <c r="AK68" i="22"/>
  <c r="AH68" i="22"/>
  <c r="AW70" i="22"/>
  <c r="AK70" i="22"/>
  <c r="AH70" i="22"/>
  <c r="M72" i="22"/>
  <c r="AW72" i="22"/>
  <c r="AK72" i="22"/>
  <c r="AH72" i="22"/>
  <c r="AW74" i="22"/>
  <c r="AK74" i="22"/>
  <c r="AH74" i="22"/>
  <c r="M76" i="22"/>
  <c r="AW76" i="22"/>
  <c r="AK76" i="22"/>
  <c r="AH76" i="22"/>
  <c r="AW78" i="22"/>
  <c r="AK78" i="22"/>
  <c r="AH78" i="22"/>
  <c r="M80" i="22"/>
  <c r="AW80" i="22"/>
  <c r="AK80" i="22"/>
  <c r="AH80" i="22"/>
  <c r="AW82" i="22"/>
  <c r="AK82" i="22"/>
  <c r="AH82" i="22"/>
  <c r="M84" i="22"/>
  <c r="AW84" i="22"/>
  <c r="AK84" i="22"/>
  <c r="AH84" i="22"/>
  <c r="AW86" i="22"/>
  <c r="AK86" i="22"/>
  <c r="AH86" i="22"/>
  <c r="M88" i="22"/>
  <c r="AW88" i="22"/>
  <c r="AK88" i="22"/>
  <c r="AH88" i="22"/>
  <c r="AW90" i="22"/>
  <c r="AK90" i="22"/>
  <c r="AH90" i="22"/>
  <c r="M92" i="22"/>
  <c r="AW92" i="22"/>
  <c r="AK92" i="22"/>
  <c r="AH92" i="22"/>
  <c r="AW94" i="22"/>
  <c r="AK94" i="22"/>
  <c r="AH94" i="22"/>
  <c r="M96" i="22"/>
  <c r="AW96" i="22"/>
  <c r="AK96" i="22"/>
  <c r="AH96" i="22"/>
  <c r="AW98" i="22"/>
  <c r="AK98" i="22"/>
  <c r="AH98" i="22"/>
  <c r="M100" i="22"/>
  <c r="AW100" i="22"/>
  <c r="AK100" i="22"/>
  <c r="AH100" i="22"/>
  <c r="AU100" i="22"/>
  <c r="AU7" i="23"/>
  <c r="AX4" i="23"/>
  <c r="BL2" i="23"/>
  <c r="AU53" i="24"/>
  <c r="AX41" i="24"/>
  <c r="AX12" i="24"/>
  <c r="AX23" i="24"/>
  <c r="AU32" i="25"/>
  <c r="AV33" i="25"/>
  <c r="AU14" i="25"/>
  <c r="AX23" i="25"/>
  <c r="AU16" i="25"/>
  <c r="BL2" i="25"/>
  <c r="AV33" i="24"/>
  <c r="AW29" i="24"/>
  <c r="AW23" i="24"/>
  <c r="AW11" i="24"/>
  <c r="AW16" i="25"/>
  <c r="BN2" i="25"/>
  <c r="AW42" i="24"/>
  <c r="AW22" i="24"/>
  <c r="AW44" i="24"/>
  <c r="AW6" i="24"/>
  <c r="AW20" i="23"/>
  <c r="AW9" i="23"/>
  <c r="AW8" i="23"/>
  <c r="AW23" i="25"/>
  <c r="AW15" i="25"/>
  <c r="AW13" i="25"/>
  <c r="AW32" i="24"/>
  <c r="BG7" i="5"/>
  <c r="AK7" i="5"/>
  <c r="AH7" i="5"/>
  <c r="AH6" i="5"/>
  <c r="AK6" i="5"/>
  <c r="AK5" i="5"/>
  <c r="AH5" i="5"/>
  <c r="AK4" i="5"/>
  <c r="AH4" i="5"/>
  <c r="BH11" i="8"/>
  <c r="BG11" i="8"/>
  <c r="BG25" i="9"/>
  <c r="K32" i="9"/>
  <c r="K64" i="9"/>
  <c r="BH4" i="12"/>
  <c r="BG4" i="12"/>
  <c r="K10" i="12"/>
  <c r="BG10" i="12"/>
  <c r="BG6" i="6"/>
  <c r="BG10" i="8"/>
  <c r="BH15" i="8"/>
  <c r="BG15" i="8"/>
  <c r="BG25" i="8"/>
  <c r="AU48" i="8"/>
  <c r="AU60" i="8"/>
  <c r="M59" i="9"/>
  <c r="AU59" i="9"/>
  <c r="K68" i="9"/>
  <c r="M69" i="9"/>
  <c r="AU69" i="9"/>
  <c r="BH76" i="9"/>
  <c r="M93" i="9"/>
  <c r="K93" i="9"/>
  <c r="M93" i="11"/>
  <c r="BH93" i="11"/>
  <c r="BH5" i="12"/>
  <c r="BG5" i="12"/>
  <c r="BH9" i="12"/>
  <c r="BG9" i="12"/>
  <c r="K13" i="12"/>
  <c r="BG13" i="12"/>
  <c r="BH21" i="12"/>
  <c r="BG21" i="12"/>
  <c r="K28" i="13"/>
  <c r="BG28" i="13"/>
  <c r="BH52" i="13"/>
  <c r="BG52" i="13"/>
  <c r="K14" i="16"/>
  <c r="BG14" i="16"/>
  <c r="K26" i="16"/>
  <c r="BG26" i="16"/>
  <c r="AV76" i="20"/>
  <c r="BH76" i="20"/>
  <c r="BG15" i="5"/>
  <c r="BG25" i="7"/>
  <c r="BH16" i="8"/>
  <c r="BG16" i="8"/>
  <c r="BH56" i="1"/>
  <c r="BH4" i="6"/>
  <c r="BG4" i="6"/>
  <c r="H10" i="6"/>
  <c r="BG10" i="6"/>
  <c r="K14" i="6"/>
  <c r="BG14" i="6"/>
  <c r="BG5" i="8"/>
  <c r="BH21" i="8"/>
  <c r="BG21" i="8"/>
  <c r="K68" i="5"/>
  <c r="K92" i="5"/>
  <c r="BG13" i="6"/>
  <c r="BG17" i="6"/>
  <c r="BH21" i="6"/>
  <c r="BG21" i="6"/>
  <c r="AV75" i="6"/>
  <c r="BG4" i="8"/>
  <c r="H7" i="8"/>
  <c r="BG9" i="8"/>
  <c r="H13" i="8"/>
  <c r="BG14" i="8"/>
  <c r="K16" i="8"/>
  <c r="K17" i="8"/>
  <c r="H19" i="8"/>
  <c r="K20" i="8"/>
  <c r="BG20" i="8"/>
  <c r="BH24" i="8"/>
  <c r="BG24" i="8"/>
  <c r="H27" i="8"/>
  <c r="BG28" i="8"/>
  <c r="M32" i="8"/>
  <c r="AU32" i="8"/>
  <c r="AU40" i="8"/>
  <c r="AV48" i="8"/>
  <c r="AV60" i="8"/>
  <c r="M73" i="8"/>
  <c r="AU73" i="8"/>
  <c r="AU77" i="8"/>
  <c r="K97" i="8"/>
  <c r="BH6" i="9"/>
  <c r="BG6" i="9"/>
  <c r="H9" i="9"/>
  <c r="BH10" i="9"/>
  <c r="BG10" i="9"/>
  <c r="H13" i="9"/>
  <c r="BH14" i="9"/>
  <c r="BG14" i="9"/>
  <c r="H17" i="9"/>
  <c r="BH18" i="9"/>
  <c r="BG18" i="9"/>
  <c r="BG19" i="9"/>
  <c r="AU32" i="9"/>
  <c r="AU38" i="9"/>
  <c r="AV38" i="9"/>
  <c r="BH40" i="9"/>
  <c r="AU48" i="9"/>
  <c r="BH84" i="9"/>
  <c r="K4" i="10"/>
  <c r="BG4" i="10"/>
  <c r="K8" i="10"/>
  <c r="BG8" i="10"/>
  <c r="H11" i="10"/>
  <c r="BG12" i="10"/>
  <c r="BG17" i="10"/>
  <c r="BG21" i="10"/>
  <c r="BG25" i="10"/>
  <c r="K30" i="10"/>
  <c r="K36" i="10"/>
  <c r="BH36" i="10"/>
  <c r="BG4" i="11"/>
  <c r="BG8" i="11"/>
  <c r="BH12" i="11"/>
  <c r="BG12" i="11"/>
  <c r="BG16" i="11"/>
  <c r="BH20" i="11"/>
  <c r="BG20" i="11"/>
  <c r="BH24" i="11"/>
  <c r="BG24" i="11"/>
  <c r="BH28" i="11"/>
  <c r="BG28" i="11"/>
  <c r="BH32" i="11"/>
  <c r="BG32" i="11"/>
  <c r="BG36" i="11"/>
  <c r="BG40" i="11"/>
  <c r="BG44" i="11"/>
  <c r="BG48" i="11"/>
  <c r="BH6" i="13"/>
  <c r="BG6" i="13"/>
  <c r="BH10" i="13"/>
  <c r="BG10" i="13"/>
  <c r="BH14" i="13"/>
  <c r="BG14" i="13"/>
  <c r="K19" i="13"/>
  <c r="AU19" i="13" s="1"/>
  <c r="BG19" i="13"/>
  <c r="BH19" i="19"/>
  <c r="BG19" i="19"/>
  <c r="BH23" i="19"/>
  <c r="BG23" i="19"/>
  <c r="AU34" i="19"/>
  <c r="K34" i="19"/>
  <c r="M88" i="19"/>
  <c r="AU88" i="19"/>
  <c r="BG30" i="20"/>
  <c r="K30" i="20"/>
  <c r="AV50" i="20"/>
  <c r="K50" i="20"/>
  <c r="AU98" i="20"/>
  <c r="M98" i="20"/>
  <c r="M4" i="9"/>
  <c r="BG4" i="9"/>
  <c r="M21" i="9"/>
  <c r="AX21" i="9" s="1"/>
  <c r="BG21" i="9"/>
  <c r="BH32" i="9"/>
  <c r="AU42" i="9"/>
  <c r="AV42" i="9"/>
  <c r="K26" i="12"/>
  <c r="BG26" i="12"/>
  <c r="AU43" i="5"/>
  <c r="K76" i="5"/>
  <c r="BG9" i="6"/>
  <c r="K12" i="6"/>
  <c r="BG12" i="6"/>
  <c r="BG16" i="6"/>
  <c r="K20" i="6"/>
  <c r="BG20" i="6"/>
  <c r="BG10" i="7"/>
  <c r="BG14" i="7"/>
  <c r="BG18" i="7"/>
  <c r="BG22" i="7"/>
  <c r="H28" i="7"/>
  <c r="BH7" i="8"/>
  <c r="BG7" i="8"/>
  <c r="BG8" i="8"/>
  <c r="BG12" i="8"/>
  <c r="BH13" i="8"/>
  <c r="BG13" i="8"/>
  <c r="H16" i="8"/>
  <c r="H18" i="8"/>
  <c r="BH19" i="8"/>
  <c r="BG19" i="8"/>
  <c r="H22" i="8"/>
  <c r="BH23" i="8"/>
  <c r="BG23" i="8"/>
  <c r="H26" i="8"/>
  <c r="BG27" i="8"/>
  <c r="AU44" i="8"/>
  <c r="K48" i="8"/>
  <c r="K60" i="8"/>
  <c r="AU64" i="8"/>
  <c r="AV67" i="8"/>
  <c r="BH67" i="8"/>
  <c r="K89" i="8"/>
  <c r="AV97" i="8"/>
  <c r="BG5" i="9"/>
  <c r="BG9" i="9"/>
  <c r="BG13" i="9"/>
  <c r="H16" i="9"/>
  <c r="BG17" i="9"/>
  <c r="BH22" i="9"/>
  <c r="BG22" i="9"/>
  <c r="H25" i="9"/>
  <c r="AV25" i="9" s="1"/>
  <c r="BH26" i="9"/>
  <c r="BG26" i="9"/>
  <c r="M30" i="9"/>
  <c r="AU36" i="9"/>
  <c r="BH36" i="9"/>
  <c r="AV50" i="9"/>
  <c r="AU62" i="9"/>
  <c r="K62" i="9"/>
  <c r="AV64" i="9"/>
  <c r="K66" i="9"/>
  <c r="M89" i="9"/>
  <c r="K89" i="9"/>
  <c r="M102" i="9"/>
  <c r="AU102" i="9"/>
  <c r="BH7" i="10"/>
  <c r="BG7" i="10"/>
  <c r="K24" i="10"/>
  <c r="BG24" i="10"/>
  <c r="M69" i="13"/>
  <c r="AU69" i="13"/>
  <c r="K69" i="13"/>
  <c r="M93" i="13"/>
  <c r="AU93" i="13"/>
  <c r="H26" i="18"/>
  <c r="BG26" i="18"/>
  <c r="BG14" i="19"/>
  <c r="BH60" i="19"/>
  <c r="AU95" i="19"/>
  <c r="K95" i="19"/>
  <c r="M25" i="20"/>
  <c r="AW25" i="20" s="1"/>
  <c r="BG25" i="20"/>
  <c r="BH29" i="20"/>
  <c r="BG29" i="20"/>
  <c r="K29" i="20"/>
  <c r="M53" i="20"/>
  <c r="AU53" i="20"/>
  <c r="K53" i="20"/>
  <c r="BH53" i="20"/>
  <c r="M57" i="20"/>
  <c r="AU57" i="20"/>
  <c r="K57" i="20"/>
  <c r="BH57" i="20"/>
  <c r="K62" i="20"/>
  <c r="AN2" i="13"/>
  <c r="BA2" i="13"/>
  <c r="K5" i="19"/>
  <c r="BG5" i="19"/>
  <c r="BG13" i="19"/>
  <c r="K13" i="19"/>
  <c r="K11" i="21"/>
  <c r="AU11" i="21" s="1"/>
  <c r="BG11" i="21"/>
  <c r="K19" i="21"/>
  <c r="BG19" i="21"/>
  <c r="K26" i="21"/>
  <c r="BG26" i="21"/>
  <c r="K15" i="22"/>
  <c r="BG15" i="22"/>
  <c r="K30" i="22"/>
  <c r="BG30" i="22"/>
  <c r="BH18" i="13"/>
  <c r="BG18" i="13"/>
  <c r="BH22" i="13"/>
  <c r="BG22" i="13"/>
  <c r="K23" i="13"/>
  <c r="AU23" i="13" s="1"/>
  <c r="BG23" i="13"/>
  <c r="BH27" i="13"/>
  <c r="BG27" i="13"/>
  <c r="K17" i="16"/>
  <c r="BG17" i="16"/>
  <c r="BH33" i="16"/>
  <c r="BG33" i="16"/>
  <c r="K10" i="18"/>
  <c r="AU10" i="18" s="1"/>
  <c r="BG10" i="18"/>
  <c r="BH12" i="19"/>
  <c r="BG12" i="19"/>
  <c r="BG6" i="20"/>
  <c r="BG15" i="20"/>
  <c r="BG28" i="20"/>
  <c r="BH6" i="21"/>
  <c r="BG6" i="21"/>
  <c r="BH10" i="21"/>
  <c r="BG10" i="21"/>
  <c r="BH14" i="21"/>
  <c r="BG14" i="21"/>
  <c r="K18" i="21"/>
  <c r="BG18" i="21"/>
  <c r="BH25" i="21"/>
  <c r="BG25" i="21"/>
  <c r="K25" i="22"/>
  <c r="BG25" i="22"/>
  <c r="K29" i="22"/>
  <c r="BG29" i="22"/>
  <c r="AX50" i="24"/>
  <c r="AX26" i="24"/>
  <c r="AU14" i="24"/>
  <c r="AV12" i="24"/>
  <c r="AX46" i="24"/>
  <c r="AX9" i="24"/>
  <c r="AU28" i="25"/>
  <c r="BH6" i="11"/>
  <c r="BG6" i="11"/>
  <c r="BH10" i="11"/>
  <c r="BG10" i="11"/>
  <c r="BH14" i="11"/>
  <c r="BG14" i="11"/>
  <c r="BH12" i="12"/>
  <c r="BG12" i="12"/>
  <c r="K24" i="12"/>
  <c r="BG24" i="12"/>
  <c r="K28" i="12"/>
  <c r="BG28" i="12"/>
  <c r="K8" i="13"/>
  <c r="AU8" i="13" s="1"/>
  <c r="BG8" i="13"/>
  <c r="K12" i="13"/>
  <c r="AU12" i="13" s="1"/>
  <c r="BG12" i="13"/>
  <c r="BH26" i="13"/>
  <c r="BG26" i="13"/>
  <c r="K24" i="16"/>
  <c r="BG24" i="16"/>
  <c r="BH5" i="18"/>
  <c r="BG5" i="18"/>
  <c r="BH9" i="18"/>
  <c r="BG9" i="18"/>
  <c r="BH13" i="18"/>
  <c r="BG13" i="18"/>
  <c r="BH24" i="18"/>
  <c r="BG24" i="18"/>
  <c r="BH7" i="19"/>
  <c r="BG7" i="19"/>
  <c r="BH11" i="19"/>
  <c r="BG11" i="19"/>
  <c r="K16" i="19"/>
  <c r="BG16" i="19"/>
  <c r="BG21" i="19"/>
  <c r="BG22" i="19"/>
  <c r="K24" i="19"/>
  <c r="BG24" i="19"/>
  <c r="BH28" i="19"/>
  <c r="BG28" i="19"/>
  <c r="BH40" i="19"/>
  <c r="BH17" i="21"/>
  <c r="BG17" i="21"/>
  <c r="BH21" i="21"/>
  <c r="BG21" i="21"/>
  <c r="BH32" i="21"/>
  <c r="BG32" i="21"/>
  <c r="K9" i="22"/>
  <c r="BG9" i="22"/>
  <c r="K13" i="22"/>
  <c r="BG13" i="22"/>
  <c r="K17" i="22"/>
  <c r="BG17" i="22"/>
  <c r="BH24" i="22"/>
  <c r="BG24" i="22"/>
  <c r="BH28" i="22"/>
  <c r="BG28" i="22"/>
  <c r="AV15" i="23"/>
  <c r="AX49" i="24"/>
  <c r="AU42" i="24"/>
  <c r="AX16" i="24"/>
  <c r="AV30" i="24"/>
  <c r="AX14" i="24"/>
  <c r="AV18" i="14"/>
  <c r="AU33" i="24"/>
  <c r="AX55" i="24"/>
  <c r="AX15" i="24"/>
  <c r="AX35" i="24"/>
  <c r="AU25" i="25"/>
  <c r="AX25" i="25"/>
  <c r="AX17" i="25"/>
  <c r="AU22" i="25"/>
  <c r="AU23" i="24"/>
  <c r="BG23" i="9"/>
  <c r="BG27" i="9"/>
  <c r="BH77" i="9"/>
  <c r="BH101" i="9"/>
  <c r="BG5" i="10"/>
  <c r="BG9" i="10"/>
  <c r="BG13" i="10"/>
  <c r="BG14" i="10"/>
  <c r="BG18" i="10"/>
  <c r="BG22" i="10"/>
  <c r="K26" i="10"/>
  <c r="AU26" i="10" s="1"/>
  <c r="BG26" i="10"/>
  <c r="BG5" i="11"/>
  <c r="BG9" i="11"/>
  <c r="BG13" i="11"/>
  <c r="BH17" i="11"/>
  <c r="BG17" i="11"/>
  <c r="BG21" i="11"/>
  <c r="BG25" i="11"/>
  <c r="BG29" i="11"/>
  <c r="BG33" i="11"/>
  <c r="BG37" i="11"/>
  <c r="BG41" i="11"/>
  <c r="BG45" i="11"/>
  <c r="BG7" i="12"/>
  <c r="K11" i="12"/>
  <c r="BG11" i="12"/>
  <c r="BG15" i="12"/>
  <c r="BG19" i="12"/>
  <c r="K23" i="12"/>
  <c r="BG23" i="12"/>
  <c r="BG27" i="12"/>
  <c r="BG31" i="12"/>
  <c r="BG35" i="12"/>
  <c r="BG39" i="12"/>
  <c r="K4" i="13"/>
  <c r="BG7" i="13"/>
  <c r="H10" i="13"/>
  <c r="BG11" i="13"/>
  <c r="BG15" i="13"/>
  <c r="BG16" i="13"/>
  <c r="H19" i="13"/>
  <c r="BG20" i="13"/>
  <c r="BG25" i="13"/>
  <c r="BG29" i="13"/>
  <c r="BG33" i="13"/>
  <c r="BG37" i="13"/>
  <c r="BG41" i="13"/>
  <c r="H44" i="13"/>
  <c r="K45" i="13"/>
  <c r="BG45" i="13"/>
  <c r="H48" i="13"/>
  <c r="BG49" i="13"/>
  <c r="BG53" i="13"/>
  <c r="K60" i="13"/>
  <c r="AU89" i="13"/>
  <c r="BG31" i="15"/>
  <c r="BG35" i="15"/>
  <c r="BG7" i="16"/>
  <c r="BG11" i="16"/>
  <c r="BG15" i="16"/>
  <c r="BG19" i="16"/>
  <c r="K31" i="16"/>
  <c r="BG31" i="16"/>
  <c r="BG6" i="17"/>
  <c r="BG14" i="17"/>
  <c r="BG4" i="18"/>
  <c r="BG8" i="18"/>
  <c r="BG12" i="18"/>
  <c r="BH16" i="18"/>
  <c r="BG16" i="18"/>
  <c r="BH20" i="18"/>
  <c r="BG20" i="18"/>
  <c r="BG23" i="18"/>
  <c r="BG27" i="18"/>
  <c r="BG31" i="18"/>
  <c r="K76" i="18"/>
  <c r="BG6" i="19"/>
  <c r="BG10" i="19"/>
  <c r="BH15" i="19"/>
  <c r="BG15" i="19"/>
  <c r="BG20" i="19"/>
  <c r="BH27" i="19"/>
  <c r="BG27" i="19"/>
  <c r="K31" i="19"/>
  <c r="BG31" i="19"/>
  <c r="K40" i="19"/>
  <c r="BG4" i="20"/>
  <c r="H7" i="20"/>
  <c r="BG8" i="20"/>
  <c r="H11" i="20"/>
  <c r="AV11" i="20" s="1"/>
  <c r="K12" i="20"/>
  <c r="BG12" i="20"/>
  <c r="K14" i="20"/>
  <c r="H16" i="20"/>
  <c r="BG17" i="20"/>
  <c r="BG22" i="20"/>
  <c r="K26" i="20"/>
  <c r="BG26" i="20"/>
  <c r="H29" i="20"/>
  <c r="H30" i="20"/>
  <c r="BG32" i="20"/>
  <c r="AU81" i="20"/>
  <c r="AU101" i="20"/>
  <c r="K4" i="21"/>
  <c r="BG4" i="21"/>
  <c r="BG8" i="21"/>
  <c r="K12" i="21"/>
  <c r="BG12" i="21"/>
  <c r="BG16" i="21"/>
  <c r="BG20" i="21"/>
  <c r="BG23" i="21"/>
  <c r="BG27" i="21"/>
  <c r="BG31" i="21"/>
  <c r="BG8" i="22"/>
  <c r="BG12" i="22"/>
  <c r="BH16" i="22"/>
  <c r="BG16" i="22"/>
  <c r="BH20" i="22"/>
  <c r="BG20" i="22"/>
  <c r="BG23" i="22"/>
  <c r="K27" i="22"/>
  <c r="BG27" i="22"/>
  <c r="BH31" i="22"/>
  <c r="BG31" i="22"/>
  <c r="BH84" i="22"/>
  <c r="K96" i="22"/>
  <c r="AU16" i="23"/>
  <c r="AX7" i="23"/>
  <c r="AV21" i="23"/>
  <c r="AX14" i="23"/>
  <c r="AV44" i="24"/>
  <c r="AX53" i="24"/>
  <c r="AU49" i="24"/>
  <c r="AU26" i="24"/>
  <c r="AU16" i="24"/>
  <c r="AU34" i="24"/>
  <c r="AU35" i="24"/>
  <c r="AU19" i="24"/>
  <c r="AV11" i="25"/>
  <c r="AX30" i="25"/>
  <c r="AU26" i="25"/>
  <c r="AV30" i="25"/>
  <c r="BG10" i="17"/>
  <c r="BG32" i="16"/>
  <c r="BH23" i="16"/>
  <c r="BG23" i="16"/>
  <c r="BG8" i="16"/>
  <c r="BG20" i="5"/>
  <c r="BH12" i="5"/>
  <c r="BG12" i="5"/>
  <c r="K11" i="5"/>
  <c r="BG11" i="5"/>
  <c r="BH17" i="5"/>
  <c r="BG17" i="5"/>
  <c r="AU23" i="5"/>
  <c r="AV41" i="5"/>
  <c r="AV45" i="5"/>
  <c r="AV59" i="5"/>
  <c r="BH68" i="5"/>
  <c r="BH87" i="5"/>
  <c r="K88" i="5"/>
  <c r="BH6" i="5"/>
  <c r="BG6" i="5"/>
  <c r="BG8" i="5"/>
  <c r="BH10" i="5"/>
  <c r="BG10" i="5"/>
  <c r="BG26" i="14"/>
  <c r="BG30" i="14"/>
  <c r="BG34" i="14"/>
  <c r="BG38" i="14"/>
  <c r="BG42" i="14"/>
  <c r="BG19" i="17"/>
  <c r="BH5" i="15"/>
  <c r="BG5" i="15"/>
  <c r="BG7" i="15"/>
  <c r="BG11" i="15"/>
  <c r="BG15" i="15"/>
  <c r="BG19" i="15"/>
  <c r="BH23" i="15"/>
  <c r="BG23" i="15"/>
  <c r="K27" i="15"/>
  <c r="AU27" i="15" s="1"/>
  <c r="BG27" i="15"/>
  <c r="BH9" i="15"/>
  <c r="BG9" i="15"/>
  <c r="BH21" i="15"/>
  <c r="BG21" i="15"/>
  <c r="BG6" i="15"/>
  <c r="K10" i="15"/>
  <c r="BG10" i="15"/>
  <c r="BH14" i="15"/>
  <c r="BG14" i="15"/>
  <c r="BG18" i="15"/>
  <c r="BG22" i="15"/>
  <c r="BG26" i="15"/>
  <c r="BG30" i="15"/>
  <c r="BG34" i="15"/>
  <c r="BG38" i="15"/>
  <c r="BG37" i="15"/>
  <c r="BH17" i="15"/>
  <c r="BG17" i="15"/>
  <c r="K4" i="15"/>
  <c r="BG4" i="15"/>
  <c r="BH8" i="15"/>
  <c r="BG8" i="15"/>
  <c r="K12" i="15"/>
  <c r="BG12" i="15"/>
  <c r="BH20" i="15"/>
  <c r="BG20" i="15"/>
  <c r="BH24" i="15"/>
  <c r="BG24" i="15"/>
  <c r="BG27" i="16"/>
  <c r="BG18" i="16"/>
  <c r="BG5" i="5"/>
  <c r="BH21" i="5"/>
  <c r="BG21" i="5"/>
  <c r="K18" i="5"/>
  <c r="BG18" i="5"/>
  <c r="BG13" i="5"/>
  <c r="BG9" i="5"/>
  <c r="BG16" i="17"/>
  <c r="BG4" i="17"/>
  <c r="K36" i="16"/>
  <c r="BG36" i="16"/>
  <c r="BH35" i="16"/>
  <c r="BG35" i="16"/>
  <c r="BG22" i="16"/>
  <c r="BG26" i="17"/>
  <c r="BH6" i="7"/>
  <c r="BG6" i="7"/>
  <c r="AU35" i="7"/>
  <c r="BG5" i="7"/>
  <c r="BG9" i="7"/>
  <c r="BG13" i="7"/>
  <c r="BG17" i="7"/>
  <c r="BH21" i="7"/>
  <c r="BG21" i="7"/>
  <c r="BG28" i="7"/>
  <c r="AU51" i="7"/>
  <c r="BG7" i="7"/>
  <c r="BG11" i="7"/>
  <c r="K15" i="7"/>
  <c r="BG15" i="7"/>
  <c r="BG19" i="7"/>
  <c r="K23" i="7"/>
  <c r="AV23" i="7" s="1"/>
  <c r="BG23" i="7"/>
  <c r="BG26" i="7"/>
  <c r="AU55" i="7"/>
  <c r="BH94" i="7"/>
  <c r="H4" i="5"/>
  <c r="BG4" i="5"/>
  <c r="BH7" i="17"/>
  <c r="BG7" i="17"/>
  <c r="BH11" i="17"/>
  <c r="BG11" i="17"/>
  <c r="BH15" i="17"/>
  <c r="BG15" i="17"/>
  <c r="BH22" i="17"/>
  <c r="BG22" i="17"/>
  <c r="BH25" i="17"/>
  <c r="BG25" i="17"/>
  <c r="K71" i="17"/>
  <c r="BG18" i="17"/>
  <c r="BG21" i="17"/>
  <c r="BG24" i="17"/>
  <c r="BG28" i="17"/>
  <c r="BG5" i="17"/>
  <c r="K9" i="17"/>
  <c r="BG9" i="17"/>
  <c r="BG17" i="17"/>
  <c r="BH20" i="17"/>
  <c r="BG20" i="17"/>
  <c r="BH23" i="17"/>
  <c r="BG23" i="17"/>
  <c r="K27" i="17"/>
  <c r="BG27" i="17"/>
  <c r="BG4" i="14"/>
  <c r="BG8" i="14"/>
  <c r="BG12" i="14"/>
  <c r="BG16" i="14"/>
  <c r="BG21" i="14"/>
  <c r="BG25" i="14"/>
  <c r="K28" i="14"/>
  <c r="BG28" i="14"/>
  <c r="K11" i="14"/>
  <c r="BG11" i="14"/>
  <c r="BG6" i="14"/>
  <c r="BG10" i="14"/>
  <c r="BG14" i="14"/>
  <c r="BG19" i="14"/>
  <c r="K23" i="14"/>
  <c r="BG23" i="14"/>
  <c r="BG27" i="14"/>
  <c r="BG31" i="14"/>
  <c r="BG35" i="14"/>
  <c r="BG39" i="14"/>
  <c r="BH43" i="14"/>
  <c r="BG43" i="14"/>
  <c r="H46" i="14"/>
  <c r="BG47" i="14"/>
  <c r="BH5" i="14"/>
  <c r="BG5" i="14"/>
  <c r="BG9" i="14"/>
  <c r="BG13" i="14"/>
  <c r="BG17" i="14"/>
  <c r="BG22" i="14"/>
  <c r="K46" i="14"/>
  <c r="AU46" i="14" s="1"/>
  <c r="BG46" i="14"/>
  <c r="BG29" i="14"/>
  <c r="BG33" i="14"/>
  <c r="BG37" i="14"/>
  <c r="BG41" i="14"/>
  <c r="K45" i="14"/>
  <c r="BG45" i="14"/>
  <c r="BG49" i="14"/>
  <c r="BG13" i="17"/>
  <c r="BG12" i="17"/>
  <c r="H12" i="18"/>
  <c r="AV36" i="18"/>
  <c r="BH48" i="18"/>
  <c r="K58" i="18"/>
  <c r="BH80" i="18"/>
  <c r="K82" i="18"/>
  <c r="H45" i="14"/>
  <c r="E2" i="5"/>
  <c r="M23" i="7"/>
  <c r="AX23" i="7" s="1"/>
  <c r="M33" i="7"/>
  <c r="AV33" i="7"/>
  <c r="K70" i="7"/>
  <c r="BH57" i="13"/>
  <c r="BH65" i="13"/>
  <c r="BH76" i="13"/>
  <c r="BH88" i="13"/>
  <c r="BH61" i="13"/>
  <c r="BH92" i="13"/>
  <c r="AC2" i="13"/>
  <c r="H22" i="13"/>
  <c r="H23" i="13"/>
  <c r="H37" i="13"/>
  <c r="K57" i="13"/>
  <c r="BH60" i="13"/>
  <c r="K61" i="13"/>
  <c r="K76" i="13"/>
  <c r="K88" i="13"/>
  <c r="K92" i="13"/>
  <c r="BH100" i="13"/>
  <c r="H14" i="13"/>
  <c r="H21" i="13"/>
  <c r="H28" i="13"/>
  <c r="AV28" i="13" s="1"/>
  <c r="H36" i="13"/>
  <c r="H46" i="13"/>
  <c r="AV57" i="13"/>
  <c r="K65" i="13"/>
  <c r="BH69" i="13"/>
  <c r="K100" i="13"/>
  <c r="W25" i="7"/>
  <c r="U25" i="7"/>
  <c r="BH49" i="7"/>
  <c r="M80" i="7"/>
  <c r="BH82" i="7"/>
  <c r="H21" i="7"/>
  <c r="H22" i="7"/>
  <c r="K33" i="7"/>
  <c r="BH33" i="7"/>
  <c r="BH35" i="7"/>
  <c r="K49" i="7"/>
  <c r="BH55" i="7"/>
  <c r="AV70" i="7"/>
  <c r="AU77" i="7"/>
  <c r="K82" i="7"/>
  <c r="H15" i="7"/>
  <c r="H18" i="7"/>
  <c r="H19" i="7"/>
  <c r="H20" i="7"/>
  <c r="K31" i="7"/>
  <c r="K35" i="7"/>
  <c r="AV53" i="7"/>
  <c r="K64" i="7"/>
  <c r="AU82" i="7"/>
  <c r="H15" i="22"/>
  <c r="K69" i="22"/>
  <c r="BH72" i="22"/>
  <c r="AV73" i="22"/>
  <c r="BH83" i="22"/>
  <c r="K84" i="22"/>
  <c r="BH87" i="22"/>
  <c r="K88" i="22"/>
  <c r="AV40" i="22"/>
  <c r="AU84" i="22"/>
  <c r="BH96" i="22"/>
  <c r="K99" i="22"/>
  <c r="M10" i="22"/>
  <c r="AW10" i="22" s="1"/>
  <c r="H18" i="22"/>
  <c r="M44" i="22"/>
  <c r="BH88" i="22"/>
  <c r="AU92" i="22"/>
  <c r="K50" i="21"/>
  <c r="AU79" i="21"/>
  <c r="H5" i="21"/>
  <c r="H9" i="21"/>
  <c r="K37" i="21"/>
  <c r="K57" i="21"/>
  <c r="BH91" i="21"/>
  <c r="AV37" i="21"/>
  <c r="BH50" i="21"/>
  <c r="BH79" i="21"/>
  <c r="H11" i="21"/>
  <c r="K79" i="21"/>
  <c r="K91" i="21"/>
  <c r="BH81" i="11"/>
  <c r="AX32" i="25"/>
  <c r="AX26" i="25"/>
  <c r="AV26" i="25"/>
  <c r="H30" i="22"/>
  <c r="AV30" i="22" s="1"/>
  <c r="H25" i="22"/>
  <c r="M22" i="22"/>
  <c r="AW22" i="22" s="1"/>
  <c r="H20" i="22"/>
  <c r="H19" i="22"/>
  <c r="H9" i="22"/>
  <c r="H4" i="22"/>
  <c r="H28" i="21"/>
  <c r="H19" i="21"/>
  <c r="AU19" i="21" s="1"/>
  <c r="H15" i="21"/>
  <c r="H34" i="20"/>
  <c r="H33" i="20"/>
  <c r="M26" i="20"/>
  <c r="H21" i="20"/>
  <c r="H20" i="20"/>
  <c r="H18" i="20"/>
  <c r="H9" i="20"/>
  <c r="G2" i="20"/>
  <c r="H26" i="19"/>
  <c r="H19" i="19"/>
  <c r="H18" i="19"/>
  <c r="H17" i="19"/>
  <c r="H15" i="18"/>
  <c r="H11" i="18"/>
  <c r="H38" i="13"/>
  <c r="H54" i="13"/>
  <c r="H51" i="13"/>
  <c r="H50" i="13"/>
  <c r="AU41" i="24"/>
  <c r="AV46" i="24"/>
  <c r="AX47" i="24"/>
  <c r="AU55" i="24"/>
  <c r="AV56" i="24"/>
  <c r="AV34" i="24"/>
  <c r="AU32" i="24"/>
  <c r="AX25" i="24"/>
  <c r="AV19" i="24"/>
  <c r="AX13" i="24"/>
  <c r="AU13" i="24"/>
  <c r="AU9" i="24"/>
  <c r="H55" i="13"/>
  <c r="H42" i="13"/>
  <c r="H40" i="13"/>
  <c r="AV40" i="13" s="1"/>
  <c r="H39" i="13"/>
  <c r="M36" i="13"/>
  <c r="AX36" i="13" s="1"/>
  <c r="H30" i="13"/>
  <c r="H25" i="13"/>
  <c r="H24" i="13"/>
  <c r="BH23" i="13"/>
  <c r="H17" i="13"/>
  <c r="H16" i="13"/>
  <c r="H13" i="13"/>
  <c r="H6" i="13"/>
  <c r="AX19" i="23"/>
  <c r="AU18" i="23"/>
  <c r="AX18" i="23"/>
  <c r="AX16" i="23"/>
  <c r="AU8" i="23"/>
  <c r="H14" i="7"/>
  <c r="H12" i="10"/>
  <c r="H9" i="10"/>
  <c r="H29" i="9"/>
  <c r="H28" i="9"/>
  <c r="H26" i="9"/>
  <c r="K21" i="9"/>
  <c r="H21" i="9"/>
  <c r="M8" i="9"/>
  <c r="AW8" i="9" s="1"/>
  <c r="H6" i="9"/>
  <c r="D2" i="9"/>
  <c r="H5" i="9"/>
  <c r="H28" i="8"/>
  <c r="K21" i="8"/>
  <c r="AV21" i="8" s="1"/>
  <c r="H15" i="8"/>
  <c r="H11" i="8"/>
  <c r="H6" i="8"/>
  <c r="H5" i="8"/>
  <c r="BH13" i="5"/>
  <c r="K13" i="5"/>
  <c r="K12" i="5"/>
  <c r="H12" i="5"/>
  <c r="AV32" i="25"/>
  <c r="AX28" i="25"/>
  <c r="AV27" i="25"/>
  <c r="AX20" i="25"/>
  <c r="AX18" i="25"/>
  <c r="AU18" i="25"/>
  <c r="AX10" i="25"/>
  <c r="AU10" i="25"/>
  <c r="T2" i="13"/>
  <c r="BM2" i="24"/>
  <c r="AV18" i="23"/>
  <c r="AV25" i="25"/>
  <c r="AV19" i="25"/>
  <c r="AV18" i="25"/>
  <c r="AV17" i="25"/>
  <c r="AV9" i="25"/>
  <c r="AV53" i="24"/>
  <c r="AU45" i="24"/>
  <c r="AV40" i="24"/>
  <c r="AV39" i="24"/>
  <c r="AV35" i="24"/>
  <c r="AV32" i="24"/>
  <c r="AU25" i="24"/>
  <c r="AV24" i="24"/>
  <c r="AV20" i="24"/>
  <c r="AU10" i="24"/>
  <c r="AV8" i="24"/>
  <c r="AV4" i="24"/>
  <c r="AV17" i="23"/>
  <c r="M24" i="9"/>
  <c r="H22" i="9"/>
  <c r="AF2" i="9"/>
  <c r="H23" i="8"/>
  <c r="H24" i="8"/>
  <c r="BH4" i="5"/>
  <c r="AV19" i="23"/>
  <c r="K2" i="23"/>
  <c r="AF2" i="13"/>
  <c r="K27" i="13"/>
  <c r="AU11" i="25"/>
  <c r="AV29" i="25"/>
  <c r="AV21" i="25"/>
  <c r="AV13" i="25"/>
  <c r="AV5" i="25"/>
  <c r="AU30" i="25"/>
  <c r="AV4" i="25"/>
  <c r="AU19" i="25"/>
  <c r="F2" i="25"/>
  <c r="AX27" i="25"/>
  <c r="AU20" i="25"/>
  <c r="AV14" i="25"/>
  <c r="AX12" i="25"/>
  <c r="AU6" i="25"/>
  <c r="AU27" i="25"/>
  <c r="AV28" i="25"/>
  <c r="AV22" i="25"/>
  <c r="AV12" i="25"/>
  <c r="AX11" i="25"/>
  <c r="AX19" i="25"/>
  <c r="AX4" i="25"/>
  <c r="AV34" i="22"/>
  <c r="BH76" i="22"/>
  <c r="BH80" i="22"/>
  <c r="BH95" i="22"/>
  <c r="H10" i="22"/>
  <c r="H11" i="22"/>
  <c r="M18" i="22"/>
  <c r="AX18" i="22" s="1"/>
  <c r="H28" i="22"/>
  <c r="H29" i="22"/>
  <c r="AV29" i="22" s="1"/>
  <c r="H31" i="22"/>
  <c r="H32" i="22"/>
  <c r="K34" i="22"/>
  <c r="K36" i="22"/>
  <c r="M52" i="22"/>
  <c r="M60" i="22"/>
  <c r="K67" i="22"/>
  <c r="M69" i="22"/>
  <c r="AU69" i="22"/>
  <c r="AV72" i="22"/>
  <c r="K75" i="22"/>
  <c r="K80" i="22"/>
  <c r="AU88" i="22"/>
  <c r="K95" i="22"/>
  <c r="AU96" i="22"/>
  <c r="BH100" i="22"/>
  <c r="H6" i="22"/>
  <c r="H12" i="22"/>
  <c r="H13" i="22"/>
  <c r="AV13" i="22" s="1"/>
  <c r="H16" i="22"/>
  <c r="H17" i="22"/>
  <c r="AU17" i="22" s="1"/>
  <c r="K40" i="22"/>
  <c r="AV69" i="22"/>
  <c r="K76" i="22"/>
  <c r="AU80" i="22"/>
  <c r="BH99" i="22"/>
  <c r="K100" i="22"/>
  <c r="M23" i="22"/>
  <c r="AW23" i="22" s="1"/>
  <c r="H7" i="22"/>
  <c r="M7" i="22"/>
  <c r="AX7" i="22" s="1"/>
  <c r="AU9" i="22"/>
  <c r="M14" i="22"/>
  <c r="AW14" i="22" s="1"/>
  <c r="AV15" i="22"/>
  <c r="K23" i="22"/>
  <c r="M6" i="22"/>
  <c r="AX6" i="22" s="1"/>
  <c r="K7" i="22"/>
  <c r="K19" i="22"/>
  <c r="K21" i="22"/>
  <c r="H22" i="22"/>
  <c r="AX22" i="22" s="1"/>
  <c r="H23" i="22"/>
  <c r="H26" i="22"/>
  <c r="H27" i="22"/>
  <c r="AV27" i="22" s="1"/>
  <c r="K32" i="22"/>
  <c r="AV32" i="22" s="1"/>
  <c r="H33" i="22"/>
  <c r="BH11" i="21"/>
  <c r="H23" i="21"/>
  <c r="H25" i="21"/>
  <c r="H12" i="21"/>
  <c r="AV50" i="21"/>
  <c r="K87" i="21"/>
  <c r="AU91" i="21"/>
  <c r="M35" i="21"/>
  <c r="AU35" i="21"/>
  <c r="BH37" i="21"/>
  <c r="K33" i="21"/>
  <c r="AU34" i="21"/>
  <c r="BH35" i="21"/>
  <c r="AU38" i="21"/>
  <c r="BH54" i="21"/>
  <c r="BH83" i="21"/>
  <c r="BH90" i="21"/>
  <c r="BH18" i="21"/>
  <c r="AU42" i="21"/>
  <c r="AV87" i="21"/>
  <c r="P2" i="21"/>
  <c r="AP2" i="21"/>
  <c r="M27" i="21"/>
  <c r="AW27" i="21" s="1"/>
  <c r="H30" i="21"/>
  <c r="H31" i="21"/>
  <c r="H32" i="21"/>
  <c r="BH34" i="21"/>
  <c r="AV35" i="21"/>
  <c r="BH38" i="21"/>
  <c r="BH53" i="21"/>
  <c r="K54" i="21"/>
  <c r="M63" i="21"/>
  <c r="AU63" i="21"/>
  <c r="M65" i="21"/>
  <c r="K78" i="21"/>
  <c r="K83" i="21"/>
  <c r="H4" i="21"/>
  <c r="H16" i="21"/>
  <c r="H17" i="21"/>
  <c r="H18" i="21"/>
  <c r="H20" i="21"/>
  <c r="H21" i="21"/>
  <c r="H22" i="21"/>
  <c r="BH33" i="21"/>
  <c r="K34" i="21"/>
  <c r="K35" i="21"/>
  <c r="K38" i="21"/>
  <c r="K42" i="21"/>
  <c r="M20" i="21"/>
  <c r="AX20" i="21" s="1"/>
  <c r="BH27" i="21"/>
  <c r="M4" i="21"/>
  <c r="AW4" i="21" s="1"/>
  <c r="BH4" i="21"/>
  <c r="H7" i="21"/>
  <c r="H13" i="21"/>
  <c r="H26" i="21"/>
  <c r="BH28" i="21"/>
  <c r="AF2" i="21"/>
  <c r="M12" i="21"/>
  <c r="AX12" i="21" s="1"/>
  <c r="BH12" i="21"/>
  <c r="M19" i="21"/>
  <c r="BH19" i="21"/>
  <c r="BH26" i="21"/>
  <c r="K27" i="21"/>
  <c r="M28" i="21"/>
  <c r="BH7" i="21"/>
  <c r="AU18" i="21"/>
  <c r="BH20" i="21"/>
  <c r="H24" i="21"/>
  <c r="H27" i="21"/>
  <c r="AU27" i="21" s="1"/>
  <c r="H29" i="21"/>
  <c r="H5" i="20"/>
  <c r="H6" i="20"/>
  <c r="M9" i="20"/>
  <c r="AW9" i="20" s="1"/>
  <c r="H13" i="20"/>
  <c r="BH18" i="20"/>
  <c r="M21" i="20"/>
  <c r="BH30" i="20"/>
  <c r="M33" i="20"/>
  <c r="AX33" i="20" s="1"/>
  <c r="BH25" i="20"/>
  <c r="M5" i="20"/>
  <c r="AW5" i="20" s="1"/>
  <c r="K22" i="20"/>
  <c r="H24" i="20"/>
  <c r="K25" i="20"/>
  <c r="H27" i="20"/>
  <c r="K28" i="20"/>
  <c r="M29" i="20"/>
  <c r="M30" i="20"/>
  <c r="AW30" i="20" s="1"/>
  <c r="H31" i="20"/>
  <c r="H32" i="20"/>
  <c r="H8" i="20"/>
  <c r="H12" i="20"/>
  <c r="K18" i="20"/>
  <c r="AU18" i="20" s="1"/>
  <c r="K21" i="20"/>
  <c r="AU21" i="20" s="1"/>
  <c r="H22" i="20"/>
  <c r="H25" i="20"/>
  <c r="H28" i="20"/>
  <c r="AV30" i="20"/>
  <c r="K33" i="20"/>
  <c r="AV33" i="20" s="1"/>
  <c r="BH33" i="20"/>
  <c r="K36" i="19"/>
  <c r="BH48" i="19"/>
  <c r="AU68" i="19"/>
  <c r="AU72" i="19"/>
  <c r="AU76" i="19"/>
  <c r="AU80" i="19"/>
  <c r="K85" i="19"/>
  <c r="AU92" i="19"/>
  <c r="AV95" i="19"/>
  <c r="M5" i="19"/>
  <c r="AW5" i="19" s="1"/>
  <c r="H7" i="19"/>
  <c r="M13" i="19"/>
  <c r="H15" i="19"/>
  <c r="M21" i="19"/>
  <c r="AW21" i="19" s="1"/>
  <c r="H23" i="19"/>
  <c r="AV36" i="19"/>
  <c r="BH44" i="19"/>
  <c r="K48" i="19"/>
  <c r="AU96" i="19"/>
  <c r="AU100" i="19"/>
  <c r="H10" i="19"/>
  <c r="H11" i="19"/>
  <c r="AV48" i="19"/>
  <c r="BH4" i="19"/>
  <c r="BH20" i="19"/>
  <c r="H5" i="19"/>
  <c r="H8" i="19"/>
  <c r="H13" i="19"/>
  <c r="AX13" i="19" s="1"/>
  <c r="H16" i="19"/>
  <c r="AV16" i="19" s="1"/>
  <c r="H21" i="19"/>
  <c r="AU21" i="19" s="1"/>
  <c r="H24" i="19"/>
  <c r="BH30" i="19"/>
  <c r="H33" i="19"/>
  <c r="AF2" i="19"/>
  <c r="BH5" i="19"/>
  <c r="BH8" i="19"/>
  <c r="BH13" i="19"/>
  <c r="AU16" i="19"/>
  <c r="BH21" i="19"/>
  <c r="K30" i="19"/>
  <c r="K32" i="19"/>
  <c r="AX5" i="19"/>
  <c r="H6" i="19"/>
  <c r="H9" i="19"/>
  <c r="H12" i="19"/>
  <c r="H14" i="19"/>
  <c r="BH16" i="19"/>
  <c r="H20" i="19"/>
  <c r="H22" i="19"/>
  <c r="BH24" i="19"/>
  <c r="H28" i="19"/>
  <c r="H29" i="19"/>
  <c r="H30" i="19"/>
  <c r="AU30" i="19" s="1"/>
  <c r="H32" i="19"/>
  <c r="AU32" i="19" s="1"/>
  <c r="AU33" i="18"/>
  <c r="AU37" i="18"/>
  <c r="AV84" i="18"/>
  <c r="H4" i="18"/>
  <c r="M21" i="18"/>
  <c r="AW21" i="18" s="1"/>
  <c r="M22" i="18"/>
  <c r="AW22" i="18" s="1"/>
  <c r="H29" i="18"/>
  <c r="H32" i="18"/>
  <c r="K44" i="18"/>
  <c r="M58" i="18"/>
  <c r="K70" i="18"/>
  <c r="AU91" i="18"/>
  <c r="H9" i="18"/>
  <c r="H10" i="18"/>
  <c r="K94" i="18"/>
  <c r="M34" i="18"/>
  <c r="M38" i="18"/>
  <c r="AV66" i="18"/>
  <c r="M72" i="18"/>
  <c r="BH72" i="18"/>
  <c r="AV86" i="18"/>
  <c r="H7" i="18"/>
  <c r="H8" i="18"/>
  <c r="M11" i="18"/>
  <c r="AX11" i="18" s="1"/>
  <c r="M15" i="18"/>
  <c r="AW15" i="18" s="1"/>
  <c r="H18" i="18"/>
  <c r="H25" i="18"/>
  <c r="AV44" i="18"/>
  <c r="M46" i="18"/>
  <c r="AV56" i="18"/>
  <c r="BH58" i="18"/>
  <c r="BH60" i="18"/>
  <c r="AV72" i="18"/>
  <c r="M80" i="18"/>
  <c r="AU82" i="18"/>
  <c r="BH82" i="18"/>
  <c r="AU87" i="18"/>
  <c r="M88" i="18"/>
  <c r="K92" i="18"/>
  <c r="M100" i="18"/>
  <c r="AV52" i="18"/>
  <c r="M54" i="18"/>
  <c r="AU57" i="18"/>
  <c r="K60" i="18"/>
  <c r="K66" i="18"/>
  <c r="M70" i="18"/>
  <c r="K72" i="18"/>
  <c r="M76" i="18"/>
  <c r="BH76" i="18"/>
  <c r="AV82" i="18"/>
  <c r="K86" i="18"/>
  <c r="AV90" i="18"/>
  <c r="H22" i="18"/>
  <c r="H23" i="18"/>
  <c r="BH34" i="18"/>
  <c r="BH38" i="18"/>
  <c r="K40" i="18"/>
  <c r="AV42" i="18"/>
  <c r="K46" i="18"/>
  <c r="AU53" i="18"/>
  <c r="BH54" i="18"/>
  <c r="K56" i="18"/>
  <c r="AU60" i="18"/>
  <c r="AU75" i="18"/>
  <c r="AV76" i="18"/>
  <c r="K80" i="18"/>
  <c r="K88" i="18"/>
  <c r="M92" i="18"/>
  <c r="M18" i="18"/>
  <c r="AW18" i="18" s="1"/>
  <c r="H19" i="18"/>
  <c r="H24" i="18"/>
  <c r="K25" i="18"/>
  <c r="AU25" i="18" s="1"/>
  <c r="H31" i="18"/>
  <c r="BH14" i="18"/>
  <c r="K6" i="18"/>
  <c r="H20" i="18"/>
  <c r="H21" i="18"/>
  <c r="K27" i="18"/>
  <c r="K30" i="18"/>
  <c r="G2" i="18"/>
  <c r="H5" i="18"/>
  <c r="H6" i="18"/>
  <c r="BH6" i="18"/>
  <c r="H13" i="18"/>
  <c r="H14" i="18"/>
  <c r="H16" i="18"/>
  <c r="H17" i="18"/>
  <c r="H27" i="18"/>
  <c r="AU27" i="18" s="1"/>
  <c r="H28" i="18"/>
  <c r="H30" i="18"/>
  <c r="K50" i="17"/>
  <c r="H13" i="17"/>
  <c r="H14" i="17"/>
  <c r="H15" i="17"/>
  <c r="H18" i="17"/>
  <c r="H19" i="17"/>
  <c r="H25" i="17"/>
  <c r="M59" i="17"/>
  <c r="AU59" i="17"/>
  <c r="BH67" i="17"/>
  <c r="BH82" i="17"/>
  <c r="BH95" i="17"/>
  <c r="K35" i="17"/>
  <c r="M43" i="17"/>
  <c r="AU43" i="17"/>
  <c r="K51" i="17"/>
  <c r="K61" i="17"/>
  <c r="K82" i="17"/>
  <c r="K95" i="17"/>
  <c r="H9" i="17"/>
  <c r="AV9" i="17" s="1"/>
  <c r="AV51" i="17"/>
  <c r="K59" i="17"/>
  <c r="AV67" i="17"/>
  <c r="K86" i="17"/>
  <c r="AU95" i="17"/>
  <c r="H6" i="17"/>
  <c r="H7" i="17"/>
  <c r="M16" i="17"/>
  <c r="AW16" i="17" s="1"/>
  <c r="H22" i="17"/>
  <c r="H27" i="17"/>
  <c r="BH30" i="17"/>
  <c r="BH35" i="17"/>
  <c r="M39" i="17"/>
  <c r="AU39" i="17"/>
  <c r="BH39" i="17"/>
  <c r="K41" i="17"/>
  <c r="AU50" i="17"/>
  <c r="M51" i="17"/>
  <c r="AU51" i="17"/>
  <c r="K67" i="17"/>
  <c r="AV75" i="17"/>
  <c r="BH83" i="17"/>
  <c r="AV91" i="17"/>
  <c r="K30" i="17"/>
  <c r="K37" i="17"/>
  <c r="AV39" i="17"/>
  <c r="AV47" i="17"/>
  <c r="AU58" i="17"/>
  <c r="K83" i="17"/>
  <c r="BH86" i="17"/>
  <c r="K87" i="17"/>
  <c r="M9" i="17"/>
  <c r="AW9" i="17" s="1"/>
  <c r="H11" i="17"/>
  <c r="K16" i="17"/>
  <c r="H20" i="17"/>
  <c r="BH34" i="17"/>
  <c r="K39" i="17"/>
  <c r="BH50" i="17"/>
  <c r="BH75" i="17"/>
  <c r="AV83" i="17"/>
  <c r="BH91" i="17"/>
  <c r="BH9" i="17"/>
  <c r="BH16" i="17"/>
  <c r="M27" i="17"/>
  <c r="AW27" i="17" s="1"/>
  <c r="BH27" i="17"/>
  <c r="BH4" i="17"/>
  <c r="H8" i="17"/>
  <c r="H10" i="17"/>
  <c r="BH12" i="17"/>
  <c r="BH17" i="17"/>
  <c r="H21" i="17"/>
  <c r="H26" i="17"/>
  <c r="H5" i="17"/>
  <c r="BH8" i="17"/>
  <c r="H24" i="17"/>
  <c r="BH26" i="17"/>
  <c r="H12" i="17"/>
  <c r="H16" i="17"/>
  <c r="H17" i="17"/>
  <c r="H23" i="17"/>
  <c r="BM2" i="25"/>
  <c r="BG2" i="25"/>
  <c r="I2" i="25"/>
  <c r="BH2" i="25"/>
  <c r="K2" i="25"/>
  <c r="BK2" i="25"/>
  <c r="AZ2" i="21"/>
  <c r="Z2" i="21"/>
  <c r="AL2" i="20"/>
  <c r="Q2" i="20"/>
  <c r="Z2" i="20"/>
  <c r="L2" i="20"/>
  <c r="AG2" i="20"/>
  <c r="R2" i="17"/>
  <c r="AP2" i="17"/>
  <c r="Z2" i="17"/>
  <c r="AV21" i="24"/>
  <c r="AV49" i="24"/>
  <c r="AU37" i="24"/>
  <c r="AV25" i="24"/>
  <c r="AU47" i="24"/>
  <c r="AV48" i="24"/>
  <c r="AU38" i="24"/>
  <c r="AV26" i="24"/>
  <c r="AV22" i="24"/>
  <c r="AV36" i="24"/>
  <c r="AU30" i="24"/>
  <c r="AV28" i="24"/>
  <c r="AU18" i="24"/>
  <c r="AV16" i="24"/>
  <c r="AU6" i="24"/>
  <c r="AU52" i="24"/>
  <c r="AU31" i="24"/>
  <c r="AV47" i="24"/>
  <c r="F2" i="24"/>
  <c r="H39" i="11"/>
  <c r="H40" i="11"/>
  <c r="K72" i="11"/>
  <c r="BH73" i="11"/>
  <c r="M37" i="11"/>
  <c r="AW37" i="11" s="1"/>
  <c r="AV53" i="11"/>
  <c r="K73" i="11"/>
  <c r="K77" i="11"/>
  <c r="BH89" i="11"/>
  <c r="AV73" i="11"/>
  <c r="AU49" i="11"/>
  <c r="K56" i="11"/>
  <c r="AU64" i="11"/>
  <c r="BH88" i="11"/>
  <c r="K89" i="11"/>
  <c r="K93" i="11"/>
  <c r="H26" i="11"/>
  <c r="H27" i="11"/>
  <c r="H28" i="11"/>
  <c r="H33" i="11"/>
  <c r="K57" i="11"/>
  <c r="K88" i="11"/>
  <c r="AV89" i="11"/>
  <c r="AU93" i="11"/>
  <c r="BH72" i="11"/>
  <c r="Y2" i="11"/>
  <c r="H46" i="11"/>
  <c r="BH57" i="11"/>
  <c r="AF2" i="11"/>
  <c r="BH76" i="11"/>
  <c r="BH92" i="11"/>
  <c r="AO2" i="11"/>
  <c r="M61" i="11"/>
  <c r="AU61" i="11"/>
  <c r="H9" i="11"/>
  <c r="H10" i="11"/>
  <c r="H11" i="11"/>
  <c r="H12" i="11"/>
  <c r="K76" i="11"/>
  <c r="BH77" i="11"/>
  <c r="K92" i="11"/>
  <c r="H4" i="11"/>
  <c r="H5" i="11"/>
  <c r="H6" i="11"/>
  <c r="H7" i="11"/>
  <c r="H8" i="11"/>
  <c r="BH8" i="11"/>
  <c r="H29" i="11"/>
  <c r="H34" i="11"/>
  <c r="H41" i="11"/>
  <c r="H42" i="11"/>
  <c r="H47" i="11"/>
  <c r="H48" i="11"/>
  <c r="H30" i="11"/>
  <c r="H35" i="11"/>
  <c r="H36" i="11"/>
  <c r="K38" i="11"/>
  <c r="H43" i="11"/>
  <c r="M47" i="11"/>
  <c r="AW47" i="11" s="1"/>
  <c r="H13" i="11"/>
  <c r="H14" i="11"/>
  <c r="H15" i="11"/>
  <c r="H16" i="11"/>
  <c r="H17" i="11"/>
  <c r="H18" i="11"/>
  <c r="H19" i="11"/>
  <c r="H20" i="11"/>
  <c r="H21" i="11"/>
  <c r="H22" i="11"/>
  <c r="H23" i="11"/>
  <c r="H24" i="11"/>
  <c r="H25" i="11"/>
  <c r="H31" i="11"/>
  <c r="H32" i="11"/>
  <c r="H37" i="11"/>
  <c r="H38" i="11"/>
  <c r="H44" i="11"/>
  <c r="H45" i="11"/>
  <c r="BH24" i="12"/>
  <c r="M19" i="12"/>
  <c r="AW19" i="12" s="1"/>
  <c r="H24" i="12"/>
  <c r="AU24" i="12" s="1"/>
  <c r="AU80" i="12"/>
  <c r="H25" i="12"/>
  <c r="H26" i="12"/>
  <c r="AU26" i="12" s="1"/>
  <c r="H13" i="12"/>
  <c r="AU13" i="12" s="1"/>
  <c r="H36" i="12"/>
  <c r="H37" i="12"/>
  <c r="K77" i="12"/>
  <c r="M81" i="12"/>
  <c r="AV81" i="12"/>
  <c r="K43" i="12"/>
  <c r="AV61" i="12"/>
  <c r="AV83" i="12"/>
  <c r="H4" i="12"/>
  <c r="H22" i="12"/>
  <c r="H23" i="12"/>
  <c r="K71" i="12"/>
  <c r="AU84" i="12"/>
  <c r="M59" i="12"/>
  <c r="H9" i="12"/>
  <c r="H10" i="12"/>
  <c r="AU10" i="12" s="1"/>
  <c r="H17" i="12"/>
  <c r="M22" i="12"/>
  <c r="AW22" i="12" s="1"/>
  <c r="H29" i="12"/>
  <c r="AU43" i="12"/>
  <c r="K63" i="12"/>
  <c r="AV65" i="12"/>
  <c r="K75" i="12"/>
  <c r="BH77" i="12"/>
  <c r="BH28" i="12"/>
  <c r="AF2" i="12"/>
  <c r="M7" i="12"/>
  <c r="AW7" i="12" s="1"/>
  <c r="M16" i="12"/>
  <c r="AW16" i="12" s="1"/>
  <c r="H38" i="12"/>
  <c r="H39" i="12"/>
  <c r="AV43" i="12"/>
  <c r="K47" i="12"/>
  <c r="K49" i="12"/>
  <c r="K51" i="12"/>
  <c r="K53" i="12"/>
  <c r="K55" i="12"/>
  <c r="K57" i="12"/>
  <c r="K59" i="12"/>
  <c r="K67" i="12"/>
  <c r="AV69" i="12"/>
  <c r="AV75" i="12"/>
  <c r="K79" i="12"/>
  <c r="K81" i="12"/>
  <c r="BH81" i="12"/>
  <c r="M11" i="12"/>
  <c r="AW11" i="12" s="1"/>
  <c r="BH11" i="12"/>
  <c r="H20" i="12"/>
  <c r="H21" i="12"/>
  <c r="BH22" i="12"/>
  <c r="H27" i="12"/>
  <c r="H28" i="12"/>
  <c r="H30" i="12"/>
  <c r="H31" i="12"/>
  <c r="H32" i="12"/>
  <c r="H34" i="12"/>
  <c r="BH59" i="12"/>
  <c r="AV73" i="12"/>
  <c r="AU76" i="12"/>
  <c r="M77" i="12"/>
  <c r="AV77" i="12"/>
  <c r="AV79" i="12"/>
  <c r="K83" i="12"/>
  <c r="H7" i="12"/>
  <c r="H8" i="12"/>
  <c r="H12" i="12"/>
  <c r="M28" i="12"/>
  <c r="M30" i="12"/>
  <c r="AW30" i="12" s="1"/>
  <c r="M31" i="12"/>
  <c r="AW31" i="12" s="1"/>
  <c r="J2" i="12"/>
  <c r="H5" i="12"/>
  <c r="H11" i="12"/>
  <c r="M13" i="12"/>
  <c r="AW13" i="12" s="1"/>
  <c r="BH13" i="12"/>
  <c r="H18" i="12"/>
  <c r="K22" i="12"/>
  <c r="AV22" i="12" s="1"/>
  <c r="M23" i="12"/>
  <c r="AW23" i="12" s="1"/>
  <c r="H33" i="12"/>
  <c r="H35" i="12"/>
  <c r="K37" i="12"/>
  <c r="AV37" i="12" s="1"/>
  <c r="H6" i="12"/>
  <c r="H14" i="12"/>
  <c r="H15" i="12"/>
  <c r="H16" i="12"/>
  <c r="H19" i="12"/>
  <c r="BH7" i="13"/>
  <c r="BH11" i="13"/>
  <c r="D2" i="13"/>
  <c r="H5" i="13"/>
  <c r="H9" i="13"/>
  <c r="H18" i="13"/>
  <c r="H26" i="13"/>
  <c r="H29" i="13"/>
  <c r="BH44" i="13"/>
  <c r="BH56" i="13"/>
  <c r="BH4" i="13"/>
  <c r="K7" i="13"/>
  <c r="BH8" i="13"/>
  <c r="K11" i="13"/>
  <c r="H15" i="13"/>
  <c r="AU15" i="13" s="1"/>
  <c r="BH19" i="13"/>
  <c r="K20" i="13"/>
  <c r="H27" i="13"/>
  <c r="M30" i="13"/>
  <c r="AX30" i="13" s="1"/>
  <c r="H31" i="13"/>
  <c r="H32" i="13"/>
  <c r="H33" i="13"/>
  <c r="BH40" i="13"/>
  <c r="K41" i="13"/>
  <c r="AV41" i="13" s="1"/>
  <c r="H45" i="13"/>
  <c r="H52" i="13"/>
  <c r="K53" i="13"/>
  <c r="K56" i="13"/>
  <c r="AU56" i="13" s="1"/>
  <c r="H7" i="13"/>
  <c r="H11" i="13"/>
  <c r="BH15" i="13"/>
  <c r="K16" i="13"/>
  <c r="AV16" i="13" s="1"/>
  <c r="H20" i="13"/>
  <c r="K24" i="13"/>
  <c r="M32" i="13"/>
  <c r="AW32" i="13" s="1"/>
  <c r="H35" i="13"/>
  <c r="K40" i="13"/>
  <c r="H41" i="13"/>
  <c r="K44" i="13"/>
  <c r="AU44" i="13" s="1"/>
  <c r="BH45" i="13"/>
  <c r="H53" i="13"/>
  <c r="AV53" i="13"/>
  <c r="H56" i="13"/>
  <c r="K95" i="14"/>
  <c r="K5" i="14"/>
  <c r="M10" i="14"/>
  <c r="M20" i="14"/>
  <c r="AW20" i="14" s="1"/>
  <c r="M67" i="14"/>
  <c r="AU67" i="14"/>
  <c r="K81" i="14"/>
  <c r="K50" i="14"/>
  <c r="AV67" i="14"/>
  <c r="AV81" i="14"/>
  <c r="H11" i="14"/>
  <c r="AU11" i="14" s="1"/>
  <c r="H12" i="14"/>
  <c r="H13" i="14"/>
  <c r="H15" i="14"/>
  <c r="H16" i="14"/>
  <c r="H17" i="14"/>
  <c r="H21" i="14"/>
  <c r="H23" i="14"/>
  <c r="H25" i="14"/>
  <c r="H26" i="14"/>
  <c r="H29" i="14"/>
  <c r="H30" i="14"/>
  <c r="H32" i="14"/>
  <c r="H36" i="14"/>
  <c r="H39" i="14"/>
  <c r="H40" i="14"/>
  <c r="H41" i="14"/>
  <c r="M49" i="14"/>
  <c r="AW49" i="14" s="1"/>
  <c r="AV71" i="14"/>
  <c r="AV87" i="14"/>
  <c r="M75" i="14"/>
  <c r="AU75" i="14"/>
  <c r="H4" i="14"/>
  <c r="H5" i="14"/>
  <c r="K56" i="14"/>
  <c r="K67" i="14"/>
  <c r="AV75" i="14"/>
  <c r="M42" i="14"/>
  <c r="AW42" i="14" s="1"/>
  <c r="K58" i="14"/>
  <c r="K71" i="14"/>
  <c r="K75" i="14"/>
  <c r="K78" i="14"/>
  <c r="BH81" i="14"/>
  <c r="K82" i="14"/>
  <c r="K94" i="14"/>
  <c r="M52" i="14"/>
  <c r="AU52" i="14"/>
  <c r="M65" i="14"/>
  <c r="AV65" i="14"/>
  <c r="AV83" i="14"/>
  <c r="BH28" i="14"/>
  <c r="AV52" i="14"/>
  <c r="K43" i="14"/>
  <c r="BH65" i="14"/>
  <c r="K66" i="14"/>
  <c r="K79" i="14"/>
  <c r="K83" i="14"/>
  <c r="BH83" i="14"/>
  <c r="H9" i="14"/>
  <c r="M24" i="14"/>
  <c r="AW24" i="14" s="1"/>
  <c r="H28" i="14"/>
  <c r="H42" i="14"/>
  <c r="H43" i="14"/>
  <c r="H47" i="14"/>
  <c r="H48" i="14"/>
  <c r="BH56" i="14"/>
  <c r="K62" i="14"/>
  <c r="BH67" i="14"/>
  <c r="AU83" i="14"/>
  <c r="K87" i="14"/>
  <c r="AV95" i="14"/>
  <c r="H6" i="14"/>
  <c r="AU6" i="14" s="1"/>
  <c r="H7" i="14"/>
  <c r="H8" i="14"/>
  <c r="BH10" i="14"/>
  <c r="H14" i="14"/>
  <c r="M17" i="14"/>
  <c r="AW17" i="14" s="1"/>
  <c r="H19" i="14"/>
  <c r="H22" i="14"/>
  <c r="M28" i="14"/>
  <c r="AW28" i="14" s="1"/>
  <c r="M29" i="14"/>
  <c r="AW29" i="14" s="1"/>
  <c r="M40" i="14"/>
  <c r="AW40" i="14" s="1"/>
  <c r="H44" i="14"/>
  <c r="M44" i="14"/>
  <c r="AW44" i="14" s="1"/>
  <c r="M25" i="14"/>
  <c r="AW25" i="14" s="1"/>
  <c r="M6" i="14"/>
  <c r="AW6" i="14" s="1"/>
  <c r="K10" i="14"/>
  <c r="M14" i="14"/>
  <c r="AW14" i="14" s="1"/>
  <c r="K20" i="14"/>
  <c r="H37" i="14"/>
  <c r="H38" i="14"/>
  <c r="M45" i="14"/>
  <c r="AW45" i="14" s="1"/>
  <c r="BH44" i="14"/>
  <c r="H10" i="14"/>
  <c r="M11" i="14"/>
  <c r="AW11" i="14" s="1"/>
  <c r="H20" i="14"/>
  <c r="M21" i="14"/>
  <c r="H24" i="14"/>
  <c r="H27" i="14"/>
  <c r="H31" i="14"/>
  <c r="H33" i="14"/>
  <c r="H34" i="14"/>
  <c r="H35" i="14"/>
  <c r="K44" i="14"/>
  <c r="BH46" i="14"/>
  <c r="K48" i="14"/>
  <c r="H49" i="14"/>
  <c r="H24" i="15"/>
  <c r="H27" i="15"/>
  <c r="H29" i="15"/>
  <c r="H31" i="15"/>
  <c r="AU83" i="15"/>
  <c r="AU44" i="15"/>
  <c r="BH44" i="15"/>
  <c r="K49" i="15"/>
  <c r="BH63" i="15"/>
  <c r="BH12" i="15"/>
  <c r="H15" i="15"/>
  <c r="K82" i="15"/>
  <c r="H6" i="15"/>
  <c r="H7" i="15"/>
  <c r="H10" i="15"/>
  <c r="H12" i="15"/>
  <c r="H18" i="15"/>
  <c r="H21" i="15"/>
  <c r="H33" i="15"/>
  <c r="H35" i="15"/>
  <c r="K59" i="15"/>
  <c r="BH71" i="15"/>
  <c r="AU40" i="15"/>
  <c r="AU45" i="15"/>
  <c r="K71" i="15"/>
  <c r="K44" i="15"/>
  <c r="K54" i="15"/>
  <c r="AV71" i="15"/>
  <c r="BH75" i="15"/>
  <c r="BH82" i="15"/>
  <c r="K83" i="15"/>
  <c r="BH53" i="15"/>
  <c r="AV40" i="15"/>
  <c r="AS2" i="15"/>
  <c r="P2" i="15"/>
  <c r="H5" i="15"/>
  <c r="K24" i="15"/>
  <c r="H25" i="15"/>
  <c r="M28" i="15"/>
  <c r="K40" i="15"/>
  <c r="BH40" i="15"/>
  <c r="AU41" i="15"/>
  <c r="AV44" i="15"/>
  <c r="AV50" i="15"/>
  <c r="BH83" i="15"/>
  <c r="BH27" i="15"/>
  <c r="BH59" i="15"/>
  <c r="K5" i="15"/>
  <c r="AU5" i="15" s="1"/>
  <c r="H8" i="15"/>
  <c r="H9" i="15"/>
  <c r="M12" i="15"/>
  <c r="H13" i="15"/>
  <c r="H14" i="15"/>
  <c r="H19" i="15"/>
  <c r="H20" i="15"/>
  <c r="K21" i="15"/>
  <c r="AV21" i="15" s="1"/>
  <c r="M24" i="15"/>
  <c r="AW24" i="15" s="1"/>
  <c r="H26" i="15"/>
  <c r="K28" i="15"/>
  <c r="M31" i="15"/>
  <c r="AW31" i="15" s="1"/>
  <c r="H32" i="15"/>
  <c r="H34" i="15"/>
  <c r="M9" i="15"/>
  <c r="AW9" i="15" s="1"/>
  <c r="BH28" i="15"/>
  <c r="K38" i="15"/>
  <c r="BH38" i="15"/>
  <c r="M4" i="15"/>
  <c r="AW4" i="15" s="1"/>
  <c r="BH4" i="15"/>
  <c r="M5" i="15"/>
  <c r="AX5" i="15" s="1"/>
  <c r="H11" i="15"/>
  <c r="H16" i="15"/>
  <c r="H17" i="15"/>
  <c r="M21" i="15"/>
  <c r="AX21" i="15" s="1"/>
  <c r="H22" i="15"/>
  <c r="H23" i="15"/>
  <c r="H28" i="15"/>
  <c r="H30" i="15"/>
  <c r="H36" i="15"/>
  <c r="H37" i="15"/>
  <c r="H38" i="15"/>
  <c r="H36" i="16"/>
  <c r="H25" i="16"/>
  <c r="H26" i="16"/>
  <c r="AV26" i="16" s="1"/>
  <c r="H31" i="16"/>
  <c r="AV31" i="16" s="1"/>
  <c r="AV42" i="16"/>
  <c r="AV45" i="16"/>
  <c r="H13" i="16"/>
  <c r="H14" i="16"/>
  <c r="AV14" i="16" s="1"/>
  <c r="BH53" i="16"/>
  <c r="H9" i="16"/>
  <c r="H11" i="16"/>
  <c r="H12" i="16"/>
  <c r="H15" i="16"/>
  <c r="H24" i="16"/>
  <c r="AU57" i="16"/>
  <c r="E2" i="16"/>
  <c r="H18" i="16"/>
  <c r="H19" i="16"/>
  <c r="K43" i="16"/>
  <c r="AV53" i="16"/>
  <c r="BH69" i="16"/>
  <c r="Y2" i="16"/>
  <c r="BH26" i="16"/>
  <c r="K35" i="16"/>
  <c r="M41" i="16"/>
  <c r="AU49" i="16"/>
  <c r="AU77" i="16"/>
  <c r="AO2" i="16"/>
  <c r="H27" i="16"/>
  <c r="H34" i="16"/>
  <c r="H35" i="16"/>
  <c r="AU43" i="16"/>
  <c r="K69" i="16"/>
  <c r="H5" i="16"/>
  <c r="H6" i="16"/>
  <c r="H7" i="16"/>
  <c r="H8" i="16"/>
  <c r="H16" i="16"/>
  <c r="H17" i="16"/>
  <c r="AU17" i="16" s="1"/>
  <c r="H20" i="16"/>
  <c r="H22" i="16"/>
  <c r="H23" i="16"/>
  <c r="H30" i="16"/>
  <c r="K41" i="16"/>
  <c r="AV43" i="16"/>
  <c r="BH45" i="16"/>
  <c r="K46" i="16"/>
  <c r="AU61" i="16"/>
  <c r="AU65" i="16"/>
  <c r="AU69" i="16"/>
  <c r="AU81" i="16"/>
  <c r="AU73" i="16"/>
  <c r="J2" i="16"/>
  <c r="M11" i="16"/>
  <c r="BH27" i="16"/>
  <c r="H32" i="16"/>
  <c r="H4" i="16"/>
  <c r="H10" i="16"/>
  <c r="M20" i="16"/>
  <c r="AW20" i="16" s="1"/>
  <c r="H21" i="16"/>
  <c r="H28" i="16"/>
  <c r="H29" i="16"/>
  <c r="H33" i="16"/>
  <c r="I2" i="24"/>
  <c r="BH2" i="24"/>
  <c r="BG2" i="24"/>
  <c r="K2" i="24"/>
  <c r="BK2" i="24"/>
  <c r="AG2" i="11"/>
  <c r="BA2" i="11"/>
  <c r="L2" i="11"/>
  <c r="X2" i="11"/>
  <c r="AN2" i="11"/>
  <c r="T2" i="11"/>
  <c r="AZ2" i="11"/>
  <c r="L2" i="13"/>
  <c r="AO2" i="13"/>
  <c r="P2" i="13"/>
  <c r="X2" i="13"/>
  <c r="AG2" i="13"/>
  <c r="AS2" i="13"/>
  <c r="Q2" i="13"/>
  <c r="Y2" i="13"/>
  <c r="AZ2" i="13"/>
  <c r="Q2" i="15"/>
  <c r="AC2" i="15"/>
  <c r="AZ2" i="15"/>
  <c r="U2" i="15"/>
  <c r="L2" i="15"/>
  <c r="AN2" i="15"/>
  <c r="T2" i="16"/>
  <c r="AC2" i="16"/>
  <c r="AP2" i="16"/>
  <c r="L2" i="16"/>
  <c r="AG2" i="16"/>
  <c r="AT2" i="16"/>
  <c r="P2" i="16"/>
  <c r="X2" i="16"/>
  <c r="AJ2" i="16"/>
  <c r="AX11" i="23"/>
  <c r="AV12" i="23"/>
  <c r="AU5" i="23"/>
  <c r="AV11" i="23"/>
  <c r="AX5" i="23"/>
  <c r="AU17" i="23"/>
  <c r="AV22" i="23"/>
  <c r="AV7" i="23"/>
  <c r="AU11" i="23"/>
  <c r="AX21" i="23"/>
  <c r="AU21" i="23"/>
  <c r="AU6" i="23"/>
  <c r="AX6" i="23"/>
  <c r="AV8" i="23"/>
  <c r="AV5" i="23"/>
  <c r="F2" i="23"/>
  <c r="AU22" i="23"/>
  <c r="AV16" i="23"/>
  <c r="AU9" i="23"/>
  <c r="AU19" i="23"/>
  <c r="AV20" i="23"/>
  <c r="BG2" i="23"/>
  <c r="AV14" i="23"/>
  <c r="BJ2" i="23"/>
  <c r="BH2" i="23"/>
  <c r="BK2" i="23"/>
  <c r="BH30" i="10"/>
  <c r="AU37" i="10"/>
  <c r="K86" i="10"/>
  <c r="K98" i="10"/>
  <c r="H15" i="10"/>
  <c r="H16" i="10"/>
  <c r="H19" i="10"/>
  <c r="H20" i="10"/>
  <c r="H22" i="10"/>
  <c r="H25" i="10"/>
  <c r="H26" i="10"/>
  <c r="AV26" i="10" s="1"/>
  <c r="AV98" i="10"/>
  <c r="M9" i="10"/>
  <c r="AX9" i="10" s="1"/>
  <c r="K32" i="10"/>
  <c r="BH32" i="10"/>
  <c r="AU33" i="10"/>
  <c r="AV36" i="10"/>
  <c r="K40" i="10"/>
  <c r="BH40" i="10"/>
  <c r="AU41" i="10"/>
  <c r="K46" i="10"/>
  <c r="AU70" i="10"/>
  <c r="BH86" i="10"/>
  <c r="K94" i="10"/>
  <c r="H5" i="10"/>
  <c r="H6" i="10"/>
  <c r="H7" i="10"/>
  <c r="H8" i="10"/>
  <c r="M17" i="10"/>
  <c r="AW17" i="10" s="1"/>
  <c r="AU29" i="10"/>
  <c r="M30" i="10"/>
  <c r="AV30" i="10"/>
  <c r="AU32" i="10"/>
  <c r="AU40" i="10"/>
  <c r="K50" i="10"/>
  <c r="K54" i="10"/>
  <c r="K58" i="10"/>
  <c r="K62" i="10"/>
  <c r="BH98" i="10"/>
  <c r="H23" i="10"/>
  <c r="H24" i="10"/>
  <c r="AV32" i="10"/>
  <c r="AV40" i="10"/>
  <c r="AV50" i="10"/>
  <c r="AV54" i="10"/>
  <c r="AV58" i="10"/>
  <c r="AV62" i="10"/>
  <c r="AV94" i="10"/>
  <c r="M4" i="10"/>
  <c r="AW4" i="10" s="1"/>
  <c r="H14" i="10"/>
  <c r="H18" i="10"/>
  <c r="M18" i="10"/>
  <c r="AW18" i="10" s="1"/>
  <c r="M8" i="10"/>
  <c r="M13" i="10"/>
  <c r="K28" i="10"/>
  <c r="H17" i="10"/>
  <c r="K18" i="10"/>
  <c r="H21" i="10"/>
  <c r="H27" i="10"/>
  <c r="H28" i="10"/>
  <c r="BM2" i="23"/>
  <c r="AZ2" i="9"/>
  <c r="T2" i="9"/>
  <c r="Z2" i="9"/>
  <c r="AO2" i="9"/>
  <c r="U2" i="9"/>
  <c r="AD2" i="9"/>
  <c r="AP2" i="9"/>
  <c r="P2" i="9"/>
  <c r="Y2" i="9"/>
  <c r="AJ2" i="9"/>
  <c r="AT2" i="9"/>
  <c r="K25" i="9"/>
  <c r="AU25" i="9" s="1"/>
  <c r="H4" i="9"/>
  <c r="H8" i="9"/>
  <c r="H12" i="9"/>
  <c r="M12" i="9"/>
  <c r="AW12" i="9" s="1"/>
  <c r="M16" i="9"/>
  <c r="M20" i="9"/>
  <c r="AX20" i="9" s="1"/>
  <c r="M25" i="9"/>
  <c r="AX25" i="9" s="1"/>
  <c r="M5" i="9"/>
  <c r="AX5" i="9" s="1"/>
  <c r="H7" i="9"/>
  <c r="M9" i="9"/>
  <c r="AX9" i="9" s="1"/>
  <c r="H11" i="9"/>
  <c r="M13" i="9"/>
  <c r="AX13" i="9" s="1"/>
  <c r="H15" i="9"/>
  <c r="M17" i="9"/>
  <c r="AX17" i="9" s="1"/>
  <c r="H19" i="9"/>
  <c r="H24" i="9"/>
  <c r="AX24" i="9" s="1"/>
  <c r="U2" i="8"/>
  <c r="AG2" i="8"/>
  <c r="AR2" i="8"/>
  <c r="Q2" i="8"/>
  <c r="AN2" i="8"/>
  <c r="L2" i="8"/>
  <c r="AH2" i="8"/>
  <c r="AS2" i="8"/>
  <c r="AB2" i="8"/>
  <c r="P2" i="8"/>
  <c r="Z2" i="8"/>
  <c r="AL2" i="8"/>
  <c r="BA2" i="8"/>
  <c r="BH9" i="8"/>
  <c r="H12" i="8"/>
  <c r="AU12" i="8" s="1"/>
  <c r="H14" i="8"/>
  <c r="H17" i="8"/>
  <c r="BH20" i="8"/>
  <c r="BH25" i="8"/>
  <c r="AF2" i="8"/>
  <c r="K9" i="8"/>
  <c r="K25" i="8"/>
  <c r="AU25" i="8" s="1"/>
  <c r="M27" i="8"/>
  <c r="AX27" i="8" s="1"/>
  <c r="H8" i="8"/>
  <c r="H9" i="8"/>
  <c r="AV9" i="8" s="1"/>
  <c r="BH12" i="8"/>
  <c r="K13" i="8"/>
  <c r="AV13" i="8" s="1"/>
  <c r="BH17" i="8"/>
  <c r="H20" i="8"/>
  <c r="AV20" i="8" s="1"/>
  <c r="K24" i="8"/>
  <c r="AU24" i="8" s="1"/>
  <c r="H25" i="8"/>
  <c r="H30" i="8"/>
  <c r="AV43" i="7"/>
  <c r="AV74" i="7"/>
  <c r="BH76" i="7"/>
  <c r="AV98" i="7"/>
  <c r="AV31" i="7"/>
  <c r="K39" i="7"/>
  <c r="BH39" i="7"/>
  <c r="M49" i="7"/>
  <c r="AV57" i="7"/>
  <c r="BH59" i="7"/>
  <c r="M72" i="7"/>
  <c r="BH72" i="7"/>
  <c r="AU73" i="7"/>
  <c r="M76" i="7"/>
  <c r="K78" i="7"/>
  <c r="BH78" i="7"/>
  <c r="AV82" i="7"/>
  <c r="H16" i="7"/>
  <c r="AV29" i="7"/>
  <c r="AV35" i="7"/>
  <c r="AU39" i="7"/>
  <c r="K43" i="7"/>
  <c r="BH43" i="7"/>
  <c r="AU48" i="7"/>
  <c r="AU59" i="7"/>
  <c r="AV61" i="7"/>
  <c r="AV68" i="7"/>
  <c r="AV72" i="7"/>
  <c r="K74" i="7"/>
  <c r="BH74" i="7"/>
  <c r="AV76" i="7"/>
  <c r="AU78" i="7"/>
  <c r="K80" i="7"/>
  <c r="BH80" i="7"/>
  <c r="AU81" i="7"/>
  <c r="AV94" i="7"/>
  <c r="K98" i="7"/>
  <c r="AV39" i="7"/>
  <c r="AU43" i="7"/>
  <c r="BH51" i="7"/>
  <c r="K63" i="7"/>
  <c r="K72" i="7"/>
  <c r="AU74" i="7"/>
  <c r="K76" i="7"/>
  <c r="AV78" i="7"/>
  <c r="M21" i="7"/>
  <c r="AW21" i="7" s="1"/>
  <c r="H24" i="7"/>
  <c r="H25" i="7"/>
  <c r="H6" i="7"/>
  <c r="H7" i="7"/>
  <c r="H8" i="7"/>
  <c r="H9" i="7"/>
  <c r="H10" i="7"/>
  <c r="H12" i="7"/>
  <c r="H13" i="7"/>
  <c r="H17" i="7"/>
  <c r="M28" i="7"/>
  <c r="AX28" i="7" s="1"/>
  <c r="K13" i="7"/>
  <c r="K21" i="7"/>
  <c r="AB2" i="7"/>
  <c r="L2" i="7"/>
  <c r="T2" i="7"/>
  <c r="BA2" i="7"/>
  <c r="AC2" i="7"/>
  <c r="AO2" i="7"/>
  <c r="P2" i="7"/>
  <c r="AG2" i="7"/>
  <c r="AR2" i="7"/>
  <c r="Q2" i="7"/>
  <c r="Y2" i="7"/>
  <c r="AJ2" i="7"/>
  <c r="AS2" i="7"/>
  <c r="M17" i="7"/>
  <c r="AW17" i="7" s="1"/>
  <c r="M12" i="7"/>
  <c r="AF2" i="7"/>
  <c r="H11" i="7"/>
  <c r="BH27" i="7"/>
  <c r="D2" i="7"/>
  <c r="M16" i="7"/>
  <c r="AW16" i="7" s="1"/>
  <c r="K17" i="7"/>
  <c r="H4" i="7"/>
  <c r="H5" i="7"/>
  <c r="K12" i="7"/>
  <c r="K19" i="7"/>
  <c r="H26" i="7"/>
  <c r="H27" i="7"/>
  <c r="BH57" i="6"/>
  <c r="BH74" i="6"/>
  <c r="BH52" i="6"/>
  <c r="K57" i="6"/>
  <c r="K71" i="6"/>
  <c r="H22" i="6"/>
  <c r="K52" i="6"/>
  <c r="AU57" i="6"/>
  <c r="K74" i="6"/>
  <c r="AU82" i="6"/>
  <c r="H17" i="6"/>
  <c r="H18" i="6"/>
  <c r="BH45" i="6"/>
  <c r="BH90" i="6"/>
  <c r="AU49" i="6"/>
  <c r="AV79" i="6"/>
  <c r="H7" i="6"/>
  <c r="H8" i="6"/>
  <c r="AU45" i="6"/>
  <c r="K50" i="6"/>
  <c r="K70" i="6"/>
  <c r="M71" i="6"/>
  <c r="AU71" i="6"/>
  <c r="AU74" i="6"/>
  <c r="AU90" i="6"/>
  <c r="AV29" i="6"/>
  <c r="BH46" i="6"/>
  <c r="H12" i="6"/>
  <c r="M15" i="6"/>
  <c r="AW15" i="6" s="1"/>
  <c r="H19" i="6"/>
  <c r="H21" i="6"/>
  <c r="AU21" i="6" s="1"/>
  <c r="AV37" i="6"/>
  <c r="M46" i="6"/>
  <c r="AU46" i="6"/>
  <c r="BH70" i="6"/>
  <c r="AV71" i="6"/>
  <c r="K75" i="6"/>
  <c r="K94" i="6"/>
  <c r="K29" i="6"/>
  <c r="BH29" i="6"/>
  <c r="AV46" i="6"/>
  <c r="K58" i="6"/>
  <c r="K62" i="6"/>
  <c r="K81" i="6"/>
  <c r="BH82" i="6"/>
  <c r="K83" i="6"/>
  <c r="K89" i="6"/>
  <c r="AU94" i="6"/>
  <c r="H5" i="6"/>
  <c r="K37" i="6"/>
  <c r="BH37" i="6"/>
  <c r="K45" i="6"/>
  <c r="K46" i="6"/>
  <c r="BH56" i="6"/>
  <c r="AV58" i="6"/>
  <c r="K73" i="6"/>
  <c r="M75" i="6"/>
  <c r="AU75" i="6"/>
  <c r="BH78" i="6"/>
  <c r="K79" i="6"/>
  <c r="K82" i="6"/>
  <c r="AV83" i="6"/>
  <c r="K90" i="6"/>
  <c r="AT2" i="6"/>
  <c r="AD2" i="6"/>
  <c r="AL2" i="6"/>
  <c r="J2" i="6"/>
  <c r="H11" i="6"/>
  <c r="H13" i="6"/>
  <c r="H14" i="6"/>
  <c r="AU14" i="6" s="1"/>
  <c r="H20" i="6"/>
  <c r="AU20" i="6" s="1"/>
  <c r="K21" i="6"/>
  <c r="K15" i="6"/>
  <c r="H6" i="6"/>
  <c r="M8" i="6"/>
  <c r="H9" i="6"/>
  <c r="M12" i="6"/>
  <c r="AX12" i="6" s="1"/>
  <c r="H15" i="6"/>
  <c r="AV15" i="6" s="1"/>
  <c r="H16" i="6"/>
  <c r="M21" i="6"/>
  <c r="AW21" i="6" s="1"/>
  <c r="BH58" i="5"/>
  <c r="H5" i="5"/>
  <c r="H6" i="5"/>
  <c r="H7" i="5"/>
  <c r="H15" i="5"/>
  <c r="H18" i="5"/>
  <c r="AU18" i="5" s="1"/>
  <c r="M35" i="5"/>
  <c r="K54" i="5"/>
  <c r="K55" i="5"/>
  <c r="K63" i="5"/>
  <c r="AV80" i="5"/>
  <c r="BH88" i="5"/>
  <c r="AV96" i="5"/>
  <c r="BH75" i="5"/>
  <c r="BH91" i="5"/>
  <c r="M55" i="5"/>
  <c r="AU55" i="5"/>
  <c r="M63" i="5"/>
  <c r="AU63" i="5"/>
  <c r="BH80" i="5"/>
  <c r="K87" i="5"/>
  <c r="AV88" i="5"/>
  <c r="BH96" i="5"/>
  <c r="BH43" i="5"/>
  <c r="BH45" i="5"/>
  <c r="BH54" i="5"/>
  <c r="AV55" i="5"/>
  <c r="K58" i="5"/>
  <c r="AU62" i="5"/>
  <c r="AV68" i="5"/>
  <c r="K75" i="5"/>
  <c r="K91" i="5"/>
  <c r="P2" i="5"/>
  <c r="AJ2" i="5"/>
  <c r="U2" i="5"/>
  <c r="AR2" i="5"/>
  <c r="AB2" i="5"/>
  <c r="H20" i="5"/>
  <c r="H21" i="5"/>
  <c r="H13" i="5"/>
  <c r="H14" i="5"/>
  <c r="M19" i="5"/>
  <c r="AW19" i="5" s="1"/>
  <c r="H9" i="5"/>
  <c r="H10" i="5"/>
  <c r="BH11" i="5"/>
  <c r="K4" i="5"/>
  <c r="AV4" i="5" s="1"/>
  <c r="AF2" i="5"/>
  <c r="BH19" i="5"/>
  <c r="H11" i="5"/>
  <c r="AU11" i="5" s="1"/>
  <c r="M12" i="5"/>
  <c r="AX12" i="5" s="1"/>
  <c r="M15" i="5"/>
  <c r="AW15" i="5" s="1"/>
  <c r="H16" i="5"/>
  <c r="BH18" i="5"/>
  <c r="K19" i="5"/>
  <c r="H8" i="5"/>
  <c r="H17" i="5"/>
  <c r="H19" i="5"/>
  <c r="M4" i="5"/>
  <c r="AX4" i="5" s="1"/>
  <c r="M8" i="5"/>
  <c r="AW8" i="5" s="1"/>
  <c r="AU27" i="5"/>
  <c r="AU39" i="5"/>
  <c r="M101" i="5"/>
  <c r="BH16" i="6"/>
  <c r="AV53" i="6"/>
  <c r="BH67" i="6"/>
  <c r="AU87" i="6"/>
  <c r="M11" i="7"/>
  <c r="M92" i="7"/>
  <c r="AV30" i="5"/>
  <c r="M31" i="5"/>
  <c r="AV46" i="5"/>
  <c r="M73" i="5"/>
  <c r="M84" i="5"/>
  <c r="M89" i="5"/>
  <c r="M11" i="6"/>
  <c r="AW11" i="6" s="1"/>
  <c r="AV33" i="6"/>
  <c r="BH38" i="6"/>
  <c r="AV41" i="6"/>
  <c r="AV48" i="6"/>
  <c r="BH63" i="6"/>
  <c r="BH11" i="7"/>
  <c r="M86" i="7"/>
  <c r="J2" i="8"/>
  <c r="BH12" i="1"/>
  <c r="L2" i="5"/>
  <c r="Q2" i="5"/>
  <c r="AC2" i="5"/>
  <c r="AS2" i="5"/>
  <c r="M9" i="5"/>
  <c r="AW9" i="5" s="1"/>
  <c r="M16" i="5"/>
  <c r="AW16" i="5" s="1"/>
  <c r="AV22" i="5"/>
  <c r="AV23" i="5"/>
  <c r="M24" i="5"/>
  <c r="AU24" i="5"/>
  <c r="AV27" i="5"/>
  <c r="M28" i="5"/>
  <c r="AU28" i="5"/>
  <c r="AV31" i="5"/>
  <c r="M32" i="5"/>
  <c r="AU32" i="5"/>
  <c r="AV35" i="5"/>
  <c r="M36" i="5"/>
  <c r="AU36" i="5"/>
  <c r="AV39" i="5"/>
  <c r="AV42" i="5"/>
  <c r="M43" i="5"/>
  <c r="M45" i="5"/>
  <c r="M47" i="5"/>
  <c r="AU47" i="5"/>
  <c r="M51" i="5"/>
  <c r="AU51" i="5"/>
  <c r="BH51" i="5"/>
  <c r="AU58" i="5"/>
  <c r="K59" i="5"/>
  <c r="AV62" i="5"/>
  <c r="BH63" i="5"/>
  <c r="BH67" i="5"/>
  <c r="AV71" i="5"/>
  <c r="BH76" i="5"/>
  <c r="M80" i="5"/>
  <c r="AU80" i="5"/>
  <c r="AV84" i="5"/>
  <c r="M85" i="5"/>
  <c r="AU85" i="5"/>
  <c r="BH92" i="5"/>
  <c r="M96" i="5"/>
  <c r="AU96" i="5"/>
  <c r="R2" i="6"/>
  <c r="AF2" i="6"/>
  <c r="M9" i="6"/>
  <c r="AW9" i="6" s="1"/>
  <c r="BH9" i="6"/>
  <c r="BH11" i="6"/>
  <c r="M16" i="6"/>
  <c r="AW16" i="6" s="1"/>
  <c r="M18" i="6"/>
  <c r="BH18" i="6"/>
  <c r="M22" i="6"/>
  <c r="AX22" i="6" s="1"/>
  <c r="M26" i="6"/>
  <c r="AU26" i="6"/>
  <c r="BH26" i="6"/>
  <c r="M30" i="6"/>
  <c r="AU30" i="6"/>
  <c r="M34" i="6"/>
  <c r="AU34" i="6"/>
  <c r="BH34" i="6"/>
  <c r="M38" i="6"/>
  <c r="AU38" i="6"/>
  <c r="M42" i="6"/>
  <c r="AU42" i="6"/>
  <c r="BH42" i="6"/>
  <c r="AV49" i="6"/>
  <c r="M54" i="6"/>
  <c r="AU54" i="6"/>
  <c r="BH54" i="6"/>
  <c r="AV56" i="6"/>
  <c r="M63" i="6"/>
  <c r="AU63" i="6"/>
  <c r="M67" i="6"/>
  <c r="AU67" i="6"/>
  <c r="AU78" i="6"/>
  <c r="M5" i="7"/>
  <c r="AW5" i="7" s="1"/>
  <c r="M9" i="7"/>
  <c r="AW9" i="7" s="1"/>
  <c r="K25" i="7"/>
  <c r="M27" i="7"/>
  <c r="AW27" i="7" s="1"/>
  <c r="K29" i="7"/>
  <c r="AU36" i="7"/>
  <c r="M37" i="7"/>
  <c r="BH37" i="7"/>
  <c r="AU40" i="7"/>
  <c r="M41" i="7"/>
  <c r="BH41" i="7"/>
  <c r="AU44" i="7"/>
  <c r="M45" i="7"/>
  <c r="BH45" i="7"/>
  <c r="AU47" i="7"/>
  <c r="BH47" i="7"/>
  <c r="M51" i="7"/>
  <c r="K53" i="7"/>
  <c r="M55" i="7"/>
  <c r="K57" i="7"/>
  <c r="M59" i="7"/>
  <c r="K61" i="7"/>
  <c r="M66" i="7"/>
  <c r="BH66" i="7"/>
  <c r="M68" i="7"/>
  <c r="BH68" i="7"/>
  <c r="AV80" i="7"/>
  <c r="AU83" i="7"/>
  <c r="M84" i="7"/>
  <c r="BH84" i="7"/>
  <c r="AV86" i="7"/>
  <c r="AU87" i="7"/>
  <c r="M88" i="7"/>
  <c r="BH88" i="7"/>
  <c r="AV90" i="7"/>
  <c r="AU91" i="7"/>
  <c r="M94" i="7"/>
  <c r="AU95" i="7"/>
  <c r="M98" i="7"/>
  <c r="BH98" i="7"/>
  <c r="M100" i="7"/>
  <c r="M2" i="8"/>
  <c r="R2" i="8"/>
  <c r="X2" i="8"/>
  <c r="AC2" i="8"/>
  <c r="AJ2" i="8"/>
  <c r="AO2" i="8"/>
  <c r="AT2" i="8"/>
  <c r="M6" i="8"/>
  <c r="AW6" i="8" s="1"/>
  <c r="BH8" i="8"/>
  <c r="AW45" i="1"/>
  <c r="AV26" i="5"/>
  <c r="M27" i="5"/>
  <c r="M39" i="5"/>
  <c r="BH47" i="5"/>
  <c r="AU69" i="5"/>
  <c r="AV72" i="5"/>
  <c r="AU73" i="5"/>
  <c r="AU89" i="5"/>
  <c r="AU101" i="5"/>
  <c r="AV61" i="6"/>
  <c r="AV66" i="6"/>
  <c r="AV86" i="6"/>
  <c r="M87" i="6"/>
  <c r="J2" i="7"/>
  <c r="M8" i="7"/>
  <c r="AW8" i="7" s="1"/>
  <c r="BH86" i="7"/>
  <c r="M90" i="7"/>
  <c r="BH90" i="7"/>
  <c r="M5" i="8"/>
  <c r="AX5" i="8" s="1"/>
  <c r="AW54" i="1"/>
  <c r="M2" i="5"/>
  <c r="R2" i="5"/>
  <c r="X2" i="5"/>
  <c r="AN2" i="5"/>
  <c r="AZ2" i="5"/>
  <c r="J2" i="5"/>
  <c r="K26" i="5"/>
  <c r="BH26" i="5"/>
  <c r="K27" i="5"/>
  <c r="K30" i="5"/>
  <c r="BH30" i="5"/>
  <c r="K31" i="5"/>
  <c r="K34" i="5"/>
  <c r="BH34" i="5"/>
  <c r="K35" i="5"/>
  <c r="K38" i="5"/>
  <c r="BH38" i="5"/>
  <c r="K39" i="5"/>
  <c r="K46" i="5"/>
  <c r="AV47" i="5"/>
  <c r="K50" i="5"/>
  <c r="BH50" i="5"/>
  <c r="AV51" i="5"/>
  <c r="AV58" i="5"/>
  <c r="K72" i="5"/>
  <c r="BH72" i="5"/>
  <c r="M76" i="5"/>
  <c r="AU76" i="5"/>
  <c r="M81" i="5"/>
  <c r="AU81" i="5"/>
  <c r="K83" i="5"/>
  <c r="K84" i="5"/>
  <c r="M92" i="5"/>
  <c r="AU92" i="5"/>
  <c r="M97" i="5"/>
  <c r="AU97" i="5"/>
  <c r="K99" i="5"/>
  <c r="K100" i="5"/>
  <c r="BH100" i="5"/>
  <c r="D2" i="6"/>
  <c r="K11" i="6"/>
  <c r="K25" i="6"/>
  <c r="BH25" i="6"/>
  <c r="AV26" i="6"/>
  <c r="AV30" i="6"/>
  <c r="K32" i="6"/>
  <c r="K33" i="6"/>
  <c r="BH33" i="6"/>
  <c r="AV34" i="6"/>
  <c r="AV38" i="6"/>
  <c r="K40" i="6"/>
  <c r="K41" i="6"/>
  <c r="BH41" i="6"/>
  <c r="AV42" i="6"/>
  <c r="K48" i="6"/>
  <c r="M50" i="6"/>
  <c r="AU50" i="6"/>
  <c r="BH50" i="6"/>
  <c r="K53" i="6"/>
  <c r="BH53" i="6"/>
  <c r="AV54" i="6"/>
  <c r="AV57" i="6"/>
  <c r="K61" i="6"/>
  <c r="AV63" i="6"/>
  <c r="K65" i="6"/>
  <c r="K66" i="6"/>
  <c r="BH66" i="6"/>
  <c r="AV67" i="6"/>
  <c r="AU70" i="6"/>
  <c r="AV78" i="6"/>
  <c r="BH79" i="6"/>
  <c r="AV82" i="6"/>
  <c r="K86" i="6"/>
  <c r="BH86" i="6"/>
  <c r="AV90" i="6"/>
  <c r="M91" i="6"/>
  <c r="AU91" i="6"/>
  <c r="AV94" i="6"/>
  <c r="M95" i="6"/>
  <c r="AU95" i="6"/>
  <c r="K4" i="7"/>
  <c r="K7" i="7"/>
  <c r="BH7" i="7"/>
  <c r="K8" i="7"/>
  <c r="M13" i="7"/>
  <c r="AW13" i="7" s="1"/>
  <c r="M15" i="7"/>
  <c r="AW15" i="7" s="1"/>
  <c r="M31" i="7"/>
  <c r="AV37" i="7"/>
  <c r="AV41" i="7"/>
  <c r="AV45" i="7"/>
  <c r="K47" i="7"/>
  <c r="AV47" i="7"/>
  <c r="AU63" i="7"/>
  <c r="M64" i="7"/>
  <c r="BH64" i="7"/>
  <c r="AV66" i="7"/>
  <c r="AV84" i="7"/>
  <c r="K86" i="7"/>
  <c r="AV88" i="7"/>
  <c r="K90" i="7"/>
  <c r="AU99" i="7"/>
  <c r="E2" i="8"/>
  <c r="T2" i="8"/>
  <c r="Y2" i="8"/>
  <c r="AD2" i="8"/>
  <c r="AK2" i="8"/>
  <c r="AP2" i="8"/>
  <c r="AZ2" i="8"/>
  <c r="BK2" i="8"/>
  <c r="K4" i="8"/>
  <c r="BH4" i="8"/>
  <c r="K5" i="8"/>
  <c r="AV5" i="8" s="1"/>
  <c r="K8" i="8"/>
  <c r="AV8" i="8" s="1"/>
  <c r="AU31" i="5"/>
  <c r="AV34" i="5"/>
  <c r="AU35" i="5"/>
  <c r="AV38" i="5"/>
  <c r="AV50" i="5"/>
  <c r="M69" i="5"/>
  <c r="AU84" i="5"/>
  <c r="AV100" i="5"/>
  <c r="BH22" i="6"/>
  <c r="AV25" i="6"/>
  <c r="BH30" i="6"/>
  <c r="BH61" i="6"/>
  <c r="M4" i="7"/>
  <c r="AW4" i="7" s="1"/>
  <c r="M47" i="7"/>
  <c r="M96" i="7"/>
  <c r="D2" i="5"/>
  <c r="T2" i="5"/>
  <c r="Y2" i="5"/>
  <c r="AG2" i="5"/>
  <c r="AO2" i="5"/>
  <c r="BA2" i="5"/>
  <c r="M5" i="5"/>
  <c r="AW5" i="5" s="1"/>
  <c r="K7" i="5"/>
  <c r="BH7" i="5"/>
  <c r="K8" i="5"/>
  <c r="BH8" i="5"/>
  <c r="K14" i="5"/>
  <c r="BH14" i="5"/>
  <c r="K15" i="5"/>
  <c r="BH15" i="5"/>
  <c r="M20" i="5"/>
  <c r="K22" i="5"/>
  <c r="BH22" i="5"/>
  <c r="K23" i="5"/>
  <c r="BH23" i="5"/>
  <c r="BH27" i="5"/>
  <c r="BH31" i="5"/>
  <c r="BH35" i="5"/>
  <c r="BH39" i="5"/>
  <c r="M41" i="5"/>
  <c r="BH41" i="5"/>
  <c r="K42" i="5"/>
  <c r="K43" i="5"/>
  <c r="AV43" i="5"/>
  <c r="K45" i="5"/>
  <c r="K47" i="5"/>
  <c r="AU50" i="5"/>
  <c r="K51" i="5"/>
  <c r="AV54" i="5"/>
  <c r="BH55" i="5"/>
  <c r="M59" i="5"/>
  <c r="AU59" i="5"/>
  <c r="BH59" i="5"/>
  <c r="K62" i="5"/>
  <c r="BH62" i="5"/>
  <c r="AV63" i="5"/>
  <c r="AU68" i="5"/>
  <c r="AU72" i="5"/>
  <c r="AV76" i="5"/>
  <c r="M77" i="5"/>
  <c r="AU77" i="5"/>
  <c r="K79" i="5"/>
  <c r="K80" i="5"/>
  <c r="BH84" i="5"/>
  <c r="M88" i="5"/>
  <c r="AU88" i="5"/>
  <c r="AV92" i="5"/>
  <c r="M93" i="5"/>
  <c r="AU93" i="5"/>
  <c r="K95" i="5"/>
  <c r="K96" i="5"/>
  <c r="AU100" i="5"/>
  <c r="Z2" i="6"/>
  <c r="AP2" i="6"/>
  <c r="K5" i="6"/>
  <c r="BH5" i="6"/>
  <c r="M7" i="6"/>
  <c r="K9" i="6"/>
  <c r="AV12" i="6"/>
  <c r="K16" i="6"/>
  <c r="K18" i="6"/>
  <c r="K22" i="6"/>
  <c r="AU22" i="6" s="1"/>
  <c r="AU25" i="6"/>
  <c r="K26" i="6"/>
  <c r="AU29" i="6"/>
  <c r="K30" i="6"/>
  <c r="AU33" i="6"/>
  <c r="K34" i="6"/>
  <c r="AU37" i="6"/>
  <c r="K38" i="6"/>
  <c r="AU41" i="6"/>
  <c r="K42" i="6"/>
  <c r="AV45" i="6"/>
  <c r="BH48" i="6"/>
  <c r="K49" i="6"/>
  <c r="BH49" i="6"/>
  <c r="AV50" i="6"/>
  <c r="AV52" i="6"/>
  <c r="AU53" i="6"/>
  <c r="K54" i="6"/>
  <c r="K56" i="6"/>
  <c r="M58" i="6"/>
  <c r="AU58" i="6"/>
  <c r="BH58" i="6"/>
  <c r="K63" i="6"/>
  <c r="AU66" i="6"/>
  <c r="K67" i="6"/>
  <c r="AV70" i="6"/>
  <c r="BH71" i="6"/>
  <c r="AV74" i="6"/>
  <c r="BH75" i="6"/>
  <c r="K78" i="6"/>
  <c r="M79" i="6"/>
  <c r="AU79" i="6"/>
  <c r="M83" i="6"/>
  <c r="AU83" i="6"/>
  <c r="AU86" i="6"/>
  <c r="M2" i="7"/>
  <c r="R2" i="7"/>
  <c r="AN2" i="7"/>
  <c r="AZ2" i="7"/>
  <c r="BH4" i="7"/>
  <c r="BH8" i="7"/>
  <c r="BH13" i="7"/>
  <c r="BH15" i="7"/>
  <c r="K16" i="7"/>
  <c r="BH17" i="7"/>
  <c r="BH23" i="7"/>
  <c r="M25" i="7"/>
  <c r="AW25" i="7" s="1"/>
  <c r="BH25" i="7"/>
  <c r="K27" i="7"/>
  <c r="M29" i="7"/>
  <c r="BH29" i="7"/>
  <c r="AU31" i="7"/>
  <c r="BH31" i="7"/>
  <c r="M35" i="7"/>
  <c r="K37" i="7"/>
  <c r="M39" i="7"/>
  <c r="K41" i="7"/>
  <c r="M43" i="7"/>
  <c r="K45" i="7"/>
  <c r="AV49" i="7"/>
  <c r="K51" i="7"/>
  <c r="AV51" i="7"/>
  <c r="AU52" i="7"/>
  <c r="M53" i="7"/>
  <c r="BH53" i="7"/>
  <c r="K55" i="7"/>
  <c r="AV55" i="7"/>
  <c r="AU56" i="7"/>
  <c r="M57" i="7"/>
  <c r="BH57" i="7"/>
  <c r="K59" i="7"/>
  <c r="AV59" i="7"/>
  <c r="AU60" i="7"/>
  <c r="M61" i="7"/>
  <c r="BH61" i="7"/>
  <c r="AV63" i="7"/>
  <c r="K66" i="7"/>
  <c r="K68" i="7"/>
  <c r="M70" i="7"/>
  <c r="BH70" i="7"/>
  <c r="M74" i="7"/>
  <c r="M78" i="7"/>
  <c r="M82" i="7"/>
  <c r="K84" i="7"/>
  <c r="K88" i="7"/>
  <c r="D2" i="8"/>
  <c r="BH5" i="8"/>
  <c r="M9" i="8"/>
  <c r="AW9" i="8" s="1"/>
  <c r="AV12" i="8"/>
  <c r="M13" i="8"/>
  <c r="AX13" i="8" s="1"/>
  <c r="AV16" i="8"/>
  <c r="M17" i="8"/>
  <c r="AW17" i="8" s="1"/>
  <c r="M21" i="8"/>
  <c r="AX21" i="8" s="1"/>
  <c r="AU21" i="8"/>
  <c r="AV24" i="8"/>
  <c r="M25" i="8"/>
  <c r="AX25" i="8" s="1"/>
  <c r="BH26" i="8"/>
  <c r="K27" i="8"/>
  <c r="K28" i="8"/>
  <c r="AV28" i="8" s="1"/>
  <c r="K30" i="8"/>
  <c r="AU30" i="8" s="1"/>
  <c r="K32" i="8"/>
  <c r="AV32" i="8"/>
  <c r="K34" i="8"/>
  <c r="AU36" i="8"/>
  <c r="BH39" i="8"/>
  <c r="K40" i="8"/>
  <c r="AV40" i="8"/>
  <c r="M41" i="8"/>
  <c r="AU41" i="8"/>
  <c r="M48" i="8"/>
  <c r="BH48" i="8"/>
  <c r="AU52" i="8"/>
  <c r="BH55" i="8"/>
  <c r="K56" i="8"/>
  <c r="AV56" i="8"/>
  <c r="M57" i="8"/>
  <c r="AU57" i="8"/>
  <c r="M64" i="8"/>
  <c r="BH64" i="8"/>
  <c r="M67" i="8"/>
  <c r="M69" i="8"/>
  <c r="K73" i="8"/>
  <c r="K77" i="8"/>
  <c r="AV77" i="8"/>
  <c r="M78" i="8"/>
  <c r="AU78" i="8"/>
  <c r="BH81" i="8"/>
  <c r="AV85" i="8"/>
  <c r="M86" i="8"/>
  <c r="AU86" i="8"/>
  <c r="BH89" i="8"/>
  <c r="AV93" i="8"/>
  <c r="M94" i="8"/>
  <c r="AU94" i="8"/>
  <c r="BH97" i="8"/>
  <c r="L2" i="9"/>
  <c r="Q2" i="9"/>
  <c r="AB2" i="9"/>
  <c r="AG2" i="9"/>
  <c r="AL2" i="9"/>
  <c r="AR2" i="9"/>
  <c r="BA2" i="9"/>
  <c r="BH5" i="9"/>
  <c r="BH9" i="9"/>
  <c r="BH13" i="9"/>
  <c r="BH17" i="9"/>
  <c r="AU21" i="9"/>
  <c r="BH21" i="9"/>
  <c r="BH25" i="9"/>
  <c r="AV32" i="9"/>
  <c r="K34" i="9"/>
  <c r="M36" i="9"/>
  <c r="M38" i="9"/>
  <c r="BH38" i="9"/>
  <c r="AV40" i="9"/>
  <c r="K42" i="9"/>
  <c r="M44" i="9"/>
  <c r="M46" i="9"/>
  <c r="BH46" i="9"/>
  <c r="K50" i="9"/>
  <c r="M52" i="9"/>
  <c r="M54" i="9"/>
  <c r="BH54" i="9"/>
  <c r="M58" i="9"/>
  <c r="BH58" i="9"/>
  <c r="M60" i="9"/>
  <c r="AV69" i="9"/>
  <c r="M70" i="9"/>
  <c r="AU70" i="9"/>
  <c r="AV73" i="9"/>
  <c r="M74" i="9"/>
  <c r="AU74" i="9"/>
  <c r="BH85" i="9"/>
  <c r="AV97" i="9"/>
  <c r="E2" i="10"/>
  <c r="T2" i="10"/>
  <c r="Y2" i="10"/>
  <c r="AD2" i="10"/>
  <c r="AP2" i="10"/>
  <c r="AZ2" i="10"/>
  <c r="M5" i="10"/>
  <c r="AW5" i="10" s="1"/>
  <c r="AF2" i="10"/>
  <c r="BH10" i="10"/>
  <c r="M14" i="10"/>
  <c r="AX14" i="10" s="1"/>
  <c r="BH14" i="10"/>
  <c r="M22" i="10"/>
  <c r="AW22" i="10" s="1"/>
  <c r="M34" i="10"/>
  <c r="BH34" i="10"/>
  <c r="M38" i="10"/>
  <c r="BH38" i="10"/>
  <c r="M42" i="10"/>
  <c r="BH42" i="10"/>
  <c r="AU44" i="10"/>
  <c r="BH44" i="10"/>
  <c r="M48" i="10"/>
  <c r="M52" i="10"/>
  <c r="M56" i="10"/>
  <c r="M60" i="10"/>
  <c r="AV70" i="10"/>
  <c r="M71" i="10"/>
  <c r="AU71" i="10"/>
  <c r="AV74" i="10"/>
  <c r="M75" i="10"/>
  <c r="AU75" i="10"/>
  <c r="AU78" i="10"/>
  <c r="M80" i="10"/>
  <c r="AU82" i="10"/>
  <c r="M84" i="10"/>
  <c r="AU90" i="10"/>
  <c r="M92" i="10"/>
  <c r="M4" i="11"/>
  <c r="AW4" i="11" s="1"/>
  <c r="J2" i="11"/>
  <c r="M8" i="11"/>
  <c r="AW8" i="11" s="1"/>
  <c r="M12" i="11"/>
  <c r="AW12" i="11" s="1"/>
  <c r="M15" i="11"/>
  <c r="M22" i="11"/>
  <c r="AW22" i="11" s="1"/>
  <c r="M26" i="11"/>
  <c r="AW26" i="11" s="1"/>
  <c r="M30" i="11"/>
  <c r="M34" i="11"/>
  <c r="AW34" i="11" s="1"/>
  <c r="M39" i="11"/>
  <c r="AW39" i="11" s="1"/>
  <c r="M43" i="11"/>
  <c r="AW43" i="11" s="1"/>
  <c r="BH43" i="11"/>
  <c r="K49" i="11"/>
  <c r="BH49" i="11"/>
  <c r="BH53" i="11"/>
  <c r="AV54" i="11"/>
  <c r="M58" i="11"/>
  <c r="AU58" i="11"/>
  <c r="BH61" i="11"/>
  <c r="K67" i="11"/>
  <c r="BH69" i="11"/>
  <c r="M73" i="11"/>
  <c r="AU73" i="11"/>
  <c r="AV77" i="11"/>
  <c r="M78" i="11"/>
  <c r="AU78" i="11"/>
  <c r="K80" i="11"/>
  <c r="BH80" i="11"/>
  <c r="K81" i="11"/>
  <c r="BH85" i="11"/>
  <c r="M89" i="11"/>
  <c r="AU89" i="11"/>
  <c r="AD2" i="12"/>
  <c r="AT2" i="12"/>
  <c r="BH15" i="12"/>
  <c r="K16" i="12"/>
  <c r="BH16" i="12"/>
  <c r="M27" i="12"/>
  <c r="AW27" i="12" s="1"/>
  <c r="K27" i="12"/>
  <c r="M10" i="8"/>
  <c r="AX10" i="8" s="1"/>
  <c r="M14" i="8"/>
  <c r="AX14" i="8" s="1"/>
  <c r="M18" i="8"/>
  <c r="AW18" i="8" s="1"/>
  <c r="M22" i="8"/>
  <c r="AW22" i="8" s="1"/>
  <c r="M26" i="8"/>
  <c r="AX26" i="8" s="1"/>
  <c r="AV31" i="8"/>
  <c r="BH35" i="8"/>
  <c r="K36" i="8"/>
  <c r="AV36" i="8"/>
  <c r="M37" i="8"/>
  <c r="AU37" i="8"/>
  <c r="M44" i="8"/>
  <c r="BH44" i="8"/>
  <c r="BH51" i="8"/>
  <c r="K52" i="8"/>
  <c r="AV52" i="8"/>
  <c r="M53" i="8"/>
  <c r="AU53" i="8"/>
  <c r="M60" i="8"/>
  <c r="BH60" i="8"/>
  <c r="K68" i="8"/>
  <c r="AU69" i="8"/>
  <c r="BH69" i="8"/>
  <c r="BH73" i="8"/>
  <c r="M81" i="8"/>
  <c r="AU81" i="8"/>
  <c r="K85" i="8"/>
  <c r="M89" i="8"/>
  <c r="AU89" i="8"/>
  <c r="K93" i="8"/>
  <c r="M97" i="8"/>
  <c r="AU97" i="8"/>
  <c r="K100" i="8"/>
  <c r="BH100" i="8"/>
  <c r="K101" i="8"/>
  <c r="BH101" i="8"/>
  <c r="M2" i="9"/>
  <c r="R2" i="9"/>
  <c r="X2" i="9"/>
  <c r="AC2" i="9"/>
  <c r="AN2" i="9"/>
  <c r="AS2" i="9"/>
  <c r="K5" i="9"/>
  <c r="AU5" i="9" s="1"/>
  <c r="J2" i="9"/>
  <c r="K7" i="9"/>
  <c r="AU7" i="9" s="1"/>
  <c r="K9" i="9"/>
  <c r="K11" i="9"/>
  <c r="K13" i="9"/>
  <c r="AV13" i="9" s="1"/>
  <c r="K15" i="9"/>
  <c r="K17" i="9"/>
  <c r="AU17" i="9" s="1"/>
  <c r="K19" i="9"/>
  <c r="AU19" i="9" s="1"/>
  <c r="K23" i="9"/>
  <c r="K27" i="9"/>
  <c r="AU27" i="9" s="1"/>
  <c r="BH28" i="9"/>
  <c r="AU44" i="9"/>
  <c r="BH44" i="9"/>
  <c r="AV46" i="9"/>
  <c r="AU52" i="9"/>
  <c r="BH52" i="9"/>
  <c r="AV54" i="9"/>
  <c r="K56" i="9"/>
  <c r="AV56" i="9"/>
  <c r="AV58" i="9"/>
  <c r="AU60" i="9"/>
  <c r="BH60" i="9"/>
  <c r="M62" i="9"/>
  <c r="BH62" i="9"/>
  <c r="AU63" i="9"/>
  <c r="M64" i="9"/>
  <c r="AV77" i="9"/>
  <c r="M78" i="9"/>
  <c r="AU78" i="9"/>
  <c r="K80" i="9"/>
  <c r="BH80" i="9"/>
  <c r="K81" i="9"/>
  <c r="BH81" i="9"/>
  <c r="AU85" i="9"/>
  <c r="AU89" i="9"/>
  <c r="AU93" i="9"/>
  <c r="K97" i="9"/>
  <c r="M98" i="9"/>
  <c r="AU98" i="9"/>
  <c r="AU101" i="9"/>
  <c r="K102" i="9"/>
  <c r="P2" i="10"/>
  <c r="U2" i="10"/>
  <c r="Z2" i="10"/>
  <c r="AG2" i="10"/>
  <c r="AL2" i="10"/>
  <c r="AR2" i="10"/>
  <c r="BA2" i="10"/>
  <c r="D2" i="10"/>
  <c r="BH4" i="10"/>
  <c r="M6" i="10"/>
  <c r="AW6" i="10" s="1"/>
  <c r="BH8" i="10"/>
  <c r="K9" i="10"/>
  <c r="K10" i="10"/>
  <c r="K12" i="10"/>
  <c r="BH22" i="10"/>
  <c r="M24" i="10"/>
  <c r="AX24" i="10" s="1"/>
  <c r="M28" i="10"/>
  <c r="AX28" i="10" s="1"/>
  <c r="AV34" i="10"/>
  <c r="AV38" i="10"/>
  <c r="AV42" i="10"/>
  <c r="K44" i="10"/>
  <c r="AV44" i="10"/>
  <c r="AU45" i="10"/>
  <c r="M46" i="10"/>
  <c r="BH46" i="10"/>
  <c r="AU48" i="10"/>
  <c r="BH48" i="10"/>
  <c r="AU52" i="10"/>
  <c r="BH52" i="10"/>
  <c r="AU56" i="10"/>
  <c r="BH56" i="10"/>
  <c r="AU60" i="10"/>
  <c r="BH60" i="10"/>
  <c r="K65" i="10"/>
  <c r="BH65" i="10"/>
  <c r="K66" i="10"/>
  <c r="BH66" i="10"/>
  <c r="K74" i="10"/>
  <c r="AV78" i="10"/>
  <c r="M79" i="10"/>
  <c r="AU79" i="10"/>
  <c r="AV82" i="10"/>
  <c r="M83" i="10"/>
  <c r="AU83" i="10"/>
  <c r="AU86" i="10"/>
  <c r="M88" i="10"/>
  <c r="K90" i="10"/>
  <c r="AV90" i="10"/>
  <c r="M91" i="10"/>
  <c r="AU91" i="10"/>
  <c r="M94" i="10"/>
  <c r="BH94" i="10"/>
  <c r="M100" i="10"/>
  <c r="M2" i="11"/>
  <c r="U2" i="11"/>
  <c r="AB2" i="11"/>
  <c r="AJ2" i="11"/>
  <c r="AR2" i="11"/>
  <c r="M5" i="11"/>
  <c r="AW5" i="11" s="1"/>
  <c r="M9" i="11"/>
  <c r="AX9" i="11" s="1"/>
  <c r="M13" i="11"/>
  <c r="AW13" i="11" s="1"/>
  <c r="M16" i="11"/>
  <c r="AW16" i="11" s="1"/>
  <c r="M19" i="11"/>
  <c r="AW19" i="11" s="1"/>
  <c r="M23" i="11"/>
  <c r="AW23" i="11" s="1"/>
  <c r="M27" i="11"/>
  <c r="AW27" i="11" s="1"/>
  <c r="M31" i="11"/>
  <c r="AW31" i="11" s="1"/>
  <c r="M35" i="11"/>
  <c r="AW35" i="11" s="1"/>
  <c r="M48" i="11"/>
  <c r="AW48" i="11" s="1"/>
  <c r="AU53" i="11"/>
  <c r="K54" i="11"/>
  <c r="M65" i="11"/>
  <c r="BH65" i="11"/>
  <c r="M69" i="11"/>
  <c r="AU69" i="11"/>
  <c r="M74" i="11"/>
  <c r="AU74" i="11"/>
  <c r="M85" i="11"/>
  <c r="AU85" i="11"/>
  <c r="M90" i="11"/>
  <c r="AU90" i="11"/>
  <c r="R2" i="12"/>
  <c r="M8" i="12"/>
  <c r="AW8" i="12" s="1"/>
  <c r="M20" i="12"/>
  <c r="AX20" i="12" s="1"/>
  <c r="AV27" i="8"/>
  <c r="M28" i="8"/>
  <c r="AW28" i="8" s="1"/>
  <c r="M30" i="8"/>
  <c r="AX30" i="8" s="1"/>
  <c r="M40" i="8"/>
  <c r="BH40" i="8"/>
  <c r="BH47" i="8"/>
  <c r="M49" i="8"/>
  <c r="AU49" i="8"/>
  <c r="M56" i="8"/>
  <c r="BH56" i="8"/>
  <c r="M65" i="8"/>
  <c r="AU65" i="8"/>
  <c r="K69" i="8"/>
  <c r="AV69" i="8"/>
  <c r="M77" i="8"/>
  <c r="BH77" i="8"/>
  <c r="M82" i="8"/>
  <c r="AU82" i="8"/>
  <c r="BH85" i="8"/>
  <c r="M90" i="8"/>
  <c r="AU90" i="8"/>
  <c r="BH93" i="8"/>
  <c r="M98" i="8"/>
  <c r="AU98" i="8"/>
  <c r="AU101" i="8"/>
  <c r="AV30" i="9"/>
  <c r="BH30" i="9"/>
  <c r="M32" i="9"/>
  <c r="M34" i="9"/>
  <c r="BH34" i="9"/>
  <c r="K36" i="9"/>
  <c r="AV36" i="9"/>
  <c r="K38" i="9"/>
  <c r="M40" i="9"/>
  <c r="M42" i="9"/>
  <c r="BH42" i="9"/>
  <c r="K44" i="9"/>
  <c r="AV44" i="9"/>
  <c r="K46" i="9"/>
  <c r="M48" i="9"/>
  <c r="M50" i="9"/>
  <c r="BH50" i="9"/>
  <c r="K52" i="9"/>
  <c r="AV52" i="9"/>
  <c r="K54" i="9"/>
  <c r="K58" i="9"/>
  <c r="K60" i="9"/>
  <c r="AV60" i="9"/>
  <c r="AV62" i="9"/>
  <c r="AU64" i="9"/>
  <c r="BH64" i="9"/>
  <c r="M66" i="9"/>
  <c r="K69" i="9"/>
  <c r="BH69" i="9"/>
  <c r="K73" i="9"/>
  <c r="BH73" i="9"/>
  <c r="AU81" i="9"/>
  <c r="AV85" i="9"/>
  <c r="M86" i="9"/>
  <c r="AU86" i="9"/>
  <c r="AV89" i="9"/>
  <c r="M90" i="9"/>
  <c r="AU90" i="9"/>
  <c r="AV93" i="9"/>
  <c r="M94" i="9"/>
  <c r="AU94" i="9"/>
  <c r="BH97" i="9"/>
  <c r="AV101" i="9"/>
  <c r="L2" i="10"/>
  <c r="Q2" i="10"/>
  <c r="AB2" i="10"/>
  <c r="AN2" i="10"/>
  <c r="AS2" i="10"/>
  <c r="K5" i="10"/>
  <c r="J2" i="10"/>
  <c r="AU8" i="10"/>
  <c r="K14" i="10"/>
  <c r="BH18" i="10"/>
  <c r="M20" i="10"/>
  <c r="AX20" i="10" s="1"/>
  <c r="K22" i="10"/>
  <c r="AU22" i="10" s="1"/>
  <c r="BH24" i="10"/>
  <c r="M26" i="10"/>
  <c r="BH26" i="10"/>
  <c r="BH28" i="10"/>
  <c r="M32" i="10"/>
  <c r="K34" i="10"/>
  <c r="M36" i="10"/>
  <c r="K38" i="10"/>
  <c r="M40" i="10"/>
  <c r="K42" i="10"/>
  <c r="AV46" i="10"/>
  <c r="K48" i="10"/>
  <c r="AV48" i="10"/>
  <c r="AU49" i="10"/>
  <c r="M50" i="10"/>
  <c r="BH50" i="10"/>
  <c r="K52" i="10"/>
  <c r="AV52" i="10"/>
  <c r="AU53" i="10"/>
  <c r="M54" i="10"/>
  <c r="BH54" i="10"/>
  <c r="K56" i="10"/>
  <c r="AV56" i="10"/>
  <c r="AU57" i="10"/>
  <c r="M58" i="10"/>
  <c r="BH58" i="10"/>
  <c r="K60" i="10"/>
  <c r="AV60" i="10"/>
  <c r="AU61" i="10"/>
  <c r="M62" i="10"/>
  <c r="BH62" i="10"/>
  <c r="AU66" i="10"/>
  <c r="BH69" i="10"/>
  <c r="K70" i="10"/>
  <c r="BH70" i="10"/>
  <c r="BH74" i="10"/>
  <c r="K78" i="10"/>
  <c r="K82" i="10"/>
  <c r="AV86" i="10"/>
  <c r="M87" i="10"/>
  <c r="AU87" i="10"/>
  <c r="AU94" i="10"/>
  <c r="M96" i="10"/>
  <c r="M98" i="10"/>
  <c r="AU99" i="10"/>
  <c r="D2" i="11"/>
  <c r="P2" i="11"/>
  <c r="AC2" i="11"/>
  <c r="AS2" i="11"/>
  <c r="K4" i="11"/>
  <c r="K7" i="11"/>
  <c r="BH7" i="11"/>
  <c r="K8" i="11"/>
  <c r="K11" i="11"/>
  <c r="BH11" i="11"/>
  <c r="K12" i="11"/>
  <c r="K15" i="11"/>
  <c r="K18" i="11"/>
  <c r="BH18" i="11"/>
  <c r="K21" i="11"/>
  <c r="BH21" i="11"/>
  <c r="K22" i="11"/>
  <c r="K25" i="11"/>
  <c r="BH25" i="11"/>
  <c r="K26" i="11"/>
  <c r="K29" i="11"/>
  <c r="BH29" i="11"/>
  <c r="K30" i="11"/>
  <c r="K33" i="11"/>
  <c r="BH33" i="11"/>
  <c r="K34" i="11"/>
  <c r="M38" i="11"/>
  <c r="AW38" i="11" s="1"/>
  <c r="BH38" i="11"/>
  <c r="K43" i="11"/>
  <c r="M44" i="11"/>
  <c r="AW44" i="11" s="1"/>
  <c r="AV49" i="11"/>
  <c r="M50" i="11"/>
  <c r="AU50" i="11"/>
  <c r="AU57" i="11"/>
  <c r="AV61" i="11"/>
  <c r="AU65" i="11"/>
  <c r="M67" i="11"/>
  <c r="AV69" i="11"/>
  <c r="M70" i="11"/>
  <c r="AU70" i="11"/>
  <c r="M81" i="11"/>
  <c r="AU81" i="11"/>
  <c r="AV85" i="11"/>
  <c r="M86" i="11"/>
  <c r="AU86" i="11"/>
  <c r="AL2" i="12"/>
  <c r="K6" i="12"/>
  <c r="BH10" i="12"/>
  <c r="M17" i="12"/>
  <c r="K18" i="12"/>
  <c r="BH28" i="8"/>
  <c r="BH30" i="8"/>
  <c r="M36" i="8"/>
  <c r="BH36" i="8"/>
  <c r="BH43" i="8"/>
  <c r="M45" i="8"/>
  <c r="AU45" i="8"/>
  <c r="M52" i="8"/>
  <c r="BH52" i="8"/>
  <c r="BH59" i="8"/>
  <c r="M61" i="8"/>
  <c r="AU61" i="8"/>
  <c r="AV68" i="8"/>
  <c r="M85" i="8"/>
  <c r="AU85" i="8"/>
  <c r="M93" i="8"/>
  <c r="AU93" i="8"/>
  <c r="AV101" i="8"/>
  <c r="M102" i="8"/>
  <c r="AU102" i="8"/>
  <c r="M7" i="9"/>
  <c r="AW7" i="9" s="1"/>
  <c r="BH7" i="9"/>
  <c r="M11" i="9"/>
  <c r="AW11" i="9" s="1"/>
  <c r="BH11" i="9"/>
  <c r="M15" i="9"/>
  <c r="AW15" i="9" s="1"/>
  <c r="BH15" i="9"/>
  <c r="M19" i="9"/>
  <c r="AX19" i="9" s="1"/>
  <c r="BH19" i="9"/>
  <c r="M23" i="9"/>
  <c r="BH23" i="9"/>
  <c r="M27" i="9"/>
  <c r="AX27" i="9" s="1"/>
  <c r="BH27" i="9"/>
  <c r="AV81" i="9"/>
  <c r="M82" i="9"/>
  <c r="AU82" i="9"/>
  <c r="AU97" i="9"/>
  <c r="M2" i="10"/>
  <c r="R2" i="10"/>
  <c r="X2" i="10"/>
  <c r="AC2" i="10"/>
  <c r="AJ2" i="10"/>
  <c r="AO2" i="10"/>
  <c r="AT2" i="10"/>
  <c r="BH5" i="10"/>
  <c r="M10" i="10"/>
  <c r="AX10" i="10" s="1"/>
  <c r="AV12" i="10"/>
  <c r="BH12" i="10"/>
  <c r="M44" i="10"/>
  <c r="AV66" i="10"/>
  <c r="M67" i="10"/>
  <c r="AU67" i="10"/>
  <c r="AU74" i="10"/>
  <c r="M76" i="10"/>
  <c r="BH78" i="10"/>
  <c r="BH82" i="10"/>
  <c r="M90" i="10"/>
  <c r="BH90" i="10"/>
  <c r="M95" i="10"/>
  <c r="AU95" i="10"/>
  <c r="BH4" i="11"/>
  <c r="BH15" i="11"/>
  <c r="BH22" i="11"/>
  <c r="BH26" i="11"/>
  <c r="BH30" i="11"/>
  <c r="BH34" i="11"/>
  <c r="BH35" i="11"/>
  <c r="BH41" i="11"/>
  <c r="K47" i="11"/>
  <c r="BH47" i="11"/>
  <c r="K53" i="11"/>
  <c r="M54" i="11"/>
  <c r="AU54" i="11"/>
  <c r="BH54" i="11"/>
  <c r="AV57" i="11"/>
  <c r="K61" i="11"/>
  <c r="K65" i="11"/>
  <c r="AV65" i="11"/>
  <c r="AV67" i="11"/>
  <c r="BH67" i="11"/>
  <c r="K68" i="11"/>
  <c r="K69" i="11"/>
  <c r="M77" i="11"/>
  <c r="AU77" i="11"/>
  <c r="AV81" i="11"/>
  <c r="M82" i="11"/>
  <c r="AU82" i="11"/>
  <c r="K84" i="11"/>
  <c r="K85" i="11"/>
  <c r="AV93" i="11"/>
  <c r="M94" i="11"/>
  <c r="AU94" i="11"/>
  <c r="Z2" i="12"/>
  <c r="AP2" i="12"/>
  <c r="BH6" i="12"/>
  <c r="K7" i="12"/>
  <c r="AV7" i="12" s="1"/>
  <c r="BH7" i="12"/>
  <c r="M14" i="12"/>
  <c r="AX14" i="12" s="1"/>
  <c r="K15" i="12"/>
  <c r="BH18" i="12"/>
  <c r="K19" i="12"/>
  <c r="BH19" i="12"/>
  <c r="M24" i="12"/>
  <c r="AW24" i="12" s="1"/>
  <c r="BH26" i="12"/>
  <c r="K31" i="12"/>
  <c r="M35" i="12"/>
  <c r="AW35" i="12" s="1"/>
  <c r="M37" i="12"/>
  <c r="AX37" i="12" s="1"/>
  <c r="BH37" i="12"/>
  <c r="M40" i="12"/>
  <c r="AU40" i="12"/>
  <c r="M47" i="12"/>
  <c r="BH47" i="12"/>
  <c r="M49" i="12"/>
  <c r="BH49" i="12"/>
  <c r="M51" i="12"/>
  <c r="BH51" i="12"/>
  <c r="M53" i="12"/>
  <c r="BH53" i="12"/>
  <c r="M55" i="12"/>
  <c r="BH55" i="12"/>
  <c r="M57" i="12"/>
  <c r="BH57" i="12"/>
  <c r="M63" i="12"/>
  <c r="BH63" i="12"/>
  <c r="M67" i="12"/>
  <c r="BH67" i="12"/>
  <c r="M71" i="12"/>
  <c r="BH71" i="12"/>
  <c r="M4" i="13"/>
  <c r="AW4" i="13" s="1"/>
  <c r="J2" i="13"/>
  <c r="M8" i="13"/>
  <c r="AX8" i="13" s="1"/>
  <c r="M12" i="13"/>
  <c r="AX12" i="13" s="1"/>
  <c r="AV15" i="13"/>
  <c r="M16" i="13"/>
  <c r="AW16" i="13" s="1"/>
  <c r="M20" i="13"/>
  <c r="AX20" i="13" s="1"/>
  <c r="M24" i="13"/>
  <c r="AW24" i="13" s="1"/>
  <c r="AU24" i="13"/>
  <c r="M28" i="13"/>
  <c r="AU28" i="13"/>
  <c r="K31" i="13"/>
  <c r="BH37" i="13"/>
  <c r="M41" i="13"/>
  <c r="AX41" i="13" s="1"/>
  <c r="AV45" i="13"/>
  <c r="M46" i="13"/>
  <c r="AW46" i="13" s="1"/>
  <c r="K48" i="13"/>
  <c r="BH48" i="13"/>
  <c r="K49" i="13"/>
  <c r="BH53" i="13"/>
  <c r="M57" i="13"/>
  <c r="AU57" i="13"/>
  <c r="AV61" i="13"/>
  <c r="M62" i="13"/>
  <c r="AU62" i="13"/>
  <c r="AV65" i="13"/>
  <c r="M66" i="13"/>
  <c r="AU66" i="13"/>
  <c r="AU73" i="13"/>
  <c r="AV76" i="13"/>
  <c r="K80" i="13"/>
  <c r="BH80" i="13"/>
  <c r="AU81" i="13"/>
  <c r="AV88" i="13"/>
  <c r="M94" i="13"/>
  <c r="AV100" i="13"/>
  <c r="K6" i="14"/>
  <c r="J2" i="14"/>
  <c r="BH14" i="14"/>
  <c r="K16" i="14"/>
  <c r="K17" i="14"/>
  <c r="BH17" i="14"/>
  <c r="K21" i="14"/>
  <c r="K25" i="14"/>
  <c r="BH29" i="14"/>
  <c r="M37" i="14"/>
  <c r="AW37" i="14" s="1"/>
  <c r="BH31" i="12"/>
  <c r="K33" i="12"/>
  <c r="M39" i="12"/>
  <c r="AW39" i="12" s="1"/>
  <c r="M43" i="12"/>
  <c r="BH43" i="12"/>
  <c r="AV47" i="12"/>
  <c r="AV49" i="12"/>
  <c r="AV51" i="12"/>
  <c r="AV53" i="12"/>
  <c r="AV55" i="12"/>
  <c r="AV57" i="12"/>
  <c r="AV59" i="12"/>
  <c r="AU60" i="12"/>
  <c r="M61" i="12"/>
  <c r="BH61" i="12"/>
  <c r="AV63" i="12"/>
  <c r="AU64" i="12"/>
  <c r="M65" i="12"/>
  <c r="BH65" i="12"/>
  <c r="AV67" i="12"/>
  <c r="AU68" i="12"/>
  <c r="M69" i="12"/>
  <c r="BH69" i="12"/>
  <c r="AV71" i="12"/>
  <c r="AU72" i="12"/>
  <c r="M73" i="12"/>
  <c r="BH73" i="12"/>
  <c r="M75" i="12"/>
  <c r="BH75" i="12"/>
  <c r="M79" i="12"/>
  <c r="BH79" i="12"/>
  <c r="M83" i="12"/>
  <c r="BH83" i="12"/>
  <c r="M85" i="12"/>
  <c r="M2" i="13"/>
  <c r="U2" i="13"/>
  <c r="AB2" i="13"/>
  <c r="AJ2" i="13"/>
  <c r="AR2" i="13"/>
  <c r="M5" i="13"/>
  <c r="AX5" i="13" s="1"/>
  <c r="M9" i="13"/>
  <c r="M13" i="13"/>
  <c r="AX13" i="13" s="1"/>
  <c r="M17" i="13"/>
  <c r="AX17" i="13" s="1"/>
  <c r="M21" i="13"/>
  <c r="AX21" i="13" s="1"/>
  <c r="AV24" i="13"/>
  <c r="M25" i="13"/>
  <c r="M29" i="13"/>
  <c r="AX29" i="13" s="1"/>
  <c r="K33" i="13"/>
  <c r="AV33" i="13" s="1"/>
  <c r="M37" i="13"/>
  <c r="AX37" i="13" s="1"/>
  <c r="M42" i="13"/>
  <c r="AX42" i="13" s="1"/>
  <c r="BH49" i="13"/>
  <c r="M53" i="13"/>
  <c r="AX53" i="13" s="1"/>
  <c r="AU53" i="13"/>
  <c r="M58" i="13"/>
  <c r="AU58" i="13"/>
  <c r="AV72" i="13"/>
  <c r="M78" i="13"/>
  <c r="AV84" i="13"/>
  <c r="M90" i="13"/>
  <c r="AV96" i="13"/>
  <c r="BH6" i="14"/>
  <c r="BH21" i="14"/>
  <c r="BH25" i="14"/>
  <c r="BH39" i="14"/>
  <c r="K39" i="14"/>
  <c r="M38" i="12"/>
  <c r="AX38" i="12" s="1"/>
  <c r="M45" i="12"/>
  <c r="BH33" i="13"/>
  <c r="M38" i="13"/>
  <c r="AW38" i="13" s="1"/>
  <c r="M49" i="13"/>
  <c r="M54" i="13"/>
  <c r="AW54" i="13" s="1"/>
  <c r="AV80" i="13"/>
  <c r="M86" i="13"/>
  <c r="M98" i="13"/>
  <c r="M102" i="13"/>
  <c r="M33" i="14"/>
  <c r="AW33" i="14" s="1"/>
  <c r="BH33" i="14"/>
  <c r="K33" i="14"/>
  <c r="M32" i="12"/>
  <c r="M33" i="12"/>
  <c r="AX33" i="12" s="1"/>
  <c r="BH33" i="12"/>
  <c r="M41" i="12"/>
  <c r="M44" i="12"/>
  <c r="AU44" i="12"/>
  <c r="K61" i="12"/>
  <c r="K65" i="12"/>
  <c r="K69" i="12"/>
  <c r="K73" i="12"/>
  <c r="BH12" i="13"/>
  <c r="BH16" i="13"/>
  <c r="BH20" i="13"/>
  <c r="BH24" i="13"/>
  <c r="BH28" i="13"/>
  <c r="M33" i="13"/>
  <c r="AW33" i="13" s="1"/>
  <c r="K37" i="13"/>
  <c r="AU37" i="13" s="1"/>
  <c r="BH41" i="13"/>
  <c r="M45" i="13"/>
  <c r="AX45" i="13" s="1"/>
  <c r="M50" i="13"/>
  <c r="AX50" i="13" s="1"/>
  <c r="K52" i="13"/>
  <c r="AU52" i="13" s="1"/>
  <c r="M61" i="13"/>
  <c r="AU61" i="13"/>
  <c r="AU65" i="13"/>
  <c r="AV69" i="13"/>
  <c r="M70" i="13"/>
  <c r="AU70" i="13"/>
  <c r="K72" i="13"/>
  <c r="BH72" i="13"/>
  <c r="K73" i="13"/>
  <c r="M74" i="13"/>
  <c r="M82" i="13"/>
  <c r="K84" i="13"/>
  <c r="BH84" i="13"/>
  <c r="AU85" i="13"/>
  <c r="AV92" i="13"/>
  <c r="K96" i="13"/>
  <c r="BH96" i="13"/>
  <c r="AU97" i="13"/>
  <c r="AU101" i="13"/>
  <c r="M7" i="14"/>
  <c r="AW7" i="14" s="1"/>
  <c r="BH11" i="14"/>
  <c r="K14" i="14"/>
  <c r="BH20" i="14"/>
  <c r="K24" i="14"/>
  <c r="BH24" i="14"/>
  <c r="K29" i="14"/>
  <c r="AV29" i="14" s="1"/>
  <c r="BH32" i="14"/>
  <c r="K32" i="14"/>
  <c r="M34" i="14"/>
  <c r="AW34" i="14" s="1"/>
  <c r="M36" i="14"/>
  <c r="BH36" i="14"/>
  <c r="K36" i="14"/>
  <c r="M63" i="14"/>
  <c r="AU63" i="14"/>
  <c r="M91" i="14"/>
  <c r="AU91" i="14"/>
  <c r="M93" i="14"/>
  <c r="BH93" i="14"/>
  <c r="M7" i="15"/>
  <c r="AX7" i="15" s="1"/>
  <c r="BH15" i="15"/>
  <c r="BH18" i="15"/>
  <c r="BH25" i="15"/>
  <c r="M48" i="15"/>
  <c r="AU48" i="15"/>
  <c r="M55" i="15"/>
  <c r="AU55" i="15"/>
  <c r="M67" i="15"/>
  <c r="AU67" i="15"/>
  <c r="M72" i="15"/>
  <c r="AU72" i="15"/>
  <c r="M79" i="15"/>
  <c r="AU79" i="15"/>
  <c r="K8" i="16"/>
  <c r="K10" i="16"/>
  <c r="AU10" i="16" s="1"/>
  <c r="M13" i="16"/>
  <c r="K13" i="16"/>
  <c r="AU13" i="16" s="1"/>
  <c r="M31" i="16"/>
  <c r="AW31" i="16" s="1"/>
  <c r="K33" i="16"/>
  <c r="M36" i="16"/>
  <c r="AX36" i="16" s="1"/>
  <c r="BH14" i="17"/>
  <c r="M14" i="17"/>
  <c r="AW14" i="17" s="1"/>
  <c r="K14" i="17"/>
  <c r="AV14" i="17" s="1"/>
  <c r="M18" i="17"/>
  <c r="AX18" i="17" s="1"/>
  <c r="BH18" i="17"/>
  <c r="K18" i="17"/>
  <c r="BH32" i="17"/>
  <c r="AU32" i="17"/>
  <c r="M32" i="17"/>
  <c r="K32" i="17"/>
  <c r="AV32" i="17"/>
  <c r="M41" i="14"/>
  <c r="AW41" i="14" s="1"/>
  <c r="AV59" i="14"/>
  <c r="AV63" i="14"/>
  <c r="BH74" i="14"/>
  <c r="AV91" i="14"/>
  <c r="AV93" i="14"/>
  <c r="D2" i="15"/>
  <c r="J2" i="15"/>
  <c r="AF2" i="15"/>
  <c r="M6" i="15"/>
  <c r="AW6" i="15" s="1"/>
  <c r="M15" i="15"/>
  <c r="AW15" i="15" s="1"/>
  <c r="M18" i="15"/>
  <c r="M25" i="15"/>
  <c r="AW25" i="15" s="1"/>
  <c r="M30" i="15"/>
  <c r="AW30" i="15" s="1"/>
  <c r="M36" i="15"/>
  <c r="BH36" i="15"/>
  <c r="M42" i="15"/>
  <c r="BH42" i="15"/>
  <c r="M46" i="15"/>
  <c r="BH46" i="15"/>
  <c r="M51" i="15"/>
  <c r="BH51" i="15"/>
  <c r="AV53" i="15"/>
  <c r="AV55" i="15"/>
  <c r="M56" i="15"/>
  <c r="AU56" i="15"/>
  <c r="M63" i="15"/>
  <c r="AU63" i="15"/>
  <c r="AV67" i="15"/>
  <c r="M68" i="15"/>
  <c r="AU68" i="15"/>
  <c r="M75" i="15"/>
  <c r="AU75" i="15"/>
  <c r="AV79" i="15"/>
  <c r="M80" i="15"/>
  <c r="AU80" i="15"/>
  <c r="D2" i="16"/>
  <c r="BH8" i="16"/>
  <c r="BH15" i="16"/>
  <c r="M15" i="16"/>
  <c r="AW15" i="16" s="1"/>
  <c r="BH17" i="16"/>
  <c r="AU39" i="16"/>
  <c r="M39" i="16"/>
  <c r="K39" i="16"/>
  <c r="AV39" i="16"/>
  <c r="BH39" i="16"/>
  <c r="BH19" i="17"/>
  <c r="M19" i="17"/>
  <c r="AW19" i="17" s="1"/>
  <c r="K19" i="17"/>
  <c r="M24" i="17"/>
  <c r="AX24" i="17" s="1"/>
  <c r="BH24" i="17"/>
  <c r="K24" i="17"/>
  <c r="M43" i="14"/>
  <c r="AW43" i="14" s="1"/>
  <c r="K52" i="14"/>
  <c r="M56" i="14"/>
  <c r="AU56" i="14"/>
  <c r="M58" i="14"/>
  <c r="K63" i="14"/>
  <c r="K65" i="14"/>
  <c r="AV78" i="14"/>
  <c r="M79" i="14"/>
  <c r="AU79" i="14"/>
  <c r="BH79" i="14"/>
  <c r="AV82" i="14"/>
  <c r="BH87" i="14"/>
  <c r="BH90" i="14"/>
  <c r="K91" i="14"/>
  <c r="AV94" i="14"/>
  <c r="M95" i="14"/>
  <c r="M2" i="15"/>
  <c r="R2" i="15"/>
  <c r="X2" i="15"/>
  <c r="AG2" i="15"/>
  <c r="AO2" i="15"/>
  <c r="BA2" i="15"/>
  <c r="M11" i="15"/>
  <c r="AW11" i="15" s="1"/>
  <c r="M13" i="15"/>
  <c r="AW13" i="15" s="1"/>
  <c r="M16" i="15"/>
  <c r="AW16" i="15" s="1"/>
  <c r="M19" i="15"/>
  <c r="AW19" i="15" s="1"/>
  <c r="M22" i="15"/>
  <c r="M26" i="15"/>
  <c r="AW26" i="15" s="1"/>
  <c r="BH30" i="15"/>
  <c r="K31" i="15"/>
  <c r="K32" i="15"/>
  <c r="AV42" i="15"/>
  <c r="AV46" i="15"/>
  <c r="M49" i="15"/>
  <c r="AU51" i="15"/>
  <c r="K55" i="15"/>
  <c r="M59" i="15"/>
  <c r="AU59" i="15"/>
  <c r="AV63" i="15"/>
  <c r="M64" i="15"/>
  <c r="AU64" i="15"/>
  <c r="K67" i="15"/>
  <c r="AV75" i="15"/>
  <c r="M76" i="15"/>
  <c r="AU76" i="15"/>
  <c r="K79" i="15"/>
  <c r="M8" i="16"/>
  <c r="AW8" i="16" s="1"/>
  <c r="M10" i="16"/>
  <c r="AX10" i="16" s="1"/>
  <c r="M16" i="16"/>
  <c r="AW16" i="16" s="1"/>
  <c r="K16" i="16"/>
  <c r="M17" i="16"/>
  <c r="AW17" i="16" s="1"/>
  <c r="M24" i="16"/>
  <c r="AW24" i="16" s="1"/>
  <c r="M33" i="16"/>
  <c r="AW33" i="16" s="1"/>
  <c r="M5" i="17"/>
  <c r="AW5" i="17" s="1"/>
  <c r="E2" i="17"/>
  <c r="BH5" i="17"/>
  <c r="K5" i="17"/>
  <c r="K40" i="14"/>
  <c r="BH40" i="14"/>
  <c r="K42" i="14"/>
  <c r="AV42" i="14" s="1"/>
  <c r="BH42" i="14"/>
  <c r="M46" i="14"/>
  <c r="AX46" i="14" s="1"/>
  <c r="BH48" i="14"/>
  <c r="K49" i="14"/>
  <c r="BH52" i="14"/>
  <c r="AV56" i="14"/>
  <c r="AV58" i="14"/>
  <c r="BH58" i="14"/>
  <c r="K59" i="14"/>
  <c r="BH63" i="14"/>
  <c r="AV66" i="14"/>
  <c r="M71" i="14"/>
  <c r="AU71" i="14"/>
  <c r="BH71" i="14"/>
  <c r="BH75" i="14"/>
  <c r="AV79" i="14"/>
  <c r="M81" i="14"/>
  <c r="M83" i="14"/>
  <c r="M87" i="14"/>
  <c r="AU87" i="14"/>
  <c r="BH91" i="14"/>
  <c r="AU95" i="14"/>
  <c r="BH95" i="14"/>
  <c r="E2" i="15"/>
  <c r="T2" i="15"/>
  <c r="Y2" i="15"/>
  <c r="AJ2" i="15"/>
  <c r="AR2" i="15"/>
  <c r="K6" i="15"/>
  <c r="K9" i="15"/>
  <c r="M10" i="15"/>
  <c r="AW10" i="15" s="1"/>
  <c r="K15" i="15"/>
  <c r="K18" i="15"/>
  <c r="K25" i="15"/>
  <c r="AV27" i="15"/>
  <c r="K30" i="15"/>
  <c r="K36" i="15"/>
  <c r="AU36" i="15" s="1"/>
  <c r="M38" i="15"/>
  <c r="AW38" i="15" s="1"/>
  <c r="M40" i="15"/>
  <c r="K42" i="15"/>
  <c r="M44" i="15"/>
  <c r="K46" i="15"/>
  <c r="K51" i="15"/>
  <c r="AV51" i="15"/>
  <c r="BH55" i="15"/>
  <c r="AV59" i="15"/>
  <c r="M60" i="15"/>
  <c r="AU60" i="15"/>
  <c r="K63" i="15"/>
  <c r="BH67" i="15"/>
  <c r="M71" i="15"/>
  <c r="AU71" i="15"/>
  <c r="K75" i="15"/>
  <c r="BH79" i="15"/>
  <c r="AV83" i="15"/>
  <c r="M84" i="15"/>
  <c r="AU84" i="15"/>
  <c r="M2" i="16"/>
  <c r="U2" i="16"/>
  <c r="AB2" i="16"/>
  <c r="AZ2" i="16"/>
  <c r="AF2" i="16"/>
  <c r="K15" i="16"/>
  <c r="M27" i="16"/>
  <c r="AW27" i="16" s="1"/>
  <c r="K27" i="16"/>
  <c r="BH31" i="16"/>
  <c r="BH32" i="16"/>
  <c r="AV36" i="16"/>
  <c r="BH6" i="17"/>
  <c r="M6" i="17"/>
  <c r="AW6" i="17" s="1"/>
  <c r="K6" i="17"/>
  <c r="M13" i="17"/>
  <c r="AW13" i="17" s="1"/>
  <c r="BH13" i="17"/>
  <c r="K13" i="17"/>
  <c r="M31" i="17"/>
  <c r="AU31" i="17"/>
  <c r="BH31" i="17"/>
  <c r="K31" i="17"/>
  <c r="M54" i="16"/>
  <c r="AU54" i="16"/>
  <c r="AD2" i="17"/>
  <c r="AL2" i="17"/>
  <c r="AT2" i="17"/>
  <c r="D2" i="17"/>
  <c r="AF2" i="17"/>
  <c r="J2" i="17"/>
  <c r="AV35" i="17"/>
  <c r="K54" i="17"/>
  <c r="BH54" i="17"/>
  <c r="AV55" i="17"/>
  <c r="K63" i="17"/>
  <c r="M71" i="17"/>
  <c r="AU71" i="17"/>
  <c r="M76" i="17"/>
  <c r="AU76" i="17"/>
  <c r="K78" i="17"/>
  <c r="BH78" i="17"/>
  <c r="K79" i="17"/>
  <c r="M87" i="17"/>
  <c r="AU87" i="17"/>
  <c r="M92" i="17"/>
  <c r="AU92" i="17"/>
  <c r="K94" i="17"/>
  <c r="K17" i="18"/>
  <c r="AV17" i="18" s="1"/>
  <c r="AV74" i="18"/>
  <c r="K74" i="18"/>
  <c r="BH74" i="18"/>
  <c r="AU74" i="18"/>
  <c r="M95" i="18"/>
  <c r="AU95" i="18"/>
  <c r="BH98" i="18"/>
  <c r="AS2" i="19"/>
  <c r="AC2" i="19"/>
  <c r="U2" i="19"/>
  <c r="M2" i="19"/>
  <c r="AP2" i="19"/>
  <c r="Z2" i="19"/>
  <c r="R2" i="19"/>
  <c r="BA2" i="19"/>
  <c r="AO2" i="19"/>
  <c r="AG2" i="19"/>
  <c r="Y2" i="19"/>
  <c r="Q2" i="19"/>
  <c r="AD2" i="19"/>
  <c r="K18" i="19"/>
  <c r="BH18" i="19"/>
  <c r="M18" i="19"/>
  <c r="BH29" i="19"/>
  <c r="K29" i="19"/>
  <c r="AU29" i="19" s="1"/>
  <c r="M21" i="16"/>
  <c r="BH21" i="16"/>
  <c r="M43" i="16"/>
  <c r="BH43" i="16"/>
  <c r="K49" i="16"/>
  <c r="BH49" i="16"/>
  <c r="K53" i="16"/>
  <c r="AV57" i="16"/>
  <c r="M58" i="16"/>
  <c r="AU58" i="16"/>
  <c r="K60" i="16"/>
  <c r="K61" i="16"/>
  <c r="BH61" i="16"/>
  <c r="K65" i="16"/>
  <c r="BH65" i="16"/>
  <c r="AV73" i="16"/>
  <c r="M74" i="16"/>
  <c r="AU74" i="16"/>
  <c r="AV77" i="16"/>
  <c r="M78" i="16"/>
  <c r="AU78" i="16"/>
  <c r="K80" i="16"/>
  <c r="BH80" i="16"/>
  <c r="K81" i="16"/>
  <c r="BH81" i="16"/>
  <c r="Q2" i="17"/>
  <c r="Y2" i="17"/>
  <c r="AG2" i="17"/>
  <c r="AO2" i="17"/>
  <c r="BA2" i="17"/>
  <c r="K8" i="17"/>
  <c r="M10" i="17"/>
  <c r="AW10" i="17" s="1"/>
  <c r="BH10" i="17"/>
  <c r="M21" i="17"/>
  <c r="BH21" i="17"/>
  <c r="K26" i="17"/>
  <c r="AU26" i="17" s="1"/>
  <c r="M28" i="17"/>
  <c r="AX28" i="17" s="1"/>
  <c r="BH28" i="17"/>
  <c r="AV30" i="17"/>
  <c r="K34" i="17"/>
  <c r="M36" i="17"/>
  <c r="AU36" i="17"/>
  <c r="AV37" i="17"/>
  <c r="BH37" i="17"/>
  <c r="K38" i="17"/>
  <c r="BH43" i="17"/>
  <c r="M47" i="17"/>
  <c r="AU47" i="17"/>
  <c r="BH47" i="17"/>
  <c r="AU54" i="17"/>
  <c r="K55" i="17"/>
  <c r="AV58" i="17"/>
  <c r="BH59" i="17"/>
  <c r="BH63" i="17"/>
  <c r="M67" i="17"/>
  <c r="AU67" i="17"/>
  <c r="AV71" i="17"/>
  <c r="M72" i="17"/>
  <c r="AU72" i="17"/>
  <c r="K74" i="17"/>
  <c r="BH74" i="17"/>
  <c r="K75" i="17"/>
  <c r="BH79" i="17"/>
  <c r="M83" i="17"/>
  <c r="AU83" i="17"/>
  <c r="AV87" i="17"/>
  <c r="M88" i="17"/>
  <c r="AU88" i="17"/>
  <c r="K90" i="17"/>
  <c r="BH90" i="17"/>
  <c r="K91" i="17"/>
  <c r="AV95" i="17"/>
  <c r="M96" i="17"/>
  <c r="AU96" i="17"/>
  <c r="D2" i="18"/>
  <c r="K4" i="18"/>
  <c r="BH10" i="18"/>
  <c r="M10" i="18"/>
  <c r="AX10" i="18" s="1"/>
  <c r="AV10" i="18"/>
  <c r="BH17" i="18"/>
  <c r="M23" i="18"/>
  <c r="AW23" i="18" s="1"/>
  <c r="K62" i="18"/>
  <c r="AV62" i="18"/>
  <c r="BH62" i="18"/>
  <c r="M62" i="18"/>
  <c r="AU64" i="18"/>
  <c r="K64" i="18"/>
  <c r="M64" i="18"/>
  <c r="AL2" i="19"/>
  <c r="M9" i="19"/>
  <c r="AX9" i="19" s="1"/>
  <c r="BH9" i="19"/>
  <c r="K9" i="19"/>
  <c r="AU9" i="19" s="1"/>
  <c r="M25" i="19"/>
  <c r="AX25" i="19" s="1"/>
  <c r="BH25" i="19"/>
  <c r="K25" i="19"/>
  <c r="AV25" i="19" s="1"/>
  <c r="AV54" i="17"/>
  <c r="M63" i="17"/>
  <c r="AU63" i="17"/>
  <c r="M68" i="17"/>
  <c r="AU68" i="17"/>
  <c r="M79" i="17"/>
  <c r="AU79" i="17"/>
  <c r="M84" i="17"/>
  <c r="AU84" i="17"/>
  <c r="J2" i="18"/>
  <c r="BN2" i="18" s="1"/>
  <c r="M7" i="18"/>
  <c r="AX7" i="18" s="1"/>
  <c r="M8" i="18"/>
  <c r="AW8" i="18" s="1"/>
  <c r="K21" i="18"/>
  <c r="M41" i="18"/>
  <c r="AU41" i="18"/>
  <c r="K50" i="18"/>
  <c r="AV50" i="18"/>
  <c r="BH50" i="18"/>
  <c r="M50" i="18"/>
  <c r="M83" i="18"/>
  <c r="AU83" i="18"/>
  <c r="AU98" i="18"/>
  <c r="K98" i="18"/>
  <c r="AV98" i="18"/>
  <c r="K10" i="19"/>
  <c r="AU10" i="19" s="1"/>
  <c r="BH10" i="19"/>
  <c r="M10" i="19"/>
  <c r="AX10" i="19" s="1"/>
  <c r="K26" i="19"/>
  <c r="BH26" i="19"/>
  <c r="M26" i="19"/>
  <c r="AW26" i="19" s="1"/>
  <c r="M14" i="16"/>
  <c r="AW14" i="16" s="1"/>
  <c r="BH14" i="16"/>
  <c r="K21" i="16"/>
  <c r="M26" i="16"/>
  <c r="AW26" i="16" s="1"/>
  <c r="M35" i="16"/>
  <c r="AW35" i="16" s="1"/>
  <c r="AV49" i="16"/>
  <c r="M50" i="16"/>
  <c r="AU50" i="16"/>
  <c r="AU53" i="16"/>
  <c r="K57" i="16"/>
  <c r="BH57" i="16"/>
  <c r="AV61" i="16"/>
  <c r="M62" i="16"/>
  <c r="AU62" i="16"/>
  <c r="AV65" i="16"/>
  <c r="M66" i="16"/>
  <c r="AU66" i="16"/>
  <c r="AV69" i="16"/>
  <c r="M70" i="16"/>
  <c r="AU70" i="16"/>
  <c r="K72" i="16"/>
  <c r="K73" i="16"/>
  <c r="BH73" i="16"/>
  <c r="K77" i="16"/>
  <c r="BH77" i="16"/>
  <c r="AV81" i="16"/>
  <c r="M82" i="16"/>
  <c r="AU82" i="16"/>
  <c r="M2" i="17"/>
  <c r="U2" i="17"/>
  <c r="AC2" i="17"/>
  <c r="AS2" i="17"/>
  <c r="K4" i="17"/>
  <c r="K10" i="17"/>
  <c r="K12" i="17"/>
  <c r="K17" i="17"/>
  <c r="K21" i="17"/>
  <c r="K23" i="17"/>
  <c r="K28" i="17"/>
  <c r="AV34" i="17"/>
  <c r="AU35" i="17"/>
  <c r="AV43" i="17"/>
  <c r="K47" i="17"/>
  <c r="AV50" i="17"/>
  <c r="BH51" i="17"/>
  <c r="M55" i="17"/>
  <c r="AU55" i="17"/>
  <c r="BH55" i="17"/>
  <c r="K58" i="17"/>
  <c r="BH58" i="17"/>
  <c r="AV59" i="17"/>
  <c r="AV63" i="17"/>
  <c r="M64" i="17"/>
  <c r="AU64" i="17"/>
  <c r="BH71" i="17"/>
  <c r="M75" i="17"/>
  <c r="AU75" i="17"/>
  <c r="AV79" i="17"/>
  <c r="M80" i="17"/>
  <c r="AU80" i="17"/>
  <c r="BH87" i="17"/>
  <c r="M91" i="17"/>
  <c r="AU91" i="17"/>
  <c r="M4" i="18"/>
  <c r="AW4" i="18" s="1"/>
  <c r="AF2" i="18"/>
  <c r="M17" i="18"/>
  <c r="AX17" i="18" s="1"/>
  <c r="M19" i="18"/>
  <c r="AW19" i="18" s="1"/>
  <c r="BH21" i="18"/>
  <c r="AU48" i="18"/>
  <c r="K48" i="18"/>
  <c r="AV48" i="18"/>
  <c r="M74" i="18"/>
  <c r="AV78" i="18"/>
  <c r="K78" i="18"/>
  <c r="BH78" i="18"/>
  <c r="AU78" i="18"/>
  <c r="D2" i="19"/>
  <c r="J2" i="19"/>
  <c r="BN2" i="19" s="1"/>
  <c r="M17" i="19"/>
  <c r="AX17" i="19" s="1"/>
  <c r="BH17" i="19"/>
  <c r="K17" i="19"/>
  <c r="AU17" i="19" s="1"/>
  <c r="M29" i="19"/>
  <c r="AX29" i="19" s="1"/>
  <c r="M6" i="18"/>
  <c r="AX6" i="18" s="1"/>
  <c r="K14" i="18"/>
  <c r="AU14" i="18" s="1"/>
  <c r="M25" i="18"/>
  <c r="BH25" i="18"/>
  <c r="M27" i="18"/>
  <c r="BH27" i="18"/>
  <c r="M30" i="18"/>
  <c r="AW30" i="18" s="1"/>
  <c r="BH30" i="18"/>
  <c r="K32" i="18"/>
  <c r="AV34" i="18"/>
  <c r="K36" i="18"/>
  <c r="AV38" i="18"/>
  <c r="K42" i="18"/>
  <c r="M44" i="18"/>
  <c r="BH44" i="18"/>
  <c r="AU49" i="18"/>
  <c r="K52" i="18"/>
  <c r="AV54" i="18"/>
  <c r="AV58" i="18"/>
  <c r="AV60" i="18"/>
  <c r="AU61" i="18"/>
  <c r="AU70" i="18"/>
  <c r="BH70" i="18"/>
  <c r="M82" i="18"/>
  <c r="K84" i="18"/>
  <c r="M90" i="18"/>
  <c r="BH90" i="18"/>
  <c r="AU99" i="18"/>
  <c r="E2" i="19"/>
  <c r="K6" i="19"/>
  <c r="AV6" i="19" s="1"/>
  <c r="K8" i="19"/>
  <c r="AU13" i="19"/>
  <c r="K14" i="19"/>
  <c r="K22" i="19"/>
  <c r="K34" i="18"/>
  <c r="K38" i="18"/>
  <c r="M40" i="18"/>
  <c r="BH40" i="18"/>
  <c r="AU45" i="18"/>
  <c r="BH46" i="18"/>
  <c r="K54" i="18"/>
  <c r="M56" i="18"/>
  <c r="AV65" i="18"/>
  <c r="M66" i="18"/>
  <c r="AV68" i="18"/>
  <c r="AV70" i="18"/>
  <c r="M86" i="18"/>
  <c r="M94" i="18"/>
  <c r="BH94" i="18"/>
  <c r="M96" i="18"/>
  <c r="M31" i="19"/>
  <c r="AX31" i="19" s="1"/>
  <c r="M41" i="19"/>
  <c r="AU41" i="19"/>
  <c r="M49" i="19"/>
  <c r="AU49" i="19"/>
  <c r="M12" i="18"/>
  <c r="M14" i="18"/>
  <c r="AX14" i="18" s="1"/>
  <c r="M32" i="18"/>
  <c r="AW32" i="18" s="1"/>
  <c r="BH32" i="18"/>
  <c r="M36" i="18"/>
  <c r="BH36" i="18"/>
  <c r="AV40" i="18"/>
  <c r="M42" i="18"/>
  <c r="BH42" i="18"/>
  <c r="AV46" i="18"/>
  <c r="M52" i="18"/>
  <c r="BH52" i="18"/>
  <c r="AU56" i="18"/>
  <c r="BH56" i="18"/>
  <c r="M60" i="18"/>
  <c r="AU66" i="18"/>
  <c r="BH66" i="18"/>
  <c r="AV80" i="18"/>
  <c r="M84" i="18"/>
  <c r="BH84" i="18"/>
  <c r="AU86" i="18"/>
  <c r="BH86" i="18"/>
  <c r="K90" i="18"/>
  <c r="AV94" i="18"/>
  <c r="K4" i="19"/>
  <c r="M6" i="19"/>
  <c r="AX6" i="19" s="1"/>
  <c r="BH6" i="19"/>
  <c r="K12" i="19"/>
  <c r="AV12" i="19" s="1"/>
  <c r="M14" i="19"/>
  <c r="BH14" i="19"/>
  <c r="K20" i="19"/>
  <c r="AU20" i="19" s="1"/>
  <c r="M22" i="19"/>
  <c r="BH22" i="19"/>
  <c r="K28" i="19"/>
  <c r="BH32" i="19"/>
  <c r="M32" i="19"/>
  <c r="AX32" i="19" s="1"/>
  <c r="BH36" i="19"/>
  <c r="AV44" i="19"/>
  <c r="M45" i="19"/>
  <c r="AU45" i="19"/>
  <c r="AV52" i="19"/>
  <c r="M53" i="19"/>
  <c r="AU53" i="19"/>
  <c r="AV60" i="19"/>
  <c r="M61" i="19"/>
  <c r="AU61" i="19"/>
  <c r="AV65" i="19"/>
  <c r="AV67" i="19"/>
  <c r="AV69" i="19"/>
  <c r="AV71" i="19"/>
  <c r="AV73" i="19"/>
  <c r="AV75" i="19"/>
  <c r="AV77" i="19"/>
  <c r="AV79" i="19"/>
  <c r="AV81" i="19"/>
  <c r="AV83" i="19"/>
  <c r="AU84" i="19"/>
  <c r="M85" i="19"/>
  <c r="K87" i="19"/>
  <c r="AV91" i="19"/>
  <c r="K99" i="19"/>
  <c r="BH6" i="20"/>
  <c r="BH8" i="20"/>
  <c r="K9" i="20"/>
  <c r="AV9" i="20" s="1"/>
  <c r="BH10" i="20"/>
  <c r="BH14" i="20"/>
  <c r="M18" i="20"/>
  <c r="AW18" i="20" s="1"/>
  <c r="K36" i="20"/>
  <c r="K37" i="20"/>
  <c r="BH37" i="20"/>
  <c r="AV38" i="20"/>
  <c r="K41" i="20"/>
  <c r="M42" i="20"/>
  <c r="AU42" i="20"/>
  <c r="M46" i="20"/>
  <c r="AU46" i="20"/>
  <c r="BH46" i="20"/>
  <c r="AV49" i="20"/>
  <c r="BH50" i="20"/>
  <c r="AV53" i="20"/>
  <c r="AV57" i="20"/>
  <c r="BH58" i="20"/>
  <c r="M62" i="20"/>
  <c r="AU62" i="20"/>
  <c r="BH62" i="20"/>
  <c r="M89" i="20"/>
  <c r="BH89" i="20"/>
  <c r="K89" i="20"/>
  <c r="AV89" i="20"/>
  <c r="M97" i="20"/>
  <c r="AU97" i="20"/>
  <c r="BH97" i="20"/>
  <c r="K97" i="20"/>
  <c r="M8" i="21"/>
  <c r="AX8" i="21" s="1"/>
  <c r="BH8" i="21"/>
  <c r="K8" i="21"/>
  <c r="AU8" i="21" s="1"/>
  <c r="M30" i="21"/>
  <c r="AW30" i="21" s="1"/>
  <c r="BH30" i="21"/>
  <c r="K30" i="21"/>
  <c r="AU30" i="21" s="1"/>
  <c r="M36" i="19"/>
  <c r="AU36" i="19"/>
  <c r="M40" i="19"/>
  <c r="AU40" i="19"/>
  <c r="K44" i="19"/>
  <c r="M48" i="19"/>
  <c r="AU48" i="19"/>
  <c r="K52" i="19"/>
  <c r="M56" i="19"/>
  <c r="AU56" i="19"/>
  <c r="K60" i="19"/>
  <c r="K65" i="19"/>
  <c r="K67" i="19"/>
  <c r="K69" i="19"/>
  <c r="K71" i="19"/>
  <c r="K73" i="19"/>
  <c r="K75" i="19"/>
  <c r="K77" i="19"/>
  <c r="K79" i="19"/>
  <c r="K81" i="19"/>
  <c r="K83" i="19"/>
  <c r="K91" i="19"/>
  <c r="M95" i="19"/>
  <c r="BH95" i="19"/>
  <c r="M97" i="19"/>
  <c r="BH99" i="19"/>
  <c r="M101" i="19"/>
  <c r="O2" i="20"/>
  <c r="AA2" i="20"/>
  <c r="M4" i="20"/>
  <c r="AX4" i="20" s="1"/>
  <c r="BH4" i="20"/>
  <c r="K5" i="20"/>
  <c r="AV5" i="20" s="1"/>
  <c r="K6" i="20"/>
  <c r="K8" i="20"/>
  <c r="K10" i="20"/>
  <c r="M14" i="20"/>
  <c r="AV21" i="20"/>
  <c r="M22" i="20"/>
  <c r="BH22" i="20"/>
  <c r="BH26" i="20"/>
  <c r="K34" i="20"/>
  <c r="AV34" i="20" s="1"/>
  <c r="AU37" i="20"/>
  <c r="K38" i="20"/>
  <c r="BH41" i="20"/>
  <c r="AV42" i="20"/>
  <c r="K44" i="20"/>
  <c r="K45" i="20"/>
  <c r="BH45" i="20"/>
  <c r="AV46" i="20"/>
  <c r="K49" i="20"/>
  <c r="M50" i="20"/>
  <c r="AU50" i="20"/>
  <c r="M54" i="20"/>
  <c r="AU54" i="20"/>
  <c r="BH54" i="20"/>
  <c r="M58" i="20"/>
  <c r="AU58" i="20"/>
  <c r="K61" i="20"/>
  <c r="BH61" i="20"/>
  <c r="AV62" i="20"/>
  <c r="BH64" i="20"/>
  <c r="K65" i="20"/>
  <c r="M69" i="20"/>
  <c r="AU69" i="20"/>
  <c r="BH69" i="20"/>
  <c r="M73" i="20"/>
  <c r="AU73" i="20"/>
  <c r="BH73" i="20"/>
  <c r="K73" i="20"/>
  <c r="M74" i="20"/>
  <c r="AU74" i="20"/>
  <c r="M85" i="20"/>
  <c r="AU85" i="20"/>
  <c r="BH85" i="20"/>
  <c r="K85" i="20"/>
  <c r="K9" i="21"/>
  <c r="AV9" i="21" s="1"/>
  <c r="BH9" i="21"/>
  <c r="M9" i="21"/>
  <c r="M23" i="21"/>
  <c r="AW23" i="21" s="1"/>
  <c r="BH23" i="21"/>
  <c r="K23" i="21"/>
  <c r="K31" i="21"/>
  <c r="BH31" i="21"/>
  <c r="M31" i="21"/>
  <c r="AW31" i="21" s="1"/>
  <c r="M51" i="21"/>
  <c r="AU51" i="21"/>
  <c r="K74" i="21"/>
  <c r="M57" i="19"/>
  <c r="AU57" i="19"/>
  <c r="M87" i="19"/>
  <c r="BH87" i="19"/>
  <c r="M89" i="19"/>
  <c r="M99" i="19"/>
  <c r="BH34" i="20"/>
  <c r="AV37" i="20"/>
  <c r="AU41" i="20"/>
  <c r="K42" i="20"/>
  <c r="AU45" i="20"/>
  <c r="K46" i="20"/>
  <c r="BH49" i="20"/>
  <c r="AU61" i="20"/>
  <c r="K66" i="20"/>
  <c r="M66" i="20"/>
  <c r="AU66" i="20"/>
  <c r="M70" i="20"/>
  <c r="AU70" i="20"/>
  <c r="M86" i="20"/>
  <c r="AU86" i="20"/>
  <c r="AU89" i="20"/>
  <c r="AV96" i="20"/>
  <c r="BH96" i="20"/>
  <c r="AV97" i="20"/>
  <c r="J2" i="21"/>
  <c r="K16" i="21"/>
  <c r="BH16" i="21"/>
  <c r="M16" i="21"/>
  <c r="AW16" i="21" s="1"/>
  <c r="K24" i="21"/>
  <c r="BH24" i="21"/>
  <c r="M24" i="21"/>
  <c r="AW24" i="21" s="1"/>
  <c r="K45" i="21"/>
  <c r="BH45" i="21"/>
  <c r="BH46" i="21"/>
  <c r="K46" i="21"/>
  <c r="AU46" i="21"/>
  <c r="M46" i="21"/>
  <c r="M44" i="19"/>
  <c r="AU44" i="19"/>
  <c r="M52" i="19"/>
  <c r="AU52" i="19"/>
  <c r="M60" i="19"/>
  <c r="AU60" i="19"/>
  <c r="M65" i="19"/>
  <c r="BH65" i="19"/>
  <c r="M67" i="19"/>
  <c r="BH67" i="19"/>
  <c r="M69" i="19"/>
  <c r="BH69" i="19"/>
  <c r="M71" i="19"/>
  <c r="BH71" i="19"/>
  <c r="M73" i="19"/>
  <c r="BH73" i="19"/>
  <c r="M75" i="19"/>
  <c r="BH75" i="19"/>
  <c r="M77" i="19"/>
  <c r="BH77" i="19"/>
  <c r="M79" i="19"/>
  <c r="BH79" i="19"/>
  <c r="M81" i="19"/>
  <c r="BH81" i="19"/>
  <c r="M83" i="19"/>
  <c r="BH83" i="19"/>
  <c r="AV87" i="19"/>
  <c r="M91" i="19"/>
  <c r="BH91" i="19"/>
  <c r="M93" i="19"/>
  <c r="AV99" i="19"/>
  <c r="M6" i="20"/>
  <c r="AW6" i="20" s="1"/>
  <c r="M8" i="20"/>
  <c r="AW8" i="20" s="1"/>
  <c r="M10" i="20"/>
  <c r="M20" i="20"/>
  <c r="BH20" i="20"/>
  <c r="M34" i="20"/>
  <c r="AW34" i="20" s="1"/>
  <c r="M38" i="20"/>
  <c r="AU38" i="20"/>
  <c r="BH38" i="20"/>
  <c r="AV41" i="20"/>
  <c r="BH42" i="20"/>
  <c r="AV45" i="20"/>
  <c r="AU49" i="20"/>
  <c r="AV61" i="20"/>
  <c r="M65" i="20"/>
  <c r="AU65" i="20"/>
  <c r="AV66" i="20"/>
  <c r="D2" i="21"/>
  <c r="H6" i="21"/>
  <c r="K76" i="21"/>
  <c r="M76" i="21"/>
  <c r="AU76" i="21"/>
  <c r="M99" i="21"/>
  <c r="AU99" i="21"/>
  <c r="BH99" i="21"/>
  <c r="K99" i="21"/>
  <c r="BH77" i="20"/>
  <c r="K81" i="20"/>
  <c r="BH81" i="20"/>
  <c r="M90" i="20"/>
  <c r="AU90" i="20"/>
  <c r="AU93" i="20"/>
  <c r="AV101" i="20"/>
  <c r="M102" i="20"/>
  <c r="AU102" i="20"/>
  <c r="L2" i="21"/>
  <c r="Q2" i="21"/>
  <c r="AB2" i="21"/>
  <c r="AG2" i="21"/>
  <c r="AL2" i="21"/>
  <c r="AR2" i="21"/>
  <c r="BA2" i="21"/>
  <c r="AU4" i="21"/>
  <c r="K5" i="21"/>
  <c r="AV5" i="21" s="1"/>
  <c r="K7" i="21"/>
  <c r="AU12" i="21"/>
  <c r="K13" i="21"/>
  <c r="K15" i="21"/>
  <c r="AU15" i="21" s="1"/>
  <c r="AV18" i="21"/>
  <c r="K20" i="21"/>
  <c r="K22" i="21"/>
  <c r="AU22" i="21" s="1"/>
  <c r="K28" i="21"/>
  <c r="AU28" i="21" s="1"/>
  <c r="K29" i="21"/>
  <c r="AV33" i="21"/>
  <c r="AU40" i="21"/>
  <c r="K40" i="21"/>
  <c r="M40" i="21"/>
  <c r="AV40" i="21"/>
  <c r="AU62" i="21"/>
  <c r="BH66" i="21"/>
  <c r="M100" i="21"/>
  <c r="AU100" i="21"/>
  <c r="AU77" i="20"/>
  <c r="M94" i="20"/>
  <c r="AU94" i="20"/>
  <c r="M2" i="21"/>
  <c r="R2" i="21"/>
  <c r="X2" i="21"/>
  <c r="AC2" i="21"/>
  <c r="AH2" i="21"/>
  <c r="AN2" i="21"/>
  <c r="AS2" i="21"/>
  <c r="AV4" i="21"/>
  <c r="AV12" i="21"/>
  <c r="BH15" i="21"/>
  <c r="BH22" i="21"/>
  <c r="AV27" i="21"/>
  <c r="BH29" i="21"/>
  <c r="AV34" i="21"/>
  <c r="AV41" i="21"/>
  <c r="AV42" i="21"/>
  <c r="M42" i="21"/>
  <c r="M47" i="21"/>
  <c r="AU47" i="21"/>
  <c r="AV68" i="21"/>
  <c r="AU68" i="21"/>
  <c r="M68" i="21"/>
  <c r="BH68" i="21"/>
  <c r="M71" i="21"/>
  <c r="AU71" i="21"/>
  <c r="BH71" i="21"/>
  <c r="K71" i="21"/>
  <c r="M95" i="21"/>
  <c r="AU95" i="21"/>
  <c r="BH95" i="21"/>
  <c r="K95" i="21"/>
  <c r="AV99" i="21"/>
  <c r="AV77" i="20"/>
  <c r="M78" i="20"/>
  <c r="AU78" i="20"/>
  <c r="AV81" i="20"/>
  <c r="M82" i="20"/>
  <c r="AU82" i="20"/>
  <c r="K93" i="20"/>
  <c r="K100" i="20"/>
  <c r="K101" i="20"/>
  <c r="BH101" i="20"/>
  <c r="T2" i="21"/>
  <c r="Y2" i="21"/>
  <c r="AD2" i="21"/>
  <c r="AJ2" i="21"/>
  <c r="AO2" i="21"/>
  <c r="AT2" i="21"/>
  <c r="M5" i="21"/>
  <c r="AX5" i="21" s="1"/>
  <c r="BH5" i="21"/>
  <c r="M13" i="21"/>
  <c r="AW13" i="21" s="1"/>
  <c r="BH13" i="21"/>
  <c r="BH49" i="21"/>
  <c r="M58" i="21"/>
  <c r="K58" i="21"/>
  <c r="AV58" i="21"/>
  <c r="BH58" i="21"/>
  <c r="M62" i="21"/>
  <c r="BH62" i="21"/>
  <c r="K62" i="21"/>
  <c r="AU66" i="21"/>
  <c r="K66" i="21"/>
  <c r="K72" i="21"/>
  <c r="AV72" i="21"/>
  <c r="M72" i="21"/>
  <c r="AU72" i="21"/>
  <c r="M75" i="21"/>
  <c r="AU75" i="21"/>
  <c r="BH75" i="21"/>
  <c r="K75" i="21"/>
  <c r="M88" i="21"/>
  <c r="AU88" i="21"/>
  <c r="M96" i="21"/>
  <c r="AU96" i="21"/>
  <c r="M54" i="21"/>
  <c r="AU54" i="21"/>
  <c r="M59" i="21"/>
  <c r="AU59" i="21"/>
  <c r="AV79" i="21"/>
  <c r="M80" i="21"/>
  <c r="AU80" i="21"/>
  <c r="AU83" i="21"/>
  <c r="BH87" i="21"/>
  <c r="AV91" i="21"/>
  <c r="M92" i="21"/>
  <c r="AU92" i="21"/>
  <c r="R2" i="22"/>
  <c r="Z2" i="22"/>
  <c r="AJ2" i="22"/>
  <c r="AR2" i="22"/>
  <c r="AU7" i="22"/>
  <c r="BH7" i="22"/>
  <c r="M9" i="22"/>
  <c r="AX9" i="22" s="1"/>
  <c r="BH9" i="22"/>
  <c r="M11" i="22"/>
  <c r="AX11" i="22" s="1"/>
  <c r="M13" i="22"/>
  <c r="AW13" i="22" s="1"/>
  <c r="BH13" i="22"/>
  <c r="M15" i="22"/>
  <c r="AX15" i="22" s="1"/>
  <c r="M17" i="22"/>
  <c r="AX17" i="22" s="1"/>
  <c r="BH17" i="22"/>
  <c r="M19" i="22"/>
  <c r="AW19" i="22" s="1"/>
  <c r="M21" i="22"/>
  <c r="BH21" i="22"/>
  <c r="BH25" i="22"/>
  <c r="AV25" i="22"/>
  <c r="M25" i="22"/>
  <c r="AX25" i="22" s="1"/>
  <c r="M26" i="22"/>
  <c r="AW26" i="22" s="1"/>
  <c r="M27" i="22"/>
  <c r="AX27" i="22" s="1"/>
  <c r="BH27" i="22"/>
  <c r="AU27" i="22"/>
  <c r="AU43" i="22"/>
  <c r="BH43" i="22"/>
  <c r="K43" i="22"/>
  <c r="K56" i="22"/>
  <c r="AV56" i="22"/>
  <c r="BH56" i="22"/>
  <c r="AU59" i="22"/>
  <c r="BH59" i="22"/>
  <c r="K59" i="22"/>
  <c r="AV38" i="21"/>
  <c r="M50" i="21"/>
  <c r="AU50" i="21"/>
  <c r="AV54" i="21"/>
  <c r="M55" i="21"/>
  <c r="AU55" i="21"/>
  <c r="AV83" i="21"/>
  <c r="M84" i="21"/>
  <c r="AU84" i="21"/>
  <c r="AU87" i="21"/>
  <c r="L2" i="22"/>
  <c r="T2" i="22"/>
  <c r="AB2" i="22"/>
  <c r="AL2" i="22"/>
  <c r="AT2" i="22"/>
  <c r="K5" i="22"/>
  <c r="J2" i="22"/>
  <c r="AV9" i="22"/>
  <c r="BH11" i="22"/>
  <c r="AU15" i="22"/>
  <c r="BH15" i="22"/>
  <c r="AV17" i="22"/>
  <c r="BH19" i="22"/>
  <c r="BH23" i="22"/>
  <c r="M41" i="22"/>
  <c r="AU41" i="22"/>
  <c r="K44" i="22"/>
  <c r="AV44" i="22"/>
  <c r="BH44" i="22"/>
  <c r="AU47" i="22"/>
  <c r="BH47" i="22"/>
  <c r="K47" i="22"/>
  <c r="M48" i="22"/>
  <c r="K60" i="22"/>
  <c r="AV60" i="22"/>
  <c r="BH60" i="22"/>
  <c r="AU63" i="22"/>
  <c r="BH63" i="22"/>
  <c r="K63" i="22"/>
  <c r="M64" i="22"/>
  <c r="AD2" i="22"/>
  <c r="AN2" i="22"/>
  <c r="AZ2" i="22"/>
  <c r="K11" i="22"/>
  <c r="AV11" i="22" s="1"/>
  <c r="M33" i="22"/>
  <c r="AX33" i="22" s="1"/>
  <c r="K48" i="22"/>
  <c r="AV48" i="22"/>
  <c r="BH48" i="22"/>
  <c r="AU51" i="22"/>
  <c r="BH51" i="22"/>
  <c r="K51" i="22"/>
  <c r="K64" i="22"/>
  <c r="AV64" i="22"/>
  <c r="BH64" i="22"/>
  <c r="P2" i="22"/>
  <c r="X2" i="22"/>
  <c r="AH2" i="22"/>
  <c r="AP2" i="22"/>
  <c r="M5" i="22"/>
  <c r="AW5" i="22" s="1"/>
  <c r="BH5" i="22"/>
  <c r="AF2" i="22"/>
  <c r="M30" i="22"/>
  <c r="AW30" i="22" s="1"/>
  <c r="BH30" i="22"/>
  <c r="AV47" i="22"/>
  <c r="K52" i="22"/>
  <c r="AV52" i="22"/>
  <c r="BH52" i="22"/>
  <c r="AU55" i="22"/>
  <c r="BH55" i="22"/>
  <c r="K55" i="22"/>
  <c r="M56" i="22"/>
  <c r="AU56" i="22"/>
  <c r="AV63" i="22"/>
  <c r="AU34" i="22"/>
  <c r="BH34" i="22"/>
  <c r="AV36" i="22"/>
  <c r="K39" i="22"/>
  <c r="M40" i="22"/>
  <c r="AU40" i="22"/>
  <c r="BH69" i="22"/>
  <c r="K72" i="22"/>
  <c r="M73" i="22"/>
  <c r="AU73" i="22"/>
  <c r="M77" i="22"/>
  <c r="AU77" i="22"/>
  <c r="AV80" i="22"/>
  <c r="M81" i="22"/>
  <c r="AU81" i="22"/>
  <c r="K83" i="22"/>
  <c r="K87" i="22"/>
  <c r="K91" i="22"/>
  <c r="BH91" i="22"/>
  <c r="K92" i="22"/>
  <c r="BH92" i="22"/>
  <c r="AV95" i="22"/>
  <c r="AV96" i="22"/>
  <c r="M97" i="22"/>
  <c r="AU97" i="22"/>
  <c r="M45" i="22"/>
  <c r="AU45" i="22"/>
  <c r="M49" i="22"/>
  <c r="AU49" i="22"/>
  <c r="M53" i="22"/>
  <c r="AU53" i="22"/>
  <c r="M57" i="22"/>
  <c r="AU57" i="22"/>
  <c r="M61" i="22"/>
  <c r="AU61" i="22"/>
  <c r="M65" i="22"/>
  <c r="AU65" i="22"/>
  <c r="AU72" i="22"/>
  <c r="K73" i="22"/>
  <c r="AU76" i="22"/>
  <c r="K77" i="22"/>
  <c r="AV83" i="22"/>
  <c r="AV87" i="22"/>
  <c r="AV91" i="22"/>
  <c r="AV92" i="22"/>
  <c r="M93" i="22"/>
  <c r="AU93" i="22"/>
  <c r="M29" i="22"/>
  <c r="AW29" i="22" s="1"/>
  <c r="BH29" i="22"/>
  <c r="M32" i="22"/>
  <c r="AX32" i="22" s="1"/>
  <c r="BH32" i="22"/>
  <c r="M34" i="22"/>
  <c r="M36" i="22"/>
  <c r="BH40" i="22"/>
  <c r="AV76" i="22"/>
  <c r="AV84" i="22"/>
  <c r="M85" i="22"/>
  <c r="AU85" i="22"/>
  <c r="AV88" i="22"/>
  <c r="M89" i="22"/>
  <c r="AU89" i="22"/>
  <c r="AV99" i="22"/>
  <c r="AV100" i="22"/>
  <c r="M101" i="22"/>
  <c r="AU101" i="22"/>
  <c r="H5" i="22"/>
  <c r="D2" i="22"/>
  <c r="BH8" i="22"/>
  <c r="K8" i="22"/>
  <c r="AV8" i="22" s="1"/>
  <c r="M8" i="22"/>
  <c r="AX8" i="22" s="1"/>
  <c r="BH12" i="22"/>
  <c r="K12" i="22"/>
  <c r="AV12" i="22" s="1"/>
  <c r="M12" i="22"/>
  <c r="AW12" i="22" s="1"/>
  <c r="BH4" i="22"/>
  <c r="K4" i="22"/>
  <c r="AU4" i="22" s="1"/>
  <c r="E2" i="22"/>
  <c r="M4" i="22"/>
  <c r="BH66" i="22"/>
  <c r="AV66" i="22"/>
  <c r="K66" i="22"/>
  <c r="M66" i="22"/>
  <c r="G2" i="22"/>
  <c r="O2" i="22"/>
  <c r="S2" i="22"/>
  <c r="W2" i="22"/>
  <c r="AA2" i="22"/>
  <c r="AE2" i="22"/>
  <c r="AI2" i="22"/>
  <c r="AM2" i="22"/>
  <c r="AQ2" i="22"/>
  <c r="AY2" i="22"/>
  <c r="K6" i="22"/>
  <c r="AU6" i="22" s="1"/>
  <c r="BH6" i="22"/>
  <c r="K10" i="22"/>
  <c r="BH10" i="22"/>
  <c r="K14" i="22"/>
  <c r="AV14" i="22" s="1"/>
  <c r="BH14" i="22"/>
  <c r="M16" i="22"/>
  <c r="AW16" i="22" s="1"/>
  <c r="K18" i="22"/>
  <c r="AV18" i="22" s="1"/>
  <c r="BH18" i="22"/>
  <c r="M20" i="22"/>
  <c r="K22" i="22"/>
  <c r="BH22" i="22"/>
  <c r="M24" i="22"/>
  <c r="AX24" i="22" s="1"/>
  <c r="K26" i="22"/>
  <c r="BH26" i="22"/>
  <c r="M28" i="22"/>
  <c r="AW28" i="22" s="1"/>
  <c r="M31" i="22"/>
  <c r="AX31" i="22" s="1"/>
  <c r="K33" i="22"/>
  <c r="BH33" i="22"/>
  <c r="M35" i="22"/>
  <c r="BH37" i="22"/>
  <c r="AV37" i="22"/>
  <c r="K37" i="22"/>
  <c r="M37" i="22"/>
  <c r="AU37" i="22"/>
  <c r="BH38" i="22"/>
  <c r="AV38" i="22"/>
  <c r="K38" i="22"/>
  <c r="AU38" i="22"/>
  <c r="M38" i="22"/>
  <c r="BH42" i="22"/>
  <c r="AV42" i="22"/>
  <c r="K42" i="22"/>
  <c r="AU42" i="22"/>
  <c r="M42" i="22"/>
  <c r="BH54" i="22"/>
  <c r="AV54" i="22"/>
  <c r="K54" i="22"/>
  <c r="AU54" i="22"/>
  <c r="M54" i="22"/>
  <c r="AU66" i="22"/>
  <c r="AU35" i="22"/>
  <c r="AU39" i="22"/>
  <c r="M39" i="22"/>
  <c r="AV39" i="22"/>
  <c r="BH58" i="22"/>
  <c r="AV58" i="22"/>
  <c r="K58" i="22"/>
  <c r="AU58" i="22"/>
  <c r="M58" i="22"/>
  <c r="BH94" i="22"/>
  <c r="AV94" i="22"/>
  <c r="K94" i="22"/>
  <c r="AU94" i="22"/>
  <c r="M94" i="22"/>
  <c r="BH50" i="22"/>
  <c r="AV50" i="22"/>
  <c r="K50" i="22"/>
  <c r="AU50" i="22"/>
  <c r="M50" i="22"/>
  <c r="M2" i="22"/>
  <c r="Q2" i="22"/>
  <c r="U2" i="22"/>
  <c r="Y2" i="22"/>
  <c r="AC2" i="22"/>
  <c r="AG2" i="22"/>
  <c r="AO2" i="22"/>
  <c r="AS2" i="22"/>
  <c r="BA2" i="22"/>
  <c r="K16" i="22"/>
  <c r="K20" i="22"/>
  <c r="AU20" i="22" s="1"/>
  <c r="K24" i="22"/>
  <c r="AU24" i="22" s="1"/>
  <c r="K28" i="22"/>
  <c r="K31" i="22"/>
  <c r="AU31" i="22" s="1"/>
  <c r="K35" i="22"/>
  <c r="AV35" i="22"/>
  <c r="AU36" i="22"/>
  <c r="BH36" i="22"/>
  <c r="BH46" i="22"/>
  <c r="AV46" i="22"/>
  <c r="K46" i="22"/>
  <c r="AU46" i="22"/>
  <c r="M46" i="22"/>
  <c r="BH62" i="22"/>
  <c r="AV62" i="22"/>
  <c r="K62" i="22"/>
  <c r="AU62" i="22"/>
  <c r="M62" i="22"/>
  <c r="M68" i="22"/>
  <c r="AU68" i="22"/>
  <c r="BH70" i="22"/>
  <c r="AV70" i="22"/>
  <c r="K70" i="22"/>
  <c r="AU70" i="22"/>
  <c r="M70" i="22"/>
  <c r="AU71" i="22"/>
  <c r="M71" i="22"/>
  <c r="AV71" i="22"/>
  <c r="BH71" i="22"/>
  <c r="BH82" i="22"/>
  <c r="AV82" i="22"/>
  <c r="K82" i="22"/>
  <c r="AU82" i="22"/>
  <c r="M82" i="22"/>
  <c r="BH86" i="22"/>
  <c r="AV86" i="22"/>
  <c r="K86" i="22"/>
  <c r="AU86" i="22"/>
  <c r="M86" i="22"/>
  <c r="BH90" i="22"/>
  <c r="AV90" i="22"/>
  <c r="K90" i="22"/>
  <c r="AU90" i="22"/>
  <c r="M90" i="22"/>
  <c r="K41" i="22"/>
  <c r="AV41" i="22"/>
  <c r="BH41" i="22"/>
  <c r="M43" i="22"/>
  <c r="K45" i="22"/>
  <c r="AV45" i="22"/>
  <c r="BH45" i="22"/>
  <c r="M47" i="22"/>
  <c r="K49" i="22"/>
  <c r="AV49" i="22"/>
  <c r="BH49" i="22"/>
  <c r="M51" i="22"/>
  <c r="K53" i="22"/>
  <c r="AV53" i="22"/>
  <c r="BH53" i="22"/>
  <c r="M55" i="22"/>
  <c r="K57" i="22"/>
  <c r="AV57" i="22"/>
  <c r="BH57" i="22"/>
  <c r="M59" i="22"/>
  <c r="K61" i="22"/>
  <c r="AV61" i="22"/>
  <c r="BH61" i="22"/>
  <c r="M63" i="22"/>
  <c r="K65" i="22"/>
  <c r="AV65" i="22"/>
  <c r="BH65" i="22"/>
  <c r="M67" i="22"/>
  <c r="AV68" i="22"/>
  <c r="BH74" i="22"/>
  <c r="AV74" i="22"/>
  <c r="K74" i="22"/>
  <c r="AU74" i="22"/>
  <c r="M74" i="22"/>
  <c r="AU75" i="22"/>
  <c r="M75" i="22"/>
  <c r="AV75" i="22"/>
  <c r="BH75" i="22"/>
  <c r="BH78" i="22"/>
  <c r="AV78" i="22"/>
  <c r="K78" i="22"/>
  <c r="AU78" i="22"/>
  <c r="M78" i="22"/>
  <c r="AU79" i="22"/>
  <c r="M79" i="22"/>
  <c r="AV79" i="22"/>
  <c r="BH79" i="22"/>
  <c r="BH102" i="22"/>
  <c r="AV102" i="22"/>
  <c r="K102" i="22"/>
  <c r="AU102" i="22"/>
  <c r="M102" i="22"/>
  <c r="AV67" i="22"/>
  <c r="BH67" i="22"/>
  <c r="K68" i="22"/>
  <c r="K71" i="22"/>
  <c r="BH98" i="22"/>
  <c r="AV98" i="22"/>
  <c r="K98" i="22"/>
  <c r="AU98" i="22"/>
  <c r="M98" i="22"/>
  <c r="BH73" i="22"/>
  <c r="AV77" i="22"/>
  <c r="BH77" i="22"/>
  <c r="K81" i="22"/>
  <c r="AV81" i="22"/>
  <c r="BH81" i="22"/>
  <c r="M83" i="22"/>
  <c r="K85" i="22"/>
  <c r="AV85" i="22"/>
  <c r="BH85" i="22"/>
  <c r="M87" i="22"/>
  <c r="K89" i="22"/>
  <c r="AV89" i="22"/>
  <c r="BH89" i="22"/>
  <c r="M91" i="22"/>
  <c r="K93" i="22"/>
  <c r="AV93" i="22"/>
  <c r="BH93" i="22"/>
  <c r="M95" i="22"/>
  <c r="K97" i="22"/>
  <c r="AV97" i="22"/>
  <c r="BH97" i="22"/>
  <c r="M99" i="22"/>
  <c r="K101" i="22"/>
  <c r="AV101" i="22"/>
  <c r="BH101" i="22"/>
  <c r="E2" i="21"/>
  <c r="M10" i="21"/>
  <c r="AX10" i="21" s="1"/>
  <c r="M17" i="21"/>
  <c r="AW17" i="21" s="1"/>
  <c r="M25" i="21"/>
  <c r="M32" i="21"/>
  <c r="BH48" i="21"/>
  <c r="AV48" i="21"/>
  <c r="K48" i="21"/>
  <c r="AU48" i="21"/>
  <c r="M48" i="21"/>
  <c r="BH56" i="21"/>
  <c r="AV56" i="21"/>
  <c r="K56" i="21"/>
  <c r="AU56" i="21"/>
  <c r="M56" i="21"/>
  <c r="M7" i="21"/>
  <c r="M11" i="21"/>
  <c r="AX11" i="21" s="1"/>
  <c r="M15" i="21"/>
  <c r="AX15" i="21" s="1"/>
  <c r="M18" i="21"/>
  <c r="AX18" i="21" s="1"/>
  <c r="M22" i="21"/>
  <c r="AW22" i="21" s="1"/>
  <c r="M26" i="21"/>
  <c r="AW26" i="21" s="1"/>
  <c r="M29" i="21"/>
  <c r="M33" i="21"/>
  <c r="AU36" i="21"/>
  <c r="M37" i="21"/>
  <c r="BH39" i="21"/>
  <c r="AV39" i="21"/>
  <c r="K39" i="21"/>
  <c r="M39" i="21"/>
  <c r="AU39" i="21"/>
  <c r="AU45" i="21"/>
  <c r="M45" i="21"/>
  <c r="AV45" i="21"/>
  <c r="AU49" i="21"/>
  <c r="M49" i="21"/>
  <c r="AV49" i="21"/>
  <c r="AU53" i="21"/>
  <c r="M53" i="21"/>
  <c r="AV53" i="21"/>
  <c r="AU57" i="21"/>
  <c r="M57" i="21"/>
  <c r="AV57" i="21"/>
  <c r="BH64" i="21"/>
  <c r="AV64" i="21"/>
  <c r="K64" i="21"/>
  <c r="AU64" i="21"/>
  <c r="M64" i="21"/>
  <c r="BH65" i="21"/>
  <c r="AV65" i="21"/>
  <c r="K65" i="21"/>
  <c r="BH89" i="21"/>
  <c r="AV89" i="21"/>
  <c r="K89" i="21"/>
  <c r="AU89" i="21"/>
  <c r="M89" i="21"/>
  <c r="AU90" i="21"/>
  <c r="M90" i="21"/>
  <c r="K90" i="21"/>
  <c r="BH60" i="21"/>
  <c r="AV60" i="21"/>
  <c r="K60" i="21"/>
  <c r="AU60" i="21"/>
  <c r="M60" i="21"/>
  <c r="AU61" i="21"/>
  <c r="M61" i="21"/>
  <c r="AV61" i="21"/>
  <c r="M6" i="21"/>
  <c r="AW6" i="21" s="1"/>
  <c r="M14" i="21"/>
  <c r="AX14" i="21" s="1"/>
  <c r="M21" i="21"/>
  <c r="AW21" i="21" s="1"/>
  <c r="M36" i="21"/>
  <c r="BH43" i="21"/>
  <c r="AV43" i="21"/>
  <c r="K43" i="21"/>
  <c r="AU43" i="21"/>
  <c r="BH44" i="21"/>
  <c r="AV44" i="21"/>
  <c r="K44" i="21"/>
  <c r="AU44" i="21"/>
  <c r="M44" i="21"/>
  <c r="BH52" i="21"/>
  <c r="AV52" i="21"/>
  <c r="K52" i="21"/>
  <c r="AU52" i="21"/>
  <c r="M52" i="21"/>
  <c r="BH85" i="21"/>
  <c r="AV85" i="21"/>
  <c r="K85" i="21"/>
  <c r="AU85" i="21"/>
  <c r="M85" i="21"/>
  <c r="AU86" i="21"/>
  <c r="M86" i="21"/>
  <c r="K86" i="21"/>
  <c r="BH101" i="21"/>
  <c r="AV101" i="21"/>
  <c r="K101" i="21"/>
  <c r="AU101" i="21"/>
  <c r="M101" i="21"/>
  <c r="G2" i="21"/>
  <c r="O2" i="21"/>
  <c r="S2" i="21"/>
  <c r="W2" i="21"/>
  <c r="AA2" i="21"/>
  <c r="AE2" i="21"/>
  <c r="AI2" i="21"/>
  <c r="AM2" i="21"/>
  <c r="AQ2" i="21"/>
  <c r="AY2" i="21"/>
  <c r="K6" i="21"/>
  <c r="K10" i="21"/>
  <c r="AV10" i="21" s="1"/>
  <c r="K14" i="21"/>
  <c r="AU14" i="21" s="1"/>
  <c r="K17" i="21"/>
  <c r="K21" i="21"/>
  <c r="K25" i="21"/>
  <c r="K32" i="21"/>
  <c r="K36" i="21"/>
  <c r="AV36" i="21"/>
  <c r="M38" i="21"/>
  <c r="AU41" i="21"/>
  <c r="BH41" i="21"/>
  <c r="BH61" i="21"/>
  <c r="BH86" i="21"/>
  <c r="K47" i="21"/>
  <c r="AV47" i="21"/>
  <c r="BH47" i="21"/>
  <c r="K51" i="21"/>
  <c r="AV51" i="21"/>
  <c r="BH51" i="21"/>
  <c r="K55" i="21"/>
  <c r="AV55" i="21"/>
  <c r="BH55" i="21"/>
  <c r="K59" i="21"/>
  <c r="AV59" i="21"/>
  <c r="BH59" i="21"/>
  <c r="K63" i="21"/>
  <c r="AV63" i="21"/>
  <c r="BH63" i="21"/>
  <c r="M67" i="21"/>
  <c r="AU67" i="21"/>
  <c r="BH69" i="21"/>
  <c r="AV69" i="21"/>
  <c r="K69" i="21"/>
  <c r="AU69" i="21"/>
  <c r="M69" i="21"/>
  <c r="AU70" i="21"/>
  <c r="M70" i="21"/>
  <c r="AV70" i="21"/>
  <c r="BH70" i="21"/>
  <c r="BH81" i="21"/>
  <c r="AV81" i="21"/>
  <c r="K81" i="21"/>
  <c r="AU81" i="21"/>
  <c r="M81" i="21"/>
  <c r="AU82" i="21"/>
  <c r="M82" i="21"/>
  <c r="AV82" i="21"/>
  <c r="BH82" i="21"/>
  <c r="BH97" i="21"/>
  <c r="AV97" i="21"/>
  <c r="K97" i="21"/>
  <c r="AU97" i="21"/>
  <c r="M97" i="21"/>
  <c r="AU98" i="21"/>
  <c r="M98" i="21"/>
  <c r="AV98" i="21"/>
  <c r="BH98" i="21"/>
  <c r="M66" i="21"/>
  <c r="AV67" i="21"/>
  <c r="BH73" i="21"/>
  <c r="AV73" i="21"/>
  <c r="K73" i="21"/>
  <c r="AU73" i="21"/>
  <c r="M73" i="21"/>
  <c r="AU74" i="21"/>
  <c r="M74" i="21"/>
  <c r="AV74" i="21"/>
  <c r="BH74" i="21"/>
  <c r="BH77" i="21"/>
  <c r="AV77" i="21"/>
  <c r="K77" i="21"/>
  <c r="AU77" i="21"/>
  <c r="M77" i="21"/>
  <c r="AU78" i="21"/>
  <c r="M78" i="21"/>
  <c r="AV78" i="21"/>
  <c r="BH78" i="21"/>
  <c r="BH93" i="21"/>
  <c r="AV93" i="21"/>
  <c r="K93" i="21"/>
  <c r="AU93" i="21"/>
  <c r="M93" i="21"/>
  <c r="AU94" i="21"/>
  <c r="M94" i="21"/>
  <c r="AV94" i="21"/>
  <c r="BH94" i="21"/>
  <c r="BH72" i="21"/>
  <c r="AV76" i="21"/>
  <c r="BH76" i="21"/>
  <c r="K80" i="21"/>
  <c r="AV80" i="21"/>
  <c r="BH80" i="21"/>
  <c r="K84" i="21"/>
  <c r="AV84" i="21"/>
  <c r="BH84" i="21"/>
  <c r="K88" i="21"/>
  <c r="AV88" i="21"/>
  <c r="BH88" i="21"/>
  <c r="K92" i="21"/>
  <c r="AV92" i="21"/>
  <c r="BH92" i="21"/>
  <c r="K96" i="21"/>
  <c r="AV96" i="21"/>
  <c r="BH96" i="21"/>
  <c r="K100" i="21"/>
  <c r="AV100" i="21"/>
  <c r="BH100" i="21"/>
  <c r="M7" i="20"/>
  <c r="AX7" i="20" s="1"/>
  <c r="BH79" i="20"/>
  <c r="AV79" i="20"/>
  <c r="K79" i="20"/>
  <c r="AU79" i="20"/>
  <c r="K16" i="20"/>
  <c r="BH16" i="20"/>
  <c r="BH23" i="20"/>
  <c r="K23" i="20"/>
  <c r="AV23" i="20" s="1"/>
  <c r="BH31" i="20"/>
  <c r="K31" i="20"/>
  <c r="AV31" i="20" s="1"/>
  <c r="M31" i="20"/>
  <c r="AX31" i="20" s="1"/>
  <c r="M32" i="20"/>
  <c r="AW32" i="20" s="1"/>
  <c r="K32" i="20"/>
  <c r="BH39" i="20"/>
  <c r="AV39" i="20"/>
  <c r="K39" i="20"/>
  <c r="AU39" i="20"/>
  <c r="M39" i="20"/>
  <c r="AU40" i="20"/>
  <c r="M40" i="20"/>
  <c r="K40" i="20"/>
  <c r="M47" i="20"/>
  <c r="AU92" i="20"/>
  <c r="M92" i="20"/>
  <c r="K92" i="20"/>
  <c r="AV92" i="20"/>
  <c r="BH92" i="20"/>
  <c r="AZ2" i="20"/>
  <c r="AR2" i="20"/>
  <c r="AN2" i="20"/>
  <c r="AJ2" i="20"/>
  <c r="AB2" i="20"/>
  <c r="X2" i="20"/>
  <c r="T2" i="20"/>
  <c r="P2" i="20"/>
  <c r="AY2" i="20"/>
  <c r="AT2" i="20"/>
  <c r="AO2" i="20"/>
  <c r="AI2" i="20"/>
  <c r="AD2" i="20"/>
  <c r="Y2" i="20"/>
  <c r="S2" i="20"/>
  <c r="AS2" i="20"/>
  <c r="AM2" i="20"/>
  <c r="AC2" i="20"/>
  <c r="W2" i="20"/>
  <c r="R2" i="20"/>
  <c r="M2" i="20"/>
  <c r="U2" i="20"/>
  <c r="AE2" i="20"/>
  <c r="AP2" i="20"/>
  <c r="BA2" i="20"/>
  <c r="BH11" i="20"/>
  <c r="M11" i="20"/>
  <c r="AW11" i="20" s="1"/>
  <c r="AU11" i="20"/>
  <c r="BH12" i="20"/>
  <c r="M12" i="20"/>
  <c r="AW12" i="20" s="1"/>
  <c r="M13" i="20"/>
  <c r="K13" i="20"/>
  <c r="BH13" i="20"/>
  <c r="BH7" i="20"/>
  <c r="K7" i="20"/>
  <c r="AU7" i="20" s="1"/>
  <c r="M79" i="20"/>
  <c r="AU80" i="20"/>
  <c r="M80" i="20"/>
  <c r="K80" i="20"/>
  <c r="BH80" i="20"/>
  <c r="AV80" i="20"/>
  <c r="M16" i="20"/>
  <c r="AW16" i="20" s="1"/>
  <c r="M17" i="20"/>
  <c r="AX17" i="20" s="1"/>
  <c r="K17" i="20"/>
  <c r="AV17" i="20" s="1"/>
  <c r="M23" i="20"/>
  <c r="AX23" i="20" s="1"/>
  <c r="M24" i="20"/>
  <c r="AW24" i="20" s="1"/>
  <c r="K24" i="20"/>
  <c r="BH47" i="20"/>
  <c r="AV47" i="20"/>
  <c r="K47" i="20"/>
  <c r="AU47" i="20"/>
  <c r="AU48" i="20"/>
  <c r="M48" i="20"/>
  <c r="K48" i="20"/>
  <c r="BH55" i="20"/>
  <c r="AV55" i="20"/>
  <c r="K55" i="20"/>
  <c r="AU55" i="20"/>
  <c r="M55" i="20"/>
  <c r="AU56" i="20"/>
  <c r="M56" i="20"/>
  <c r="K56" i="20"/>
  <c r="BH91" i="20"/>
  <c r="AV91" i="20"/>
  <c r="K91" i="20"/>
  <c r="AU91" i="20"/>
  <c r="D2" i="20"/>
  <c r="AF2" i="20"/>
  <c r="J2" i="20"/>
  <c r="BN2" i="20" s="1"/>
  <c r="BH17" i="20"/>
  <c r="BH24" i="20"/>
  <c r="BH32" i="20"/>
  <c r="BH40" i="20"/>
  <c r="BH48" i="20"/>
  <c r="BH56" i="20"/>
  <c r="BH63" i="20"/>
  <c r="AV63" i="20"/>
  <c r="K63" i="20"/>
  <c r="AU63" i="20"/>
  <c r="M63" i="20"/>
  <c r="AU64" i="20"/>
  <c r="M64" i="20"/>
  <c r="K64" i="20"/>
  <c r="M95" i="20"/>
  <c r="E2" i="20"/>
  <c r="K4" i="20"/>
  <c r="AU4" i="20" s="1"/>
  <c r="BH9" i="20"/>
  <c r="BH19" i="20"/>
  <c r="K19" i="20"/>
  <c r="M19" i="20"/>
  <c r="AX19" i="20" s="1"/>
  <c r="K20" i="20"/>
  <c r="AV20" i="20" s="1"/>
  <c r="BH27" i="20"/>
  <c r="K27" i="20"/>
  <c r="AU27" i="20" s="1"/>
  <c r="M27" i="20"/>
  <c r="AW27" i="20" s="1"/>
  <c r="AU28" i="20"/>
  <c r="M28" i="20"/>
  <c r="BH28" i="20"/>
  <c r="BH35" i="20"/>
  <c r="AV35" i="20"/>
  <c r="K35" i="20"/>
  <c r="AU35" i="20"/>
  <c r="M35" i="20"/>
  <c r="AU36" i="20"/>
  <c r="M36" i="20"/>
  <c r="AV36" i="20"/>
  <c r="BH36" i="20"/>
  <c r="BH43" i="20"/>
  <c r="AV43" i="20"/>
  <c r="K43" i="20"/>
  <c r="AU43" i="20"/>
  <c r="M43" i="20"/>
  <c r="AU44" i="20"/>
  <c r="M44" i="20"/>
  <c r="AV44" i="20"/>
  <c r="BH44" i="20"/>
  <c r="BH51" i="20"/>
  <c r="AV51" i="20"/>
  <c r="K51" i="20"/>
  <c r="AU51" i="20"/>
  <c r="M51" i="20"/>
  <c r="AU52" i="20"/>
  <c r="M52" i="20"/>
  <c r="AV52" i="20"/>
  <c r="BH52" i="20"/>
  <c r="BH59" i="20"/>
  <c r="AV59" i="20"/>
  <c r="K59" i="20"/>
  <c r="AU59" i="20"/>
  <c r="M59" i="20"/>
  <c r="AU60" i="20"/>
  <c r="M60" i="20"/>
  <c r="AV60" i="20"/>
  <c r="BH60" i="20"/>
  <c r="BH67" i="20"/>
  <c r="AV67" i="20"/>
  <c r="K67" i="20"/>
  <c r="M67" i="20"/>
  <c r="AU67" i="20"/>
  <c r="AU68" i="20"/>
  <c r="BH68" i="20"/>
  <c r="AV68" i="20"/>
  <c r="M68" i="20"/>
  <c r="BH95" i="20"/>
  <c r="AV95" i="20"/>
  <c r="K95" i="20"/>
  <c r="AU95" i="20"/>
  <c r="AU96" i="20"/>
  <c r="M96" i="20"/>
  <c r="K96" i="20"/>
  <c r="BH103" i="20"/>
  <c r="AV103" i="20"/>
  <c r="K103" i="20"/>
  <c r="AU103" i="20"/>
  <c r="M103" i="20"/>
  <c r="BH5" i="20"/>
  <c r="BH15" i="20"/>
  <c r="K15" i="20"/>
  <c r="AU15" i="20" s="1"/>
  <c r="M15" i="20"/>
  <c r="AX15" i="20" s="1"/>
  <c r="BH21" i="20"/>
  <c r="BH75" i="20"/>
  <c r="AV75" i="20"/>
  <c r="K75" i="20"/>
  <c r="AU75" i="20"/>
  <c r="M75" i="20"/>
  <c r="AU76" i="20"/>
  <c r="M76" i="20"/>
  <c r="K76" i="20"/>
  <c r="BH71" i="20"/>
  <c r="AV71" i="20"/>
  <c r="K71" i="20"/>
  <c r="AU71" i="20"/>
  <c r="M71" i="20"/>
  <c r="AU72" i="20"/>
  <c r="M72" i="20"/>
  <c r="AV72" i="20"/>
  <c r="BH72" i="20"/>
  <c r="BH87" i="20"/>
  <c r="AV87" i="20"/>
  <c r="K87" i="20"/>
  <c r="AU87" i="20"/>
  <c r="M87" i="20"/>
  <c r="AU88" i="20"/>
  <c r="M88" i="20"/>
  <c r="AV88" i="20"/>
  <c r="BH88" i="20"/>
  <c r="BH83" i="20"/>
  <c r="AV83" i="20"/>
  <c r="K83" i="20"/>
  <c r="AU83" i="20"/>
  <c r="M83" i="20"/>
  <c r="AU84" i="20"/>
  <c r="M84" i="20"/>
  <c r="AV84" i="20"/>
  <c r="BH84" i="20"/>
  <c r="BH99" i="20"/>
  <c r="AV99" i="20"/>
  <c r="K99" i="20"/>
  <c r="AU99" i="20"/>
  <c r="M99" i="20"/>
  <c r="AU100" i="20"/>
  <c r="M100" i="20"/>
  <c r="AV100" i="20"/>
  <c r="K70" i="20"/>
  <c r="AV70" i="20"/>
  <c r="BH70" i="20"/>
  <c r="K74" i="20"/>
  <c r="AV74" i="20"/>
  <c r="BH74" i="20"/>
  <c r="K78" i="20"/>
  <c r="AV78" i="20"/>
  <c r="BH78" i="20"/>
  <c r="K82" i="20"/>
  <c r="AV82" i="20"/>
  <c r="BH82" i="20"/>
  <c r="K86" i="20"/>
  <c r="AV86" i="20"/>
  <c r="BH86" i="20"/>
  <c r="K90" i="20"/>
  <c r="AV90" i="20"/>
  <c r="BH90" i="20"/>
  <c r="K94" i="20"/>
  <c r="AV94" i="20"/>
  <c r="BH94" i="20"/>
  <c r="K98" i="20"/>
  <c r="AV98" i="20"/>
  <c r="BH98" i="20"/>
  <c r="K102" i="20"/>
  <c r="AV102" i="20"/>
  <c r="BH102" i="20"/>
  <c r="BH33" i="19"/>
  <c r="K33" i="19"/>
  <c r="AV33" i="19" s="1"/>
  <c r="AU39" i="19"/>
  <c r="M39" i="19"/>
  <c r="AV39" i="19"/>
  <c r="AU43" i="19"/>
  <c r="M43" i="19"/>
  <c r="AV43" i="19"/>
  <c r="AU63" i="19"/>
  <c r="BH63" i="19"/>
  <c r="AV63" i="19"/>
  <c r="M63" i="19"/>
  <c r="M7" i="19"/>
  <c r="M11" i="19"/>
  <c r="AW11" i="19" s="1"/>
  <c r="M15" i="19"/>
  <c r="AW15" i="19" s="1"/>
  <c r="M19" i="19"/>
  <c r="AX19" i="19" s="1"/>
  <c r="M23" i="19"/>
  <c r="AW23" i="19" s="1"/>
  <c r="M27" i="19"/>
  <c r="AX27" i="19" s="1"/>
  <c r="AU35" i="19"/>
  <c r="BH35" i="19"/>
  <c r="AU47" i="19"/>
  <c r="M47" i="19"/>
  <c r="AV47" i="19"/>
  <c r="AU51" i="19"/>
  <c r="M51" i="19"/>
  <c r="AU55" i="19"/>
  <c r="M55" i="19"/>
  <c r="AV55" i="19"/>
  <c r="AU59" i="19"/>
  <c r="M59" i="19"/>
  <c r="AV59" i="19"/>
  <c r="M64" i="19"/>
  <c r="BH64" i="19"/>
  <c r="AV64" i="19"/>
  <c r="K64" i="19"/>
  <c r="AU64" i="19"/>
  <c r="G2" i="19"/>
  <c r="O2" i="19"/>
  <c r="S2" i="19"/>
  <c r="W2" i="19"/>
  <c r="AA2" i="19"/>
  <c r="AE2" i="19"/>
  <c r="AI2" i="19"/>
  <c r="AM2" i="19"/>
  <c r="AQ2" i="19"/>
  <c r="AY2" i="19"/>
  <c r="H4" i="19"/>
  <c r="M4" i="19"/>
  <c r="AX4" i="19" s="1"/>
  <c r="M8" i="19"/>
  <c r="M12" i="19"/>
  <c r="AX12" i="19" s="1"/>
  <c r="M16" i="19"/>
  <c r="M20" i="19"/>
  <c r="AX20" i="19" s="1"/>
  <c r="M24" i="19"/>
  <c r="AW24" i="19" s="1"/>
  <c r="M28" i="19"/>
  <c r="AW28" i="19" s="1"/>
  <c r="AU31" i="19"/>
  <c r="BH31" i="19"/>
  <c r="M34" i="19"/>
  <c r="AV35" i="19"/>
  <c r="K39" i="19"/>
  <c r="K43" i="19"/>
  <c r="K47" i="19"/>
  <c r="K51" i="19"/>
  <c r="K55" i="19"/>
  <c r="K59" i="19"/>
  <c r="K63" i="19"/>
  <c r="BH94" i="19"/>
  <c r="AV94" i="19"/>
  <c r="K94" i="19"/>
  <c r="AU94" i="19"/>
  <c r="M94" i="19"/>
  <c r="M33" i="19"/>
  <c r="AV51" i="19"/>
  <c r="L2" i="19"/>
  <c r="P2" i="19"/>
  <c r="T2" i="19"/>
  <c r="X2" i="19"/>
  <c r="AB2" i="19"/>
  <c r="AJ2" i="19"/>
  <c r="AN2" i="19"/>
  <c r="AR2" i="19"/>
  <c r="AZ2" i="19"/>
  <c r="K7" i="19"/>
  <c r="K11" i="19"/>
  <c r="K15" i="19"/>
  <c r="AU15" i="19" s="1"/>
  <c r="K19" i="19"/>
  <c r="AU19" i="19" s="1"/>
  <c r="K23" i="19"/>
  <c r="K27" i="19"/>
  <c r="AU27" i="19" s="1"/>
  <c r="AU28" i="19"/>
  <c r="M30" i="19"/>
  <c r="AW30" i="19" s="1"/>
  <c r="AV31" i="19"/>
  <c r="AV34" i="19"/>
  <c r="BH34" i="19"/>
  <c r="K35" i="19"/>
  <c r="BH37" i="19"/>
  <c r="AV37" i="19"/>
  <c r="K37" i="19"/>
  <c r="M37" i="19"/>
  <c r="AU37" i="19"/>
  <c r="BH38" i="19"/>
  <c r="AV38" i="19"/>
  <c r="K38" i="19"/>
  <c r="AU38" i="19"/>
  <c r="M38" i="19"/>
  <c r="BH39" i="19"/>
  <c r="BH42" i="19"/>
  <c r="AV42" i="19"/>
  <c r="K42" i="19"/>
  <c r="AU42" i="19"/>
  <c r="M42" i="19"/>
  <c r="BH43" i="19"/>
  <c r="BH46" i="19"/>
  <c r="AV46" i="19"/>
  <c r="K46" i="19"/>
  <c r="AU46" i="19"/>
  <c r="M46" i="19"/>
  <c r="BH47" i="19"/>
  <c r="BH50" i="19"/>
  <c r="AV50" i="19"/>
  <c r="K50" i="19"/>
  <c r="AU50" i="19"/>
  <c r="M50" i="19"/>
  <c r="BH51" i="19"/>
  <c r="BH54" i="19"/>
  <c r="AV54" i="19"/>
  <c r="K54" i="19"/>
  <c r="AU54" i="19"/>
  <c r="M54" i="19"/>
  <c r="BH55" i="19"/>
  <c r="BH58" i="19"/>
  <c r="AV58" i="19"/>
  <c r="K58" i="19"/>
  <c r="AU58" i="19"/>
  <c r="M58" i="19"/>
  <c r="BH59" i="19"/>
  <c r="BH62" i="19"/>
  <c r="AV62" i="19"/>
  <c r="K62" i="19"/>
  <c r="AU62" i="19"/>
  <c r="M62" i="19"/>
  <c r="BH86" i="19"/>
  <c r="AV86" i="19"/>
  <c r="K86" i="19"/>
  <c r="AU86" i="19"/>
  <c r="M86" i="19"/>
  <c r="K41" i="19"/>
  <c r="AV41" i="19"/>
  <c r="BH41" i="19"/>
  <c r="K45" i="19"/>
  <c r="AV45" i="19"/>
  <c r="BH45" i="19"/>
  <c r="K49" i="19"/>
  <c r="AV49" i="19"/>
  <c r="BH49" i="19"/>
  <c r="K53" i="19"/>
  <c r="AV53" i="19"/>
  <c r="BH53" i="19"/>
  <c r="K57" i="19"/>
  <c r="AV57" i="19"/>
  <c r="BH57" i="19"/>
  <c r="K61" i="19"/>
  <c r="AV61" i="19"/>
  <c r="BH61" i="19"/>
  <c r="BH66" i="19"/>
  <c r="AV66" i="19"/>
  <c r="K66" i="19"/>
  <c r="AU66" i="19"/>
  <c r="M66" i="19"/>
  <c r="BH70" i="19"/>
  <c r="AV70" i="19"/>
  <c r="K70" i="19"/>
  <c r="AU70" i="19"/>
  <c r="M70" i="19"/>
  <c r="BH74" i="19"/>
  <c r="AV74" i="19"/>
  <c r="K74" i="19"/>
  <c r="AU74" i="19"/>
  <c r="M74" i="19"/>
  <c r="BH78" i="19"/>
  <c r="AV78" i="19"/>
  <c r="K78" i="19"/>
  <c r="AU78" i="19"/>
  <c r="M78" i="19"/>
  <c r="BH82" i="19"/>
  <c r="AV82" i="19"/>
  <c r="K82" i="19"/>
  <c r="AU82" i="19"/>
  <c r="M82" i="19"/>
  <c r="BH90" i="19"/>
  <c r="AV90" i="19"/>
  <c r="K90" i="19"/>
  <c r="AU90" i="19"/>
  <c r="M90" i="19"/>
  <c r="BH98" i="19"/>
  <c r="AV98" i="19"/>
  <c r="K98" i="19"/>
  <c r="AU98" i="19"/>
  <c r="M98" i="19"/>
  <c r="BH102" i="19"/>
  <c r="AV102" i="19"/>
  <c r="K102" i="19"/>
  <c r="AU102" i="19"/>
  <c r="M102" i="19"/>
  <c r="AU65" i="19"/>
  <c r="K68" i="19"/>
  <c r="AV68" i="19"/>
  <c r="BH68" i="19"/>
  <c r="AU69" i="19"/>
  <c r="K72" i="19"/>
  <c r="AV72" i="19"/>
  <c r="BH72" i="19"/>
  <c r="AU73" i="19"/>
  <c r="K76" i="19"/>
  <c r="AV76" i="19"/>
  <c r="BH76" i="19"/>
  <c r="AU77" i="19"/>
  <c r="K80" i="19"/>
  <c r="AV80" i="19"/>
  <c r="BH80" i="19"/>
  <c r="AU81" i="19"/>
  <c r="K84" i="19"/>
  <c r="AV84" i="19"/>
  <c r="BH84" i="19"/>
  <c r="AU85" i="19"/>
  <c r="K88" i="19"/>
  <c r="AV88" i="19"/>
  <c r="BH88" i="19"/>
  <c r="AU89" i="19"/>
  <c r="K92" i="19"/>
  <c r="AV92" i="19"/>
  <c r="BH92" i="19"/>
  <c r="AU93" i="19"/>
  <c r="K96" i="19"/>
  <c r="AV96" i="19"/>
  <c r="BH96" i="19"/>
  <c r="AU97" i="19"/>
  <c r="K100" i="19"/>
  <c r="AV100" i="19"/>
  <c r="BH100" i="19"/>
  <c r="AU101" i="19"/>
  <c r="AV85" i="19"/>
  <c r="BH85" i="19"/>
  <c r="K89" i="19"/>
  <c r="AV89" i="19"/>
  <c r="BH89" i="19"/>
  <c r="K93" i="19"/>
  <c r="AV93" i="19"/>
  <c r="BH93" i="19"/>
  <c r="K97" i="19"/>
  <c r="AV97" i="19"/>
  <c r="BH97" i="19"/>
  <c r="K101" i="19"/>
  <c r="AV101" i="19"/>
  <c r="BH101" i="19"/>
  <c r="S2" i="18"/>
  <c r="AA2" i="18"/>
  <c r="AI2" i="18"/>
  <c r="AM2" i="18"/>
  <c r="BH73" i="18"/>
  <c r="AV73" i="18"/>
  <c r="K73" i="18"/>
  <c r="AU73" i="18"/>
  <c r="M73" i="18"/>
  <c r="L2" i="18"/>
  <c r="P2" i="18"/>
  <c r="T2" i="18"/>
  <c r="X2" i="18"/>
  <c r="AB2" i="18"/>
  <c r="AJ2" i="18"/>
  <c r="AN2" i="18"/>
  <c r="AR2" i="18"/>
  <c r="AZ2" i="18"/>
  <c r="M5" i="18"/>
  <c r="AW5" i="18" s="1"/>
  <c r="K7" i="18"/>
  <c r="AU7" i="18" s="1"/>
  <c r="BH7" i="18"/>
  <c r="M9" i="18"/>
  <c r="AW9" i="18" s="1"/>
  <c r="K11" i="18"/>
  <c r="AU11" i="18" s="1"/>
  <c r="BH11" i="18"/>
  <c r="M13" i="18"/>
  <c r="AW13" i="18" s="1"/>
  <c r="K15" i="18"/>
  <c r="BH15" i="18"/>
  <c r="M16" i="18"/>
  <c r="AX16" i="18" s="1"/>
  <c r="K18" i="18"/>
  <c r="BH18" i="18"/>
  <c r="M20" i="18"/>
  <c r="AW20" i="18" s="1"/>
  <c r="K22" i="18"/>
  <c r="BH22" i="18"/>
  <c r="M24" i="18"/>
  <c r="AX24" i="18" s="1"/>
  <c r="M26" i="18"/>
  <c r="AX26" i="18" s="1"/>
  <c r="BH26" i="18"/>
  <c r="K26" i="18"/>
  <c r="AV26" i="18" s="1"/>
  <c r="M29" i="18"/>
  <c r="AW29" i="18" s="1"/>
  <c r="BH29" i="18"/>
  <c r="K29" i="18"/>
  <c r="BH35" i="18"/>
  <c r="AV35" i="18"/>
  <c r="K35" i="18"/>
  <c r="AU35" i="18"/>
  <c r="M35" i="18"/>
  <c r="BH39" i="18"/>
  <c r="AV39" i="18"/>
  <c r="K39" i="18"/>
  <c r="AU39" i="18"/>
  <c r="M39" i="18"/>
  <c r="BH43" i="18"/>
  <c r="AV43" i="18"/>
  <c r="K43" i="18"/>
  <c r="AU43" i="18"/>
  <c r="M43" i="18"/>
  <c r="BH47" i="18"/>
  <c r="AV47" i="18"/>
  <c r="K47" i="18"/>
  <c r="AU47" i="18"/>
  <c r="M47" i="18"/>
  <c r="BH51" i="18"/>
  <c r="AV51" i="18"/>
  <c r="K51" i="18"/>
  <c r="AU51" i="18"/>
  <c r="M51" i="18"/>
  <c r="BH55" i="18"/>
  <c r="AV55" i="18"/>
  <c r="K55" i="18"/>
  <c r="AU55" i="18"/>
  <c r="M55" i="18"/>
  <c r="E2" i="18"/>
  <c r="M2" i="18"/>
  <c r="Q2" i="18"/>
  <c r="U2" i="18"/>
  <c r="Y2" i="18"/>
  <c r="AC2" i="18"/>
  <c r="AG2" i="18"/>
  <c r="AO2" i="18"/>
  <c r="AS2" i="18"/>
  <c r="BA2" i="18"/>
  <c r="BH4" i="18"/>
  <c r="K8" i="18"/>
  <c r="BH8" i="18"/>
  <c r="K12" i="18"/>
  <c r="AU12" i="18" s="1"/>
  <c r="BH12" i="18"/>
  <c r="K19" i="18"/>
  <c r="BH19" i="18"/>
  <c r="K23" i="18"/>
  <c r="BH23" i="18"/>
  <c r="BH59" i="18"/>
  <c r="AV59" i="18"/>
  <c r="K59" i="18"/>
  <c r="AU59" i="18"/>
  <c r="M59" i="18"/>
  <c r="BH93" i="18"/>
  <c r="AV93" i="18"/>
  <c r="K93" i="18"/>
  <c r="AU93" i="18"/>
  <c r="M93" i="18"/>
  <c r="O2" i="18"/>
  <c r="W2" i="18"/>
  <c r="AE2" i="18"/>
  <c r="AQ2" i="18"/>
  <c r="AY2" i="18"/>
  <c r="R2" i="18"/>
  <c r="Z2" i="18"/>
  <c r="AD2" i="18"/>
  <c r="AL2" i="18"/>
  <c r="AP2" i="18"/>
  <c r="AT2" i="18"/>
  <c r="K5" i="18"/>
  <c r="K9" i="18"/>
  <c r="K13" i="18"/>
  <c r="K16" i="18"/>
  <c r="AV16" i="18" s="1"/>
  <c r="K20" i="18"/>
  <c r="K24" i="18"/>
  <c r="AV24" i="18" s="1"/>
  <c r="BH28" i="18"/>
  <c r="K28" i="18"/>
  <c r="M28" i="18"/>
  <c r="AW28" i="18" s="1"/>
  <c r="BH31" i="18"/>
  <c r="K31" i="18"/>
  <c r="M31" i="18"/>
  <c r="AW31" i="18" s="1"/>
  <c r="BH63" i="18"/>
  <c r="AV63" i="18"/>
  <c r="K63" i="18"/>
  <c r="AU63" i="18"/>
  <c r="M63" i="18"/>
  <c r="AU30" i="18"/>
  <c r="K33" i="18"/>
  <c r="AV33" i="18"/>
  <c r="BH33" i="18"/>
  <c r="AU34" i="18"/>
  <c r="K37" i="18"/>
  <c r="AV37" i="18"/>
  <c r="BH37" i="18"/>
  <c r="AU38" i="18"/>
  <c r="K41" i="18"/>
  <c r="AV41" i="18"/>
  <c r="BH41" i="18"/>
  <c r="AU42" i="18"/>
  <c r="K45" i="18"/>
  <c r="AV45" i="18"/>
  <c r="BH45" i="18"/>
  <c r="AU46" i="18"/>
  <c r="K49" i="18"/>
  <c r="AV49" i="18"/>
  <c r="BH49" i="18"/>
  <c r="AU50" i="18"/>
  <c r="K53" i="18"/>
  <c r="AV53" i="18"/>
  <c r="BH53" i="18"/>
  <c r="AU54" i="18"/>
  <c r="K57" i="18"/>
  <c r="AV57" i="18"/>
  <c r="BH57" i="18"/>
  <c r="AU58" i="18"/>
  <c r="K61" i="18"/>
  <c r="AV61" i="18"/>
  <c r="BH61" i="18"/>
  <c r="AU62" i="18"/>
  <c r="AV64" i="18"/>
  <c r="BH64" i="18"/>
  <c r="BH67" i="18"/>
  <c r="AV67" i="18"/>
  <c r="K67" i="18"/>
  <c r="M67" i="18"/>
  <c r="AU67" i="18"/>
  <c r="BH69" i="18"/>
  <c r="AV69" i="18"/>
  <c r="K69" i="18"/>
  <c r="M69" i="18"/>
  <c r="BH77" i="18"/>
  <c r="AV77" i="18"/>
  <c r="K77" i="18"/>
  <c r="AU77" i="18"/>
  <c r="M77" i="18"/>
  <c r="BH97" i="18"/>
  <c r="AV97" i="18"/>
  <c r="K97" i="18"/>
  <c r="AU97" i="18"/>
  <c r="M97" i="18"/>
  <c r="AU68" i="18"/>
  <c r="BH81" i="18"/>
  <c r="AV81" i="18"/>
  <c r="K81" i="18"/>
  <c r="AU81" i="18"/>
  <c r="M81" i="18"/>
  <c r="BH89" i="18"/>
  <c r="AV89" i="18"/>
  <c r="K89" i="18"/>
  <c r="AU89" i="18"/>
  <c r="M89" i="18"/>
  <c r="AU65" i="18"/>
  <c r="BH65" i="18"/>
  <c r="M68" i="18"/>
  <c r="BH68" i="18"/>
  <c r="AU69" i="18"/>
  <c r="M71" i="18"/>
  <c r="BH71" i="18"/>
  <c r="AV71" i="18"/>
  <c r="K71" i="18"/>
  <c r="BH85" i="18"/>
  <c r="AV85" i="18"/>
  <c r="K85" i="18"/>
  <c r="AU85" i="18"/>
  <c r="M85" i="18"/>
  <c r="BH101" i="18"/>
  <c r="AV101" i="18"/>
  <c r="K101" i="18"/>
  <c r="AU101" i="18"/>
  <c r="M101" i="18"/>
  <c r="AU72" i="18"/>
  <c r="K75" i="18"/>
  <c r="AV75" i="18"/>
  <c r="BH75" i="18"/>
  <c r="AU76" i="18"/>
  <c r="K79" i="18"/>
  <c r="AV79" i="18"/>
  <c r="BH79" i="18"/>
  <c r="AU80" i="18"/>
  <c r="K83" i="18"/>
  <c r="AV83" i="18"/>
  <c r="BH83" i="18"/>
  <c r="AU84" i="18"/>
  <c r="K87" i="18"/>
  <c r="AV87" i="18"/>
  <c r="BH87" i="18"/>
  <c r="AU88" i="18"/>
  <c r="K91" i="18"/>
  <c r="AV91" i="18"/>
  <c r="BH91" i="18"/>
  <c r="AU92" i="18"/>
  <c r="K95" i="18"/>
  <c r="AV95" i="18"/>
  <c r="BH95" i="18"/>
  <c r="AU96" i="18"/>
  <c r="K99" i="18"/>
  <c r="AV99" i="18"/>
  <c r="BH99" i="18"/>
  <c r="AU100" i="18"/>
  <c r="AV88" i="18"/>
  <c r="BH88" i="18"/>
  <c r="AV92" i="18"/>
  <c r="BH92" i="18"/>
  <c r="K96" i="18"/>
  <c r="AV96" i="18"/>
  <c r="BH96" i="18"/>
  <c r="K100" i="18"/>
  <c r="AV100" i="18"/>
  <c r="BH100" i="18"/>
  <c r="BH40" i="17"/>
  <c r="AV40" i="17"/>
  <c r="K40" i="17"/>
  <c r="AU40" i="17"/>
  <c r="M46" i="17"/>
  <c r="AU46" i="17"/>
  <c r="AU49" i="17"/>
  <c r="M49" i="17"/>
  <c r="BH49" i="17"/>
  <c r="M56" i="17"/>
  <c r="AU57" i="17"/>
  <c r="M57" i="17"/>
  <c r="M7" i="17"/>
  <c r="AX7" i="17" s="1"/>
  <c r="M11" i="17"/>
  <c r="AW11" i="17" s="1"/>
  <c r="M15" i="17"/>
  <c r="AW15" i="17" s="1"/>
  <c r="M20" i="17"/>
  <c r="AX20" i="17" s="1"/>
  <c r="M22" i="17"/>
  <c r="AW22" i="17" s="1"/>
  <c r="M25" i="17"/>
  <c r="M29" i="17"/>
  <c r="M33" i="17"/>
  <c r="AU42" i="17"/>
  <c r="BH42" i="17"/>
  <c r="M45" i="17"/>
  <c r="AV46" i="17"/>
  <c r="AU62" i="17"/>
  <c r="M62" i="17"/>
  <c r="BH62" i="17"/>
  <c r="K62" i="17"/>
  <c r="AU66" i="17"/>
  <c r="M66" i="17"/>
  <c r="BH66" i="17"/>
  <c r="K66" i="17"/>
  <c r="AU70" i="17"/>
  <c r="M70" i="17"/>
  <c r="BH70" i="17"/>
  <c r="K70" i="17"/>
  <c r="BH97" i="17"/>
  <c r="AV97" i="17"/>
  <c r="K97" i="17"/>
  <c r="AU97" i="17"/>
  <c r="M97" i="17"/>
  <c r="BH48" i="17"/>
  <c r="AV48" i="17"/>
  <c r="K48" i="17"/>
  <c r="AU48" i="17"/>
  <c r="M48" i="17"/>
  <c r="BH57" i="17"/>
  <c r="G2" i="17"/>
  <c r="O2" i="17"/>
  <c r="S2" i="17"/>
  <c r="W2" i="17"/>
  <c r="AA2" i="17"/>
  <c r="AE2" i="17"/>
  <c r="AI2" i="17"/>
  <c r="AM2" i="17"/>
  <c r="AQ2" i="17"/>
  <c r="AY2" i="17"/>
  <c r="H4" i="17"/>
  <c r="M4" i="17"/>
  <c r="AW4" i="17" s="1"/>
  <c r="M8" i="17"/>
  <c r="M12" i="17"/>
  <c r="AW12" i="17" s="1"/>
  <c r="M17" i="17"/>
  <c r="AW17" i="17" s="1"/>
  <c r="M23" i="17"/>
  <c r="AX23" i="17" s="1"/>
  <c r="M26" i="17"/>
  <c r="AX26" i="17" s="1"/>
  <c r="AU29" i="17"/>
  <c r="M30" i="17"/>
  <c r="AU33" i="17"/>
  <c r="M34" i="17"/>
  <c r="AU38" i="17"/>
  <c r="BH38" i="17"/>
  <c r="M41" i="17"/>
  <c r="AV42" i="17"/>
  <c r="AV45" i="17"/>
  <c r="BH45" i="17"/>
  <c r="K46" i="17"/>
  <c r="K49" i="17"/>
  <c r="BH52" i="17"/>
  <c r="AV52" i="17"/>
  <c r="K52" i="17"/>
  <c r="AU52" i="17"/>
  <c r="M52" i="17"/>
  <c r="AU53" i="17"/>
  <c r="M53" i="17"/>
  <c r="AV53" i="17"/>
  <c r="BH53" i="17"/>
  <c r="K57" i="17"/>
  <c r="BH60" i="17"/>
  <c r="AV60" i="17"/>
  <c r="K60" i="17"/>
  <c r="M60" i="17"/>
  <c r="AU60" i="17"/>
  <c r="M40" i="17"/>
  <c r="AV49" i="17"/>
  <c r="BH56" i="17"/>
  <c r="AV56" i="17"/>
  <c r="K56" i="17"/>
  <c r="AU56" i="17"/>
  <c r="AV57" i="17"/>
  <c r="L2" i="17"/>
  <c r="P2" i="17"/>
  <c r="T2" i="17"/>
  <c r="X2" i="17"/>
  <c r="AB2" i="17"/>
  <c r="AJ2" i="17"/>
  <c r="AN2" i="17"/>
  <c r="AR2" i="17"/>
  <c r="AZ2" i="17"/>
  <c r="K7" i="17"/>
  <c r="AU7" i="17" s="1"/>
  <c r="K11" i="17"/>
  <c r="K15" i="17"/>
  <c r="K20" i="17"/>
  <c r="K22" i="17"/>
  <c r="K25" i="17"/>
  <c r="AV25" i="17" s="1"/>
  <c r="K29" i="17"/>
  <c r="AV29" i="17"/>
  <c r="K33" i="17"/>
  <c r="AV33" i="17"/>
  <c r="BH36" i="17"/>
  <c r="AV36" i="17"/>
  <c r="M37" i="17"/>
  <c r="AV38" i="17"/>
  <c r="AV41" i="17"/>
  <c r="BH41" i="17"/>
  <c r="K42" i="17"/>
  <c r="BH44" i="17"/>
  <c r="AV44" i="17"/>
  <c r="K44" i="17"/>
  <c r="M44" i="17"/>
  <c r="AU44" i="17"/>
  <c r="K45" i="17"/>
  <c r="BH46" i="17"/>
  <c r="BH61" i="17"/>
  <c r="AV61" i="17"/>
  <c r="AU61" i="17"/>
  <c r="BH77" i="17"/>
  <c r="AV77" i="17"/>
  <c r="K77" i="17"/>
  <c r="AU77" i="17"/>
  <c r="M77" i="17"/>
  <c r="BH81" i="17"/>
  <c r="AV81" i="17"/>
  <c r="K81" i="17"/>
  <c r="AU81" i="17"/>
  <c r="M81" i="17"/>
  <c r="BH85" i="17"/>
  <c r="AV85" i="17"/>
  <c r="K85" i="17"/>
  <c r="AU85" i="17"/>
  <c r="M85" i="17"/>
  <c r="BH89" i="17"/>
  <c r="AV89" i="17"/>
  <c r="K89" i="17"/>
  <c r="AU89" i="17"/>
  <c r="M89" i="17"/>
  <c r="BH93" i="17"/>
  <c r="AV93" i="17"/>
  <c r="K93" i="17"/>
  <c r="AU93" i="17"/>
  <c r="M93" i="17"/>
  <c r="M61" i="17"/>
  <c r="BH65" i="17"/>
  <c r="AV65" i="17"/>
  <c r="K65" i="17"/>
  <c r="AU65" i="17"/>
  <c r="M65" i="17"/>
  <c r="BH69" i="17"/>
  <c r="AV69" i="17"/>
  <c r="K69" i="17"/>
  <c r="AU69" i="17"/>
  <c r="M69" i="17"/>
  <c r="BH73" i="17"/>
  <c r="AV73" i="17"/>
  <c r="K73" i="17"/>
  <c r="AU73" i="17"/>
  <c r="M73" i="17"/>
  <c r="AU74" i="17"/>
  <c r="M74" i="17"/>
  <c r="AV74" i="17"/>
  <c r="AU78" i="17"/>
  <c r="M78" i="17"/>
  <c r="AV78" i="17"/>
  <c r="AU82" i="17"/>
  <c r="M82" i="17"/>
  <c r="AV82" i="17"/>
  <c r="AU86" i="17"/>
  <c r="M86" i="17"/>
  <c r="AV86" i="17"/>
  <c r="AU90" i="17"/>
  <c r="M90" i="17"/>
  <c r="AV90" i="17"/>
  <c r="AU94" i="17"/>
  <c r="M94" i="17"/>
  <c r="AV94" i="17"/>
  <c r="K64" i="17"/>
  <c r="AV64" i="17"/>
  <c r="BH64" i="17"/>
  <c r="K68" i="17"/>
  <c r="AV68" i="17"/>
  <c r="BH68" i="17"/>
  <c r="K72" i="17"/>
  <c r="AV72" i="17"/>
  <c r="BH72" i="17"/>
  <c r="K76" i="17"/>
  <c r="AV76" i="17"/>
  <c r="BH76" i="17"/>
  <c r="K80" i="17"/>
  <c r="AV80" i="17"/>
  <c r="BH80" i="17"/>
  <c r="K84" i="17"/>
  <c r="AV84" i="17"/>
  <c r="BH84" i="17"/>
  <c r="K88" i="17"/>
  <c r="AV88" i="17"/>
  <c r="BH88" i="17"/>
  <c r="K92" i="17"/>
  <c r="AV92" i="17"/>
  <c r="BH92" i="17"/>
  <c r="K96" i="17"/>
  <c r="AV96" i="17"/>
  <c r="BH96" i="17"/>
  <c r="R2" i="16"/>
  <c r="Z2" i="16"/>
  <c r="AL2" i="16"/>
  <c r="AQ2" i="16"/>
  <c r="BH4" i="16"/>
  <c r="K4" i="16"/>
  <c r="M4" i="16"/>
  <c r="AW4" i="16" s="1"/>
  <c r="M7" i="16"/>
  <c r="AW7" i="16" s="1"/>
  <c r="K7" i="16"/>
  <c r="BH7" i="16"/>
  <c r="BH25" i="16"/>
  <c r="K25" i="16"/>
  <c r="M25" i="16"/>
  <c r="K29" i="16"/>
  <c r="BH29" i="16"/>
  <c r="M29" i="16"/>
  <c r="AW29" i="16" s="1"/>
  <c r="BH34" i="16"/>
  <c r="K34" i="16"/>
  <c r="M34" i="16"/>
  <c r="AW34" i="16" s="1"/>
  <c r="AU37" i="16"/>
  <c r="K37" i="16"/>
  <c r="BH37" i="16"/>
  <c r="AV37" i="16"/>
  <c r="M37" i="16"/>
  <c r="K18" i="16"/>
  <c r="BH18" i="16"/>
  <c r="M18" i="16"/>
  <c r="AW18" i="16" s="1"/>
  <c r="BA2" i="16"/>
  <c r="AR2" i="16"/>
  <c r="AN2" i="16"/>
  <c r="G2" i="16"/>
  <c r="O2" i="16"/>
  <c r="S2" i="16"/>
  <c r="W2" i="16"/>
  <c r="AA2" i="16"/>
  <c r="AE2" i="16"/>
  <c r="AI2" i="16"/>
  <c r="AM2" i="16"/>
  <c r="AS2" i="16"/>
  <c r="AY2" i="16"/>
  <c r="K6" i="16"/>
  <c r="BH6" i="16"/>
  <c r="M6" i="16"/>
  <c r="AW6" i="16" s="1"/>
  <c r="M38" i="16"/>
  <c r="K38" i="16"/>
  <c r="AV38" i="16"/>
  <c r="BH38" i="16"/>
  <c r="BH10" i="16"/>
  <c r="K11" i="16"/>
  <c r="AV11" i="16" s="1"/>
  <c r="BH12" i="16"/>
  <c r="K12" i="16"/>
  <c r="M12" i="16"/>
  <c r="AW12" i="16" s="1"/>
  <c r="BH16" i="16"/>
  <c r="K20" i="16"/>
  <c r="BH22" i="16"/>
  <c r="K22" i="16"/>
  <c r="M22" i="16"/>
  <c r="AW22" i="16" s="1"/>
  <c r="K23" i="16"/>
  <c r="K32" i="16"/>
  <c r="AU36" i="16"/>
  <c r="BH36" i="16"/>
  <c r="AV41" i="16"/>
  <c r="BH41" i="16"/>
  <c r="K42" i="16"/>
  <c r="BH44" i="16"/>
  <c r="AV44" i="16"/>
  <c r="K44" i="16"/>
  <c r="M44" i="16"/>
  <c r="AU44" i="16"/>
  <c r="K45" i="16"/>
  <c r="AU48" i="16"/>
  <c r="K48" i="16"/>
  <c r="BH48" i="16"/>
  <c r="AV48" i="16"/>
  <c r="M48" i="16"/>
  <c r="BH55" i="16"/>
  <c r="AV55" i="16"/>
  <c r="K55" i="16"/>
  <c r="AU55" i="16"/>
  <c r="M55" i="16"/>
  <c r="AU56" i="16"/>
  <c r="M56" i="16"/>
  <c r="K56" i="16"/>
  <c r="BH9" i="16"/>
  <c r="K9" i="16"/>
  <c r="M9" i="16"/>
  <c r="AW9" i="16" s="1"/>
  <c r="BH13" i="16"/>
  <c r="BH19" i="16"/>
  <c r="K19" i="16"/>
  <c r="M19" i="16"/>
  <c r="AW19" i="16" s="1"/>
  <c r="AU24" i="16"/>
  <c r="BH24" i="16"/>
  <c r="BH30" i="16"/>
  <c r="K30" i="16"/>
  <c r="M30" i="16"/>
  <c r="AW30" i="16" s="1"/>
  <c r="BH40" i="16"/>
  <c r="AV40" i="16"/>
  <c r="K40" i="16"/>
  <c r="M40" i="16"/>
  <c r="AU40" i="16"/>
  <c r="M46" i="16"/>
  <c r="AU46" i="16"/>
  <c r="BH5" i="16"/>
  <c r="K5" i="16"/>
  <c r="M5" i="16"/>
  <c r="AW5" i="16" s="1"/>
  <c r="BH11" i="16"/>
  <c r="BH20" i="16"/>
  <c r="M23" i="16"/>
  <c r="AW23" i="16" s="1"/>
  <c r="BH28" i="16"/>
  <c r="K28" i="16"/>
  <c r="M28" i="16"/>
  <c r="AW28" i="16" s="1"/>
  <c r="M32" i="16"/>
  <c r="AW32" i="16" s="1"/>
  <c r="AU42" i="16"/>
  <c r="BH42" i="16"/>
  <c r="M45" i="16"/>
  <c r="AV46" i="16"/>
  <c r="BH56" i="16"/>
  <c r="BH51" i="16"/>
  <c r="AV51" i="16"/>
  <c r="K51" i="16"/>
  <c r="AU51" i="16"/>
  <c r="M51" i="16"/>
  <c r="AU52" i="16"/>
  <c r="M52" i="16"/>
  <c r="AV52" i="16"/>
  <c r="BH52" i="16"/>
  <c r="BH67" i="16"/>
  <c r="AV67" i="16"/>
  <c r="K67" i="16"/>
  <c r="AU67" i="16"/>
  <c r="M67" i="16"/>
  <c r="AU68" i="16"/>
  <c r="M68" i="16"/>
  <c r="AV68" i="16"/>
  <c r="BH75" i="16"/>
  <c r="AV75" i="16"/>
  <c r="K75" i="16"/>
  <c r="AU75" i="16"/>
  <c r="M75" i="16"/>
  <c r="AU76" i="16"/>
  <c r="M76" i="16"/>
  <c r="AV76" i="16"/>
  <c r="BH83" i="16"/>
  <c r="AV83" i="16"/>
  <c r="K83" i="16"/>
  <c r="AU83" i="16"/>
  <c r="M83" i="16"/>
  <c r="BH63" i="16"/>
  <c r="AV63" i="16"/>
  <c r="K63" i="16"/>
  <c r="AU63" i="16"/>
  <c r="M63" i="16"/>
  <c r="AU64" i="16"/>
  <c r="M64" i="16"/>
  <c r="AV64" i="16"/>
  <c r="BH64" i="16"/>
  <c r="BH47" i="16"/>
  <c r="AV47" i="16"/>
  <c r="K47" i="16"/>
  <c r="M47" i="16"/>
  <c r="AU47" i="16"/>
  <c r="K52" i="16"/>
  <c r="BH59" i="16"/>
  <c r="AV59" i="16"/>
  <c r="K59" i="16"/>
  <c r="AU59" i="16"/>
  <c r="M59" i="16"/>
  <c r="AU60" i="16"/>
  <c r="M60" i="16"/>
  <c r="AV60" i="16"/>
  <c r="BH60" i="16"/>
  <c r="K68" i="16"/>
  <c r="BH71" i="16"/>
  <c r="AV71" i="16"/>
  <c r="K71" i="16"/>
  <c r="AU71" i="16"/>
  <c r="M71" i="16"/>
  <c r="AU72" i="16"/>
  <c r="M72" i="16"/>
  <c r="AV72" i="16"/>
  <c r="K76" i="16"/>
  <c r="BH79" i="16"/>
  <c r="AV79" i="16"/>
  <c r="K79" i="16"/>
  <c r="AU79" i="16"/>
  <c r="M79" i="16"/>
  <c r="AU80" i="16"/>
  <c r="M80" i="16"/>
  <c r="AV80" i="16"/>
  <c r="K50" i="16"/>
  <c r="AV50" i="16"/>
  <c r="BH50" i="16"/>
  <c r="K54" i="16"/>
  <c r="AV54" i="16"/>
  <c r="BH54" i="16"/>
  <c r="K58" i="16"/>
  <c r="AV58" i="16"/>
  <c r="BH58" i="16"/>
  <c r="K62" i="16"/>
  <c r="AV62" i="16"/>
  <c r="BH62" i="16"/>
  <c r="K66" i="16"/>
  <c r="AV66" i="16"/>
  <c r="BH66" i="16"/>
  <c r="K70" i="16"/>
  <c r="AV70" i="16"/>
  <c r="BH70" i="16"/>
  <c r="K74" i="16"/>
  <c r="AV74" i="16"/>
  <c r="BH74" i="16"/>
  <c r="K78" i="16"/>
  <c r="AV78" i="16"/>
  <c r="BH78" i="16"/>
  <c r="K82" i="16"/>
  <c r="AV82" i="16"/>
  <c r="BH82" i="16"/>
  <c r="BH39" i="15"/>
  <c r="AV39" i="15"/>
  <c r="K39" i="15"/>
  <c r="AU39" i="15"/>
  <c r="M39" i="15"/>
  <c r="AU74" i="15"/>
  <c r="M74" i="15"/>
  <c r="BH74" i="15"/>
  <c r="K74" i="15"/>
  <c r="Z2" i="15"/>
  <c r="AD2" i="15"/>
  <c r="AL2" i="15"/>
  <c r="AP2" i="15"/>
  <c r="AT2" i="15"/>
  <c r="BH6" i="15"/>
  <c r="M8" i="15"/>
  <c r="AW8" i="15" s="1"/>
  <c r="BH10" i="15"/>
  <c r="M14" i="15"/>
  <c r="AW14" i="15" s="1"/>
  <c r="M17" i="15"/>
  <c r="AW17" i="15" s="1"/>
  <c r="M20" i="15"/>
  <c r="AW20" i="15" s="1"/>
  <c r="M23" i="15"/>
  <c r="AW23" i="15" s="1"/>
  <c r="BH29" i="15"/>
  <c r="K29" i="15"/>
  <c r="M29" i="15"/>
  <c r="M35" i="15"/>
  <c r="BH35" i="15"/>
  <c r="K35" i="15"/>
  <c r="BH43" i="15"/>
  <c r="AV43" i="15"/>
  <c r="K43" i="15"/>
  <c r="AU43" i="15"/>
  <c r="M43" i="15"/>
  <c r="AU70" i="15"/>
  <c r="M70" i="15"/>
  <c r="BH70" i="15"/>
  <c r="K70" i="15"/>
  <c r="AU58" i="15"/>
  <c r="M58" i="15"/>
  <c r="BH58" i="15"/>
  <c r="K58" i="15"/>
  <c r="G2" i="15"/>
  <c r="O2" i="15"/>
  <c r="S2" i="15"/>
  <c r="W2" i="15"/>
  <c r="AA2" i="15"/>
  <c r="AE2" i="15"/>
  <c r="AI2" i="15"/>
  <c r="AM2" i="15"/>
  <c r="AQ2" i="15"/>
  <c r="AY2" i="15"/>
  <c r="H4" i="15"/>
  <c r="K7" i="15"/>
  <c r="AU7" i="15" s="1"/>
  <c r="BH7" i="15"/>
  <c r="K11" i="15"/>
  <c r="BH11" i="15"/>
  <c r="K13" i="15"/>
  <c r="BH13" i="15"/>
  <c r="K16" i="15"/>
  <c r="BH16" i="15"/>
  <c r="K19" i="15"/>
  <c r="BH19" i="15"/>
  <c r="K22" i="15"/>
  <c r="BH22" i="15"/>
  <c r="K26" i="15"/>
  <c r="BH26" i="15"/>
  <c r="M27" i="15"/>
  <c r="AX27" i="15" s="1"/>
  <c r="BH31" i="15"/>
  <c r="M32" i="15"/>
  <c r="AW32" i="15" s="1"/>
  <c r="BH47" i="15"/>
  <c r="AV47" i="15"/>
  <c r="K47" i="15"/>
  <c r="AU47" i="15"/>
  <c r="M47" i="15"/>
  <c r="AU66" i="15"/>
  <c r="M66" i="15"/>
  <c r="BH66" i="15"/>
  <c r="K66" i="15"/>
  <c r="K8" i="15"/>
  <c r="K14" i="15"/>
  <c r="K17" i="15"/>
  <c r="K20" i="15"/>
  <c r="K23" i="15"/>
  <c r="BH32" i="15"/>
  <c r="BH33" i="15"/>
  <c r="K33" i="15"/>
  <c r="AV33" i="15" s="1"/>
  <c r="M33" i="15"/>
  <c r="AW33" i="15" s="1"/>
  <c r="BH34" i="15"/>
  <c r="K34" i="15"/>
  <c r="M34" i="15"/>
  <c r="AW34" i="15" s="1"/>
  <c r="BH37" i="15"/>
  <c r="K37" i="15"/>
  <c r="M37" i="15"/>
  <c r="AW37" i="15" s="1"/>
  <c r="AV58" i="15"/>
  <c r="AU62" i="15"/>
  <c r="M62" i="15"/>
  <c r="BH62" i="15"/>
  <c r="K62" i="15"/>
  <c r="AV74" i="15"/>
  <c r="AU78" i="15"/>
  <c r="M78" i="15"/>
  <c r="BH78" i="15"/>
  <c r="K78" i="15"/>
  <c r="K41" i="15"/>
  <c r="AV41" i="15"/>
  <c r="BH41" i="15"/>
  <c r="AU42" i="15"/>
  <c r="K45" i="15"/>
  <c r="AV45" i="15"/>
  <c r="BH45" i="15"/>
  <c r="AU46" i="15"/>
  <c r="BH48" i="15"/>
  <c r="AV48" i="15"/>
  <c r="AV49" i="15"/>
  <c r="BH49" i="15"/>
  <c r="K50" i="15"/>
  <c r="BH52" i="15"/>
  <c r="AV52" i="15"/>
  <c r="K52" i="15"/>
  <c r="M52" i="15"/>
  <c r="AU52" i="15"/>
  <c r="K53" i="15"/>
  <c r="BH85" i="15"/>
  <c r="AV85" i="15"/>
  <c r="K85" i="15"/>
  <c r="AU85" i="15"/>
  <c r="M85" i="15"/>
  <c r="AU54" i="15"/>
  <c r="BH54" i="15"/>
  <c r="AU50" i="15"/>
  <c r="BH50" i="15"/>
  <c r="M53" i="15"/>
  <c r="AV54" i="15"/>
  <c r="BH57" i="15"/>
  <c r="AV57" i="15"/>
  <c r="K57" i="15"/>
  <c r="AU57" i="15"/>
  <c r="M57" i="15"/>
  <c r="BH61" i="15"/>
  <c r="AV61" i="15"/>
  <c r="K61" i="15"/>
  <c r="AU61" i="15"/>
  <c r="M61" i="15"/>
  <c r="BH65" i="15"/>
  <c r="AV65" i="15"/>
  <c r="K65" i="15"/>
  <c r="AU65" i="15"/>
  <c r="M65" i="15"/>
  <c r="BH69" i="15"/>
  <c r="AV69" i="15"/>
  <c r="K69" i="15"/>
  <c r="AU69" i="15"/>
  <c r="M69" i="15"/>
  <c r="BH73" i="15"/>
  <c r="AV73" i="15"/>
  <c r="K73" i="15"/>
  <c r="AU73" i="15"/>
  <c r="M73" i="15"/>
  <c r="BH77" i="15"/>
  <c r="AV77" i="15"/>
  <c r="K77" i="15"/>
  <c r="AU77" i="15"/>
  <c r="M77" i="15"/>
  <c r="BH81" i="15"/>
  <c r="AV81" i="15"/>
  <c r="K81" i="15"/>
  <c r="AU81" i="15"/>
  <c r="M81" i="15"/>
  <c r="AU82" i="15"/>
  <c r="M82" i="15"/>
  <c r="AV82" i="15"/>
  <c r="K56" i="15"/>
  <c r="AV56" i="15"/>
  <c r="BH56" i="15"/>
  <c r="K60" i="15"/>
  <c r="AV60" i="15"/>
  <c r="BH60" i="15"/>
  <c r="K64" i="15"/>
  <c r="AV64" i="15"/>
  <c r="BH64" i="15"/>
  <c r="K68" i="15"/>
  <c r="AV68" i="15"/>
  <c r="BH68" i="15"/>
  <c r="K72" i="15"/>
  <c r="AV72" i="15"/>
  <c r="BH72" i="15"/>
  <c r="K76" i="15"/>
  <c r="AV76" i="15"/>
  <c r="BH76" i="15"/>
  <c r="K80" i="15"/>
  <c r="AV80" i="15"/>
  <c r="BH80" i="15"/>
  <c r="K84" i="15"/>
  <c r="AV84" i="15"/>
  <c r="BH84" i="15"/>
  <c r="BA2" i="14"/>
  <c r="AS2" i="14"/>
  <c r="AO2" i="14"/>
  <c r="AK2" i="14"/>
  <c r="AG2" i="14"/>
  <c r="AC2" i="14"/>
  <c r="Y2" i="14"/>
  <c r="U2" i="14"/>
  <c r="Q2" i="14"/>
  <c r="M2" i="14"/>
  <c r="AZ2" i="14"/>
  <c r="AR2" i="14"/>
  <c r="AN2" i="14"/>
  <c r="AJ2" i="14"/>
  <c r="AB2" i="14"/>
  <c r="X2" i="14"/>
  <c r="T2" i="14"/>
  <c r="S2" i="14"/>
  <c r="AI2" i="14"/>
  <c r="AY2" i="14"/>
  <c r="BH8" i="14"/>
  <c r="K8" i="14"/>
  <c r="M8" i="14"/>
  <c r="AW8" i="14" s="1"/>
  <c r="M9" i="14"/>
  <c r="AX9" i="14" s="1"/>
  <c r="AU61" i="14"/>
  <c r="K61" i="14"/>
  <c r="AV61" i="14"/>
  <c r="M61" i="14"/>
  <c r="BH72" i="14"/>
  <c r="AV72" i="14"/>
  <c r="K72" i="14"/>
  <c r="M72" i="14"/>
  <c r="AU72" i="14"/>
  <c r="AU85" i="14"/>
  <c r="BH85" i="14"/>
  <c r="AV85" i="14"/>
  <c r="M85" i="14"/>
  <c r="K85" i="14"/>
  <c r="D2" i="14"/>
  <c r="O2" i="14"/>
  <c r="AD2" i="14"/>
  <c r="AL2" i="14"/>
  <c r="AT2" i="14"/>
  <c r="AF2" i="14"/>
  <c r="BH12" i="14"/>
  <c r="K12" i="14"/>
  <c r="M12" i="14"/>
  <c r="AW12" i="14" s="1"/>
  <c r="M13" i="14"/>
  <c r="AX13" i="14" s="1"/>
  <c r="BH13" i="14"/>
  <c r="M19" i="14"/>
  <c r="AW19" i="14" s="1"/>
  <c r="BH19" i="14"/>
  <c r="BH26" i="14"/>
  <c r="K26" i="14"/>
  <c r="M26" i="14"/>
  <c r="AW26" i="14" s="1"/>
  <c r="M27" i="14"/>
  <c r="AW27" i="14" s="1"/>
  <c r="BH27" i="14"/>
  <c r="M55" i="14"/>
  <c r="K55" i="14"/>
  <c r="AV55" i="14"/>
  <c r="BH55" i="14"/>
  <c r="BH80" i="14"/>
  <c r="AV80" i="14"/>
  <c r="K80" i="14"/>
  <c r="M80" i="14"/>
  <c r="AU80" i="14"/>
  <c r="BH84" i="14"/>
  <c r="AV84" i="14"/>
  <c r="K84" i="14"/>
  <c r="M84" i="14"/>
  <c r="AU84" i="14"/>
  <c r="P2" i="14"/>
  <c r="W2" i="14"/>
  <c r="AE2" i="14"/>
  <c r="AM2" i="14"/>
  <c r="BH4" i="14"/>
  <c r="K4" i="14"/>
  <c r="AU4" i="14" s="1"/>
  <c r="E2" i="14"/>
  <c r="M4" i="14"/>
  <c r="AW4" i="14" s="1"/>
  <c r="AU5" i="14"/>
  <c r="M5" i="14"/>
  <c r="AW5" i="14" s="1"/>
  <c r="K9" i="14"/>
  <c r="BH31" i="14"/>
  <c r="K31" i="14"/>
  <c r="M31" i="14"/>
  <c r="AW31" i="14" s="1"/>
  <c r="BH35" i="14"/>
  <c r="K35" i="14"/>
  <c r="M35" i="14"/>
  <c r="AW35" i="14" s="1"/>
  <c r="BH38" i="14"/>
  <c r="K38" i="14"/>
  <c r="M38" i="14"/>
  <c r="AW38" i="14" s="1"/>
  <c r="AU54" i="14"/>
  <c r="K54" i="14"/>
  <c r="BH54" i="14"/>
  <c r="AV54" i="14"/>
  <c r="M54" i="14"/>
  <c r="AA2" i="14"/>
  <c r="AQ2" i="14"/>
  <c r="G2" i="14"/>
  <c r="L2" i="14"/>
  <c r="R2" i="14"/>
  <c r="Z2" i="14"/>
  <c r="AP2" i="14"/>
  <c r="BH9" i="14"/>
  <c r="K13" i="14"/>
  <c r="BH15" i="14"/>
  <c r="K15" i="14"/>
  <c r="M15" i="14"/>
  <c r="M16" i="14"/>
  <c r="AW16" i="14" s="1"/>
  <c r="BH16" i="14"/>
  <c r="K19" i="14"/>
  <c r="AV19" i="14" s="1"/>
  <c r="BH22" i="14"/>
  <c r="K22" i="14"/>
  <c r="M22" i="14"/>
  <c r="AW22" i="14" s="1"/>
  <c r="M23" i="14"/>
  <c r="AW23" i="14" s="1"/>
  <c r="BH23" i="14"/>
  <c r="K27" i="14"/>
  <c r="AU27" i="14" s="1"/>
  <c r="BH30" i="14"/>
  <c r="K30" i="14"/>
  <c r="M30" i="14"/>
  <c r="AU55" i="14"/>
  <c r="BH61" i="14"/>
  <c r="M86" i="14"/>
  <c r="K86" i="14"/>
  <c r="AV86" i="14"/>
  <c r="AU86" i="14"/>
  <c r="K7" i="14"/>
  <c r="BH7" i="14"/>
  <c r="BH47" i="14"/>
  <c r="K47" i="14"/>
  <c r="M47" i="14"/>
  <c r="AX47" i="14" s="1"/>
  <c r="AU51" i="14"/>
  <c r="BH51" i="14"/>
  <c r="M70" i="14"/>
  <c r="AV70" i="14"/>
  <c r="AU73" i="14"/>
  <c r="BH73" i="14"/>
  <c r="AV73" i="14"/>
  <c r="AU77" i="14"/>
  <c r="K77" i="14"/>
  <c r="M77" i="14"/>
  <c r="BH77" i="14"/>
  <c r="BH96" i="14"/>
  <c r="AV96" i="14"/>
  <c r="K96" i="14"/>
  <c r="AU96" i="14"/>
  <c r="M96" i="14"/>
  <c r="M32" i="14"/>
  <c r="AW32" i="14" s="1"/>
  <c r="K34" i="14"/>
  <c r="BH34" i="14"/>
  <c r="K37" i="14"/>
  <c r="AU37" i="14" s="1"/>
  <c r="BH37" i="14"/>
  <c r="M39" i="14"/>
  <c r="AW39" i="14" s="1"/>
  <c r="K41" i="14"/>
  <c r="BH41" i="14"/>
  <c r="BH49" i="14"/>
  <c r="M50" i="14"/>
  <c r="AV51" i="14"/>
  <c r="BH57" i="14"/>
  <c r="AV57" i="14"/>
  <c r="K57" i="14"/>
  <c r="M57" i="14"/>
  <c r="AU57" i="14"/>
  <c r="AU62" i="14"/>
  <c r="BH62" i="14"/>
  <c r="M73" i="14"/>
  <c r="AV77" i="14"/>
  <c r="AU45" i="14"/>
  <c r="BH45" i="14"/>
  <c r="M48" i="14"/>
  <c r="AW48" i="14" s="1"/>
  <c r="AV50" i="14"/>
  <c r="BH50" i="14"/>
  <c r="K51" i="14"/>
  <c r="BH53" i="14"/>
  <c r="AV53" i="14"/>
  <c r="K53" i="14"/>
  <c r="M53" i="14"/>
  <c r="AU53" i="14"/>
  <c r="AU59" i="14"/>
  <c r="BH59" i="14"/>
  <c r="AV62" i="14"/>
  <c r="BH64" i="14"/>
  <c r="AV64" i="14"/>
  <c r="K64" i="14"/>
  <c r="M64" i="14"/>
  <c r="AU64" i="14"/>
  <c r="BH68" i="14"/>
  <c r="AV68" i="14"/>
  <c r="K68" i="14"/>
  <c r="M68" i="14"/>
  <c r="AU68" i="14"/>
  <c r="AU69" i="14"/>
  <c r="M69" i="14"/>
  <c r="AV69" i="14"/>
  <c r="BH69" i="14"/>
  <c r="K70" i="14"/>
  <c r="BH70" i="14"/>
  <c r="M74" i="14"/>
  <c r="K74" i="14"/>
  <c r="AV74" i="14"/>
  <c r="AU78" i="14"/>
  <c r="BH78" i="14"/>
  <c r="AU89" i="14"/>
  <c r="K89" i="14"/>
  <c r="BH89" i="14"/>
  <c r="AV89" i="14"/>
  <c r="M89" i="14"/>
  <c r="M90" i="14"/>
  <c r="K90" i="14"/>
  <c r="AV90" i="14"/>
  <c r="BH60" i="14"/>
  <c r="AV60" i="14"/>
  <c r="K60" i="14"/>
  <c r="M60" i="14"/>
  <c r="AU60" i="14"/>
  <c r="AU66" i="14"/>
  <c r="BH66" i="14"/>
  <c r="BH76" i="14"/>
  <c r="AV76" i="14"/>
  <c r="K76" i="14"/>
  <c r="M76" i="14"/>
  <c r="AU76" i="14"/>
  <c r="AU82" i="14"/>
  <c r="BH82" i="14"/>
  <c r="BH92" i="14"/>
  <c r="AV92" i="14"/>
  <c r="K92" i="14"/>
  <c r="M92" i="14"/>
  <c r="AU92" i="14"/>
  <c r="K93" i="14"/>
  <c r="BH88" i="14"/>
  <c r="AV88" i="14"/>
  <c r="K88" i="14"/>
  <c r="M88" i="14"/>
  <c r="AU88" i="14"/>
  <c r="AU94" i="14"/>
  <c r="BH94" i="14"/>
  <c r="BH71" i="13"/>
  <c r="AV71" i="13"/>
  <c r="K71" i="13"/>
  <c r="AU71" i="13"/>
  <c r="M71" i="13"/>
  <c r="BH75" i="13"/>
  <c r="AV75" i="13"/>
  <c r="K75" i="13"/>
  <c r="AU75" i="13"/>
  <c r="M75" i="13"/>
  <c r="E2" i="13"/>
  <c r="M6" i="13"/>
  <c r="AW6" i="13" s="1"/>
  <c r="M14" i="13"/>
  <c r="AW14" i="13" s="1"/>
  <c r="M18" i="13"/>
  <c r="AX18" i="13" s="1"/>
  <c r="BH32" i="13"/>
  <c r="BH36" i="13"/>
  <c r="M22" i="13"/>
  <c r="AW22" i="13" s="1"/>
  <c r="BH39" i="13"/>
  <c r="K39" i="13"/>
  <c r="M39" i="13"/>
  <c r="AW39" i="13" s="1"/>
  <c r="BH47" i="13"/>
  <c r="K47" i="13"/>
  <c r="AU47" i="13" s="1"/>
  <c r="M47" i="13"/>
  <c r="AX47" i="13" s="1"/>
  <c r="M55" i="13"/>
  <c r="AW55" i="13" s="1"/>
  <c r="BH59" i="13"/>
  <c r="AV59" i="13"/>
  <c r="K59" i="13"/>
  <c r="AU59" i="13"/>
  <c r="BH63" i="13"/>
  <c r="AV63" i="13"/>
  <c r="K63" i="13"/>
  <c r="AU63" i="13"/>
  <c r="M63" i="13"/>
  <c r="AU64" i="13"/>
  <c r="M64" i="13"/>
  <c r="AV64" i="13"/>
  <c r="R2" i="13"/>
  <c r="Z2" i="13"/>
  <c r="AD2" i="13"/>
  <c r="AL2" i="13"/>
  <c r="AP2" i="13"/>
  <c r="AT2" i="13"/>
  <c r="K5" i="13"/>
  <c r="AU5" i="13" s="1"/>
  <c r="BH5" i="13"/>
  <c r="M7" i="13"/>
  <c r="AX7" i="13" s="1"/>
  <c r="K9" i="13"/>
  <c r="BH9" i="13"/>
  <c r="M11" i="13"/>
  <c r="AW11" i="13" s="1"/>
  <c r="K13" i="13"/>
  <c r="AV13" i="13" s="1"/>
  <c r="BH13" i="13"/>
  <c r="M15" i="13"/>
  <c r="K17" i="13"/>
  <c r="BH17" i="13"/>
  <c r="M19" i="13"/>
  <c r="K21" i="13"/>
  <c r="BH21" i="13"/>
  <c r="M23" i="13"/>
  <c r="AW23" i="13" s="1"/>
  <c r="K25" i="13"/>
  <c r="BH25" i="13"/>
  <c r="M27" i="13"/>
  <c r="AW27" i="13" s="1"/>
  <c r="K29" i="13"/>
  <c r="AV29" i="13" s="1"/>
  <c r="BH29" i="13"/>
  <c r="M31" i="13"/>
  <c r="BH35" i="13"/>
  <c r="K36" i="13"/>
  <c r="M40" i="13"/>
  <c r="AW40" i="13" s="1"/>
  <c r="M44" i="13"/>
  <c r="AX44" i="13" s="1"/>
  <c r="M48" i="13"/>
  <c r="AW48" i="13" s="1"/>
  <c r="M52" i="13"/>
  <c r="AW52" i="13" s="1"/>
  <c r="M56" i="13"/>
  <c r="AW56" i="13" s="1"/>
  <c r="AU60" i="13"/>
  <c r="M60" i="13"/>
  <c r="AV60" i="13"/>
  <c r="BH67" i="13"/>
  <c r="AV67" i="13"/>
  <c r="K67" i="13"/>
  <c r="AU67" i="13"/>
  <c r="M67" i="13"/>
  <c r="AU68" i="13"/>
  <c r="M68" i="13"/>
  <c r="BH68" i="13"/>
  <c r="K68" i="13"/>
  <c r="BH95" i="13"/>
  <c r="AV95" i="13"/>
  <c r="K95" i="13"/>
  <c r="AU95" i="13"/>
  <c r="M95" i="13"/>
  <c r="BH30" i="13"/>
  <c r="K30" i="13"/>
  <c r="AU30" i="13" s="1"/>
  <c r="M10" i="13"/>
  <c r="M26" i="13"/>
  <c r="AW26" i="13" s="1"/>
  <c r="M35" i="13"/>
  <c r="AW35" i="13" s="1"/>
  <c r="BH43" i="13"/>
  <c r="K43" i="13"/>
  <c r="AV43" i="13" s="1"/>
  <c r="M43" i="13"/>
  <c r="AX43" i="13" s="1"/>
  <c r="BH51" i="13"/>
  <c r="K51" i="13"/>
  <c r="M51" i="13"/>
  <c r="AX51" i="13" s="1"/>
  <c r="BH55" i="13"/>
  <c r="K55" i="13"/>
  <c r="G2" i="13"/>
  <c r="O2" i="13"/>
  <c r="S2" i="13"/>
  <c r="W2" i="13"/>
  <c r="AA2" i="13"/>
  <c r="AE2" i="13"/>
  <c r="AI2" i="13"/>
  <c r="AM2" i="13"/>
  <c r="AQ2" i="13"/>
  <c r="AY2" i="13"/>
  <c r="K6" i="13"/>
  <c r="K10" i="13"/>
  <c r="K14" i="13"/>
  <c r="K18" i="13"/>
  <c r="AU18" i="13" s="1"/>
  <c r="K22" i="13"/>
  <c r="K26" i="13"/>
  <c r="BH31" i="13"/>
  <c r="K32" i="13"/>
  <c r="BH34" i="13"/>
  <c r="K34" i="13"/>
  <c r="AV34" i="13" s="1"/>
  <c r="M34" i="13"/>
  <c r="AX34" i="13" s="1"/>
  <c r="K35" i="13"/>
  <c r="K64" i="13"/>
  <c r="BH79" i="13"/>
  <c r="AV79" i="13"/>
  <c r="K79" i="13"/>
  <c r="AU79" i="13"/>
  <c r="M79" i="13"/>
  <c r="BH91" i="13"/>
  <c r="AV91" i="13"/>
  <c r="K91" i="13"/>
  <c r="AU91" i="13"/>
  <c r="M91" i="13"/>
  <c r="K38" i="13"/>
  <c r="BH38" i="13"/>
  <c r="K42" i="13"/>
  <c r="AV42" i="13" s="1"/>
  <c r="BH42" i="13"/>
  <c r="K46" i="13"/>
  <c r="BH46" i="13"/>
  <c r="K50" i="13"/>
  <c r="AU50" i="13" s="1"/>
  <c r="BH50" i="13"/>
  <c r="K54" i="13"/>
  <c r="BH54" i="13"/>
  <c r="K58" i="13"/>
  <c r="AV58" i="13"/>
  <c r="BH58" i="13"/>
  <c r="K62" i="13"/>
  <c r="AV62" i="13"/>
  <c r="BH62" i="13"/>
  <c r="BH87" i="13"/>
  <c r="AV87" i="13"/>
  <c r="K87" i="13"/>
  <c r="AU87" i="13"/>
  <c r="M87" i="13"/>
  <c r="BH66" i="13"/>
  <c r="AV66" i="13"/>
  <c r="BH83" i="13"/>
  <c r="AV83" i="13"/>
  <c r="K83" i="13"/>
  <c r="AU83" i="13"/>
  <c r="M83" i="13"/>
  <c r="BH99" i="13"/>
  <c r="AV99" i="13"/>
  <c r="K99" i="13"/>
  <c r="AU99" i="13"/>
  <c r="M99" i="13"/>
  <c r="BH103" i="13"/>
  <c r="AV103" i="13"/>
  <c r="K103" i="13"/>
  <c r="AU103" i="13"/>
  <c r="M103" i="13"/>
  <c r="AV73" i="13"/>
  <c r="BH73" i="13"/>
  <c r="AU74" i="13"/>
  <c r="K77" i="13"/>
  <c r="AV77" i="13"/>
  <c r="BH77" i="13"/>
  <c r="AU78" i="13"/>
  <c r="K81" i="13"/>
  <c r="AV81" i="13"/>
  <c r="BH81" i="13"/>
  <c r="AU82" i="13"/>
  <c r="K85" i="13"/>
  <c r="AV85" i="13"/>
  <c r="BH85" i="13"/>
  <c r="AU86" i="13"/>
  <c r="K89" i="13"/>
  <c r="AV89" i="13"/>
  <c r="BH89" i="13"/>
  <c r="AU90" i="13"/>
  <c r="K93" i="13"/>
  <c r="AV93" i="13"/>
  <c r="BH93" i="13"/>
  <c r="AU94" i="13"/>
  <c r="K97" i="13"/>
  <c r="AV97" i="13"/>
  <c r="BH97" i="13"/>
  <c r="AU98" i="13"/>
  <c r="K101" i="13"/>
  <c r="AV101" i="13"/>
  <c r="BH101" i="13"/>
  <c r="AU102" i="13"/>
  <c r="K70" i="13"/>
  <c r="AV70" i="13"/>
  <c r="BH70" i="13"/>
  <c r="M72" i="13"/>
  <c r="K74" i="13"/>
  <c r="AV74" i="13"/>
  <c r="BH74" i="13"/>
  <c r="M76" i="13"/>
  <c r="K78" i="13"/>
  <c r="AV78" i="13"/>
  <c r="BH78" i="13"/>
  <c r="M80" i="13"/>
  <c r="K82" i="13"/>
  <c r="AV82" i="13"/>
  <c r="BH82" i="13"/>
  <c r="M84" i="13"/>
  <c r="K86" i="13"/>
  <c r="AV86" i="13"/>
  <c r="BH86" i="13"/>
  <c r="M88" i="13"/>
  <c r="K90" i="13"/>
  <c r="AV90" i="13"/>
  <c r="BH90" i="13"/>
  <c r="M92" i="13"/>
  <c r="K94" i="13"/>
  <c r="AV94" i="13"/>
  <c r="BH94" i="13"/>
  <c r="M96" i="13"/>
  <c r="K98" i="13"/>
  <c r="AV98" i="13"/>
  <c r="BH98" i="13"/>
  <c r="M100" i="13"/>
  <c r="K102" i="13"/>
  <c r="AV102" i="13"/>
  <c r="BH102" i="13"/>
  <c r="G2" i="12"/>
  <c r="O2" i="12"/>
  <c r="S2" i="12"/>
  <c r="W2" i="12"/>
  <c r="AA2" i="12"/>
  <c r="AE2" i="12"/>
  <c r="AI2" i="12"/>
  <c r="AM2" i="12"/>
  <c r="AQ2" i="12"/>
  <c r="AY2" i="12"/>
  <c r="M4" i="12"/>
  <c r="AW4" i="12" s="1"/>
  <c r="M5" i="12"/>
  <c r="AW5" i="12" s="1"/>
  <c r="M9" i="12"/>
  <c r="AX9" i="12" s="1"/>
  <c r="M12" i="12"/>
  <c r="AW12" i="12" s="1"/>
  <c r="M21" i="12"/>
  <c r="AW21" i="12" s="1"/>
  <c r="BH25" i="12"/>
  <c r="K25" i="12"/>
  <c r="AU25" i="12" s="1"/>
  <c r="M25" i="12"/>
  <c r="AX25" i="12" s="1"/>
  <c r="BH30" i="12"/>
  <c r="BH34" i="12"/>
  <c r="K34" i="12"/>
  <c r="AU34" i="12" s="1"/>
  <c r="M34" i="12"/>
  <c r="AX34" i="12" s="1"/>
  <c r="BH29" i="12"/>
  <c r="K29" i="12"/>
  <c r="AU29" i="12" s="1"/>
  <c r="M29" i="12"/>
  <c r="AX29" i="12" s="1"/>
  <c r="BH36" i="12"/>
  <c r="K36" i="12"/>
  <c r="M36" i="12"/>
  <c r="AW36" i="12" s="1"/>
  <c r="D2" i="12"/>
  <c r="L2" i="12"/>
  <c r="P2" i="12"/>
  <c r="T2" i="12"/>
  <c r="X2" i="12"/>
  <c r="AB2" i="12"/>
  <c r="AJ2" i="12"/>
  <c r="AN2" i="12"/>
  <c r="AR2" i="12"/>
  <c r="AZ2" i="12"/>
  <c r="M6" i="12"/>
  <c r="AW6" i="12" s="1"/>
  <c r="K8" i="12"/>
  <c r="BH8" i="12"/>
  <c r="M10" i="12"/>
  <c r="AW10" i="12" s="1"/>
  <c r="K14" i="12"/>
  <c r="AU14" i="12" s="1"/>
  <c r="BH14" i="12"/>
  <c r="M15" i="12"/>
  <c r="AW15" i="12" s="1"/>
  <c r="K17" i="12"/>
  <c r="BH17" i="12"/>
  <c r="M18" i="12"/>
  <c r="AW18" i="12" s="1"/>
  <c r="K20" i="12"/>
  <c r="AU20" i="12" s="1"/>
  <c r="BH20" i="12"/>
  <c r="BH27" i="12"/>
  <c r="BH42" i="12"/>
  <c r="AV42" i="12"/>
  <c r="K42" i="12"/>
  <c r="AU42" i="12"/>
  <c r="M42" i="12"/>
  <c r="BH70" i="12"/>
  <c r="AV70" i="12"/>
  <c r="K70" i="12"/>
  <c r="AU70" i="12"/>
  <c r="M70" i="12"/>
  <c r="E2" i="12"/>
  <c r="M2" i="12"/>
  <c r="Q2" i="12"/>
  <c r="U2" i="12"/>
  <c r="Y2" i="12"/>
  <c r="AC2" i="12"/>
  <c r="AG2" i="12"/>
  <c r="AO2" i="12"/>
  <c r="AS2" i="12"/>
  <c r="BA2" i="12"/>
  <c r="K4" i="12"/>
  <c r="K5" i="12"/>
  <c r="AU5" i="12" s="1"/>
  <c r="K9" i="12"/>
  <c r="K12" i="12"/>
  <c r="AU12" i="12" s="1"/>
  <c r="K21" i="12"/>
  <c r="BH23" i="12"/>
  <c r="M26" i="12"/>
  <c r="AW26" i="12" s="1"/>
  <c r="K30" i="12"/>
  <c r="K32" i="12"/>
  <c r="BH32" i="12"/>
  <c r="K35" i="12"/>
  <c r="BH35" i="12"/>
  <c r="K38" i="12"/>
  <c r="AU38" i="12" s="1"/>
  <c r="BH38" i="12"/>
  <c r="K40" i="12"/>
  <c r="AV40" i="12"/>
  <c r="BH40" i="12"/>
  <c r="AU41" i="12"/>
  <c r="K44" i="12"/>
  <c r="AV44" i="12"/>
  <c r="BH44" i="12"/>
  <c r="AU45" i="12"/>
  <c r="BH45" i="12"/>
  <c r="M48" i="12"/>
  <c r="BH48" i="12"/>
  <c r="AV48" i="12"/>
  <c r="K48" i="12"/>
  <c r="M52" i="12"/>
  <c r="BH52" i="12"/>
  <c r="AV52" i="12"/>
  <c r="K52" i="12"/>
  <c r="M56" i="12"/>
  <c r="BH56" i="12"/>
  <c r="AV56" i="12"/>
  <c r="K56" i="12"/>
  <c r="BH74" i="12"/>
  <c r="AV74" i="12"/>
  <c r="K74" i="12"/>
  <c r="AU74" i="12"/>
  <c r="M74" i="12"/>
  <c r="K39" i="12"/>
  <c r="BH39" i="12"/>
  <c r="K41" i="12"/>
  <c r="AV41" i="12"/>
  <c r="BH41" i="12"/>
  <c r="K45" i="12"/>
  <c r="AV45" i="12"/>
  <c r="BH62" i="12"/>
  <c r="AV62" i="12"/>
  <c r="K62" i="12"/>
  <c r="AU62" i="12"/>
  <c r="M62" i="12"/>
  <c r="BH78" i="12"/>
  <c r="AV78" i="12"/>
  <c r="K78" i="12"/>
  <c r="AU78" i="12"/>
  <c r="M78" i="12"/>
  <c r="BH82" i="12"/>
  <c r="AV82" i="12"/>
  <c r="K82" i="12"/>
  <c r="AU82" i="12"/>
  <c r="M82" i="12"/>
  <c r="BH46" i="12"/>
  <c r="AV46" i="12"/>
  <c r="K46" i="12"/>
  <c r="M46" i="12"/>
  <c r="BH50" i="12"/>
  <c r="AV50" i="12"/>
  <c r="K50" i="12"/>
  <c r="M50" i="12"/>
  <c r="BH54" i="12"/>
  <c r="AV54" i="12"/>
  <c r="K54" i="12"/>
  <c r="M54" i="12"/>
  <c r="BH58" i="12"/>
  <c r="AV58" i="12"/>
  <c r="K58" i="12"/>
  <c r="M58" i="12"/>
  <c r="BH66" i="12"/>
  <c r="AV66" i="12"/>
  <c r="K66" i="12"/>
  <c r="AU66" i="12"/>
  <c r="M66" i="12"/>
  <c r="BH86" i="12"/>
  <c r="AV86" i="12"/>
  <c r="K86" i="12"/>
  <c r="AU86" i="12"/>
  <c r="M86" i="12"/>
  <c r="AU49" i="12"/>
  <c r="AU53" i="12"/>
  <c r="AU57" i="12"/>
  <c r="K60" i="12"/>
  <c r="AV60" i="12"/>
  <c r="BH60" i="12"/>
  <c r="AU61" i="12"/>
  <c r="K64" i="12"/>
  <c r="AV64" i="12"/>
  <c r="BH64" i="12"/>
  <c r="AU65" i="12"/>
  <c r="K68" i="12"/>
  <c r="AV68" i="12"/>
  <c r="BH68" i="12"/>
  <c r="AU69" i="12"/>
  <c r="K72" i="12"/>
  <c r="AV72" i="12"/>
  <c r="BH72" i="12"/>
  <c r="AU73" i="12"/>
  <c r="K76" i="12"/>
  <c r="AV76" i="12"/>
  <c r="BH76" i="12"/>
  <c r="AU77" i="12"/>
  <c r="K80" i="12"/>
  <c r="AV80" i="12"/>
  <c r="BH80" i="12"/>
  <c r="AU81" i="12"/>
  <c r="K84" i="12"/>
  <c r="AV84" i="12"/>
  <c r="BH84" i="12"/>
  <c r="AU85" i="12"/>
  <c r="K85" i="12"/>
  <c r="AV85" i="12"/>
  <c r="BH85" i="12"/>
  <c r="BH37" i="11"/>
  <c r="BH42" i="11"/>
  <c r="K42" i="11"/>
  <c r="AU42" i="11" s="1"/>
  <c r="M42" i="11"/>
  <c r="AW42" i="11" s="1"/>
  <c r="BH45" i="11"/>
  <c r="K45" i="11"/>
  <c r="M46" i="11"/>
  <c r="AW46" i="11" s="1"/>
  <c r="M6" i="11"/>
  <c r="AW6" i="11" s="1"/>
  <c r="M10" i="11"/>
  <c r="AW10" i="11" s="1"/>
  <c r="M14" i="11"/>
  <c r="AW14" i="11" s="1"/>
  <c r="M17" i="11"/>
  <c r="AW17" i="11" s="1"/>
  <c r="M20" i="11"/>
  <c r="AW20" i="11" s="1"/>
  <c r="M24" i="11"/>
  <c r="AW24" i="11" s="1"/>
  <c r="M32" i="11"/>
  <c r="AW32" i="11" s="1"/>
  <c r="M36" i="11"/>
  <c r="AW36" i="11" s="1"/>
  <c r="AU52" i="11"/>
  <c r="M52" i="11"/>
  <c r="BH52" i="11"/>
  <c r="R2" i="11"/>
  <c r="Z2" i="11"/>
  <c r="AD2" i="11"/>
  <c r="AL2" i="11"/>
  <c r="AP2" i="11"/>
  <c r="AT2" i="11"/>
  <c r="K5" i="11"/>
  <c r="BH5" i="11"/>
  <c r="M7" i="11"/>
  <c r="AW7" i="11" s="1"/>
  <c r="K9" i="11"/>
  <c r="AV9" i="11" s="1"/>
  <c r="BH9" i="11"/>
  <c r="M11" i="11"/>
  <c r="AW11" i="11" s="1"/>
  <c r="K13" i="11"/>
  <c r="BH13" i="11"/>
  <c r="K16" i="11"/>
  <c r="BH16" i="11"/>
  <c r="M18" i="11"/>
  <c r="AW18" i="11" s="1"/>
  <c r="K19" i="11"/>
  <c r="BH19" i="11"/>
  <c r="M21" i="11"/>
  <c r="AW21" i="11" s="1"/>
  <c r="K23" i="11"/>
  <c r="BH23" i="11"/>
  <c r="M25" i="11"/>
  <c r="AW25" i="11" s="1"/>
  <c r="K27" i="11"/>
  <c r="BH27" i="11"/>
  <c r="M29" i="11"/>
  <c r="AW29" i="11" s="1"/>
  <c r="K31" i="11"/>
  <c r="BH31" i="11"/>
  <c r="M33" i="11"/>
  <c r="AW33" i="11" s="1"/>
  <c r="K35" i="11"/>
  <c r="BH36" i="11"/>
  <c r="K37" i="11"/>
  <c r="AV37" i="11" s="1"/>
  <c r="K46" i="11"/>
  <c r="AU63" i="11"/>
  <c r="K63" i="11"/>
  <c r="BH63" i="11"/>
  <c r="AV63" i="11"/>
  <c r="M63" i="11"/>
  <c r="M64" i="11"/>
  <c r="K64" i="11"/>
  <c r="AV64" i="11"/>
  <c r="BH40" i="11"/>
  <c r="K40" i="11"/>
  <c r="AV40" i="11" s="1"/>
  <c r="M40" i="11"/>
  <c r="AX40" i="11" s="1"/>
  <c r="M45" i="11"/>
  <c r="AW45" i="11" s="1"/>
  <c r="E2" i="11"/>
  <c r="M28" i="11"/>
  <c r="AX28" i="11" s="1"/>
  <c r="M41" i="11"/>
  <c r="AW41" i="11" s="1"/>
  <c r="BH51" i="11"/>
  <c r="AV51" i="11"/>
  <c r="K51" i="11"/>
  <c r="AU51" i="11"/>
  <c r="AV52" i="11"/>
  <c r="BH95" i="11"/>
  <c r="AV95" i="11"/>
  <c r="K95" i="11"/>
  <c r="AU95" i="11"/>
  <c r="M95" i="11"/>
  <c r="G2" i="11"/>
  <c r="O2" i="11"/>
  <c r="S2" i="11"/>
  <c r="W2" i="11"/>
  <c r="AA2" i="11"/>
  <c r="AE2" i="11"/>
  <c r="AI2" i="11"/>
  <c r="AM2" i="11"/>
  <c r="AQ2" i="11"/>
  <c r="AY2" i="11"/>
  <c r="K6" i="11"/>
  <c r="K10" i="11"/>
  <c r="K14" i="11"/>
  <c r="K17" i="11"/>
  <c r="K20" i="11"/>
  <c r="K24" i="11"/>
  <c r="K28" i="11"/>
  <c r="K32" i="11"/>
  <c r="K36" i="11"/>
  <c r="K41" i="11"/>
  <c r="BH46" i="11"/>
  <c r="K52" i="11"/>
  <c r="BH55" i="11"/>
  <c r="AV55" i="11"/>
  <c r="K55" i="11"/>
  <c r="AU55" i="11"/>
  <c r="M55" i="11"/>
  <c r="AU56" i="11"/>
  <c r="M56" i="11"/>
  <c r="AV56" i="11"/>
  <c r="BH56" i="11"/>
  <c r="AU59" i="11"/>
  <c r="BH59" i="11"/>
  <c r="AV59" i="11"/>
  <c r="M59" i="11"/>
  <c r="M60" i="11"/>
  <c r="K60" i="11"/>
  <c r="AV60" i="11"/>
  <c r="BH60" i="11"/>
  <c r="K39" i="11"/>
  <c r="BH39" i="11"/>
  <c r="K44" i="11"/>
  <c r="BH44" i="11"/>
  <c r="K48" i="11"/>
  <c r="BH48" i="11"/>
  <c r="K50" i="11"/>
  <c r="AV50" i="11"/>
  <c r="BH50" i="11"/>
  <c r="BH66" i="11"/>
  <c r="AV66" i="11"/>
  <c r="K66" i="11"/>
  <c r="M66" i="11"/>
  <c r="AU66" i="11"/>
  <c r="BH71" i="11"/>
  <c r="AV71" i="11"/>
  <c r="K71" i="11"/>
  <c r="AU71" i="11"/>
  <c r="M71" i="11"/>
  <c r="BH75" i="11"/>
  <c r="AV75" i="11"/>
  <c r="K75" i="11"/>
  <c r="AU75" i="11"/>
  <c r="M75" i="11"/>
  <c r="BH79" i="11"/>
  <c r="AV79" i="11"/>
  <c r="K79" i="11"/>
  <c r="AU79" i="11"/>
  <c r="M79" i="11"/>
  <c r="BH83" i="11"/>
  <c r="AV83" i="11"/>
  <c r="K83" i="11"/>
  <c r="AU83" i="11"/>
  <c r="M83" i="11"/>
  <c r="BH87" i="11"/>
  <c r="AV87" i="11"/>
  <c r="K87" i="11"/>
  <c r="AU87" i="11"/>
  <c r="M87" i="11"/>
  <c r="BH91" i="11"/>
  <c r="AV91" i="11"/>
  <c r="K91" i="11"/>
  <c r="AU91" i="11"/>
  <c r="M91" i="11"/>
  <c r="BH58" i="11"/>
  <c r="AV58" i="11"/>
  <c r="BH62" i="11"/>
  <c r="AV62" i="11"/>
  <c r="K62" i="11"/>
  <c r="M62" i="11"/>
  <c r="AU62" i="11"/>
  <c r="AU68" i="11"/>
  <c r="M68" i="11"/>
  <c r="AV68" i="11"/>
  <c r="AU72" i="11"/>
  <c r="M72" i="11"/>
  <c r="AV72" i="11"/>
  <c r="AU76" i="11"/>
  <c r="M76" i="11"/>
  <c r="AV76" i="11"/>
  <c r="AU80" i="11"/>
  <c r="M80" i="11"/>
  <c r="AV80" i="11"/>
  <c r="AU84" i="11"/>
  <c r="M84" i="11"/>
  <c r="AV84" i="11"/>
  <c r="AU88" i="11"/>
  <c r="M88" i="11"/>
  <c r="AV88" i="11"/>
  <c r="AU92" i="11"/>
  <c r="M92" i="11"/>
  <c r="AV92" i="11"/>
  <c r="K70" i="11"/>
  <c r="AV70" i="11"/>
  <c r="BH70" i="11"/>
  <c r="K74" i="11"/>
  <c r="AV74" i="11"/>
  <c r="BH74" i="11"/>
  <c r="K78" i="11"/>
  <c r="AV78" i="11"/>
  <c r="BH78" i="11"/>
  <c r="K82" i="11"/>
  <c r="AV82" i="11"/>
  <c r="BH82" i="11"/>
  <c r="K86" i="11"/>
  <c r="AV86" i="11"/>
  <c r="BH86" i="11"/>
  <c r="K90" i="11"/>
  <c r="AV90" i="11"/>
  <c r="BH90" i="11"/>
  <c r="K94" i="11"/>
  <c r="AV94" i="11"/>
  <c r="BH94" i="11"/>
  <c r="M11" i="10"/>
  <c r="AX11" i="10" s="1"/>
  <c r="BH39" i="10"/>
  <c r="AV39" i="10"/>
  <c r="K39" i="10"/>
  <c r="AU39" i="10"/>
  <c r="M39" i="10"/>
  <c r="M7" i="10"/>
  <c r="AU13" i="10"/>
  <c r="BH13" i="10"/>
  <c r="M16" i="10"/>
  <c r="AW16" i="10" s="1"/>
  <c r="BH20" i="10"/>
  <c r="K21" i="10"/>
  <c r="AV21" i="10" s="1"/>
  <c r="BH27" i="10"/>
  <c r="K27" i="10"/>
  <c r="M27" i="10"/>
  <c r="AW27" i="10" s="1"/>
  <c r="BH43" i="10"/>
  <c r="AV43" i="10"/>
  <c r="K43" i="10"/>
  <c r="AU43" i="10"/>
  <c r="M43" i="10"/>
  <c r="BH59" i="10"/>
  <c r="AV59" i="10"/>
  <c r="K59" i="10"/>
  <c r="AU59" i="10"/>
  <c r="M59" i="10"/>
  <c r="BH73" i="10"/>
  <c r="AV73" i="10"/>
  <c r="K73" i="10"/>
  <c r="AU73" i="10"/>
  <c r="M73" i="10"/>
  <c r="BH17" i="10"/>
  <c r="M25" i="10"/>
  <c r="AW25" i="10" s="1"/>
  <c r="BH25" i="10"/>
  <c r="K25" i="10"/>
  <c r="AV25" i="10" s="1"/>
  <c r="G2" i="10"/>
  <c r="O2" i="10"/>
  <c r="S2" i="10"/>
  <c r="W2" i="10"/>
  <c r="AA2" i="10"/>
  <c r="AE2" i="10"/>
  <c r="AI2" i="10"/>
  <c r="AM2" i="10"/>
  <c r="AQ2" i="10"/>
  <c r="AY2" i="10"/>
  <c r="H4" i="10"/>
  <c r="AV4" i="10" s="1"/>
  <c r="K6" i="10"/>
  <c r="AU6" i="10" s="1"/>
  <c r="BH6" i="10"/>
  <c r="BH9" i="10"/>
  <c r="M12" i="10"/>
  <c r="AX12" i="10" s="1"/>
  <c r="BH16" i="10"/>
  <c r="K17" i="10"/>
  <c r="AV17" i="10" s="1"/>
  <c r="BH19" i="10"/>
  <c r="K19" i="10"/>
  <c r="M19" i="10"/>
  <c r="AX19" i="10" s="1"/>
  <c r="K20" i="10"/>
  <c r="AV20" i="10" s="1"/>
  <c r="BH23" i="10"/>
  <c r="K23" i="10"/>
  <c r="M23" i="10"/>
  <c r="AW23" i="10" s="1"/>
  <c r="BH31" i="10"/>
  <c r="AV31" i="10"/>
  <c r="K31" i="10"/>
  <c r="AU31" i="10"/>
  <c r="M31" i="10"/>
  <c r="BH47" i="10"/>
  <c r="AV47" i="10"/>
  <c r="K47" i="10"/>
  <c r="AU47" i="10"/>
  <c r="M47" i="10"/>
  <c r="BH63" i="10"/>
  <c r="AV63" i="10"/>
  <c r="K63" i="10"/>
  <c r="AU63" i="10"/>
  <c r="M63" i="10"/>
  <c r="BH11" i="10"/>
  <c r="K11" i="10"/>
  <c r="AU11" i="10" s="1"/>
  <c r="BH55" i="10"/>
  <c r="AV55" i="10"/>
  <c r="K55" i="10"/>
  <c r="AU55" i="10"/>
  <c r="M55" i="10"/>
  <c r="K7" i="10"/>
  <c r="BH15" i="10"/>
  <c r="K15" i="10"/>
  <c r="M15" i="10"/>
  <c r="K16" i="10"/>
  <c r="AV16" i="10" s="1"/>
  <c r="BH21" i="10"/>
  <c r="M21" i="10"/>
  <c r="AW21" i="10" s="1"/>
  <c r="BH35" i="10"/>
  <c r="AV35" i="10"/>
  <c r="K35" i="10"/>
  <c r="AU35" i="10"/>
  <c r="M35" i="10"/>
  <c r="BH51" i="10"/>
  <c r="AV51" i="10"/>
  <c r="K51" i="10"/>
  <c r="AU51" i="10"/>
  <c r="M51" i="10"/>
  <c r="BH64" i="10"/>
  <c r="AV64" i="10"/>
  <c r="K64" i="10"/>
  <c r="AU64" i="10"/>
  <c r="BH93" i="10"/>
  <c r="AV93" i="10"/>
  <c r="K93" i="10"/>
  <c r="AU93" i="10"/>
  <c r="M93" i="10"/>
  <c r="K29" i="10"/>
  <c r="AV29" i="10"/>
  <c r="BH29" i="10"/>
  <c r="AU30" i="10"/>
  <c r="K33" i="10"/>
  <c r="AV33" i="10"/>
  <c r="BH33" i="10"/>
  <c r="AU34" i="10"/>
  <c r="K37" i="10"/>
  <c r="AV37" i="10"/>
  <c r="BH37" i="10"/>
  <c r="AU38" i="10"/>
  <c r="K41" i="10"/>
  <c r="AV41" i="10"/>
  <c r="BH41" i="10"/>
  <c r="AU42" i="10"/>
  <c r="K45" i="10"/>
  <c r="AV45" i="10"/>
  <c r="BH45" i="10"/>
  <c r="AU46" i="10"/>
  <c r="K49" i="10"/>
  <c r="AV49" i="10"/>
  <c r="BH49" i="10"/>
  <c r="AU50" i="10"/>
  <c r="K53" i="10"/>
  <c r="AV53" i="10"/>
  <c r="BH53" i="10"/>
  <c r="AU54" i="10"/>
  <c r="K57" i="10"/>
  <c r="AV57" i="10"/>
  <c r="BH57" i="10"/>
  <c r="AU58" i="10"/>
  <c r="K61" i="10"/>
  <c r="AV61" i="10"/>
  <c r="BH61" i="10"/>
  <c r="AU62" i="10"/>
  <c r="AU65" i="10"/>
  <c r="M65" i="10"/>
  <c r="AV65" i="10"/>
  <c r="BH72" i="10"/>
  <c r="AV72" i="10"/>
  <c r="K72" i="10"/>
  <c r="AU72" i="10"/>
  <c r="M72" i="10"/>
  <c r="BH77" i="10"/>
  <c r="AV77" i="10"/>
  <c r="K77" i="10"/>
  <c r="AU77" i="10"/>
  <c r="M77" i="10"/>
  <c r="BH89" i="10"/>
  <c r="AV89" i="10"/>
  <c r="K89" i="10"/>
  <c r="AU89" i="10"/>
  <c r="M89" i="10"/>
  <c r="BH81" i="10"/>
  <c r="AV81" i="10"/>
  <c r="K81" i="10"/>
  <c r="AU81" i="10"/>
  <c r="M81" i="10"/>
  <c r="BH68" i="10"/>
  <c r="AV68" i="10"/>
  <c r="K68" i="10"/>
  <c r="AU68" i="10"/>
  <c r="M68" i="10"/>
  <c r="AU69" i="10"/>
  <c r="M69" i="10"/>
  <c r="AV69" i="10"/>
  <c r="BH85" i="10"/>
  <c r="AV85" i="10"/>
  <c r="K85" i="10"/>
  <c r="AU85" i="10"/>
  <c r="M85" i="10"/>
  <c r="BH97" i="10"/>
  <c r="AV97" i="10"/>
  <c r="K97" i="10"/>
  <c r="AU97" i="10"/>
  <c r="M97" i="10"/>
  <c r="BH101" i="10"/>
  <c r="AV101" i="10"/>
  <c r="K101" i="10"/>
  <c r="AU101" i="10"/>
  <c r="M101" i="10"/>
  <c r="K67" i="10"/>
  <c r="AV67" i="10"/>
  <c r="BH67" i="10"/>
  <c r="K71" i="10"/>
  <c r="AV71" i="10"/>
  <c r="BH71" i="10"/>
  <c r="K75" i="10"/>
  <c r="AV75" i="10"/>
  <c r="BH75" i="10"/>
  <c r="AU76" i="10"/>
  <c r="K79" i="10"/>
  <c r="AV79" i="10"/>
  <c r="BH79" i="10"/>
  <c r="AU80" i="10"/>
  <c r="K83" i="10"/>
  <c r="AV83" i="10"/>
  <c r="BH83" i="10"/>
  <c r="AU84" i="10"/>
  <c r="K87" i="10"/>
  <c r="AV87" i="10"/>
  <c r="BH87" i="10"/>
  <c r="AU88" i="10"/>
  <c r="K91" i="10"/>
  <c r="AV91" i="10"/>
  <c r="BH91" i="10"/>
  <c r="AU92" i="10"/>
  <c r="K95" i="10"/>
  <c r="AV95" i="10"/>
  <c r="BH95" i="10"/>
  <c r="AU96" i="10"/>
  <c r="K99" i="10"/>
  <c r="AV99" i="10"/>
  <c r="BH99" i="10"/>
  <c r="AU100" i="10"/>
  <c r="K76" i="10"/>
  <c r="AV76" i="10"/>
  <c r="BH76" i="10"/>
  <c r="K80" i="10"/>
  <c r="AV80" i="10"/>
  <c r="BH80" i="10"/>
  <c r="K84" i="10"/>
  <c r="AV84" i="10"/>
  <c r="BH84" i="10"/>
  <c r="K88" i="10"/>
  <c r="AV88" i="10"/>
  <c r="BH88" i="10"/>
  <c r="K92" i="10"/>
  <c r="AV92" i="10"/>
  <c r="BH92" i="10"/>
  <c r="K96" i="10"/>
  <c r="AV96" i="10"/>
  <c r="BH96" i="10"/>
  <c r="K100" i="10"/>
  <c r="AV100" i="10"/>
  <c r="BH100" i="10"/>
  <c r="M39" i="9"/>
  <c r="BH39" i="9"/>
  <c r="AV39" i="9"/>
  <c r="K39" i="9"/>
  <c r="M43" i="9"/>
  <c r="BH43" i="9"/>
  <c r="AV43" i="9"/>
  <c r="K43" i="9"/>
  <c r="M51" i="9"/>
  <c r="BH51" i="9"/>
  <c r="AV51" i="9"/>
  <c r="K51" i="9"/>
  <c r="M55" i="9"/>
  <c r="BH55" i="9"/>
  <c r="AV55" i="9"/>
  <c r="K55" i="9"/>
  <c r="E2" i="9"/>
  <c r="K4" i="9"/>
  <c r="BH4" i="9"/>
  <c r="M6" i="9"/>
  <c r="AX6" i="9" s="1"/>
  <c r="K8" i="9"/>
  <c r="AU8" i="9" s="1"/>
  <c r="BH8" i="9"/>
  <c r="M10" i="9"/>
  <c r="K12" i="9"/>
  <c r="AU12" i="9" s="1"/>
  <c r="BH12" i="9"/>
  <c r="M14" i="9"/>
  <c r="AX14" i="9" s="1"/>
  <c r="K16" i="9"/>
  <c r="AU16" i="9" s="1"/>
  <c r="BH16" i="9"/>
  <c r="M18" i="9"/>
  <c r="AX18" i="9" s="1"/>
  <c r="K20" i="9"/>
  <c r="AU20" i="9" s="1"/>
  <c r="BH20" i="9"/>
  <c r="M22" i="9"/>
  <c r="AX22" i="9" s="1"/>
  <c r="K24" i="9"/>
  <c r="BH24" i="9"/>
  <c r="M26" i="9"/>
  <c r="AX26" i="9" s="1"/>
  <c r="K28" i="9"/>
  <c r="AU28" i="9" s="1"/>
  <c r="BH57" i="9"/>
  <c r="AV57" i="9"/>
  <c r="K57" i="9"/>
  <c r="AU57" i="9"/>
  <c r="M57" i="9"/>
  <c r="BH87" i="9"/>
  <c r="AV87" i="9"/>
  <c r="K87" i="9"/>
  <c r="AU87" i="9"/>
  <c r="M87" i="9"/>
  <c r="AU88" i="9"/>
  <c r="M88" i="9"/>
  <c r="BH88" i="9"/>
  <c r="K88" i="9"/>
  <c r="M35" i="9"/>
  <c r="BH35" i="9"/>
  <c r="AV35" i="9"/>
  <c r="K35" i="9"/>
  <c r="BH29" i="9"/>
  <c r="K29" i="9"/>
  <c r="AU29" i="9" s="1"/>
  <c r="M29" i="9"/>
  <c r="AX29" i="9" s="1"/>
  <c r="BH33" i="9"/>
  <c r="AV33" i="9"/>
  <c r="K33" i="9"/>
  <c r="M33" i="9"/>
  <c r="AU35" i="9"/>
  <c r="BH37" i="9"/>
  <c r="AV37" i="9"/>
  <c r="K37" i="9"/>
  <c r="M37" i="9"/>
  <c r="AU39" i="9"/>
  <c r="BH41" i="9"/>
  <c r="AV41" i="9"/>
  <c r="K41" i="9"/>
  <c r="M41" i="9"/>
  <c r="AU43" i="9"/>
  <c r="BH45" i="9"/>
  <c r="AV45" i="9"/>
  <c r="K45" i="9"/>
  <c r="M45" i="9"/>
  <c r="BH49" i="9"/>
  <c r="AV49" i="9"/>
  <c r="K49" i="9"/>
  <c r="M49" i="9"/>
  <c r="AU51" i="9"/>
  <c r="BH53" i="9"/>
  <c r="AV53" i="9"/>
  <c r="K53" i="9"/>
  <c r="M53" i="9"/>
  <c r="AU55" i="9"/>
  <c r="BH61" i="9"/>
  <c r="AV61" i="9"/>
  <c r="K61" i="9"/>
  <c r="AU61" i="9"/>
  <c r="M61" i="9"/>
  <c r="M47" i="9"/>
  <c r="BH47" i="9"/>
  <c r="AV47" i="9"/>
  <c r="K47" i="9"/>
  <c r="G2" i="9"/>
  <c r="O2" i="9"/>
  <c r="S2" i="9"/>
  <c r="W2" i="9"/>
  <c r="AA2" i="9"/>
  <c r="AE2" i="9"/>
  <c r="AI2" i="9"/>
  <c r="AM2" i="9"/>
  <c r="AQ2" i="9"/>
  <c r="AY2" i="9"/>
  <c r="K6" i="9"/>
  <c r="AU6" i="9" s="1"/>
  <c r="K10" i="9"/>
  <c r="K14" i="9"/>
  <c r="AU14" i="9" s="1"/>
  <c r="K18" i="9"/>
  <c r="AU18" i="9" s="1"/>
  <c r="K22" i="9"/>
  <c r="AU22" i="9" s="1"/>
  <c r="K26" i="9"/>
  <c r="AU26" i="9" s="1"/>
  <c r="M28" i="9"/>
  <c r="AW28" i="9" s="1"/>
  <c r="M31" i="9"/>
  <c r="BH31" i="9"/>
  <c r="AV31" i="9"/>
  <c r="BH65" i="9"/>
  <c r="AV65" i="9"/>
  <c r="K65" i="9"/>
  <c r="AU65" i="9"/>
  <c r="M65" i="9"/>
  <c r="K59" i="9"/>
  <c r="AV59" i="9"/>
  <c r="BH59" i="9"/>
  <c r="K63" i="9"/>
  <c r="AV63" i="9"/>
  <c r="BH63" i="9"/>
  <c r="BH67" i="9"/>
  <c r="AV67" i="9"/>
  <c r="K67" i="9"/>
  <c r="M67" i="9"/>
  <c r="AU67" i="9"/>
  <c r="BH75" i="9"/>
  <c r="AV75" i="9"/>
  <c r="K75" i="9"/>
  <c r="AU75" i="9"/>
  <c r="M75" i="9"/>
  <c r="AU76" i="9"/>
  <c r="M76" i="9"/>
  <c r="AV76" i="9"/>
  <c r="BH83" i="9"/>
  <c r="AV83" i="9"/>
  <c r="K83" i="9"/>
  <c r="AU83" i="9"/>
  <c r="M83" i="9"/>
  <c r="BH95" i="9"/>
  <c r="AV95" i="9"/>
  <c r="K95" i="9"/>
  <c r="AU95" i="9"/>
  <c r="M95" i="9"/>
  <c r="AU96" i="9"/>
  <c r="M96" i="9"/>
  <c r="AV96" i="9"/>
  <c r="BH96" i="9"/>
  <c r="BH99" i="9"/>
  <c r="AV99" i="9"/>
  <c r="K99" i="9"/>
  <c r="AU99" i="9"/>
  <c r="M99" i="9"/>
  <c r="AU100" i="9"/>
  <c r="M100" i="9"/>
  <c r="AV100" i="9"/>
  <c r="BH100" i="9"/>
  <c r="BH103" i="9"/>
  <c r="AV103" i="9"/>
  <c r="K103" i="9"/>
  <c r="AU103" i="9"/>
  <c r="M103" i="9"/>
  <c r="AU68" i="9"/>
  <c r="M68" i="9"/>
  <c r="BH71" i="9"/>
  <c r="AV71" i="9"/>
  <c r="K71" i="9"/>
  <c r="AU71" i="9"/>
  <c r="M71" i="9"/>
  <c r="AU72" i="9"/>
  <c r="M72" i="9"/>
  <c r="AV72" i="9"/>
  <c r="BH72" i="9"/>
  <c r="AU84" i="9"/>
  <c r="M84" i="9"/>
  <c r="AV84" i="9"/>
  <c r="BH91" i="9"/>
  <c r="AV91" i="9"/>
  <c r="K91" i="9"/>
  <c r="AU91" i="9"/>
  <c r="M91" i="9"/>
  <c r="AU92" i="9"/>
  <c r="M92" i="9"/>
  <c r="AV92" i="9"/>
  <c r="BH92" i="9"/>
  <c r="AU66" i="9"/>
  <c r="BH66" i="9"/>
  <c r="AV68" i="9"/>
  <c r="BH68" i="9"/>
  <c r="K76" i="9"/>
  <c r="BH79" i="9"/>
  <c r="AV79" i="9"/>
  <c r="K79" i="9"/>
  <c r="AU79" i="9"/>
  <c r="M79" i="9"/>
  <c r="AU80" i="9"/>
  <c r="M80" i="9"/>
  <c r="AV80" i="9"/>
  <c r="K96" i="9"/>
  <c r="K100" i="9"/>
  <c r="K70" i="9"/>
  <c r="AV70" i="9"/>
  <c r="BH70" i="9"/>
  <c r="K74" i="9"/>
  <c r="AV74" i="9"/>
  <c r="BH74" i="9"/>
  <c r="K78" i="9"/>
  <c r="AV78" i="9"/>
  <c r="BH78" i="9"/>
  <c r="K82" i="9"/>
  <c r="AV82" i="9"/>
  <c r="BH82" i="9"/>
  <c r="K86" i="9"/>
  <c r="AV86" i="9"/>
  <c r="BH86" i="9"/>
  <c r="K90" i="9"/>
  <c r="AV90" i="9"/>
  <c r="BH90" i="9"/>
  <c r="K94" i="9"/>
  <c r="AV94" i="9"/>
  <c r="BH94" i="9"/>
  <c r="AV98" i="9"/>
  <c r="BH98" i="9"/>
  <c r="AV102" i="9"/>
  <c r="BH102" i="9"/>
  <c r="BH33" i="8"/>
  <c r="AV33" i="8"/>
  <c r="K33" i="8"/>
  <c r="AU33" i="8"/>
  <c r="BH38" i="8"/>
  <c r="AV38" i="8"/>
  <c r="K38" i="8"/>
  <c r="AU38" i="8"/>
  <c r="M38" i="8"/>
  <c r="AU63" i="8"/>
  <c r="M63" i="8"/>
  <c r="AU76" i="8"/>
  <c r="M76" i="8"/>
  <c r="BH76" i="8"/>
  <c r="K76" i="8"/>
  <c r="BH103" i="8"/>
  <c r="AV103" i="8"/>
  <c r="K103" i="8"/>
  <c r="AU103" i="8"/>
  <c r="G2" i="8"/>
  <c r="O2" i="8"/>
  <c r="S2" i="8"/>
  <c r="W2" i="8"/>
  <c r="AA2" i="8"/>
  <c r="AE2" i="8"/>
  <c r="AI2" i="8"/>
  <c r="AM2" i="8"/>
  <c r="AQ2" i="8"/>
  <c r="AY2" i="8"/>
  <c r="H4" i="8"/>
  <c r="M4" i="8"/>
  <c r="AW4" i="8" s="1"/>
  <c r="K6" i="8"/>
  <c r="AU6" i="8" s="1"/>
  <c r="BH6" i="8"/>
  <c r="M8" i="8"/>
  <c r="AX8" i="8" s="1"/>
  <c r="K10" i="8"/>
  <c r="AV10" i="8" s="1"/>
  <c r="BH10" i="8"/>
  <c r="M12" i="8"/>
  <c r="AW12" i="8" s="1"/>
  <c r="K14" i="8"/>
  <c r="AV14" i="8" s="1"/>
  <c r="BH14" i="8"/>
  <c r="M16" i="8"/>
  <c r="AX16" i="8" s="1"/>
  <c r="K18" i="8"/>
  <c r="AV18" i="8" s="1"/>
  <c r="BH18" i="8"/>
  <c r="M20" i="8"/>
  <c r="AW20" i="8" s="1"/>
  <c r="K22" i="8"/>
  <c r="AU22" i="8" s="1"/>
  <c r="BH22" i="8"/>
  <c r="M24" i="8"/>
  <c r="AX24" i="8" s="1"/>
  <c r="K26" i="8"/>
  <c r="AU31" i="8"/>
  <c r="BH31" i="8"/>
  <c r="M34" i="8"/>
  <c r="AU80" i="8"/>
  <c r="M80" i="8"/>
  <c r="BH80" i="8"/>
  <c r="K80" i="8"/>
  <c r="AU84" i="8"/>
  <c r="M84" i="8"/>
  <c r="BH84" i="8"/>
  <c r="K84" i="8"/>
  <c r="AU88" i="8"/>
  <c r="M88" i="8"/>
  <c r="BH88" i="8"/>
  <c r="K88" i="8"/>
  <c r="AU92" i="8"/>
  <c r="M92" i="8"/>
  <c r="BH92" i="8"/>
  <c r="K92" i="8"/>
  <c r="AU96" i="8"/>
  <c r="M96" i="8"/>
  <c r="BH96" i="8"/>
  <c r="K96" i="8"/>
  <c r="M33" i="8"/>
  <c r="BH42" i="8"/>
  <c r="AV42" i="8"/>
  <c r="K42" i="8"/>
  <c r="AU42" i="8"/>
  <c r="BH46" i="8"/>
  <c r="AV46" i="8"/>
  <c r="K46" i="8"/>
  <c r="AU46" i="8"/>
  <c r="M46" i="8"/>
  <c r="BH50" i="8"/>
  <c r="AV50" i="8"/>
  <c r="K50" i="8"/>
  <c r="AU50" i="8"/>
  <c r="M50" i="8"/>
  <c r="BH54" i="8"/>
  <c r="AV54" i="8"/>
  <c r="K54" i="8"/>
  <c r="AU54" i="8"/>
  <c r="M54" i="8"/>
  <c r="BH58" i="8"/>
  <c r="AV58" i="8"/>
  <c r="K58" i="8"/>
  <c r="AU58" i="8"/>
  <c r="M58" i="8"/>
  <c r="BH62" i="8"/>
  <c r="AV62" i="8"/>
  <c r="K62" i="8"/>
  <c r="AU62" i="8"/>
  <c r="M62" i="8"/>
  <c r="BH66" i="8"/>
  <c r="AV66" i="8"/>
  <c r="K66" i="8"/>
  <c r="M66" i="8"/>
  <c r="AU66" i="8"/>
  <c r="M7" i="8"/>
  <c r="AX7" i="8" s="1"/>
  <c r="M11" i="8"/>
  <c r="AX11" i="8" s="1"/>
  <c r="M15" i="8"/>
  <c r="AX15" i="8" s="1"/>
  <c r="M19" i="8"/>
  <c r="AX19" i="8" s="1"/>
  <c r="M23" i="8"/>
  <c r="AW23" i="8" s="1"/>
  <c r="BH29" i="8"/>
  <c r="K29" i="8"/>
  <c r="AV29" i="8" s="1"/>
  <c r="M29" i="8"/>
  <c r="AX29" i="8" s="1"/>
  <c r="AU35" i="8"/>
  <c r="M35" i="8"/>
  <c r="AV35" i="8"/>
  <c r="AU39" i="8"/>
  <c r="M39" i="8"/>
  <c r="AV39" i="8"/>
  <c r="AU43" i="8"/>
  <c r="M43" i="8"/>
  <c r="AV43" i="8"/>
  <c r="AU47" i="8"/>
  <c r="M47" i="8"/>
  <c r="AV47" i="8"/>
  <c r="AU51" i="8"/>
  <c r="M51" i="8"/>
  <c r="AV51" i="8"/>
  <c r="AU55" i="8"/>
  <c r="M55" i="8"/>
  <c r="AV55" i="8"/>
  <c r="AU59" i="8"/>
  <c r="M59" i="8"/>
  <c r="AV59" i="8"/>
  <c r="AV63" i="8"/>
  <c r="K7" i="8"/>
  <c r="AU7" i="8" s="1"/>
  <c r="K11" i="8"/>
  <c r="AU11" i="8" s="1"/>
  <c r="K15" i="8"/>
  <c r="K19" i="8"/>
  <c r="AU19" i="8" s="1"/>
  <c r="K23" i="8"/>
  <c r="AU27" i="8"/>
  <c r="BH27" i="8"/>
  <c r="AV34" i="8"/>
  <c r="BH34" i="8"/>
  <c r="K35" i="8"/>
  <c r="K39" i="8"/>
  <c r="K43" i="8"/>
  <c r="K47" i="8"/>
  <c r="K51" i="8"/>
  <c r="K55" i="8"/>
  <c r="K59" i="8"/>
  <c r="K63" i="8"/>
  <c r="BH70" i="8"/>
  <c r="AV70" i="8"/>
  <c r="K70" i="8"/>
  <c r="M70" i="8"/>
  <c r="AU70" i="8"/>
  <c r="AU71" i="8"/>
  <c r="BH71" i="8"/>
  <c r="AV71" i="8"/>
  <c r="M71" i="8"/>
  <c r="M72" i="8"/>
  <c r="K72" i="8"/>
  <c r="AV72" i="8"/>
  <c r="BH72" i="8"/>
  <c r="K37" i="8"/>
  <c r="AV37" i="8"/>
  <c r="BH37" i="8"/>
  <c r="K41" i="8"/>
  <c r="AV41" i="8"/>
  <c r="BH41" i="8"/>
  <c r="K45" i="8"/>
  <c r="AV45" i="8"/>
  <c r="BH45" i="8"/>
  <c r="K49" i="8"/>
  <c r="AV49" i="8"/>
  <c r="BH49" i="8"/>
  <c r="K53" i="8"/>
  <c r="AV53" i="8"/>
  <c r="BH53" i="8"/>
  <c r="K57" i="8"/>
  <c r="AV57" i="8"/>
  <c r="BH57" i="8"/>
  <c r="K61" i="8"/>
  <c r="AV61" i="8"/>
  <c r="BH61" i="8"/>
  <c r="K65" i="8"/>
  <c r="AV65" i="8"/>
  <c r="BH65" i="8"/>
  <c r="AU68" i="8"/>
  <c r="BH68" i="8"/>
  <c r="BH74" i="8"/>
  <c r="AV74" i="8"/>
  <c r="K74" i="8"/>
  <c r="M74" i="8"/>
  <c r="AU74" i="8"/>
  <c r="BH75" i="8"/>
  <c r="AV75" i="8"/>
  <c r="K75" i="8"/>
  <c r="AU75" i="8"/>
  <c r="M75" i="8"/>
  <c r="BH79" i="8"/>
  <c r="AV79" i="8"/>
  <c r="K79" i="8"/>
  <c r="AU79" i="8"/>
  <c r="M79" i="8"/>
  <c r="BH83" i="8"/>
  <c r="AV83" i="8"/>
  <c r="K83" i="8"/>
  <c r="AU83" i="8"/>
  <c r="M83" i="8"/>
  <c r="BH87" i="8"/>
  <c r="AV87" i="8"/>
  <c r="K87" i="8"/>
  <c r="AU87" i="8"/>
  <c r="M87" i="8"/>
  <c r="BH91" i="8"/>
  <c r="AV91" i="8"/>
  <c r="K91" i="8"/>
  <c r="AU91" i="8"/>
  <c r="M91" i="8"/>
  <c r="BH95" i="8"/>
  <c r="AV95" i="8"/>
  <c r="K95" i="8"/>
  <c r="AU95" i="8"/>
  <c r="M95" i="8"/>
  <c r="BH99" i="8"/>
  <c r="AV99" i="8"/>
  <c r="K99" i="8"/>
  <c r="AU99" i="8"/>
  <c r="M99" i="8"/>
  <c r="AU100" i="8"/>
  <c r="M100" i="8"/>
  <c r="AV100" i="8"/>
  <c r="K78" i="8"/>
  <c r="AV78" i="8"/>
  <c r="BH78" i="8"/>
  <c r="K82" i="8"/>
  <c r="AV82" i="8"/>
  <c r="BH82" i="8"/>
  <c r="K86" i="8"/>
  <c r="AV86" i="8"/>
  <c r="BH86" i="8"/>
  <c r="K90" i="8"/>
  <c r="AV90" i="8"/>
  <c r="BH90" i="8"/>
  <c r="K94" i="8"/>
  <c r="AV94" i="8"/>
  <c r="BH94" i="8"/>
  <c r="K98" i="8"/>
  <c r="AV98" i="8"/>
  <c r="BH98" i="8"/>
  <c r="K102" i="8"/>
  <c r="AV102" i="8"/>
  <c r="BH102" i="8"/>
  <c r="BH18" i="7"/>
  <c r="K18" i="7"/>
  <c r="AV18" i="7" s="1"/>
  <c r="M22" i="7"/>
  <c r="BH22" i="7"/>
  <c r="K22" i="7"/>
  <c r="AV22" i="7" s="1"/>
  <c r="M79" i="7"/>
  <c r="BH79" i="7"/>
  <c r="AV79" i="7"/>
  <c r="K79" i="7"/>
  <c r="AU79" i="7"/>
  <c r="E2" i="7"/>
  <c r="BH14" i="7"/>
  <c r="K14" i="7"/>
  <c r="BH20" i="7"/>
  <c r="M20" i="7"/>
  <c r="AW20" i="7" s="1"/>
  <c r="BH26" i="7"/>
  <c r="K26" i="7"/>
  <c r="AV26" i="7" s="1"/>
  <c r="M26" i="7"/>
  <c r="AW26" i="7" s="1"/>
  <c r="Z2" i="7"/>
  <c r="AD2" i="7"/>
  <c r="AH2" i="7"/>
  <c r="AL2" i="7"/>
  <c r="AP2" i="7"/>
  <c r="AT2" i="7"/>
  <c r="K5" i="7"/>
  <c r="AU5" i="7" s="1"/>
  <c r="BH5" i="7"/>
  <c r="M7" i="7"/>
  <c r="AW7" i="7" s="1"/>
  <c r="K9" i="7"/>
  <c r="BH9" i="7"/>
  <c r="K11" i="7"/>
  <c r="BH16" i="7"/>
  <c r="M19" i="7"/>
  <c r="AX19" i="7" s="1"/>
  <c r="BH30" i="7"/>
  <c r="AV30" i="7"/>
  <c r="K30" i="7"/>
  <c r="AU30" i="7"/>
  <c r="M30" i="7"/>
  <c r="BH46" i="7"/>
  <c r="AV46" i="7"/>
  <c r="K46" i="7"/>
  <c r="AU46" i="7"/>
  <c r="M46" i="7"/>
  <c r="BH62" i="7"/>
  <c r="AV62" i="7"/>
  <c r="K62" i="7"/>
  <c r="AU62" i="7"/>
  <c r="M62" i="7"/>
  <c r="M71" i="7"/>
  <c r="BH71" i="7"/>
  <c r="AV71" i="7"/>
  <c r="K71" i="7"/>
  <c r="AU71" i="7"/>
  <c r="BH10" i="7"/>
  <c r="M18" i="7"/>
  <c r="AX18" i="7" s="1"/>
  <c r="M24" i="7"/>
  <c r="AW24" i="7" s="1"/>
  <c r="BH24" i="7"/>
  <c r="K24" i="7"/>
  <c r="AV24" i="7" s="1"/>
  <c r="BH38" i="7"/>
  <c r="AV38" i="7"/>
  <c r="K38" i="7"/>
  <c r="AU38" i="7"/>
  <c r="M38" i="7"/>
  <c r="BH54" i="7"/>
  <c r="AV54" i="7"/>
  <c r="K54" i="7"/>
  <c r="AU54" i="7"/>
  <c r="M54" i="7"/>
  <c r="M6" i="7"/>
  <c r="M10" i="7"/>
  <c r="AW10" i="7" s="1"/>
  <c r="M14" i="7"/>
  <c r="AX14" i="7" s="1"/>
  <c r="BH42" i="7"/>
  <c r="AV42" i="7"/>
  <c r="K42" i="7"/>
  <c r="AU42" i="7"/>
  <c r="M42" i="7"/>
  <c r="BH58" i="7"/>
  <c r="AV58" i="7"/>
  <c r="K58" i="7"/>
  <c r="AU58" i="7"/>
  <c r="M58" i="7"/>
  <c r="BH65" i="7"/>
  <c r="AV65" i="7"/>
  <c r="K65" i="7"/>
  <c r="M65" i="7"/>
  <c r="AU65" i="7"/>
  <c r="G2" i="7"/>
  <c r="O2" i="7"/>
  <c r="S2" i="7"/>
  <c r="W2" i="7"/>
  <c r="AA2" i="7"/>
  <c r="AE2" i="7"/>
  <c r="AI2" i="7"/>
  <c r="AM2" i="7"/>
  <c r="AQ2" i="7"/>
  <c r="AY2" i="7"/>
  <c r="K6" i="7"/>
  <c r="K10" i="7"/>
  <c r="BH12" i="7"/>
  <c r="BH19" i="7"/>
  <c r="K20" i="7"/>
  <c r="BH34" i="7"/>
  <c r="AV34" i="7"/>
  <c r="K34" i="7"/>
  <c r="AU34" i="7"/>
  <c r="M34" i="7"/>
  <c r="BH50" i="7"/>
  <c r="AV50" i="7"/>
  <c r="K50" i="7"/>
  <c r="AU50" i="7"/>
  <c r="M50" i="7"/>
  <c r="M75" i="7"/>
  <c r="BH75" i="7"/>
  <c r="AV75" i="7"/>
  <c r="K75" i="7"/>
  <c r="AU75" i="7"/>
  <c r="K28" i="7"/>
  <c r="AU28" i="7" s="1"/>
  <c r="BH28" i="7"/>
  <c r="AU29" i="7"/>
  <c r="K32" i="7"/>
  <c r="AV32" i="7"/>
  <c r="BH32" i="7"/>
  <c r="AU33" i="7"/>
  <c r="K36" i="7"/>
  <c r="AV36" i="7"/>
  <c r="BH36" i="7"/>
  <c r="AU37" i="7"/>
  <c r="K40" i="7"/>
  <c r="AV40" i="7"/>
  <c r="BH40" i="7"/>
  <c r="AU41" i="7"/>
  <c r="K44" i="7"/>
  <c r="AV44" i="7"/>
  <c r="BH44" i="7"/>
  <c r="AU45" i="7"/>
  <c r="K48" i="7"/>
  <c r="AV48" i="7"/>
  <c r="BH48" i="7"/>
  <c r="AU49" i="7"/>
  <c r="K52" i="7"/>
  <c r="AV52" i="7"/>
  <c r="BH52" i="7"/>
  <c r="AU53" i="7"/>
  <c r="K56" i="7"/>
  <c r="AV56" i="7"/>
  <c r="BH56" i="7"/>
  <c r="AU57" i="7"/>
  <c r="K60" i="7"/>
  <c r="AV60" i="7"/>
  <c r="BH60" i="7"/>
  <c r="AU61" i="7"/>
  <c r="AU64" i="7"/>
  <c r="M67" i="7"/>
  <c r="BH67" i="7"/>
  <c r="AV67" i="7"/>
  <c r="K67" i="7"/>
  <c r="AU69" i="7"/>
  <c r="BH85" i="7"/>
  <c r="AV85" i="7"/>
  <c r="K85" i="7"/>
  <c r="AU85" i="7"/>
  <c r="M85" i="7"/>
  <c r="BH89" i="7"/>
  <c r="AV89" i="7"/>
  <c r="K89" i="7"/>
  <c r="AU89" i="7"/>
  <c r="M89" i="7"/>
  <c r="M63" i="7"/>
  <c r="BH73" i="7"/>
  <c r="AV73" i="7"/>
  <c r="K73" i="7"/>
  <c r="M73" i="7"/>
  <c r="BH77" i="7"/>
  <c r="AV77" i="7"/>
  <c r="K77" i="7"/>
  <c r="M77" i="7"/>
  <c r="BH81" i="7"/>
  <c r="AV81" i="7"/>
  <c r="K81" i="7"/>
  <c r="M81" i="7"/>
  <c r="BH93" i="7"/>
  <c r="AV93" i="7"/>
  <c r="K93" i="7"/>
  <c r="AU93" i="7"/>
  <c r="M93" i="7"/>
  <c r="BH97" i="7"/>
  <c r="AV97" i="7"/>
  <c r="K97" i="7"/>
  <c r="AU97" i="7"/>
  <c r="M97" i="7"/>
  <c r="BH69" i="7"/>
  <c r="AV69" i="7"/>
  <c r="K69" i="7"/>
  <c r="M69" i="7"/>
  <c r="BH101" i="7"/>
  <c r="AV101" i="7"/>
  <c r="K101" i="7"/>
  <c r="AU101" i="7"/>
  <c r="M101" i="7"/>
  <c r="AU68" i="7"/>
  <c r="AU72" i="7"/>
  <c r="AU76" i="7"/>
  <c r="AU80" i="7"/>
  <c r="K83" i="7"/>
  <c r="AV83" i="7"/>
  <c r="BH83" i="7"/>
  <c r="AU84" i="7"/>
  <c r="K87" i="7"/>
  <c r="AV87" i="7"/>
  <c r="BH87" i="7"/>
  <c r="AU88" i="7"/>
  <c r="K91" i="7"/>
  <c r="AV91" i="7"/>
  <c r="BH91" i="7"/>
  <c r="AU92" i="7"/>
  <c r="K95" i="7"/>
  <c r="AV95" i="7"/>
  <c r="BH95" i="7"/>
  <c r="AU96" i="7"/>
  <c r="K99" i="7"/>
  <c r="AV99" i="7"/>
  <c r="BH99" i="7"/>
  <c r="AU100" i="7"/>
  <c r="K92" i="7"/>
  <c r="AV92" i="7"/>
  <c r="BH92" i="7"/>
  <c r="K96" i="7"/>
  <c r="AV96" i="7"/>
  <c r="BH96" i="7"/>
  <c r="K100" i="7"/>
  <c r="AV100" i="7"/>
  <c r="BH100" i="7"/>
  <c r="BH19" i="6"/>
  <c r="K19" i="6"/>
  <c r="BH27" i="6"/>
  <c r="AV27" i="6"/>
  <c r="K27" i="6"/>
  <c r="AU27" i="6"/>
  <c r="AU28" i="6"/>
  <c r="M28" i="6"/>
  <c r="BH28" i="6"/>
  <c r="BH35" i="6"/>
  <c r="AV35" i="6"/>
  <c r="K35" i="6"/>
  <c r="AU35" i="6"/>
  <c r="BH36" i="6"/>
  <c r="BH43" i="6"/>
  <c r="AV43" i="6"/>
  <c r="K43" i="6"/>
  <c r="AU43" i="6"/>
  <c r="AV44" i="6"/>
  <c r="BH55" i="6"/>
  <c r="AV55" i="6"/>
  <c r="K55" i="6"/>
  <c r="AU55" i="6"/>
  <c r="M55" i="6"/>
  <c r="G2" i="6"/>
  <c r="O2" i="6"/>
  <c r="S2" i="6"/>
  <c r="W2" i="6"/>
  <c r="AA2" i="6"/>
  <c r="AE2" i="6"/>
  <c r="AI2" i="6"/>
  <c r="AM2" i="6"/>
  <c r="AQ2" i="6"/>
  <c r="AY2" i="6"/>
  <c r="H4" i="6"/>
  <c r="M4" i="6"/>
  <c r="AW4" i="6" s="1"/>
  <c r="BH7" i="6"/>
  <c r="K8" i="6"/>
  <c r="AV8" i="6" s="1"/>
  <c r="BH10" i="6"/>
  <c r="K10" i="6"/>
  <c r="M10" i="6"/>
  <c r="AW10" i="6" s="1"/>
  <c r="BH15" i="6"/>
  <c r="BH51" i="6"/>
  <c r="AV51" i="6"/>
  <c r="K51" i="6"/>
  <c r="AU51" i="6"/>
  <c r="M51" i="6"/>
  <c r="BH84" i="6"/>
  <c r="AV84" i="6"/>
  <c r="K84" i="6"/>
  <c r="AU84" i="6"/>
  <c r="M84" i="6"/>
  <c r="AU85" i="6"/>
  <c r="M85" i="6"/>
  <c r="K85" i="6"/>
  <c r="BH13" i="6"/>
  <c r="K13" i="6"/>
  <c r="AU13" i="6" s="1"/>
  <c r="M19" i="6"/>
  <c r="AW19" i="6" s="1"/>
  <c r="BH20" i="6"/>
  <c r="M35" i="6"/>
  <c r="AV36" i="6"/>
  <c r="L2" i="6"/>
  <c r="P2" i="6"/>
  <c r="T2" i="6"/>
  <c r="X2" i="6"/>
  <c r="AB2" i="6"/>
  <c r="AJ2" i="6"/>
  <c r="AN2" i="6"/>
  <c r="AR2" i="6"/>
  <c r="AZ2" i="6"/>
  <c r="M5" i="6"/>
  <c r="BH6" i="6"/>
  <c r="K6" i="6"/>
  <c r="M6" i="6"/>
  <c r="AW6" i="6" s="1"/>
  <c r="K7" i="6"/>
  <c r="AU12" i="6"/>
  <c r="BH12" i="6"/>
  <c r="M14" i="6"/>
  <c r="AW14" i="6" s="1"/>
  <c r="BH17" i="6"/>
  <c r="K17" i="6"/>
  <c r="M17" i="6"/>
  <c r="AX17" i="6" s="1"/>
  <c r="BH23" i="6"/>
  <c r="AV23" i="6"/>
  <c r="K23" i="6"/>
  <c r="AU23" i="6"/>
  <c r="M23" i="6"/>
  <c r="AU24" i="6"/>
  <c r="M24" i="6"/>
  <c r="AV24" i="6"/>
  <c r="BH24" i="6"/>
  <c r="K28" i="6"/>
  <c r="BH31" i="6"/>
  <c r="AV31" i="6"/>
  <c r="K31" i="6"/>
  <c r="AU31" i="6"/>
  <c r="M31" i="6"/>
  <c r="AU32" i="6"/>
  <c r="M32" i="6"/>
  <c r="AV32" i="6"/>
  <c r="BH32" i="6"/>
  <c r="BH39" i="6"/>
  <c r="AV39" i="6"/>
  <c r="K39" i="6"/>
  <c r="AU39" i="6"/>
  <c r="M39" i="6"/>
  <c r="AU40" i="6"/>
  <c r="M40" i="6"/>
  <c r="AV40" i="6"/>
  <c r="BH40" i="6"/>
  <c r="BH47" i="6"/>
  <c r="AV47" i="6"/>
  <c r="K47" i="6"/>
  <c r="AU47" i="6"/>
  <c r="M47" i="6"/>
  <c r="M13" i="6"/>
  <c r="AX13" i="6" s="1"/>
  <c r="M20" i="6"/>
  <c r="AX20" i="6" s="1"/>
  <c r="M27" i="6"/>
  <c r="AV28" i="6"/>
  <c r="AU36" i="6"/>
  <c r="M36" i="6"/>
  <c r="M43" i="6"/>
  <c r="AU44" i="6"/>
  <c r="M44" i="6"/>
  <c r="BH44" i="6"/>
  <c r="E2" i="6"/>
  <c r="M2" i="6"/>
  <c r="Q2" i="6"/>
  <c r="U2" i="6"/>
  <c r="Y2" i="6"/>
  <c r="AC2" i="6"/>
  <c r="AG2" i="6"/>
  <c r="AO2" i="6"/>
  <c r="AS2" i="6"/>
  <c r="BA2" i="6"/>
  <c r="K4" i="6"/>
  <c r="BH8" i="6"/>
  <c r="BH14" i="6"/>
  <c r="BH59" i="6"/>
  <c r="AV59" i="6"/>
  <c r="K59" i="6"/>
  <c r="AU59" i="6"/>
  <c r="M59" i="6"/>
  <c r="BH85" i="6"/>
  <c r="BH60" i="6"/>
  <c r="AV60" i="6"/>
  <c r="K60" i="6"/>
  <c r="M60" i="6"/>
  <c r="AU60" i="6"/>
  <c r="BH68" i="6"/>
  <c r="AV68" i="6"/>
  <c r="K68" i="6"/>
  <c r="AU68" i="6"/>
  <c r="M68" i="6"/>
  <c r="AU69" i="6"/>
  <c r="M69" i="6"/>
  <c r="AV69" i="6"/>
  <c r="BH69" i="6"/>
  <c r="BH76" i="6"/>
  <c r="AV76" i="6"/>
  <c r="K76" i="6"/>
  <c r="AU76" i="6"/>
  <c r="M76" i="6"/>
  <c r="AU77" i="6"/>
  <c r="M77" i="6"/>
  <c r="AV77" i="6"/>
  <c r="BH77" i="6"/>
  <c r="BH96" i="6"/>
  <c r="AV96" i="6"/>
  <c r="K96" i="6"/>
  <c r="AU96" i="6"/>
  <c r="M96" i="6"/>
  <c r="M48" i="6"/>
  <c r="M52" i="6"/>
  <c r="M56" i="6"/>
  <c r="AU62" i="6"/>
  <c r="BH62" i="6"/>
  <c r="BH92" i="6"/>
  <c r="AV92" i="6"/>
  <c r="K92" i="6"/>
  <c r="AU92" i="6"/>
  <c r="M92" i="6"/>
  <c r="AU93" i="6"/>
  <c r="M93" i="6"/>
  <c r="AV93" i="6"/>
  <c r="BH93" i="6"/>
  <c r="M61" i="6"/>
  <c r="AV62" i="6"/>
  <c r="BH64" i="6"/>
  <c r="AV64" i="6"/>
  <c r="K64" i="6"/>
  <c r="AU64" i="6"/>
  <c r="M64" i="6"/>
  <c r="AU65" i="6"/>
  <c r="M65" i="6"/>
  <c r="AV65" i="6"/>
  <c r="BH65" i="6"/>
  <c r="K69" i="6"/>
  <c r="BH72" i="6"/>
  <c r="AV72" i="6"/>
  <c r="K72" i="6"/>
  <c r="AU72" i="6"/>
  <c r="M72" i="6"/>
  <c r="AU73" i="6"/>
  <c r="M73" i="6"/>
  <c r="AV73" i="6"/>
  <c r="BH73" i="6"/>
  <c r="K77" i="6"/>
  <c r="BH80" i="6"/>
  <c r="AV80" i="6"/>
  <c r="K80" i="6"/>
  <c r="AU80" i="6"/>
  <c r="M80" i="6"/>
  <c r="AU81" i="6"/>
  <c r="M81" i="6"/>
  <c r="AV81" i="6"/>
  <c r="BH81" i="6"/>
  <c r="BH88" i="6"/>
  <c r="AV88" i="6"/>
  <c r="K88" i="6"/>
  <c r="AU88" i="6"/>
  <c r="M88" i="6"/>
  <c r="AU89" i="6"/>
  <c r="M89" i="6"/>
  <c r="AV89" i="6"/>
  <c r="BH89" i="6"/>
  <c r="BH83" i="6"/>
  <c r="K87" i="6"/>
  <c r="AV87" i="6"/>
  <c r="BH87" i="6"/>
  <c r="K91" i="6"/>
  <c r="AV91" i="6"/>
  <c r="BH91" i="6"/>
  <c r="K95" i="6"/>
  <c r="AV95" i="6"/>
  <c r="BH95" i="6"/>
  <c r="BH52" i="5"/>
  <c r="AV52" i="5"/>
  <c r="K52" i="5"/>
  <c r="AU52" i="5"/>
  <c r="AU53" i="5"/>
  <c r="M53" i="5"/>
  <c r="BH53" i="5"/>
  <c r="AU61" i="5"/>
  <c r="M61" i="5"/>
  <c r="BH61" i="5"/>
  <c r="M6" i="5"/>
  <c r="AW6" i="5" s="1"/>
  <c r="M10" i="5"/>
  <c r="AX10" i="5" s="1"/>
  <c r="M13" i="5"/>
  <c r="AX13" i="5" s="1"/>
  <c r="M17" i="5"/>
  <c r="AW17" i="5" s="1"/>
  <c r="M25" i="5"/>
  <c r="BH44" i="5"/>
  <c r="AV44" i="5"/>
  <c r="K44" i="5"/>
  <c r="M44" i="5"/>
  <c r="AU44" i="5"/>
  <c r="BH70" i="5"/>
  <c r="AV70" i="5"/>
  <c r="K70" i="5"/>
  <c r="AU70" i="5"/>
  <c r="Z2" i="5"/>
  <c r="AD2" i="5"/>
  <c r="AL2" i="5"/>
  <c r="AP2" i="5"/>
  <c r="AT2" i="5"/>
  <c r="K5" i="5"/>
  <c r="BH5" i="5"/>
  <c r="M7" i="5"/>
  <c r="AW7" i="5" s="1"/>
  <c r="K9" i="5"/>
  <c r="BH9" i="5"/>
  <c r="M11" i="5"/>
  <c r="AW11" i="5" s="1"/>
  <c r="M14" i="5"/>
  <c r="K16" i="5"/>
  <c r="BH16" i="5"/>
  <c r="M18" i="5"/>
  <c r="AW18" i="5" s="1"/>
  <c r="K20" i="5"/>
  <c r="AV20" i="5" s="1"/>
  <c r="BH20" i="5"/>
  <c r="M22" i="5"/>
  <c r="K24" i="5"/>
  <c r="AV24" i="5"/>
  <c r="BH24" i="5"/>
  <c r="AU25" i="5"/>
  <c r="M26" i="5"/>
  <c r="K28" i="5"/>
  <c r="AV28" i="5"/>
  <c r="BH28" i="5"/>
  <c r="AU29" i="5"/>
  <c r="M30" i="5"/>
  <c r="K32" i="5"/>
  <c r="AV32" i="5"/>
  <c r="BH32" i="5"/>
  <c r="AU33" i="5"/>
  <c r="M34" i="5"/>
  <c r="K36" i="5"/>
  <c r="AV36" i="5"/>
  <c r="BH36" i="5"/>
  <c r="AU37" i="5"/>
  <c r="M38" i="5"/>
  <c r="BH40" i="5"/>
  <c r="AV40" i="5"/>
  <c r="K40" i="5"/>
  <c r="M40" i="5"/>
  <c r="AU40" i="5"/>
  <c r="K41" i="5"/>
  <c r="M46" i="5"/>
  <c r="AU46" i="5"/>
  <c r="BH48" i="5"/>
  <c r="AV48" i="5"/>
  <c r="K48" i="5"/>
  <c r="AU48" i="5"/>
  <c r="M48" i="5"/>
  <c r="AU49" i="5"/>
  <c r="M49" i="5"/>
  <c r="AV49" i="5"/>
  <c r="BH49" i="5"/>
  <c r="K53" i="5"/>
  <c r="BH56" i="5"/>
  <c r="AV56" i="5"/>
  <c r="K56" i="5"/>
  <c r="AU56" i="5"/>
  <c r="M56" i="5"/>
  <c r="AU57" i="5"/>
  <c r="M57" i="5"/>
  <c r="AV57" i="5"/>
  <c r="BH57" i="5"/>
  <c r="K61" i="5"/>
  <c r="BH64" i="5"/>
  <c r="AV64" i="5"/>
  <c r="K64" i="5"/>
  <c r="AU64" i="5"/>
  <c r="M64" i="5"/>
  <c r="BH65" i="5"/>
  <c r="AV65" i="5"/>
  <c r="AU65" i="5"/>
  <c r="M65" i="5"/>
  <c r="M52" i="5"/>
  <c r="AV53" i="5"/>
  <c r="BH60" i="5"/>
  <c r="AV60" i="5"/>
  <c r="K60" i="5"/>
  <c r="AU60" i="5"/>
  <c r="AV61" i="5"/>
  <c r="M21" i="5"/>
  <c r="AW21" i="5" s="1"/>
  <c r="M29" i="5"/>
  <c r="M33" i="5"/>
  <c r="M37" i="5"/>
  <c r="M70" i="5"/>
  <c r="AU71" i="5"/>
  <c r="M71" i="5"/>
  <c r="BH71" i="5"/>
  <c r="K71" i="5"/>
  <c r="BH102" i="5"/>
  <c r="AV102" i="5"/>
  <c r="K102" i="5"/>
  <c r="AU102" i="5"/>
  <c r="M102" i="5"/>
  <c r="G2" i="5"/>
  <c r="O2" i="5"/>
  <c r="S2" i="5"/>
  <c r="W2" i="5"/>
  <c r="AA2" i="5"/>
  <c r="AE2" i="5"/>
  <c r="AI2" i="5"/>
  <c r="AM2" i="5"/>
  <c r="AQ2" i="5"/>
  <c r="AY2" i="5"/>
  <c r="K6" i="5"/>
  <c r="K10" i="5"/>
  <c r="AU10" i="5" s="1"/>
  <c r="AV13" i="5"/>
  <c r="K17" i="5"/>
  <c r="K21" i="5"/>
  <c r="K25" i="5"/>
  <c r="AV25" i="5"/>
  <c r="K29" i="5"/>
  <c r="AV29" i="5"/>
  <c r="K33" i="5"/>
  <c r="AV33" i="5"/>
  <c r="K37" i="5"/>
  <c r="AV37" i="5"/>
  <c r="AU42" i="5"/>
  <c r="BH42" i="5"/>
  <c r="BH66" i="5"/>
  <c r="AV66" i="5"/>
  <c r="K66" i="5"/>
  <c r="AU66" i="5"/>
  <c r="M66" i="5"/>
  <c r="AU67" i="5"/>
  <c r="M67" i="5"/>
  <c r="AV67" i="5"/>
  <c r="BH74" i="5"/>
  <c r="AV74" i="5"/>
  <c r="K74" i="5"/>
  <c r="AU74" i="5"/>
  <c r="M74" i="5"/>
  <c r="BH78" i="5"/>
  <c r="AV78" i="5"/>
  <c r="K78" i="5"/>
  <c r="AU78" i="5"/>
  <c r="M78" i="5"/>
  <c r="BH82" i="5"/>
  <c r="AV82" i="5"/>
  <c r="K82" i="5"/>
  <c r="AU82" i="5"/>
  <c r="M82" i="5"/>
  <c r="BH86" i="5"/>
  <c r="AV86" i="5"/>
  <c r="K86" i="5"/>
  <c r="AU86" i="5"/>
  <c r="M86" i="5"/>
  <c r="BH90" i="5"/>
  <c r="AV90" i="5"/>
  <c r="K90" i="5"/>
  <c r="AU90" i="5"/>
  <c r="M90" i="5"/>
  <c r="BH94" i="5"/>
  <c r="AV94" i="5"/>
  <c r="K94" i="5"/>
  <c r="AU94" i="5"/>
  <c r="M94" i="5"/>
  <c r="BH98" i="5"/>
  <c r="AV98" i="5"/>
  <c r="K98" i="5"/>
  <c r="AU98" i="5"/>
  <c r="M98" i="5"/>
  <c r="AU75" i="5"/>
  <c r="M75" i="5"/>
  <c r="AV75" i="5"/>
  <c r="AU79" i="5"/>
  <c r="M79" i="5"/>
  <c r="AV79" i="5"/>
  <c r="AU83" i="5"/>
  <c r="M83" i="5"/>
  <c r="AV83" i="5"/>
  <c r="AU87" i="5"/>
  <c r="M87" i="5"/>
  <c r="AV87" i="5"/>
  <c r="AU91" i="5"/>
  <c r="M91" i="5"/>
  <c r="AV91" i="5"/>
  <c r="AU95" i="5"/>
  <c r="M95" i="5"/>
  <c r="AV95" i="5"/>
  <c r="AU99" i="5"/>
  <c r="M99" i="5"/>
  <c r="AV99" i="5"/>
  <c r="K69" i="5"/>
  <c r="AV69" i="5"/>
  <c r="BH69" i="5"/>
  <c r="K73" i="5"/>
  <c r="AV73" i="5"/>
  <c r="BH73" i="5"/>
  <c r="K77" i="5"/>
  <c r="AV77" i="5"/>
  <c r="BH77" i="5"/>
  <c r="K81" i="5"/>
  <c r="AV81" i="5"/>
  <c r="BH81" i="5"/>
  <c r="K85" i="5"/>
  <c r="AV85" i="5"/>
  <c r="BH85" i="5"/>
  <c r="K89" i="5"/>
  <c r="AV89" i="5"/>
  <c r="BH89" i="5"/>
  <c r="K93" i="5"/>
  <c r="AV93" i="5"/>
  <c r="BH93" i="5"/>
  <c r="K97" i="5"/>
  <c r="AV97" i="5"/>
  <c r="BH97" i="5"/>
  <c r="K101" i="5"/>
  <c r="AV101" i="5"/>
  <c r="BH101" i="5"/>
  <c r="BH32" i="1"/>
  <c r="AV12" i="1"/>
  <c r="BH88" i="1"/>
  <c r="BH28" i="1"/>
  <c r="BH8" i="1"/>
  <c r="BH84" i="1"/>
  <c r="BH40" i="1"/>
  <c r="BH20" i="1"/>
  <c r="BH60" i="1"/>
  <c r="BH36" i="1"/>
  <c r="BH16" i="1"/>
  <c r="AV44" i="1"/>
  <c r="BH101" i="1"/>
  <c r="BH97" i="1"/>
  <c r="BH93" i="1"/>
  <c r="BH89" i="1"/>
  <c r="BH85" i="1"/>
  <c r="BH81" i="1"/>
  <c r="BH77" i="1"/>
  <c r="BH73" i="1"/>
  <c r="BH69" i="1"/>
  <c r="BH57" i="1"/>
  <c r="BH53" i="1"/>
  <c r="BH49" i="1"/>
  <c r="BH41" i="1"/>
  <c r="BH37" i="1"/>
  <c r="BH33" i="1"/>
  <c r="BH29" i="1"/>
  <c r="BH25" i="1"/>
  <c r="BH21" i="1"/>
  <c r="BH17" i="1"/>
  <c r="BH13" i="1"/>
  <c r="BH76" i="1"/>
  <c r="BH72" i="1"/>
  <c r="BH64" i="1"/>
  <c r="BH99" i="1"/>
  <c r="BH95" i="1"/>
  <c r="BH91" i="1"/>
  <c r="BH87" i="1"/>
  <c r="BH83" i="1"/>
  <c r="BH79" i="1"/>
  <c r="BH71" i="1"/>
  <c r="BH63" i="1"/>
  <c r="BH51" i="1"/>
  <c r="BH43" i="1"/>
  <c r="BH39" i="1"/>
  <c r="BH35" i="1"/>
  <c r="BH31" i="1"/>
  <c r="BH27" i="1"/>
  <c r="BH23" i="1"/>
  <c r="BH19" i="1"/>
  <c r="BH15" i="1"/>
  <c r="BH11" i="1"/>
  <c r="BH7" i="1"/>
  <c r="U2" i="1"/>
  <c r="BH80" i="1"/>
  <c r="BH68" i="1"/>
  <c r="BH52" i="1"/>
  <c r="BH44" i="1"/>
  <c r="BH24" i="1"/>
  <c r="BH102" i="1"/>
  <c r="BH90" i="1"/>
  <c r="BH86" i="1"/>
  <c r="BH78" i="1"/>
  <c r="BH74" i="1"/>
  <c r="BH70" i="1"/>
  <c r="BH66" i="1"/>
  <c r="BH62" i="1"/>
  <c r="BH58" i="1"/>
  <c r="BH54" i="1"/>
  <c r="BH50" i="1"/>
  <c r="BH46" i="1"/>
  <c r="BH38" i="1"/>
  <c r="BH34" i="1"/>
  <c r="BH30" i="1"/>
  <c r="BH26" i="1"/>
  <c r="BH22" i="1"/>
  <c r="BH18" i="1"/>
  <c r="BH14" i="1"/>
  <c r="BH10" i="1"/>
  <c r="BH6" i="1"/>
  <c r="AW74" i="1"/>
  <c r="AV74" i="1"/>
  <c r="AW56" i="1"/>
  <c r="AU88" i="1"/>
  <c r="AU74" i="1"/>
  <c r="K74" i="1"/>
  <c r="AW39" i="1"/>
  <c r="AW71" i="1"/>
  <c r="AV21" i="1"/>
  <c r="K21" i="1"/>
  <c r="AW41" i="1"/>
  <c r="AW84" i="1"/>
  <c r="AW72" i="1"/>
  <c r="AW35" i="1"/>
  <c r="AU84" i="1"/>
  <c r="K84" i="1"/>
  <c r="AU72" i="1"/>
  <c r="K72" i="1"/>
  <c r="AF2" i="1"/>
  <c r="AW90" i="1"/>
  <c r="AV90" i="1"/>
  <c r="AW87" i="1"/>
  <c r="AV62" i="1"/>
  <c r="AV60" i="1"/>
  <c r="AV46" i="1"/>
  <c r="AW37" i="1"/>
  <c r="AV35" i="1"/>
  <c r="AW23" i="1"/>
  <c r="AU20" i="1"/>
  <c r="AW19" i="1"/>
  <c r="K13" i="1"/>
  <c r="AU10" i="1"/>
  <c r="AU90" i="1"/>
  <c r="K87" i="1"/>
  <c r="AW81" i="1"/>
  <c r="AW78" i="1"/>
  <c r="AU77" i="1"/>
  <c r="AU69" i="1"/>
  <c r="AW68" i="1"/>
  <c r="AV64" i="1"/>
  <c r="AU62" i="1"/>
  <c r="K62" i="1"/>
  <c r="AU60" i="1"/>
  <c r="K60" i="1"/>
  <c r="AV50" i="1"/>
  <c r="AV37" i="1"/>
  <c r="AV23" i="1"/>
  <c r="K23" i="1"/>
  <c r="AW7" i="1"/>
  <c r="AV6" i="1"/>
  <c r="K90" i="1"/>
  <c r="K4" i="1"/>
  <c r="AU4" i="1" s="1"/>
  <c r="AV84" i="1"/>
  <c r="AU80" i="1"/>
  <c r="K80" i="1"/>
  <c r="AU71" i="1"/>
  <c r="AU64" i="1"/>
  <c r="AU50" i="1"/>
  <c r="AV41" i="1"/>
  <c r="AV39" i="1"/>
  <c r="AU6" i="1"/>
  <c r="AW79" i="1"/>
  <c r="AV97" i="1"/>
  <c r="AV93" i="1"/>
  <c r="AV86" i="1"/>
  <c r="AU79" i="1"/>
  <c r="AV66" i="1"/>
  <c r="AU56" i="1"/>
  <c r="K56" i="1"/>
  <c r="AV54" i="1"/>
  <c r="AW53" i="1"/>
  <c r="K53" i="1"/>
  <c r="AW52" i="1"/>
  <c r="AW43" i="1"/>
  <c r="AW27" i="1"/>
  <c r="AW25" i="1"/>
  <c r="AV19" i="1"/>
  <c r="K19" i="1"/>
  <c r="AW15" i="1"/>
  <c r="M102" i="1"/>
  <c r="AW86" i="1"/>
  <c r="D2" i="1"/>
  <c r="G2" i="1"/>
  <c r="AU86" i="1"/>
  <c r="K86" i="1"/>
  <c r="AU66" i="1"/>
  <c r="K66" i="1"/>
  <c r="AV52" i="1"/>
  <c r="AW51" i="1"/>
  <c r="K51" i="1"/>
  <c r="AW50" i="1"/>
  <c r="AV25" i="1"/>
  <c r="K25" i="1"/>
  <c r="AV24" i="1"/>
  <c r="AW21" i="1"/>
  <c r="AV15" i="1"/>
  <c r="AV14" i="1"/>
  <c r="AW76" i="1"/>
  <c r="AU24" i="1"/>
  <c r="J2" i="1"/>
  <c r="AV89" i="1"/>
  <c r="M89" i="1"/>
  <c r="AV67" i="1"/>
  <c r="M67" i="1"/>
  <c r="AU67" i="1"/>
  <c r="K48" i="1"/>
  <c r="AW48" i="1"/>
  <c r="M48" i="1"/>
  <c r="AU48" i="1"/>
  <c r="H4" i="1"/>
  <c r="K99" i="1"/>
  <c r="M99" i="1"/>
  <c r="AU98" i="1"/>
  <c r="M98" i="1"/>
  <c r="K95" i="1"/>
  <c r="M95" i="1"/>
  <c r="AU94" i="1"/>
  <c r="M94" i="1"/>
  <c r="K88" i="1"/>
  <c r="M82" i="1"/>
  <c r="K82" i="1"/>
  <c r="AU82" i="1"/>
  <c r="AV65" i="1"/>
  <c r="M65" i="1"/>
  <c r="AU65" i="1"/>
  <c r="AW65" i="1"/>
  <c r="AV58" i="1"/>
  <c r="M58" i="1"/>
  <c r="AW58" i="1"/>
  <c r="K58" i="1"/>
  <c r="M47" i="1"/>
  <c r="AW47" i="1"/>
  <c r="K47" i="1"/>
  <c r="AU47" i="1"/>
  <c r="M42" i="1"/>
  <c r="AU42" i="1"/>
  <c r="M4" i="1"/>
  <c r="AX4" i="1" s="1"/>
  <c r="E2" i="1"/>
  <c r="AV4" i="1"/>
  <c r="AU99" i="1"/>
  <c r="AU95" i="1"/>
  <c r="AU89" i="1"/>
  <c r="AW88" i="1"/>
  <c r="AV85" i="1"/>
  <c r="M85" i="1"/>
  <c r="K85" i="1"/>
  <c r="AW82" i="1"/>
  <c r="AV81" i="1"/>
  <c r="M81" i="1"/>
  <c r="K70" i="1"/>
  <c r="AU70" i="1"/>
  <c r="M70" i="1"/>
  <c r="M68" i="1"/>
  <c r="K68" i="1"/>
  <c r="AU68" i="1"/>
  <c r="M61" i="1"/>
  <c r="K61" i="1"/>
  <c r="AW61" i="1"/>
  <c r="M59" i="1"/>
  <c r="K59" i="1"/>
  <c r="AW59" i="1"/>
  <c r="AV48" i="1"/>
  <c r="AW4" i="1"/>
  <c r="AU100" i="1"/>
  <c r="M100" i="1"/>
  <c r="K97" i="1"/>
  <c r="M97" i="1"/>
  <c r="AU96" i="1"/>
  <c r="M96" i="1"/>
  <c r="K93" i="1"/>
  <c r="M93" i="1"/>
  <c r="AU92" i="1"/>
  <c r="M92" i="1"/>
  <c r="AV91" i="1"/>
  <c r="M91" i="1"/>
  <c r="AV88" i="1"/>
  <c r="AV87" i="1"/>
  <c r="M87" i="1"/>
  <c r="AV82" i="1"/>
  <c r="K78" i="1"/>
  <c r="AU78" i="1"/>
  <c r="M78" i="1"/>
  <c r="M76" i="1"/>
  <c r="K76" i="1"/>
  <c r="AU76" i="1"/>
  <c r="AW70" i="1"/>
  <c r="AV47" i="1"/>
  <c r="AV42" i="1"/>
  <c r="AU33" i="1"/>
  <c r="M33" i="1"/>
  <c r="AU31" i="1"/>
  <c r="M31" i="1"/>
  <c r="AU29" i="1"/>
  <c r="M29" i="1"/>
  <c r="AU17" i="1"/>
  <c r="M17" i="1"/>
  <c r="AU9" i="1"/>
  <c r="M9" i="1"/>
  <c r="K9" i="1"/>
  <c r="AU5" i="1"/>
  <c r="M5" i="1"/>
  <c r="K5" i="1"/>
  <c r="M62" i="1"/>
  <c r="M54" i="1"/>
  <c r="M46" i="1"/>
  <c r="M38" i="1"/>
  <c r="M30" i="1"/>
  <c r="M22" i="1"/>
  <c r="M14" i="1"/>
  <c r="M2" i="1"/>
  <c r="T2" i="1"/>
  <c r="AO2" i="1"/>
  <c r="AU45" i="1"/>
  <c r="M45" i="1"/>
  <c r="AV38" i="1"/>
  <c r="AV36" i="1"/>
  <c r="AV33" i="1"/>
  <c r="AV31" i="1"/>
  <c r="AV29" i="1"/>
  <c r="AV17" i="1"/>
  <c r="AU11" i="1"/>
  <c r="M11" i="1"/>
  <c r="AW9" i="1"/>
  <c r="AW5" i="1"/>
  <c r="AU101" i="1"/>
  <c r="M101" i="1"/>
  <c r="M80" i="1"/>
  <c r="M72" i="1"/>
  <c r="M64" i="1"/>
  <c r="M56" i="1"/>
  <c r="M40" i="1"/>
  <c r="M32" i="1"/>
  <c r="M16" i="1"/>
  <c r="M8" i="1"/>
  <c r="N2" i="1"/>
  <c r="S2" i="1"/>
  <c r="AK2" i="1"/>
  <c r="AV83" i="1"/>
  <c r="M83" i="1"/>
  <c r="AV79" i="1"/>
  <c r="M79" i="1"/>
  <c r="AV77" i="1"/>
  <c r="M77" i="1"/>
  <c r="AV71" i="1"/>
  <c r="M71" i="1"/>
  <c r="AV69" i="1"/>
  <c r="M69" i="1"/>
  <c r="AW66" i="1"/>
  <c r="K64" i="1"/>
  <c r="AW60" i="1"/>
  <c r="K55" i="1"/>
  <c r="M55" i="1"/>
  <c r="AU54" i="1"/>
  <c r="AU52" i="1"/>
  <c r="K52" i="1"/>
  <c r="AV45" i="1"/>
  <c r="AU43" i="1"/>
  <c r="M43" i="1"/>
  <c r="AU40" i="1"/>
  <c r="AU36" i="1"/>
  <c r="AV34" i="1"/>
  <c r="K33" i="1"/>
  <c r="AV32" i="1"/>
  <c r="K31" i="1"/>
  <c r="AV30" i="1"/>
  <c r="K29" i="1"/>
  <c r="AV28" i="1"/>
  <c r="AV26" i="1"/>
  <c r="AV22" i="1"/>
  <c r="K17" i="1"/>
  <c r="AV16" i="1"/>
  <c r="AU13" i="1"/>
  <c r="M13" i="1"/>
  <c r="AV11" i="1"/>
  <c r="AV9" i="1"/>
  <c r="AU8" i="1"/>
  <c r="AU7" i="1"/>
  <c r="M7" i="1"/>
  <c r="K7" i="1"/>
  <c r="AV5" i="1"/>
  <c r="AV101" i="1"/>
  <c r="M50" i="1"/>
  <c r="M34" i="1"/>
  <c r="M26" i="1"/>
  <c r="M18" i="1"/>
  <c r="M10" i="1"/>
  <c r="Q2" i="1"/>
  <c r="AC2" i="1"/>
  <c r="AV75" i="1"/>
  <c r="M75" i="1"/>
  <c r="AV73" i="1"/>
  <c r="M73" i="1"/>
  <c r="K45" i="1"/>
  <c r="AV43" i="1"/>
  <c r="AU41" i="1"/>
  <c r="M41" i="1"/>
  <c r="AU39" i="1"/>
  <c r="M39" i="1"/>
  <c r="AU37" i="1"/>
  <c r="M37" i="1"/>
  <c r="AU35" i="1"/>
  <c r="M35" i="1"/>
  <c r="AU28" i="1"/>
  <c r="AU27" i="1"/>
  <c r="M27" i="1"/>
  <c r="AV27" i="1"/>
  <c r="AV18" i="1"/>
  <c r="AU15" i="1"/>
  <c r="M15" i="1"/>
  <c r="AV13" i="1"/>
  <c r="K11" i="1"/>
  <c r="K103" i="1"/>
  <c r="M103" i="1"/>
  <c r="AV103" i="1"/>
  <c r="K101" i="1"/>
  <c r="AY2" i="1"/>
  <c r="AI2" i="1"/>
  <c r="AM2" i="1"/>
  <c r="AQ2" i="1"/>
  <c r="AG2" i="1"/>
  <c r="Z2" i="1"/>
  <c r="AD2" i="1"/>
  <c r="W2" i="1"/>
  <c r="P2" i="1"/>
  <c r="L2" i="1"/>
  <c r="BI2" i="1"/>
  <c r="AJ2" i="1"/>
  <c r="AN2" i="1"/>
  <c r="AR2" i="1"/>
  <c r="BK2" i="1"/>
  <c r="AA2" i="1"/>
  <c r="AE2" i="1"/>
  <c r="X2" i="1"/>
  <c r="O2" i="1"/>
  <c r="BA2" i="1"/>
  <c r="AH2" i="1"/>
  <c r="AL2" i="1"/>
  <c r="AP2" i="1"/>
  <c r="AT2" i="1"/>
  <c r="BL2" i="1"/>
  <c r="Y2" i="1"/>
  <c r="M12" i="1"/>
  <c r="R2" i="1"/>
  <c r="AB2" i="1"/>
  <c r="AS2" i="1"/>
  <c r="AZ2" i="1"/>
  <c r="M25" i="1"/>
  <c r="M23" i="1"/>
  <c r="M21" i="1"/>
  <c r="M19" i="1"/>
  <c r="AU103" i="1"/>
  <c r="AW102" i="1"/>
  <c r="K102" i="1"/>
  <c r="AV102" i="1"/>
  <c r="AW103" i="1"/>
  <c r="AU63" i="1"/>
  <c r="AV63" i="1"/>
  <c r="AW100" i="1"/>
  <c r="K98" i="1"/>
  <c r="AW96" i="1"/>
  <c r="K96" i="1"/>
  <c r="AW94" i="1"/>
  <c r="K94" i="1"/>
  <c r="K83" i="1"/>
  <c r="AU73" i="1"/>
  <c r="AU49" i="1"/>
  <c r="AV49" i="1"/>
  <c r="K89" i="1"/>
  <c r="AW85" i="1"/>
  <c r="K81" i="1"/>
  <c r="AW77" i="1"/>
  <c r="K73" i="1"/>
  <c r="AW69" i="1"/>
  <c r="K65" i="1"/>
  <c r="K63" i="1"/>
  <c r="AU59" i="1"/>
  <c r="AV59" i="1"/>
  <c r="AW57" i="1"/>
  <c r="AU51" i="1"/>
  <c r="AV51" i="1"/>
  <c r="AW49" i="1"/>
  <c r="AU75" i="1"/>
  <c r="AU55" i="1"/>
  <c r="AV55" i="1"/>
  <c r="K100" i="1"/>
  <c r="AW98" i="1"/>
  <c r="AW92" i="1"/>
  <c r="K92" i="1"/>
  <c r="K91" i="1"/>
  <c r="K75" i="1"/>
  <c r="K67" i="1"/>
  <c r="AW63" i="1"/>
  <c r="AU57" i="1"/>
  <c r="AV57" i="1"/>
  <c r="AW55" i="1"/>
  <c r="AV100" i="1"/>
  <c r="AV98" i="1"/>
  <c r="AV96" i="1"/>
  <c r="AV94" i="1"/>
  <c r="AV92" i="1"/>
  <c r="AW99" i="1"/>
  <c r="AW97" i="1"/>
  <c r="AW95" i="1"/>
  <c r="AW93" i="1"/>
  <c r="AW91" i="1"/>
  <c r="AW83" i="1"/>
  <c r="AW75" i="1"/>
  <c r="AW67" i="1"/>
  <c r="AU61" i="1"/>
  <c r="AV61" i="1"/>
  <c r="K57" i="1"/>
  <c r="AU53" i="1"/>
  <c r="AV53" i="1"/>
  <c r="K49" i="1"/>
  <c r="K46" i="1"/>
  <c r="AW46" i="1"/>
  <c r="K44" i="1"/>
  <c r="AW44" i="1"/>
  <c r="K42" i="1"/>
  <c r="AW42" i="1"/>
  <c r="K40" i="1"/>
  <c r="AW40" i="1"/>
  <c r="K38" i="1"/>
  <c r="AW38" i="1"/>
  <c r="K36" i="1"/>
  <c r="AW36" i="1"/>
  <c r="K34" i="1"/>
  <c r="AW34" i="1"/>
  <c r="K32" i="1"/>
  <c r="AW32" i="1"/>
  <c r="K30" i="1"/>
  <c r="AW30" i="1"/>
  <c r="K28" i="1"/>
  <c r="AW28" i="1"/>
  <c r="K26" i="1"/>
  <c r="AW26" i="1"/>
  <c r="K24" i="1"/>
  <c r="AW24" i="1"/>
  <c r="K22" i="1"/>
  <c r="AW22" i="1"/>
  <c r="K20" i="1"/>
  <c r="AW20" i="1"/>
  <c r="K18" i="1"/>
  <c r="AW18" i="1"/>
  <c r="K16" i="1"/>
  <c r="AW16" i="1"/>
  <c r="K14" i="1"/>
  <c r="AW14" i="1"/>
  <c r="K12" i="1"/>
  <c r="AW12" i="1"/>
  <c r="K10" i="1"/>
  <c r="AW10" i="1"/>
  <c r="K8" i="1"/>
  <c r="AW8" i="1"/>
  <c r="K6" i="1"/>
  <c r="AW6" i="1"/>
  <c r="AT18" i="2"/>
  <c r="AU18" i="2"/>
  <c r="M15" i="2"/>
  <c r="V18" i="2"/>
  <c r="M34" i="2" l="1"/>
  <c r="V37" i="2"/>
  <c r="AT37" i="2"/>
  <c r="AU37" i="2"/>
  <c r="AU25" i="22"/>
  <c r="AV21" i="22"/>
  <c r="AW7" i="22"/>
  <c r="AU26" i="8"/>
  <c r="AK2" i="22"/>
  <c r="AX4" i="22"/>
  <c r="AU20" i="21"/>
  <c r="AK2" i="21"/>
  <c r="AU18" i="17"/>
  <c r="AH2" i="12"/>
  <c r="AK2" i="12"/>
  <c r="AU51" i="13"/>
  <c r="AX31" i="13"/>
  <c r="AU21" i="13"/>
  <c r="AU33" i="13"/>
  <c r="AV56" i="13"/>
  <c r="AW12" i="13"/>
  <c r="AW21" i="13"/>
  <c r="AW20" i="13"/>
  <c r="AU9" i="13"/>
  <c r="AX49" i="13"/>
  <c r="AX25" i="13"/>
  <c r="AU45" i="13"/>
  <c r="AV19" i="13"/>
  <c r="AX9" i="13"/>
  <c r="AV49" i="13"/>
  <c r="AV23" i="13"/>
  <c r="AU4" i="13"/>
  <c r="AW51" i="13"/>
  <c r="AW50" i="13"/>
  <c r="AX21" i="16"/>
  <c r="BN2" i="6"/>
  <c r="AV19" i="20"/>
  <c r="AX10" i="20"/>
  <c r="AV10" i="20"/>
  <c r="AX21" i="20"/>
  <c r="AU13" i="20"/>
  <c r="AX22" i="20"/>
  <c r="AV8" i="20"/>
  <c r="AU30" i="20"/>
  <c r="AV14" i="20"/>
  <c r="AK2" i="20"/>
  <c r="AX28" i="13"/>
  <c r="AH2" i="13"/>
  <c r="AU7" i="10"/>
  <c r="AU19" i="10"/>
  <c r="AW12" i="10"/>
  <c r="AW24" i="10"/>
  <c r="AX26" i="10"/>
  <c r="AU10" i="10"/>
  <c r="AU24" i="10"/>
  <c r="AH2" i="10"/>
  <c r="AK2" i="10"/>
  <c r="AX7" i="10"/>
  <c r="AV8" i="10"/>
  <c r="AV28" i="20"/>
  <c r="AX20" i="20"/>
  <c r="AX14" i="20"/>
  <c r="AV25" i="20"/>
  <c r="AV12" i="20"/>
  <c r="AU6" i="20"/>
  <c r="AW10" i="20"/>
  <c r="AX26" i="20"/>
  <c r="AU26" i="20"/>
  <c r="AU14" i="20"/>
  <c r="AV29" i="20"/>
  <c r="AH2" i="20"/>
  <c r="AX28" i="20"/>
  <c r="AX5" i="20"/>
  <c r="AX29" i="20"/>
  <c r="AV18" i="20"/>
  <c r="AW23" i="20"/>
  <c r="AW22" i="20"/>
  <c r="AH2" i="17"/>
  <c r="AV6" i="11"/>
  <c r="AH2" i="11"/>
  <c r="AW9" i="11"/>
  <c r="AH2" i="15"/>
  <c r="AK2" i="15"/>
  <c r="AU14" i="5"/>
  <c r="AX14" i="5"/>
  <c r="AK2" i="5"/>
  <c r="BN2" i="11"/>
  <c r="AK2" i="11"/>
  <c r="AH2" i="16"/>
  <c r="AK2" i="16"/>
  <c r="BN2" i="17"/>
  <c r="AU9" i="17"/>
  <c r="AK2" i="17"/>
  <c r="BN2" i="5"/>
  <c r="BL2" i="20"/>
  <c r="BL2" i="17"/>
  <c r="BK2" i="15"/>
  <c r="BJ2" i="16"/>
  <c r="BL2" i="19"/>
  <c r="BL2" i="9"/>
  <c r="BJ2" i="9"/>
  <c r="AU30" i="22"/>
  <c r="AV5" i="19"/>
  <c r="AW14" i="5"/>
  <c r="AW17" i="6"/>
  <c r="AW29" i="20"/>
  <c r="AW32" i="19"/>
  <c r="AW27" i="15"/>
  <c r="AW49" i="13"/>
  <c r="AW36" i="13"/>
  <c r="AW34" i="13"/>
  <c r="AW34" i="12"/>
  <c r="AW25" i="12"/>
  <c r="AW7" i="18"/>
  <c r="AW9" i="22"/>
  <c r="BK2" i="6"/>
  <c r="BL2" i="22"/>
  <c r="AU2" i="24"/>
  <c r="AW24" i="22"/>
  <c r="AU17" i="6"/>
  <c r="BM2" i="8"/>
  <c r="AU24" i="9"/>
  <c r="AU10" i="13"/>
  <c r="AX15" i="13"/>
  <c r="AV47" i="14"/>
  <c r="BJ2" i="14"/>
  <c r="AU13" i="18"/>
  <c r="BJ2" i="20"/>
  <c r="AU24" i="20"/>
  <c r="AX13" i="20"/>
  <c r="AU12" i="20"/>
  <c r="AX29" i="21"/>
  <c r="BJ2" i="22"/>
  <c r="AX21" i="22"/>
  <c r="AX14" i="19"/>
  <c r="AX12" i="18"/>
  <c r="AU14" i="19"/>
  <c r="BK2" i="19"/>
  <c r="AX27" i="18"/>
  <c r="AV28" i="17"/>
  <c r="AU14" i="16"/>
  <c r="AV18" i="19"/>
  <c r="BK2" i="17"/>
  <c r="AV12" i="13"/>
  <c r="AV4" i="13"/>
  <c r="AU9" i="10"/>
  <c r="AU23" i="9"/>
  <c r="AV16" i="12"/>
  <c r="AX20" i="5"/>
  <c r="AU13" i="7"/>
  <c r="AX12" i="9"/>
  <c r="AX13" i="10"/>
  <c r="AV12" i="15"/>
  <c r="AV49" i="14"/>
  <c r="AU28" i="12"/>
  <c r="AU23" i="12"/>
  <c r="AX2" i="25"/>
  <c r="AX9" i="20"/>
  <c r="BL2" i="21"/>
  <c r="AU21" i="22"/>
  <c r="U2" i="7"/>
  <c r="V2" i="7"/>
  <c r="AU10" i="15"/>
  <c r="AW25" i="22"/>
  <c r="AW27" i="18"/>
  <c r="AW26" i="17"/>
  <c r="AW13" i="10"/>
  <c r="AW7" i="10"/>
  <c r="AW25" i="9"/>
  <c r="AW20" i="9"/>
  <c r="AW19" i="9"/>
  <c r="AW13" i="9"/>
  <c r="AW5" i="9"/>
  <c r="AW30" i="8"/>
  <c r="AW29" i="8"/>
  <c r="AW16" i="8"/>
  <c r="AW23" i="7"/>
  <c r="AW18" i="7"/>
  <c r="AW20" i="19"/>
  <c r="AW14" i="19"/>
  <c r="AW10" i="19"/>
  <c r="AW4" i="19"/>
  <c r="BN2" i="15"/>
  <c r="AW11" i="8"/>
  <c r="AW13" i="5"/>
  <c r="AW12" i="5"/>
  <c r="AW10" i="5"/>
  <c r="AW4" i="5"/>
  <c r="AW15" i="13"/>
  <c r="BN2" i="9"/>
  <c r="AW20" i="6"/>
  <c r="BN2" i="22"/>
  <c r="AW20" i="21"/>
  <c r="AW10" i="21"/>
  <c r="AW31" i="20"/>
  <c r="AW14" i="20"/>
  <c r="AW13" i="20"/>
  <c r="AW25" i="19"/>
  <c r="AW21" i="16"/>
  <c r="AW5" i="15"/>
  <c r="AW47" i="14"/>
  <c r="AW37" i="13"/>
  <c r="AW17" i="13"/>
  <c r="AW38" i="12"/>
  <c r="AW37" i="12"/>
  <c r="AW20" i="12"/>
  <c r="AW40" i="11"/>
  <c r="AW11" i="22"/>
  <c r="AW8" i="22"/>
  <c r="AW10" i="18"/>
  <c r="AW20" i="17"/>
  <c r="AW5" i="13"/>
  <c r="AW28" i="10"/>
  <c r="BN2" i="7"/>
  <c r="AW16" i="18"/>
  <c r="AW9" i="13"/>
  <c r="AW26" i="10"/>
  <c r="BL2" i="14"/>
  <c r="BK2" i="22"/>
  <c r="BL2" i="6"/>
  <c r="AW15" i="8"/>
  <c r="AU20" i="7"/>
  <c r="BK2" i="7"/>
  <c r="AV15" i="8"/>
  <c r="AX15" i="10"/>
  <c r="BK2" i="12"/>
  <c r="AX10" i="12"/>
  <c r="AV12" i="14"/>
  <c r="BK2" i="18"/>
  <c r="AX24" i="20"/>
  <c r="AX12" i="20"/>
  <c r="AU32" i="20"/>
  <c r="AX32" i="21"/>
  <c r="BK2" i="21"/>
  <c r="AU22" i="22"/>
  <c r="AU5" i="21"/>
  <c r="AV11" i="21"/>
  <c r="BJ2" i="21"/>
  <c r="AU34" i="20"/>
  <c r="AX14" i="16"/>
  <c r="BJ2" i="15"/>
  <c r="AX36" i="14"/>
  <c r="AX23" i="9"/>
  <c r="BJ2" i="11"/>
  <c r="BL2" i="10"/>
  <c r="AU13" i="8"/>
  <c r="AV21" i="6"/>
  <c r="BL2" i="7"/>
  <c r="AV17" i="8"/>
  <c r="BI2" i="23"/>
  <c r="AX11" i="16"/>
  <c r="AV24" i="16"/>
  <c r="AX28" i="12"/>
  <c r="BL2" i="12"/>
  <c r="BI2" i="25"/>
  <c r="AX28" i="21"/>
  <c r="BL2" i="13"/>
  <c r="AU12" i="5"/>
  <c r="AV45" i="14"/>
  <c r="AV48" i="13"/>
  <c r="AU16" i="8"/>
  <c r="AH2" i="5"/>
  <c r="AW33" i="22"/>
  <c r="AW32" i="22"/>
  <c r="AW31" i="22"/>
  <c r="AW27" i="22"/>
  <c r="AW23" i="17"/>
  <c r="AW26" i="9"/>
  <c r="AW21" i="9"/>
  <c r="AW14" i="9"/>
  <c r="AW6" i="9"/>
  <c r="AW24" i="8"/>
  <c r="AW19" i="8"/>
  <c r="AW13" i="8"/>
  <c r="AW19" i="7"/>
  <c r="AW14" i="7"/>
  <c r="AW8" i="8"/>
  <c r="AW28" i="7"/>
  <c r="AW20" i="5"/>
  <c r="AW15" i="22"/>
  <c r="AW29" i="21"/>
  <c r="AW6" i="18"/>
  <c r="AW14" i="10"/>
  <c r="AW11" i="21"/>
  <c r="AW5" i="21"/>
  <c r="AW33" i="20"/>
  <c r="AW26" i="20"/>
  <c r="AW15" i="20"/>
  <c r="AW4" i="20"/>
  <c r="AW27" i="19"/>
  <c r="AW18" i="17"/>
  <c r="AW53" i="13"/>
  <c r="AW44" i="13"/>
  <c r="AW43" i="13"/>
  <c r="AW42" i="13"/>
  <c r="AW41" i="13"/>
  <c r="AW28" i="13"/>
  <c r="AW18" i="13"/>
  <c r="BN2" i="13"/>
  <c r="AW21" i="22"/>
  <c r="AW18" i="22"/>
  <c r="AW17" i="22"/>
  <c r="AW17" i="18"/>
  <c r="AW14" i="18"/>
  <c r="AW12" i="18"/>
  <c r="AW7" i="13"/>
  <c r="AW15" i="10"/>
  <c r="AW13" i="13"/>
  <c r="AW13" i="6"/>
  <c r="BM2" i="5"/>
  <c r="BK2" i="11"/>
  <c r="BL2" i="16"/>
  <c r="BL2" i="15"/>
  <c r="BH2" i="16"/>
  <c r="BJ2" i="13"/>
  <c r="BL2" i="11"/>
  <c r="AW27" i="8"/>
  <c r="AX10" i="6"/>
  <c r="AV10" i="6"/>
  <c r="AX20" i="7"/>
  <c r="AX22" i="7"/>
  <c r="AV4" i="8"/>
  <c r="AU6" i="13"/>
  <c r="AX19" i="13"/>
  <c r="AX6" i="13"/>
  <c r="AV14" i="6"/>
  <c r="AX12" i="8"/>
  <c r="AU10" i="9"/>
  <c r="BM2" i="9"/>
  <c r="AX10" i="9"/>
  <c r="AU17" i="10"/>
  <c r="BJ2" i="12"/>
  <c r="AU32" i="13"/>
  <c r="AX10" i="13"/>
  <c r="AX23" i="13"/>
  <c r="BK2" i="13"/>
  <c r="BK2" i="14"/>
  <c r="AU26" i="14"/>
  <c r="AU4" i="15"/>
  <c r="AX32" i="16"/>
  <c r="AU11" i="19"/>
  <c r="AX16" i="19"/>
  <c r="AX15" i="19"/>
  <c r="BK2" i="20"/>
  <c r="AX32" i="20"/>
  <c r="AX7" i="21"/>
  <c r="AX25" i="21"/>
  <c r="AX20" i="22"/>
  <c r="AX12" i="22"/>
  <c r="AU7" i="21"/>
  <c r="AX34" i="20"/>
  <c r="AX8" i="20"/>
  <c r="AX9" i="21"/>
  <c r="AX32" i="18"/>
  <c r="AV13" i="19"/>
  <c r="AX30" i="18"/>
  <c r="AX25" i="18"/>
  <c r="BL2" i="18"/>
  <c r="AV21" i="16"/>
  <c r="AX23" i="18"/>
  <c r="AX18" i="19"/>
  <c r="AU5" i="17"/>
  <c r="AU31" i="16"/>
  <c r="AU49" i="13"/>
  <c r="AV8" i="13"/>
  <c r="AV33" i="12"/>
  <c r="AX24" i="13"/>
  <c r="AX4" i="13"/>
  <c r="AU28" i="8"/>
  <c r="AU14" i="10"/>
  <c r="AX28" i="8"/>
  <c r="AX31" i="11"/>
  <c r="AU12" i="10"/>
  <c r="AU9" i="9"/>
  <c r="AX18" i="8"/>
  <c r="AX27" i="12"/>
  <c r="AX26" i="11"/>
  <c r="AX5" i="10"/>
  <c r="BJ2" i="8"/>
  <c r="BJ2" i="6"/>
  <c r="AX8" i="6"/>
  <c r="BJ2" i="7"/>
  <c r="BL2" i="8"/>
  <c r="AX16" i="9"/>
  <c r="AX8" i="10"/>
  <c r="AV24" i="10"/>
  <c r="AV2" i="23"/>
  <c r="BI2" i="24"/>
  <c r="AV48" i="14"/>
  <c r="AU20" i="13"/>
  <c r="AV7" i="13"/>
  <c r="AV28" i="12"/>
  <c r="AU24" i="19"/>
  <c r="AX30" i="20"/>
  <c r="AX4" i="21"/>
  <c r="AV7" i="22"/>
  <c r="AX14" i="22"/>
  <c r="AX10" i="22"/>
  <c r="AV21" i="9"/>
  <c r="AV15" i="7"/>
  <c r="AU29" i="22"/>
  <c r="AW25" i="18"/>
  <c r="AW24" i="18"/>
  <c r="AW28" i="17"/>
  <c r="AW24" i="17"/>
  <c r="AW11" i="10"/>
  <c r="AW10" i="10"/>
  <c r="AW9" i="10"/>
  <c r="AW29" i="9"/>
  <c r="AW27" i="9"/>
  <c r="AW22" i="9"/>
  <c r="AW17" i="9"/>
  <c r="AW9" i="9"/>
  <c r="AW26" i="8"/>
  <c r="AW25" i="8"/>
  <c r="AW14" i="8"/>
  <c r="BN2" i="21"/>
  <c r="AW18" i="19"/>
  <c r="AW17" i="19"/>
  <c r="AW16" i="19"/>
  <c r="AW12" i="19"/>
  <c r="AW6" i="19"/>
  <c r="BN2" i="16"/>
  <c r="BN2" i="14"/>
  <c r="BN2" i="12"/>
  <c r="BN2" i="8"/>
  <c r="AW5" i="8"/>
  <c r="AW20" i="22"/>
  <c r="AW32" i="21"/>
  <c r="AW8" i="13"/>
  <c r="AW20" i="10"/>
  <c r="BN2" i="10"/>
  <c r="AW2" i="25"/>
  <c r="AW2" i="24"/>
  <c r="AW18" i="21"/>
  <c r="AW12" i="21"/>
  <c r="AW7" i="21"/>
  <c r="AW28" i="20"/>
  <c r="AW21" i="20"/>
  <c r="AW20" i="20"/>
  <c r="AW19" i="20"/>
  <c r="AW17" i="20"/>
  <c r="AW7" i="20"/>
  <c r="AW29" i="19"/>
  <c r="AW36" i="16"/>
  <c r="AW10" i="16"/>
  <c r="AW21" i="15"/>
  <c r="AW7" i="15"/>
  <c r="AW13" i="14"/>
  <c r="AW9" i="14"/>
  <c r="AW47" i="13"/>
  <c r="AW45" i="13"/>
  <c r="AW31" i="13"/>
  <c r="AW30" i="13"/>
  <c r="AW29" i="13"/>
  <c r="AW25" i="13"/>
  <c r="AW19" i="13"/>
  <c r="AW29" i="12"/>
  <c r="AW28" i="12"/>
  <c r="AW14" i="12"/>
  <c r="AW9" i="12"/>
  <c r="AW28" i="11"/>
  <c r="AW8" i="6"/>
  <c r="AW10" i="13"/>
  <c r="AW12" i="6"/>
  <c r="AW2" i="23"/>
  <c r="AW6" i="22"/>
  <c r="AW4" i="22"/>
  <c r="AW11" i="18"/>
  <c r="AW19" i="10"/>
  <c r="AW22" i="6"/>
  <c r="AX7" i="5"/>
  <c r="BJ2" i="5"/>
  <c r="F2" i="5"/>
  <c r="BK2" i="5"/>
  <c r="BL2" i="5"/>
  <c r="AX25" i="20"/>
  <c r="AX21" i="18"/>
  <c r="AX8" i="9"/>
  <c r="AV6" i="6"/>
  <c r="AV14" i="13"/>
  <c r="AX52" i="13"/>
  <c r="AU25" i="13"/>
  <c r="AX14" i="13"/>
  <c r="AV22" i="14"/>
  <c r="AU23" i="18"/>
  <c r="AV15" i="18"/>
  <c r="AX28" i="19"/>
  <c r="AX11" i="20"/>
  <c r="AU16" i="20"/>
  <c r="AX21" i="21"/>
  <c r="AU16" i="22"/>
  <c r="AX29" i="22"/>
  <c r="AX24" i="21"/>
  <c r="AX16" i="21"/>
  <c r="AV23" i="21"/>
  <c r="AX18" i="20"/>
  <c r="AU5" i="19"/>
  <c r="AU21" i="18"/>
  <c r="AX11" i="9"/>
  <c r="AU11" i="9"/>
  <c r="AV16" i="7"/>
  <c r="AX6" i="8"/>
  <c r="AX12" i="7"/>
  <c r="AU48" i="14"/>
  <c r="AX32" i="13"/>
  <c r="AX15" i="18"/>
  <c r="AV11" i="19"/>
  <c r="AV28" i="22"/>
  <c r="AV17" i="13"/>
  <c r="AU40" i="13"/>
  <c r="AU29" i="20"/>
  <c r="AU20" i="8"/>
  <c r="AX20" i="8"/>
  <c r="AU4" i="6"/>
  <c r="AX14" i="6"/>
  <c r="AU23" i="8"/>
  <c r="AX28" i="9"/>
  <c r="AV14" i="9"/>
  <c r="AX16" i="10"/>
  <c r="AV41" i="11"/>
  <c r="AX39" i="13"/>
  <c r="AX22" i="13"/>
  <c r="AX27" i="14"/>
  <c r="AV18" i="18"/>
  <c r="AU7" i="19"/>
  <c r="AU5" i="20"/>
  <c r="AX16" i="22"/>
  <c r="AX19" i="22"/>
  <c r="AX13" i="21"/>
  <c r="AX30" i="21"/>
  <c r="AV28" i="19"/>
  <c r="AV32" i="18"/>
  <c r="AX4" i="18"/>
  <c r="AU17" i="17"/>
  <c r="AV24" i="17"/>
  <c r="AU14" i="14"/>
  <c r="AV6" i="14"/>
  <c r="AU48" i="13"/>
  <c r="AU6" i="12"/>
  <c r="AX6" i="10"/>
  <c r="AV9" i="9"/>
  <c r="AX22" i="8"/>
  <c r="AU16" i="6"/>
  <c r="AV12" i="5"/>
  <c r="AV12" i="7"/>
  <c r="AX16" i="7"/>
  <c r="AU15" i="7"/>
  <c r="AX4" i="9"/>
  <c r="AX17" i="10"/>
  <c r="AV10" i="15"/>
  <c r="AV11" i="13"/>
  <c r="AX18" i="18"/>
  <c r="AV27" i="13"/>
  <c r="AV26" i="20"/>
  <c r="AV46" i="14"/>
  <c r="AX23" i="8"/>
  <c r="AX5" i="6"/>
  <c r="AX25" i="10"/>
  <c r="AV54" i="13"/>
  <c r="AU46" i="13"/>
  <c r="AU22" i="13"/>
  <c r="AX48" i="13"/>
  <c r="AX27" i="13"/>
  <c r="AV39" i="13"/>
  <c r="AX27" i="20"/>
  <c r="AX16" i="20"/>
  <c r="AV13" i="20"/>
  <c r="AV21" i="21"/>
  <c r="AV10" i="22"/>
  <c r="AV24" i="21"/>
  <c r="AX23" i="21"/>
  <c r="AV24" i="19"/>
  <c r="AV26" i="19"/>
  <c r="AV4" i="18"/>
  <c r="AX54" i="13"/>
  <c r="AU25" i="14"/>
  <c r="AU16" i="14"/>
  <c r="AX46" i="13"/>
  <c r="AX16" i="13"/>
  <c r="AX7" i="9"/>
  <c r="AV30" i="8"/>
  <c r="AU25" i="11"/>
  <c r="AX27" i="11"/>
  <c r="AX17" i="8"/>
  <c r="AU23" i="7"/>
  <c r="AV13" i="7"/>
  <c r="AU9" i="8"/>
  <c r="AU41" i="13"/>
  <c r="AU26" i="21"/>
  <c r="AU19" i="17"/>
  <c r="AV11" i="5"/>
  <c r="AU17" i="5"/>
  <c r="AX21" i="5"/>
  <c r="AX17" i="5"/>
  <c r="AX15" i="5"/>
  <c r="AX11" i="5"/>
  <c r="AU39" i="14"/>
  <c r="AV28" i="14"/>
  <c r="AU23" i="14"/>
  <c r="AU23" i="15"/>
  <c r="AU24" i="15"/>
  <c r="AV9" i="5"/>
  <c r="AX8" i="7"/>
  <c r="AV19" i="7"/>
  <c r="AX21" i="7"/>
  <c r="AX13" i="7"/>
  <c r="AV8" i="7"/>
  <c r="AV13" i="17"/>
  <c r="AX19" i="17"/>
  <c r="AX9" i="17"/>
  <c r="AU27" i="17"/>
  <c r="AX5" i="17"/>
  <c r="AX15" i="14"/>
  <c r="AV31" i="14"/>
  <c r="AX21" i="14"/>
  <c r="AX34" i="14"/>
  <c r="AX6" i="14"/>
  <c r="AX48" i="14"/>
  <c r="AU36" i="14"/>
  <c r="AX45" i="14"/>
  <c r="AX25" i="14"/>
  <c r="AU34" i="14"/>
  <c r="AX22" i="14"/>
  <c r="AV9" i="14"/>
  <c r="AX26" i="14"/>
  <c r="AX19" i="14"/>
  <c r="AX12" i="14"/>
  <c r="AX37" i="14"/>
  <c r="AX49" i="14"/>
  <c r="AX13" i="17"/>
  <c r="AX22" i="18"/>
  <c r="AV6" i="18"/>
  <c r="AX21" i="6"/>
  <c r="AX6" i="17"/>
  <c r="AV4" i="17"/>
  <c r="AX26" i="19"/>
  <c r="AX21" i="19"/>
  <c r="AV21" i="19"/>
  <c r="AX17" i="17"/>
  <c r="AV4" i="19"/>
  <c r="AV11" i="14"/>
  <c r="AX18" i="16"/>
  <c r="AU18" i="16"/>
  <c r="AX5" i="5"/>
  <c r="AV5" i="5"/>
  <c r="AX24" i="7"/>
  <c r="AU11" i="7"/>
  <c r="AV5" i="22"/>
  <c r="AV18" i="17"/>
  <c r="AX11" i="17"/>
  <c r="AU11" i="17"/>
  <c r="AU10" i="17"/>
  <c r="AX10" i="17"/>
  <c r="AV25" i="16"/>
  <c r="AX25" i="16"/>
  <c r="AX10" i="7"/>
  <c r="AX27" i="7"/>
  <c r="AV21" i="7"/>
  <c r="AU24" i="7"/>
  <c r="AX6" i="7"/>
  <c r="AU6" i="7"/>
  <c r="AU22" i="7"/>
  <c r="AU8" i="7"/>
  <c r="AX11" i="7"/>
  <c r="AX18" i="5"/>
  <c r="AV18" i="5"/>
  <c r="AU26" i="13"/>
  <c r="AU55" i="13"/>
  <c r="AX35" i="13"/>
  <c r="AV30" i="13"/>
  <c r="AV44" i="13"/>
  <c r="AX40" i="13"/>
  <c r="AV36" i="13"/>
  <c r="AV20" i="13"/>
  <c r="AV38" i="13"/>
  <c r="AV35" i="13"/>
  <c r="AX26" i="13"/>
  <c r="AX55" i="13"/>
  <c r="AU27" i="13"/>
  <c r="AU7" i="13"/>
  <c r="AX56" i="13"/>
  <c r="AU17" i="13"/>
  <c r="AX11" i="13"/>
  <c r="AU39" i="13"/>
  <c r="AX38" i="13"/>
  <c r="AV31" i="13"/>
  <c r="AU11" i="13"/>
  <c r="AX7" i="7"/>
  <c r="AU14" i="7"/>
  <c r="X25" i="7"/>
  <c r="X2" i="7" s="1"/>
  <c r="AX15" i="7"/>
  <c r="AV7" i="7"/>
  <c r="AU19" i="7"/>
  <c r="AX30" i="22"/>
  <c r="AV19" i="22"/>
  <c r="AU8" i="22"/>
  <c r="AV23" i="22"/>
  <c r="BM2" i="20"/>
  <c r="BM2" i="18"/>
  <c r="AU15" i="11"/>
  <c r="AX19" i="11"/>
  <c r="BM2" i="13"/>
  <c r="AU32" i="22"/>
  <c r="AU23" i="22"/>
  <c r="AX5" i="22"/>
  <c r="AU32" i="21"/>
  <c r="AX27" i="21"/>
  <c r="AV19" i="21"/>
  <c r="AX19" i="21"/>
  <c r="AU16" i="21"/>
  <c r="AV13" i="21"/>
  <c r="AV32" i="20"/>
  <c r="AU25" i="20"/>
  <c r="AU19" i="20"/>
  <c r="AV16" i="20"/>
  <c r="AX33" i="19"/>
  <c r="AU25" i="19"/>
  <c r="AV19" i="19"/>
  <c r="AV14" i="19"/>
  <c r="AX11" i="19"/>
  <c r="BH2" i="19"/>
  <c r="BG2" i="19"/>
  <c r="K2" i="19"/>
  <c r="F2" i="19"/>
  <c r="I2" i="19"/>
  <c r="AX19" i="18"/>
  <c r="AV9" i="18"/>
  <c r="AX9" i="18"/>
  <c r="AV27" i="17"/>
  <c r="AX15" i="17"/>
  <c r="AU31" i="13"/>
  <c r="AX33" i="13"/>
  <c r="AV24" i="12"/>
  <c r="AX24" i="12"/>
  <c r="AX2" i="24"/>
  <c r="AU39" i="11"/>
  <c r="AX39" i="11"/>
  <c r="AU27" i="11"/>
  <c r="AU17" i="11"/>
  <c r="AX6" i="11"/>
  <c r="AU35" i="12"/>
  <c r="AX19" i="12"/>
  <c r="AX16" i="12"/>
  <c r="AU43" i="13"/>
  <c r="AU34" i="13"/>
  <c r="AV44" i="14"/>
  <c r="AV23" i="14"/>
  <c r="AU17" i="14"/>
  <c r="AX17" i="14"/>
  <c r="AV25" i="15"/>
  <c r="AX25" i="15"/>
  <c r="AX24" i="15"/>
  <c r="AX24" i="16"/>
  <c r="AX13" i="16"/>
  <c r="AX15" i="9"/>
  <c r="AV15" i="9"/>
  <c r="AU4" i="7"/>
  <c r="AX4" i="7"/>
  <c r="AX21" i="10"/>
  <c r="K2" i="10"/>
  <c r="AW2" i="10" s="1"/>
  <c r="F2" i="10"/>
  <c r="BH2" i="10"/>
  <c r="BK2" i="10"/>
  <c r="I2" i="10"/>
  <c r="BG2" i="10"/>
  <c r="BJ2" i="10"/>
  <c r="AV28" i="9"/>
  <c r="AV24" i="9"/>
  <c r="F2" i="9"/>
  <c r="AV12" i="9"/>
  <c r="AV8" i="9"/>
  <c r="AV7" i="9"/>
  <c r="AU4" i="9"/>
  <c r="BG2" i="8"/>
  <c r="AU4" i="8"/>
  <c r="AX15" i="6"/>
  <c r="AX17" i="7"/>
  <c r="AU10" i="7"/>
  <c r="AU15" i="6"/>
  <c r="AX7" i="6"/>
  <c r="AV7" i="5"/>
  <c r="AU2" i="25"/>
  <c r="AV26" i="22"/>
  <c r="AV22" i="22"/>
  <c r="AV20" i="22"/>
  <c r="AU12" i="22"/>
  <c r="AV29" i="21"/>
  <c r="AV16" i="21"/>
  <c r="AU13" i="21"/>
  <c r="AU31" i="20"/>
  <c r="AV27" i="20"/>
  <c r="AU23" i="20"/>
  <c r="AV22" i="20"/>
  <c r="AU10" i="20"/>
  <c r="AU23" i="17"/>
  <c r="AV29" i="19"/>
  <c r="AV27" i="19"/>
  <c r="AU23" i="19"/>
  <c r="AU22" i="19"/>
  <c r="AV15" i="19"/>
  <c r="AV8" i="19"/>
  <c r="AV7" i="19"/>
  <c r="AU6" i="19"/>
  <c r="AV27" i="18"/>
  <c r="AV20" i="18"/>
  <c r="AU6" i="18"/>
  <c r="AV5" i="18"/>
  <c r="AU4" i="18"/>
  <c r="AV20" i="17"/>
  <c r="AV55" i="13"/>
  <c r="AV52" i="13"/>
  <c r="AV50" i="13"/>
  <c r="AV26" i="13"/>
  <c r="AV25" i="13"/>
  <c r="AV18" i="13"/>
  <c r="AU16" i="13"/>
  <c r="AV10" i="13"/>
  <c r="AV9" i="13"/>
  <c r="AV43" i="14"/>
  <c r="AV17" i="14"/>
  <c r="AV16" i="14"/>
  <c r="AV10" i="14"/>
  <c r="AV5" i="14"/>
  <c r="AU15" i="10"/>
  <c r="AV9" i="10"/>
  <c r="AV29" i="9"/>
  <c r="AV22" i="9"/>
  <c r="BK2" i="9"/>
  <c r="AU13" i="9"/>
  <c r="AV6" i="9"/>
  <c r="AV5" i="9"/>
  <c r="AV4" i="9"/>
  <c r="AV25" i="8"/>
  <c r="K2" i="8"/>
  <c r="AV22" i="8"/>
  <c r="AV19" i="8"/>
  <c r="AU18" i="8"/>
  <c r="AU15" i="8"/>
  <c r="AV11" i="8"/>
  <c r="AU10" i="8"/>
  <c r="AV6" i="8"/>
  <c r="AV17" i="5"/>
  <c r="AV16" i="5"/>
  <c r="AV10" i="5"/>
  <c r="AU15" i="5"/>
  <c r="AV36" i="11"/>
  <c r="AU46" i="11"/>
  <c r="AV19" i="11"/>
  <c r="AX36" i="11"/>
  <c r="AX47" i="11"/>
  <c r="AU32" i="11"/>
  <c r="AX23" i="11"/>
  <c r="AX15" i="11"/>
  <c r="AV2" i="25"/>
  <c r="AU28" i="22"/>
  <c r="AU26" i="22"/>
  <c r="AX26" i="22"/>
  <c r="AX13" i="22"/>
  <c r="AU13" i="22"/>
  <c r="AV33" i="22"/>
  <c r="AX28" i="22"/>
  <c r="AU19" i="22"/>
  <c r="AU5" i="22"/>
  <c r="AU11" i="22"/>
  <c r="AU18" i="22"/>
  <c r="AU14" i="22"/>
  <c r="AU10" i="22"/>
  <c r="AX23" i="22"/>
  <c r="AV4" i="22"/>
  <c r="AU33" i="22"/>
  <c r="AV31" i="22"/>
  <c r="AV24" i="22"/>
  <c r="AV16" i="22"/>
  <c r="F2" i="22"/>
  <c r="AV6" i="22"/>
  <c r="AX6" i="21"/>
  <c r="AU29" i="21"/>
  <c r="AV25" i="21"/>
  <c r="AU9" i="21"/>
  <c r="AV22" i="21"/>
  <c r="AV6" i="21"/>
  <c r="AV15" i="21"/>
  <c r="AV7" i="21"/>
  <c r="AU23" i="21"/>
  <c r="AX22" i="21"/>
  <c r="AV31" i="21"/>
  <c r="AU21" i="21"/>
  <c r="AU6" i="21"/>
  <c r="AX17" i="21"/>
  <c r="AU24" i="21"/>
  <c r="AU17" i="21"/>
  <c r="AX26" i="21"/>
  <c r="AX31" i="21"/>
  <c r="AV14" i="21"/>
  <c r="AU25" i="21"/>
  <c r="AU10" i="21"/>
  <c r="AV26" i="21"/>
  <c r="AU31" i="21"/>
  <c r="AV20" i="21"/>
  <c r="AV30" i="21"/>
  <c r="AV28" i="21"/>
  <c r="AV32" i="21"/>
  <c r="AV17" i="21"/>
  <c r="F2" i="21"/>
  <c r="AV8" i="21"/>
  <c r="AV15" i="20"/>
  <c r="AV7" i="20"/>
  <c r="AU33" i="20"/>
  <c r="AV6" i="20"/>
  <c r="AV4" i="20"/>
  <c r="AV24" i="20"/>
  <c r="AU9" i="20"/>
  <c r="F2" i="20"/>
  <c r="AU22" i="20"/>
  <c r="AU17" i="20"/>
  <c r="AU20" i="20"/>
  <c r="AU8" i="20"/>
  <c r="AX6" i="20"/>
  <c r="AX24" i="19"/>
  <c r="AX23" i="19"/>
  <c r="AX7" i="19"/>
  <c r="AX30" i="19"/>
  <c r="AV23" i="19"/>
  <c r="AU4" i="19"/>
  <c r="AV9" i="19"/>
  <c r="AV30" i="19"/>
  <c r="AX8" i="19"/>
  <c r="AX22" i="19"/>
  <c r="AV22" i="19"/>
  <c r="AU8" i="19"/>
  <c r="AU26" i="19"/>
  <c r="AU18" i="19"/>
  <c r="AV32" i="19"/>
  <c r="AU12" i="19"/>
  <c r="AU33" i="19"/>
  <c r="AV10" i="19"/>
  <c r="AV17" i="19"/>
  <c r="AV20" i="19"/>
  <c r="BJ2" i="19"/>
  <c r="AX31" i="18"/>
  <c r="AX28" i="18"/>
  <c r="AV29" i="18"/>
  <c r="AX13" i="18"/>
  <c r="AX5" i="18"/>
  <c r="AV21" i="18"/>
  <c r="AU31" i="18"/>
  <c r="AU28" i="18"/>
  <c r="AU20" i="18"/>
  <c r="AV23" i="18"/>
  <c r="AV19" i="18"/>
  <c r="AV12" i="18"/>
  <c r="AU8" i="18"/>
  <c r="AU22" i="18"/>
  <c r="AV25" i="18"/>
  <c r="AU5" i="18"/>
  <c r="AX29" i="18"/>
  <c r="AX20" i="18"/>
  <c r="AV11" i="18"/>
  <c r="AV7" i="18"/>
  <c r="AX8" i="18"/>
  <c r="AV30" i="18"/>
  <c r="AU18" i="18"/>
  <c r="AV13" i="18"/>
  <c r="AV31" i="18"/>
  <c r="AU17" i="18"/>
  <c r="AV22" i="18"/>
  <c r="F2" i="18"/>
  <c r="AU29" i="18"/>
  <c r="AV28" i="18"/>
  <c r="AU26" i="18"/>
  <c r="AU24" i="18"/>
  <c r="AU9" i="18"/>
  <c r="AU16" i="18"/>
  <c r="AV8" i="18"/>
  <c r="AU15" i="18"/>
  <c r="AU19" i="18"/>
  <c r="BJ2" i="18"/>
  <c r="AV14" i="18"/>
  <c r="AU32" i="18"/>
  <c r="AU22" i="17"/>
  <c r="AX25" i="17"/>
  <c r="AX14" i="17"/>
  <c r="AU20" i="17"/>
  <c r="AX22" i="17"/>
  <c r="AV6" i="17"/>
  <c r="AV8" i="17"/>
  <c r="AU15" i="17"/>
  <c r="AU16" i="17"/>
  <c r="AV26" i="17"/>
  <c r="AU6" i="17"/>
  <c r="AX27" i="17"/>
  <c r="AU21" i="17"/>
  <c r="AV16" i="17"/>
  <c r="AV15" i="17"/>
  <c r="AX21" i="17"/>
  <c r="F2" i="17"/>
  <c r="AV19" i="17"/>
  <c r="AU25" i="17"/>
  <c r="AV7" i="17"/>
  <c r="AX8" i="17"/>
  <c r="AV12" i="17"/>
  <c r="AU4" i="17"/>
  <c r="AU8" i="17"/>
  <c r="AV5" i="17"/>
  <c r="AV10" i="17"/>
  <c r="AX12" i="17"/>
  <c r="AX4" i="17"/>
  <c r="AX16" i="17"/>
  <c r="AV21" i="17"/>
  <c r="AV23" i="17"/>
  <c r="BJ2" i="17"/>
  <c r="AU28" i="17"/>
  <c r="AV17" i="17"/>
  <c r="AU12" i="17"/>
  <c r="AU13" i="17"/>
  <c r="AU24" i="17"/>
  <c r="AU14" i="17"/>
  <c r="AV22" i="17"/>
  <c r="AV11" i="17"/>
  <c r="BM2" i="22"/>
  <c r="AV2" i="24"/>
  <c r="AU5" i="11"/>
  <c r="AX20" i="11"/>
  <c r="AU34" i="11"/>
  <c r="AV44" i="11"/>
  <c r="AV31" i="11"/>
  <c r="AU48" i="11"/>
  <c r="AU26" i="11"/>
  <c r="AV38" i="11"/>
  <c r="AX10" i="11"/>
  <c r="AX44" i="11"/>
  <c r="AU7" i="11"/>
  <c r="AV15" i="11"/>
  <c r="AV28" i="11"/>
  <c r="AV14" i="11"/>
  <c r="AV48" i="11"/>
  <c r="AV10" i="11"/>
  <c r="AV46" i="11"/>
  <c r="AU40" i="11"/>
  <c r="AV27" i="11"/>
  <c r="AX7" i="11"/>
  <c r="AV11" i="11"/>
  <c r="AU44" i="11"/>
  <c r="AU31" i="11"/>
  <c r="AX18" i="11"/>
  <c r="AV21" i="11"/>
  <c r="AV43" i="11"/>
  <c r="AX33" i="11"/>
  <c r="AX29" i="11"/>
  <c r="AX11" i="11"/>
  <c r="AX14" i="11"/>
  <c r="AU47" i="11"/>
  <c r="AV29" i="11"/>
  <c r="AU22" i="11"/>
  <c r="AV18" i="11"/>
  <c r="AX37" i="11"/>
  <c r="AX22" i="11"/>
  <c r="AU11" i="11"/>
  <c r="AU4" i="11"/>
  <c r="AX13" i="11"/>
  <c r="AX43" i="11"/>
  <c r="AV7" i="11"/>
  <c r="AU24" i="11"/>
  <c r="AV20" i="11"/>
  <c r="AV16" i="11"/>
  <c r="AX21" i="11"/>
  <c r="AU13" i="11"/>
  <c r="AX17" i="11"/>
  <c r="AU33" i="11"/>
  <c r="AU8" i="11"/>
  <c r="AV17" i="11"/>
  <c r="AX25" i="11"/>
  <c r="AX42" i="11"/>
  <c r="AU43" i="11"/>
  <c r="AU30" i="11"/>
  <c r="AU21" i="11"/>
  <c r="AV35" i="11"/>
  <c r="AV5" i="11"/>
  <c r="AU41" i="11"/>
  <c r="AU16" i="11"/>
  <c r="AV42" i="11"/>
  <c r="AX35" i="11"/>
  <c r="AX12" i="11"/>
  <c r="AV45" i="11"/>
  <c r="AV32" i="11"/>
  <c r="AX30" i="11"/>
  <c r="AV23" i="11"/>
  <c r="AU19" i="11"/>
  <c r="AU10" i="11"/>
  <c r="AX24" i="11"/>
  <c r="AU12" i="11"/>
  <c r="AX48" i="11"/>
  <c r="AX34" i="11"/>
  <c r="AV25" i="11"/>
  <c r="AX4" i="11"/>
  <c r="AU38" i="11"/>
  <c r="AV4" i="11"/>
  <c r="AU18" i="11"/>
  <c r="AV39" i="11"/>
  <c r="AU20" i="11"/>
  <c r="AX41" i="11"/>
  <c r="AU37" i="11"/>
  <c r="AU35" i="11"/>
  <c r="AV13" i="11"/>
  <c r="AX46" i="11"/>
  <c r="AX16" i="11"/>
  <c r="AX5" i="11"/>
  <c r="AX8" i="11"/>
  <c r="AX38" i="11"/>
  <c r="AV24" i="11"/>
  <c r="AU45" i="11"/>
  <c r="F2" i="11"/>
  <c r="AU29" i="11"/>
  <c r="AV30" i="11"/>
  <c r="AU28" i="11"/>
  <c r="AU14" i="11"/>
  <c r="AU9" i="11"/>
  <c r="AX45" i="11"/>
  <c r="AU6" i="11"/>
  <c r="AX32" i="11"/>
  <c r="AV47" i="11"/>
  <c r="AV22" i="11"/>
  <c r="AV8" i="11"/>
  <c r="AU36" i="11"/>
  <c r="AV34" i="11"/>
  <c r="AU23" i="11"/>
  <c r="AV26" i="11"/>
  <c r="AV12" i="11"/>
  <c r="AV33" i="11"/>
  <c r="AU27" i="12"/>
  <c r="AX6" i="12"/>
  <c r="AV36" i="12"/>
  <c r="AX39" i="12"/>
  <c r="AV32" i="12"/>
  <c r="AU4" i="12"/>
  <c r="AU17" i="12"/>
  <c r="AX32" i="12"/>
  <c r="AV27" i="12"/>
  <c r="AX4" i="12"/>
  <c r="AU31" i="12"/>
  <c r="AV19" i="12"/>
  <c r="AV13" i="12"/>
  <c r="AU16" i="12"/>
  <c r="AX11" i="12"/>
  <c r="AU39" i="12"/>
  <c r="AX36" i="12"/>
  <c r="AV10" i="12"/>
  <c r="AV11" i="12"/>
  <c r="AX35" i="12"/>
  <c r="AX13" i="12"/>
  <c r="AX31" i="12"/>
  <c r="AV9" i="12"/>
  <c r="AX8" i="12"/>
  <c r="AX26" i="12"/>
  <c r="AX21" i="12"/>
  <c r="AX12" i="12"/>
  <c r="AV26" i="12"/>
  <c r="AV21" i="12"/>
  <c r="AX22" i="12"/>
  <c r="AV38" i="12"/>
  <c r="AV35" i="12"/>
  <c r="AV31" i="12"/>
  <c r="AV14" i="12"/>
  <c r="AU30" i="12"/>
  <c r="AU9" i="12"/>
  <c r="AV8" i="12"/>
  <c r="AU18" i="12"/>
  <c r="AU21" i="12"/>
  <c r="AX18" i="12"/>
  <c r="AV23" i="12"/>
  <c r="AX23" i="12"/>
  <c r="AV5" i="12"/>
  <c r="AX7" i="12"/>
  <c r="AV17" i="12"/>
  <c r="AV4" i="12"/>
  <c r="AV20" i="12"/>
  <c r="AU36" i="12"/>
  <c r="AU11" i="12"/>
  <c r="AX30" i="12"/>
  <c r="AU32" i="12"/>
  <c r="AV34" i="12"/>
  <c r="AU22" i="12"/>
  <c r="AX15" i="12"/>
  <c r="AV12" i="12"/>
  <c r="AX5" i="12"/>
  <c r="AU15" i="12"/>
  <c r="AX17" i="12"/>
  <c r="AV29" i="12"/>
  <c r="AV15" i="12"/>
  <c r="AU37" i="12"/>
  <c r="AV39" i="12"/>
  <c r="AV30" i="12"/>
  <c r="AU33" i="12"/>
  <c r="AU8" i="12"/>
  <c r="AU19" i="12"/>
  <c r="AV25" i="12"/>
  <c r="AV18" i="12"/>
  <c r="AU7" i="12"/>
  <c r="F2" i="12"/>
  <c r="AV6" i="12"/>
  <c r="AV32" i="13"/>
  <c r="AU36" i="13"/>
  <c r="AU54" i="13"/>
  <c r="AU38" i="13"/>
  <c r="AU42" i="13"/>
  <c r="AU13" i="13"/>
  <c r="AV51" i="13"/>
  <c r="AV21" i="13"/>
  <c r="AU14" i="13"/>
  <c r="AV5" i="13"/>
  <c r="AV47" i="13"/>
  <c r="AU29" i="13"/>
  <c r="AV37" i="13"/>
  <c r="F2" i="13"/>
  <c r="AU35" i="13"/>
  <c r="AV22" i="13"/>
  <c r="AV6" i="13"/>
  <c r="AV46" i="13"/>
  <c r="AU49" i="14"/>
  <c r="AU41" i="14"/>
  <c r="AX35" i="14"/>
  <c r="AX41" i="14"/>
  <c r="AV32" i="14"/>
  <c r="AX40" i="14"/>
  <c r="AX32" i="14"/>
  <c r="AU35" i="14"/>
  <c r="AX11" i="14"/>
  <c r="AX29" i="14"/>
  <c r="AU20" i="14"/>
  <c r="AX16" i="14"/>
  <c r="AU15" i="14"/>
  <c r="AU33" i="14"/>
  <c r="AX23" i="14"/>
  <c r="AU7" i="14"/>
  <c r="AX30" i="14"/>
  <c r="AX4" i="14"/>
  <c r="AX8" i="14"/>
  <c r="AU24" i="14"/>
  <c r="AU21" i="14"/>
  <c r="AX39" i="14"/>
  <c r="AV30" i="14"/>
  <c r="AU13" i="14"/>
  <c r="AX5" i="14"/>
  <c r="AU40" i="14"/>
  <c r="AX33" i="14"/>
  <c r="AX20" i="14"/>
  <c r="AX10" i="14"/>
  <c r="AV39" i="14"/>
  <c r="AV25" i="14"/>
  <c r="AV7" i="14"/>
  <c r="BM2" i="14"/>
  <c r="AX44" i="14"/>
  <c r="AV35" i="14"/>
  <c r="AV26" i="14"/>
  <c r="AU43" i="14"/>
  <c r="AV15" i="14"/>
  <c r="AX28" i="14"/>
  <c r="AX42" i="14"/>
  <c r="AV41" i="14"/>
  <c r="AU47" i="14"/>
  <c r="AX38" i="14"/>
  <c r="AX31" i="14"/>
  <c r="AV8" i="14"/>
  <c r="AX7" i="14"/>
  <c r="AV14" i="14"/>
  <c r="AV37" i="14"/>
  <c r="AU38" i="14"/>
  <c r="AU31" i="14"/>
  <c r="AX43" i="14"/>
  <c r="AU28" i="14"/>
  <c r="AV21" i="14"/>
  <c r="AV33" i="14"/>
  <c r="AX24" i="14"/>
  <c r="AX14" i="14"/>
  <c r="AV34" i="14"/>
  <c r="AV38" i="14"/>
  <c r="AV4" i="14"/>
  <c r="AV27" i="14"/>
  <c r="AU19" i="14"/>
  <c r="AV13" i="14"/>
  <c r="AU8" i="14"/>
  <c r="AU32" i="14"/>
  <c r="AV20" i="14"/>
  <c r="AU30" i="14"/>
  <c r="AU22" i="14"/>
  <c r="AU12" i="14"/>
  <c r="AU9" i="14"/>
  <c r="AV24" i="14"/>
  <c r="AU42" i="14"/>
  <c r="AU10" i="14"/>
  <c r="AU29" i="14"/>
  <c r="AU44" i="14"/>
  <c r="AV36" i="14"/>
  <c r="AV40" i="14"/>
  <c r="F2" i="14"/>
  <c r="AV17" i="15"/>
  <c r="AX17" i="15"/>
  <c r="AV20" i="15"/>
  <c r="AU16" i="15"/>
  <c r="AX10" i="15"/>
  <c r="AX29" i="15"/>
  <c r="AX26" i="15"/>
  <c r="AX33" i="15"/>
  <c r="AU29" i="15"/>
  <c r="AU31" i="15"/>
  <c r="AU15" i="15"/>
  <c r="AU32" i="15"/>
  <c r="AX15" i="15"/>
  <c r="AX31" i="15"/>
  <c r="AV28" i="15"/>
  <c r="AX37" i="15"/>
  <c r="AU34" i="15"/>
  <c r="AU11" i="15"/>
  <c r="AU37" i="15"/>
  <c r="I2" i="15"/>
  <c r="AU35" i="15"/>
  <c r="AX14" i="15"/>
  <c r="AV24" i="15"/>
  <c r="AU8" i="15"/>
  <c r="AX8" i="15"/>
  <c r="AV8" i="15"/>
  <c r="AX23" i="15"/>
  <c r="AV18" i="15"/>
  <c r="AX19" i="15"/>
  <c r="AX18" i="15"/>
  <c r="AU19" i="15"/>
  <c r="AU13" i="15"/>
  <c r="AV30" i="15"/>
  <c r="AU6" i="15"/>
  <c r="AX6" i="15"/>
  <c r="AU20" i="15"/>
  <c r="AX12" i="15"/>
  <c r="AX35" i="15"/>
  <c r="AX20" i="15"/>
  <c r="AX32" i="15"/>
  <c r="AU22" i="15"/>
  <c r="AU25" i="15"/>
  <c r="AU18" i="15"/>
  <c r="AU38" i="15"/>
  <c r="AV14" i="15"/>
  <c r="AX9" i="15"/>
  <c r="AU12" i="15"/>
  <c r="AV36" i="15"/>
  <c r="AX38" i="15"/>
  <c r="AX22" i="15"/>
  <c r="AU17" i="15"/>
  <c r="AV29" i="15"/>
  <c r="AX36" i="15"/>
  <c r="AX11" i="15"/>
  <c r="AU14" i="15"/>
  <c r="AU26" i="15"/>
  <c r="AU21" i="15"/>
  <c r="AV4" i="15"/>
  <c r="AV9" i="15"/>
  <c r="AV38" i="15"/>
  <c r="AX16" i="15"/>
  <c r="AX4" i="15"/>
  <c r="AV5" i="15"/>
  <c r="AX34" i="15"/>
  <c r="AU33" i="15"/>
  <c r="AV23" i="15"/>
  <c r="AX13" i="15"/>
  <c r="AX30" i="15"/>
  <c r="AX28" i="15"/>
  <c r="AU28" i="15"/>
  <c r="AV26" i="15"/>
  <c r="AV22" i="15"/>
  <c r="AV19" i="15"/>
  <c r="AV16" i="15"/>
  <c r="AV13" i="15"/>
  <c r="AV11" i="15"/>
  <c r="AV7" i="15"/>
  <c r="AV15" i="15"/>
  <c r="AV37" i="15"/>
  <c r="AV34" i="15"/>
  <c r="AV31" i="15"/>
  <c r="AU30" i="15"/>
  <c r="AV35" i="15"/>
  <c r="AV6" i="15"/>
  <c r="AU9" i="15"/>
  <c r="AV32" i="15"/>
  <c r="F2" i="15"/>
  <c r="AU6" i="16"/>
  <c r="AV17" i="16"/>
  <c r="AV35" i="16"/>
  <c r="AU23" i="16"/>
  <c r="BK2" i="16"/>
  <c r="AV10" i="16"/>
  <c r="AX35" i="16"/>
  <c r="AU26" i="16"/>
  <c r="AX7" i="16"/>
  <c r="AV28" i="16"/>
  <c r="AX19" i="16"/>
  <c r="AV20" i="16"/>
  <c r="AX12" i="16"/>
  <c r="AV7" i="16"/>
  <c r="AU27" i="16"/>
  <c r="AX28" i="16"/>
  <c r="AU19" i="16"/>
  <c r="AU12" i="16"/>
  <c r="AX26" i="16"/>
  <c r="AX27" i="16"/>
  <c r="AX4" i="16"/>
  <c r="AU8" i="16"/>
  <c r="AU34" i="16"/>
  <c r="AX31" i="16"/>
  <c r="AV33" i="16"/>
  <c r="AU5" i="16"/>
  <c r="AU9" i="16"/>
  <c r="AV13" i="16"/>
  <c r="AX23" i="16"/>
  <c r="BG2" i="16"/>
  <c r="AV27" i="16"/>
  <c r="AU33" i="16"/>
  <c r="AV16" i="16"/>
  <c r="AV34" i="16"/>
  <c r="AX5" i="16"/>
  <c r="AX9" i="16"/>
  <c r="K2" i="16"/>
  <c r="AW2" i="16" s="1"/>
  <c r="I2" i="16"/>
  <c r="AX33" i="16"/>
  <c r="AX16" i="16"/>
  <c r="F2" i="16"/>
  <c r="AX20" i="16"/>
  <c r="AU20" i="16"/>
  <c r="AV5" i="16"/>
  <c r="AV9" i="16"/>
  <c r="AX22" i="16"/>
  <c r="AU16" i="16"/>
  <c r="AU15" i="16"/>
  <c r="AX8" i="16"/>
  <c r="AU28" i="16"/>
  <c r="AU22" i="16"/>
  <c r="AV12" i="16"/>
  <c r="AX34" i="16"/>
  <c r="AV4" i="16"/>
  <c r="AX15" i="16"/>
  <c r="AV30" i="16"/>
  <c r="AV6" i="16"/>
  <c r="AU11" i="16"/>
  <c r="AU4" i="16"/>
  <c r="AU35" i="16"/>
  <c r="AX30" i="16"/>
  <c r="AX29" i="16"/>
  <c r="AU25" i="16"/>
  <c r="AV8" i="16"/>
  <c r="AX17" i="16"/>
  <c r="AU30" i="16"/>
  <c r="AX6" i="16"/>
  <c r="AU32" i="16"/>
  <c r="AU29" i="16"/>
  <c r="AV19" i="16"/>
  <c r="AV22" i="16"/>
  <c r="AV32" i="16"/>
  <c r="AV15" i="16"/>
  <c r="AU7" i="16"/>
  <c r="AV18" i="16"/>
  <c r="AV29" i="16"/>
  <c r="AV23" i="16"/>
  <c r="AU21" i="16"/>
  <c r="BM2" i="11"/>
  <c r="BM2" i="12"/>
  <c r="BM2" i="15"/>
  <c r="BM2" i="16"/>
  <c r="AX2" i="23"/>
  <c r="AU2" i="23"/>
  <c r="BM2" i="10"/>
  <c r="AX23" i="10"/>
  <c r="AV6" i="10"/>
  <c r="AX22" i="10"/>
  <c r="AV15" i="10"/>
  <c r="AU23" i="10"/>
  <c r="AX27" i="10"/>
  <c r="AU5" i="10"/>
  <c r="AV27" i="10"/>
  <c r="AV10" i="10"/>
  <c r="AX18" i="10"/>
  <c r="AV7" i="10"/>
  <c r="AU25" i="10"/>
  <c r="AV19" i="10"/>
  <c r="AU27" i="10"/>
  <c r="AV14" i="10"/>
  <c r="AU16" i="10"/>
  <c r="AU28" i="10"/>
  <c r="AV18" i="10"/>
  <c r="AV11" i="10"/>
  <c r="AV23" i="10"/>
  <c r="AV22" i="10"/>
  <c r="AU4" i="10"/>
  <c r="AV5" i="10"/>
  <c r="AX4" i="10"/>
  <c r="AU18" i="10"/>
  <c r="AV28" i="10"/>
  <c r="AU20" i="10"/>
  <c r="AU21" i="10"/>
  <c r="AV19" i="9"/>
  <c r="AV23" i="9"/>
  <c r="AV26" i="9"/>
  <c r="AV18" i="9"/>
  <c r="AV10" i="9"/>
  <c r="AV20" i="9"/>
  <c r="AV17" i="9"/>
  <c r="AV27" i="9"/>
  <c r="AV11" i="9"/>
  <c r="AU15" i="9"/>
  <c r="AV16" i="9"/>
  <c r="BH2" i="8"/>
  <c r="I2" i="8"/>
  <c r="AU5" i="8"/>
  <c r="AV26" i="8"/>
  <c r="AU8" i="8"/>
  <c r="AX9" i="8"/>
  <c r="AV23" i="8"/>
  <c r="AV7" i="8"/>
  <c r="AU29" i="8"/>
  <c r="AU14" i="8"/>
  <c r="AU17" i="8"/>
  <c r="AX4" i="8"/>
  <c r="F2" i="8"/>
  <c r="AU25" i="7"/>
  <c r="AU12" i="7"/>
  <c r="AV20" i="7"/>
  <c r="AV14" i="7"/>
  <c r="AV28" i="7"/>
  <c r="AU16" i="7"/>
  <c r="AV5" i="7"/>
  <c r="AX5" i="7"/>
  <c r="AU26" i="7"/>
  <c r="AU17" i="7"/>
  <c r="AV9" i="7"/>
  <c r="AX26" i="7"/>
  <c r="AU18" i="7"/>
  <c r="AV25" i="7"/>
  <c r="AX9" i="7"/>
  <c r="AV17" i="7"/>
  <c r="AX25" i="7"/>
  <c r="AU21" i="7"/>
  <c r="AV27" i="7"/>
  <c r="AV4" i="7"/>
  <c r="AV11" i="7"/>
  <c r="BM2" i="7"/>
  <c r="AU7" i="7"/>
  <c r="AU27" i="7"/>
  <c r="AV6" i="7"/>
  <c r="AV10" i="7"/>
  <c r="F2" i="7"/>
  <c r="AU9" i="7"/>
  <c r="AX19" i="6"/>
  <c r="AV20" i="6"/>
  <c r="AU7" i="6"/>
  <c r="AU18" i="6"/>
  <c r="AU19" i="6"/>
  <c r="AU9" i="6"/>
  <c r="AX18" i="6"/>
  <c r="AX9" i="6"/>
  <c r="AV11" i="6"/>
  <c r="AV17" i="6"/>
  <c r="AX6" i="6"/>
  <c r="AX4" i="6"/>
  <c r="AV18" i="6"/>
  <c r="AU11" i="6"/>
  <c r="AX11" i="6"/>
  <c r="AV4" i="6"/>
  <c r="AX16" i="6"/>
  <c r="AV9" i="6"/>
  <c r="AV5" i="6"/>
  <c r="AV16" i="6"/>
  <c r="AU6" i="6"/>
  <c r="AV13" i="6"/>
  <c r="AU5" i="6"/>
  <c r="AU8" i="6"/>
  <c r="AU10" i="6"/>
  <c r="AV7" i="6"/>
  <c r="F2" i="6"/>
  <c r="AV19" i="6"/>
  <c r="AV22" i="6"/>
  <c r="AX19" i="5"/>
  <c r="AV21" i="5"/>
  <c r="AU9" i="5"/>
  <c r="AU16" i="5"/>
  <c r="AX16" i="5"/>
  <c r="AV19" i="5"/>
  <c r="AV6" i="5"/>
  <c r="AX6" i="5"/>
  <c r="AX9" i="5"/>
  <c r="AU4" i="5"/>
  <c r="AU19" i="5"/>
  <c r="AV8" i="5"/>
  <c r="AV15" i="5"/>
  <c r="AX8" i="5"/>
  <c r="AU8" i="5"/>
  <c r="AU13" i="5"/>
  <c r="AU20" i="5"/>
  <c r="AU5" i="5"/>
  <c r="AU7" i="5"/>
  <c r="AU6" i="5"/>
  <c r="AV14" i="5"/>
  <c r="AU21" i="5"/>
  <c r="BG2" i="17"/>
  <c r="K2" i="15"/>
  <c r="AW2" i="15" s="1"/>
  <c r="BG2" i="15"/>
  <c r="K2" i="17"/>
  <c r="I2" i="17"/>
  <c r="BM2" i="6"/>
  <c r="BH2" i="15"/>
  <c r="BH2" i="17"/>
  <c r="BM2" i="17"/>
  <c r="BM2" i="21"/>
  <c r="I2" i="22"/>
  <c r="BH2" i="22"/>
  <c r="K2" i="22"/>
  <c r="BG2" i="22"/>
  <c r="BH2" i="21"/>
  <c r="K2" i="21"/>
  <c r="AW2" i="21" s="1"/>
  <c r="I2" i="21"/>
  <c r="BG2" i="21"/>
  <c r="BH2" i="20"/>
  <c r="I2" i="20"/>
  <c r="BG2" i="20"/>
  <c r="K2" i="20"/>
  <c r="AW2" i="20" s="1"/>
  <c r="BM2" i="19"/>
  <c r="BG2" i="18"/>
  <c r="I2" i="18"/>
  <c r="BH2" i="18"/>
  <c r="K2" i="18"/>
  <c r="I2" i="14"/>
  <c r="BH2" i="14"/>
  <c r="K2" i="14"/>
  <c r="AW2" i="14" s="1"/>
  <c r="BG2" i="14"/>
  <c r="BH2" i="13"/>
  <c r="K2" i="13"/>
  <c r="BG2" i="13"/>
  <c r="I2" i="13"/>
  <c r="I2" i="12"/>
  <c r="BG2" i="12"/>
  <c r="BH2" i="12"/>
  <c r="K2" i="12"/>
  <c r="BH2" i="11"/>
  <c r="K2" i="11"/>
  <c r="BG2" i="11"/>
  <c r="I2" i="11"/>
  <c r="BH2" i="9"/>
  <c r="K2" i="9"/>
  <c r="AW2" i="9" s="1"/>
  <c r="BG2" i="9"/>
  <c r="I2" i="9"/>
  <c r="BH2" i="7"/>
  <c r="K2" i="7"/>
  <c r="BG2" i="7"/>
  <c r="I2" i="7"/>
  <c r="I2" i="6"/>
  <c r="BG2" i="6"/>
  <c r="BH2" i="6"/>
  <c r="K2" i="6"/>
  <c r="AW2" i="6" s="1"/>
  <c r="BH2" i="5"/>
  <c r="K2" i="5"/>
  <c r="AW2" i="5" s="1"/>
  <c r="BG2" i="5"/>
  <c r="I2" i="5"/>
  <c r="BH2" i="1"/>
  <c r="BG2" i="1"/>
  <c r="F2" i="1"/>
  <c r="K2" i="1"/>
  <c r="AX2" i="1" s="1"/>
  <c r="AW2" i="1"/>
  <c r="I2" i="1"/>
  <c r="BM2" i="1"/>
  <c r="BS18" i="2"/>
  <c r="BS15" i="2"/>
  <c r="BI2" i="14" l="1"/>
  <c r="AW2" i="19"/>
  <c r="BI2" i="7"/>
  <c r="BI2" i="9"/>
  <c r="BI2" i="13"/>
  <c r="BI2" i="22"/>
  <c r="BI2" i="17"/>
  <c r="BI2" i="10"/>
  <c r="BI2" i="8"/>
  <c r="BI2" i="20"/>
  <c r="BI2" i="21"/>
  <c r="BI2" i="15"/>
  <c r="BI2" i="19"/>
  <c r="AW2" i="11"/>
  <c r="AW2" i="18"/>
  <c r="AW2" i="12"/>
  <c r="AW2" i="7"/>
  <c r="AW2" i="17"/>
  <c r="BI2" i="6"/>
  <c r="BI2" i="12"/>
  <c r="BI2" i="18"/>
  <c r="AU2" i="10"/>
  <c r="AW2" i="13"/>
  <c r="BI2" i="16"/>
  <c r="AW2" i="22"/>
  <c r="AW2" i="8"/>
  <c r="BI2" i="5"/>
  <c r="AX2" i="22"/>
  <c r="AU2" i="21"/>
  <c r="AU2" i="20"/>
  <c r="AX2" i="19"/>
  <c r="AU2" i="19"/>
  <c r="AV2" i="19"/>
  <c r="AV2" i="17"/>
  <c r="AU2" i="11"/>
  <c r="AU2" i="13"/>
  <c r="AX2" i="9"/>
  <c r="AU2" i="9"/>
  <c r="AX2" i="10"/>
  <c r="AV2" i="10"/>
  <c r="AU2" i="7"/>
  <c r="AX2" i="7"/>
  <c r="AU2" i="6"/>
  <c r="AV2" i="18"/>
  <c r="AV2" i="22"/>
  <c r="AV2" i="20"/>
  <c r="AX2" i="17"/>
  <c r="AV2" i="9"/>
  <c r="AV2" i="8"/>
  <c r="AX2" i="5"/>
  <c r="AU2" i="5"/>
  <c r="AV2" i="5"/>
  <c r="AX2" i="13"/>
  <c r="AU2" i="22"/>
  <c r="AV2" i="21"/>
  <c r="AX2" i="21"/>
  <c r="AX2" i="20"/>
  <c r="AU2" i="18"/>
  <c r="AX2" i="18"/>
  <c r="AU2" i="17"/>
  <c r="AV2" i="11"/>
  <c r="AX2" i="11"/>
  <c r="AX2" i="12"/>
  <c r="AU2" i="12"/>
  <c r="AV2" i="12"/>
  <c r="AV2" i="13"/>
  <c r="AV2" i="14"/>
  <c r="AX2" i="14"/>
  <c r="AU2" i="14"/>
  <c r="AV2" i="15"/>
  <c r="AX2" i="15"/>
  <c r="AU2" i="15"/>
  <c r="AU2" i="16"/>
  <c r="AX2" i="16"/>
  <c r="AV2" i="16"/>
  <c r="AU2" i="8"/>
  <c r="AX2" i="8"/>
  <c r="AV2" i="7"/>
  <c r="AX2" i="6"/>
  <c r="AV2" i="6"/>
  <c r="AU2" i="1"/>
  <c r="AV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tc={4C970DCC-1F7F-6948-BC7C-3C7E30351B0E}</author>
    <author>Author</author>
    <author>tc={DFD6E91A-D686-3C4B-8371-631B5AF8245B}</author>
    <author>tc={B9F95B95-D493-2D4D-9CA3-C8ACD2282FA3}</author>
    <author>tc={B5FBED75-61EB-D547-8E5A-38579D042ED6}</author>
    <author>tc={1D86EB81-6598-BD4B-A9C2-38C15CCA2B3D}</author>
    <author>tc={4CAEECC0-98AA-A146-B56D-6FCBB5364389}</author>
    <author>tc={2F39D742-8C02-E341-AB8A-092C6B302320}</author>
    <author>tc={B012781B-0301-4B45-9AD8-14090FC8C94B}</author>
    <author>tc={B4520465-4CCD-B441-B260-EA3B1BCF68AE}</author>
    <author>tc={B08C2C5E-4F93-D140-9961-438C77D47691}</author>
    <author>tc={36115CCB-5103-AD4A-9B84-8EF04A299D14}</author>
    <author>tc={926F949D-7B5C-6046-91DA-66703150E5ED}</author>
    <author>tc={BCD8BCCF-0395-2847-AC10-BB734EA9B0CA}</author>
    <author>tc={CFA025D2-2A8F-C543-B2CB-E5CE4137FF79}</author>
    <author>tc={52E1D6A9-2FA5-6044-A55D-A51C7F53ED6C}</author>
    <author>tc={F666CFC0-9C77-5448-A7FA-80DA7D8DB945}</author>
    <author>tc={E04B1FFA-44D9-1C47-B03C-38AC2F5F28C9}</author>
    <author>tc={A8C7D68A-794E-3147-A4C0-32D052BC3CB8}</author>
    <author>tc={B7CB9578-E0E8-5045-97DD-4053211EDCC5}</author>
    <author>tc={F1DB3F31-5C53-C84F-9D2C-1B384FEC56D3}</author>
    <author>tc={2BB3C958-3A2D-2B46-ACA7-BA98ED9C54F2}</author>
    <author>tc={40985882-9FBA-3840-B219-F164C1200307}</author>
    <author>tc={48E85521-8475-6A47-9DFA-773660B50095}</author>
    <author>tc={3148B107-D4C4-9F43-9E47-68CD4275D3DE}</author>
    <author>tc={B242CAC8-83D4-5D4C-BC4E-D861988EFC3B}</author>
    <author>tc={9254ABB8-E134-4D4A-A885-4E8BF296E0ED}</author>
    <author>tc={785AEF12-DB2F-AE42-AA8D-71B15F45197B}</author>
    <author>tc={DA443126-08AB-FB49-ABFE-004EAD09ADEC}</author>
    <author>tc={C50C1A4D-0C3A-BA44-BA77-7C65F01D511C}</author>
    <author>tc={F213CB5E-47FD-5446-9E74-915290EBD583}</author>
    <author>tc={90C14560-4DB8-4041-BE51-58DB935738DC}</author>
    <author>tc={BCBB9002-F604-7142-BFF0-523AC963BE48}</author>
    <author>tc={6E10EC84-9E5B-F743-A0B6-1F9627CC1A0C}</author>
    <author>tc={CF697923-D16B-E344-B2F8-5DA8753A3E0F}</author>
    <author>tc={6FC8A980-3A66-C04B-8ED6-52521A3C1B65}</author>
    <author>tc={75988277-1DBF-AD44-B11F-6626F017A375}</author>
    <author>tc={9A7B484D-BE1B-C246-B545-F5693AB316D9}</author>
    <author>tc={11890E05-BA70-8349-A53B-77E94C052D09}</author>
    <author>tc={F0DF9C06-C6C9-F741-89AB-2E5A10BFF9F9}</author>
  </authors>
  <commentList>
    <comment ref="BB3" authorId="0" shapeId="0" xr:uid="{4C970DCC-1F7F-6948-BC7C-3C7E30351B0E}">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 ref="R4" authorId="1" shapeId="0" xr:uid="{00000000-0006-0000-0000-000001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requirements</t>
        </r>
      </text>
    </comment>
    <comment ref="BB4" authorId="2" shapeId="0" xr:uid="{DFD6E91A-D686-3C4B-8371-631B5AF8245B}">
      <text>
        <t>[Threaded comment]
Your version of Excel allows you to read this threaded comment; however, any edits to it will get removed if the file is opened in a newer version of Excel. Learn more: https://go.microsoft.com/fwlink/?linkid=870924
Comment:
    fulfil(1) | requirements(1) | unless(1) |</t>
      </text>
    </comment>
    <comment ref="R5" authorId="1" shapeId="0" xr:uid="{00000000-0006-0000-0000-000002000000}">
      <text>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verification</t>
        </r>
      </text>
    </comment>
    <comment ref="Y5" authorId="1" shapeId="0" xr:uid="{00000000-0006-0000-0000-000003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verification control process</t>
        </r>
      </text>
    </comment>
    <comment ref="AM5" authorId="3" shapeId="0" xr:uid="{B9F95B95-D493-2D4D-9CA3-C8ACD2282FA3}">
      <text>
        <t>[Threaded comment]
Your version of Excel allows you to read this threaded comment; however, any edits to it will get removed if the file is opened in a newer version of Excel. Learn more: https://go.microsoft.com/fwlink/?linkid=870924
Comment:
    that</t>
      </text>
    </comment>
    <comment ref="BB5" authorId="4" shapeId="0" xr:uid="{B5FBED75-61EB-D547-8E5A-38579D042ED6}">
      <text>
        <t>[Threaded comment]
Your version of Excel allows you to read this threaded comment; however, any edits to it will get removed if the file is opened in a newer version of Excel. Learn more: https://go.microsoft.com/fwlink/?linkid=870924
Comment:
    requirements(1) | explicitly(1) | verified(1) | verification(1) | process(1) | appendix(1) |</t>
      </text>
    </comment>
    <comment ref="AJ6" authorId="5" shapeId="0" xr:uid="{1D86EB81-6598-BD4B-A9C2-38C15CCA2B3D}">
      <text>
        <t>[Threaded comment]
Your version of Excel allows you to read this threaded comment; however, any edits to it will get removed if the file is opened in a newer version of Excel. Learn more: https://go.microsoft.com/fwlink/?linkid=870924
Comment:
    ……to</t>
      </text>
    </comment>
    <comment ref="AM6" authorId="6" shapeId="0" xr:uid="{4CAEECC0-98AA-A146-B56D-6FCBB5364389}">
      <text>
        <t>[Threaded comment]
Your version of Excel allows you to read this threaded comment; however, any edits to it will get removed if the file is opened in a newer version of Excel. Learn more: https://go.microsoft.com/fwlink/?linkid=870924
Comment:
    each</t>
      </text>
    </comment>
    <comment ref="Z7" authorId="7" shapeId="0" xr:uid="{2F39D742-8C02-E341-AB8A-092C6B302320}">
      <text>
        <t>[Threaded comment]
Your version of Excel allows you to read this threaded comment; however, any edits to it will get removed if the file is opened in a newer version of Excel. Learn more: https://go.microsoft.com/fwlink/?linkid=870924
Comment:
    temperatures in what?</t>
      </text>
    </comment>
    <comment ref="Z8" authorId="8" shapeId="0" xr:uid="{B012781B-0301-4B45-9AD8-14090FC8C94B}">
      <text>
        <t>[Threaded comment]
Your version of Excel allows you to read this threaded comment; however, any edits to it will get removed if the file is opened in a newer version of Excel. Learn more: https://go.microsoft.com/fwlink/?linkid=870924
Comment:
    temperatures in what?</t>
      </text>
    </comment>
    <comment ref="R9" authorId="9" shapeId="0" xr:uid="{B4520465-4CCD-B441-B260-EA3B1BCF68AE}">
      <text>
        <t>[Threaded comment]
Your version of Excel allows you to read this threaded comment; however, any edits to it will get removed if the file is opened in a newer version of Excel. Learn more: https://go.microsoft.com/fwlink/?linkid=870924
Comment:
    interactions</t>
      </text>
    </comment>
    <comment ref="AM9" authorId="10" shapeId="0" xr:uid="{B08C2C5E-4F93-D140-9961-438C77D47691}">
      <text>
        <t>[Threaded comment]
Your version of Excel allows you to read this threaded comment; however, any edits to it will get removed if the file is opened in a newer version of Excel. Learn more: https://go.microsoft.com/fwlink/?linkid=870924
Comment:
    that, such</t>
      </text>
    </comment>
    <comment ref="AN9" authorId="11" shapeId="0" xr:uid="{36115CCB-5103-AD4A-9B84-8EF04A299D14}">
      <text>
        <t>[Threaded comment]
Your version of Excel allows you to read this threaded comment; however, any edits to it will get removed if the file is opened in a newer version of Excel. Learn more: https://go.microsoft.com/fwlink/?linkid=870924
Comment:
    Satellite ?</t>
      </text>
    </comment>
    <comment ref="Y11" authorId="1" shapeId="0" xr:uid="{00000000-0006-0000-0000-00000C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verification control process</t>
        </r>
      </text>
    </comment>
    <comment ref="AM11" authorId="12" shapeId="0" xr:uid="{926F949D-7B5C-6046-91DA-66703150E5ED}">
      <text>
        <t>[Threaded comment]
Your version of Excel allows you to read this threaded comment; however, any edits to it will get removed if the file is opened in a newer version of Excel. Learn more: https://go.microsoft.com/fwlink/?linkid=870924
Comment:
    that</t>
      </text>
    </comment>
    <comment ref="AL12" authorId="13" shapeId="0" xr:uid="{BCD8BCCF-0395-2847-AC10-BB734EA9B0CA}">
      <text>
        <t>[Threaded comment]
Your version of Excel allows you to read this threaded comment; however, any edits to it will get removed if the file is opened in a newer version of Excel. Learn more: https://go.microsoft.com/fwlink/?linkid=870924
Comment:
     functional and operational requirements</t>
      </text>
    </comment>
    <comment ref="AN12" authorId="14" shapeId="0" xr:uid="{CFA025D2-2A8F-C543-B2CB-E5CE4137FF79}">
      <text>
        <t>[Threaded comment]
Your version of Excel allows you to read this threaded comment; however, any edits to it will get removed if the file is opened in a newer version of Excel. Learn more: https://go.microsoft.com/fwlink/?linkid=870924
Comment:
    Satellite</t>
      </text>
    </comment>
    <comment ref="AN13" authorId="15" shapeId="0" xr:uid="{52E1D6A9-2FA5-6044-A55D-A51C7F53ED6C}">
      <text>
        <t>[Threaded comment]
Your version of Excel allows you to read this threaded comment; however, any edits to it will get removed if the file is opened in a newer version of Excel. Learn more: https://go.microsoft.com/fwlink/?linkid=870924
Comment:
    Geodetic nadir, yaw steering</t>
      </text>
    </comment>
    <comment ref="AL14" authorId="16" shapeId="0" xr:uid="{F666CFC0-9C77-5448-A7FA-80DA7D8DB945}">
      <text>
        <t>[Threaded comment]
Your version of Excel allows you to read this threaded comment; however, any edits to it will get removed if the file is opened in a newer version of Excel. Learn more: https://go.microsoft.com/fwlink/?linkid=870924
Comment:
    estimation and control of attitude, position, velocity and angular rates</t>
      </text>
    </comment>
    <comment ref="BB14" authorId="17" shapeId="0" xr:uid="{E04B1FFA-44D9-1C47-B03C-38AC2F5F28C9}">
      <text>
        <t>[Threaded comment]
Your version of Excel allows you to read this threaded comment; however, any edits to it will get removed if the file is opened in a newer version of Excel. Learn more: https://go.microsoft.com/fwlink/?linkid=870924
Comment:
    accuracy(1) | estimation(1) | attitude(1) | position(1) | velocity(1) | angular(1) | derived(1) | observational(1) | location(1) | registration(1) | requirements(1) |</t>
      </text>
    </comment>
    <comment ref="R15" authorId="18" shapeId="0" xr:uid="{A8C7D68A-794E-3147-A4C0-32D052BC3CB8}">
      <text>
        <t>[Threaded comment]
Your version of Excel allows you to read this threaded comment; however, any edits to it will get removed if the file is opened in a newer version of Excel. Learn more: https://go.microsoft.com/fwlink/?linkid=870924
Comment:
    inhibit</t>
      </text>
    </comment>
    <comment ref="AL16" authorId="19" shapeId="0" xr:uid="{B7CB9578-E0E8-5045-97DD-4053211EDCC5}">
      <text>
        <t>[Threaded comment]
Your version of Excel allows you to read this threaded comment; however, any edits to it will get removed if the file is opened in a newer version of Excel. Learn more: https://go.microsoft.com/fwlink/?linkid=870924
Comment:
    performance, stability and robustness</t>
      </text>
    </comment>
    <comment ref="AM16" authorId="20" shapeId="0" xr:uid="{F1DB3F31-5C53-C84F-9D2C-1B384FEC56D3}">
      <text>
        <t>[Threaded comment]
Your version of Excel allows you to read this threaded comment; however, any edits to it will get removed if the file is opened in a newer version of Excel. Learn more: https://go.microsoft.com/fwlink/?linkid=870924
Comment:
    all</t>
      </text>
    </comment>
    <comment ref="AO16" authorId="21" shapeId="0" xr:uid="{2BB3C958-3A2D-2B46-ACA7-BA98ED9C54F2}">
      <text>
        <t>[Threaded comment]
Your version of Excel allows you to read this threaded comment; however, any edits to it will get removed if the file is opened in a newer version of Excel. Learn more: https://go.microsoft.com/fwlink/?linkid=870924
Comment:
    all</t>
      </text>
    </comment>
    <comment ref="AS16" authorId="22" shapeId="0" xr:uid="{40985882-9FBA-3840-B219-F164C1200307}">
      <text>
        <t>[Threaded comment]
Your version of Excel allows you to read this threaded comment; however, any edits to it will get removed if the file is opened in a newer version of Excel. Learn more: https://go.microsoft.com/fwlink/?linkid=870924
Comment:
    all</t>
      </text>
    </comment>
    <comment ref="AA17" authorId="1" shapeId="0" xr:uid="{00000000-0006-0000-0000-000015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fully</t>
        </r>
      </text>
    </comment>
    <comment ref="AO17" authorId="23" shapeId="0" xr:uid="{48E85521-8475-6A47-9DFA-773660B50095}">
      <text>
        <t>[Threaded comment]
Your version of Excel allows you to read this threaded comment; however, any edits to it will get removed if the file is opened in a newer version of Excel. Learn more: https://go.microsoft.com/fwlink/?linkid=870924
Comment:
    fully</t>
      </text>
    </comment>
    <comment ref="AL18" authorId="24" shapeId="0" xr:uid="{3148B107-D4C4-9F43-9E47-68CD4275D3DE}">
      <text>
        <t>[Threaded comment]
Your version of Excel allows you to read this threaded comment; however, any edits to it will get removed if the file is opened in a newer version of Excel. Learn more: https://go.microsoft.com/fwlink/?linkid=870924
Comment:
    Emergency and Safe Mode</t>
      </text>
    </comment>
    <comment ref="R19" authorId="25" shapeId="0" xr:uid="{B242CAC8-83D4-5D4C-BC4E-D861988EFC3B}">
      <text>
        <t>[Threaded comment]
Your version of Excel allows you to read this threaded comment; however, any edits to it will get removed if the file is opened in a newer version of Excel. Learn more: https://go.microsoft.com/fwlink/?linkid=870924
Comment:
    update</t>
      </text>
    </comment>
    <comment ref="AG19" authorId="26" shapeId="0" xr:uid="{9254ABB8-E134-4D4A-A885-4E8BF296E0ED}">
      <text>
        <t>[Threaded comment]
Your version of Excel allows you to read this threaded comment; however, any edits to it will get removed if the file is opened in a newer version of Excel. Learn more: https://go.microsoft.com/fwlink/?linkid=870924
Comment:
    not require</t>
      </text>
    </comment>
    <comment ref="AL19" authorId="27" shapeId="0" xr:uid="{785AEF12-DB2F-AE42-AA8D-71B15F45197B}">
      <text>
        <t>[Threaded comment]
Your version of Excel allows you to read this threaded comment; however, any edits to it will get removed if the file is opened in a newer version of Excel. Learn more: https://go.microsoft.com/fwlink/?linkid=870924
Comment:
    e.g. Earth, Sun, stars</t>
      </text>
    </comment>
    <comment ref="AN19" authorId="28" shapeId="0" xr:uid="{DA443126-08AB-FB49-ABFE-004EAD09ADEC}">
      <text>
        <t xml:space="preserve">[Threaded comment]
Your version of Excel allows you to read this threaded comment; however, any edits to it will get removed if the file is opened in a newer version of Excel. Learn more: https://go.microsoft.com/fwlink/?linkid=870924
Comment:
    update from Ground </t>
      </text>
    </comment>
    <comment ref="AD20" authorId="29" shapeId="0" xr:uid="{C50C1A4D-0C3A-BA44-BA77-7C65F01D511C}">
      <text>
        <t>[Threaded comment]
Your version of Excel allows you to read this threaded comment; however, any edits to it will get removed if the file is opened in a newer version of Excel. Learn more: https://go.microsoft.com/fwlink/?linkid=870924
Comment:
    it shall be possible to access</t>
      </text>
    </comment>
    <comment ref="AL20" authorId="30" shapeId="0" xr:uid="{F213CB5E-47FD-5446-9E74-915290EBD583}">
      <text>
        <t>[Threaded comment]
Your version of Excel allows you to read this threaded comment; however, any edits to it will get removed if the file is opened in a newer version of Excel. Learn more: https://go.microsoft.com/fwlink/?linkid=870924
Comment:
    all AOCS units</t>
      </text>
    </comment>
    <comment ref="AM20" authorId="31" shapeId="0" xr:uid="{90C14560-4DB8-4041-BE51-58DB935738DC}">
      <text>
        <t>[Threaded comment]
Your version of Excel allows you to read this threaded comment; however, any edits to it will get removed if the file is opened in a newer version of Excel. Learn more: https://go.microsoft.com/fwlink/?linkid=870924
Comment:
    all</t>
      </text>
    </comment>
    <comment ref="AN20" authorId="32" shapeId="0" xr:uid="{BCBB9002-F604-7142-BFF0-523AC963BE48}">
      <text>
        <t>[Threaded comment]
Your version of Excel allows you to read this threaded comment; however, any edits to it will get removed if the file is opened in a newer version of Excel. Learn more: https://go.microsoft.com/fwlink/?linkid=870924
Comment:
    Ground</t>
      </text>
    </comment>
    <comment ref="AO20" authorId="33" shapeId="0" xr:uid="{6E10EC84-9E5B-F743-A0B6-1F9627CC1A0C}">
      <text>
        <t>[Threaded comment]
Your version of Excel allows you to read this threaded comment; however, any edits to it will get removed if the file is opened in a newer version of Excel. Learn more: https://go.microsoft.com/fwlink/?linkid=870924
Comment:
    all</t>
      </text>
    </comment>
    <comment ref="AS20" authorId="34" shapeId="0" xr:uid="{CF697923-D16B-E344-B2F8-5DA8753A3E0F}">
      <text>
        <t>[Threaded comment]
Your version of Excel allows you to read this threaded comment; however, any edits to it will get removed if the file is opened in a newer version of Excel. Learn more: https://go.microsoft.com/fwlink/?linkid=870924
Comment:
    all</t>
      </text>
    </comment>
    <comment ref="R21" authorId="35" shapeId="0" xr:uid="{6FC8A980-3A66-C04B-8ED6-52521A3C1B65}">
      <text>
        <t>[Threaded comment]
Your version of Excel allows you to read this threaded comment; however, any edits to it will get removed if the file is opened in a newer version of Excel. Learn more: https://go.microsoft.com/fwlink/?linkid=870924
Comment:
    validity</t>
      </text>
    </comment>
    <comment ref="Y21" authorId="1" shapeId="0" xr:uid="{00000000-0006-0000-0000-000021000000}">
      <text>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a self-contained dedicated Platform ancillary space packet</t>
        </r>
      </text>
    </comment>
    <comment ref="AL21" authorId="36" shapeId="0" xr:uid="{75988277-1DBF-AD44-B11F-6626F017A375}">
      <text>
        <t>[Threaded comment]
Your version of Excel allows you to read this threaded comment; however, any edits to it will get removed if the file is opened in a newer version of Excel. Learn more: https://go.microsoft.com/fwlink/?linkid=870924
Comment:
     all parameters</t>
      </text>
    </comment>
    <comment ref="AM21" authorId="37" shapeId="0" xr:uid="{9A7B484D-BE1B-C246-B545-F5693AB316D9}">
      <text>
        <t>[Threaded comment]
Your version of Excel allows you to read this threaded comment; however, any edits to it will get removed if the file is opened in a newer version of Excel. Learn more: https://go.microsoft.com/fwlink/?linkid=870924
Comment:
    all</t>
      </text>
    </comment>
    <comment ref="AO21" authorId="38" shapeId="0" xr:uid="{11890E05-BA70-8349-A53B-77E94C052D09}">
      <text>
        <t>[Threaded comment]
Your version of Excel allows you to read this threaded comment; however, any edits to it will get removed if the file is opened in a newer version of Excel. Learn more: https://go.microsoft.com/fwlink/?linkid=870924
Comment:
    all</t>
      </text>
    </comment>
    <comment ref="AS21" authorId="39" shapeId="0" xr:uid="{F0DF9C06-C6C9-F741-89AB-2E5A10BFF9F9}">
      <text>
        <t>[Threaded comment]
Your version of Excel allows you to read this threaded comment; however, any edits to it will get removed if the file is opened in a newer version of Excel. Learn more: https://go.microsoft.com/fwlink/?linkid=870924
Comment:
    all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tc={825AA3E5-1ED3-7340-AF4F-B60A700BA396}</author>
    <author>tc={1B7E1B22-34D8-434A-AA27-61F597CBF51E}</author>
  </authors>
  <commentList>
    <comment ref="BB3" authorId="0" shapeId="0" xr:uid="{825AA3E5-1ED3-7340-AF4F-B60A700BA396}">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 ref="AD21" authorId="1" shapeId="0" xr:uid="{1B7E1B22-34D8-434A-AA27-61F597CBF51E}">
      <text>
        <t>[Threaded comment]
Your version of Excel allows you to read this threaded comment; however, any edits to it will get removed if the file is opened in a newer version of Excel. Learn more: https://go.microsoft.com/fwlink/?linkid=870924
Comment:
    staff shall be able to diagnose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tc={DE3E078B-FD88-A542-8D59-12EEAAA7CE7E}</author>
  </authors>
  <commentList>
    <comment ref="BB3" authorId="0" shapeId="0" xr:uid="{DE3E078B-FD88-A542-8D59-12EEAAA7CE7E}">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tc={9080A5A9-9F58-7640-9C8E-421B0188C911}</author>
    <author>tc={11D21307-82E2-AA40-A6B1-FD7E627A3BC1}</author>
  </authors>
  <commentList>
    <comment ref="BB3" authorId="0" shapeId="0" xr:uid="{9080A5A9-9F58-7640-9C8E-421B0188C911}">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 ref="AG26" authorId="1" shapeId="0" xr:uid="{11D21307-82E2-AA40-A6B1-FD7E627A3BC1}">
      <text>
        <t>[Threaded comment]
Your version of Excel allows you to read this threaded comment; however, any edits to it will get removed if the file is opened in a newer version of Excel. Learn more: https://go.microsoft.com/fwlink/?linkid=870924
Comment:
    not in exit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tc={F57BDF0B-6FFE-3843-8FC6-A2C6DD22254D}</author>
    <author>tc={9BD76C8D-B921-2149-AB98-0E908C759BE3}</author>
  </authors>
  <commentList>
    <comment ref="BB3" authorId="0" shapeId="0" xr:uid="{F57BDF0B-6FFE-3843-8FC6-A2C6DD22254D}">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 ref="AD28" authorId="1" shapeId="0" xr:uid="{9BD76C8D-B921-2149-AB98-0E908C759BE3}">
      <text>
        <t>[Threaded comment]
Your version of Excel allows you to read this threaded comment; however, any edits to it will get removed if the file is opened in a newer version of Excel. Learn more: https://go.microsoft.com/fwlink/?linkid=870924
Comment:
    staff shall be able to diagnose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tc={3657F6D9-867D-FA40-BB4B-BC4D7CA9B191}</author>
  </authors>
  <commentList>
    <comment ref="BB3" authorId="0" shapeId="0" xr:uid="{3657F6D9-867D-FA40-BB4B-BC4D7CA9B191}">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tc={6B2359AF-327E-ED43-B17E-16BF8A0B143E}</author>
    <author>tc={4913AF23-0975-544B-A93E-52FEFEE54FCE}</author>
  </authors>
  <commentList>
    <comment ref="BB3" authorId="0" shapeId="0" xr:uid="{6B2359AF-327E-ED43-B17E-16BF8A0B143E}">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 ref="AD21" authorId="1" shapeId="0" xr:uid="{4913AF23-0975-544B-A93E-52FEFEE54FCE}">
      <text>
        <t xml:space="preserve">[Threaded comment]
Your version of Excel allows you to read this threaded comment; however, any edits to it will get removed if the file is opened in a newer version of Excel. Learn more: https://go.microsoft.com/fwlink/?linkid=870924
Comment:
     staff is able to diagnose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tc={970485E5-CE6A-5A47-8561-7ED923DA3FC4}</author>
    <author>tc={A1DDD9E8-1373-AA4D-A843-47CFBE1FE51C}</author>
    <author>tc={D4147875-45AE-514D-B90B-B7DC6EEB440F}</author>
    <author>Author</author>
    <author>tc={188146C9-D6ED-9542-BCEA-77DFF5BE2A19}</author>
    <author>tc={13707F46-2EBC-A842-8617-37E0E314B117}</author>
    <author>tc={EC99B8F9-1615-994D-B95C-A02FE851D9FE}</author>
    <author>tc={ADA8FA45-CD73-4F4A-AF67-91BEEB0E1BAF}</author>
    <author>tc={2E851D7A-D4BD-8A4E-B4A3-C4DC0E858D41}</author>
    <author>tc={17BC629D-D81B-4F45-BD0E-3EEE69273846}</author>
    <author>tc={BC4A275D-9F6B-1C4C-B6F0-79B9965444ED}</author>
    <author>tc={FA024745-8A7B-4E42-B08C-28CACB5BB408}</author>
    <author>tc={9C4FC84F-CC4E-3F4C-B742-5097755DBECF}</author>
    <author>tc={69FF63B8-CE94-7643-8396-B4FA8B0A72F7}</author>
    <author>tc={563884FC-3F4D-8B45-A3ED-0D94BD27A6E4}</author>
    <author>tc={77D71F45-B2DC-8643-BD5F-67102CA438BC}</author>
    <author>tc={3E2A0931-E2EB-FA46-8B1D-C1A0937E6F60}</author>
    <author>tc={F157753E-C1D6-914C-81AF-820585A63B1C}</author>
    <author>tc={98A3E16B-339E-9F4E-A1A6-257C03D51550}</author>
    <author>tc={445DAB49-2B18-5D4B-B64D-FE6172F77068}</author>
    <author>tc={1914D575-AA07-E84B-BAE0-AF9D23F8EA70}</author>
    <author>tc={A0CC7C78-7E09-0F4D-A544-5B77F9359A84}</author>
    <author>tc={EA913DED-F4C9-3844-BD78-0638499ECBC3}</author>
    <author>tc={D43A6667-F5D5-8D46-91A4-5624BC290A3C}</author>
    <author>tc={5B1708B0-2A9A-C443-BDBB-812C5599E6C3}</author>
    <author>tc={DF9967E9-57FE-6E47-ADD6-AFB16A7DD54E}</author>
    <author>tc={574CD2DF-6D5B-FE41-AAB1-060487AD8429}</author>
    <author>tc={3032AAB9-15F6-3F4D-AF59-C59957BA5A17}</author>
    <author>tc={1BBA11BD-E0B9-0E46-8F68-A6B5925D0193}</author>
    <author>tc={764D512A-21CD-8248-9DC7-5C7A33B6ABD9}</author>
    <author>tc={D1181419-6770-F04B-92A6-47E46D5F2D9F}</author>
    <author>tc={D0D26BB9-BAA4-1A4B-A399-235590BB4E67}</author>
    <author>tc={82EE7D4E-FC8B-FD43-88F4-2D399B22B606}</author>
    <author>tc={C04065EC-078B-4748-975B-733404D8AFC4}</author>
    <author>tc={B90A3EDD-46FE-5546-8BF0-B058BB2F5CD6}</author>
  </authors>
  <commentList>
    <comment ref="BB3" authorId="0" shapeId="0" xr:uid="{970485E5-CE6A-5A47-8561-7ED923DA3FC4}">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 ref="AL4" authorId="1" shapeId="0" xr:uid="{A1DDD9E8-1373-AA4D-A843-47CFBE1FE51C}">
      <text>
        <t>[Threaded comment]
Your version of Excel allows you to read this threaded comment; however, any edits to it will get removed if the file is opened in a newer version of Excel. Learn more: https://go.microsoft.com/fwlink/?linkid=870924
Comment:
    hardware and software capabilities</t>
      </text>
    </comment>
    <comment ref="AL5" authorId="2" shapeId="0" xr:uid="{D4147875-45AE-514D-B90B-B7DC6EEB440F}">
      <text>
        <t>[Threaded comment]
Your version of Excel allows you to read this threaded comment; however, any edits to it will get removed if the file is opened in a newer version of Excel. Learn more: https://go.microsoft.com/fwlink/?linkid=870924
Comment:
    hardware and software capabilities</t>
      </text>
    </comment>
    <comment ref="Y6" authorId="3" shapeId="0" xr:uid="{00000000-0006-0000-0700-000004000000}">
      <text>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a safe state</t>
        </r>
      </text>
    </comment>
    <comment ref="AL6" authorId="4" shapeId="0" xr:uid="{188146C9-D6ED-9542-BCEA-77DFF5BE2A19}">
      <text>
        <t>[Threaded comment]
Your version of Excel allows you to read this threaded comment; however, any edits to it will get removed if the file is opened in a newer version of Excel. Learn more: https://go.microsoft.com/fwlink/?linkid=870924
Comment:
    hardware and software capabilities</t>
      </text>
    </comment>
    <comment ref="AL7" authorId="5" shapeId="0" xr:uid="{13707F46-2EBC-A842-8617-37E0E314B117}">
      <text>
        <t>[Threaded comment]
Your version of Excel allows you to read this threaded comment; however, any edits to it will get removed if the file is opened in a newer version of Excel. Learn more: https://go.microsoft.com/fwlink/?linkid=870924
Comment:
    hardware and software capabilities</t>
      </text>
    </comment>
    <comment ref="AA8" authorId="3" shapeId="0" xr:uid="{00000000-0006-0000-0700-000007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attitudes necessary</t>
        </r>
      </text>
    </comment>
    <comment ref="AL8" authorId="6" shapeId="0" xr:uid="{EC99B8F9-1615-994D-B95C-A02FE851D9FE}">
      <text>
        <t>[Threaded comment]
Your version of Excel allows you to read this threaded comment; however, any edits to it will get removed if the file is opened in a newer version of Excel. Learn more: https://go.microsoft.com/fwlink/?linkid=870924
Comment:
    all attitudes, all phases</t>
      </text>
    </comment>
    <comment ref="AM8" authorId="7" shapeId="0" xr:uid="{ADA8FA45-CD73-4F4A-AF67-91BEEB0E1BAF}">
      <text>
        <t>[Threaded comment]
Your version of Excel allows you to read this threaded comment; however, any edits to it will get removed if the file is opened in a newer version of Excel. Learn more: https://go.microsoft.com/fwlink/?linkid=870924
Comment:
    all</t>
      </text>
    </comment>
    <comment ref="AO8" authorId="8" shapeId="0" xr:uid="{2E851D7A-D4BD-8A4E-B4A3-C4DC0E858D41}">
      <text>
        <t>[Threaded comment]
Your version of Excel allows you to read this threaded comment; however, any edits to it will get removed if the file is opened in a newer version of Excel. Learn more: https://go.microsoft.com/fwlink/?linkid=870924
Comment:
    all</t>
      </text>
    </comment>
    <comment ref="AS8" authorId="9" shapeId="0" xr:uid="{17BC629D-D81B-4F45-BD0E-3EEE69273846}">
      <text>
        <t>[Threaded comment]
Your version of Excel allows you to read this threaded comment; however, any edits to it will get removed if the file is opened in a newer version of Excel. Learn more: https://go.microsoft.com/fwlink/?linkid=870924
Comment:
    all</t>
      </text>
    </comment>
    <comment ref="R9" authorId="10" shapeId="0" xr:uid="{BC4A275D-9F6B-1C4C-B6F0-79B9965444ED}">
      <text>
        <t>[Threaded comment]
Your version of Excel allows you to read this threaded comment; however, any edits to it will get removed if the file is opened in a newer version of Excel. Learn more: https://go.microsoft.com/fwlink/?linkid=870924
Comment:
    pointing</t>
      </text>
    </comment>
    <comment ref="R10" authorId="11" shapeId="0" xr:uid="{FA024745-8A7B-4E42-B08C-28CACB5BB408}">
      <text>
        <t>[Threaded comment]
Your version of Excel allows you to read this threaded comment; however, any edits to it will get removed if the file is opened in a newer version of Excel. Learn more: https://go.microsoft.com/fwlink/?linkid=870924
Comment:
    means</t>
      </text>
    </comment>
    <comment ref="AL10" authorId="12" shapeId="0" xr:uid="{9C4FC84F-CC4E-3F4C-B742-5097755DBECF}">
      <text>
        <t xml:space="preserve">[Threaded comment]
Your version of Excel allows you to read this threaded comment; however, any edits to it will get removed if the file is opened in a newer version of Excel. Learn more: https://go.microsoft.com/fwlink/?linkid=870924
Comment:
    hardware and software means </t>
      </text>
    </comment>
    <comment ref="R11" authorId="13" shapeId="0" xr:uid="{69FF63B8-CE94-7643-8396-B4FA8B0A72F7}">
      <text>
        <t>[Threaded comment]
Your version of Excel allows you to read this threaded comment; however, any edits to it will get removed if the file is opened in a newer version of Excel. Learn more: https://go.microsoft.com/fwlink/?linkid=870924
Comment:
    means</t>
      </text>
    </comment>
    <comment ref="AB11" authorId="3" shapeId="0" xr:uid="{00000000-0006-0000-0700-00000E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If a navigation function is necessary</t>
        </r>
      </text>
    </comment>
    <comment ref="AL11" authorId="14" shapeId="0" xr:uid="{563884FC-3F4D-8B45-A3ED-0D94BD27A6E4}">
      <text>
        <t xml:space="preserve">[Threaded comment]
Your version of Excel allows you to read this threaded comment; however, any edits to it will get removed if the file is opened in a newer version of Excel. Learn more: https://go.microsoft.com/fwlink/?linkid=870924
Comment:
    hardware and software means </t>
      </text>
    </comment>
    <comment ref="R12" authorId="15" shapeId="0" xr:uid="{77D71F45-B2DC-8643-BD5F-67102CA438BC}">
      <text>
        <t>[Threaded comment]
Your version of Excel allows you to read this threaded comment; however, any edits to it will get removed if the file is opened in a newer version of Excel. Learn more: https://go.microsoft.com/fwlink/?linkid=870924
Comment:
    pointing</t>
      </text>
    </comment>
    <comment ref="AA14" authorId="3" shapeId="0" xr:uid="{00000000-0006-0000-0700-000013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major</t>
        </r>
      </text>
    </comment>
    <comment ref="AN15" authorId="3" shapeId="0" xr:uid="{00000000-0006-0000-0700-000015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ground TC</t>
        </r>
      </text>
    </comment>
    <comment ref="AN16" authorId="3" shapeId="0" xr:uid="{00000000-0006-0000-0700-000017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ground TC</t>
        </r>
      </text>
    </comment>
    <comment ref="Y17" authorId="3" shapeId="0" xr:uid="{00000000-0006-0000-0700-000019000000}">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a strategy </t>
        </r>
      </text>
    </comment>
    <comment ref="AM17" authorId="16" shapeId="0" xr:uid="{3E2A0931-E2EB-FA46-8B1D-C1A0937E6F60}">
      <text>
        <t>[Threaded comment]
Your version of Excel allows you to read this threaded comment; however, any edits to it will get removed if the file is opened in a newer version of Excel. Learn more: https://go.microsoft.com/fwlink/?linkid=870924
Comment:
    each</t>
      </text>
    </comment>
    <comment ref="Y18" authorId="3" shapeId="0" xr:uid="{00000000-0006-0000-0700-00001B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transition condition</t>
        </r>
      </text>
    </comment>
    <comment ref="AG18" authorId="17" shapeId="0" xr:uid="{F157753E-C1D6-914C-81AF-820585A63B1C}">
      <text>
        <t>[Threaded comment]
Your version of Excel allows you to read this threaded comment; however, any edits to it will get removed if the file is opened in a newer version of Excel. Learn more: https://go.microsoft.com/fwlink/?linkid=870924
Comment:
    tagged or not</t>
      </text>
    </comment>
    <comment ref="AN18" authorId="3" shapeId="0" xr:uid="{00000000-0006-0000-0700-00001C000000}">
      <text>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FDIR, TC</t>
        </r>
      </text>
    </comment>
    <comment ref="AN19" authorId="3" shapeId="0" xr:uid="{00000000-0006-0000-0700-00001E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FDIR, TC</t>
        </r>
      </text>
    </comment>
    <comment ref="R21" authorId="18" shapeId="0" xr:uid="{98A3E16B-339E-9F4E-A1A6-257C03D51550}">
      <text>
        <t>[Threaded comment]
Your version of Excel allows you to read this threaded comment; however, any edits to it will get removed if the file is opened in a newer version of Excel. Learn more: https://go.microsoft.com/fwlink/?linkid=870924
Comment:
    meeting</t>
      </text>
    </comment>
    <comment ref="AD21" authorId="19" shapeId="0" xr:uid="{445DAB49-2B18-5D4B-B64D-FE6172F77068}">
      <text>
        <t>[Threaded comment]
Your version of Excel allows you to read this threaded comment; however, any edits to it will get removed if the file is opened in a newer version of Excel. Learn more: https://go.microsoft.com/fwlink/?linkid=870924
Comment:
     shall be demonstrated</t>
      </text>
    </comment>
    <comment ref="AG21" authorId="20" shapeId="0" xr:uid="{1914D575-AA07-E84B-BAE0-AF9D23F8EA70}">
      <text>
        <t>[Threaded comment]
Your version of Excel allows you to read this threaded comment; however, any edits to it will get removed if the file is opened in a newer version of Excel. Learn more: https://go.microsoft.com/fwlink/?linkid=870924
Comment:
    does not prevent</t>
      </text>
    </comment>
    <comment ref="AM21" authorId="21" shapeId="0" xr:uid="{A0CC7C78-7E09-0F4D-A544-5B77F9359A84}">
      <text>
        <t>[Threaded comment]
Your version of Excel allows you to read this threaded comment; however, any edits to it will get removed if the file is opened in a newer version of Excel. Learn more: https://go.microsoft.com/fwlink/?linkid=870924
Comment:
    it</t>
      </text>
    </comment>
    <comment ref="AA22" authorId="3" shapeId="0" xr:uid="{00000000-0006-0000-0700-000022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compatible</t>
        </r>
      </text>
    </comment>
    <comment ref="AD22" authorId="22" shapeId="0" xr:uid="{EA913DED-F4C9-3844-BD78-0638499ECBC3}">
      <text>
        <t>[Threaded comment]
Your version of Excel allows you to read this threaded comment; however, any edits to it will get removed if the file is opened in a newer version of Excel. Learn more: https://go.microsoft.com/fwlink/?linkid=870924
Comment:
     shall be demonstrated</t>
      </text>
    </comment>
    <comment ref="AL22" authorId="23" shapeId="0" xr:uid="{D43A6667-F5D5-8D46-91A4-5624BC290A3C}">
      <text>
        <t>[Threaded comment]
Your version of Excel allows you to read this threaded comment; however, any edits to it will get removed if the file is opened in a newer version of Excel. Learn more: https://go.microsoft.com/fwlink/?linkid=870924
Comment:
    attitudes and durations</t>
      </text>
    </comment>
    <comment ref="AM22" authorId="24" shapeId="0" xr:uid="{5B1708B0-2A9A-C443-BDBB-812C5599E6C3}">
      <text>
        <t>[Threaded comment]
Your version of Excel allows you to read this threaded comment; however, any edits to it will get removed if the file is opened in a newer version of Excel. Learn more: https://go.microsoft.com/fwlink/?linkid=870924
Comment:
    it</t>
      </text>
    </comment>
    <comment ref="AM23" authorId="25" shapeId="0" xr:uid="{DF9967E9-57FE-6E47-ADD6-AFB16A7DD54E}">
      <text>
        <t>[Threaded comment]
Your version of Excel allows you to read this threaded comment; however, any edits to it will get removed if the file is opened in a newer version of Excel. Learn more: https://go.microsoft.com/fwlink/?linkid=870924
Comment:
    all</t>
      </text>
    </comment>
    <comment ref="AO23" authorId="26" shapeId="0" xr:uid="{574CD2DF-6D5B-FE41-AAB1-060487AD8429}">
      <text>
        <t>[Threaded comment]
Your version of Excel allows you to read this threaded comment; however, any edits to it will get removed if the file is opened in a newer version of Excel. Learn more: https://go.microsoft.com/fwlink/?linkid=870924
Comment:
    all</t>
      </text>
    </comment>
    <comment ref="AS23" authorId="27" shapeId="0" xr:uid="{3032AAB9-15F6-3F4D-AF59-C59957BA5A17}">
      <text>
        <t>[Threaded comment]
Your version of Excel allows you to read this threaded comment; however, any edits to it will get removed if the file is opened in a newer version of Excel. Learn more: https://go.microsoft.com/fwlink/?linkid=870924
Comment:
    all</t>
      </text>
    </comment>
    <comment ref="AA24" authorId="3" shapeId="0" xr:uid="{00000000-0006-0000-0700-000029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orbit related</t>
        </r>
      </text>
    </comment>
    <comment ref="AL24" authorId="28" shapeId="0" xr:uid="{1BBA11BD-E0B9-0E46-8F68-A6B5925D0193}">
      <text>
        <t>[Threaded comment]
Your version of Excel allows you to read this threaded comment; however, any edits to it will get removed if the file is opened in a newer version of Excel. Learn more: https://go.microsoft.com/fwlink/?linkid=870924
Comment:
    attitude and orbit related informatio</t>
      </text>
    </comment>
    <comment ref="Y26" authorId="3" shapeId="0" xr:uid="{00000000-0006-0000-0700-00002C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an unambiguous sign convention</t>
        </r>
      </text>
    </comment>
    <comment ref="AN27" authorId="29" shapeId="0" xr:uid="{764D512A-21CD-8248-9DC7-5C7A33B6ABD9}">
      <text>
        <t>[Threaded comment]
Your version of Excel allows you to read this threaded comment; however, any edits to it will get removed if the file is opened in a newer version of Excel. Learn more: https://go.microsoft.com/fwlink/?linkid=870924
Comment:
    diagonal terms</t>
      </text>
    </comment>
    <comment ref="AN28" authorId="30" shapeId="0" xr:uid="{D1181419-6770-F04B-92A6-47E46D5F2D9F}">
      <text>
        <t>[Threaded comment]
Your version of Excel allows you to read this threaded comment; however, any edits to it will get removed if the file is opened in a newer version of Excel. Learn more: https://go.microsoft.com/fwlink/?linkid=870924
Comment:
    inertia cross-products</t>
      </text>
    </comment>
    <comment ref="R29" authorId="31" shapeId="0" xr:uid="{D0D26BB9-BAA4-1A4B-A399-235590BB4E67}">
      <text>
        <t>[Threaded comment]
Your version of Excel allows you to read this threaded comment; however, any edits to it will get removed if the file is opened in a newer version of Excel. Learn more: https://go.microsoft.com/fwlink/?linkid=870924
Comment:
    means</t>
      </text>
    </comment>
    <comment ref="AN30" authorId="3" shapeId="0" xr:uid="{00000000-0006-0000-0700-00002F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FDIR</t>
        </r>
      </text>
    </comment>
    <comment ref="AN31" authorId="3" shapeId="0" xr:uid="{00000000-0006-0000-0700-000031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FDIR</t>
        </r>
      </text>
    </comment>
    <comment ref="AN32" authorId="3" shapeId="0" xr:uid="{00000000-0006-0000-0700-000033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FDIR</t>
        </r>
      </text>
    </comment>
    <comment ref="AS32" authorId="32" shapeId="0" xr:uid="{82EE7D4E-FC8B-FD43-88F4-2D399B22B606}">
      <text>
        <t>[Threaded comment]
Your version of Excel allows you to read this threaded comment; however, any edits to it will get removed if the file is opened in a newer version of Excel. Learn more: https://go.microsoft.com/fwlink/?linkid=870924
Comment:
    any</t>
      </text>
    </comment>
    <comment ref="AN33" authorId="3" shapeId="0" xr:uid="{00000000-0006-0000-0700-000036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FDIR</t>
        </r>
      </text>
    </comment>
    <comment ref="AG35" authorId="33" shapeId="0" xr:uid="{C04065EC-078B-4748-975B-733404D8AFC4}">
      <text>
        <t>[Threaded comment]
Your version of Excel allows you to read this threaded comment; however, any edits to it will get removed if the file is opened in a newer version of Excel. Learn more: https://go.microsoft.com/fwlink/?linkid=870924
Comment:
     does not cover</t>
      </text>
    </comment>
    <comment ref="AL35" authorId="3" shapeId="0" xr:uid="{00000000-0006-0000-0700-000039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remaining propellant quantities</t>
        </r>
      </text>
    </comment>
    <comment ref="AL36" authorId="3" shapeId="0" xr:uid="{00000000-0006-0000-0700-00003A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every propulsion-based AOCS mode</t>
        </r>
      </text>
    </comment>
    <comment ref="AM36" authorId="34" shapeId="0" xr:uid="{B90A3EDD-46FE-5546-8BF0-B058BB2F5CD6}">
      <text>
        <t>[Threaded comment]
Your version of Excel allows you to read this threaded comment; however, any edits to it will get removed if the file is opened in a newer version of Excel. Learn more: https://go.microsoft.com/fwlink/?linkid=870924
Comment:
    every</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tc={37A691BA-7D35-1B46-804C-85AA462315C5}</author>
    <author>tc={86FA99D3-D268-154A-ACFB-C14934A2DAFC}</author>
    <author>tc={8273086A-5BB2-BF48-A0A4-2A33523CCDB6}</author>
    <author>tc={B961A2A4-0F31-8E44-BF36-767CEC8B0EB4}</author>
    <author>tc={7A16D11B-9816-064D-9EB5-DD0C69A2BAAE}</author>
    <author>tc={A4EFB27D-9F4C-3F46-9DBF-4D8BAF8C6D7B}</author>
    <author>tc={3BB24CC5-E9D4-C94A-B3DD-58181EF4FDE7}</author>
    <author>tc={2C5072F2-49A0-8449-BA70-816AA9CEE67F}</author>
    <author>Author</author>
    <author>tc={1D60C280-7BE2-3B48-93D7-343AF81ACAB5}</author>
    <author>tc={11A274F2-44DB-8B48-99BD-B544AEDFE246}</author>
    <author>tc={CD612686-2876-7D48-9714-EA99BB2C51BD}</author>
    <author>tc={A4895B0E-7877-6D41-AC97-18A42AA8DD9D}</author>
  </authors>
  <commentList>
    <comment ref="BB3" authorId="0" shapeId="0" xr:uid="{37A691BA-7D35-1B46-804C-85AA462315C5}">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 ref="AL4" authorId="1" shapeId="0" xr:uid="{86FA99D3-D268-154A-ACFB-C14934A2DAFC}">
      <text>
        <t>[Threaded comment]
Your version of Excel allows you to read this threaded comment; however, any edits to it will get removed if the file is opened in a newer version of Excel. Learn more: https://go.microsoft.com/fwlink/?linkid=870924
Comment:
    hardware and software capabilities</t>
      </text>
    </comment>
    <comment ref="AL5" authorId="2" shapeId="0" xr:uid="{8273086A-5BB2-BF48-A0A4-2A33523CCDB6}">
      <text>
        <t>[Threaded comment]
Your version of Excel allows you to read this threaded comment; however, any edits to it will get removed if the file is opened in a newer version of Excel. Learn more: https://go.microsoft.com/fwlink/?linkid=870924
Comment:
    hardware and software capabilities</t>
      </text>
    </comment>
    <comment ref="AL6" authorId="3" shapeId="0" xr:uid="{B961A2A4-0F31-8E44-BF36-767CEC8B0EB4}">
      <text>
        <t>[Threaded comment]
Your version of Excel allows you to read this threaded comment; however, any edits to it will get removed if the file is opened in a newer version of Excel. Learn more: https://go.microsoft.com/fwlink/?linkid=870924
Comment:
    hardware and software capabilities</t>
      </text>
    </comment>
    <comment ref="AL7" authorId="4" shapeId="0" xr:uid="{7A16D11B-9816-064D-9EB5-DD0C69A2BAAE}">
      <text>
        <t>[Threaded comment]
Your version of Excel allows you to read this threaded comment; however, any edits to it will get removed if the file is opened in a newer version of Excel. Learn more: https://go.microsoft.com/fwlink/?linkid=870924
Comment:
    hardware and software capabilities</t>
      </text>
    </comment>
    <comment ref="AL8" authorId="5" shapeId="0" xr:uid="{A4EFB27D-9F4C-3F46-9DBF-4D8BAF8C6D7B}">
      <text>
        <t>[Threaded comment]
Your version of Excel allows you to read this threaded comment; however, any edits to it will get removed if the file is opened in a newer version of Excel. Learn more: https://go.microsoft.com/fwlink/?linkid=870924
Comment:
    all attitudes, all phases</t>
      </text>
    </comment>
    <comment ref="AL10" authorId="6" shapeId="0" xr:uid="{3BB24CC5-E9D4-C94A-B3DD-58181EF4FDE7}">
      <text>
        <t xml:space="preserve">[Threaded comment]
Your version of Excel allows you to read this threaded comment; however, any edits to it will get removed if the file is opened in a newer version of Excel. Learn more: https://go.microsoft.com/fwlink/?linkid=870924
Comment:
    hardware and software means </t>
      </text>
    </comment>
    <comment ref="AL11" authorId="7" shapeId="0" xr:uid="{2C5072F2-49A0-8449-BA70-816AA9CEE67F}">
      <text>
        <t xml:space="preserve">[Threaded comment]
Your version of Excel allows you to read this threaded comment; however, any edits to it will get removed if the file is opened in a newer version of Excel. Learn more: https://go.microsoft.com/fwlink/?linkid=870924
Comment:
    hardware and software means </t>
      </text>
    </comment>
    <comment ref="Y14" authorId="8" shapeId="0" xr:uid="{00000000-0006-0000-0800-000001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major anomaly</t>
        </r>
      </text>
    </comment>
    <comment ref="Y17" authorId="8" shapeId="0" xr:uid="{00000000-0006-0000-0800-000002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strategy</t>
        </r>
      </text>
    </comment>
    <comment ref="Y19" authorId="8" shapeId="0" xr:uid="{00000000-0006-0000-0800-000003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transition codition</t>
        </r>
      </text>
    </comment>
    <comment ref="AN19" authorId="9" shapeId="0" xr:uid="{1D60C280-7BE2-3B48-93D7-343AF81ACAB5}">
      <text>
        <t>[Threaded comment]
Your version of Excel allows you to read this threaded comment; however, any edits to it will get removed if the file is opened in a newer version of Excel. Learn more: https://go.microsoft.com/fwlink/?linkid=870924
Comment:
    transition codition</t>
      </text>
    </comment>
    <comment ref="Y20" authorId="8" shapeId="0" xr:uid="{00000000-0006-0000-0800-000004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failure</t>
        </r>
      </text>
    </comment>
    <comment ref="AL24" authorId="10" shapeId="0" xr:uid="{11A274F2-44DB-8B48-99BD-B544AEDFE246}">
      <text>
        <t>[Threaded comment]
Your version of Excel allows you to read this threaded comment; however, any edits to it will get removed if the file is opened in a newer version of Excel. Learn more: https://go.microsoft.com/fwlink/?linkid=870924
Comment:
    attitudes and durations</t>
      </text>
    </comment>
    <comment ref="AL26" authorId="11" shapeId="0" xr:uid="{CD612686-2876-7D48-9714-EA99BB2C51BD}">
      <text>
        <t>[Threaded comment]
Your version of Excel allows you to read this threaded comment; however, any edits to it will get removed if the file is opened in a newer version of Excel. Learn more: https://go.microsoft.com/fwlink/?linkid=870924
Comment:
    attitude and orbit related informatio</t>
      </text>
    </comment>
    <comment ref="Y28" authorId="8" shapeId="0" xr:uid="{00000000-0006-0000-0800-000005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an unambiguous sign convention</t>
        </r>
      </text>
    </comment>
    <comment ref="Y33" authorId="8" shapeId="0" xr:uid="{00000000-0006-0000-0800-000006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an anomaly</t>
        </r>
      </text>
    </comment>
    <comment ref="AL37" authorId="12" shapeId="0" xr:uid="{A4895B0E-7877-6D41-AC97-18A42AA8DD9D}">
      <text>
        <t>[Threaded comment]
Your version of Excel allows you to read this threaded comment; however, any edits to it will get removed if the file is opened in a newer version of Excel. Learn more: https://go.microsoft.com/fwlink/?linkid=870924
Comment:
    remaining quantities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tc={784BD06A-A6C9-EE41-8015-3AAEC851F185}</author>
    <author>tc={5B382943-2A76-914A-A214-C4F843507901}</author>
    <author>tc={91E0BECE-E17B-814A-90C9-C9D04CA6D4F5}</author>
    <author>tc={081B86B4-735F-D347-9E13-733AAE7EC761}</author>
    <author>tc={F5AF9A73-72DF-994C-BC90-F050B75039E8}</author>
    <author>tc={5445A083-BBCC-5C4F-BE6F-794472F33CD5}</author>
    <author>tc={5DA5B817-7EEA-2241-862C-2F2AD3E7CEA6}</author>
  </authors>
  <commentList>
    <comment ref="BB3" authorId="0" shapeId="0" xr:uid="{784BD06A-A6C9-EE41-8015-3AAEC851F185}">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 ref="AD11" authorId="1" shapeId="0" xr:uid="{5B382943-2A76-914A-A214-C4F843507901}">
      <text>
        <t>[Threaded comment]
Your version of Excel allows you to read this threaded comment; however, any edits to it will get removed if the file is opened in a newer version of Excel. Learn more: https://go.microsoft.com/fwlink/?linkid=870924
Comment:
     shall be able to</t>
      </text>
    </comment>
    <comment ref="AD12" authorId="2" shapeId="0" xr:uid="{91E0BECE-E17B-814A-90C9-C9D04CA6D4F5}">
      <text>
        <t>[Threaded comment]
Your version of Excel allows you to read this threaded comment; however, any edits to it will get removed if the file is opened in a newer version of Excel. Learn more: https://go.microsoft.com/fwlink/?linkid=870924
Comment:
     shall be able to</t>
      </text>
    </comment>
    <comment ref="AD13" authorId="3" shapeId="0" xr:uid="{081B86B4-735F-D347-9E13-733AAE7EC761}">
      <text>
        <t>[Threaded comment]
Your version of Excel allows you to read this threaded comment; however, any edits to it will get removed if the file is opened in a newer version of Excel. Learn more: https://go.microsoft.com/fwlink/?linkid=870924
Comment:
     shall be able to</t>
      </text>
    </comment>
    <comment ref="AD14" authorId="4" shapeId="0" xr:uid="{F5AF9A73-72DF-994C-BC90-F050B75039E8}">
      <text>
        <t>[Threaded comment]
Your version of Excel allows you to read this threaded comment; however, any edits to it will get removed if the file is opened in a newer version of Excel. Learn more: https://go.microsoft.com/fwlink/?linkid=870924
Comment:
     shall be able to</t>
      </text>
    </comment>
    <comment ref="AD17" authorId="5" shapeId="0" xr:uid="{5445A083-BBCC-5C4F-BE6F-794472F33CD5}">
      <text>
        <t>[Threaded comment]
Your version of Excel allows you to read this threaded comment; however, any edits to it will get removed if the file is opened in a newer version of Excel. Learn more: https://go.microsoft.com/fwlink/?linkid=870924
Comment:
     shall be able to</t>
      </text>
    </comment>
    <comment ref="AD28" authorId="6" shapeId="0" xr:uid="{5DA5B817-7EEA-2241-862C-2F2AD3E7CEA6}">
      <text>
        <t>[Threaded comment]
Your version of Excel allows you to read this threaded comment; however, any edits to it will get removed if the file is opened in a newer version of Excel. Learn more: https://go.microsoft.com/fwlink/?linkid=870924
Comment:
     shall be able to</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tc={C4E68C21-833B-4545-ADFD-03DE99D8372B}</author>
  </authors>
  <commentList>
    <comment ref="BB3" authorId="0" shapeId="0" xr:uid="{C4E68C21-833B-4545-ADFD-03DE99D8372B}">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tc={13B52451-6A5C-F64B-A779-0A41B790D015}</author>
    <author>tc={AE7AFA45-BF43-4142-9CD1-C620C0D4C79E}</author>
    <author>tc={470A8C45-AD1C-E643-9177-3DA0FA22711F}</author>
    <author>tc={A6933740-516A-044C-B1CA-340248F30B80}</author>
  </authors>
  <commentList>
    <comment ref="BB3" authorId="0" shapeId="0" xr:uid="{13B52451-6A5C-F64B-A779-0A41B790D015}">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 ref="AD15" authorId="1" shapeId="0" xr:uid="{AE7AFA45-BF43-4142-9CD1-C620C0D4C79E}">
      <text>
        <t>[Threaded comment]
Your version of Excel allows you to read this threaded comment; however, any edits to it will get removed if the file is opened in a newer version of Excel. Learn more: https://go.microsoft.com/fwlink/?linkid=870924
Comment:
    shall be able to</t>
      </text>
    </comment>
    <comment ref="AD16" authorId="2" shapeId="0" xr:uid="{470A8C45-AD1C-E643-9177-3DA0FA22711F}">
      <text>
        <t>[Threaded comment]
Your version of Excel allows you to read this threaded comment; however, any edits to it will get removed if the file is opened in a newer version of Excel. Learn more: https://go.microsoft.com/fwlink/?linkid=870924
Comment:
    shall be able to</t>
      </text>
    </comment>
    <comment ref="AD22" authorId="3" shapeId="0" xr:uid="{A6933740-516A-044C-B1CA-340248F30B80}">
      <text>
        <t>[Threaded comment]
Your version of Excel allows you to read this threaded comment; however, any edits to it will get removed if the file is opened in a newer version of Excel. Learn more: https://go.microsoft.com/fwlink/?linkid=870924
Comment:
    shall provide the capability</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tc={05976833-E623-EB41-8EAB-A207A29B7451}</author>
    <author>tc={1964F979-9A38-374C-A3C6-199623DEE9CF}</author>
    <author>tc={3CA721A6-7263-B244-AB49-F08A0B50BE45}</author>
    <author>tc={6CA667EC-3EB6-7844-8761-838CAAF3130A}</author>
    <author>tc={12046CEF-95B5-C44F-A4AF-C3F0A5757AC6}</author>
    <author>tc={7A67A31A-A013-2649-A0E3-EDA69155C412}</author>
  </authors>
  <commentList>
    <comment ref="BB3" authorId="0" shapeId="0" xr:uid="{05976833-E623-EB41-8EAB-A207A29B7451}">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 ref="AD11" authorId="1" shapeId="0" xr:uid="{1964F979-9A38-374C-A3C6-199623DEE9CF}">
      <text>
        <t>[Threaded comment]
Your version of Excel allows you to read this threaded comment; however, any edits to it will get removed if the file is opened in a newer version of Excel. Learn more: https://go.microsoft.com/fwlink/?linkid=870924
Comment:
     shall be able to</t>
      </text>
    </comment>
    <comment ref="AD13" authorId="2" shapeId="0" xr:uid="{3CA721A6-7263-B244-AB49-F08A0B50BE45}">
      <text>
        <t>[Threaded comment]
Your version of Excel allows you to read this threaded comment; however, any edits to it will get removed if the file is opened in a newer version of Excel. Learn more: https://go.microsoft.com/fwlink/?linkid=870924
Comment:
     shall be able to</t>
      </text>
    </comment>
    <comment ref="AD14" authorId="3" shapeId="0" xr:uid="{6CA667EC-3EB6-7844-8761-838CAAF3130A}">
      <text>
        <t>[Threaded comment]
Your version of Excel allows you to read this threaded comment; however, any edits to it will get removed if the file is opened in a newer version of Excel. Learn more: https://go.microsoft.com/fwlink/?linkid=870924
Comment:
     shall be able to</t>
      </text>
    </comment>
    <comment ref="AD17" authorId="4" shapeId="0" xr:uid="{12046CEF-95B5-C44F-A4AF-C3F0A5757AC6}">
      <text>
        <t xml:space="preserve">[Threaded comment]
Your version of Excel allows you to read this threaded comment; however, any edits to it will get removed if the file is opened in a newer version of Excel. Learn more: https://go.microsoft.com/fwlink/?linkid=870924
Comment:
    shall be able to </t>
      </text>
    </comment>
    <comment ref="AD28" authorId="5" shapeId="0" xr:uid="{7A67A31A-A013-2649-A0E3-EDA69155C412}">
      <text>
        <t xml:space="preserve">[Threaded comment]
Your version of Excel allows you to read this threaded comment; however, any edits to it will get removed if the file is opened in a newer version of Excel. Learn more: https://go.microsoft.com/fwlink/?linkid=870924
Comment:
    shall be able to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tc={80603974-9909-8448-92AE-EE588C9AF4E0}</author>
    <author>tc={6456113B-050E-5F45-A6E7-54FBF185859A}</author>
  </authors>
  <commentList>
    <comment ref="BB3" authorId="0" shapeId="0" xr:uid="{80603974-9909-8448-92AE-EE588C9AF4E0}">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 ref="AD14" authorId="1" shapeId="0" xr:uid="{6456113B-050E-5F45-A6E7-54FBF185859A}">
      <text>
        <t>[Threaded comment]
Your version of Excel allows you to read this threaded comment; however, any edits to it will get removed if the file is opened in a newer version of Excel. Learn more: https://go.microsoft.com/fwlink/?linkid=870924
Comment:
    is able to</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tc={49D76D9A-EEDF-E44F-A446-B2198FFDAA50}</author>
    <author>Author</author>
    <author>tc={6C71D6C4-1C02-AA4A-BEE6-1E2D4BC36D68}</author>
    <author>tc={0B0BC3D7-E808-8143-9355-832A96093837}</author>
    <author>tc={3AD7D1BC-9126-CC49-AF1B-00FCA3ACE4AD}</author>
    <author>tc={9D14E78F-68D2-B644-BD52-40229D17F7EF}</author>
    <author>tc={C7DDA9AD-1781-2A4E-AF81-19C13558FC68}</author>
    <author>tc={9EB1E736-6C2B-E745-A670-B702E8EBE8F8}</author>
    <author>tc={3F10CBE4-D9FE-124B-8B06-E1710E79A732}</author>
    <author>tc={A6C92CD1-9F60-E74E-A468-F506B364C109}</author>
    <author>tc={CC99557B-B2EB-BF41-A23C-B0E166F65198}</author>
    <author>tc={AA2DFB8D-D725-5145-881D-B45A798365D4}</author>
    <author>tc={1EB3C023-D40F-454D-BFBA-46CA3F1CC5DE}</author>
    <author>tc={25935C70-24B8-9B47-9473-63C6B6865D56}</author>
    <author>tc={60A7A9C0-18D8-A44A-BE08-6ACABA8A6C4D}</author>
    <author>tc={E6FB6D2A-A8C5-1A4D-A065-CA8E0852D5A6}</author>
    <author>tc={524D3352-BBDA-BC4A-92A7-295BC18C8BB9}</author>
    <author>tc={50DA3D9A-D3F6-354F-96D8-0A6125BD1B65}</author>
    <author>tc={627AFF85-FBD8-314C-8EB9-FE173026F010}</author>
    <author>tc={55152CEC-B74B-CC4A-91AC-4A22BE5E3406}</author>
    <author>tc={7213C4A6-9A67-C348-906F-843B9C5B92F3}</author>
    <author>tc={87708471-1E55-3D4B-936C-0A970D00E9E9}</author>
    <author>tc={3FF0D2B0-ADD5-3D40-9B60-69484F3926FB}</author>
    <author>tc={C206C193-01D3-564E-9B0F-56F64B6B0C50}</author>
    <author>tc={65606715-AEA9-6543-AA6E-C0FEC98EE1B4}</author>
    <author>tc={670D1EEC-3521-194C-8D06-9C3E6D71B878}</author>
    <author>tc={C764A22A-9928-FA4D-80FC-D78040B41E80}</author>
    <author>tc={B64D8FA7-2418-D74E-A4B8-CAE156B6476A}</author>
    <author>tc={E88DE37D-6F8A-5E47-9C5C-8C101F9A3C72}</author>
    <author>tc={EBBE174B-A272-8D42-A34E-FC6BCBE05D42}</author>
    <author>tc={A234117A-8F14-854E-A440-A753E0002ED9}</author>
    <author>tc={675DEB79-FE0B-F640-B242-53D7BA76A861}</author>
    <author>tc={06D38FA0-5610-044E-98DF-65C69EF39828}</author>
    <author>tc={8419674B-8098-2447-BC28-B1BD7A0D11D7}</author>
    <author>tc={2A3D2C17-65BF-7F4E-8606-B4AC2C1B9008}</author>
    <author>tc={749FB0FA-1166-D94B-A404-BD533F16B18E}</author>
    <author>tc={2E104658-6D74-B94F-AD28-EEFF59003F00}</author>
    <author>tc={943A670A-CB9C-6040-ABBC-19884DD764B8}</author>
    <author>tc={6A7FB186-215C-4F4B-985F-3D9A9A98114E}</author>
    <author>tc={FE0B6CE6-E1FC-5A4F-B9F4-7CAAABBE4DC0}</author>
    <author>tc={98D5DF0F-FCA2-2A40-A9A6-429B17D8FA61}</author>
    <author>tc={7D8189AD-CB73-0F41-9A4B-F945318FB404}</author>
    <author>tc={2677A9ED-E65A-9A41-AC68-B08E95DE8194}</author>
    <author>tc={5F0E4E7A-EA5E-0B4E-901A-2338DE08A87A}</author>
    <author>tc={9921DF83-9FD7-8846-B33B-1ECB31DE8EF8}</author>
  </authors>
  <commentList>
    <comment ref="BB3" authorId="0" shapeId="0" xr:uid="{49D76D9A-EEDF-E44F-A446-B2198FFDAA50}">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 ref="R4" authorId="1" shapeId="0" xr:uid="{00000000-0006-0000-0E00-000001000000}">
      <text>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combination</t>
        </r>
      </text>
    </comment>
    <comment ref="Y4" authorId="1" shapeId="0" xr:uid="{00000000-0006-0000-0E00-000002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combination</t>
        </r>
      </text>
    </comment>
    <comment ref="AA4" authorId="2" shapeId="0" xr:uid="{6C71D6C4-1C02-AA4A-BEE6-1E2D4BC36D68}">
      <text>
        <t>[Threaded comment]
Your version of Excel allows you to read this threaded comment; however, any edits to it will get removed if the file is opened in a newer version of Excel. Learn more: https://go.microsoft.com/fwlink/?linkid=870924
Comment:
    relevant</t>
      </text>
    </comment>
    <comment ref="AM4" authorId="3" shapeId="0" xr:uid="{0B0BC3D7-E808-8143-9355-832A96093837}">
      <text>
        <t>[Threaded comment]
Your version of Excel allows you to read this threaded comment; however, any edits to it will get removed if the file is opened in a newer version of Excel. Learn more: https://go.microsoft.com/fwlink/?linkid=870924
Comment:
    it</t>
      </text>
    </comment>
    <comment ref="Y5" authorId="1" shapeId="0" xr:uid="{00000000-0006-0000-0E00-000006000000}">
      <text>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a combination</t>
        </r>
      </text>
    </comment>
    <comment ref="AA5" authorId="4" shapeId="0" xr:uid="{3AD7D1BC-9126-CC49-AF1B-00FCA3ACE4AD}">
      <text>
        <t>[Threaded comment]
Your version of Excel allows you to read this threaded comment; however, any edits to it will get removed if the file is opened in a newer version of Excel. Learn more: https://go.microsoft.com/fwlink/?linkid=870924
Comment:
    adequate</t>
      </text>
    </comment>
    <comment ref="AL5" authorId="1" shapeId="0" xr:uid="{2000829C-5B87-A84B-BA52-F989FCA31C84}">
      <text>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relevant control parameters</t>
        </r>
      </text>
    </comment>
    <comment ref="AM5" authorId="5" shapeId="0" xr:uid="{9D14E78F-68D2-B644-BD52-40229D17F7EF}">
      <text>
        <t>[Threaded comment]
Your version of Excel allows you to read this threaded comment; however, any edits to it will get removed if the file is opened in a newer version of Excel. Learn more: https://go.microsoft.com/fwlink/?linkid=870924
Comment:
    it</t>
      </text>
    </comment>
    <comment ref="Y6" authorId="1" shapeId="0" xr:uid="{00000000-0006-0000-0E00-00000A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combination</t>
        </r>
      </text>
    </comment>
    <comment ref="AA6" authorId="6" shapeId="0" xr:uid="{C7DDA9AD-1781-2A4E-AF81-19C13558FC68}">
      <text>
        <t>[Threaded comment]
Your version of Excel allows you to read this threaded comment; however, any edits to it will get removed if the file is opened in a newer version of Excel. Learn more: https://go.microsoft.com/fwlink/?linkid=870924
Comment:
    unacceptable</t>
      </text>
    </comment>
    <comment ref="AL6" authorId="1" shapeId="0" xr:uid="{ED94FCBF-1D4F-5145-8177-8B3C7051F9CE}">
      <text>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relevant control parameters</t>
        </r>
      </text>
    </comment>
    <comment ref="AM6" authorId="7" shapeId="0" xr:uid="{9EB1E736-6C2B-E745-A670-B702E8EBE8F8}">
      <text>
        <t>[Threaded comment]
Your version of Excel allows you to read this threaded comment; however, any edits to it will get removed if the file is opened in a newer version of Excel. Learn more: https://go.microsoft.com/fwlink/?linkid=870924
Comment:
    it</t>
      </text>
    </comment>
    <comment ref="Y7" authorId="1" shapeId="0" xr:uid="{00000000-0006-0000-0E00-00000D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Fault or Failure</t>
        </r>
      </text>
    </comment>
    <comment ref="AM7" authorId="8" shapeId="0" xr:uid="{3F10CBE4-D9FE-124B-8B06-E1710E79A732}">
      <text>
        <t>[Threaded comment]
Your version of Excel allows you to read this threaded comment; however, any edits to it will get removed if the file is opened in a newer version of Excel. Learn more: https://go.microsoft.com/fwlink/?linkid=870924
Comment:
    it</t>
      </text>
    </comment>
    <comment ref="AN7" authorId="1" shapeId="0" xr:uid="{00000000-0006-0000-0E00-00000E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Primary System,  Back-up System ?</t>
        </r>
      </text>
    </comment>
    <comment ref="AS7" authorId="9" shapeId="0" xr:uid="{A6C92CD1-9F60-E74E-A468-F506B364C109}">
      <text>
        <t>[Threaded comment]
Your version of Excel allows you to read this threaded comment; however, any edits to it will get removed if the file is opened in a newer version of Excel. Learn more: https://go.microsoft.com/fwlink/?linkid=870924
Comment:
    any</t>
      </text>
    </comment>
    <comment ref="Y8" authorId="1" shapeId="0" xr:uid="{00000000-0006-0000-0E00-000011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Fault or Failure</t>
        </r>
      </text>
    </comment>
    <comment ref="AA8" authorId="10" shapeId="0" xr:uid="{CC99557B-B2EB-BF41-A23C-B0E166F65198}">
      <text>
        <t>[Threaded comment]
Your version of Excel allows you to read this threaded comment; however, any edits to it will get removed if the file is opened in a newer version of Excel. Learn more: https://go.microsoft.com/fwlink/?linkid=870924
Comment:
    unacceptable</t>
      </text>
    </comment>
    <comment ref="AM8" authorId="11" shapeId="0" xr:uid="{AA2DFB8D-D725-5145-881D-B45A798365D4}">
      <text>
        <t>[Threaded comment]
Your version of Excel allows you to read this threaded comment; however, any edits to it will get removed if the file is opened in a newer version of Excel. Learn more: https://go.microsoft.com/fwlink/?linkid=870924
Comment:
    it</t>
      </text>
    </comment>
    <comment ref="R9" authorId="12" shapeId="0" xr:uid="{1EB3C023-D40F-454D-BFBA-46CA3F1CC5DE}">
      <text>
        <t>[Threaded comment]
Your version of Excel allows you to read this threaded comment; however, any edits to it will get removed if the file is opened in a newer version of Excel. Learn more: https://go.microsoft.com/fwlink/?linkid=870924
Comment:
    means</t>
      </text>
    </comment>
    <comment ref="Y9" authorId="1" shapeId="0" xr:uid="{00000000-0006-0000-0E00-000014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Fault or Failure</t>
        </r>
      </text>
    </comment>
    <comment ref="AM9" authorId="13" shapeId="0" xr:uid="{25935C70-24B8-9B47-9473-63C6B6865D56}">
      <text>
        <t>[Threaded comment]
Your version of Excel allows you to read this threaded comment; however, any edits to it will get removed if the file is opened in a newer version of Excel. Learn more: https://go.microsoft.com/fwlink/?linkid=870924
Comment:
    it</t>
      </text>
    </comment>
    <comment ref="Z10" authorId="1" shapeId="0" xr:uid="{00000000-0006-0000-0E00-000016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transition time in what?</t>
        </r>
      </text>
    </comment>
    <comment ref="AM10" authorId="14" shapeId="0" xr:uid="{60A7A9C0-18D8-A44A-BE08-6ACABA8A6C4D}">
      <text>
        <t>[Threaded comment]
Your version of Excel allows you to read this threaded comment; however, any edits to it will get removed if the file is opened in a newer version of Excel. Learn more: https://go.microsoft.com/fwlink/?linkid=870924
Comment:
    any</t>
      </text>
    </comment>
    <comment ref="AS10" authorId="15" shapeId="0" xr:uid="{E6FB6D2A-A8C5-1A4D-A065-CA8E0852D5A6}">
      <text>
        <t>[Threaded comment]
Your version of Excel allows you to read this threaded comment; however, any edits to it will get removed if the file is opened in a newer version of Excel. Learn more: https://go.microsoft.com/fwlink/?linkid=870924
Comment:
    any</t>
      </text>
    </comment>
    <comment ref="AD11" authorId="16" shapeId="0" xr:uid="{524D3352-BBDA-BC4A-92A7-295BC18C8BB9}">
      <text>
        <t>[Threaded comment]
Your version of Excel allows you to read this threaded comment; however, any edits to it will get removed if the file is opened in a newer version of Excel. Learn more: https://go.microsoft.com/fwlink/?linkid=870924
Comment:
    must be designed</t>
      </text>
    </comment>
    <comment ref="AN11" authorId="1" shapeId="0" xr:uid="{00000000-0006-0000-0E00-000019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LOTC/LOPC</t>
        </r>
      </text>
    </comment>
    <comment ref="AA12" authorId="17" shapeId="0" xr:uid="{50DA3D9A-D3F6-354F-96D8-0A6125BD1B65}">
      <text>
        <t>[Threaded comment]
Your version of Excel allows you to read this threaded comment; however, any edits to it will get removed if the file is opened in a newer version of Excel. Learn more: https://go.microsoft.com/fwlink/?linkid=870924
Comment:
    essentially</t>
      </text>
    </comment>
    <comment ref="AD12" authorId="18" shapeId="0" xr:uid="{627AFF85-FBD8-314C-8EB9-FE173026F010}">
      <text>
        <t>[Threaded comment]
Your version of Excel allows you to read this threaded comment; however, any edits to it will get removed if the file is opened in a newer version of Excel. Learn more: https://go.microsoft.com/fwlink/?linkid=870924
Comment:
    must be designed</t>
      </text>
    </comment>
    <comment ref="AN12" authorId="1" shapeId="0" xr:uid="{00000000-0006-0000-0E00-00001C000000}">
      <text>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LOTC/LOPC</t>
        </r>
      </text>
    </comment>
    <comment ref="AO12" authorId="19" shapeId="0" xr:uid="{55152CEC-B74B-CC4A-91AC-4A22BE5E3406}">
      <text>
        <t>[Threaded comment]
Your version of Excel allows you to read this threaded comment; however, any edits to it will get removed if the file is opened in a newer version of Excel. Learn more: https://go.microsoft.com/fwlink/?linkid=870924
Comment:
    Full-up Configuration</t>
      </text>
    </comment>
    <comment ref="Y13" authorId="1" shapeId="0" xr:uid="{00000000-0006-0000-0E00-00001F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Hazardous Engine Effect</t>
        </r>
      </text>
    </comment>
    <comment ref="AD13" authorId="20" shapeId="0" xr:uid="{7213C4A6-9A67-C348-906F-843B9C5B92F3}">
      <text>
        <t>[Threaded comment]
Your version of Excel allows you to read this threaded comment; however, any edits to it will get removed if the file is opened in a newer version of Excel. Learn more: https://go.microsoft.com/fwlink/?linkid=870924
Comment:
    must be designed</t>
      </text>
    </comment>
    <comment ref="Y14" authorId="1" shapeId="0" xr:uid="{00000000-0006-0000-0E00-000021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Hazardous Engine Effect</t>
        </r>
      </text>
    </comment>
    <comment ref="AD14" authorId="21" shapeId="0" xr:uid="{87708471-1E55-3D4B-936C-0A970D00E9E9}">
      <text>
        <t>[Threaded comment]
Your version of Excel allows you to read this threaded comment; however, any edits to it will get removed if the file is opened in a newer version of Excel. Learn more: https://go.microsoft.com/fwlink/?linkid=870924
Comment:
    must be designed</t>
      </text>
    </comment>
    <comment ref="AL14" authorId="22" shapeId="0" xr:uid="{3FF0D2B0-ADD5-3D40-9B60-69484F3926FB}">
      <text>
        <t>[Threaded comment]
Your version of Excel allows you to read this threaded comment; however, any edits to it will get removed if the file is opened in a newer version of Excel. Learn more: https://go.microsoft.com/fwlink/?linkid=870924
Comment:
    such as fire, overheat</t>
      </text>
    </comment>
    <comment ref="AN14" authorId="1" shapeId="0" xr:uid="{00000000-0006-0000-0E00-000022000000}">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Hazardous Engine Effect </t>
        </r>
      </text>
    </comment>
    <comment ref="Y15" authorId="1" shapeId="0" xr:uid="{00000000-0006-0000-0E00-000024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system safety assessment</t>
        </r>
      </text>
    </comment>
    <comment ref="R16" authorId="23" shapeId="0" xr:uid="{C206C193-01D3-564E-9B0F-56F64B6B0C50}">
      <text>
        <t>[Threaded comment]
Your version of Excel allows you to read this threaded comment; however, any edits to it will get removed if the file is opened in a newer version of Excel. Learn more: https://go.microsoft.com/fwlink/?linkid=870924
Comment:
    means</t>
      </text>
    </comment>
    <comment ref="Y16" authorId="1" shapeId="0" xr:uid="{00000000-0006-0000-0E00-000026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complete test, a manual test</t>
        </r>
      </text>
    </comment>
    <comment ref="AA16" authorId="24" shapeId="0" xr:uid="{65606715-AEA9-6543-AA6E-C0FEC98EE1B4}">
      <text>
        <t>[Threaded comment]
Your version of Excel allows you to read this threaded comment; however, any edits to it will get removed if the file is opened in a newer version of Excel. Learn more: https://go.microsoft.com/fwlink/?linkid=870924
Comment:
    fully</t>
      </text>
    </comment>
    <comment ref="AN16" authorId="1" shapeId="0" xr:uid="{00000000-0006-0000-0E00-000028000000}">
      <text>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A13:A15 availability </t>
        </r>
      </text>
    </comment>
    <comment ref="AO16" authorId="25" shapeId="0" xr:uid="{670D1EEC-3521-194C-8D06-9C3E6D71B878}">
      <text>
        <t>[Threaded comment]
Your version of Excel allows you to read this threaded comment; however, any edits to it will get removed if the file is opened in a newer version of Excel. Learn more: https://go.microsoft.com/fwlink/?linkid=870924
Comment:
    fully</t>
      </text>
    </comment>
    <comment ref="R17" authorId="26" shapeId="0" xr:uid="{C764A22A-9928-FA4D-80FC-D78040B41E80}">
      <text>
        <t>[Threaded comment]
Your version of Excel allows you to read this threaded comment; however, any edits to it will get removed if the file is opened in a newer version of Excel. Learn more: https://go.microsoft.com/fwlink/?linkid=870924
Comment:
    means</t>
      </text>
    </comment>
    <comment ref="Y17" authorId="1" shapeId="0" xr:uid="{00000000-0006-0000-0E00-00002B000000}">
      <text>
        <r>
          <rPr>
            <sz val="11"/>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by test </t>
        </r>
      </text>
    </comment>
    <comment ref="Z17" authorId="1" shapeId="0" xr:uid="{00000000-0006-0000-0E00-00002C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periods of what?</t>
        </r>
      </text>
    </comment>
    <comment ref="AA17" authorId="27" shapeId="0" xr:uid="{B64D8FA7-2418-D74E-A4B8-CAE156B6476A}">
      <text>
        <t>[Threaded comment]
Your version of Excel allows you to read this threaded comment; however, any edits to it will get removed if the file is opened in a newer version of Excel. Learn more: https://go.microsoft.com/fwlink/?linkid=870924
Comment:
    acceptable</t>
      </text>
    </comment>
    <comment ref="AM17" authorId="28" shapeId="0" xr:uid="{E88DE37D-6F8A-5E47-9C5C-8C101F9A3C72}">
      <text>
        <t>[Threaded comment]
Your version of Excel allows you to read this threaded comment; however, any edits to it will get removed if the file is opened in a newer version of Excel. Learn more: https://go.microsoft.com/fwlink/?linkid=870924
Comment:
    it</t>
      </text>
    </comment>
    <comment ref="Y18" authorId="1" shapeId="0" xr:uid="{00000000-0006-0000-0E00-00002F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an approved method</t>
        </r>
      </text>
    </comment>
    <comment ref="AD18" authorId="29" shapeId="0" xr:uid="{EBBE174B-A272-8D42-A34E-FC6BCBE05D42}">
      <text>
        <t>[Threaded comment]
Your version of Excel allows you to read this threaded comment; however, any edits to it will get removed if the file is opened in a newer version of Excel. Learn more: https://go.microsoft.com/fwlink/?linkid=870924
Comment:
     must be designed</t>
      </text>
    </comment>
    <comment ref="AM18" authorId="30" shapeId="0" xr:uid="{A234117A-8F14-854E-A440-A753E0002ED9}">
      <text>
        <t>[Threaded comment]
Your version of Excel allows you to read this threaded comment; however, any edits to it will get removed if the file is opened in a newer version of Excel. Learn more: https://go.microsoft.com/fwlink/?linkid=870924
Comment:
    all</t>
      </text>
    </comment>
    <comment ref="Y19" authorId="1" shapeId="0" xr:uid="{00000000-0006-0000-0E00-000031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Hazardous Engine Effect for any Engine</t>
        </r>
      </text>
    </comment>
    <comment ref="AM19" authorId="31" shapeId="0" xr:uid="{675DEB79-FE0B-F640-B242-53D7BA76A861}">
      <text>
        <t>[Threaded comment]
Your version of Excel allows you to read this threaded comment; however, any edits to it will get removed if the file is opened in a newer version of Excel. Learn more: https://go.microsoft.com/fwlink/?linkid=870924
Comment:
    any</t>
      </text>
    </comment>
    <comment ref="AS19" authorId="32" shapeId="0" xr:uid="{06D38FA0-5610-044E-98DF-65C69EF39828}">
      <text>
        <t>[Threaded comment]
Your version of Excel allows you to read this threaded comment; however, any edits to it will get removed if the file is opened in a newer version of Excel. Learn more: https://go.microsoft.com/fwlink/?linkid=870924
Comment:
    any</t>
      </text>
    </comment>
    <comment ref="Y20" authorId="1" shapeId="0" xr:uid="{00000000-0006-0000-0E00-000035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an unacceptable change</t>
        </r>
      </text>
    </comment>
    <comment ref="AA20" authorId="33" shapeId="0" xr:uid="{8419674B-8098-2447-BC28-B1BD7A0D11D7}">
      <text>
        <t>[Threaded comment]
Your version of Excel allows you to read this threaded comment; however, any edits to it will get removed if the file is opened in a newer version of Excel. Learn more: https://go.microsoft.com/fwlink/?linkid=870924
Comment:
    unacceptable</t>
      </text>
    </comment>
    <comment ref="Y21" authorId="1" shapeId="0" xr:uid="{00000000-0006-0000-0E00-000039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Hazardous Engine Effect</t>
        </r>
      </text>
    </comment>
    <comment ref="AD21" authorId="34" shapeId="0" xr:uid="{2A3D2C17-65BF-7F4E-8606-B4AC2C1B9008}">
      <text>
        <t>[Threaded comment]
Your version of Excel allows you to read this threaded comment; however, any edits to it will get removed if the file is opened in a newer version of Excel. Learn more: https://go.microsoft.com/fwlink/?linkid=870924
Comment:
     must be designed</t>
      </text>
    </comment>
    <comment ref="AN21" authorId="1" shapeId="0" xr:uid="{00000000-0006-0000-0E00-00003A000000}">
      <text>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Hazardous Engine Effect.</t>
        </r>
      </text>
    </comment>
    <comment ref="AA22" authorId="35" shapeId="0" xr:uid="{749FB0FA-1166-D94B-A404-BD533F16B18E}">
      <text>
        <t>[Threaded comment]
Your version of Excel allows you to read this threaded comment; however, any edits to it will get removed if the file is opened in a newer version of Excel. Learn more: https://go.microsoft.com/fwlink/?linkid=870924
Comment:
    unacceptable</t>
      </text>
    </comment>
    <comment ref="AD22" authorId="36" shapeId="0" xr:uid="{2E104658-6D74-B94F-AD28-EEFF59003F00}">
      <text>
        <t>[Threaded comment]
Your version of Excel allows you to read this threaded comment; however, any edits to it will get removed if the file is opened in a newer version of Excel. Learn more: https://go.microsoft.com/fwlink/?linkid=870924
Comment:
     must be designed</t>
      </text>
    </comment>
    <comment ref="Y23" authorId="1" shapeId="0" xr:uid="{00000000-0006-0000-0E00-00003E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an Engine</t>
        </r>
      </text>
    </comment>
    <comment ref="AA23" authorId="37" shapeId="0" xr:uid="{943A670A-CB9C-6040-ABBC-19884DD764B8}">
      <text>
        <t>[Threaded comment]
Your version of Excel allows you to read this threaded comment; however, any edits to it will get removed if the file is opened in a newer version of Excel. Learn more: https://go.microsoft.com/fwlink/?linkid=870924
Comment:
    sufficient</t>
      </text>
    </comment>
    <comment ref="AK23" authorId="1" shapeId="0" xr:uid="{00000000-0006-0000-0E00-000040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CS-E 50 (h)(1) ?</t>
        </r>
      </text>
    </comment>
    <comment ref="AL24" authorId="38" shapeId="0" xr:uid="{6A7FB186-215C-4F4B-985F-3D9A9A98114E}">
      <text>
        <t xml:space="preserve">[Threaded comment]
Your version of Excel allows you to read this threaded comment; however, any edits to it will get removed if the file is opened in a newer version of Excel. Learn more: https://go.microsoft.com/fwlink/?linkid=870924
Comment:
    The need for, and the characteristics </t>
      </text>
    </comment>
    <comment ref="AM24" authorId="39" shapeId="0" xr:uid="{FE0B6CE6-E1FC-5A4F-B9F4-7CAAABBE4DC0}">
      <text>
        <t>[Threaded comment]
Your version of Excel allows you to read this threaded comment; however, any edits to it will get removed if the file is opened in a newer version of Excel. Learn more: https://go.microsoft.com/fwlink/?linkid=870924
Comment:
    any</t>
      </text>
    </comment>
    <comment ref="AS24" authorId="40" shapeId="0" xr:uid="{98D5DF0F-FCA2-2A40-A9A6-429B17D8FA61}">
      <text>
        <t>[Threaded comment]
Your version of Excel allows you to read this threaded comment; however, any edits to it will get removed if the file is opened in a newer version of Excel. Learn more: https://go.microsoft.com/fwlink/?linkid=870924
Comment:
    any</t>
      </text>
    </comment>
    <comment ref="R26" authorId="41" shapeId="0" xr:uid="{7D8189AD-CB73-0F41-9A4B-F945318FB404}">
      <text>
        <t>[Threaded comment]
Your version of Excel allows you to read this threaded comment; however, any edits to it will get removed if the file is opened in a newer version of Excel. Learn more: https://go.microsoft.com/fwlink/?linkid=870924
Comment:
    leakage</t>
      </text>
    </comment>
    <comment ref="AA26" authorId="42" shapeId="0" xr:uid="{2677A9ED-E65A-9A41-AC68-B08E95DE8194}">
      <text>
        <t>[Threaded comment]
Your version of Excel allows you to read this threaded comment; however, any edits to it will get removed if the file is opened in a newer version of Excel. Learn more: https://go.microsoft.com/fwlink/?linkid=870924
Comment:
    appropriate</t>
      </text>
    </comment>
    <comment ref="AK26" authorId="1" shapeId="0" xr:uid="{00000000-0006-0000-0E00-000046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CS-E 50 (d) ?</t>
        </r>
      </text>
    </comment>
    <comment ref="R27" authorId="43" shapeId="0" xr:uid="{5F0E4E7A-EA5E-0B4E-901A-2338DE08A87A}">
      <text>
        <t>[Threaded comment]
Your version of Excel allows you to read this threaded comment; however, any edits to it will get removed if the file is opened in a newer version of Excel. Learn more: https://go.microsoft.com/fwlink/?linkid=870924
Comment:
    means</t>
      </text>
    </comment>
    <comment ref="Y27" authorId="1" shapeId="0" xr:uid="{00000000-0006-0000-0E00-000048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a 30-Second OEI Power Rating</t>
        </r>
      </text>
    </comment>
    <comment ref="Z27" authorId="1" shapeId="0" xr:uid="{00000000-0006-0000-0E00-000049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30-Second</t>
        </r>
      </text>
    </comment>
    <comment ref="AN27" authorId="1" shapeId="0" xr:uid="{00000000-0006-0000-0E00-00004A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OEI Power Rating</t>
        </r>
      </text>
    </comment>
    <comment ref="R28" authorId="44" shapeId="0" xr:uid="{9921DF83-9FD7-8846-B33B-1ECB31DE8EF8}">
      <text>
        <t>[Threaded comment]
Your version of Excel allows you to read this threaded comment; however, any edits to it will get removed if the file is opened in a newer version of Excel. Learn more: https://go.microsoft.com/fwlink/?linkid=870924
Comment:
    means</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tc={8DE34ABF-AD61-3B4D-9BF4-C8D0698E18AD}</author>
    <author>Author</author>
  </authors>
  <commentList>
    <comment ref="BB3" authorId="0" shapeId="0" xr:uid="{8DE34ABF-AD61-3B4D-9BF4-C8D0698E18AD}">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 ref="AL4" authorId="1" shapeId="0" xr:uid="{00000000-0006-0000-0F00-000001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relevant control parameters</t>
        </r>
      </text>
    </comment>
    <comment ref="AL5" authorId="1" shapeId="0" xr:uid="{00000000-0006-0000-0F00-000002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declared range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tc={F4427BF7-C3E9-F84F-9765-FB99D13697B2}</author>
    <author>Author</author>
  </authors>
  <commentList>
    <comment ref="BB3" authorId="0" shapeId="0" xr:uid="{F4427BF7-C3E9-F84F-9765-FB99D13697B2}">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 ref="AL4" authorId="1" shapeId="0" xr:uid="{00000000-0006-0000-1000-000001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relevant control parameters</t>
        </r>
      </text>
    </comment>
    <comment ref="AL5" authorId="1" shapeId="0" xr:uid="{00000000-0006-0000-1000-00000200000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declared range ?</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tc={96A1DD99-3177-6B4B-982A-FAEA044FD1A1}</author>
  </authors>
  <commentList>
    <comment ref="BB3" authorId="0" shapeId="0" xr:uid="{96A1DD99-3177-6B4B-982A-FAEA044FD1A1}">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tc={9792B3F3-CC7E-2342-9FA7-C4522F06C3F2}</author>
    <author>tc={E01FED98-76FE-1841-8362-3F3449810566}</author>
    <author>tc={ADEF5A02-CA93-A54F-B8FF-D737D3C1D2B2}</author>
  </authors>
  <commentList>
    <comment ref="BB3" authorId="0" shapeId="0" xr:uid="{9792B3F3-CC7E-2342-9FA7-C4522F06C3F2}">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 ref="AO17" authorId="1" shapeId="0" xr:uid="{E01FED98-76FE-1841-8362-3F3449810566}">
      <text>
        <t>[Threaded comment]
Your version of Excel allows you to read this threaded comment; however, any edits to it will get removed if the file is opened in a newer version of Excel. Learn more: https://go.microsoft.com/fwlink/?linkid=870924
Comment:
    complete test</t>
      </text>
    </comment>
    <comment ref="AD20" authorId="2" shapeId="0" xr:uid="{ADEF5A02-CA93-A54F-B8FF-D737D3C1D2B2}">
      <text>
        <t>[Threaded comment]
Your version of Excel allows you to read this threaded comment; however, any edits to it will get removed if the file is opened in a newer version of Excel. Learn more: https://go.microsoft.com/fwlink/?linkid=870924
Comment:
    shall be designed</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tc={7D0D5BB0-8696-014A-8A74-90BA880A60BA}</author>
    <author>tc={17AD68F2-216D-504C-99E9-39C8ECF3102C}</author>
    <author>tc={3D68E155-E9C1-E64B-9533-4337EEDCE34C}</author>
    <author>tc={A01C97E3-B88D-5D4E-BD66-D318FD531F92}</author>
  </authors>
  <commentList>
    <comment ref="BB3" authorId="0" shapeId="0" xr:uid="{7D0D5BB0-8696-014A-8A74-90BA880A60BA}">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 ref="AD4" authorId="1" shapeId="0" xr:uid="{17AD68F2-216D-504C-99E9-39C8ECF3102C}">
      <text>
        <t>[Threaded comment]
Your version of Excel allows you to read this threaded comment; however, any edits to it will get removed if the file is opened in a newer version of Excel. Learn more: https://go.microsoft.com/fwlink/?linkid=870924
Comment:
    shall be designed</t>
      </text>
    </comment>
    <comment ref="AD21" authorId="2" shapeId="0" xr:uid="{3D68E155-E9C1-E64B-9533-4337EEDCE34C}">
      <text>
        <t>[Threaded comment]
Your version of Excel allows you to read this threaded comment; however, any edits to it will get removed if the file is opened in a newer version of Excel. Learn more: https://go.microsoft.com/fwlink/?linkid=870924
Comment:
    shall be designed</t>
      </text>
    </comment>
    <comment ref="AD33" authorId="3" shapeId="0" xr:uid="{A01C97E3-B88D-5D4E-BD66-D318FD531F92}">
      <text>
        <t>[Threaded comment]
Your version of Excel allows you to read this threaded comment; however, any edits to it will get removed if the file is opened in a newer version of Excel. Learn more: https://go.microsoft.com/fwlink/?linkid=870924
Comment:
    shall be able to</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tc={A2E1B8E6-06AE-2F41-88B4-922A120A5571}</author>
  </authors>
  <commentList>
    <comment ref="BB3" authorId="0" shapeId="0" xr:uid="{A2E1B8E6-06AE-2F41-88B4-922A120A5571}">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tc={BA54E94A-47BC-9A46-B2DA-1DB54FB98F6D}</author>
  </authors>
  <commentList>
    <comment ref="BB3" authorId="0" shapeId="0" xr:uid="{BA54E94A-47BC-9A46-B2DA-1DB54FB98F6D}">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tc={C48DE5D3-D6DE-3D42-8EBE-9DF6B8EFD478}</author>
  </authors>
  <commentList>
    <comment ref="BB3" authorId="0" shapeId="0" xr:uid="{C48DE5D3-D6DE-3D42-8EBE-9DF6B8EFD478}">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tc={E1722023-FDEA-6747-863D-95C903424538}</author>
  </authors>
  <commentList>
    <comment ref="BB3" authorId="0" shapeId="0" xr:uid="{E1722023-FDEA-6747-863D-95C903424538}">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tc={6AD6BA75-87F7-244B-8F6B-DB855BD695AB}</author>
  </authors>
  <commentList>
    <comment ref="BB3" authorId="0" shapeId="0" xr:uid="{6AD6BA75-87F7-244B-8F6B-DB855BD695AB}">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tc={3B3F3CE2-890E-454C-8AD4-6037185D10F4}</author>
  </authors>
  <commentList>
    <comment ref="BB3" authorId="0" shapeId="0" xr:uid="{3B3F3CE2-890E-454C-8AD4-6037185D10F4}">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tc={8AD2E1CD-3902-324D-BA78-F075432B0BC7}</author>
  </authors>
  <commentList>
    <comment ref="BB3" authorId="0" shapeId="0" xr:uid="{8AD2E1CD-3902-324D-BA78-F075432B0BC7}">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tc={B3801C6B-973F-314B-8FFF-AFB7D26697EB}</author>
  </authors>
  <commentList>
    <comment ref="BB3" authorId="0" shapeId="0" xr:uid="{B3801C6B-973F-314B-8FFF-AFB7D26697EB}">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tc={13D4A485-7899-7F4D-8B0E-4AC289308F57}</author>
  </authors>
  <commentList>
    <comment ref="BB3" authorId="0" shapeId="0" xr:uid="{13D4A485-7899-7F4D-8B0E-4AC289308F57}">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tc={3A045D80-3480-6B4C-A48D-5158380E728B}</author>
  </authors>
  <commentList>
    <comment ref="BB3" authorId="0" shapeId="0" xr:uid="{3A045D80-3480-6B4C-A48D-5158380E728B}">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tc={5589E0A1-B6AC-F54A-A336-0C98EEA3DFDF}</author>
  </authors>
  <commentList>
    <comment ref="BB3" authorId="0" shapeId="0" xr:uid="{5589E0A1-B6AC-F54A-A336-0C98EEA3DFDF}">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tc={A00A2A73-317C-5544-8346-934C5F3F58BB}</author>
  </authors>
  <commentList>
    <comment ref="BB3" authorId="0" shapeId="0" xr:uid="{A00A2A73-317C-5544-8346-934C5F3F58BB}">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tc={2B93972F-D4CF-D24F-8526-757706E50DD8}</author>
  </authors>
  <commentList>
    <comment ref="BB3" authorId="0" shapeId="0" xr:uid="{2B93972F-D4CF-D24F-8526-757706E50DD8}">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tc={14C2EAA6-A34C-CD42-9D44-46B40FB8C061}</author>
  </authors>
  <commentList>
    <comment ref="BB3" authorId="0" shapeId="0" xr:uid="{14C2EAA6-A34C-CD42-9D44-46B40FB8C061}">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tc={843F3B6A-BA68-8748-9637-8947D437D263}</author>
  </authors>
  <commentList>
    <comment ref="BB3" authorId="0" shapeId="0" xr:uid="{843F3B6A-BA68-8748-9637-8947D437D263}">
      <text>
        <t>[Threaded comment]
Your version of Excel allows you to read this threaded comment; however, any edits to it will get removed if the file is opened in a newer version of Excel. Learn more: https://go.microsoft.com/fwlink/?linkid=870924
Comment:
    # of words NOT found on Dale-Chall Word List</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<sst xmlns="http://schemas.openxmlformats.org/spreadsheetml/2006/main" count="9914" uniqueCount="1733">
  <si>
    <t>ID</t>
  </si>
  <si>
    <t>Text</t>
  </si>
  <si>
    <t>#key_words</t>
  </si>
  <si>
    <t>#branches</t>
  </si>
  <si>
    <t>expressiveness</t>
  </si>
  <si>
    <t>combinations</t>
  </si>
  <si>
    <t>formality</t>
  </si>
  <si>
    <t>liability classifier</t>
  </si>
  <si>
    <t>#syllables</t>
  </si>
  <si>
    <t>name_of_template</t>
  </si>
  <si>
    <t>convention for logical expressions?</t>
  </si>
  <si>
    <t>active_voice? (SR1, IR2)</t>
  </si>
  <si>
    <t>PE (Rupp09)</t>
  </si>
  <si>
    <t>BPE (Rupp09)</t>
  </si>
  <si>
    <t>units? (IR6)</t>
  </si>
  <si>
    <t>no_escape_clause? (IR8)</t>
  </si>
  <si>
    <t>no_open_end? (IR9)</t>
  </si>
  <si>
    <t>no_superfluous_infinitives? (IR10)</t>
  </si>
  <si>
    <t>no_/? (IR17)</t>
  </si>
  <si>
    <t>no_parentheses? (IR21)</t>
  </si>
  <si>
    <t>no_pronouns? (IR24)</t>
  </si>
  <si>
    <t>no_absolutes? (IR26)</t>
  </si>
  <si>
    <t>FRE</t>
  </si>
  <si>
    <t>approriate_level? (IR3)</t>
  </si>
  <si>
    <t>no_nominalization? (SR3)</t>
  </si>
  <si>
    <t>no_light_verb? (SR4)</t>
  </si>
  <si>
    <t>full_verb? (SR1-5)</t>
  </si>
  <si>
    <t>clear_comparison? (SR8)</t>
  </si>
  <si>
    <t>rationale_excluded? (IR20,SR14)</t>
  </si>
  <si>
    <t>clear_business_logic? (SR13)</t>
  </si>
  <si>
    <t>#words (SR15)</t>
  </si>
  <si>
    <t>#punctuations (IR14,SR14-15)</t>
  </si>
  <si>
    <t>definite_articles?  (IR5,SR10-11)</t>
  </si>
  <si>
    <t>precise_verb? (SR2+15)</t>
  </si>
  <si>
    <t>#process_verbs (IR2,SR5+15)</t>
  </si>
  <si>
    <t>no_groupnoun? (IR22,SR10-12)</t>
  </si>
  <si>
    <t>explicit_conditions? (IR27,SR11+16-18)</t>
  </si>
  <si>
    <t>condition_combination_clear? (IR28,SR16-18)</t>
  </si>
  <si>
    <t>clear_preconditions? (SR13+16-18)</t>
  </si>
  <si>
    <t>#sentences (IR11+18,SR9,E106)</t>
  </si>
  <si>
    <t>atomic? (IR11+18,SR9+15,E106)</t>
  </si>
  <si>
    <t>contextfree? (IR25,SR6-7+16-18,E106)</t>
  </si>
  <si>
    <t>no_combinators? (IR19,SR9,E106)</t>
  </si>
  <si>
    <t>value_tolerance? (IR33,E106)</t>
  </si>
  <si>
    <t>structured_sentence?  (IR2,SR14-15,E106)</t>
  </si>
  <si>
    <t>liability? (IR1,E106,Rupp09)</t>
  </si>
  <si>
    <t>solution_free? (IR31,E106)</t>
  </si>
  <si>
    <t>correct_grammar? (IR12,E106)</t>
  </si>
  <si>
    <t>no_negation? (IR16,E106)</t>
  </si>
  <si>
    <t>no_vague_terms? (IR7,SR2+12,E106)</t>
  </si>
  <si>
    <t>#variants</t>
  </si>
  <si>
    <t>IR15</t>
  </si>
  <si>
    <t>[Rupp2009],IR1</t>
  </si>
  <si>
    <t>types:</t>
  </si>
  <si>
    <t>performance</t>
  </si>
  <si>
    <t>design constraints</t>
  </si>
  <si>
    <t>attributes</t>
  </si>
  <si>
    <t>external interfaces</t>
  </si>
  <si>
    <t>databases</t>
  </si>
  <si>
    <t>software</t>
  </si>
  <si>
    <t>communications</t>
  </si>
  <si>
    <t>hardware</t>
  </si>
  <si>
    <t>inputs</t>
  </si>
  <si>
    <t>outputs</t>
  </si>
  <si>
    <t>security</t>
  </si>
  <si>
    <t>maintainability</t>
  </si>
  <si>
    <t>installation</t>
  </si>
  <si>
    <t>criticality</t>
  </si>
  <si>
    <t>permanency limitations</t>
  </si>
  <si>
    <t>http://sqa.fyicenter.com/art/Software_Requirements_Specification_Walkthrough.html</t>
  </si>
  <si>
    <t>#characters</t>
  </si>
  <si>
    <t>#syllable/word</t>
  </si>
  <si>
    <t>#letters/word</t>
  </si>
  <si>
    <t>#words/sentence</t>
  </si>
  <si>
    <t>reading_time</t>
  </si>
  <si>
    <t>FKGL</t>
  </si>
  <si>
    <t>CLI</t>
  </si>
  <si>
    <t>ARI</t>
  </si>
  <si>
    <t>#letters</t>
  </si>
  <si>
    <t>%liability_classification</t>
  </si>
  <si>
    <t>%structured_sentences</t>
  </si>
  <si>
    <t>Øprocess_verbs</t>
  </si>
  <si>
    <t>%appropriate_level</t>
  </si>
  <si>
    <t>%active_voice</t>
  </si>
  <si>
    <t>%precise_verb</t>
  </si>
  <si>
    <t>%no_nominalization</t>
  </si>
  <si>
    <t>%no_light_verb</t>
  </si>
  <si>
    <t>%full_verb</t>
  </si>
  <si>
    <t>%no_comparision</t>
  </si>
  <si>
    <t>%clear_comparison</t>
  </si>
  <si>
    <t>%PE</t>
  </si>
  <si>
    <t>%BPE</t>
  </si>
  <si>
    <t>Σreading_time</t>
  </si>
  <si>
    <t>Øreading_time</t>
  </si>
  <si>
    <t>Øsentences</t>
  </si>
  <si>
    <t>Øwords</t>
  </si>
  <si>
    <t>%definite_articles</t>
  </si>
  <si>
    <t>%units</t>
  </si>
  <si>
    <t>%no_vague_terms</t>
  </si>
  <si>
    <t>%no_escape_clause</t>
  </si>
  <si>
    <t>%no_open_end</t>
  </si>
  <si>
    <t>%no_superflous_imfinitives</t>
  </si>
  <si>
    <t>%correct_grammar</t>
  </si>
  <si>
    <t>Σtotal summary:</t>
  </si>
  <si>
    <t>Σreqs</t>
  </si>
  <si>
    <t>Σsentences</t>
  </si>
  <si>
    <t>Σwords</t>
  </si>
  <si>
    <t>Σcharacters</t>
  </si>
  <si>
    <t>Σsyllables</t>
  </si>
  <si>
    <t>Σwords/Σsentences</t>
  </si>
  <si>
    <t>Σsyllables/Σwords</t>
  </si>
  <si>
    <t>Σletters</t>
  </si>
  <si>
    <t>Σletters/Σword</t>
  </si>
  <si>
    <t>Σpunctuations</t>
  </si>
  <si>
    <t>Øpunctuations</t>
  </si>
  <si>
    <t>%no_negation</t>
  </si>
  <si>
    <t>%no_/</t>
  </si>
  <si>
    <t>%no_combinators</t>
  </si>
  <si>
    <t>%no_rationale</t>
  </si>
  <si>
    <t>%no_groupnoun</t>
  </si>
  <si>
    <t>%no_parantheses</t>
  </si>
  <si>
    <t>%no_pronoun</t>
  </si>
  <si>
    <t>%context_free</t>
  </si>
  <si>
    <t>%no_absolutes</t>
  </si>
  <si>
    <t>%explicit_conditions</t>
  </si>
  <si>
    <t>%clear_condition_combination</t>
  </si>
  <si>
    <t>%solution_free</t>
  </si>
  <si>
    <t>%clear_quantifiers</t>
  </si>
  <si>
    <t>clear_quantifiers? (IR32+34,SR8+10-11,E106)</t>
  </si>
  <si>
    <t>%value_tolerance</t>
  </si>
  <si>
    <t>%atomic</t>
  </si>
  <si>
    <t>%clear_peconditions</t>
  </si>
  <si>
    <t>%clear_business_logic</t>
  </si>
  <si>
    <t>unambiguity (50/50) (Rupp09)</t>
  </si>
  <si>
    <t>https://readabilityformulas.com/search/pages/Free_Readability_Calculators/</t>
  </si>
  <si>
    <t>Dale_Chall</t>
  </si>
  <si>
    <t>Fry</t>
  </si>
  <si>
    <t>Gunning_FOG</t>
  </si>
  <si>
    <t>Raygor</t>
  </si>
  <si>
    <t>SMOG</t>
  </si>
  <si>
    <t>no_comparison? (SR8,Rupp09)</t>
  </si>
  <si>
    <t>Øpunctuations/1000words</t>
  </si>
  <si>
    <t>http://www.viviancook.uk/Punctuation/PunctFigs.htm</t>
  </si>
  <si>
    <t>Source for readability calculations:</t>
  </si>
  <si>
    <t>9.2</t>
  </si>
  <si>
    <t>9.1</t>
  </si>
  <si>
    <t>9.3</t>
  </si>
  <si>
    <t>11.1</t>
  </si>
  <si>
    <t>11.2</t>
  </si>
  <si>
    <t>11.3</t>
  </si>
  <si>
    <t>11.4</t>
  </si>
  <si>
    <t>11.5</t>
  </si>
  <si>
    <t>18.1</t>
  </si>
  <si>
    <t>18.2</t>
  </si>
  <si>
    <t>13.1</t>
  </si>
  <si>
    <t>13.2</t>
  </si>
  <si>
    <t>13.3</t>
  </si>
  <si>
    <t>1.1</t>
  </si>
  <si>
    <t>1.2</t>
  </si>
  <si>
    <t>1.3</t>
  </si>
  <si>
    <t>1.4</t>
  </si>
  <si>
    <t>8.1</t>
  </si>
  <si>
    <t>8.2</t>
  </si>
  <si>
    <t>14.1</t>
  </si>
  <si>
    <t>14.2</t>
  </si>
  <si>
    <t>15.1</t>
  </si>
  <si>
    <t>15.2</t>
  </si>
  <si>
    <t>15.3</t>
  </si>
  <si>
    <t>16.1</t>
  </si>
  <si>
    <t>16.2</t>
  </si>
  <si>
    <t>21.1</t>
  </si>
  <si>
    <t>21.2</t>
  </si>
  <si>
    <t>23.1</t>
  </si>
  <si>
    <t>23.2</t>
  </si>
  <si>
    <t>26.1</t>
  </si>
  <si>
    <t>26.2</t>
  </si>
  <si>
    <t>26.3</t>
  </si>
  <si>
    <t>27.1</t>
  </si>
  <si>
    <t>27.2</t>
  </si>
  <si>
    <t>27.3</t>
  </si>
  <si>
    <t>28.1</t>
  </si>
  <si>
    <t>28.2</t>
  </si>
  <si>
    <t>29.1</t>
  </si>
  <si>
    <t>29.2</t>
  </si>
  <si>
    <t>33.1</t>
  </si>
  <si>
    <t>33.2</t>
  </si>
  <si>
    <t>33.3</t>
  </si>
  <si>
    <t>12.1</t>
  </si>
  <si>
    <t>12.2</t>
  </si>
  <si>
    <t>17.1</t>
  </si>
  <si>
    <t>17.2</t>
  </si>
  <si>
    <t>17.3</t>
  </si>
  <si>
    <t>Ubiquitous requirement</t>
  </si>
  <si>
    <t>Property requirements</t>
  </si>
  <si>
    <t>Functional requirement</t>
  </si>
  <si>
    <t>Functional requirement, LogicMASTeR</t>
  </si>
  <si>
    <t>Functional requirement, TimeMASTeR</t>
  </si>
  <si>
    <t>Environment requirements,  TimeMASTeR</t>
  </si>
  <si>
    <t>Property requirement</t>
  </si>
  <si>
    <t>Functional requirement, EventMASTeR</t>
  </si>
  <si>
    <t>Property requirement,  TimeMASTeR</t>
  </si>
  <si>
    <t>Environment requirement</t>
  </si>
  <si>
    <t>Property requirement, TimeMASTeR</t>
  </si>
  <si>
    <t>Event-driven requirement</t>
  </si>
  <si>
    <t>Unwanted behaviour</t>
  </si>
  <si>
    <t>State-driven requirement</t>
  </si>
  <si>
    <t>Optional requirement</t>
  </si>
  <si>
    <t>Global scope, Existence pattern</t>
  </si>
  <si>
    <t>Global scope, Response pattern</t>
  </si>
  <si>
    <t>"After Q" scope, Existence pattern</t>
  </si>
  <si>
    <t>"After Q" scope, Response pattern</t>
  </si>
  <si>
    <t>FLEX free</t>
  </si>
  <si>
    <t>FLEX EARS</t>
  </si>
  <si>
    <t>FLEX MASTER</t>
  </si>
  <si>
    <t>FLEX advEARS</t>
  </si>
  <si>
    <t>FLEX boilerplates (DODT)</t>
  </si>
  <si>
    <t>FLEX SPIDER</t>
  </si>
  <si>
    <t>CS_E 50 free</t>
  </si>
  <si>
    <t>CS_E 50 EARS</t>
  </si>
  <si>
    <t>CS_E 50 MASTER</t>
  </si>
  <si>
    <t>CS_E 50 advEARS</t>
  </si>
  <si>
    <t>CS_E 50 boilerplates (DODT)</t>
  </si>
  <si>
    <t>CS_E 50 SPIDER</t>
  </si>
  <si>
    <t>ECSS_E60-30 free</t>
  </si>
  <si>
    <t>ECSS_E60-30 EARS</t>
  </si>
  <si>
    <t>ECSS_E60-30 MASTER</t>
  </si>
  <si>
    <t>ECSS_E60-30 advEARS</t>
  </si>
  <si>
    <t>ECSS_E60-30 boilerplates (DODT)</t>
  </si>
  <si>
    <t>ECSS_E60-30 SPIDER</t>
  </si>
  <si>
    <t>Template_Set/Test Set</t>
  </si>
  <si>
    <t>%unambiguity (50/50) (Rupp09)</t>
  </si>
  <si>
    <t>C</t>
  </si>
  <si>
    <t>D</t>
  </si>
  <si>
    <t>E</t>
  </si>
  <si>
    <t>F</t>
  </si>
  <si>
    <t>G</t>
  </si>
  <si>
    <t>H</t>
  </si>
  <si>
    <t>I</t>
  </si>
  <si>
    <t>J</t>
  </si>
  <si>
    <t>K</t>
  </si>
  <si>
    <t>L</t>
  </si>
  <si>
    <t>M</t>
  </si>
  <si>
    <t>N</t>
  </si>
  <si>
    <t>O</t>
  </si>
  <si>
    <t>P</t>
  </si>
  <si>
    <t>Q</t>
  </si>
  <si>
    <t>R</t>
  </si>
  <si>
    <t>S</t>
  </si>
  <si>
    <t>T</t>
  </si>
  <si>
    <t>U</t>
  </si>
  <si>
    <t>V</t>
  </si>
  <si>
    <t>W</t>
  </si>
  <si>
    <t>X</t>
  </si>
  <si>
    <t>Y</t>
  </si>
  <si>
    <t>Z</t>
  </si>
  <si>
    <t>AA</t>
  </si>
  <si>
    <t>AB</t>
  </si>
  <si>
    <t>AC</t>
  </si>
  <si>
    <t>AD</t>
  </si>
  <si>
    <t>AE</t>
  </si>
  <si>
    <t>AF</t>
  </si>
  <si>
    <t>AG</t>
  </si>
  <si>
    <t>AH</t>
  </si>
  <si>
    <t>AI</t>
  </si>
  <si>
    <t>AJ</t>
  </si>
  <si>
    <t>AK</t>
  </si>
  <si>
    <t>AL</t>
  </si>
  <si>
    <t>AM</t>
  </si>
  <si>
    <t>AN</t>
  </si>
  <si>
    <t>AO</t>
  </si>
  <si>
    <t>AP</t>
  </si>
  <si>
    <t>AQ</t>
  </si>
  <si>
    <t>AR</t>
  </si>
  <si>
    <t>AS</t>
  </si>
  <si>
    <t>AT</t>
  </si>
  <si>
    <t>AU</t>
  </si>
  <si>
    <t>AV</t>
  </si>
  <si>
    <t>AW</t>
  </si>
  <si>
    <t>AX</t>
  </si>
  <si>
    <t>AZ</t>
  </si>
  <si>
    <t>AY</t>
  </si>
  <si>
    <t>BA</t>
  </si>
  <si>
    <t>BB</t>
  </si>
  <si>
    <t>BC</t>
  </si>
  <si>
    <t>BD</t>
  </si>
  <si>
    <t>BE</t>
  </si>
  <si>
    <t>BF</t>
  </si>
  <si>
    <t>BG</t>
  </si>
  <si>
    <t>BH</t>
  </si>
  <si>
    <t>BI</t>
  </si>
  <si>
    <t>BJ</t>
  </si>
  <si>
    <t>BK</t>
  </si>
  <si>
    <t>BL</t>
  </si>
  <si>
    <t>BM</t>
  </si>
  <si>
    <t>Columnname</t>
  </si>
  <si>
    <t>%clear_preconditions</t>
  </si>
  <si>
    <t>%letters/characters</t>
  </si>
  <si>
    <t>BN</t>
  </si>
  <si>
    <t>Flesch Reading Ease score</t>
  </si>
  <si>
    <t>Flesch-Kincaid Grade Level</t>
  </si>
  <si>
    <t>The Coleman-Liau Inde</t>
  </si>
  <si>
    <t>Automated Readability Index</t>
  </si>
  <si>
    <t>Linsear Write Formula</t>
  </si>
  <si>
    <t>BO</t>
  </si>
  <si>
    <t>BP</t>
  </si>
  <si>
    <t>BQ</t>
  </si>
  <si>
    <t>BR</t>
  </si>
  <si>
    <t>BS</t>
  </si>
  <si>
    <t>Dale_Chall. Max Grade level</t>
  </si>
  <si>
    <t>Dale_Chall. Raw score</t>
  </si>
  <si>
    <t>Dale_Chall.  NOT found on Word List</t>
  </si>
  <si>
    <t>BT</t>
  </si>
  <si>
    <t>BU</t>
  </si>
  <si>
    <t>functional</t>
  </si>
  <si>
    <t>non-functional</t>
  </si>
  <si>
    <t>The TSS shall provide assistants and supervisors with the ability to manage contracts. Manage means „CRUD“ (Create, Read, Update, Delete).</t>
  </si>
  <si>
    <t>Update of contracts shall be only possible in state PREPARED.</t>
  </si>
  <si>
    <t>Deletion of contracts shall be only possible in state PREPARED.</t>
  </si>
  <si>
    <t>The TSS shall provide secretaries with the ability to print contracts. This printout is intended to be used as cover page for the paper archive of the printed timesheets.</t>
  </si>
  <si>
    <t>The TSS shall provide employees, assistants, supervisors, and secretaries with the ability to view contract statistics (e.g., sum of hours due, balance).</t>
  </si>
  <si>
    <t>The TSS shall calculate the total hours due, the vacation hours, the remaining hours due and take into account weekends and public holidays.</t>
  </si>
  <si>
    <r>
      <t xml:space="preserve">The TSS shall calculate the vacation hours by the following formula:
</t>
    </r>
    <r>
      <rPr>
        <i/>
        <sz val="11"/>
        <color theme="1"/>
        <rFont val="Calibri"/>
        <family val="2"/>
        <scheme val="minor"/>
      </rPr>
      <t>vacationHours = vacationDaysPerYear * durationOfContract / 12 * hoursPerWeek / workingDaysPerWeek.</t>
    </r>
    <r>
      <rPr>
        <sz val="11"/>
        <color theme="1"/>
        <rFont val="Calibri"/>
        <family val="2"/>
        <scheme val="minor"/>
      </rPr>
      <t xml:space="preserve"> The duration of the contract is counted in months.</t>
    </r>
  </si>
  <si>
    <t>The TSS shall calculate the total hours due for the contract as the sum of the hours due of the individual Timesheets.</t>
  </si>
  <si>
    <r>
      <t xml:space="preserve">The TSS shall calculate the hours due for a Timesheet by the following formula:
</t>
    </r>
    <r>
      <rPr>
        <i/>
        <sz val="11"/>
        <color theme="1"/>
        <rFont val="Calibri"/>
        <family val="2"/>
        <scheme val="minor"/>
      </rPr>
      <t xml:space="preserve">hoursDue = (workingDaysInPeriod - publicHolidaysInPeriod) * hoursPerWeek / workingDaysPerWeek. </t>
    </r>
    <r>
      <rPr>
        <sz val="11"/>
        <color theme="1"/>
        <rFont val="Calibri"/>
        <family val="2"/>
        <scheme val="minor"/>
      </rPr>
      <t>The period can be a week or a month, depending on the TimesheetFreqeuency of the contract. E.g., if workingDaysPerWeek = 5, Monday to Friday count as working days, Saturday and Sunday as non-working days. Only public holidays have to be counted that are on working days.</t>
    </r>
  </si>
  <si>
    <t>The TSS shall be able to determine the public holidays in Rhineland-Palatinate starting from January 01 2017 until December 31 2027 (at least).</t>
  </si>
  <si>
    <t>The TSS shall determine the public holidays in Germany from January 01 2017 until December 31 2027 (at least). Then, the federal state must be configurable since there are different regulations for public holidays in the various parts of the country.</t>
  </si>
  <si>
    <t>When TSS is created, it shall set a contract to PREPARED status.</t>
  </si>
  <si>
    <t>The TSS shall ensure that start date, end date, frequency, hours per week, vacation
hours, working days per week, and vacation days per year can only be changed when the contract is in PREPARED status.</t>
  </si>
  <si>
    <t>The TSS shall ensure that start date and end date of a contract always denotes complete months (i.e., the start date must be the first day of a month, the end date the last day).</t>
  </si>
  <si>
    <t>The TSS shall provide assistants and supervisors with the ability to start a contract. Then, the contract changes from PREPARED to STARTED status. All Timesheets are created in status IN_PROGRESS.</t>
  </si>
  <si>
    <t>The TSS shall provide assistants and supervisors with the ability to terminate a started contract. Then, the contract changes from STARTED to ABORTED status.</t>
  </si>
  <si>
    <t>The TSS shall ensure that only contracts can be terminated whose timesheets are in
status SIGNED_BY_SUPERVISOR or IN_PROGRESS.</t>
  </si>
  <si>
    <t>The TSS shall record the date of termination of a contract.</t>
  </si>
  <si>
    <t>When terminating a contract, the TSS shall warn the user if there are timesheets in state IN_PROGRESS that have entries. The user may then decide to not terminate the contract yet.</t>
  </si>
  <si>
    <t>When all timesheets of that contract are in status ARCHIVED, the TSS shall set a contract to status ARCHIVED.</t>
  </si>
  <si>
    <t>When the contract enters the STARTED status, the TSS shall create all timesheets for a contract based on the time sheet frequency and the start and end dates of the contract.</t>
  </si>
  <si>
    <t>The TSS shall ensure that time sheet entries can only be added, changed, and removed when the time sheet is in IN_PROGRESS status and the contract of the time sheet is in STARTED status.</t>
  </si>
  <si>
    <t>When the contract status changes to TERMINATE, the TSS shall delete timesheets in status IN_PROGRESS.</t>
  </si>
  <si>
    <t>The TSS shall not delete timesheets that are in the SIGNED_BY_EMPLOYEE state.</t>
  </si>
  <si>
    <t>The TSS shall not delete timesheets that are in the SIGNED_BY_SUPERVISOR state.</t>
  </si>
  <si>
    <t>The TSS shall provide employees, assistants, supervisors, and secretaries with the ability to view timesheets.</t>
  </si>
  <si>
    <t>The TSS shall provide secretaries with the ability to print timesheets.</t>
  </si>
  <si>
    <t>The TSS shall provide employees with the ability to manage their time sheet entries. Changes to entries are only allowed when a Timesheet is IN_PROGRESS.</t>
  </si>
  <si>
    <t>The TSS shall provide employees with the ability to sign a time sheet. Then, the time
sheet changes from IN_PROGRESS to SIGNED_BY_EMPLOYEE status.</t>
  </si>
  <si>
    <t>The TSS shall provide employees with the ability to revoke the signature. Then, the
time sheet changes from SIGNED_BY_EMPLOYEE to IN_PROGRESS status.</t>
  </si>
  <si>
    <t>The TSS shall provide supervisors with the ability to sign a time sheet that is in status
SIGNED_BY_EMPLOYEE. Then, the time sheet changes to SIGNED_BY_SUPERVISOR
status.</t>
  </si>
  <si>
    <t>The TSS shall provide assistants and supervisors with the ability to request changes to a time sheet that is in status SIGNED_BY_EMPLOYEE. Then, the time sheet changes to IN_PROGRESS status.</t>
  </si>
  <si>
    <t>The TSS shall provide employees and supervisors with the ability to digitally sign the timesheets.</t>
  </si>
  <si>
    <t>When it is the last day of a time sheet  (either end of week or end of the month) and the time sheet is in state IN_PROGRESS, the TSS shall send a reminder mail to the employee.</t>
  </si>
  <si>
    <t>If the time sheet is in state SIGNED_BY_EMPLOYEE, then the TSS shall send a reminder mail to the supervisor and the assistants (then, the supervisor may reject or sign the time sheet).</t>
  </si>
  <si>
    <t>If the time sheet is in state
SIGNED_BY_SUPERVISOR, then the TSS shall send a reminder mail to the secretaries.</t>
  </si>
  <si>
    <t>The TSS shall repeat reminders every day.</t>
  </si>
  <si>
    <t>The TSS shall collect all reminders so that a person receives at most one e-mail per day.</t>
  </si>
  <si>
    <t>The TSS shall be able to determine whether a person is university staff member.</t>
  </si>
  <si>
    <t>The TSS shall provide secretaries with the ability to archive timesheets that are in status SIGNED_BY_SUPERVISOR. Then, the time sheet shall change to status ARCHIVED.</t>
  </si>
  <si>
    <t>The TSS shall ensure that archived timesheets can not be changed.</t>
  </si>
  <si>
    <t>40.1</t>
  </si>
  <si>
    <t>The TSS shall delete timesheets 2 years after the signature of the supervisor.</t>
  </si>
  <si>
    <t>40.2</t>
  </si>
  <si>
    <t>When all timesheets of a contract are deleted, the contract has to be deleted as well.</t>
  </si>
  <si>
    <t>The TSS should support variable archive durations. In this case, the 2 years duration is not fixed, but must be stored per contract. The duration should have a default value of 2 years.</t>
  </si>
  <si>
    <t>The TSS shall authenticate users prior to giving access to any data.</t>
  </si>
  <si>
    <t>The TSS shall be designed in a way that only authorized users may view/change/delete data. Access rules are based on the user's affiliation (staff, student) as well as on the roles a user owns with respect to a contract.</t>
  </si>
  <si>
    <t>The TSS shall support mobile devices.</t>
  </si>
  <si>
    <t>The TSS shall be designed such that it can be used with different browsers. At least, Firefox, Safari, Chrome shall be supported.</t>
  </si>
  <si>
    <t>The TSS shall use the Bootstrap CSS library.</t>
  </si>
  <si>
    <t>The TSS shall be designed such that the user interface language can be switched.</t>
  </si>
  <si>
    <t>The TSS should provide the users with the ability to choose their language.</t>
  </si>
  <si>
    <t>The TSS shall support at least two user interface languages.</t>
  </si>
  <si>
    <t>The TSS shall support English as a user interface language.</t>
  </si>
  <si>
    <t>The TSS shall support German as a user interface language.</t>
  </si>
  <si>
    <t>The TSS shall send reminders to users in their preferred language.</t>
  </si>
  <si>
    <t>The TSS shall be implemented according to the layered architecture (see tss-architecture document).</t>
  </si>
  <si>
    <t>54.1</t>
  </si>
  <si>
    <t>The TSS shall contain the web module.</t>
  </si>
  <si>
    <t>54.2</t>
  </si>
  <si>
    <t>The TSS shall contain the EJB module.</t>
  </si>
  <si>
    <t>When negotiated with the customer, the TSS shall use third-party libraries that were not presented in the lecture/lab only.</t>
  </si>
  <si>
    <t>The TSS shall use one of the database servers MySQL (preferred), PostgreSql, or
JavaDB/Derby.</t>
  </si>
  <si>
    <t>The project team shall document architectural decisions, e.g., which subsystems do exist, how is the source code structured, etc., in the project manual.</t>
  </si>
  <si>
    <t>The project team shall prefix all global names with its team name. Such names are e.g., project name, context path (root URL), database name, persistence units, server resources, etc. This is to avoid naming conflicts, since the customer has to install the systems of many teams side-by-side.</t>
  </si>
  <si>
    <t>The TSS shall be documented in a project manual (it can be online, e.g., Wiki) such that the customer can install the system on a fresh Payara server.</t>
  </si>
  <si>
    <t>The project manual shall contain a list of completed/missed requirements.</t>
  </si>
  <si>
    <t>The project manual shall contain descriptions of problems that occurred during the implementation and their solutions.</t>
  </si>
  <si>
    <t>Decisions made to detail and/or change requirements shall be documented in the
project manual.</t>
  </si>
  <si>
    <t>The project participants shall record the time spent on the project.</t>
  </si>
  <si>
    <t>2.1</t>
  </si>
  <si>
    <t>2.2</t>
  </si>
  <si>
    <t>4.1</t>
  </si>
  <si>
    <t>4.2</t>
  </si>
  <si>
    <t>4.3</t>
  </si>
  <si>
    <t>4.4</t>
  </si>
  <si>
    <t>4.5</t>
  </si>
  <si>
    <t>The only state PREPARED shall allow the update of contracts.</t>
  </si>
  <si>
    <t>The only state PREPARED shall allow the deletion of contracts.</t>
  </si>
  <si>
    <t>The TSS shall provide secretaries with the ability to print contracts.</t>
  </si>
  <si>
    <t>A cover page for the paper archive of the printed timesheets shall use this printout.</t>
  </si>
  <si>
    <t>The TSS shall provide employees, assistants, supervisors, and secretaries with the ability to view contract statistics (e.g., the sum of hours due, balance).</t>
  </si>
  <si>
    <t>The TSS shall calculate the total hours due.</t>
  </si>
  <si>
    <t>The TSS shall calculate the vacation hours.</t>
  </si>
  <si>
    <t>The TSS shall calculate the remaining hours due.</t>
  </si>
  <si>
    <t>The TSS shall take into account weekends.</t>
  </si>
  <si>
    <t>The TSS shall take into account public holidays.</t>
  </si>
  <si>
    <t>The TSS shall calculate the total hours due to the contract as the sum of the hours due of the individual Timesheets.</t>
  </si>
  <si>
    <t>The TSS shall determine the public holidays in Rhineland-Palatinate starting from January 01 2017 until December 31 2027 (at least).</t>
  </si>
  <si>
    <t>When TSS is created, TSS shall set a contract to PREPARED status.</t>
  </si>
  <si>
    <t>The TSS shall ensure that the start date can only be changed when the contract is in PREPARED status.</t>
  </si>
  <si>
    <t>The TSS shall ensure that the end date can only be changed when the contract is in PREPARED status.</t>
  </si>
  <si>
    <t>The TSS shall ensure that frequency can only be changed when the contract is in PREPARED status.</t>
  </si>
  <si>
    <t>The TSS shall ensure that hours per week can only be changed when the contract is in PREPARED status.</t>
  </si>
  <si>
    <t>The TSS shall ensure that vacation hours can only be changed when the contract is in PREPARED status.</t>
  </si>
  <si>
    <t>The TSS shall ensure that working days per week can only be changed when the contract is in PREPARED status.</t>
  </si>
  <si>
    <t>The TSS shall ensure that vacation days per year can only be changed when the contract is in PREPARED status.</t>
  </si>
  <si>
    <t>The TSS shall ensure that the start date of a contract always denotes complete months (i.e., the start date must be the first day of a month, the end date the last day).</t>
  </si>
  <si>
    <t>The TSS shall ensure that the end date of a contract always denotes complete months (i.e., the start date must be the first day of a month, the end date the last day).</t>
  </si>
  <si>
    <t>When the contract enters the STARTED
status, the TSS shall create all timesheets for a contract based on the timesheet frequency
and the start and end dates of the contract.</t>
  </si>
  <si>
    <t>The TSS shall ensure that timesheet entries can only be added, changed, and removed when the timesheet is in IN_PROGRESS status and the contract of the timesheet is in STARTED status.</t>
  </si>
  <si>
    <t>When the contract status changes to TERMINATED, the TSS shall delete timesheets in status IN_PROGRESS.</t>
  </si>
  <si>
    <t>The TSS shall provide employees with the ability to manage their timesheet entries. Changes to entries are only allowed when a Timesheet is IN_PROGRESS.</t>
  </si>
  <si>
    <t>The TSS shall provide employees with the ability to sign a timesheet. Then, the time
sheet changes from IN_PROGRESS to SIGNED_BY_EMPLOYEE status.</t>
  </si>
  <si>
    <t>The TSS shall provide employees with the ability to revoke the signature. Then, the
timesheet changes from SIGNED_BY_EMPLOYEE to IN_PROGRESS status.</t>
  </si>
  <si>
    <t>The TSS shall provide supervisors with the ability to sign a timesheet that is in status
SIGNED_BY_EMPLOYEE. Then, the timesheet changes to SIGNED_BY_SUPERVISOR
status.</t>
  </si>
  <si>
    <t>The TSS shall provide assistants and supervisors with the ability to request changes to a timesheet that is in status SIGNED_BY_EMPLOYEE. Then, the timesheet changes to IN_PROGRESS status.</t>
  </si>
  <si>
    <t>When a timesheet is on the last day (either end of week or end of the month), the TSS shall send a reminder mail to the employee if the timesheet is in state IN_PROGRESS.</t>
  </si>
  <si>
    <t>When the timesheet is in state SIGNED_BY_EMPLOYEE, the TSS shall send a reminder mail to the supervisor and the assistants (then, the supervisor may reject or sign the timesheet).</t>
  </si>
  <si>
    <t>If the timesheet is in state
SIGNED_BY_SUPERVISOR, then the TSS shall send a reminder mail to the secretaries.</t>
  </si>
  <si>
    <t>The TSS shall determine whether a person is a university staff member.</t>
  </si>
  <si>
    <t>The TSS shall provide secretaries with the ability to archive timesheets that are in status SIGNED_BY_SUPERVISOR. Then, the timesheet shall change status to ARCHIVED.</t>
  </si>
  <si>
    <t>When all timesheets of a contract are deleted, the system shall delete the contract.</t>
  </si>
  <si>
    <t>The TSS shall support variable archive durations. In this case, the 2 years duration is not fixed, but shall be stored per contract. The duration shall have a default value of 2 years.</t>
  </si>
  <si>
    <t>The TSS shall allow only authorized users to view/change/delete data. Access rules shall be based on the user's affiliation (staff, student) as well as on the roles a user owns with respect to a contract.</t>
  </si>
  <si>
    <t>The TSS shall allow using different browsers. The system shall support, at least, Firefox, Safari, Chrome.</t>
  </si>
  <si>
    <t>The TSS shall allow switching the user interface language.</t>
  </si>
  <si>
    <t>The TSS shall provide the users with the ability to choose their language.</t>
  </si>
  <si>
    <t>The project team shall prefix all global names with its team name. Such names are e.g., project name, context path (root URL), database name, persistence units, server resources, etc. This is to avoid naming conflicts, since the customer shall to install the systems of many teams side-by-side.</t>
  </si>
  <si>
    <t>The project manual shall contain the TSS documentation (it can be online, e.g., Wiki) such that the customer can install the system on a fresh Payara server.</t>
  </si>
  <si>
    <t>The project manual shall contain descriptions of decisions made to detail and/or change requirements.</t>
  </si>
  <si>
    <t>This printout shall be used as a cover page for the paper archive of the printed timesheets.</t>
  </si>
  <si>
    <t>The TSS shall calculate the total hours due to the contract as the sum of the hours due to the individual Timesheets.</t>
  </si>
  <si>
    <t>If TSS is created, TSS shall set a contract to PREPARED status.</t>
  </si>
  <si>
    <t>If terminating a contract, the TSS shall warn the user if there are timesheets in state IN_PROGRESS that have entries. The user may then decide to not terminate the contract yet.</t>
  </si>
  <si>
    <t>If all timesheets of that contract are in status ARCHIVED, the TSS shall set a contract to status ARCHIVED.</t>
  </si>
  <si>
    <t>If the contract enters the STARTED
status, the TSS shall create all timesheets for a contract based on the timesheet frequency
and the start and end dates of the contract.</t>
  </si>
  <si>
    <t>If the contract status changes to TERMINATED, the TSS shall delete timesheets in status IN_PROGRESS.</t>
  </si>
  <si>
    <t>The TSS shall provide secretaries with the ability to archive timesheets that are in status SIGNED_BY_SUPERVISOR. Then, the timesheet shall change the status to ARCHIVED.</t>
  </si>
  <si>
    <t>If all timesheets of a contract are deleted, the system shall delete the contract.</t>
  </si>
  <si>
    <t>If negotiated with the customer, the TSS shall use third-party libraries that were not presented in the lecture/lab only.</t>
  </si>
  <si>
    <t>A project manual shall contain the TSS documentation (it can be online, e.g., Wiki) such that the customer can install the system on a fresh Payara server.</t>
  </si>
  <si>
    <t>The TSS shall be able to determine whether a person is a university staff member.</t>
  </si>
  <si>
    <t>If all timesheets of a contract are deleted, the the systen shall delete the contract.</t>
  </si>
  <si>
    <t>Globally, it is always the case that the TSS provides assistants and supervisors with the ability to manage contracts. Manage means „CRUD“ (Create, Read, Update, Delete).</t>
  </si>
  <si>
    <t>Globally, it is always the case that the only state PREPARED allows the update of contracts.</t>
  </si>
  <si>
    <t>Globally, it is always the case that the only state PREPARED allows the deletion of contracts.</t>
  </si>
  <si>
    <t>Globally, it is always the case that the TSS  provides secretaries with the ability to print contracts.</t>
  </si>
  <si>
    <t>Globally, it is always the case that the cover page for the paper archive of the printed timesheets uses this printout.</t>
  </si>
  <si>
    <t>Globally, it is always the case that the TSS provides employees, assistants, supervisors, and secretaries with the ability to view contract statistics (e.g., the sum of hours due, balance).</t>
  </si>
  <si>
    <t>Globally, it is always the case that the TSS  calculates the total hours due.</t>
  </si>
  <si>
    <t>Globally, it is always the case that the TSS calculates the vacation hours.</t>
  </si>
  <si>
    <t>Globally, it is always the case that the TSS calculates the remaining hours due.</t>
  </si>
  <si>
    <t>Globally, it is always the case that the TSS takes into account weekends.</t>
  </si>
  <si>
    <t>Globally, it is always the case that the TSS takes into account public holidays.</t>
  </si>
  <si>
    <r>
      <t xml:space="preserve">Globally, it is always the case that the TSS calculates the vacation hours by the following formula:
</t>
    </r>
    <r>
      <rPr>
        <i/>
        <sz val="11"/>
        <color theme="1"/>
        <rFont val="Calibri"/>
        <family val="2"/>
        <scheme val="minor"/>
      </rPr>
      <t>vacationHours = vacationDaysPerYear * durationOfContract / 12 * hoursPerWeek / workingDaysPerWeek.</t>
    </r>
    <r>
      <rPr>
        <sz val="11"/>
        <color theme="1"/>
        <rFont val="Calibri"/>
        <family val="2"/>
        <scheme val="minor"/>
      </rPr>
      <t xml:space="preserve"> The duration of the contract is counted in months.</t>
    </r>
  </si>
  <si>
    <t>Globally, it is always the case that the TSS calculates the total hours due to the contract as the sum of the hours due to the individual Timesheets.</t>
  </si>
  <si>
    <r>
      <t xml:space="preserve">Globally, it is always the case that the TSS calculates the hours due for a Timesheet by the following formula:
</t>
    </r>
    <r>
      <rPr>
        <i/>
        <sz val="11"/>
        <color theme="1"/>
        <rFont val="Calibri"/>
        <family val="2"/>
        <scheme val="minor"/>
      </rPr>
      <t xml:space="preserve">hoursDue = (workingDaysInPeriod - publicHolidaysInPeriod) * hoursPerWeek / workingDaysPerWeek. </t>
    </r>
    <r>
      <rPr>
        <sz val="11"/>
        <color theme="1"/>
        <rFont val="Calibri"/>
        <family val="2"/>
        <scheme val="minor"/>
      </rPr>
      <t>The period can be a week or a month, depending on the TimesheetFreqeuency of the contract. E.g., if workingDaysPerWeek = 5, Monday to Friday count as working days, Saturday and Sunday as non-working days. Only public holidays have to be counted that are on working days.</t>
    </r>
  </si>
  <si>
    <t>Globally, it is always the case that the TSS determines the public holidays in Rhineland-Palatinate starting from January 01 2017 until December 31 2027 (at least).</t>
  </si>
  <si>
    <t>Globally, it is always the case that the TSS determines the public holidays in Germany from January 01 2017 until December 31 2027 (at least). Then, the federal state must be configurable since there are different regulations for public holidays in the various parts of the country.</t>
  </si>
  <si>
    <t>After TSS is created, TSS sets a contract to PREPARED status.</t>
  </si>
  <si>
    <t>Globally, it is always the case that the TSS ensures that the start date can only be changed when the contract is in PREPARED status.</t>
  </si>
  <si>
    <t>Globally, it is always the case that the TSS ensures that the end date can only be changed when the contract is in PREPARED status.</t>
  </si>
  <si>
    <t>Globally, it is always the case that the TSS ensures that frequency can only be changed when the contract is in PREPARED status.</t>
  </si>
  <si>
    <t>Globally, it is always the case that the TSS ensures that hours per week can only be changed when the contract is in PREPARED status.</t>
  </si>
  <si>
    <t>Globally, it is always the case that the TSS ensures that vacation hours can only be changed when the contract is in PREPARED status.</t>
  </si>
  <si>
    <t>Globally, it is always the case that the TSS ensures that working days per week can only be changed when the contract is in PREPARED status.</t>
  </si>
  <si>
    <t>Globally, it is always the case that the TSS ensures that vacation days per year can only be changed when the contract is in PREPARED status.</t>
  </si>
  <si>
    <t>Globally, it is always the case that the TSS ensures that the start date of a contract always denotes complete months (i.e., the start date must be the first day of a month, the end date the last day).</t>
  </si>
  <si>
    <t>Globally, it is always the case that the TSS ensures that the end date of a contract always denotes complete months (i.e., the start date must be the first day of a month, the end date the last day).</t>
  </si>
  <si>
    <t>Globally, it is always the case that the TSS provides assistants and supervisors with the ability to start a contract. Then, the contract changes from PREPARED to STARTED status. All Timesheets are created in status IN_PROGRESS.</t>
  </si>
  <si>
    <t>Globally, it is always the case that the TSS provides assistants and supervisors with the ability to terminate a started contract. Then, the contract changes from STARTED to ABORTED status.</t>
  </si>
  <si>
    <t>Globally, it is always the case that the TSS ensures that only contracts can be terminated whose timesheets are in
status SIGNED_BY_SUPERVISOR or IN_PROGRESS.</t>
  </si>
  <si>
    <t>Globally, it is always the case that the TSS records the date of termination of a contract.</t>
  </si>
  <si>
    <t>Before terminating a contract, the TSS warns the user if there are timesheets in state IN_PROGRESS that have entries. The user may then decide to not terminate the contract yet.</t>
  </si>
  <si>
    <t>"Before Q" scope, Existence pattern</t>
  </si>
  <si>
    <t>After all timesheets of that contract are set to status ARCHIVED, the TSS sets a contract to status ARCHIVED.</t>
  </si>
  <si>
    <t>After the contract enters the STARTED
status, the TSS creates all timesheets for a contract based on the timesheet frequency
and the start and end dates of the contract.</t>
  </si>
  <si>
    <t>Globally, it is always the case that the TSS ensures that timesheet entries can only be added, changed, and removed when the timesheet is in IN_PROGRESS status and the contract of the timesheet is in STARTED status.</t>
  </si>
  <si>
    <t>After the contract status changes to TERMINATED, the TSS deletes timesheets in status IN_PROGRESS.</t>
  </si>
  <si>
    <t>Globally, it is always the case that the TSS does not delete timesheets that are in the SIGNED_BY_EMPLOYEE state.</t>
  </si>
  <si>
    <t>Globally, it is always the case that the TSS does not delete timesheets that are in the SIGNED_BY_SUPERVISOR state.</t>
  </si>
  <si>
    <t>Globally, it is always the case that the TSS provides employees, assistants, supervisors, and secretaries with the ability to view timesheets.</t>
  </si>
  <si>
    <t>Globally, it is always the case that the TSS provides secretaries with the ability to print timesheets.</t>
  </si>
  <si>
    <t>Globally, it is always the case that the TSS provides employees with the ability to manage their timesheet entries. Changes to entries are only allowed when a Timesheet is IN_PROGRESS.</t>
  </si>
  <si>
    <t>Globally, it is always the case that the TSS provides employees with the ability to sign a timesheet. Then, the time
sheet changes from IN_PROGRESS to SIGNED_BY_EMPLOYEE status.</t>
  </si>
  <si>
    <t>Globally, it is always the case that the TSS provides employees with the ability to revoke the signature. Then, the timesheet changes from SIGNED_BY_EMPLOYEE to IN_PROGRESS status.</t>
  </si>
  <si>
    <t>Globally, it is always the case that the TSS provides supervisors with the ability to sign a timesheet that is in status
SIGNED_BY_EMPLOYEE. Then, the timesheet changes to SIGNED_BY_SUPERVISOR
status.</t>
  </si>
  <si>
    <t>Globally, it is always the case that the TSS provides assistants and supervisors with the ability to request changes to a timesheet that is in status SIGNED_BY_EMPLOYEE. Then, the timesheet changes to IN_PROGRESS status.</t>
  </si>
  <si>
    <t>Globally, it is always the case that the TSS provides employees and supervisors with the ability to digitally sign the timesheets.</t>
  </si>
  <si>
    <t>After a timesheet is set to the last day (either end of week or end of the month), the TSS sends a reminder mail to the employee if the timesheet is in state IN_PROGRESS.</t>
  </si>
  <si>
    <t>After the timesheet is set to the state SIGNED_BY_EMPLOYEE, the TSS sends a reminder mail to the supervisor and the assistants (then, the supervisor may reject or sign the timesheet).</t>
  </si>
  <si>
    <t>After the timesheet is set to the state
SIGNED_BY_SUPERVISOR, then the TSS sends a reminder mail to the secretaries.</t>
  </si>
  <si>
    <t>Globally, it is always the case that the TSS repeats reminders every day.</t>
  </si>
  <si>
    <t>Globally, it is always the case that the TSS collects all reminders so that a person receives at most one e-mail per day.</t>
  </si>
  <si>
    <t>Globally, it is always the case that the TSS determines whether a person is a university staff member.</t>
  </si>
  <si>
    <t>Globally, it is always the case that the TSS provides secretaries with the ability to archive timesheets that are in status SIGNED_BY_SUPERVISOR. Then, the timesheet shall change the status to ARCHIVED.</t>
  </si>
  <si>
    <t>Globally, it is always the case that the TSS ensures that archived timesheets can not be changed.</t>
  </si>
  <si>
    <t>Globally, it is always the case that the TSS deletes timesheets 2 years after the signature of the supervisor.</t>
  </si>
  <si>
    <t>After all timesheets of a contract are deleted, the system deletes the contract.</t>
  </si>
  <si>
    <t>Globally, it is always the case that the TSS supports variable archive durations. In this case, the 2 years duration is not fixed, but shall be stored per contract. The duration shall have a default value of 2 years.</t>
  </si>
  <si>
    <t>Globally, it is always the case that the TSS authenticates users prior to giving access to any data.</t>
  </si>
  <si>
    <t>Globally, it is always the case that the TSS allows only authorized users to view/change/delete data. Access rules shall be based on the user's affiliation (staff, student) as well as on the roles a user owns with respect to a contract.</t>
  </si>
  <si>
    <t>Globally, it is always the case that the TSS supports mobile devices.</t>
  </si>
  <si>
    <t>Globally, it is always the case that the TSS allows using different browsers. The system shall support, at least, Firefox, Safari, Chrome.</t>
  </si>
  <si>
    <t>Globally, it is always the case that the TSS uses the Bootstrap CSS library.</t>
  </si>
  <si>
    <t>Globally, it is always the case that the TSS allows switching the user interface language.</t>
  </si>
  <si>
    <t>Globally, it is always the case that the TSS provides the users with the ability to choose their language.</t>
  </si>
  <si>
    <t>Globally, it is always the case that the TSS supports at least two user interface languages.</t>
  </si>
  <si>
    <t>Globally, it is always the case that the TSS supports English as a user interface language.</t>
  </si>
  <si>
    <t>Globally, it is always the case that the TSS supports German as a user interface language.</t>
  </si>
  <si>
    <t>Globally, it is always the case that the TSS sends reminders to users in their preferred language.</t>
  </si>
  <si>
    <t>Globally, it is always the case that the TSS is implemented according to the layered architecture (see tss-architecture document).</t>
  </si>
  <si>
    <t>Globally, it is always the case that the TSS contains the web module.</t>
  </si>
  <si>
    <t>Globally, it is always the case that the TSS contains the EJB module.</t>
  </si>
  <si>
    <t>After negotiating with the customer, the TSS  uses third-party libraries that were not presented in the lecture/lab only.</t>
  </si>
  <si>
    <t>Globally, it is always the case that the TSS uses one of the database servers MySQL (preferred), PostgreSql, or
JavaDB/Derby.</t>
  </si>
  <si>
    <t>Globally, it is always the case that the project team documents architectural decisions, e.g., which subsystems do exist, how is the source code structured, etc., in the project manual.</t>
  </si>
  <si>
    <t>Globally, it is always the case that the project team prefixes all global names with its team name. Such names are e.g., project name, context path (root URL), database name, persistence units, server resources, etc. This is to avoid naming conflicts, since the customer shall install the systems of many teams side-by-side.</t>
  </si>
  <si>
    <t>Globally, it is always the case that the project manual contains the TSS documentation (it can be online, e.g., Wiki) such that the customer can install the system on a fresh Payara server.</t>
  </si>
  <si>
    <t>Globally, it is always the case that the project manual contains a list of completed/missed requirements.</t>
  </si>
  <si>
    <t>Globally, it is always the case that the project manual contains descriptions of problems that occurred during the implementation and their solutions.</t>
  </si>
  <si>
    <t>Globally, it is always the case that the project manual contains descriptions of decisions made to detail and/or change requirements.</t>
  </si>
  <si>
    <t>Globally, it is always the case that the project participants record the time spent on the project.</t>
  </si>
  <si>
    <r>
      <t xml:space="preserve">The Electronic Voting System (EVS) shall provide organizers to </t>
    </r>
    <r>
      <rPr>
        <b/>
        <sz val="11"/>
        <color theme="1"/>
        <rFont val="Calibri"/>
        <family val="2"/>
        <scheme val="minor"/>
      </rPr>
      <t>conduct</t>
    </r>
    <r>
      <rPr>
        <sz val="11"/>
        <color theme="1"/>
        <rFont val="Calibri"/>
        <family val="2"/>
        <scheme val="minor"/>
      </rPr>
      <t xml:space="preserve"> electronic polls.</t>
    </r>
  </si>
  <si>
    <t>Polls</t>
  </si>
  <si>
    <r>
      <t xml:space="preserve">Each poll shall </t>
    </r>
    <r>
      <rPr>
        <b/>
        <sz val="11"/>
        <color theme="1"/>
        <rFont val="Calibri"/>
        <family val="2"/>
        <scheme val="minor"/>
      </rPr>
      <t>have</t>
    </r>
    <r>
      <rPr>
        <sz val="11"/>
        <color theme="1"/>
        <rFont val="Calibri"/>
        <family val="2"/>
        <scheme val="minor"/>
      </rPr>
      <t xml:space="preserve"> a title. The title has to be unique (scope is system).</t>
    </r>
  </si>
  <si>
    <r>
      <t xml:space="preserve">Each poll shall </t>
    </r>
    <r>
      <rPr>
        <b/>
        <sz val="11"/>
        <color theme="1"/>
        <rFont val="Calibri"/>
        <family val="2"/>
        <scheme val="minor"/>
      </rPr>
      <t>have</t>
    </r>
    <r>
      <rPr>
        <sz val="11"/>
        <color theme="1"/>
        <rFont val="Calibri"/>
        <family val="2"/>
        <scheme val="minor"/>
      </rPr>
      <t xml:space="preserve"> a description.</t>
    </r>
  </si>
  <si>
    <r>
      <t xml:space="preserve">Each poll shall </t>
    </r>
    <r>
      <rPr>
        <b/>
        <sz val="11"/>
        <color theme="1"/>
        <rFont val="Calibri"/>
        <family val="2"/>
        <scheme val="minor"/>
      </rPr>
      <t>have</t>
    </r>
    <r>
      <rPr>
        <sz val="11"/>
        <color theme="1"/>
        <rFont val="Calibri"/>
        <family val="2"/>
        <scheme val="minor"/>
      </rPr>
      <t xml:space="preserve"> a voting period (start and end date with time).</t>
    </r>
  </si>
  <si>
    <r>
      <t xml:space="preserve">The number of questions of a poll shall </t>
    </r>
    <r>
      <rPr>
        <b/>
        <sz val="11"/>
        <color theme="1"/>
        <rFont val="Calibri"/>
        <family val="2"/>
        <scheme val="minor"/>
      </rPr>
      <t>be</t>
    </r>
    <r>
      <rPr>
        <sz val="11"/>
        <color theme="1"/>
        <rFont val="Calibri"/>
        <family val="2"/>
        <scheme val="minor"/>
      </rPr>
      <t xml:space="preserve"> at least 1.</t>
    </r>
  </si>
  <si>
    <r>
      <t xml:space="preserve">The EVS shall provide organizers with the ability to </t>
    </r>
    <r>
      <rPr>
        <b/>
        <sz val="11"/>
        <color theme="1"/>
        <rFont val="Calibri"/>
        <family val="2"/>
        <scheme val="minor"/>
      </rPr>
      <t>group</t>
    </r>
    <r>
      <rPr>
        <sz val="11"/>
        <color theme="1"/>
        <rFont val="Calibri"/>
        <family val="2"/>
        <scheme val="minor"/>
      </rPr>
      <t xml:space="preserve"> arbitrary many questions into a poll.</t>
    </r>
  </si>
  <si>
    <r>
      <t xml:space="preserve">The EVS should provide organizers with the ability to </t>
    </r>
    <r>
      <rPr>
        <b/>
        <sz val="11"/>
        <color theme="1"/>
        <rFont val="Calibri"/>
        <family val="2"/>
        <scheme val="minor"/>
      </rPr>
      <t>clone</t>
    </r>
    <r>
      <rPr>
        <sz val="11"/>
        <color theme="1"/>
        <rFont val="Calibri"/>
        <family val="2"/>
        <scheme val="minor"/>
      </rPr>
      <t xml:space="preserve"> a poll (period, description, questions, participant list).</t>
    </r>
  </si>
  <si>
    <r>
      <t xml:space="preserve">If a poll to </t>
    </r>
    <r>
      <rPr>
        <b/>
        <sz val="11"/>
        <color theme="1"/>
        <rFont val="Calibri"/>
        <family val="2"/>
        <scheme val="minor"/>
      </rPr>
      <t>clone</t>
    </r>
    <r>
      <rPr>
        <sz val="11"/>
        <color theme="1"/>
        <rFont val="Calibri"/>
        <family val="2"/>
        <scheme val="minor"/>
      </rPr>
      <t xml:space="preserve"> has votes, the EVS shall not clone the votes.</t>
    </r>
  </si>
  <si>
    <r>
      <t xml:space="preserve">If a poll to </t>
    </r>
    <r>
      <rPr>
        <b/>
        <sz val="11"/>
        <color theme="1"/>
        <rFont val="Calibri"/>
        <family val="2"/>
        <scheme val="minor"/>
      </rPr>
      <t>clone</t>
    </r>
    <r>
      <rPr>
        <sz val="11"/>
        <color theme="1"/>
        <rFont val="Calibri"/>
        <family val="2"/>
        <scheme val="minor"/>
      </rPr>
      <t xml:space="preserve"> has results, the EVS shall not clone the results.</t>
    </r>
  </si>
  <si>
    <r>
      <t xml:space="preserve">The system shall provide organizers to </t>
    </r>
    <r>
      <rPr>
        <b/>
        <sz val="11"/>
        <color theme="1"/>
        <rFont val="Calibri"/>
        <family val="2"/>
        <scheme val="minor"/>
      </rPr>
      <t>add</t>
    </r>
    <r>
      <rPr>
        <sz val="11"/>
        <color theme="1"/>
        <rFont val="Calibri"/>
        <family val="2"/>
        <scheme val="minor"/>
      </rPr>
      <t xml:space="preserve"> different types of questions to a poll.
• SINGLE CHOICE with two or more items and one choice
• MULTIPLE CHOICE with two or more items
• YES/NO question with two items “yes” and “no” and one choice (indeed, this is a special case of SINGLE CHOICE questions)</t>
    </r>
  </si>
  <si>
    <t>Types of questions</t>
  </si>
  <si>
    <r>
      <t xml:space="preserve">The CVS shall provide organizers with the ability to </t>
    </r>
    <r>
      <rPr>
        <b/>
        <sz val="11"/>
        <color theme="1"/>
        <rFont val="Calibri"/>
        <family val="2"/>
        <scheme val="minor"/>
      </rPr>
      <t>define</t>
    </r>
    <r>
      <rPr>
        <sz val="11"/>
        <color theme="1"/>
        <rFont val="Calibri"/>
        <family val="2"/>
        <scheme val="minor"/>
      </rPr>
      <t xml:space="preserve"> the minimum and maximum number of choices for MULTIPLE CHOICE questions.</t>
    </r>
  </si>
  <si>
    <r>
      <t xml:space="preserve">The questions of a poll shall </t>
    </r>
    <r>
      <rPr>
        <b/>
        <sz val="11"/>
        <color theme="1"/>
        <rFont val="Calibri"/>
        <family val="2"/>
        <scheme val="minor"/>
      </rPr>
      <t>have</t>
    </r>
    <r>
      <rPr>
        <sz val="11"/>
        <color theme="1"/>
        <rFont val="Calibri"/>
        <family val="2"/>
        <scheme val="minor"/>
      </rPr>
      <t xml:space="preserve"> a title (titles have to be unique with scope poll).</t>
    </r>
  </si>
  <si>
    <r>
      <t xml:space="preserve">The items of a question shall </t>
    </r>
    <r>
      <rPr>
        <b/>
        <sz val="11"/>
        <color theme="1"/>
        <rFont val="Calibri"/>
        <family val="2"/>
        <scheme val="minor"/>
      </rPr>
      <t>have</t>
    </r>
    <r>
      <rPr>
        <sz val="11"/>
        <color theme="1"/>
        <rFont val="Calibri"/>
        <family val="2"/>
        <scheme val="minor"/>
      </rPr>
      <t xml:space="preserve"> a short name and an optional description.</t>
    </r>
  </si>
  <si>
    <r>
      <t xml:space="preserve">The state of a poll shall </t>
    </r>
    <r>
      <rPr>
        <b/>
        <sz val="11"/>
        <color theme="1"/>
        <rFont val="Calibri"/>
        <family val="2"/>
        <scheme val="minor"/>
      </rPr>
      <t>be</t>
    </r>
    <r>
      <rPr>
        <sz val="11"/>
        <color theme="1"/>
        <rFont val="Calibri"/>
        <family val="2"/>
        <scheme val="minor"/>
      </rPr>
      <t xml:space="preserve"> one of PREPARED, STARTED, VOTING, FINISHED. </t>
    </r>
  </si>
  <si>
    <t>Poll states</t>
  </si>
  <si>
    <r>
      <t xml:space="preserve">The EVS shall </t>
    </r>
    <r>
      <rPr>
        <b/>
        <sz val="11"/>
        <color theme="1"/>
        <rFont val="Calibri"/>
        <family val="2"/>
        <scheme val="minor"/>
      </rPr>
      <t>ensure</t>
    </r>
    <r>
      <rPr>
        <sz val="11"/>
        <color theme="1"/>
        <rFont val="Calibri"/>
        <family val="2"/>
        <scheme val="minor"/>
      </rPr>
      <t xml:space="preserve"> that the description, initial voting period, questions, and participant list of a poll can only be changed in state PREPARED. </t>
    </r>
  </si>
  <si>
    <r>
      <t xml:space="preserve">The EVS shall </t>
    </r>
    <r>
      <rPr>
        <b/>
        <sz val="11"/>
        <color theme="1"/>
        <rFont val="Calibri"/>
        <family val="2"/>
        <scheme val="minor"/>
      </rPr>
      <t>ensure</t>
    </r>
    <r>
      <rPr>
        <sz val="11"/>
        <color theme="1"/>
        <rFont val="Calibri"/>
        <family val="2"/>
        <scheme val="minor"/>
      </rPr>
      <t xml:space="preserve"> that the participant list of a poll can only be changed in state PREPARED. </t>
    </r>
  </si>
  <si>
    <r>
      <t xml:space="preserve">As soon as an organizer starts a poll, the EVS shall </t>
    </r>
    <r>
      <rPr>
        <b/>
        <sz val="11"/>
        <color theme="1"/>
        <rFont val="Calibri"/>
        <family val="2"/>
        <scheme val="minor"/>
      </rPr>
      <t>set</t>
    </r>
    <r>
      <rPr>
        <sz val="11"/>
        <color theme="1"/>
        <rFont val="Calibri"/>
        <family val="2"/>
        <scheme val="minor"/>
      </rPr>
      <t xml:space="preserve"> the poll state to STARTED. </t>
    </r>
  </si>
  <si>
    <r>
      <t xml:space="preserve">As soon as the voting period starts, the EVS shall </t>
    </r>
    <r>
      <rPr>
        <b/>
        <sz val="11"/>
        <color theme="1"/>
        <rFont val="Calibri"/>
        <family val="2"/>
        <scheme val="minor"/>
      </rPr>
      <t>set</t>
    </r>
    <r>
      <rPr>
        <sz val="11"/>
        <color theme="1"/>
        <rFont val="Calibri"/>
        <family val="2"/>
        <scheme val="minor"/>
      </rPr>
      <t xml:space="preserve"> the poll state to VOTING. </t>
    </r>
  </si>
  <si>
    <r>
      <t xml:space="preserve">As soon as the voting period ends or all participants have submitted their vote, the EVS shall </t>
    </r>
    <r>
      <rPr>
        <b/>
        <sz val="11"/>
        <color theme="1"/>
        <rFont val="Calibri"/>
        <family val="2"/>
        <scheme val="minor"/>
      </rPr>
      <t>set</t>
    </r>
    <r>
      <rPr>
        <sz val="11"/>
        <color theme="1"/>
        <rFont val="Calibri"/>
        <family val="2"/>
        <scheme val="minor"/>
      </rPr>
      <t xml:space="preserve"> the poll state to FINISHED. </t>
    </r>
  </si>
  <si>
    <r>
      <t xml:space="preserve">The EVS shall provide organizers with the ability to </t>
    </r>
    <r>
      <rPr>
        <b/>
        <sz val="11"/>
        <color theme="1"/>
        <rFont val="Calibri"/>
        <family val="2"/>
        <scheme val="minor"/>
      </rPr>
      <t>extend</t>
    </r>
    <r>
      <rPr>
        <sz val="11"/>
        <color theme="1"/>
        <rFont val="Calibri"/>
        <family val="2"/>
        <scheme val="minor"/>
      </rPr>
      <t xml:space="preserve"> (but not shorten) the voting period when a poll is in state STARTED or VOTING. </t>
    </r>
  </si>
  <si>
    <r>
      <t xml:space="preserve">The EVS shall provide all university employees with the ability to </t>
    </r>
    <r>
      <rPr>
        <b/>
        <sz val="11"/>
        <color theme="1"/>
        <rFont val="Calibri"/>
        <family val="2"/>
        <scheme val="minor"/>
      </rPr>
      <t>act</t>
    </r>
    <r>
      <rPr>
        <sz val="11"/>
        <color theme="1"/>
        <rFont val="Calibri"/>
        <family val="2"/>
        <scheme val="minor"/>
      </rPr>
      <t xml:space="preserve"> as organizers. </t>
    </r>
  </si>
  <si>
    <t>Organizers </t>
  </si>
  <si>
    <r>
      <t xml:space="preserve">The EVS shall ensure that organizers </t>
    </r>
    <r>
      <rPr>
        <b/>
        <sz val="11"/>
        <color theme="1"/>
        <rFont val="Calibri"/>
        <family val="2"/>
        <scheme val="minor"/>
      </rPr>
      <t>authenticate</t>
    </r>
    <r>
      <rPr>
        <sz val="11"/>
        <color theme="1"/>
        <rFont val="Calibri"/>
        <family val="2"/>
        <scheme val="minor"/>
      </rPr>
      <t xml:space="preserve"> themselves with username and password. </t>
    </r>
  </si>
  <si>
    <r>
      <t xml:space="preserve">The EVS shall be able to </t>
    </r>
    <r>
      <rPr>
        <b/>
        <sz val="11"/>
        <color theme="1"/>
        <rFont val="Calibri"/>
        <family val="2"/>
        <scheme val="minor"/>
      </rPr>
      <t>identify</t>
    </r>
    <r>
      <rPr>
        <sz val="11"/>
        <color theme="1"/>
        <rFont val="Calibri"/>
        <family val="2"/>
        <scheme val="minor"/>
      </rPr>
      <t xml:space="preserve"> university employees using the LDAP service provided by the GHRKO computing center. </t>
    </r>
  </si>
  <si>
    <r>
      <t xml:space="preserve">The EVS shall provide organizers with the ability to </t>
    </r>
    <r>
      <rPr>
        <b/>
        <sz val="11"/>
        <color theme="1"/>
        <rFont val="Calibri"/>
        <family val="2"/>
        <scheme val="minor"/>
      </rPr>
      <t>create</t>
    </r>
    <r>
      <rPr>
        <sz val="11"/>
        <color theme="1"/>
        <rFont val="Calibri"/>
        <family val="2"/>
        <scheme val="minor"/>
      </rPr>
      <t xml:space="preserve"> arbitrary many polls. </t>
    </r>
  </si>
  <si>
    <t>Each poll shall be owned by at least one organizer (the creator is the initial owner). </t>
  </si>
  <si>
    <r>
      <t xml:space="preserve">The EVS shall </t>
    </r>
    <r>
      <rPr>
        <b/>
        <sz val="11"/>
        <color theme="1"/>
        <rFont val="Calibri"/>
        <family val="2"/>
        <scheme val="minor"/>
      </rPr>
      <t>ensure</t>
    </r>
    <r>
      <rPr>
        <sz val="11"/>
        <color theme="1"/>
        <rFont val="Calibri"/>
        <family val="2"/>
        <scheme val="minor"/>
      </rPr>
      <t xml:space="preserve"> that organizers only can work on polls that they own. </t>
    </r>
  </si>
  <si>
    <r>
      <t xml:space="preserve">The EVS should provide organizers with the ability to </t>
    </r>
    <r>
      <rPr>
        <b/>
        <sz val="11"/>
        <color theme="1"/>
        <rFont val="Calibri"/>
        <family val="2"/>
        <scheme val="minor"/>
      </rPr>
      <t>preview</t>
    </r>
    <r>
      <rPr>
        <sz val="11"/>
        <color theme="1"/>
        <rFont val="Calibri"/>
        <family val="2"/>
        <scheme val="minor"/>
      </rPr>
      <t xml:space="preserve"> their polls in the participant view </t>
    </r>
  </si>
  <si>
    <r>
      <t xml:space="preserve">The EVS should provide organizers with the ability to </t>
    </r>
    <r>
      <rPr>
        <b/>
        <sz val="11"/>
        <color theme="1"/>
        <rFont val="Calibri"/>
        <family val="2"/>
        <scheme val="minor"/>
      </rPr>
      <t>add</t>
    </r>
    <r>
      <rPr>
        <sz val="11"/>
        <color theme="1"/>
        <rFont val="Calibri"/>
        <family val="2"/>
        <scheme val="minor"/>
      </rPr>
      <t xml:space="preserve"> further organizers to a poll. The poll is then owned by each of the organizers</t>
    </r>
  </si>
  <si>
    <t>19.1</t>
  </si>
  <si>
    <r>
      <t xml:space="preserve">The EVS shall provide organizers with the ability to </t>
    </r>
    <r>
      <rPr>
        <b/>
        <sz val="11"/>
        <color theme="1"/>
        <rFont val="Calibri"/>
        <family val="2"/>
        <scheme val="minor"/>
      </rPr>
      <t>change</t>
    </r>
    <r>
      <rPr>
        <sz val="11"/>
        <color theme="1"/>
        <rFont val="Calibri"/>
        <family val="2"/>
        <scheme val="minor"/>
      </rPr>
      <t xml:space="preserve"> the organizer list. </t>
    </r>
  </si>
  <si>
    <t>19.2</t>
  </si>
  <si>
    <r>
      <t xml:space="preserve">The EVS shall </t>
    </r>
    <r>
      <rPr>
        <b/>
        <sz val="11"/>
        <color theme="1"/>
        <rFont val="Calibri"/>
        <family val="2"/>
        <scheme val="minor"/>
      </rPr>
      <t>ensure</t>
    </r>
    <r>
      <rPr>
        <sz val="11"/>
        <color theme="1"/>
        <rFont val="Calibri"/>
        <family val="2"/>
        <scheme val="minor"/>
      </rPr>
      <t xml:space="preserve"> that an organizer can not remove herself from the organizer list. </t>
    </r>
  </si>
  <si>
    <r>
      <t xml:space="preserve">The EVS shall provide organizers with the ability to </t>
    </r>
    <r>
      <rPr>
        <b/>
        <sz val="11"/>
        <color theme="1"/>
        <rFont val="Calibri"/>
        <family val="2"/>
        <scheme val="minor"/>
      </rPr>
      <t>delete</t>
    </r>
    <r>
      <rPr>
        <sz val="11"/>
        <color theme="1"/>
        <rFont val="Calibri"/>
        <family val="2"/>
        <scheme val="minor"/>
      </rPr>
      <t xml:space="preserve"> a poll (including all votes and results).</t>
    </r>
  </si>
  <si>
    <t>20.1</t>
  </si>
  <si>
    <r>
      <t xml:space="preserve">If a poll to-delete is not in state PREPARED or FINISHED, the EVS shall </t>
    </r>
    <r>
      <rPr>
        <b/>
        <sz val="11"/>
        <color theme="1"/>
        <rFont val="Calibri"/>
        <family val="2"/>
        <scheme val="minor"/>
      </rPr>
      <t>send</t>
    </r>
    <r>
      <rPr>
        <sz val="11"/>
        <color theme="1"/>
        <rFont val="Calibri"/>
        <family val="2"/>
        <scheme val="minor"/>
      </rPr>
      <t xml:space="preserve"> a notification email to all organizers and participants to inform them about the removal.</t>
    </r>
  </si>
  <si>
    <r>
      <t xml:space="preserve">As soon as a poll has at least 3 participants and is in state PREPARED, the EVS shall provide organizers with the ability to </t>
    </r>
    <r>
      <rPr>
        <b/>
        <sz val="11"/>
        <color theme="1"/>
        <rFont val="Calibri"/>
        <family val="2"/>
        <scheme val="minor"/>
      </rPr>
      <t>start</t>
    </r>
    <r>
      <rPr>
        <sz val="11"/>
        <color theme="1"/>
        <rFont val="Calibri"/>
        <family val="2"/>
        <scheme val="minor"/>
      </rPr>
      <t xml:space="preserve"> the poll.</t>
    </r>
  </si>
  <si>
    <r>
      <t xml:space="preserve">The EVS shall provide administrators with the ability to </t>
    </r>
    <r>
      <rPr>
        <b/>
        <sz val="11"/>
        <color theme="1"/>
        <rFont val="Calibri"/>
        <family val="2"/>
        <scheme val="minor"/>
      </rPr>
      <t>delete</t>
    </r>
    <r>
      <rPr>
        <sz val="11"/>
        <color theme="1"/>
        <rFont val="Calibri"/>
        <family val="2"/>
        <scheme val="minor"/>
      </rPr>
      <t xml:space="preserve"> any poll (including all votes and results).</t>
    </r>
  </si>
  <si>
    <t>Administrators</t>
  </si>
  <si>
    <t>22.1</t>
  </si>
  <si>
    <r>
      <t xml:space="preserve">If a poll to-delete is not in state PREPARED or FINISHED, the EVS shall </t>
    </r>
    <r>
      <rPr>
        <b/>
        <sz val="11"/>
        <color theme="1"/>
        <rFont val="Calibri"/>
        <family val="2"/>
        <scheme val="minor"/>
      </rPr>
      <t>send</t>
    </r>
    <r>
      <rPr>
        <sz val="11"/>
        <color theme="1"/>
        <rFont val="Calibri"/>
        <family val="2"/>
        <scheme val="minor"/>
      </rPr>
      <t xml:space="preserve"> a notification email to all organizers and participants to inform about the removal.</t>
    </r>
  </si>
  <si>
    <r>
      <t xml:space="preserve">The EVS shall </t>
    </r>
    <r>
      <rPr>
        <b/>
        <sz val="11"/>
        <color theme="1"/>
        <rFont val="Calibri"/>
        <family val="2"/>
        <scheme val="minor"/>
      </rPr>
      <t>ensure</t>
    </r>
    <r>
      <rPr>
        <sz val="11"/>
        <color theme="1"/>
        <rFont val="Calibri"/>
        <family val="2"/>
        <scheme val="minor"/>
      </rPr>
      <t xml:space="preserve"> that administrators can not access votes and results of polls that they don’t own.</t>
    </r>
  </si>
  <si>
    <r>
      <t xml:space="preserve">If LDAP is not used, the EVS shall provide administrators with the ability to </t>
    </r>
    <r>
      <rPr>
        <b/>
        <sz val="11"/>
        <color theme="1"/>
        <rFont val="Calibri"/>
        <family val="2"/>
        <scheme val="minor"/>
      </rPr>
      <t>manage</t>
    </r>
    <r>
      <rPr>
        <sz val="11"/>
        <color theme="1"/>
        <rFont val="Calibri"/>
        <family val="2"/>
        <scheme val="minor"/>
      </rPr>
      <t xml:space="preserve"> organizer accounts (see OR01.2).</t>
    </r>
  </si>
  <si>
    <t>24.1</t>
  </si>
  <si>
    <r>
      <t xml:space="preserve">As soon as an organizer account is deleted, the EVS shall </t>
    </r>
    <r>
      <rPr>
        <b/>
        <sz val="11"/>
        <color theme="1"/>
        <rFont val="Calibri"/>
        <family val="2"/>
        <scheme val="minor"/>
      </rPr>
      <t>delete</t>
    </r>
    <r>
      <rPr>
        <sz val="11"/>
        <color theme="1"/>
        <rFont val="Calibri"/>
        <family val="2"/>
        <scheme val="minor"/>
      </rPr>
      <t xml:space="preserve"> all polls that belong exclusively to that organizer (Polls with multiple organizers are not deleted.)</t>
    </r>
  </si>
  <si>
    <r>
      <t xml:space="preserve">As long as a poll is in state PREPARED, the EVS shall provide organizers with the ability to </t>
    </r>
    <r>
      <rPr>
        <b/>
        <sz val="11"/>
        <color theme="1"/>
        <rFont val="Calibri"/>
        <family val="2"/>
        <scheme val="minor"/>
      </rPr>
      <t>add</t>
    </r>
    <r>
      <rPr>
        <sz val="11"/>
        <color theme="1"/>
        <rFont val="Calibri"/>
        <family val="2"/>
        <scheme val="minor"/>
      </rPr>
      <t xml:space="preserve"> arbitrary many participants to a poll.</t>
    </r>
  </si>
  <si>
    <t>Participant Lists</t>
  </si>
  <si>
    <t>25.1</t>
  </si>
  <si>
    <r>
      <t xml:space="preserve">Each participant shall </t>
    </r>
    <r>
      <rPr>
        <b/>
        <sz val="11"/>
        <color theme="1"/>
        <rFont val="Calibri"/>
        <family val="2"/>
        <scheme val="minor"/>
      </rPr>
      <t>be identified</t>
    </r>
    <r>
      <rPr>
        <sz val="11"/>
        <color theme="1"/>
        <rFont val="Calibri"/>
        <family val="2"/>
        <scheme val="minor"/>
      </rPr>
      <t xml:space="preserve"> by a valid email address.</t>
    </r>
  </si>
  <si>
    <t>25.2</t>
  </si>
  <si>
    <r>
      <t xml:space="preserve">The EVS shall </t>
    </r>
    <r>
      <rPr>
        <b/>
        <sz val="11"/>
        <color theme="1"/>
        <rFont val="Calibri"/>
        <family val="2"/>
        <scheme val="minor"/>
      </rPr>
      <t>ensure</t>
    </r>
    <r>
      <rPr>
        <sz val="11"/>
        <color theme="1"/>
        <rFont val="Calibri"/>
        <family val="2"/>
        <scheme val="minor"/>
      </rPr>
      <t xml:space="preserve"> that there are no duplicate entries in the participants of a poll.</t>
    </r>
  </si>
  <si>
    <r>
      <t xml:space="preserve">The EVS should provide organizers with the ability to </t>
    </r>
    <r>
      <rPr>
        <b/>
        <sz val="11"/>
        <color theme="1"/>
        <rFont val="Calibri"/>
        <family val="2"/>
        <scheme val="minor"/>
      </rPr>
      <t>add</t>
    </r>
    <r>
      <rPr>
        <sz val="11"/>
        <color theme="1"/>
        <rFont val="Calibri"/>
        <family val="2"/>
        <scheme val="minor"/>
      </rPr>
      <t xml:space="preserve"> participants from outside the university.</t>
    </r>
  </si>
  <si>
    <r>
      <t xml:space="preserve">As long as a poll is in state PREPARED, the EVS shall provide organizers with the ability to </t>
    </r>
    <r>
      <rPr>
        <b/>
        <sz val="11"/>
        <color theme="1"/>
        <rFont val="Calibri"/>
        <family val="2"/>
        <scheme val="minor"/>
      </rPr>
      <t>delete</t>
    </r>
    <r>
      <rPr>
        <sz val="11"/>
        <color theme="1"/>
        <rFont val="Calibri"/>
        <family val="2"/>
        <scheme val="minor"/>
      </rPr>
      <t xml:space="preserve"> participants from the participants of a poll.</t>
    </r>
  </si>
  <si>
    <r>
      <t xml:space="preserve">If the poll is not in state PREPARED, the EVS shall </t>
    </r>
    <r>
      <rPr>
        <b/>
        <sz val="11"/>
        <color theme="1"/>
        <rFont val="Calibri"/>
        <family val="2"/>
        <scheme val="minor"/>
      </rPr>
      <t>ensure</t>
    </r>
    <r>
      <rPr>
        <sz val="11"/>
        <color theme="1"/>
        <rFont val="Calibri"/>
        <family val="2"/>
        <scheme val="minor"/>
      </rPr>
      <t xml:space="preserve"> that the participants of the poll can not be changed.</t>
    </r>
  </si>
  <si>
    <r>
      <t xml:space="preserve">As soon as a poll is started by an organizer, the EVS shall </t>
    </r>
    <r>
      <rPr>
        <b/>
        <sz val="11"/>
        <color theme="1"/>
        <rFont val="Calibri"/>
        <family val="2"/>
        <scheme val="minor"/>
      </rPr>
      <t>send</t>
    </r>
    <r>
      <rPr>
        <sz val="11"/>
        <color theme="1"/>
        <rFont val="Calibri"/>
        <family val="2"/>
        <scheme val="minor"/>
      </rPr>
      <t xml:space="preserve"> a notification email to each participant. (The university’s mail server shall not be „mis-used“, it’s recommended to use the dummy/test SMTP server provided with the task)</t>
    </r>
  </si>
  <si>
    <r>
      <t xml:space="preserve">The notification email shall </t>
    </r>
    <r>
      <rPr>
        <b/>
        <sz val="11"/>
        <color theme="1"/>
        <rFont val="Calibri"/>
        <family val="2"/>
        <scheme val="minor"/>
      </rPr>
      <t>contain</t>
    </r>
    <r>
      <rPr>
        <sz val="11"/>
        <color theme="1"/>
        <rFont val="Calibri"/>
        <family val="2"/>
        <scheme val="minor"/>
      </rPr>
      <t xml:space="preserve"> the poll title, description, voting period, the participant’s voting token, and a hyperlink to the voting page.</t>
    </r>
  </si>
  <si>
    <r>
      <t xml:space="preserve">The notification email should </t>
    </r>
    <r>
      <rPr>
        <b/>
        <sz val="11"/>
        <color theme="1"/>
        <rFont val="Calibri"/>
        <family val="2"/>
        <scheme val="minor"/>
      </rPr>
      <t>contain</t>
    </r>
    <r>
      <rPr>
        <sz val="11"/>
        <color theme="1"/>
        <rFont val="Calibri"/>
        <family val="2"/>
        <scheme val="minor"/>
      </rPr>
      <t xml:space="preserve"> a hyperlink that already contains a pre-filled token of the participant so that the participant can immediately begin to vote.</t>
    </r>
  </si>
  <si>
    <r>
      <t xml:space="preserve">The EVS should provide organizers with the ability to comfortably </t>
    </r>
    <r>
      <rPr>
        <b/>
        <sz val="11"/>
        <color theme="1"/>
        <rFont val="Calibri"/>
        <family val="2"/>
        <scheme val="minor"/>
      </rPr>
      <t>create</t>
    </r>
    <r>
      <rPr>
        <sz val="11"/>
        <color theme="1"/>
        <rFont val="Calibri"/>
        <family val="2"/>
        <scheme val="minor"/>
      </rPr>
      <t xml:space="preserve"> participant lists, e.g., by pasting email addresses from other applications such as spread sheets or KLIPS.</t>
    </r>
  </si>
  <si>
    <r>
      <t xml:space="preserve">The EVS shall provide organizers with the ability to </t>
    </r>
    <r>
      <rPr>
        <b/>
        <sz val="11"/>
        <color theme="1"/>
        <rFont val="Calibri"/>
        <family val="2"/>
        <scheme val="minor"/>
      </rPr>
      <t>store</t>
    </r>
    <r>
      <rPr>
        <sz val="11"/>
        <color theme="1"/>
        <rFont val="Calibri"/>
        <family val="2"/>
        <scheme val="minor"/>
      </rPr>
      <t xml:space="preserve"> participant lists for easy reuse in subsequent polls.</t>
    </r>
  </si>
  <si>
    <t>30.1</t>
  </si>
  <si>
    <r>
      <t xml:space="preserve">The EVS shall be designed in a way that the stored participant lists </t>
    </r>
    <r>
      <rPr>
        <b/>
        <sz val="11"/>
        <color theme="1"/>
        <rFont val="Calibri"/>
        <family val="2"/>
        <scheme val="minor"/>
      </rPr>
      <t>are</t>
    </r>
    <r>
      <rPr>
        <sz val="11"/>
        <color theme="1"/>
        <rFont val="Calibri"/>
        <family val="2"/>
        <scheme val="minor"/>
      </rPr>
      <t xml:space="preserve"> private to each organizer.</t>
    </r>
  </si>
  <si>
    <t>30.2</t>
  </si>
  <si>
    <r>
      <t xml:space="preserve">Each stored participant list shall </t>
    </r>
    <r>
      <rPr>
        <b/>
        <sz val="11"/>
        <color theme="1"/>
        <rFont val="Calibri"/>
        <family val="2"/>
        <scheme val="minor"/>
      </rPr>
      <t>have</t>
    </r>
    <r>
      <rPr>
        <sz val="11"/>
        <color theme="1"/>
        <rFont val="Calibri"/>
        <family val="2"/>
        <scheme val="minor"/>
      </rPr>
      <t xml:space="preserve"> a unique name (scope is per organizer).</t>
    </r>
  </si>
  <si>
    <r>
      <t xml:space="preserve">As soon as a poll is started, the EVS shall </t>
    </r>
    <r>
      <rPr>
        <b/>
        <sz val="11"/>
        <color theme="1"/>
        <rFont val="Calibri"/>
        <family val="2"/>
        <scheme val="minor"/>
      </rPr>
      <t>assign</t>
    </r>
    <r>
      <rPr>
        <sz val="11"/>
        <color theme="1"/>
        <rFont val="Calibri"/>
        <family val="2"/>
        <scheme val="minor"/>
      </rPr>
      <t xml:space="preserve"> a random token to each participant of a poll.</t>
    </r>
  </si>
  <si>
    <t>Tokens</t>
  </si>
  <si>
    <r>
      <t xml:space="preserve">The EVS shall be designed in a way that all tokens </t>
    </r>
    <r>
      <rPr>
        <b/>
        <sz val="11"/>
        <color theme="1"/>
        <rFont val="Calibri"/>
        <family val="2"/>
        <scheme val="minor"/>
      </rPr>
      <t>are</t>
    </r>
    <r>
      <rPr>
        <sz val="11"/>
        <color theme="1"/>
        <rFont val="Calibri"/>
        <family val="2"/>
        <scheme val="minor"/>
      </rPr>
      <t xml:space="preserve"> unique in the scope of the whole system.</t>
    </r>
  </si>
  <si>
    <r>
      <t xml:space="preserve">The EVS shall be designed in a way that a token that was previously issued can never be </t>
    </r>
    <r>
      <rPr>
        <b/>
        <sz val="11"/>
        <color theme="1"/>
        <rFont val="Calibri"/>
        <family val="2"/>
        <scheme val="minor"/>
      </rPr>
      <t>re-generated</t>
    </r>
    <r>
      <rPr>
        <sz val="11"/>
        <color theme="1"/>
        <rFont val="Calibri"/>
        <family val="2"/>
        <scheme val="minor"/>
      </rPr>
      <t>.</t>
    </r>
  </si>
  <si>
    <r>
      <t xml:space="preserve">The length of the tokens shall </t>
    </r>
    <r>
      <rPr>
        <b/>
        <sz val="11"/>
        <color theme="1"/>
        <rFont val="Calibri"/>
        <family val="2"/>
        <scheme val="minor"/>
      </rPr>
      <t>be</t>
    </r>
    <r>
      <rPr>
        <sz val="11"/>
        <color theme="1"/>
        <rFont val="Calibri"/>
        <family val="2"/>
        <scheme val="minor"/>
      </rPr>
      <t xml:space="preserve"> equal to or greater than 16 characters. This is to make it very improbable that a valid token can be forged or guessed.</t>
    </r>
  </si>
  <si>
    <r>
      <t xml:space="preserve">The EVS shall </t>
    </r>
    <r>
      <rPr>
        <b/>
        <sz val="11"/>
        <color theme="1"/>
        <rFont val="Calibri"/>
        <family val="2"/>
        <scheme val="minor"/>
      </rPr>
      <t>ensure</t>
    </r>
    <r>
      <rPr>
        <sz val="11"/>
        <color theme="1"/>
        <rFont val="Calibri"/>
        <family val="2"/>
        <scheme val="minor"/>
      </rPr>
      <t xml:space="preserve"> anonymity. At any point in time, it shall be impossible to identify which participant submitted which vote. This also shall to be guaranteed for polls with participation tracking.</t>
    </r>
  </si>
  <si>
    <t>Anonymity</t>
  </si>
  <si>
    <r>
      <t xml:space="preserve">The system shall </t>
    </r>
    <r>
      <rPr>
        <b/>
        <sz val="11"/>
        <color theme="1"/>
        <rFont val="Calibri"/>
        <family val="2"/>
        <scheme val="minor"/>
      </rPr>
      <t>ensure</t>
    </r>
    <r>
      <rPr>
        <sz val="11"/>
        <color theme="1"/>
        <rFont val="Calibri"/>
        <family val="2"/>
        <scheme val="minor"/>
      </rPr>
      <t xml:space="preserve"> that a token can not be associated with a vote.</t>
    </r>
  </si>
  <si>
    <r>
      <t xml:space="preserve">The EVS shall provide organizers with the ability to </t>
    </r>
    <r>
      <rPr>
        <b/>
        <sz val="11"/>
        <color theme="1"/>
        <rFont val="Calibri"/>
        <family val="2"/>
        <scheme val="minor"/>
      </rPr>
      <t>track</t>
    </r>
    <r>
      <rPr>
        <sz val="11"/>
        <color theme="1"/>
        <rFont val="Calibri"/>
        <family val="2"/>
        <scheme val="minor"/>
      </rPr>
      <t xml:space="preserve"> the participations for a poll.</t>
    </r>
  </si>
  <si>
    <t>Participation tracking</t>
  </si>
  <si>
    <r>
      <t xml:space="preserve">If participation tracking is enabled for a poll, the EVS should provide organizers with the ability to </t>
    </r>
    <r>
      <rPr>
        <b/>
        <sz val="11"/>
        <color theme="1"/>
        <rFont val="Calibri"/>
        <family val="2"/>
        <scheme val="minor"/>
      </rPr>
      <t>activate</t>
    </r>
    <r>
      <rPr>
        <sz val="11"/>
        <color theme="1"/>
        <rFont val="Calibri"/>
        <family val="2"/>
        <scheme val="minor"/>
      </rPr>
      <t xml:space="preserve"> automatic reminders to participants who didn’t vote.</t>
    </r>
  </si>
  <si>
    <r>
      <t xml:space="preserve">As long as a poll is in state VOTING, the EVS shall provide a web page to </t>
    </r>
    <r>
      <rPr>
        <b/>
        <sz val="11"/>
        <color theme="1"/>
        <rFont val="Calibri"/>
        <family val="2"/>
        <scheme val="minor"/>
      </rPr>
      <t>submit</t>
    </r>
    <r>
      <rPr>
        <sz val="11"/>
        <color theme="1"/>
        <rFont val="Calibri"/>
        <family val="2"/>
        <scheme val="minor"/>
      </rPr>
      <t xml:space="preserve"> a vote.</t>
    </r>
  </si>
  <si>
    <t>Submitting a vote</t>
  </si>
  <si>
    <r>
      <t xml:space="preserve">The voting page shall </t>
    </r>
    <r>
      <rPr>
        <b/>
        <sz val="11"/>
        <color theme="1"/>
        <rFont val="Calibri"/>
        <family val="2"/>
        <scheme val="minor"/>
      </rPr>
      <t>present</t>
    </r>
    <r>
      <rPr>
        <sz val="11"/>
        <color theme="1"/>
        <rFont val="Calibri"/>
        <family val="2"/>
        <scheme val="minor"/>
      </rPr>
      <t xml:space="preserve"> an input field for a participant’s token.</t>
    </r>
  </si>
  <si>
    <r>
      <t xml:space="preserve">If the voting page is accessed by the link in the notification email, the token input field should </t>
    </r>
    <r>
      <rPr>
        <b/>
        <sz val="11"/>
        <color theme="1"/>
        <rFont val="Calibri"/>
        <family val="2"/>
        <scheme val="minor"/>
      </rPr>
      <t>be pre-filled</t>
    </r>
    <r>
      <rPr>
        <sz val="11"/>
        <color theme="1"/>
        <rFont val="Calibri"/>
        <family val="2"/>
        <scheme val="minor"/>
      </rPr>
      <t xml:space="preserve"> (see requirement PL04.2).</t>
    </r>
  </si>
  <si>
    <r>
      <t xml:space="preserve">As soon as the token was verified, the EVS shall </t>
    </r>
    <r>
      <rPr>
        <b/>
        <sz val="11"/>
        <color theme="1"/>
        <rFont val="Calibri"/>
        <family val="2"/>
        <scheme val="minor"/>
      </rPr>
      <t>display</t>
    </r>
    <r>
      <rPr>
        <sz val="11"/>
        <color theme="1"/>
        <rFont val="Calibri"/>
        <family val="2"/>
        <scheme val="minor"/>
      </rPr>
      <t xml:space="preserve"> the questions and items.</t>
    </r>
  </si>
  <si>
    <r>
      <t xml:space="preserve">The EVS shall </t>
    </r>
    <r>
      <rPr>
        <b/>
        <sz val="11"/>
        <color theme="1"/>
        <rFont val="Calibri"/>
        <family val="2"/>
        <scheme val="minor"/>
      </rPr>
      <t>present</t>
    </r>
    <r>
      <rPr>
        <sz val="11"/>
        <color theme="1"/>
        <rFont val="Calibri"/>
        <family val="2"/>
        <scheme val="minor"/>
      </rPr>
      <t xml:space="preserve"> a button to submit a vote.</t>
    </r>
  </si>
  <si>
    <r>
      <t xml:space="preserve">As soon as the vote was submitted, the EVS shall </t>
    </r>
    <r>
      <rPr>
        <b/>
        <sz val="11"/>
        <color theme="1"/>
        <rFont val="Calibri"/>
        <family val="2"/>
        <scheme val="minor"/>
      </rPr>
      <t>invalidate</t>
    </r>
    <r>
      <rPr>
        <sz val="11"/>
        <color theme="1"/>
        <rFont val="Calibri"/>
        <family val="2"/>
        <scheme val="minor"/>
      </rPr>
      <t xml:space="preserve"> the token used for that vote, i.e., the token can’t be re-used.</t>
    </r>
  </si>
  <si>
    <r>
      <t xml:space="preserve">The EVS shall </t>
    </r>
    <r>
      <rPr>
        <b/>
        <sz val="11"/>
        <color theme="1"/>
        <rFont val="Calibri"/>
        <family val="2"/>
        <scheme val="minor"/>
      </rPr>
      <t>ensure</t>
    </r>
    <r>
      <rPr>
        <sz val="11"/>
        <color theme="1"/>
        <rFont val="Calibri"/>
        <family val="2"/>
        <scheme val="minor"/>
      </rPr>
      <t xml:space="preserve"> that participants can not change their vote after submitting.</t>
    </r>
  </si>
  <si>
    <r>
      <t xml:space="preserve">The EVS shall provide participants with the ability to </t>
    </r>
    <r>
      <rPr>
        <b/>
        <sz val="11"/>
        <color theme="1"/>
        <rFont val="Calibri"/>
        <family val="2"/>
        <scheme val="minor"/>
      </rPr>
      <t>cancel</t>
    </r>
    <r>
      <rPr>
        <sz val="11"/>
        <color theme="1"/>
        <rFont val="Calibri"/>
        <family val="2"/>
        <scheme val="minor"/>
      </rPr>
      <t xml:space="preserve"> a voting, e.g., by closing the browser, or by clicking a cancel button. The token used in cancelled voting shall be re-useable later.</t>
    </r>
  </si>
  <si>
    <r>
      <t xml:space="preserve">The EVS shall </t>
    </r>
    <r>
      <rPr>
        <b/>
        <sz val="11"/>
        <color theme="1"/>
        <rFont val="Calibri"/>
        <family val="2"/>
        <scheme val="minor"/>
      </rPr>
      <t>discard</t>
    </r>
    <r>
      <rPr>
        <sz val="11"/>
        <color theme="1"/>
        <rFont val="Calibri"/>
        <family val="2"/>
        <scheme val="minor"/>
      </rPr>
      <t xml:space="preserve"> all choices of a cancelled voting.</t>
    </r>
  </si>
  <si>
    <r>
      <t xml:space="preserve">The EVS shall </t>
    </r>
    <r>
      <rPr>
        <b/>
        <sz val="11"/>
        <color theme="1"/>
        <rFont val="Calibri"/>
        <family val="2"/>
        <scheme val="minor"/>
      </rPr>
      <t>ensure</t>
    </r>
    <r>
      <rPr>
        <sz val="11"/>
        <color theme="1"/>
        <rFont val="Calibri"/>
        <family val="2"/>
        <scheme val="minor"/>
      </rPr>
      <t xml:space="preserve"> that subsequent participants using the same browser window can not restore the previous choices (e.g., by the „go back“ function or auto fill capabilities of browsers).</t>
    </r>
  </si>
  <si>
    <r>
      <t xml:space="preserve">The EVS shall provide participants with the ability to </t>
    </r>
    <r>
      <rPr>
        <b/>
        <sz val="11"/>
        <color theme="1"/>
        <rFont val="Calibri"/>
        <family val="2"/>
        <scheme val="minor"/>
      </rPr>
      <t>abstain</t>
    </r>
    <r>
      <rPr>
        <sz val="11"/>
        <color theme="1"/>
        <rFont val="Calibri"/>
        <family val="2"/>
        <scheme val="minor"/>
      </rPr>
      <t xml:space="preserve"> from voting (Enthaltung oder ungültige Stimme) for each question of a poll.</t>
    </r>
  </si>
  <si>
    <r>
      <t xml:space="preserve">The system should provide participants with the ability to </t>
    </r>
    <r>
      <rPr>
        <b/>
        <sz val="11"/>
        <color theme="1"/>
        <rFont val="Calibri"/>
        <family val="2"/>
        <scheme val="minor"/>
      </rPr>
      <t>abstain</t>
    </r>
    <r>
      <rPr>
        <sz val="11"/>
        <color theme="1"/>
        <rFont val="Calibri"/>
        <family val="2"/>
        <scheme val="minor"/>
      </rPr>
      <t xml:space="preserve"> from voting for a complete poll (this is equivalent to abstention from all questions).</t>
    </r>
  </si>
  <si>
    <r>
      <t xml:space="preserve">As soon as a poll is FINISHED and the number of submitted votes is at least 3, the EVS shall provide organizers with the ability to </t>
    </r>
    <r>
      <rPr>
        <b/>
        <sz val="11"/>
        <color theme="1"/>
        <rFont val="Calibri"/>
        <family val="2"/>
        <scheme val="minor"/>
      </rPr>
      <t>view</t>
    </r>
    <r>
      <rPr>
        <sz val="11"/>
        <color theme="1"/>
        <rFont val="Calibri"/>
        <family val="2"/>
        <scheme val="minor"/>
      </rPr>
      <t xml:space="preserve"> the results of a poll.</t>
    </r>
  </si>
  <si>
    <t>Results</t>
  </si>
  <si>
    <r>
      <t xml:space="preserve">The EVS shall </t>
    </r>
    <r>
      <rPr>
        <b/>
        <sz val="11"/>
        <color theme="1"/>
        <rFont val="Calibri"/>
        <family val="2"/>
        <scheme val="minor"/>
      </rPr>
      <t>ensure</t>
    </r>
    <r>
      <rPr>
        <sz val="11"/>
        <color theme="1"/>
        <rFont val="Calibri"/>
        <family val="2"/>
        <scheme val="minor"/>
      </rPr>
      <t xml:space="preserve"> that nobody is able to view results of polls with less than 3 submitted votes.</t>
    </r>
  </si>
  <si>
    <r>
      <t xml:space="preserve">As long as a poll is not FINISHED, the EVS shall </t>
    </r>
    <r>
      <rPr>
        <b/>
        <sz val="11"/>
        <color theme="1"/>
        <rFont val="Calibri"/>
        <family val="2"/>
        <scheme val="minor"/>
      </rPr>
      <t>ensure</t>
    </r>
    <r>
      <rPr>
        <sz val="11"/>
        <color theme="1"/>
        <rFont val="Calibri"/>
        <family val="2"/>
        <scheme val="minor"/>
      </rPr>
      <t xml:space="preserve"> that nobody is able to view (intermediate) results.</t>
    </r>
  </si>
  <si>
    <r>
      <t xml:space="preserve">As soon as a poll is FINISHED and the number of submitted votes is at least 3, the EVS shall provide organizers with the ability to </t>
    </r>
    <r>
      <rPr>
        <b/>
        <sz val="11"/>
        <color theme="1"/>
        <rFont val="Calibri"/>
        <family val="2"/>
        <scheme val="minor"/>
      </rPr>
      <t>publish</t>
    </r>
    <r>
      <rPr>
        <sz val="11"/>
        <color theme="1"/>
        <rFont val="Calibri"/>
        <family val="2"/>
        <scheme val="minor"/>
      </rPr>
      <t xml:space="preserve"> the results.</t>
    </r>
  </si>
  <si>
    <r>
      <t xml:space="preserve">As soon as the results of a poll are published, the EVS shall </t>
    </r>
    <r>
      <rPr>
        <b/>
        <sz val="11"/>
        <color theme="1"/>
        <rFont val="Calibri"/>
        <family val="2"/>
        <scheme val="minor"/>
      </rPr>
      <t>send</t>
    </r>
    <r>
      <rPr>
        <sz val="11"/>
        <color theme="1"/>
        <rFont val="Calibri"/>
        <family val="2"/>
        <scheme val="minor"/>
      </rPr>
      <t xml:space="preserve"> a notification email to all participants and organizers of the poll.</t>
    </r>
  </si>
  <si>
    <r>
      <t xml:space="preserve">The result notification email shall </t>
    </r>
    <r>
      <rPr>
        <b/>
        <sz val="11"/>
        <color theme="1"/>
        <rFont val="Calibri"/>
        <family val="2"/>
        <scheme val="minor"/>
      </rPr>
      <t>contain</t>
    </r>
    <r>
      <rPr>
        <sz val="11"/>
        <color theme="1"/>
        <rFont val="Calibri"/>
        <family val="2"/>
        <scheme val="minor"/>
      </rPr>
      <t xml:space="preserve"> a randomized result hyperlink to the results page.</t>
    </r>
  </si>
  <si>
    <r>
      <t xml:space="preserve">The length of the random part of the result hyperlink shall </t>
    </r>
    <r>
      <rPr>
        <b/>
        <sz val="11"/>
        <color theme="1"/>
        <rFont val="Calibri"/>
        <family val="2"/>
        <scheme val="minor"/>
      </rPr>
      <t>be</t>
    </r>
    <r>
      <rPr>
        <sz val="11"/>
        <color theme="1"/>
        <rFont val="Calibri"/>
        <family val="2"/>
        <scheme val="minor"/>
      </rPr>
      <t xml:space="preserve"> equal to or greater than 16 characters. This is to make it very very improbable that anybody can forge or guess a valid result link.</t>
    </r>
  </si>
  <si>
    <r>
      <t xml:space="preserve">The EVS shall </t>
    </r>
    <r>
      <rPr>
        <b/>
        <sz val="11"/>
        <color theme="1"/>
        <rFont val="Calibri"/>
        <family val="2"/>
        <scheme val="minor"/>
      </rPr>
      <t>show</t>
    </r>
    <r>
      <rPr>
        <sz val="11"/>
        <color theme="1"/>
        <rFont val="Calibri"/>
        <family val="2"/>
        <scheme val="minor"/>
      </rPr>
      <t xml:space="preserve"> the number of votes for each item of each question of a poll, the number of abstentions, and the voter participation in the result view.</t>
    </r>
  </si>
  <si>
    <r>
      <t xml:space="preserve">The EVS should </t>
    </r>
    <r>
      <rPr>
        <b/>
        <sz val="11"/>
        <color theme="1"/>
        <rFont val="Calibri"/>
        <family val="2"/>
        <scheme val="minor"/>
      </rPr>
      <t>display</t>
    </r>
    <r>
      <rPr>
        <sz val="11"/>
        <color theme="1"/>
        <rFont val="Calibri"/>
        <family val="2"/>
        <scheme val="minor"/>
      </rPr>
      <t xml:space="preserve"> the results in graphical form (e.g., as pie chart).</t>
    </r>
  </si>
  <si>
    <r>
      <t xml:space="preserve">The EVS shall </t>
    </r>
    <r>
      <rPr>
        <b/>
        <sz val="11"/>
        <color theme="1"/>
        <rFont val="Calibri"/>
        <family val="2"/>
        <scheme val="minor"/>
      </rPr>
      <t>be implemented</t>
    </r>
    <r>
      <rPr>
        <sz val="11"/>
        <color theme="1"/>
        <rFont val="Calibri"/>
        <family val="2"/>
        <scheme val="minor"/>
      </rPr>
      <t xml:space="preserve"> using the JSF technology. This means it’s not permitted to use JavaScript frameworks like Angular or React.</t>
    </r>
  </si>
  <si>
    <t xml:space="preserve">User Interface </t>
  </si>
  <si>
    <r>
      <t xml:space="preserve">The EVS should </t>
    </r>
    <r>
      <rPr>
        <b/>
        <sz val="11"/>
        <color theme="1"/>
        <rFont val="Calibri"/>
        <family val="2"/>
        <scheme val="minor"/>
      </rPr>
      <t>use</t>
    </r>
    <r>
      <rPr>
        <sz val="11"/>
        <color theme="1"/>
        <rFont val="Calibri"/>
        <family val="2"/>
        <scheme val="minor"/>
      </rPr>
      <t xml:space="preserve"> third-party CSS libraries (such as Bootstrap).</t>
    </r>
  </si>
  <si>
    <r>
      <t xml:space="preserve">The EVS should </t>
    </r>
    <r>
      <rPr>
        <b/>
        <sz val="11"/>
        <color theme="1"/>
        <rFont val="Calibri"/>
        <family val="2"/>
        <scheme val="minor"/>
      </rPr>
      <t>use</t>
    </r>
    <r>
      <rPr>
        <sz val="11"/>
        <color theme="1"/>
        <rFont val="Calibri"/>
        <family val="2"/>
        <scheme val="minor"/>
      </rPr>
      <t xml:space="preserve"> third-party JSF components (e.g., bootsFaces, myFaces, richFaces).</t>
    </r>
  </si>
  <si>
    <r>
      <t xml:space="preserve">The EVS should </t>
    </r>
    <r>
      <rPr>
        <b/>
        <sz val="11"/>
        <color theme="1"/>
        <rFont val="Calibri"/>
        <family val="2"/>
        <scheme val="minor"/>
      </rPr>
      <t>use</t>
    </r>
    <r>
      <rPr>
        <sz val="11"/>
        <color theme="1"/>
        <rFont val="Calibri"/>
        <family val="2"/>
        <scheme val="minor"/>
      </rPr>
      <t xml:space="preserve"> advanced technologies (e.g., AJAX) supported by JSF components to enhance user experience.</t>
    </r>
  </si>
  <si>
    <r>
      <t xml:space="preserve">The EVS shall be designed in a way that it </t>
    </r>
    <r>
      <rPr>
        <b/>
        <sz val="11"/>
        <color theme="1"/>
        <rFont val="Calibri"/>
        <family val="2"/>
        <scheme val="minor"/>
      </rPr>
      <t>supports</t>
    </r>
    <r>
      <rPr>
        <sz val="11"/>
        <color theme="1"/>
        <rFont val="Calibri"/>
        <family val="2"/>
        <scheme val="minor"/>
      </rPr>
      <t xml:space="preserve"> at least one of the following desktop/laptop web browsers: FireFox, Safari, Chrome in the most recent stable version available at delivery of the project.</t>
    </r>
  </si>
  <si>
    <r>
      <t xml:space="preserve">The EVS should be designed in a way that it </t>
    </r>
    <r>
      <rPr>
        <b/>
        <sz val="11"/>
        <color theme="1"/>
        <rFont val="Calibri"/>
        <family val="2"/>
        <scheme val="minor"/>
      </rPr>
      <t>supports</t>
    </r>
    <r>
      <rPr>
        <sz val="11"/>
        <color theme="1"/>
        <rFont val="Calibri"/>
        <family val="2"/>
        <scheme val="minor"/>
      </rPr>
      <t xml:space="preserve"> mobile device browsers (limited display area, portrait page display instead of landscape).</t>
    </r>
  </si>
  <si>
    <r>
      <t xml:space="preserve">The EVS shall be designed in a way that the user interface language can </t>
    </r>
    <r>
      <rPr>
        <b/>
        <sz val="11"/>
        <color theme="1"/>
        <rFont val="Calibri"/>
        <family val="2"/>
        <scheme val="minor"/>
      </rPr>
      <t>be switched</t>
    </r>
    <r>
      <rPr>
        <sz val="11"/>
        <color theme="1"/>
        <rFont val="Calibri"/>
        <family val="2"/>
        <scheme val="minor"/>
      </rPr>
      <t>.</t>
    </r>
  </si>
  <si>
    <t>Internationalization</t>
  </si>
  <si>
    <t>65.1</t>
  </si>
  <si>
    <r>
      <t xml:space="preserve">The language switch shall </t>
    </r>
    <r>
      <rPr>
        <b/>
        <sz val="11"/>
        <color theme="1"/>
        <rFont val="Calibri"/>
        <family val="2"/>
        <scheme val="minor"/>
      </rPr>
      <t>be realized</t>
    </r>
    <r>
      <rPr>
        <sz val="11"/>
        <color theme="1"/>
        <rFont val="Calibri"/>
        <family val="2"/>
        <scheme val="minor"/>
      </rPr>
      <t xml:space="preserve"> either by an URL prefix, by detecting the client browser’s language setting, or on user request (preferred language setting).</t>
    </r>
  </si>
  <si>
    <t>65.2</t>
  </si>
  <si>
    <r>
      <t xml:space="preserve">If the language switch done on user request, the EVS should </t>
    </r>
    <r>
      <rPr>
        <b/>
        <sz val="11"/>
        <color theme="1"/>
        <rFont val="Calibri"/>
        <family val="2"/>
        <scheme val="minor"/>
      </rPr>
      <t>remember</t>
    </r>
    <r>
      <rPr>
        <sz val="11"/>
        <color theme="1"/>
        <rFont val="Calibri"/>
        <family val="2"/>
        <scheme val="minor"/>
      </rPr>
      <t xml:space="preserve"> the user’s language setting.</t>
    </r>
  </si>
  <si>
    <r>
      <t xml:space="preserve">The EVS shall </t>
    </r>
    <r>
      <rPr>
        <b/>
        <sz val="11"/>
        <color theme="1"/>
        <rFont val="Calibri"/>
        <family val="2"/>
        <scheme val="minor"/>
      </rPr>
      <t>support</t>
    </r>
    <r>
      <rPr>
        <sz val="11"/>
        <color theme="1"/>
        <rFont val="Calibri"/>
        <family val="2"/>
        <scheme val="minor"/>
      </rPr>
      <t xml:space="preserve"> at least two user interface languages.</t>
    </r>
  </si>
  <si>
    <r>
      <t xml:space="preserve">The EVS shall </t>
    </r>
    <r>
      <rPr>
        <b/>
        <sz val="11"/>
        <color theme="1"/>
        <rFont val="Calibri"/>
        <family val="2"/>
        <scheme val="minor"/>
      </rPr>
      <t>support</t>
    </r>
    <r>
      <rPr>
        <sz val="11"/>
        <color theme="1"/>
        <rFont val="Calibri"/>
        <family val="2"/>
        <scheme val="minor"/>
      </rPr>
      <t xml:space="preserve"> English as user interface language.</t>
    </r>
  </si>
  <si>
    <r>
      <t xml:space="preserve">The EVS shall </t>
    </r>
    <r>
      <rPr>
        <b/>
        <sz val="11"/>
        <color theme="1"/>
        <rFont val="Calibri"/>
        <family val="2"/>
        <scheme val="minor"/>
      </rPr>
      <t>support</t>
    </r>
    <r>
      <rPr>
        <sz val="11"/>
        <color theme="1"/>
        <rFont val="Calibri"/>
        <family val="2"/>
        <scheme val="minor"/>
      </rPr>
      <t xml:space="preserve"> German as user interface language. The project team may decide to use a different second language.</t>
    </r>
  </si>
  <si>
    <r>
      <t xml:space="preserve">The EVS should </t>
    </r>
    <r>
      <rPr>
        <b/>
        <sz val="11"/>
        <color theme="1"/>
        <rFont val="Calibri"/>
        <family val="2"/>
        <scheme val="minor"/>
      </rPr>
      <t>support</t>
    </r>
    <r>
      <rPr>
        <sz val="11"/>
        <color theme="1"/>
        <rFont val="Calibri"/>
        <family val="2"/>
        <scheme val="minor"/>
      </rPr>
      <t xml:space="preserve"> multilingual text also in the data items (e.g., title, short name, description of polls, questions, and items) so that the participants can view their options in their preferred language.</t>
    </r>
  </si>
  <si>
    <r>
      <t xml:space="preserve">The EVS should </t>
    </r>
    <r>
      <rPr>
        <b/>
        <sz val="11"/>
        <color theme="1"/>
        <rFont val="Calibri"/>
        <family val="2"/>
        <scheme val="minor"/>
      </rPr>
      <t>send</t>
    </r>
    <r>
      <rPr>
        <sz val="11"/>
        <color theme="1"/>
        <rFont val="Calibri"/>
        <family val="2"/>
        <scheme val="minor"/>
      </rPr>
      <t xml:space="preserve"> notification and reminder mails to participants in their preferred language.</t>
    </r>
  </si>
  <si>
    <r>
      <t xml:space="preserve">The EVS shall </t>
    </r>
    <r>
      <rPr>
        <b/>
        <sz val="11"/>
        <color theme="1"/>
        <rFont val="Calibri"/>
        <family val="2"/>
        <scheme val="minor"/>
      </rPr>
      <t xml:space="preserve">be implemented </t>
    </r>
    <r>
      <rPr>
        <sz val="11"/>
        <color theme="1"/>
        <rFont val="Calibri"/>
        <family val="2"/>
        <scheme val="minor"/>
      </rPr>
      <t>according to the layered architecture and the architectural rules provided in the document evs-architecture.pdf.</t>
    </r>
  </si>
  <si>
    <t>Architecture</t>
  </si>
  <si>
    <r>
      <t xml:space="preserve">The EVS shall </t>
    </r>
    <r>
      <rPr>
        <b/>
        <sz val="11"/>
        <color theme="1"/>
        <rFont val="Calibri"/>
        <family val="2"/>
        <scheme val="minor"/>
      </rPr>
      <t>contain</t>
    </r>
    <r>
      <rPr>
        <sz val="11"/>
        <color theme="1"/>
        <rFont val="Calibri"/>
        <family val="2"/>
        <scheme val="minor"/>
      </rPr>
      <t xml:space="preserve"> (at least) two modules, i.e., a web module and an EJB module.</t>
    </r>
  </si>
  <si>
    <r>
      <t xml:space="preserve">The team shall </t>
    </r>
    <r>
      <rPr>
        <b/>
        <sz val="11"/>
        <color theme="1"/>
        <rFont val="Calibri"/>
        <family val="2"/>
        <scheme val="minor"/>
      </rPr>
      <t>ask</t>
    </r>
    <r>
      <rPr>
        <sz val="11"/>
        <color theme="1"/>
        <rFont val="Calibri"/>
        <family val="2"/>
        <scheme val="minor"/>
      </rPr>
      <t xml:space="preserve"> for consent prior to using third-party libraries that were not presented in the lecture/ lab. Usage is permitted only after negotiation with the supervisor. Libraries that may be used without prior consent are: PrimeFaces, RichFaces, BootsFaces, Redirect, Bootstrap CSS, JQuery.</t>
    </r>
  </si>
  <si>
    <r>
      <t xml:space="preserve">The EVS shall </t>
    </r>
    <r>
      <rPr>
        <b/>
        <sz val="11"/>
        <color theme="1"/>
        <rFont val="Calibri"/>
        <family val="2"/>
        <scheme val="minor"/>
      </rPr>
      <t>use</t>
    </r>
    <r>
      <rPr>
        <sz val="11"/>
        <color theme="1"/>
        <rFont val="Calibri"/>
        <family val="2"/>
        <scheme val="minor"/>
      </rPr>
      <t xml:space="preserve"> one of the database servers MariaDB/MySQL (preferred), PostgreSQL, or JavaDB/Derby.</t>
    </r>
  </si>
  <si>
    <r>
      <t xml:space="preserve">The naming conventions for projects, JavaEE modules, database connection pools, databases, and other files and resources shall be </t>
    </r>
    <r>
      <rPr>
        <b/>
        <sz val="11"/>
        <color theme="1"/>
        <rFont val="Calibri"/>
        <family val="2"/>
        <scheme val="minor"/>
      </rPr>
      <t>followed</t>
    </r>
    <r>
      <rPr>
        <sz val="11"/>
        <color theme="1"/>
        <rFont val="Calibri"/>
        <family val="2"/>
        <scheme val="minor"/>
      </rPr>
      <t xml:space="preserve"> strictly.</t>
    </r>
  </si>
  <si>
    <r>
      <t xml:space="preserve">The project team shall </t>
    </r>
    <r>
      <rPr>
        <b/>
        <sz val="11"/>
        <color theme="1"/>
        <rFont val="Calibri"/>
        <family val="2"/>
        <scheme val="minor"/>
      </rPr>
      <t>prefix</t>
    </r>
    <r>
      <rPr>
        <sz val="11"/>
        <color theme="1"/>
        <rFont val="Calibri"/>
        <family val="2"/>
        <scheme val="minor"/>
      </rPr>
      <t xml:space="preserve"> all global names with its team name. Such names are e.g., project name, context path (root URL), database name, persistence units, server resources, etc. This is to avoid naming conflicts, since the supervisor has to install the systems of many teams sideby-side.</t>
    </r>
  </si>
  <si>
    <r>
      <t xml:space="preserve">The Java naming conventions shall </t>
    </r>
    <r>
      <rPr>
        <b/>
        <sz val="11"/>
        <color theme="1"/>
        <rFont val="Calibri"/>
        <family val="2"/>
        <scheme val="minor"/>
      </rPr>
      <t>be followed</t>
    </r>
    <r>
      <rPr>
        <sz val="11"/>
        <color theme="1"/>
        <rFont val="Calibri"/>
        <family val="2"/>
        <scheme val="minor"/>
      </rPr>
      <t xml:space="preserve"> strictly</t>
    </r>
  </si>
  <si>
    <r>
      <t xml:space="preserve">If LDAP is not used, the EVS shall be designed in a way that all passwords </t>
    </r>
    <r>
      <rPr>
        <b/>
        <sz val="11"/>
        <color theme="1"/>
        <rFont val="Calibri"/>
        <family val="2"/>
        <scheme val="minor"/>
      </rPr>
      <t>are stored</t>
    </r>
    <r>
      <rPr>
        <sz val="11"/>
        <color theme="1"/>
        <rFont val="Calibri"/>
        <family val="2"/>
        <scheme val="minor"/>
      </rPr>
      <t xml:space="preserve"> in hashed/encrypted form.</t>
    </r>
  </si>
  <si>
    <t>Security</t>
  </si>
  <si>
    <r>
      <t xml:space="preserve">The EVS shall be designed in a way that network communication with its users (administrators, organizers, participants) is </t>
    </r>
    <r>
      <rPr>
        <b/>
        <sz val="11"/>
        <color theme="1"/>
        <rFont val="Calibri"/>
        <family val="2"/>
        <scheme val="minor"/>
      </rPr>
      <t>encrypted</t>
    </r>
    <r>
      <rPr>
        <sz val="11"/>
        <color theme="1"/>
        <rFont val="Calibri"/>
        <family val="2"/>
        <scheme val="minor"/>
      </rPr>
      <t xml:space="preserve"> (HTTPS protocol).</t>
    </r>
  </si>
  <si>
    <r>
      <t xml:space="preserve">The EVS should be designed in a way that network communication with the database server is </t>
    </r>
    <r>
      <rPr>
        <b/>
        <sz val="11"/>
        <color theme="1"/>
        <rFont val="Calibri"/>
        <family val="2"/>
        <scheme val="minor"/>
      </rPr>
      <t>encrypted</t>
    </r>
    <r>
      <rPr>
        <sz val="11"/>
        <color theme="1"/>
        <rFont val="Calibri"/>
        <family val="2"/>
        <scheme val="minor"/>
      </rPr>
      <t>.</t>
    </r>
  </si>
  <si>
    <t>The EVS shall be designed in a way that access to polls is only granted to the related organizers and administrators. Administrators may see only the poll title, voting period, and the organizers.</t>
  </si>
  <si>
    <r>
      <t xml:space="preserve">The EVS shall </t>
    </r>
    <r>
      <rPr>
        <b/>
        <sz val="11"/>
        <color theme="1"/>
        <rFont val="Calibri"/>
        <family val="2"/>
        <scheme val="minor"/>
      </rPr>
      <t>be documented</t>
    </r>
    <r>
      <rPr>
        <sz val="11"/>
        <color theme="1"/>
        <rFont val="Calibri"/>
        <family val="2"/>
        <scheme val="minor"/>
      </rPr>
      <t xml:space="preserve"> in a project manual (can be online, e.g., gitlab Wiki) so that the supervisor can install the system on fresh Payara and MariaDB servers.</t>
    </r>
  </si>
  <si>
    <t>Project Manual</t>
  </si>
  <si>
    <r>
      <t xml:space="preserve">The project manual shall </t>
    </r>
    <r>
      <rPr>
        <b/>
        <sz val="11"/>
        <color theme="1"/>
        <rFont val="Calibri"/>
        <family val="2"/>
        <scheme val="minor"/>
      </rPr>
      <t>contain</t>
    </r>
    <r>
      <rPr>
        <sz val="11"/>
        <color theme="1"/>
        <rFont val="Calibri"/>
        <family val="2"/>
        <scheme val="minor"/>
      </rPr>
      <t xml:space="preserve"> a list of completed/missed requirements. For the missed requirements, there has to be a rationale.</t>
    </r>
  </si>
  <si>
    <r>
      <t xml:space="preserve">The project manual should </t>
    </r>
    <r>
      <rPr>
        <b/>
        <sz val="11"/>
        <color theme="1"/>
        <rFont val="Calibri"/>
        <family val="2"/>
        <scheme val="minor"/>
      </rPr>
      <t>contain</t>
    </r>
    <r>
      <rPr>
        <sz val="11"/>
        <color theme="1"/>
        <rFont val="Calibri"/>
        <family val="2"/>
        <scheme val="minor"/>
      </rPr>
      <t xml:space="preserve"> descriptions of any problems that occurred during the implementation.</t>
    </r>
  </si>
  <si>
    <r>
      <t xml:space="preserve">Decisions made to change requirements shall </t>
    </r>
    <r>
      <rPr>
        <b/>
        <sz val="11"/>
        <color theme="1"/>
        <rFont val="Calibri"/>
        <family val="2"/>
        <scheme val="minor"/>
      </rPr>
      <t>be documented</t>
    </r>
    <r>
      <rPr>
        <sz val="11"/>
        <color theme="1"/>
        <rFont val="Calibri"/>
        <family val="2"/>
        <scheme val="minor"/>
      </rPr>
      <t xml:space="preserve"> in the project manual. E.g., if you feel that the requirements are not detailed enough, you may add more details.</t>
    </r>
  </si>
  <si>
    <r>
      <t xml:space="preserve">The individual team members should </t>
    </r>
    <r>
      <rPr>
        <b/>
        <sz val="11"/>
        <color theme="1"/>
        <rFont val="Calibri"/>
        <family val="2"/>
        <scheme val="minor"/>
      </rPr>
      <t>record</t>
    </r>
    <r>
      <rPr>
        <sz val="11"/>
        <color theme="1"/>
        <rFont val="Calibri"/>
        <family val="2"/>
        <scheme val="minor"/>
      </rPr>
      <t xml:space="preserve"> the time spent on the project.</t>
    </r>
  </si>
  <si>
    <t>The Electronic Voting System (EVS) shall provide organizers to conduct electronic polls.</t>
  </si>
  <si>
    <t>Each poll shall have a title.</t>
  </si>
  <si>
    <t>The title shall be unique (scope is the system).</t>
  </si>
  <si>
    <t>Each poll shall have a description.</t>
  </si>
  <si>
    <t>Each poll shall have a voting period (start and end date with time).</t>
  </si>
  <si>
    <t>The number of questions of a poll shall be at least 1.</t>
  </si>
  <si>
    <t>The EVS shall provide organizers with the ability to group arbitrary many questions into a poll.</t>
  </si>
  <si>
    <t>The EVS shall provide organizers with the ability to clone a poll (period, description, questions, participant list).</t>
  </si>
  <si>
    <t>If a poll to clone has votes, the EVS shall not clone the votes.</t>
  </si>
  <si>
    <t>If a poll to clone has results, the EVS shall not clone the results.</t>
  </si>
  <si>
    <t>The system shall provide organizers  with the ability to add different types of questions to a poll:
• SINGLE CHOICE with two or more items and one choice
• MULTIPLE CHOICE with two or more items
• YES/NO question with two items “yes” and “no” and one choice (indeed, this is a special case of SINGLE CHOICE questions)</t>
  </si>
  <si>
    <t>The EVS shall provide organizers with the ability to define the minimum and maximum number of choices for MULTIPLE CHOICE questions.</t>
  </si>
  <si>
    <t>The questions of a poll shall have a title (titles have to be unique with scope poll).</t>
  </si>
  <si>
    <t>The items of a question shall have a short name and an optional description.</t>
  </si>
  <si>
    <t>The state of a poll shall be one of PREPARED, STARTED, VOTING, FINISHED. </t>
  </si>
  <si>
    <t>The EVS shall ensure that the description, initial voting period, questions, and participant list of a poll can only be changed in the state PREPARED. </t>
  </si>
  <si>
    <t>The EVS shall ensure that the participant list of a poll can only be changed in the state PREPARED. </t>
  </si>
  <si>
    <t>When an organizer starts a poll, the EVS shall set the poll state to STARTED. </t>
  </si>
  <si>
    <t>When the voting period starts, the EVS shall set the poll state to VOTING. </t>
  </si>
  <si>
    <t>When the voting period ends or all participants have submitted their vote, the EVS shall set the poll state to FINISHED. </t>
  </si>
  <si>
    <t>When a poll is in the state STARTED or VOTING, the EVS shall provide organizers with the ability to extend (but not shorten) the voting period. </t>
  </si>
  <si>
    <t>The EVS shall provide all university employees with the ability to act as organizers. </t>
  </si>
  <si>
    <t>The EVS shall ensure that organizers authenticate themselves with a username and password. </t>
  </si>
  <si>
    <t>The EVS shall be able to identify university employees using the LDAP service provided by the GHRKO computing center. </t>
  </si>
  <si>
    <t>The EVS shall provide organizers with the ability to create arbitrary many polls. </t>
  </si>
  <si>
    <t>The EVS shall ensure that organizers only can work on polls that they own. </t>
  </si>
  <si>
    <t>The EVS shall provide organizers with the ability to preview their polls in the participant view </t>
  </si>
  <si>
    <t>The EVS shall provide organizers with the ability to add further organizers to a poll. The poll is then owned by each of the organizers</t>
  </si>
  <si>
    <t>The EVS shall provide organizers with the ability to change the organizer list. </t>
  </si>
  <si>
    <t>The EVS shall ensure that an organizer can not remove herself from the organizer list. </t>
  </si>
  <si>
    <t>The EVS shall provide organizers with the ability to delete a poll (including all votes and results).</t>
  </si>
  <si>
    <t>If a poll to-delete is not in the state PREPARED or FINISHED, the EVS shall send a notification email to all organizers and participants to inform them about the removal.</t>
  </si>
  <si>
    <t>When a poll has at least 3 participants and is in the state PREPARED, the EVS shall provide organizers with the ability to start the poll.</t>
  </si>
  <si>
    <t>The EVS shall provide administrators with the ability to delete any poll (including all votes and results).</t>
  </si>
  <si>
    <t>The EVS shall ensure that administrators can not access votes and results of polls that they don’t own.</t>
  </si>
  <si>
    <t>If LDAP is not used, the EVS shall provide administrators with the ability to manage organizer accounts (see OR01.2).</t>
  </si>
  <si>
    <t>When an organizer account is deleted, the EVS shall delete all polls that belong exclusively to that organizer (Polls with multiple organizers are not deleted.)</t>
  </si>
  <si>
    <t>When a poll is in the state PREPARED, the EVS shall provide organizers with the ability to add arbitrary many participants to a poll.</t>
  </si>
  <si>
    <t>Each participant shall be identified by a valid email address.</t>
  </si>
  <si>
    <t>The EVS shall ensure that there are no duplicate entries in the participants of a poll.</t>
  </si>
  <si>
    <t>The EVS shall provide organizers with the ability to add participants from outside the university.</t>
  </si>
  <si>
    <t>When a poll is in the state PREPARED, the EVS shall provide organizers with the ability to delete participants from the participants of a poll.</t>
  </si>
  <si>
    <t>If the poll is not in the state PREPARED, the EVS shall ensure that the participants of the poll can not be changed.</t>
  </si>
  <si>
    <t xml:space="preserve">When a poll is started by an organizer, the EVS shall send a notification email to each participant. </t>
  </si>
  <si>
    <t>The university’s mail server shall not be „mis-used“, it’s recommended to use the dummy/test SMTP server provided with the task</t>
  </si>
  <si>
    <t>The notification email shall contain the poll title, description, voting period, the participant’s voting token, and a hyperlink to the voting page.</t>
  </si>
  <si>
    <t>28.3</t>
  </si>
  <si>
    <t>The notification email shall contain a hyperlink that already contains a pre-filled token of the participant so that the participant can immediately begin to vote.</t>
  </si>
  <si>
    <t>The EVS shall provide organizers with the ability to comfortably create participant lists, e.g., by pasting email addresses from other applications such as spreadsheets or KLIPS.</t>
  </si>
  <si>
    <t>The EVS shall provide organizers with the ability to store participant lists for easy reuse in subsequent polls.</t>
  </si>
  <si>
    <t>The EVS shall be designed in a way that the stored participant lists are private to each organizer.</t>
  </si>
  <si>
    <t>Each stored participant list shall have a unique name (scope is per organizer).</t>
  </si>
  <si>
    <t>When a poll is started, the EVS shall assign a random token to each participant of a poll.</t>
  </si>
  <si>
    <t>The EVS shall be designed in a way that all tokens are unique in the scope of the whole system.</t>
  </si>
  <si>
    <t>The EVS shall be designed in a way that a token that was previously issued can never be re-generated.</t>
  </si>
  <si>
    <t>The length of the tokens shall be equal to or greater than 16 characters. This is to make it very improbable that a valid token can be forged or guessed.</t>
  </si>
  <si>
    <t>The EVS shall ensure anonymity. At any point in time, it shall be impossible to identify which participant submitted which vote. This also shall be guaranteed for polls with participation tracking.</t>
  </si>
  <si>
    <t>The system shall ensure that a token can not be associated with a vote.</t>
  </si>
  <si>
    <t>The EVS shall provide organizers with the ability to track the participations for a poll.</t>
  </si>
  <si>
    <t>If participation tracking is enabled for a poll, the EVS shall provide organizers with the ability to activate automatic reminders to participants who didn’t vote.</t>
  </si>
  <si>
    <t>When a poll is in the state VOTING, the EVS shall provide a web page to submit a vote.</t>
  </si>
  <si>
    <t>The voting page shall present an input field for a participant’s token.</t>
  </si>
  <si>
    <t>If the voting page is accessed by the link in the notification email, the token input field shall be pre-filled (see requirement PL04.2).</t>
  </si>
  <si>
    <t>When the token was verified, the EVS shall display the questions and items.</t>
  </si>
  <si>
    <t>The EVS shall present a button to submit a vote.</t>
  </si>
  <si>
    <t>When the vote was submitted, the EVS shall invalidate the token used for that vote, i.e., the token can’t be re-used.</t>
  </si>
  <si>
    <t>The EVS shall ensure that participants can not change their vote after submitting.</t>
  </si>
  <si>
    <t>The EVS shall provide participants with the ability to cancel voting, e.g., by closing the browser, or by clicking a cancel button. The token used in canceled voting shall be re-useable later.</t>
  </si>
  <si>
    <t>The EVS shall discard all choices of a canceled voting.</t>
  </si>
  <si>
    <t>The EVS shall ensure that subsequent participants using the same browser window can not restore the previous choices (e.g., by the „go back“ function or auto fill capabilities of browsers).</t>
  </si>
  <si>
    <t>The EVS shall provide participants with the ability to abstain from voting (Enthaltung oder ungültige Stimme) for each question of a poll.</t>
  </si>
  <si>
    <t>The system shall provide participants with the ability to abstain from voting for a complete poll (this is equivalent to abstention from all questions).</t>
  </si>
  <si>
    <t>When a poll is FINISHED and the number of submitted votes is at least 3, the EVS shall provide organizers with the ability to view the results of a poll.</t>
  </si>
  <si>
    <t>The EVS shall ensure that nobody is able to view the results of polls with less than 3 submitted votes.</t>
  </si>
  <si>
    <t>When a poll is not FINISHED, the EVS shall ensure that nobody is able to view (intermediate) results.</t>
  </si>
  <si>
    <t>When a poll is FINISHED and the number of submitted votes is at least 3, the EVS shall provide organizers with the ability to publish the results.</t>
  </si>
  <si>
    <t>When the results of a poll are published, the EVS shall send a notification email to all participants and organizers of the poll.</t>
  </si>
  <si>
    <t>The result notification email shall contain a randomized result hyperlink to the results page.</t>
  </si>
  <si>
    <t>The length of the random part of the result hyperlink shall be equal to or greater than 16 characters. This is to make it very very improbable that anybody can forge or guess a valid result link.</t>
  </si>
  <si>
    <t>The EVS shall show the number of votes for each item of each question of a poll, the number of abstentions, and the voter participation in the result view.</t>
  </si>
  <si>
    <t>The EVS should display the results in graphical form (e.g., as a pie chart).</t>
  </si>
  <si>
    <t>The EVS shall be implemented using the JSF technology. This means it’s not permitted to use JavaScript frameworks like Angular or React.</t>
  </si>
  <si>
    <t>The EVS shall use third-party CSS libraries (such as Bootstrap).</t>
  </si>
  <si>
    <t>The EVS shall use third-party JSF components (e.g., bootsFaces, myFaces, richFaces).</t>
  </si>
  <si>
    <t>The EVS shall use advanced technologies (e.g., AJAX) supported by JSF components to enhance user experience.</t>
  </si>
  <si>
    <t>The EVS shall be designed in a way that it supports at least one of the following desktop/laptop web browsers: Firefox, Safari, Chrome in the most recent stable version available at delivery of the project.</t>
  </si>
  <si>
    <t>The EVS shall be designed in a way that it supports mobile device browsers (limited display area, portrait page display instead of landscape).</t>
  </si>
  <si>
    <t>The EVS shall be designed in a way that the user interface language can be switched.</t>
  </si>
  <si>
    <t>The language switch shall be realized either by an URL prefix, by detecting the client browser’s language setting, or on user request (preferred language setting).</t>
  </si>
  <si>
    <t>If the language switch done on user request, the EVS shall remember the user’s language setting.</t>
  </si>
  <si>
    <t>The EVS shall support at least two user interface languages.</t>
  </si>
  <si>
    <t>The EVS shall support English as a user interface language.</t>
  </si>
  <si>
    <t>The EVS shall support German as a user interface language. The project team may decide to use a different second language.</t>
  </si>
  <si>
    <t>The EVS shall support multilingual text also in the data items (e.g., title, short name, description of polls, questions, and items) so that the participants can view their options in their preferred language.</t>
  </si>
  <si>
    <t>The EVS shall send notification and reminder mails to participants in their preferred language.</t>
  </si>
  <si>
    <t>The EVS shall be implemented according to the layered architecture and the architectural rules provided in the document evs-architecture.pdf.</t>
  </si>
  <si>
    <t>The EVS shall contain (at least) two modules, i.e., a web module and an EJB module.</t>
  </si>
  <si>
    <t>The team shall ask for consent prior to using third-party libraries that were not presented in the lecture/ lab. Usage is permitted only after negotiation with the supervisor. Libraries that may be used without prior consent are: PrimeFaces, RichFaces, BootsFaces, Redirect, Bootstrap CSS, JQuery</t>
  </si>
  <si>
    <t>The EVS shall use one of the database servers MariaDB/MySQL (preferred), PostgreSQL, or JavaDB/Derby.</t>
  </si>
  <si>
    <t>The naming conventions for projects, JavaEE modules, database connection pools, databases, and other files and resources shall be followed strictly.</t>
  </si>
  <si>
    <t>The project team shall prefix all global names with its team name. Such names are e.g., project name, context path (root URL), database name, persistence units, server resources, etc. This is to avoid naming conflicts, since the supervisor has to install the systems of many teams side-by-side.</t>
  </si>
  <si>
    <t>The Java naming conventions shall be followed strictly</t>
  </si>
  <si>
    <t>If LDAP is not used, the EVS shall be designed in a way that all passwords are stored in hashed/encrypted form.</t>
  </si>
  <si>
    <t>The EVS shall be designed in a way that network communication with its users (administrators, organizers, participants) is encrypted (HTTPS protocol).</t>
  </si>
  <si>
    <t>The EVS shall be designed in a way that network communication with the database server is encrypted.</t>
  </si>
  <si>
    <t>The EVS shall be documented in a project manual (can be online, e.g., gitlab Wiki) so that the supervisor can install the system on fresh Payara and MariaDB servers.</t>
  </si>
  <si>
    <t>The project manual shall contain a list of completed/missed requirements. For the missed requirements, there has to be a rationale.</t>
  </si>
  <si>
    <t>The project manual shall contain descriptions of any problems that occurred during the implementation.</t>
  </si>
  <si>
    <t>Decisions made to change requirements shall be documented in the project manual. E.g., if you feel that the requirements are not detailed enough, you may add more details.</t>
  </si>
  <si>
    <t>The individual team members shall record the time spent on the project.</t>
  </si>
  <si>
    <t>Organizers shall be able to group arbitrary many questions into a poll.</t>
  </si>
  <si>
    <t>Organizers should be able to clone a poll (period, description, questions, participant
list).</t>
  </si>
  <si>
    <t>Organizers shall be able to add different types of questions to a poll:
• SINGLE CHOICE with two or more items and one choice
• MULTIPLE CHOICE with two or more items
• YES/NO question with two items “yes” and “no” and one choice (indeed, this is a special case of SINGLE CHOICE questions)</t>
  </si>
  <si>
    <t>Organizers shall be able to define the minimum and maximum number of choices for MULTIPLE CHOICE questions.</t>
  </si>
  <si>
    <t>10.1</t>
  </si>
  <si>
    <t>The EVS user shall be able to change the description only in the state PREPARED. </t>
  </si>
  <si>
    <t>10.2</t>
  </si>
  <si>
    <t>The EVS user shall be able to change the initial voting period only in the state PREPARED. </t>
  </si>
  <si>
    <t>10.3</t>
  </si>
  <si>
    <t>The EVS user shall be able to change questions only in the state PREPARED. </t>
  </si>
  <si>
    <t>10.4</t>
  </si>
  <si>
    <t>The EVS user shall be able to change the participant list of a poll only in the state PREPARED. </t>
  </si>
  <si>
    <t>As soon as an organizer starts a poll, the EVS shall set the poll state to STARTED. </t>
  </si>
  <si>
    <t>As soon as the voting period starts, the EVS shall set the poll state to VOTING. </t>
  </si>
  <si>
    <t>As soon as the voting period ends or all participants have submitted their vote, the EVS shall set the poll state to FINISHED. </t>
  </si>
  <si>
    <t>As soon as a poll is in the state STARTED or VOTING, organizers shall be able to increase the voting period. </t>
  </si>
  <si>
    <t>All university employees shall be able to act as organizers. </t>
  </si>
  <si>
    <t>Organizers shall be able to authenticate themselves with a username and password. </t>
  </si>
  <si>
    <t>Organizers shall be able to create arbitrary many polls. </t>
  </si>
  <si>
    <t>Each poll shall belong to at least one organizer (the creator is the initial owner). </t>
  </si>
  <si>
    <t>Organizers shall be able to work only on polls that they own. </t>
  </si>
  <si>
    <t>Organizers shall be able to preview their polls in the participant view </t>
  </si>
  <si>
    <t>Organizers should be able to add further organizers to a poll. The poll is then owned by each of the organizers</t>
  </si>
  <si>
    <t>Organizers shall be able to change the organizer list. </t>
  </si>
  <si>
    <t>Organizers shall not be able to remove themselves from the organizer list. </t>
  </si>
  <si>
    <t>Organizers shall be able to delete a poll (including all votes and results).</t>
  </si>
  <si>
    <t>As soon as a poll has at least 3 participants and is in the state PREPARED, organizers shall be able to start the poll.</t>
  </si>
  <si>
    <t>Administrators shall be able to delete any poll (including all votes and results).</t>
  </si>
  <si>
    <t>Administrators shall not be able to access votes that they do not own.</t>
  </si>
  <si>
    <t>Administrators shall not be able to access the results of polls that they do not own.</t>
  </si>
  <si>
    <t>If LDAP is not used, administrators shall be able to manage organizer accounts (see OR01.2).</t>
  </si>
  <si>
    <t>As soon as an organizer account is deleted, the EVS shall delete all polls that belong exclusively to that organizer.</t>
  </si>
  <si>
    <t>24.2</t>
  </si>
  <si>
    <t>The EVS shall not delete polls with multiple organizers.</t>
  </si>
  <si>
    <t>As long as a poll is in the state PREPARED, organizers shall be able to add arbitrary many participants to a poll.</t>
  </si>
  <si>
    <t>The EVS shall be designed in a way that duplicate entries in the participants of a poll are not possible.</t>
  </si>
  <si>
    <t>Organizers should be able to add participants from outside the university.</t>
  </si>
  <si>
    <t>As long as a poll is in the state PREPARED, organizers shall be able to delete participants from the participants of a poll.</t>
  </si>
  <si>
    <t>If the poll is not in the state PREPARED, the EVS user shall not be able to change participants of the poll.</t>
  </si>
  <si>
    <t>As soon as a poll is started by an organizer, the EVS shall send a notification email to each participant.</t>
  </si>
  <si>
    <t>The university’s mail server shall not be „mis-used“, it’s recommended to use the dummy/test SMTP server provided with the task.</t>
  </si>
  <si>
    <t>The notification email should contain a hyperlink that already contains a pre-filled token of the participant so that the participant can immediately begin to vote.</t>
  </si>
  <si>
    <t>The organizers shall be able to comfortably create participant lists (e.g., by pasting email addresses from other applications such as spreadsheets or KLIPS).</t>
  </si>
  <si>
    <t>The organizers shall be able to store participant lists for easy reuse in subsequent polls.</t>
  </si>
  <si>
    <t>As soon as a poll is started, the EVS shall assign a random token to each participant of a poll.</t>
  </si>
  <si>
    <t>The EVS shall be designed in a way that a token can not be associated with a vote.</t>
  </si>
  <si>
    <t>The organizers shall be able to track the participations for a poll.</t>
  </si>
  <si>
    <t>If participation tracking is enabled for a poll, the organizers shall be able to activate automatic reminders to participants who didn’t vote.</t>
  </si>
  <si>
    <t>As long as a poll is in the state VOTING, the EVS shall allow a web page to submit a vote.</t>
  </si>
  <si>
    <t>The voting page shall have an input field for a participant’s token.</t>
  </si>
  <si>
    <t>If the voting page is accessed by the link in the notification email, the token input field should be pre-filled (see requirement PL04.2).</t>
  </si>
  <si>
    <t>As soon as the token was verified, the EVS shall display the questions and items.</t>
  </si>
  <si>
    <t>The EVS shall have a button to submit a vote.</t>
  </si>
  <si>
    <t>As soon as the vote was submitted, the EVS shall invalidate the token used for that vote (i.e., the token can not be re-used).</t>
  </si>
  <si>
    <t>The participants shall not be able to change their vote after submitting.</t>
  </si>
  <si>
    <t>45.1</t>
  </si>
  <si>
    <t>The participants shall be able to cancel voting (e.g., by closing the browser, or by clicking a cancel button).</t>
  </si>
  <si>
    <t>45.2</t>
  </si>
  <si>
    <t>The token used in canceled voting shall be re-useable later.</t>
  </si>
  <si>
    <t>The EVS shall discard all choices of canceled voting.</t>
  </si>
  <si>
    <t>The participants using the same browser window shall not be able to restore the previous choices (e.g., by the „go back“ function or auto fill capabilities of browsers).</t>
  </si>
  <si>
    <t>The participants shall be able to abstain from voting (Enthaltung oder ungültige Stimme) for each question of a poll.</t>
  </si>
  <si>
    <t>The participants shall be able to abstain from voting for a complete poll (this is equivalent to abstention from all questions).</t>
  </si>
  <si>
    <t>As soon as a poll is FINISHED and the number of submitted votes is at least 3, the organizers shall be able to view the results of a poll.</t>
  </si>
  <si>
    <t>Nobody shall be able to view the results of polls with less than 3 submitted votes.</t>
  </si>
  <si>
    <t>As long as a poll is not FINISHED, nobody shall be able to view (intermediate) results.</t>
  </si>
  <si>
    <t>As soon as a poll is FINISHED and the number of submitted votes is at least 3, the organizers shall be able to publish the results.</t>
  </si>
  <si>
    <t>As soon as the results of a poll are published, the EVS shall send a notification email to all participants and organizers of the poll.</t>
  </si>
  <si>
    <t>The development team shall use the JSF technology to implement EVS. This means it is not permitted to use JavaScript frameworks like Angular or React.</t>
  </si>
  <si>
    <t>The development team should use third-party CSS libraries (such as Bootstrap) to implement EVS.</t>
  </si>
  <si>
    <t>The development team should use third-party JSF components (e.g., bootsFaces, myFaces, richFaces) to implement EVS.</t>
  </si>
  <si>
    <t>The development team should use advanced technologies (e.g., AJAX) supported by JSF components to enhance user experience to implement EVS.</t>
  </si>
  <si>
    <t>The EVS shall support at least one of the following desktop/laptop web browsers: Firefox, Safari, Chrome in the most recent stable version available at delivery of the project.</t>
  </si>
  <si>
    <t>The EVS should support mobile device browsers (limited display area, portrait page display instead of landscape).</t>
  </si>
  <si>
    <t>The EVS user shall be able to switch interface language.</t>
  </si>
  <si>
    <t>If the language switch is done by a user request, the EVS should remember the user’s language setting.</t>
  </si>
  <si>
    <t>The EVS shall support German as a user interface language.</t>
  </si>
  <si>
    <t>The EVS should support multilingual text also in the data items (e.g., title, short name, description of polls, questions, and items) so that the participants can view their options in their preferred language.</t>
  </si>
  <si>
    <t>The EVS should send notification and reminder mails to participants in their preferred language.</t>
  </si>
  <si>
    <t>The EVS shall contain two modules: a web module and an EJB module.</t>
  </si>
  <si>
    <t>The development team shall ask for consent prior to using third-party libraries that were not presented in the lecture/ lab. Usage is permitted only after negotiation with the supervisor. Libraries that may be used without prior consent are: PrimeFaces, RichFaces, BootsFaces, Redirect, Bootstrap CSS, JQuery</t>
  </si>
  <si>
    <t>The development team shall use one of the database servers MariaDB/MySQL (preferred), PostgreSQL, or JavaDB/Derby.</t>
  </si>
  <si>
    <t>The development team should strictly follow the naming conventions for projects, JavaEE modules, database connection pools, databases, and other files and resources.</t>
  </si>
  <si>
    <t>The development team shall prefix all global names with its team name ( e.g., project name, context path (root URL), database name, persistence units, server resources, etc). This is to avoid naming conflicts, since the supervisor has to install the systems of many teams side-by-side.</t>
  </si>
  <si>
    <t>The development team should strictly follow the Java naming conventions.</t>
  </si>
  <si>
    <t>If LDAP is not used, all passwords shall be stored in hashed/encrypted form.</t>
  </si>
  <si>
    <t>79.1</t>
  </si>
  <si>
    <t>The network communication with EVS users (administrators, organizers, participants) shall be encrypted.</t>
  </si>
  <si>
    <t>79.2</t>
  </si>
  <si>
    <t>The development team should use the HTTPS protocol.</t>
  </si>
  <si>
    <t>The network communication with the database server shall be encrypted.</t>
  </si>
  <si>
    <t>81.1</t>
  </si>
  <si>
    <t>The access to polls shall be granted only to the related organizers and administrators.</t>
  </si>
  <si>
    <t>81.2</t>
  </si>
  <si>
    <t>Administrators shall be able to see only the poll title, voting period, and the organizers.</t>
  </si>
  <si>
    <t>A project manual shall contain the EVS documentation (can be online, e.g., gitlab Wiki) so that the supervisor can install the system on fresh Payara and MariaDB servers.</t>
  </si>
  <si>
    <t>83.1</t>
  </si>
  <si>
    <t>83.2</t>
  </si>
  <si>
    <t>The missed requirements shall have a rationale.</t>
  </si>
  <si>
    <t>The project manual should contain descriptions of any problems that occurred during the implementation.</t>
  </si>
  <si>
    <t>The development team should document decisions made to change requirements in the project manual (e.g., if a developer feels that the requirements are not detailed enough, the developer may add more details).</t>
  </si>
  <si>
    <t>The individual team members should record the time spent on the project.</t>
  </si>
  <si>
    <t>The system shall provide organizers to add different types of questions to a poll:
• SINGLE CHOICE with two or more items and one choice
• MULTIPLE CHOICE with two or more items
• YES/NO question with two items “yes” and “no” and one choice (indeed, this is a special case of SINGLE CHOICE questions)</t>
  </si>
  <si>
    <t>The EVS user shall change the description only in the state PREPARED. </t>
  </si>
  <si>
    <t>The EVS user shall change the initial voting period only in the state PREPARED. </t>
  </si>
  <si>
    <t>The EVS user shall change questions only in the state PREPARED. </t>
  </si>
  <si>
    <t>The EVS user shall change the participant list of a poll only in the state PREPARED. </t>
  </si>
  <si>
    <t>When a poll is in the state STARTED or VOTING, the EVS shall provide organizers with the ability to increase the voting period.</t>
  </si>
  <si>
    <t>The EVS shall provide organizers with the ability to work only on polls that they own. </t>
  </si>
  <si>
    <t>The EVS shall ensure that administrators can not access votes that they do not own.</t>
  </si>
  <si>
    <t>The EVS shall ensure that administrators can not access results of polls that they do not own.</t>
  </si>
  <si>
    <t>When an organizer account is deleted, the EVS shall delete all polls that belong exclusively to that organizer.</t>
  </si>
  <si>
    <t>When a poll is started by an organizer, the EVS shall send a notification email to each participant.</t>
  </si>
  <si>
    <t>The EVS shall provide organizers with the ability to comfortably create participant lists (e.g., by pasting email addresses from other applications such as spreadsheets or KLIPS).</t>
  </si>
  <si>
    <t>When a poll is in the state VOTING, the EVS shall allow a web page to submit a vote.</t>
  </si>
  <si>
    <t>When the vote was submitted, the EVS shall invalidate the token used for that vote ( i.e., the token can not be re-used).</t>
  </si>
  <si>
    <t>The EVS shall provide participants with the ability to cancel voting (e.g., by closing the browser, or by clicking a cancel button).</t>
  </si>
  <si>
    <t>The EVS shall provide participants with the ability to abstain from voting for a complete poll (this is equivalent to abstention from all questions).</t>
  </si>
  <si>
    <t>When as a poll is FINISHED and the number of submitted votes is at least 3, the EVS shall provide organizers with the ability to publish the results.</t>
  </si>
  <si>
    <t>The EVS shall display the results in graphical form (e.g., as a pie chart).</t>
  </si>
  <si>
    <t>The development team shall use third-party CSS libraries (such as Bootstrap) to implement EVS.</t>
  </si>
  <si>
    <t>The development team shall use third-party JSF components (e.g., bootsFaces, myFaces, richFaces) to implement EVS.</t>
  </si>
  <si>
    <t>The development team shall use advanced technologies (e.g., AJAX) supported by JSF components to enhance user experience to implement EVS.</t>
  </si>
  <si>
    <t>The EVS shall support mobile device browsers (limited display area, portrait page display instead of landscape).</t>
  </si>
  <si>
    <t>If the language switch is done by a user request, the EVS shall remember the user’s language setting.</t>
  </si>
  <si>
    <t>The development team shall strictly follow the naming conventions for projects, JavaEE modules, database connection pools, databases, and other files and resources.</t>
  </si>
  <si>
    <t>The development team shall strictly follow the Java naming conventions.</t>
  </si>
  <si>
    <t>The development team shall use the HTTPS protocol.</t>
  </si>
  <si>
    <t>The EVS shall provide administrators with the ability to see only the poll title, voting period, and the organizers.</t>
  </si>
  <si>
    <t>The development team shall document decisions made to change requirements in the project manual (e.g., if a developer feels that the requirements are not detailed enough, the developer may add more details).</t>
  </si>
  <si>
    <t xml:space="preserve">Each poll shall have a voting period (start and end date with time). </t>
  </si>
  <si>
    <t>If an organizer starts a poll, the EVS shall set the poll state to STARTED. </t>
  </si>
  <si>
    <t>If the voting period starts, the EVS shall set the poll state to VOTING. </t>
  </si>
  <si>
    <t>If the voting period ends or all participants have submitted their vote, the EVS shall set the poll state to FINISHED. </t>
  </si>
  <si>
    <t>If a poll is in the state STARTED or VOTING, the EVS shall provide organizers with the ability to increase the voting period.</t>
  </si>
  <si>
    <t>If a poll has at least 3 participants and is in the state PREPARED, the EVS shall provide organizers with the ability to start the poll.</t>
  </si>
  <si>
    <t>If an organizer account is deleted, the EVS shall delete all polls that belong exclusively to that organizer.</t>
  </si>
  <si>
    <t>If a poll is in the state PREPARED, the EVS shall provide organizers with the ability to add arbitrary many participants to a poll.</t>
  </si>
  <si>
    <t>If a poll is in the state PREPARED, the EVS shall provide organizers with the ability to delete participants from the participants of a poll.</t>
  </si>
  <si>
    <t>If a poll is started by an organizer, the EVS shall send a notification email to each participant.</t>
  </si>
  <si>
    <t>If a poll is started, the EVS shall assign a random token to each participant of a poll.</t>
  </si>
  <si>
    <t>If a poll is in the state VOTING, the EVS shall allow a web page to submit a vote.</t>
  </si>
  <si>
    <t>If the token was verified, the EVS shall display the questions and items.</t>
  </si>
  <si>
    <t>If the vote was submitted, the EVS shall invalidate the token used for that vote ( i.e., the token can not be re-used).</t>
  </si>
  <si>
    <t>If a poll is FINISHED and the number of submitted votes is at least 3, the EVS shall provide organizers with the ability to view the results of a poll.</t>
  </si>
  <si>
    <t>If a poll is not FINISHED, the EVS shall ensure that nobody is able to view (intermediate) results.</t>
  </si>
  <si>
    <t>If a poll is FINISHED and the number of submitted votes is at least 3, the EVS shall provide organizers with the ability to publish the results.</t>
  </si>
  <si>
    <t>If the results of a poll are published, the EVS shall send a notification email to all participants and organizers of the poll.</t>
  </si>
  <si>
    <t>Organizers should be able to to clone a poll (period, description, questions, participant
list).</t>
  </si>
  <si>
    <t>If a poll is in the state STARTED or VOTING, organizers shall be able to increase the voting period. </t>
  </si>
  <si>
    <t>If a poll has at least 3 participants and is in the state PREPARED, organizers shall be able to start the poll.</t>
  </si>
  <si>
    <t>If a poll is in the state PREPARED, organizers shall be able to add arbitrary many participants to a poll.</t>
  </si>
  <si>
    <t>If a poll is in the state PREPARED, organizers shall be able to delete participants from the participants of a poll.</t>
  </si>
  <si>
    <t>If the vote was submitted, the EVS shall invalidate the token used for that vote (i.e., the token can not be re-used).</t>
  </si>
  <si>
    <t>If a poll is FINISHED and the number of submitted votes is at least 3, the organizers shall be able to view the results of a poll.</t>
  </si>
  <si>
    <t>If a poll is not FINISHED, nobody shall be able to view (intermediate) results.</t>
  </si>
  <si>
    <t>If a poll is FINISHED and the number of submitted votes is at least 3, the organizers shall be able to publish the results.</t>
  </si>
  <si>
    <t>Globally, it is always the case that the Electronic Voting System (EVS) provides organizers to conduct electronic polls.</t>
  </si>
  <si>
    <t>Globally, it is always the case that each poll has a title.</t>
  </si>
  <si>
    <t>Globally, it is always the case that the title is unique (scope is the system).</t>
  </si>
  <si>
    <t>Globally, it is always the case that each poll has a description.</t>
  </si>
  <si>
    <t>Globally, it is always the case that each poll has a voting period (start and end date with time).</t>
  </si>
  <si>
    <t>Globally, it is always the case that the number of questions of a poll is at least 1.</t>
  </si>
  <si>
    <t>Globally, it is always the case that organizers are able to group arbitrary many questions into a poll.</t>
  </si>
  <si>
    <t>Globally, it is always the case that organizers are able to clone a poll (period, description, questions, participant list).</t>
  </si>
  <si>
    <t>Globally, it is always the case that if a poll to clone has votes, the EVS does not clone the votes.</t>
  </si>
  <si>
    <t>Globally, it is always the case that if a poll to clone has results, the EVS does not clone the results.</t>
  </si>
  <si>
    <t>Globally, it is always the case that organizers are able to add different types of questions to a poll:
• SINGLE CHOICE with two or more items and one choice
• MULTIPLE CHOICE with two or more items
• YES/NO question with two items “yes” and “no” and one choice (indeed, this is a special case of SINGLE CHOICE questions)</t>
  </si>
  <si>
    <t>Globally, it is always the case that organizers are able to define the minimum and maximum number of choices for MULTIPLE CHOICE questions.</t>
  </si>
  <si>
    <t>Globally, it is always the case that the questions of a poll have a title (titles have to be unique with scope poll).</t>
  </si>
  <si>
    <t>Globally, it is always the case that the items of a question have a short name and an optional description.</t>
  </si>
  <si>
    <t>Globally, it is always the case that the state of a poll is one of PREPARED, STARTED, VOTING, FINISHED. </t>
  </si>
  <si>
    <t>Globally, it is always the case that the EVS user is able to change description only in the state PREPARED. </t>
  </si>
  <si>
    <t>Globally, it is always the case that the EVS user is able to change the initial voting period only in the state PREPARED. </t>
  </si>
  <si>
    <t>Globally, it is always the case that the EVS user is able to change questions only in the state PREPARED. </t>
  </si>
  <si>
    <t>Globally, it is always the case that the EVS user is able to change the participant list of a poll only in the state PREPARED. </t>
  </si>
  <si>
    <t>Globally, it is always the case that if an organizer starts a poll, the EVS sets the poll state to STARTED. </t>
  </si>
  <si>
    <t>Globally, it is always the case that the if voting period starts, the EVS sets the poll state to VOTING. </t>
  </si>
  <si>
    <t>Globally, it is always the case that if the voting period ends or all participants have submitted their vote, the EVS sets the poll state to FINISHED. </t>
  </si>
  <si>
    <t>Globally, it is always the case that if a poll is in the state STARTED or VOTING, organizers are able to increase the voting period. </t>
  </si>
  <si>
    <t>Globally, it is always the case that all university employees are able to act as organizers. </t>
  </si>
  <si>
    <t>Globally, it is always the case that the organizers are able to authenticate themselves with a username and password. </t>
  </si>
  <si>
    <t>Globally, it is always the case that the EVS is able to identify university employees using the LDAP service provided by the GHRKO computing center. </t>
  </si>
  <si>
    <t>Globally, it is always the case that organizers are able to create arbitrary many polls. </t>
  </si>
  <si>
    <t>Globally, it is always the case that each poll belongs to at least one organizer (the creator is the initial owner). </t>
  </si>
  <si>
    <t>Globally, it is always the case that organizers are able to work only on polls that they own. </t>
  </si>
  <si>
    <t>Globally, it is always the case that organizers are able to preview their polls in the participant view </t>
  </si>
  <si>
    <t>Globally, it is always the case that the organizers are able to add further organizers to a poll. The poll is then owned by each of the organizers</t>
  </si>
  <si>
    <t>Globally, it is always the case that organizers are able to change the organizer list. </t>
  </si>
  <si>
    <t>Globally, it is always the case that organizers are able to remove themselves from the organizer list. </t>
  </si>
  <si>
    <t>Globally, it is always the case that the organizers are able to delete a poll (including all votes and results).</t>
  </si>
  <si>
    <t>Globally, it is always the case that if a poll to-delete is not in the state PREPARED or FINISHED, the EVS sends a notification email to all organizers and participants to inform them about the removal.</t>
  </si>
  <si>
    <t>Globally, it is always the case that if a poll has at least 3 participants and is in the state PREPARED, organizers are able to start the poll.</t>
  </si>
  <si>
    <t>Globally, it is always the case that administrators are able to delete any poll (including all votes and results).</t>
  </si>
  <si>
    <t>Globally, it is always the case that if a poll to-delete is not in the state PREPARED or FINISHED, the EVS sends a notification
email to all organizers and participants to inform about the removal.</t>
  </si>
  <si>
    <t>Globally, it is always the case that administrators are not able to access votes that they do not own.</t>
  </si>
  <si>
    <t>Globally, it is always the case that administrators are not able to access the results of polls that they do not own.</t>
  </si>
  <si>
    <t>Globally, it is always the case that if LDAP is not used, administrators are able to manage organizer accounts (see OR01.2).</t>
  </si>
  <si>
    <t>Globally, it is always the case that if an organizer account is deleted, the EVS deletes all polls that belong exclusively to that organizer.</t>
  </si>
  <si>
    <t>Globally, it is always the case that the EVS does not delete polls with multiple organizers.</t>
  </si>
  <si>
    <t>Globally, it is always the case that if a poll is in the state PREPARED, organizers are able to add arbitrary many participants to a poll.</t>
  </si>
  <si>
    <t>Globally, it is always the case that each participant is identified by a valid email address.</t>
  </si>
  <si>
    <t>Globally, it is always the case that the EVS is designed in a way that duplicate entries in the participants of a poll are not possible.</t>
  </si>
  <si>
    <t>Globally, it is always the case that organizers are able to add participants from outside the university.</t>
  </si>
  <si>
    <t>Globally, it is always the case that if a poll is in the state PREPARED, organizers are able to delete participants from the participants of a poll.</t>
  </si>
  <si>
    <t>Globally, it is always the case that if the poll is not in the state PREPARED, the EVS user is not able to change participants of the poll.</t>
  </si>
  <si>
    <t>Globally, it is always the case that if a poll is started by an organizer, the EVS sends a notification email to each participant.</t>
  </si>
  <si>
    <t>Globally, it is always the case that the university’s mail server is not „mis-used“, it’s recommended to use the dummy/test SMTP server provided with the task.</t>
  </si>
  <si>
    <t>Globally, it is always the case that the notification email contains the poll title, description, voting period, the participant’s voting token, and a hyperlink to the voting page.</t>
  </si>
  <si>
    <t>Globally, it is always the case that the notification email contains a hyperlink that already contains a pre-filled token of the participant so that the participant can immediately begin to vote.</t>
  </si>
  <si>
    <t>Globally, it is always the case that the organizers are able to comfortably create participant lists (e.g., by pasting email addresses from other applications such as spreadsheets or KLIPS).</t>
  </si>
  <si>
    <t>Globally, it is always the case that the organizers are able to store participant lists for easy reuse in subsequent polls.</t>
  </si>
  <si>
    <t>Globally, it is always the case that the EVS is designed in a way that the stored participant lists are private to each organizer.</t>
  </si>
  <si>
    <t>Globally, it is always the case that each stored participant list has a unique name (scope is per organizer).</t>
  </si>
  <si>
    <t>Globally, it is always the case that if a poll is started, the EVS assigns a random token to each participant of a poll.</t>
  </si>
  <si>
    <t>Globally, it is always the case that the EVS is designed in a way that all tokens are unique in the scope of the whole system.</t>
  </si>
  <si>
    <t>Globally, it is always the case that the EVS is designed in a way that a token that was previously issued can never be re-generated.</t>
  </si>
  <si>
    <t>Globally, it is always the case that the length of the tokens is equal to or greater than 16 characters. This is to make it very improbable that a valid token can be forged or guessed.</t>
  </si>
  <si>
    <t>Globally, it is always the case that the EVS ensures anonymity. At any point in time, it shall be impossible to identify which participant submitted which vote. This also shall be guaranteed for polls with participation tracking.</t>
  </si>
  <si>
    <t>Globally, it is always the case that the EVS is designed in a way that a token can not be associated with a vote.</t>
  </si>
  <si>
    <t>Globally, it is always the case that the organizers are able to track the participations for a poll.</t>
  </si>
  <si>
    <t>Globally, it is always the case that if participation tracking is enabled for a poll, the organizers are able to activate automatic reminders to participants who didn’t vote.</t>
  </si>
  <si>
    <t>Globally, it is always the case that if a poll is in the state VOTING, the EVS allows a web page to submit a vote.</t>
  </si>
  <si>
    <t>Globally, it is always the case that the voting page has an input field for a participant’s token.</t>
  </si>
  <si>
    <t>Globally, it is always the case that if the voting page is accessed by the link in the notification email, the token input field is pre-filled (see requirement PL04.2).</t>
  </si>
  <si>
    <t>Globally, it is always the case that if the token was verified, the EVS displays the questions and items.</t>
  </si>
  <si>
    <t>Globally, it is always the case that the EVS has a button to submit a vote.</t>
  </si>
  <si>
    <t>Globally, it is always the case that if the vote was submitted, the EVS invalidates the token used for that vote (i.e., the token can not be re-used).</t>
  </si>
  <si>
    <t>Globally, it is always the case that the participants are not able to change their vote after submitting.</t>
  </si>
  <si>
    <t>Globally, it is always the case that the participants are able to cancel voting (e.g., by closing the browser, or by clicking a cancel button).</t>
  </si>
  <si>
    <t>Globally, it is always the case that the token used in canceled voting is re-useable later.</t>
  </si>
  <si>
    <t>Globally, it is always the case that the EVS shall discard all choices of canceled voting.</t>
  </si>
  <si>
    <t>Globally, it is always the case that the participants using the same browser window are not able to restore the previous choices (e.g., by the „go back“ function or auto fill capabilities of browsers).</t>
  </si>
  <si>
    <t>Globally, it is always the case that the participants are able to abstain from voting (Enthaltung oder ungültige Stimme) for each question of a poll.</t>
  </si>
  <si>
    <t>Globally, it is always the case that the participants are able to abstain from voting for a complete poll (this is equivalent to abstention from all questions).</t>
  </si>
  <si>
    <t>Globally, it is always the case that if a poll is FINISHED and the number of submitted votes is at least 3, the organizers are able to view the results of a poll.</t>
  </si>
  <si>
    <t>Globally, it is always the case that nobody is able to view the results of polls with less than 3 submitted votes.</t>
  </si>
  <si>
    <t>Globally, it is always the case that if a poll is not FINISHED, nobody is able to view (intermediate) results.</t>
  </si>
  <si>
    <t>Globally, it is always the case that if a poll is FINISHED and the number of submitted votes is at least 3, the organizers are able to publish the results.</t>
  </si>
  <si>
    <t>Globally, it is always the case that if the results of a poll are published, the EVS sends a notification email to all participants and organizers of the poll.</t>
  </si>
  <si>
    <t>Globally, it is always the case that the result notification email contains a randomized result hyperlink to the results page.</t>
  </si>
  <si>
    <t>Globally, it is always the case that the length of the random part of the result hyperlink is equal to or greater than 16 characters. This is to make it very very improbable that anybody can forge or guess a valid result link.</t>
  </si>
  <si>
    <t>Globally, it is always the case that the EVS shows the number of votes for each item of each question of a poll, the number of abstentions, and the voter participation in the result view.</t>
  </si>
  <si>
    <t>Globally, it is always the case that the EVS  displays the results in graphical form (e.g., as a pie chart).</t>
  </si>
  <si>
    <t>Globally, it is always the case that the development team uses the JSF technology to implement EVS. This means it is not permitted to use JavaScript frameworks like Angular or React.</t>
  </si>
  <si>
    <t>Globally, it is always the case that the development team uses third-party CSS libraries (such as Bootstrap) to implement EVS.</t>
  </si>
  <si>
    <t>Globally, it is always the case that the development team uses third-party JSF components (e.g., bootsFaces, myFaces, richFaces) to implement EVS.</t>
  </si>
  <si>
    <t>Globally, it is always the case that the development team uses advanced technologies (e.g., AJAX) supported by JSF components to enhance user experience to implement EVS.</t>
  </si>
  <si>
    <t>Globally, it is always the case that the EVS supports at least one of the following desktop/laptop web browsers: Firefox, Safari, Chrome in the most recent stable version available at delivery of the project.</t>
  </si>
  <si>
    <t>Globally, it is always the case that the EVS supports mobile device browsers (limited display area, portrait page display instead of landscape).</t>
  </si>
  <si>
    <t>Globally, it is always the case that the EVS user is able to switch interface language.</t>
  </si>
  <si>
    <t>Globally, it is always the case that the language switch is realized either by an URL prefix, by detecting the client browser’s language setting, or on user request (preferred language setting).</t>
  </si>
  <si>
    <t>Globally, it is always the case that if the language switch is done by a user request, the EVS remembers the user’s language setting.</t>
  </si>
  <si>
    <t>Globally, it is always the case that the EVS supports at least two user interface languages.</t>
  </si>
  <si>
    <t>Globally, it is always the case that the EVS supports English as a user interface language.</t>
  </si>
  <si>
    <t>Globally, it is always the case that the EVS  supports German as a user interface language.</t>
  </si>
  <si>
    <t>Globally, it is always the case that the EVS  supports multilingual text also in the data items (e.g., title, short name, description of polls, questions, and items) so that the participants can view their options in their preferred language.</t>
  </si>
  <si>
    <t>Globally, it is always the case that the EVS  sends notification and reminder mails to participants in their preferred language.</t>
  </si>
  <si>
    <t>Globally, it is always the case that the EVS is implemented according to the layered architecture and the architectural rules provided in the document evs-architecture.pdf.</t>
  </si>
  <si>
    <t>Globally, it is always the case that the EVS contains two modules: a web module and an EJB module.</t>
  </si>
  <si>
    <t>Globally, it is always the case that the development team asks for consent prior to using third-party libraries that were not presented in the lecture/ lab. Usage is permitted only after negotiation with the supervisor. Libraries that may be used without prior consent are: PrimeFaces, RichFaces, BootsFaces, Redirect, Bootstrap CSS, JQuery</t>
  </si>
  <si>
    <t>Globally, it is always the case that the development team uses one of the database servers MariaDB/MySQL (preferred), PostgreSQL, or JavaDB/Derby.</t>
  </si>
  <si>
    <t>Globally, it is always the case that the development team strictly follows the naming conventions for projects, JavaEE modules, database connection pools, databases, and other files and resources.</t>
  </si>
  <si>
    <t>Globally, it is always the case that the development team prefixes all global names with its team name ( e.g., project name, context path (root URL), database name, persistence units, server resources, etc). This is to avoid naming conflicts, since the supervisor has to install the systems of many teams side-by-side.</t>
  </si>
  <si>
    <t>Globally, it is always the case that the development team strictly follows the Java naming conventions.</t>
  </si>
  <si>
    <t>Globally, it is always the case that if LDAP is not used, all passwords are stored in hashed/encrypted form.</t>
  </si>
  <si>
    <t>Globally, it is always the case that network communication with EVS users (administrators, organizers, participants) is encrypted.</t>
  </si>
  <si>
    <t>Globally, it is always the case that the development team uses the HTTPS protocol.</t>
  </si>
  <si>
    <t>Globally, it is always the case that network communication with the database server is encrypted.</t>
  </si>
  <si>
    <t>Globally, it is always the case that access to polls is granted only to the related organizers and administrators.</t>
  </si>
  <si>
    <t>Globally, it is always the case that administrators are able to see only the poll title, voting period, and the organizers.</t>
  </si>
  <si>
    <t>Globally, it is always the case that the project manual contains the EVS documentation (can be online, e.g., gitlab Wiki) so that the supervisor can install the system on fresh Payara and MariaDB servers.</t>
  </si>
  <si>
    <t>Globally, it is always the case that the missed requirements have a rationale.</t>
  </si>
  <si>
    <t>Globally, it is always the case that the project manual contains descriptions of any problems that occurred during the implementation.</t>
  </si>
  <si>
    <t>Globally, it is always the case that the development team documents decisions made to change requirements in the project manual (e.g., if a developer feels that the requirements are not detailed enough, the developer may add more details).</t>
  </si>
  <si>
    <t>Globally, it is always the case that the individual team members record the time spent on the project.</t>
  </si>
  <si>
    <t>TSS free</t>
  </si>
  <si>
    <t>TSS EARS</t>
  </si>
  <si>
    <t>TSS MASTER</t>
  </si>
  <si>
    <t>TSS advEARS</t>
  </si>
  <si>
    <t>TSS boilerplates (DODT)</t>
  </si>
  <si>
    <t>TSS SPIDER</t>
  </si>
  <si>
    <t>EVS free</t>
  </si>
  <si>
    <t>EVS EARS</t>
  </si>
  <si>
    <t>EVS MASTER</t>
  </si>
  <si>
    <t>EVS advEARS</t>
  </si>
  <si>
    <t>EVS boilerplates (DODT)</t>
  </si>
  <si>
    <t>EVS SPIDER</t>
  </si>
  <si>
    <t>Dale Chall</t>
  </si>
  <si>
    <t>Gunning FOG</t>
  </si>
  <si>
    <t>FRE score</t>
  </si>
  <si>
    <t>FK grade level</t>
  </si>
  <si>
    <t>Free</t>
  </si>
  <si>
    <t>EARS</t>
  </si>
  <si>
    <t>MASTeR</t>
  </si>
  <si>
    <t>advEARS</t>
  </si>
  <si>
    <t>DODT</t>
  </si>
  <si>
    <t xml:space="preserve">Readability      </t>
  </si>
  <si>
    <t>SPIDER</t>
  </si>
  <si>
    <t xml:space="preserve">FK grade level - Flex </t>
  </si>
  <si>
    <t xml:space="preserve">Dale Chall - Flex </t>
  </si>
  <si>
    <t xml:space="preserve">Gunning FOG - Flex </t>
  </si>
  <si>
    <t xml:space="preserve">SMOG - Flex </t>
  </si>
  <si>
    <t xml:space="preserve">ARI - Flex </t>
  </si>
  <si>
    <t xml:space="preserve">FK grade level - CS-E </t>
  </si>
  <si>
    <t xml:space="preserve">Dale Chall - CS-E 50 </t>
  </si>
  <si>
    <t xml:space="preserve">Gunning FOG - CS-E 50 </t>
  </si>
  <si>
    <t xml:space="preserve">SMOG - CS-E 50 </t>
  </si>
  <si>
    <t xml:space="preserve">ARI - CS-E 50 </t>
  </si>
  <si>
    <t xml:space="preserve">FK grade level - ECSS-E60-30 </t>
  </si>
  <si>
    <t xml:space="preserve">Dale Chall - ECSS-E60-30 </t>
  </si>
  <si>
    <t xml:space="preserve">Gunning FOG - ECSS-E60-30 </t>
  </si>
  <si>
    <t xml:space="preserve">SMOG - ECSS-E60-30 </t>
  </si>
  <si>
    <t xml:space="preserve">ARI - ECSS-E60-30 </t>
  </si>
  <si>
    <t xml:space="preserve">FK grade level - TSS </t>
  </si>
  <si>
    <t>Dale Chall - TSS</t>
  </si>
  <si>
    <t xml:space="preserve">Gunning FOG - TSS </t>
  </si>
  <si>
    <t xml:space="preserve">SMOG - TSS </t>
  </si>
  <si>
    <t xml:space="preserve">ARI - TSS </t>
  </si>
  <si>
    <t xml:space="preserve">FK grade level - EVS </t>
  </si>
  <si>
    <t xml:space="preserve">Dale Chall - EVS </t>
  </si>
  <si>
    <t xml:space="preserve">Gunning FOG - EVS </t>
  </si>
  <si>
    <t xml:space="preserve">SMOG - EVS </t>
  </si>
  <si>
    <t xml:space="preserve">ARI - EVS </t>
  </si>
  <si>
    <t>clear comparison</t>
  </si>
  <si>
    <t>BPE</t>
  </si>
  <si>
    <t>no open end</t>
  </si>
  <si>
    <t>explicit conditions</t>
  </si>
  <si>
    <t>units</t>
  </si>
  <si>
    <t>atomic</t>
  </si>
  <si>
    <t>PE</t>
  </si>
  <si>
    <t>clear condition combination</t>
  </si>
  <si>
    <t>clear preconditions</t>
  </si>
  <si>
    <t>clear business logic</t>
  </si>
  <si>
    <t>liability classification</t>
  </si>
  <si>
    <t>structured sentences</t>
  </si>
  <si>
    <t>correct grammar</t>
  </si>
  <si>
    <t>no light verb</t>
  </si>
  <si>
    <t>no comparision</t>
  </si>
  <si>
    <t>no escape clause</t>
  </si>
  <si>
    <t>no superflous imfinitives</t>
  </si>
  <si>
    <t>clear quantifiers</t>
  </si>
  <si>
    <t>value tolerance</t>
  </si>
  <si>
    <t>appropriate level</t>
  </si>
  <si>
    <t>no vague terms</t>
  </si>
  <si>
    <t>no negation</t>
  </si>
  <si>
    <t>no /</t>
  </si>
  <si>
    <t>no rationale</t>
  </si>
  <si>
    <t>no nominalization</t>
  </si>
  <si>
    <t>no pronoun</t>
  </si>
  <si>
    <t>context free</t>
  </si>
  <si>
    <t>no absolutes</t>
  </si>
  <si>
    <t>active voice</t>
  </si>
  <si>
    <t>no parantheses</t>
  </si>
  <si>
    <t>no groupnoun</t>
  </si>
  <si>
    <t>definite articles</t>
  </si>
  <si>
    <t>solution free</t>
  </si>
  <si>
    <t>no combinators</t>
  </si>
  <si>
    <t>precise verb</t>
  </si>
  <si>
    <t>full verb</t>
  </si>
  <si>
    <t>process verbs</t>
  </si>
  <si>
    <t>free</t>
  </si>
  <si>
    <t>MASTER</t>
  </si>
  <si>
    <t>boilerplates (DODT)</t>
  </si>
  <si>
    <t>Quality metric name</t>
  </si>
  <si>
    <t>Short name</t>
  </si>
  <si>
    <t>Flex document</t>
  </si>
  <si>
    <t>ECSS-E60-30  document</t>
  </si>
  <si>
    <t>CS-E 50  document</t>
  </si>
  <si>
    <t>TSS document</t>
  </si>
  <si>
    <t>EVS document</t>
  </si>
  <si>
    <t xml:space="preserve">FK grade level </t>
  </si>
  <si>
    <t xml:space="preserve">Gunning FOG </t>
  </si>
  <si>
    <t xml:space="preserve">SMOG </t>
  </si>
  <si>
    <t xml:space="preserve">ARI  </t>
  </si>
  <si>
    <t>Formality</t>
  </si>
  <si>
    <t>Correlation:</t>
  </si>
  <si>
    <t xml:space="preserve">Free CS-E 50 </t>
  </si>
  <si>
    <t xml:space="preserve">EARS CS-E 50 </t>
  </si>
  <si>
    <t xml:space="preserve">MASTeR CS-E 50 </t>
  </si>
  <si>
    <t xml:space="preserve">advEARS CS-E 50 </t>
  </si>
  <si>
    <t xml:space="preserve">DODT CS-E 50 </t>
  </si>
  <si>
    <t xml:space="preserve">SPIDER CS-E 50 </t>
  </si>
  <si>
    <t>Free Flex</t>
  </si>
  <si>
    <t>EARS Flex</t>
  </si>
  <si>
    <t>MASTeR Flex</t>
  </si>
  <si>
    <t xml:space="preserve">advEARS Flex </t>
  </si>
  <si>
    <t>DODT Flex</t>
  </si>
  <si>
    <t xml:space="preserve">SPIDER Flex </t>
  </si>
  <si>
    <t>Free ECSS-E60-30</t>
  </si>
  <si>
    <t>EARS ECSS-E60-30</t>
  </si>
  <si>
    <t>SPIDER ECSS-E60-30</t>
  </si>
  <si>
    <t>DODT ECSS-E60-30</t>
  </si>
  <si>
    <t>advEARS ECSS-E60-30</t>
  </si>
  <si>
    <t>MASTeR ECSS-E60-30</t>
  </si>
  <si>
    <t>Free TSS</t>
  </si>
  <si>
    <t>EARS TSS</t>
  </si>
  <si>
    <t>MASTeR TSS</t>
  </si>
  <si>
    <t>advEARS TSS</t>
  </si>
  <si>
    <t>DODT TSS</t>
  </si>
  <si>
    <t>SPIDER TSS</t>
  </si>
  <si>
    <t>Free EVS</t>
  </si>
  <si>
    <t>EARS EVS</t>
  </si>
  <si>
    <t>MASTeR EVS</t>
  </si>
  <si>
    <t>advEARS EVS</t>
  </si>
  <si>
    <t>DODT EVS</t>
  </si>
  <si>
    <t>SPIDER EVS</t>
  </si>
  <si>
    <t>lags</t>
  </si>
  <si>
    <t>Formality -&gt; Dale Chall</t>
  </si>
  <si>
    <t>Dale Chall -&gt; Formality</t>
  </si>
  <si>
    <t>Differenced time series</t>
  </si>
  <si>
    <t>ADF test:</t>
  </si>
  <si>
    <t>Granger Causality:</t>
  </si>
  <si>
    <t>no</t>
  </si>
  <si>
    <t>Formality -&gt; Gunning FOG</t>
  </si>
  <si>
    <t>Formality -&gt; SMOG</t>
  </si>
  <si>
    <t>Gunning FOG  -&gt; Formality</t>
  </si>
  <si>
    <t>SMOG -&gt; Formality</t>
  </si>
  <si>
    <t>Can reject null hypothesis?</t>
  </si>
  <si>
    <t>The Thermal Control shall fulfil the requirements of [ND-E-15], [ND-E-65] and the guidelines of [RD-12], unless otherwise specified.</t>
  </si>
  <si>
    <t>The list of requirements from [ND-E-15] and [ND-E-65] that shall be explicitly verified by means of a verification control process (VCD/VCB) are listed in Appendix B.</t>
  </si>
  <si>
    <t>The Thermal Control shall provide the thermal environment required to ensure the full performance for each mission phase and operational mode and for the complete duration of the mission.</t>
  </si>
  <si>
    <t>The Thermal Control shall ensure temperatures commensurate with survival of the Satellite and the FLORIS instrument during Emergency and Safe Mode conditions.</t>
  </si>
  <si>
    <t>The Thermal Control shall ensure the temperatures commensurate with decontamination of the FLORIS instrument, including LEOP.</t>
  </si>
  <si>
    <t>The list of requirements from [ND-E-67] that shall be explicitly verified by means of a verification control process (VCD / VCB) are listed in Appendix B.</t>
  </si>
  <si>
    <t>The AOCS operation modes shall be defined in accordance with the Satellite functional and operational requirements and shall include an Emergency and Safe mode.</t>
  </si>
  <si>
    <t>Geodetic nadir pointing with yaw steering compensation shall be the nominal reference attitude profile.</t>
  </si>
  <si>
    <t>The accuracy of the estimation and control of attitude, position, velocity and angular rates shall be derived from the observational, geo-location and co-registration requirements.</t>
  </si>
  <si>
    <t>The AOCS FDIR shall autonomously inhibit anomalously long thruster firings.</t>
  </si>
  <si>
    <t>The Pointing performance, stability and robustness of the AOCS in all operational modes and mission phases shall be demonstrated in presence of the worst-case conditions.</t>
  </si>
  <si>
    <t>The nominal operations of the AOCS shall be fully automatic and autonomous.</t>
  </si>
  <si>
    <t>AOCS mode transitions during nominal operations shall be autonomous, except for the exit from initial acquisition in LEOP and the return from Emergency and Safe Mode.</t>
  </si>
  <si>
    <t>Satellite on-board ephemeris table (e.g. Earth, Sun, stars) shall not require an update from Ground more frequently than once every 15 days.</t>
  </si>
  <si>
    <t>For Ground failure investigation it shall be possible to access and diagnose all AOCS units (nominal and redundant) without impacting the current mode.</t>
  </si>
  <si>
    <r>
      <t xml:space="preserve">The design of the Thermal Control shall be such that </t>
    </r>
    <r>
      <rPr>
        <sz val="11"/>
        <color theme="1"/>
        <rFont val="Calibri (Body)"/>
        <charset val="204"/>
      </rPr>
      <t>the Satellite</t>
    </r>
    <r>
      <rPr>
        <sz val="11"/>
        <color theme="1"/>
        <rFont val="Calibri"/>
        <family val="2"/>
        <scheme val="minor"/>
      </rPr>
      <t xml:space="preserve"> can be developed, integrated and tested separately with </t>
    </r>
    <r>
      <rPr>
        <sz val="11"/>
        <color theme="1"/>
        <rFont val="Calibri (Body)"/>
        <charset val="204"/>
      </rPr>
      <t>minimum interactions.</t>
    </r>
  </si>
  <si>
    <r>
      <t xml:space="preserve">The AOCS design shall follow the requirements of [ND-E-67], </t>
    </r>
    <r>
      <rPr>
        <sz val="11"/>
        <color theme="1"/>
        <rFont val="Calibri (Body)"/>
        <charset val="204"/>
      </rPr>
      <t>unless otherwise specified.</t>
    </r>
  </si>
  <si>
    <r>
      <t xml:space="preserve">The AOCS shall </t>
    </r>
    <r>
      <rPr>
        <sz val="11"/>
        <color theme="1"/>
        <rFont val="Calibri (Body)"/>
        <charset val="204"/>
      </rPr>
      <t xml:space="preserve">provide all parameters </t>
    </r>
    <r>
      <rPr>
        <sz val="11"/>
        <color theme="1"/>
        <rFont val="Calibri"/>
        <family val="2"/>
        <scheme val="minor"/>
      </rPr>
      <t>required by the on-ground payload data processing in a self-contained dedicated Platform ancillary space packet (NAVATT) containing as a minimum the PVT solution in ECEF generated by the active GNSS unit at PPS and its validity.</t>
    </r>
  </si>
  <si>
    <r>
      <rPr>
        <sz val="11"/>
        <color theme="1"/>
        <rFont val="Calibri (Body)"/>
        <charset val="204"/>
      </rPr>
      <t>The Thermal Control</t>
    </r>
    <r>
      <rPr>
        <sz val="11"/>
        <color theme="1"/>
        <rFont val="Calibri"/>
        <family val="2"/>
        <scheme val="minor"/>
      </rPr>
      <t xml:space="preserve"> </t>
    </r>
    <r>
      <rPr>
        <sz val="11"/>
        <color theme="1"/>
        <rFont val="Calibri (Body)"/>
        <charset val="204"/>
      </rPr>
      <t>shall fulfil the requirements of [ND-E-15], [ND-E-65] and the guidelines of [RD-12].</t>
    </r>
  </si>
  <si>
    <r>
      <t xml:space="preserve">When </t>
    </r>
    <r>
      <rPr>
        <sz val="11"/>
        <color theme="1"/>
        <rFont val="Calibri (Body)"/>
        <charset val="204"/>
      </rPr>
      <t xml:space="preserve">a requirement </t>
    </r>
    <r>
      <rPr>
        <sz val="11"/>
        <color theme="1"/>
        <rFont val="Calibri"/>
        <family val="2"/>
        <scheme val="minor"/>
      </rPr>
      <t xml:space="preserve">from [ND-E-67] and [ND-E-65] shall be explicitly verified by means of a verification control process (VCD / VCB), </t>
    </r>
    <r>
      <rPr>
        <sz val="11"/>
        <color theme="1"/>
        <rFont val="Calibri (Body)"/>
        <charset val="204"/>
      </rPr>
      <t>the requirement</t>
    </r>
    <r>
      <rPr>
        <sz val="11"/>
        <color theme="1"/>
        <rFont val="Calibri"/>
        <family val="2"/>
        <scheme val="minor"/>
      </rPr>
      <t xml:space="preserve"> </t>
    </r>
    <r>
      <rPr>
        <sz val="11"/>
        <color theme="1"/>
        <rFont val="Calibri (Body)"/>
        <charset val="204"/>
      </rPr>
      <t>shall be listed in Appendix B.</t>
    </r>
  </si>
  <si>
    <r>
      <rPr>
        <sz val="11"/>
        <color theme="1"/>
        <rFont val="Calibri (Body)"/>
        <charset val="204"/>
      </rPr>
      <t>The Thermal Control</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provide the thermal environment required to ensure the full performance for each mission phase and operational mode and for the complete duration of the mission.</t>
    </r>
  </si>
  <si>
    <r>
      <t xml:space="preserve">While in Emergency or Safe Mode, the </t>
    </r>
    <r>
      <rPr>
        <sz val="11"/>
        <color theme="1"/>
        <rFont val="Calibri"/>
        <family val="2"/>
        <scheme val="minor"/>
      </rPr>
      <t>Thermal Control shall ensure</t>
    </r>
    <r>
      <rPr>
        <sz val="11"/>
        <color theme="1"/>
        <rFont val="Calibri"/>
        <family val="2"/>
        <charset val="204"/>
        <scheme val="minor"/>
      </rPr>
      <t xml:space="preserve"> temperatures commensurate with survival of the Satellite and the FLORIS instrument.</t>
    </r>
  </si>
  <si>
    <r>
      <rPr>
        <sz val="11"/>
        <color theme="1"/>
        <rFont val="Calibri (Body)"/>
        <charset val="204"/>
      </rPr>
      <t>The Thermal Control</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ensure the temperatures commensurate with decontamination of the FLORIS instrument, including LEOP.</t>
    </r>
  </si>
  <si>
    <r>
      <rPr>
        <sz val="11"/>
        <color theme="1"/>
        <rFont val="Calibri (Body)"/>
        <charset val="204"/>
      </rPr>
      <t xml:space="preserve">The </t>
    </r>
    <r>
      <rPr>
        <sz val="11"/>
        <color theme="1"/>
        <rFont val="Calibri (Body)"/>
      </rPr>
      <t>design</t>
    </r>
    <r>
      <rPr>
        <sz val="11"/>
        <color theme="1"/>
        <rFont val="Calibri (Body)"/>
        <charset val="204"/>
      </rPr>
      <t xml:space="preserve"> of the Thermal Control shall</t>
    </r>
    <r>
      <rPr>
        <sz val="11"/>
        <color theme="1"/>
        <rFont val="Calibri"/>
        <family val="2"/>
        <scheme val="minor"/>
      </rPr>
      <t xml:space="preserve"> </t>
    </r>
    <r>
      <rPr>
        <sz val="11"/>
        <color theme="1"/>
        <rFont val="Calibri (Body)"/>
        <charset val="204"/>
      </rPr>
      <t xml:space="preserve">be </t>
    </r>
    <r>
      <rPr>
        <sz val="11"/>
        <color theme="1"/>
        <rFont val="Calibri (Body)"/>
      </rPr>
      <t>such</t>
    </r>
    <r>
      <rPr>
        <sz val="11"/>
        <color theme="1"/>
        <rFont val="Calibri (Body)"/>
        <charset val="204"/>
      </rPr>
      <t xml:space="preserve"> that the Satellite can be developed, integrated and tested separately with minimum interactions.</t>
    </r>
  </si>
  <si>
    <r>
      <rPr>
        <sz val="11"/>
        <color theme="1"/>
        <rFont val="Calibri (Body)"/>
        <charset val="204"/>
      </rPr>
      <t>The AOCS design</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 xml:space="preserve">follow the requirements of [ND-E-67]. </t>
    </r>
  </si>
  <si>
    <r>
      <rPr>
        <sz val="11"/>
        <color theme="1"/>
        <rFont val="Calibri (Body)"/>
        <charset val="204"/>
      </rPr>
      <t>When a requirement from [ND-E-67] shall be explicitly verified by means of a verification control process (VCD / VCB),</t>
    </r>
    <r>
      <rPr>
        <sz val="11"/>
        <color theme="1"/>
        <rFont val="Calibri"/>
        <family val="2"/>
        <scheme val="minor"/>
      </rPr>
      <t xml:space="preserve"> </t>
    </r>
    <r>
      <rPr>
        <sz val="11"/>
        <color theme="1"/>
        <rFont val="Calibri (Body)"/>
        <charset val="204"/>
      </rPr>
      <t>the requirement</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be listed in Appendix B.</t>
    </r>
  </si>
  <si>
    <r>
      <t xml:space="preserve">The </t>
    </r>
    <r>
      <rPr>
        <sz val="11"/>
        <color theme="1"/>
        <rFont val="Calibri"/>
        <family val="2"/>
        <scheme val="minor"/>
      </rPr>
      <t>AOCS shall include an Emergency and Safe mode.</t>
    </r>
  </si>
  <si>
    <r>
      <rPr>
        <sz val="11"/>
        <color theme="1"/>
        <rFont val="Calibri (Body)"/>
        <charset val="204"/>
      </rPr>
      <t>The AOCS operation modes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be defined in accordance with the Satellite functional and operational requirements.</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</si>
  <si>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use pointing with yaw steering compensation as the nominal reference attitude profile.</t>
    </r>
  </si>
  <si>
    <r>
      <rPr>
        <sz val="11"/>
        <color theme="1"/>
        <rFont val="Calibri (Body)"/>
        <charset val="204"/>
      </rPr>
      <t xml:space="preserve">The AOCS </t>
    </r>
    <r>
      <rPr>
        <sz val="11"/>
        <color theme="1"/>
        <rFont val="Calibri (Body)"/>
      </rPr>
      <t>FDIR shall</t>
    </r>
    <r>
      <rPr>
        <sz val="11"/>
        <color theme="1"/>
        <rFont val="Calibri"/>
        <family val="2"/>
        <scheme val="minor"/>
      </rPr>
      <t xml:space="preserve"> </t>
    </r>
    <r>
      <rPr>
        <sz val="11"/>
        <color theme="1"/>
        <rFont val="Calibri (Body)"/>
        <charset val="204"/>
      </rPr>
      <t xml:space="preserve">autonomously </t>
    </r>
    <r>
      <rPr>
        <sz val="11"/>
        <color theme="1"/>
        <rFont val="Calibri (Body)"/>
      </rPr>
      <t>inhibit</t>
    </r>
    <r>
      <rPr>
        <sz val="11"/>
        <color theme="1"/>
        <rFont val="Calibri (Body)"/>
        <charset val="204"/>
      </rPr>
      <t xml:space="preserve"> anomalously long thruster firings.</t>
    </r>
  </si>
  <si>
    <t>The Pointing performance, stability and robustness of the AOCS shall be demonstrated in presence of the worst-case conditions.</t>
  </si>
  <si>
    <r>
      <rPr>
        <sz val="11"/>
        <color theme="1"/>
        <rFont val="Calibri (Body)"/>
        <charset val="204"/>
      </rPr>
      <t xml:space="preserve">While in nominal operations and not in exit from initial acquisition in LEOP or return from Emergency or Safe Mode, </t>
    </r>
    <r>
      <rPr>
        <sz val="11"/>
        <color theme="1"/>
        <rFont val="Calibri"/>
        <family val="2"/>
        <scheme val="minor"/>
      </rPr>
      <t xml:space="preserve">the AOCS mode transitions </t>
    </r>
    <r>
      <rPr>
        <sz val="11"/>
        <color theme="1"/>
        <rFont val="Calibri (Body)"/>
        <charset val="204"/>
      </rPr>
      <t>shall be autonomous.</t>
    </r>
  </si>
  <si>
    <t>The satellite on-board ephemeris table shall not require an update from ground more frequently than once every 15 days.</t>
  </si>
  <si>
    <r>
      <t xml:space="preserve">If Ground failure occurs, then the </t>
    </r>
    <r>
      <rPr>
        <sz val="11"/>
        <color theme="1"/>
        <rFont val="Calibri (Body)"/>
      </rPr>
      <t>staff shall be able to diagnose</t>
    </r>
    <r>
      <rPr>
        <sz val="11"/>
        <color theme="1"/>
        <rFont val="Calibri"/>
        <family val="2"/>
        <scheme val="minor"/>
      </rPr>
      <t xml:space="preserve"> all AOCS units (nominal and redundant) without impacting the current mode.</t>
    </r>
  </si>
  <si>
    <r>
      <rPr>
        <sz val="11"/>
        <color theme="1"/>
        <rFont val="Calibri (Body)"/>
        <charset val="204"/>
      </rPr>
      <t>The AOCS shall</t>
    </r>
    <r>
      <rPr>
        <sz val="11"/>
        <color theme="1"/>
        <rFont val="Calibri"/>
        <family val="2"/>
        <scheme val="minor"/>
      </rPr>
      <t xml:space="preserve"> </t>
    </r>
    <r>
      <rPr>
        <sz val="11"/>
        <color theme="1"/>
        <rFont val="Calibri (Body)"/>
        <charset val="204"/>
      </rPr>
      <t>provide all parameters required by the on-ground payload data processing in a self-contained dedicated Platform ancillary space packet (NAVATT) containing as a minimum the PVT solution in ECEF generated by the active GNSS unit at PPS and its validity.</t>
    </r>
  </si>
  <si>
    <t>The Thermal Control shall ensure temperatures commensurate with decontamination of the FLORIS instrument, including LEOP.</t>
  </si>
  <si>
    <t>The AOCS  shall include an Emergency mode.</t>
  </si>
  <si>
    <t>The AOCS shall include a Safe mode.</t>
  </si>
  <si>
    <t>The observational, geo-location and co-registration requirements shall derive the accuracy of  control of attitude of the AOCS.</t>
  </si>
  <si>
    <t>The observational, geo-location and co-registration requirements shall derive the  position of the AOCS.</t>
  </si>
  <si>
    <t>The observational, geo-location and co-registration requirements shall derive the velocity of the AOCS.</t>
  </si>
  <si>
    <t>The observational, geo-location and co-registration requirements shall derive the angular rates of the AOCS.</t>
  </si>
  <si>
    <t>The AOCS shall perform nominal operations fully automatic and autonomous.</t>
  </si>
  <si>
    <t>Parameters for the on-ground payload data processing shall be in a self-contained dedicated Platform ancillary space packet (NAVATT).</t>
  </si>
  <si>
    <r>
      <rPr>
        <sz val="11"/>
        <color theme="1"/>
        <rFont val="Calibri (Body)"/>
        <charset val="204"/>
      </rPr>
      <t>The Thermal Control shall</t>
    </r>
    <r>
      <rPr>
        <sz val="11"/>
        <color theme="1"/>
        <rFont val="Calibri"/>
        <family val="2"/>
        <scheme val="minor"/>
      </rPr>
      <t xml:space="preserve"> </t>
    </r>
    <r>
      <rPr>
        <sz val="11"/>
        <color theme="1"/>
        <rFont val="Calibri (Body)"/>
      </rPr>
      <t>fulfil</t>
    </r>
    <r>
      <rPr>
        <sz val="11"/>
        <color theme="1"/>
        <rFont val="Calibri"/>
        <family val="2"/>
        <scheme val="minor"/>
      </rPr>
      <t xml:space="preserve"> </t>
    </r>
    <r>
      <rPr>
        <sz val="11"/>
        <color theme="1"/>
        <rFont val="Calibri (Body)"/>
        <charset val="204"/>
      </rPr>
      <t>the requirements of [ND-E-15], [ND-E-65] and the guidelines of [RD-12].</t>
    </r>
  </si>
  <si>
    <r>
      <rPr>
        <sz val="11"/>
        <color theme="1"/>
        <rFont val="Calibri (Body)"/>
        <charset val="204"/>
      </rPr>
      <t>If a requirement from [ND-E-15] and [ND-E-65] is needed to be explicitly verified by means of a verification control process (VCD/VCB),</t>
    </r>
    <r>
      <rPr>
        <sz val="11"/>
        <color theme="1"/>
        <rFont val="Calibri"/>
        <family val="2"/>
        <scheme val="minor"/>
      </rPr>
      <t xml:space="preserve"> </t>
    </r>
    <r>
      <rPr>
        <sz val="11"/>
        <color theme="1"/>
        <rFont val="Calibri (Body)"/>
        <charset val="204"/>
      </rPr>
      <t>Appendix B</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contain</t>
    </r>
    <r>
      <rPr>
        <sz val="11"/>
        <color theme="1"/>
        <rFont val="Calibri"/>
        <family val="2"/>
        <scheme val="minor"/>
      </rPr>
      <t xml:space="preserve"> </t>
    </r>
    <r>
      <rPr>
        <sz val="11"/>
        <color theme="1"/>
        <rFont val="Calibri (Body)"/>
        <charset val="204"/>
      </rPr>
      <t>the requirement.</t>
    </r>
  </si>
  <si>
    <r>
      <rPr>
        <sz val="11"/>
        <color theme="1"/>
        <rFont val="Calibri (Body)"/>
        <charset val="204"/>
      </rPr>
      <t>The Thermal Control shall</t>
    </r>
    <r>
      <rPr>
        <sz val="11"/>
        <color theme="1"/>
        <rFont val="Calibri"/>
        <family val="2"/>
        <scheme val="minor"/>
      </rPr>
      <t xml:space="preserve"> </t>
    </r>
    <r>
      <rPr>
        <sz val="11"/>
        <color theme="1"/>
        <rFont val="Calibri (Body)"/>
      </rPr>
      <t>ensure</t>
    </r>
    <r>
      <rPr>
        <sz val="11"/>
        <color theme="1"/>
        <rFont val="Calibri"/>
        <family val="2"/>
        <scheme val="minor"/>
      </rPr>
      <t xml:space="preserve"> </t>
    </r>
    <r>
      <rPr>
        <sz val="11"/>
        <color theme="1"/>
        <rFont val="Calibri (Body)"/>
        <charset val="204"/>
      </rPr>
      <t>the termal environment for full performance.</t>
    </r>
  </si>
  <si>
    <r>
      <rPr>
        <sz val="11"/>
        <color theme="1"/>
        <rFont val="Calibri (Body)"/>
        <charset val="204"/>
      </rPr>
      <t>As long as in Emergency or Safe Mode</t>
    </r>
    <r>
      <rPr>
        <sz val="11"/>
        <color theme="1"/>
        <rFont val="Calibri"/>
        <family val="2"/>
        <scheme val="minor"/>
      </rPr>
      <t xml:space="preserve">, </t>
    </r>
    <r>
      <rPr>
        <sz val="11"/>
        <color theme="1"/>
        <rFont val="Calibri (Body)"/>
        <charset val="204"/>
      </rPr>
      <t>the Thermal Control</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ensure</t>
    </r>
    <r>
      <rPr>
        <sz val="11"/>
        <color theme="1"/>
        <rFont val="Calibri"/>
        <family val="2"/>
        <scheme val="minor"/>
      </rPr>
      <t xml:space="preserve"> </t>
    </r>
    <r>
      <rPr>
        <sz val="11"/>
        <color theme="1"/>
        <rFont val="Calibri (Body)"/>
        <charset val="204"/>
      </rPr>
      <t>temparatures commensurate with survival of the Satellite and the FLORIS instrument.</t>
    </r>
  </si>
  <si>
    <r>
      <t>The</t>
    </r>
    <r>
      <rPr>
        <sz val="11"/>
        <color theme="1"/>
        <rFont val="Calibri (Body)"/>
      </rPr>
      <t xml:space="preserve"> Thermal Control shall be designed</t>
    </r>
    <r>
      <rPr>
        <sz val="11"/>
        <color theme="1"/>
        <rFont val="Calibri (Body)"/>
        <charset val="204"/>
      </rPr>
      <t xml:space="preserve"> in a way that as long as the Satellite is in development, integration and testing mode, it can be operated with minimum interactions.</t>
    </r>
  </si>
  <si>
    <r>
      <rPr>
        <sz val="11"/>
        <color theme="1"/>
        <rFont val="Calibri (Body)"/>
        <charset val="204"/>
      </rPr>
      <t>The AOCS design</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follow</t>
    </r>
    <r>
      <rPr>
        <sz val="11"/>
        <color theme="1"/>
        <rFont val="Calibri"/>
        <family val="2"/>
        <scheme val="minor"/>
      </rPr>
      <t xml:space="preserve"> </t>
    </r>
    <r>
      <rPr>
        <sz val="11"/>
        <color theme="1"/>
        <rFont val="Calibri (Body)"/>
        <charset val="204"/>
      </rPr>
      <t xml:space="preserve">the requirements of [ND-E-67]. </t>
    </r>
  </si>
  <si>
    <r>
      <rPr>
        <sz val="11"/>
        <color theme="1"/>
        <rFont val="Calibri (Body)"/>
        <charset val="204"/>
      </rPr>
      <t>If a requirement from [ND-E-67] shall be explicitly verified by means of a verification control process (VCD / VCB), Appendix B</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contain</t>
    </r>
    <r>
      <rPr>
        <sz val="11"/>
        <color theme="1"/>
        <rFont val="Calibri"/>
        <family val="2"/>
        <scheme val="minor"/>
      </rPr>
      <t xml:space="preserve"> </t>
    </r>
    <r>
      <rPr>
        <sz val="11"/>
        <color theme="1"/>
        <rFont val="Calibri (Body)"/>
        <charset val="204"/>
      </rPr>
      <t>this requirement.</t>
    </r>
  </si>
  <si>
    <r>
      <rPr>
        <sz val="11"/>
        <color theme="1"/>
        <rFont val="Calibri (Body)"/>
        <charset val="204"/>
      </rPr>
      <t xml:space="preserve">The </t>
    </r>
    <r>
      <rPr>
        <sz val="11"/>
        <color theme="1"/>
        <rFont val="Calibri (Body)"/>
      </rPr>
      <t>definition</t>
    </r>
    <r>
      <rPr>
        <sz val="11"/>
        <color theme="1"/>
        <rFont val="Calibri (Body)"/>
        <charset val="204"/>
      </rPr>
      <t xml:space="preserve"> of the AOCS operation modes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be consistent with the Satellite functional and operational requirements.</t>
    </r>
  </si>
  <si>
    <r>
      <rPr>
        <sz val="11"/>
        <color theme="1"/>
        <rFont val="Calibri (Body)"/>
        <charset val="204"/>
      </rPr>
      <t xml:space="preserve">The nominal reference attitude </t>
    </r>
    <r>
      <rPr>
        <sz val="11"/>
        <color theme="1"/>
        <rFont val="Calibri (Body)"/>
      </rPr>
      <t>profile</t>
    </r>
    <r>
      <rPr>
        <sz val="11"/>
        <color theme="1"/>
        <rFont val="Calibri (Body)"/>
        <charset val="204"/>
      </rPr>
      <t xml:space="preserve"> of 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be</t>
    </r>
    <r>
      <rPr>
        <sz val="11"/>
        <color theme="1"/>
        <rFont val="Calibri"/>
        <family val="2"/>
        <scheme val="minor"/>
      </rPr>
      <t xml:space="preserve"> </t>
    </r>
    <r>
      <rPr>
        <sz val="11"/>
        <color theme="1"/>
        <rFont val="Calibri (Body)"/>
        <charset val="204"/>
      </rPr>
      <t xml:space="preserve">geodetic </t>
    </r>
    <r>
      <rPr>
        <sz val="11"/>
        <color theme="1"/>
        <rFont val="Calibri (Body)"/>
      </rPr>
      <t>nadir</t>
    </r>
    <r>
      <rPr>
        <sz val="11"/>
        <color theme="1"/>
        <rFont val="Calibri (Body)"/>
        <charset val="204"/>
      </rPr>
      <t xml:space="preserve"> pointing with yaw steering compensation.</t>
    </r>
  </si>
  <si>
    <r>
      <t xml:space="preserve">The observational, geo-location and co-registration requirements </t>
    </r>
    <r>
      <rPr>
        <sz val="11"/>
        <color theme="1"/>
        <rFont val="Calibri (Body)"/>
        <charset val="204"/>
      </rPr>
      <t>shall derive</t>
    </r>
    <r>
      <rPr>
        <sz val="11"/>
        <color theme="1"/>
        <rFont val="Calibri"/>
        <family val="2"/>
        <scheme val="minor"/>
      </rPr>
      <t xml:space="preserve"> the accuracy of the estimation of the AOCS.</t>
    </r>
  </si>
  <si>
    <r>
      <rPr>
        <sz val="11"/>
        <color theme="1"/>
        <rFont val="Calibri (Body)"/>
        <charset val="204"/>
      </rPr>
      <t>The AOCS FDIR</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inhibit</t>
    </r>
    <r>
      <rPr>
        <sz val="11"/>
        <color theme="1"/>
        <rFont val="Calibri"/>
        <family val="2"/>
        <scheme val="minor"/>
      </rPr>
      <t xml:space="preserve"> </t>
    </r>
    <r>
      <rPr>
        <sz val="11"/>
        <color theme="1"/>
        <rFont val="Calibri (Body)"/>
        <charset val="204"/>
      </rPr>
      <t>anomalously long thruster firings.</t>
    </r>
  </si>
  <si>
    <r>
      <t xml:space="preserve">The pointing performance, stability and robustness of the AOCS shall be </t>
    </r>
    <r>
      <rPr>
        <sz val="11"/>
        <color theme="1"/>
        <rFont val="Calibri (Body)"/>
        <charset val="204"/>
      </rPr>
      <t>tested</t>
    </r>
    <r>
      <rPr>
        <sz val="11"/>
        <color theme="1"/>
        <rFont val="Calibri"/>
        <family val="2"/>
        <scheme val="minor"/>
      </rPr>
      <t xml:space="preserve"> </t>
    </r>
    <r>
      <rPr>
        <sz val="11"/>
        <color theme="1"/>
        <rFont val="Calibri (Body)"/>
        <charset val="204"/>
      </rPr>
      <t>in all operational modes and mission phases under worst-case conditions.</t>
    </r>
  </si>
  <si>
    <r>
      <t xml:space="preserve">As long as in nominal operations and </t>
    </r>
    <r>
      <rPr>
        <sz val="11"/>
        <color theme="1"/>
        <rFont val="Calibri (Body)"/>
        <charset val="204"/>
      </rPr>
      <t>not in exit from initial acquisition in LEOP</t>
    </r>
    <r>
      <rPr>
        <sz val="11"/>
        <color theme="1"/>
        <rFont val="Calibri"/>
        <family val="2"/>
        <scheme val="minor"/>
      </rPr>
      <t xml:space="preserve"> or return from Emergency or Safe Mode, the AOCS shall perform mode transitions autonomously.</t>
    </r>
  </si>
  <si>
    <r>
      <t xml:space="preserve">The update interval of the satellite on-board ephemeris table shall be </t>
    </r>
    <r>
      <rPr>
        <sz val="11"/>
        <color theme="1"/>
        <rFont val="Calibri (Body)"/>
        <charset val="204"/>
      </rPr>
      <t xml:space="preserve">&gt;= </t>
    </r>
    <r>
      <rPr>
        <sz val="11"/>
        <color theme="1"/>
        <rFont val="Calibri"/>
        <family val="2"/>
        <scheme val="minor"/>
      </rPr>
      <t>15 days.</t>
    </r>
  </si>
  <si>
    <r>
      <t xml:space="preserve">If Ground failures, the AOCS shall provide </t>
    </r>
    <r>
      <rPr>
        <sz val="11"/>
        <color theme="1"/>
        <rFont val="Calibri (Body)"/>
        <charset val="204"/>
      </rPr>
      <t>staff</t>
    </r>
    <r>
      <rPr>
        <sz val="11"/>
        <color theme="1"/>
        <rFont val="Calibri"/>
        <family val="2"/>
        <scheme val="minor"/>
      </rPr>
      <t xml:space="preserve"> with the ability to access and diagnose all AOCS units (nominal and redundant) without impacting the current mode.</t>
    </r>
  </si>
  <si>
    <r>
      <t xml:space="preserve">The AOCS shall </t>
    </r>
    <r>
      <rPr>
        <sz val="11"/>
        <color theme="1"/>
        <rFont val="Calibri (Body)"/>
        <charset val="204"/>
      </rPr>
      <t>provide the PVT solution</t>
    </r>
    <r>
      <rPr>
        <sz val="11"/>
        <color theme="1"/>
        <rFont val="Calibri"/>
        <family val="2"/>
        <scheme val="minor"/>
      </rPr>
      <t xml:space="preserve"> in ECEF generated by the active GNSS unit at PPS and its validity to the on-ground payload data processing.</t>
    </r>
  </si>
  <si>
    <t>If there are worst-case conditions then the pointing performance of the AOCS in all operational modes and mission phases shall work properly.</t>
  </si>
  <si>
    <t>If there are worst-case conditions then the  stability of the AOCS in all operational modes and mission phases shall work properly.</t>
  </si>
  <si>
    <t>If there are worst-case conditions then the robustness of the AOCS in all operational modes and mission phases shall work properly.</t>
  </si>
  <si>
    <t>If Ground failure occurs, the staff shall have a way to access and diagnose all AOCS units (nominal and redundant) without impacting the current mode.</t>
  </si>
  <si>
    <t>The AOCS shall provide the PVT solution in ECEF generated by the active GNSS unit at PPS and its validity for the on-ground payload data processing.</t>
  </si>
  <si>
    <t>A self-contained dedicated Platform ancillary space packet (NAVATT) shall contain parameters for the on-ground payload data processing.</t>
  </si>
  <si>
    <r>
      <rPr>
        <sz val="11"/>
        <color theme="1"/>
        <rFont val="Calibri (Body)"/>
        <charset val="204"/>
      </rPr>
      <t>When a requirement from [ND-E-15] and [ND-E-65]  is needed to be explicitly verified by means of a verification control process (VCD/VCB),</t>
    </r>
    <r>
      <rPr>
        <sz val="11"/>
        <color theme="1"/>
        <rFont val="Calibri"/>
        <family val="2"/>
        <scheme val="minor"/>
      </rPr>
      <t xml:space="preserve">  </t>
    </r>
    <r>
      <rPr>
        <sz val="11"/>
        <color theme="1"/>
        <rFont val="Calibri (Body)"/>
        <charset val="204"/>
      </rPr>
      <t>Appendix B</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contain</t>
    </r>
    <r>
      <rPr>
        <sz val="11"/>
        <color theme="1"/>
        <rFont val="Calibri"/>
        <family val="2"/>
        <scheme val="minor"/>
      </rPr>
      <t xml:space="preserve"> </t>
    </r>
    <r>
      <rPr>
        <sz val="11"/>
        <color theme="1"/>
        <rFont val="Calibri (Body)"/>
        <charset val="204"/>
      </rPr>
      <t>the requirement.</t>
    </r>
  </si>
  <si>
    <r>
      <rPr>
        <sz val="11"/>
        <color theme="1"/>
        <rFont val="Calibri (Body)"/>
        <charset val="204"/>
      </rPr>
      <t>The Thermal Control</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provide the thermal environment  for ensuring the full performance for each mission phase and operational mode and for completing duration of the mission.</t>
    </r>
  </si>
  <si>
    <r>
      <t xml:space="preserve">The </t>
    </r>
    <r>
      <rPr>
        <sz val="11"/>
        <color theme="1"/>
        <rFont val="Calibri (Body)"/>
      </rPr>
      <t>Thermal Control shall provide</t>
    </r>
    <r>
      <rPr>
        <sz val="11"/>
        <color theme="1"/>
        <rFont val="Calibri (Body)"/>
        <charset val="204"/>
      </rPr>
      <t xml:space="preserve"> the specific design for developing, integrating and testing Satellite separately with minimum interactions.</t>
    </r>
  </si>
  <si>
    <r>
      <rPr>
        <sz val="11"/>
        <color theme="1"/>
        <rFont val="Calibri (Body)"/>
        <charset val="204"/>
      </rPr>
      <t>When a requirements from [ND-E-67] shall be explicitly verified by means of a verification control process (VCD / VCB),  Appendix B</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contain</t>
    </r>
    <r>
      <rPr>
        <sz val="11"/>
        <color theme="1"/>
        <rFont val="Calibri"/>
        <family val="2"/>
        <scheme val="minor"/>
      </rPr>
      <t xml:space="preserve"> </t>
    </r>
    <r>
      <rPr>
        <sz val="11"/>
        <color theme="1"/>
        <rFont val="Calibri (Body)"/>
        <charset val="204"/>
      </rPr>
      <t>this requirement.</t>
    </r>
  </si>
  <si>
    <r>
      <rPr>
        <sz val="11"/>
        <color theme="1"/>
        <rFont val="Calibri (Body)"/>
        <charset val="204"/>
      </rPr>
      <t xml:space="preserve">The </t>
    </r>
    <r>
      <rPr>
        <sz val="11"/>
        <color theme="1"/>
        <rFont val="Calibri (Body)"/>
      </rPr>
      <t>definition</t>
    </r>
    <r>
      <rPr>
        <sz val="11"/>
        <color theme="1"/>
        <rFont val="Calibri (Body)"/>
        <charset val="204"/>
      </rPr>
      <t xml:space="preserve"> of the AOCS operation </t>
    </r>
    <r>
      <rPr>
        <sz val="11"/>
        <color theme="1"/>
        <rFont val="Calibri (Body)"/>
      </rPr>
      <t>modes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cohere  the Satellite functional and operational requirements.</t>
    </r>
  </si>
  <si>
    <r>
      <t xml:space="preserve">The </t>
    </r>
    <r>
      <rPr>
        <sz val="11"/>
        <color theme="1"/>
        <rFont val="Calibri"/>
        <family val="2"/>
        <scheme val="minor"/>
      </rPr>
      <t xml:space="preserve">AOCS shall use </t>
    </r>
    <r>
      <rPr>
        <sz val="11"/>
        <color theme="1"/>
        <rFont val="Calibri"/>
        <family val="2"/>
        <charset val="204"/>
        <scheme val="minor"/>
      </rPr>
      <t>Geodetic nadir pointing with yaw steering compensation for determining the nominal reference attitude profile.</t>
    </r>
  </si>
  <si>
    <r>
      <t xml:space="preserve">The observational, geo-location and co-registration requirements </t>
    </r>
    <r>
      <rPr>
        <sz val="11"/>
        <color theme="1"/>
        <rFont val="Calibri (Body)"/>
        <charset val="204"/>
      </rPr>
      <t xml:space="preserve">shall </t>
    </r>
    <r>
      <rPr>
        <sz val="11"/>
        <color theme="1"/>
        <rFont val="Calibri (Body)"/>
      </rPr>
      <t>derive</t>
    </r>
    <r>
      <rPr>
        <sz val="11"/>
        <color theme="1"/>
        <rFont val="Calibri"/>
        <family val="2"/>
        <scheme val="minor"/>
      </rPr>
      <t xml:space="preserve"> the accuracy of the estimation of the AOCS.</t>
    </r>
  </si>
  <si>
    <r>
      <rPr>
        <sz val="11"/>
        <color theme="1"/>
        <rFont val="Calibri (Body)"/>
        <charset val="204"/>
      </rPr>
      <t xml:space="preserve">The AOCS </t>
    </r>
    <r>
      <rPr>
        <sz val="11"/>
        <color theme="1"/>
        <rFont val="Calibri (Body)"/>
      </rPr>
      <t xml:space="preserve">FDIR shall </t>
    </r>
    <r>
      <rPr>
        <sz val="11"/>
        <color theme="1"/>
        <rFont val="Calibri (Body)"/>
        <charset val="204"/>
      </rPr>
      <t>autonomously</t>
    </r>
    <r>
      <rPr>
        <sz val="11"/>
        <color theme="1"/>
        <rFont val="Calibri"/>
        <family val="2"/>
        <scheme val="minor"/>
      </rPr>
      <t xml:space="preserve"> </t>
    </r>
    <r>
      <rPr>
        <sz val="11"/>
        <color theme="1"/>
        <rFont val="Calibri (Body)"/>
        <charset val="204"/>
      </rPr>
      <t xml:space="preserve"> </t>
    </r>
    <r>
      <rPr>
        <sz val="11"/>
        <color theme="1"/>
        <rFont val="Calibri (Body)"/>
      </rPr>
      <t>inhibit</t>
    </r>
    <r>
      <rPr>
        <sz val="11"/>
        <color theme="1"/>
        <rFont val="Calibri (Body)"/>
        <charset val="204"/>
      </rPr>
      <t xml:space="preserve"> anomalously long thruster firings.</t>
    </r>
  </si>
  <si>
    <r>
      <rPr>
        <sz val="11"/>
        <color theme="1"/>
        <rFont val="Calibri (Body)"/>
        <charset val="204"/>
      </rPr>
      <t xml:space="preserve">While in nominal operations and not in exit from initial acquisition in LEOP or return from Emergency or Safe Mode, </t>
    </r>
    <r>
      <rPr>
        <sz val="11"/>
        <color theme="1"/>
        <rFont val="Calibri"/>
        <family val="2"/>
        <scheme val="minor"/>
      </rPr>
      <t xml:space="preserve"> the AOCS shall perform mode transitions autonomously.</t>
    </r>
  </si>
  <si>
    <t>The AOCS shall include an Emergency mode.</t>
  </si>
  <si>
    <t xml:space="preserve">If there are worst-case conditions then the  stability of the AOCS in all operational modes and mission phases shall work properly.	</t>
  </si>
  <si>
    <r>
      <t xml:space="preserve">If </t>
    </r>
    <r>
      <rPr>
        <sz val="11"/>
        <color theme="1"/>
        <rFont val="Calibri (Body)"/>
        <charset val="204"/>
      </rPr>
      <t xml:space="preserve">a requirement </t>
    </r>
    <r>
      <rPr>
        <sz val="11"/>
        <color theme="1"/>
        <rFont val="Calibri"/>
        <family val="2"/>
        <scheme val="minor"/>
      </rPr>
      <t xml:space="preserve">from [ND-E-67] and [ND-E-65] shall be explicitly verified by means of a verification control process (VCD / VCB), </t>
    </r>
    <r>
      <rPr>
        <sz val="11"/>
        <color theme="1"/>
        <rFont val="Calibri (Body)"/>
      </rPr>
      <t>Appendix B shall contain</t>
    </r>
    <r>
      <rPr>
        <sz val="11"/>
        <color theme="1"/>
        <rFont val="Calibri (Body)"/>
        <charset val="204"/>
      </rPr>
      <t xml:space="preserve"> the requirement.</t>
    </r>
  </si>
  <si>
    <r>
      <t xml:space="preserve">If Emergency or Safe Mode is active, the </t>
    </r>
    <r>
      <rPr>
        <sz val="11"/>
        <color theme="1"/>
        <rFont val="Calibri"/>
        <family val="2"/>
        <scheme val="minor"/>
      </rPr>
      <t>Thermal Control shall ensure</t>
    </r>
    <r>
      <rPr>
        <sz val="11"/>
        <color theme="1"/>
        <rFont val="Calibri"/>
        <family val="2"/>
        <charset val="204"/>
        <scheme val="minor"/>
      </rPr>
      <t xml:space="preserve"> temperatures commensurate with survival of the Satellite and the FLORIS instrument.</t>
    </r>
  </si>
  <si>
    <r>
      <t xml:space="preserve">The </t>
    </r>
    <r>
      <rPr>
        <sz val="11"/>
        <color theme="1"/>
        <rFont val="Calibri (Body)"/>
      </rPr>
      <t xml:space="preserve">Thermal Control shall provide </t>
    </r>
    <r>
      <rPr>
        <sz val="11"/>
        <color theme="1"/>
        <rFont val="Calibri (Body)"/>
        <charset val="204"/>
      </rPr>
      <t>the specific design for developing , integrating and testing Satellite separately with minimum interactions.</t>
    </r>
  </si>
  <si>
    <r>
      <rPr>
        <sz val="11"/>
        <color theme="1"/>
        <rFont val="Calibri (Body)"/>
        <charset val="204"/>
      </rPr>
      <t>If a requirement from [ND-E-67] shall be explicitly verified by means of a verification control process (VCD / VCB),</t>
    </r>
    <r>
      <rPr>
        <sz val="11"/>
        <color theme="1"/>
        <rFont val="Calibri"/>
        <family val="2"/>
        <scheme val="minor"/>
      </rPr>
      <t xml:space="preserve"> </t>
    </r>
    <r>
      <rPr>
        <sz val="11"/>
        <color theme="1"/>
        <rFont val="Calibri (Body)"/>
      </rPr>
      <t>Appendix B shall contain</t>
    </r>
    <r>
      <rPr>
        <sz val="11"/>
        <color theme="1"/>
        <rFont val="Calibri (Body)"/>
        <charset val="204"/>
      </rPr>
      <t xml:space="preserve"> this requirement.</t>
    </r>
  </si>
  <si>
    <r>
      <t xml:space="preserve">The </t>
    </r>
    <r>
      <rPr>
        <sz val="11"/>
        <color theme="1"/>
        <rFont val="Calibri (Body)"/>
      </rPr>
      <t>definition</t>
    </r>
    <r>
      <rPr>
        <sz val="11"/>
        <color theme="1"/>
        <rFont val="Calibri (Body)"/>
        <charset val="204"/>
      </rPr>
      <t xml:space="preserve"> of the AOCS operation modes </t>
    </r>
    <r>
      <rPr>
        <sz val="11"/>
        <color theme="1"/>
        <rFont val="Calibri (Body)"/>
      </rPr>
      <t>shall cohere</t>
    </r>
    <r>
      <rPr>
        <sz val="11"/>
        <color theme="1"/>
        <rFont val="Calibri (Body)"/>
        <charset val="204"/>
      </rPr>
      <t xml:space="preserve">  the Satellite functional and operational requirements.</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</si>
  <si>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rPr>
      <t>use</t>
    </r>
    <r>
      <rPr>
        <sz val="11"/>
        <color theme="1"/>
        <rFont val="Calibri (Body)"/>
        <charset val="204"/>
      </rPr>
      <t xml:space="preserve"> pointing with yaw steering compensation as the nominal reference attitude profile.</t>
    </r>
  </si>
  <si>
    <r>
      <rPr>
        <sz val="11"/>
        <color theme="1"/>
        <rFont val="Calibri (Body)"/>
        <charset val="204"/>
      </rPr>
      <t xml:space="preserve">If nominal operations are active and do not exit from the initial acquisition in LEOP or return from Emergency or Safe Mode, </t>
    </r>
    <r>
      <rPr>
        <sz val="11"/>
        <color theme="1"/>
        <rFont val="Calibri"/>
        <family val="2"/>
        <scheme val="minor"/>
      </rPr>
      <t xml:space="preserve">the AOCS mode transitions </t>
    </r>
    <r>
      <rPr>
        <sz val="11"/>
        <color theme="1"/>
        <rFont val="Calibri (Body)"/>
        <charset val="204"/>
      </rPr>
      <t>shall work autonomously.</t>
    </r>
  </si>
  <si>
    <t>If nominal operations are active and do not exit from the initial acquisition in LEOP or return from Emergency or Safe Mode, the AOCS mode transitions shall work autonomously.</t>
  </si>
  <si>
    <r>
      <rPr>
        <sz val="11"/>
        <color theme="1"/>
        <rFont val="Calibri (Body)"/>
        <charset val="204"/>
      </rPr>
      <t>The Thermal Control shall</t>
    </r>
    <r>
      <rPr>
        <sz val="11"/>
        <color theme="1"/>
        <rFont val="Calibri"/>
        <family val="2"/>
        <scheme val="minor"/>
      </rPr>
      <t xml:space="preserve"> </t>
    </r>
    <r>
      <rPr>
        <sz val="11"/>
        <color theme="1"/>
        <rFont val="Calibri (Body)"/>
        <charset val="204"/>
      </rPr>
      <t>fulfil</t>
    </r>
    <r>
      <rPr>
        <sz val="11"/>
        <color theme="1"/>
        <rFont val="Calibri"/>
        <family val="2"/>
        <scheme val="minor"/>
      </rPr>
      <t xml:space="preserve"> </t>
    </r>
    <r>
      <rPr>
        <sz val="11"/>
        <color theme="1"/>
        <rFont val="Calibri (Body)"/>
        <charset val="204"/>
      </rPr>
      <t>the requirements of [ND-E-15], [ND-E-65] and the guidelines of [RD-12].</t>
    </r>
  </si>
  <si>
    <r>
      <rPr>
        <sz val="11"/>
        <color theme="1"/>
        <rFont val="Calibri (Body)"/>
        <charset val="204"/>
      </rPr>
      <t>If a requirement from [ND-E-15] and [ND-E-65]  is needed to be explicitly verified by means of a verification control process (VCD/VCB),</t>
    </r>
    <r>
      <rPr>
        <sz val="11"/>
        <color theme="1"/>
        <rFont val="Calibri"/>
        <family val="2"/>
        <scheme val="minor"/>
      </rPr>
      <t xml:space="preserve"> </t>
    </r>
    <r>
      <rPr>
        <sz val="11"/>
        <color theme="1"/>
        <rFont val="Calibri (Body)"/>
        <charset val="204"/>
      </rPr>
      <t>Appendix B</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contain</t>
    </r>
    <r>
      <rPr>
        <sz val="11"/>
        <color theme="1"/>
        <rFont val="Calibri"/>
        <family val="2"/>
        <scheme val="minor"/>
      </rPr>
      <t xml:space="preserve"> </t>
    </r>
    <r>
      <rPr>
        <sz val="11"/>
        <color theme="1"/>
        <rFont val="Calibri (Body)"/>
        <charset val="204"/>
      </rPr>
      <t>the requirement.</t>
    </r>
  </si>
  <si>
    <r>
      <rPr>
        <sz val="11"/>
        <color theme="1"/>
        <rFont val="Calibri (Body)"/>
        <charset val="204"/>
      </rPr>
      <t>The Thermal Control shall</t>
    </r>
    <r>
      <rPr>
        <sz val="11"/>
        <color theme="1"/>
        <rFont val="Calibri"/>
        <family val="2"/>
        <scheme val="minor"/>
      </rPr>
      <t xml:space="preserve"> </t>
    </r>
    <r>
      <rPr>
        <sz val="11"/>
        <color theme="1"/>
        <rFont val="Calibri (Body)"/>
        <charset val="204"/>
      </rPr>
      <t>ensure</t>
    </r>
    <r>
      <rPr>
        <sz val="11"/>
        <color theme="1"/>
        <rFont val="Calibri"/>
        <family val="2"/>
        <scheme val="minor"/>
      </rPr>
      <t xml:space="preserve"> </t>
    </r>
    <r>
      <rPr>
        <sz val="11"/>
        <color theme="1"/>
        <rFont val="Calibri (Body)"/>
        <charset val="204"/>
      </rPr>
      <t>the termal environment to full performance.</t>
    </r>
  </si>
  <si>
    <r>
      <t xml:space="preserve">The </t>
    </r>
    <r>
      <rPr>
        <sz val="11"/>
        <color theme="1"/>
        <rFont val="Calibri (Body)"/>
      </rPr>
      <t>Thermal Control shall be designed</t>
    </r>
    <r>
      <rPr>
        <sz val="11"/>
        <color theme="1"/>
        <rFont val="Calibri (Body)"/>
        <charset val="204"/>
      </rPr>
      <t xml:space="preserve"> in a way that  as long as the Satellite is in development, integration and testing mode, it can be operated with minimum interactions.</t>
    </r>
  </si>
  <si>
    <r>
      <t xml:space="preserve">The pointing performance, stability and robustness of the AOCS shall be </t>
    </r>
    <r>
      <rPr>
        <sz val="11"/>
        <color theme="1"/>
        <rFont val="Calibri (Body)"/>
        <charset val="204"/>
      </rPr>
      <t>tested</t>
    </r>
    <r>
      <rPr>
        <sz val="11"/>
        <color theme="1"/>
        <rFont val="Calibri"/>
        <family val="2"/>
        <scheme val="minor"/>
      </rPr>
      <t xml:space="preserve"> </t>
    </r>
    <r>
      <rPr>
        <sz val="11"/>
        <color theme="1"/>
        <rFont val="Calibri (Body)"/>
        <charset val="204"/>
      </rPr>
      <t>at all operational modes and mission phases under worst-case conditions.</t>
    </r>
  </si>
  <si>
    <t>Globally, it is always the case that the AOCS includes an Emergency and Safe mode.</t>
  </si>
  <si>
    <t>Globally, it is always the case that the accuracy of the estimation and control of attitude, position, velocity and angular rates is derived from the observational, geo-location and co-registration requirements.</t>
  </si>
  <si>
    <t>Globally, it is always the case that the Pointing performance, stability and robustness of the AOCS are demonstrated in presence of the worst-case conditions.</t>
  </si>
  <si>
    <t>Globally, it is always the case that the nominal operations of the AOCS are  fully automatic and autonomous.</t>
  </si>
  <si>
    <t>Globally, it is always the case that if nominal operations are active and do not exit from the initial acquisition in LEOP or return from Emergency or Safe Mode, the AOCS mode transitions work autonomously.</t>
  </si>
  <si>
    <t>Globally, it is always the case that the  satellite on-board ephemeris table does not require an update from ground more frequently than once every 15 days.</t>
  </si>
  <si>
    <r>
      <t xml:space="preserve">Globally, it is always the case that the </t>
    </r>
    <r>
      <rPr>
        <sz val="11"/>
        <color theme="1"/>
        <rFont val="Calibri (Body)"/>
      </rPr>
      <t>Thermal Control fulfils</t>
    </r>
    <r>
      <rPr>
        <sz val="11"/>
        <color theme="1"/>
        <rFont val="Calibri (Body)"/>
        <charset val="204"/>
      </rPr>
      <t xml:space="preserve"> the requirements of [ND-E-15], [ND-E-65] and the guidelines of [RD-12].</t>
    </r>
  </si>
  <si>
    <r>
      <t xml:space="preserve">Globally, it is always the case that If </t>
    </r>
    <r>
      <rPr>
        <sz val="11"/>
        <color theme="1"/>
        <rFont val="Calibri (Body)"/>
        <charset val="204"/>
      </rPr>
      <t xml:space="preserve">a requirement </t>
    </r>
    <r>
      <rPr>
        <sz val="11"/>
        <color theme="1"/>
        <rFont val="Calibri"/>
        <family val="2"/>
        <scheme val="minor"/>
      </rPr>
      <t xml:space="preserve">from [ND-E-67] and [ND-E-65] shall be explicitly verified by means of a verification control process (VCD / VCB), </t>
    </r>
    <r>
      <rPr>
        <sz val="11"/>
        <color theme="1"/>
        <rFont val="Calibri (Body)"/>
        <charset val="204"/>
      </rPr>
      <t>the requirement</t>
    </r>
    <r>
      <rPr>
        <sz val="11"/>
        <color theme="1"/>
        <rFont val="Calibri"/>
        <family val="2"/>
        <scheme val="minor"/>
      </rPr>
      <t xml:space="preserve"> </t>
    </r>
    <r>
      <rPr>
        <sz val="11"/>
        <color theme="1"/>
        <rFont val="Calibri (Body)"/>
        <charset val="204"/>
      </rPr>
      <t>is listed in Appendix B.</t>
    </r>
  </si>
  <si>
    <r>
      <rPr>
        <sz val="11"/>
        <color theme="1"/>
        <rFont val="Calibri (Body)"/>
        <charset val="204"/>
      </rPr>
      <t>Globally, it is always the case that the Thermal Control</t>
    </r>
    <r>
      <rPr>
        <sz val="11"/>
        <color theme="1"/>
        <rFont val="Calibri"/>
        <family val="2"/>
        <scheme val="minor"/>
      </rPr>
      <t xml:space="preserve"> </t>
    </r>
    <r>
      <rPr>
        <sz val="11"/>
        <color theme="1"/>
        <rFont val="Calibri (Body)"/>
        <charset val="204"/>
      </rPr>
      <t>provides the thermal environment required to ensure the full performance for each mission phase and operational mode and for the complete duration of the mission.</t>
    </r>
  </si>
  <si>
    <r>
      <t xml:space="preserve">Globally, it is always the case that if Emergency or Safe Mode is active, the </t>
    </r>
    <r>
      <rPr>
        <sz val="11"/>
        <color theme="1"/>
        <rFont val="Calibri"/>
        <family val="2"/>
        <scheme val="minor"/>
      </rPr>
      <t>Thermal Control shall ensure</t>
    </r>
    <r>
      <rPr>
        <sz val="11"/>
        <color theme="1"/>
        <rFont val="Calibri"/>
        <family val="2"/>
        <charset val="204"/>
        <scheme val="minor"/>
      </rPr>
      <t xml:space="preserve"> temperatures commensurate with survival of the Satellite and the FLORIS instrument.</t>
    </r>
  </si>
  <si>
    <r>
      <rPr>
        <sz val="11"/>
        <color theme="1"/>
        <rFont val="Calibri (Body)"/>
        <charset val="204"/>
      </rPr>
      <t>Globally, it is always the case that the Thermal Control</t>
    </r>
    <r>
      <rPr>
        <sz val="11"/>
        <color theme="1"/>
        <rFont val="Calibri"/>
        <family val="2"/>
        <scheme val="minor"/>
      </rPr>
      <t xml:space="preserve"> </t>
    </r>
    <r>
      <rPr>
        <sz val="11"/>
        <color theme="1"/>
        <rFont val="Calibri (Body)"/>
        <charset val="204"/>
      </rPr>
      <t>ensures the temperatures commensurate with decontamination of the FLORIS instrument, including LEOP.</t>
    </r>
  </si>
  <si>
    <r>
      <t xml:space="preserve">Globally, it is always the case that the </t>
    </r>
    <r>
      <rPr>
        <sz val="11"/>
        <color theme="1"/>
        <rFont val="Calibri (Body)"/>
      </rPr>
      <t>design</t>
    </r>
    <r>
      <rPr>
        <sz val="11"/>
        <color theme="1"/>
        <rFont val="Calibri (Body)"/>
        <charset val="204"/>
      </rPr>
      <t xml:space="preserve"> of the Thermal Control </t>
    </r>
    <r>
      <rPr>
        <sz val="11"/>
        <color theme="1"/>
        <rFont val="Calibri (Body)"/>
      </rPr>
      <t>is such</t>
    </r>
    <r>
      <rPr>
        <sz val="11"/>
        <color theme="1"/>
        <rFont val="Calibri (Body)"/>
        <charset val="204"/>
      </rPr>
      <t xml:space="preserve"> that the Satellite can be developed, integrated and tested separately with minimum interactions.</t>
    </r>
  </si>
  <si>
    <r>
      <rPr>
        <sz val="11"/>
        <color theme="1"/>
        <rFont val="Calibri (Body)"/>
        <charset val="204"/>
      </rPr>
      <t>Globally, it is always the case that the AOCS design</t>
    </r>
    <r>
      <rPr>
        <sz val="11"/>
        <color theme="1"/>
        <rFont val="Calibri"/>
        <family val="2"/>
        <scheme val="minor"/>
      </rPr>
      <t xml:space="preserve"> </t>
    </r>
    <r>
      <rPr>
        <sz val="11"/>
        <color theme="1"/>
        <rFont val="Calibri (Body)"/>
        <charset val="204"/>
      </rPr>
      <t xml:space="preserve">follows the requirements of [ND-E-67]. </t>
    </r>
  </si>
  <si>
    <r>
      <rPr>
        <sz val="11"/>
        <color theme="1"/>
        <rFont val="Calibri (Body)"/>
        <charset val="204"/>
      </rPr>
      <t>Globally, it is always the case that if a requirement from [ND-E-67] shall be explicitly verified by means of a verification control process (VCD / VCB),</t>
    </r>
    <r>
      <rPr>
        <sz val="11"/>
        <color theme="1"/>
        <rFont val="Calibri"/>
        <family val="2"/>
        <scheme val="minor"/>
      </rPr>
      <t xml:space="preserve"> </t>
    </r>
    <r>
      <rPr>
        <sz val="11"/>
        <color theme="1"/>
        <rFont val="Calibri (Body)"/>
        <charset val="204"/>
      </rPr>
      <t>the requirement</t>
    </r>
    <r>
      <rPr>
        <sz val="11"/>
        <color theme="1"/>
        <rFont val="Calibri"/>
        <family val="2"/>
        <scheme val="minor"/>
      </rPr>
      <t xml:space="preserve"> </t>
    </r>
    <r>
      <rPr>
        <sz val="11"/>
        <color theme="1"/>
        <rFont val="Calibri (Body)"/>
        <charset val="204"/>
      </rPr>
      <t>is listed in Appendix B.</t>
    </r>
  </si>
  <si>
    <r>
      <rPr>
        <sz val="11"/>
        <color theme="1"/>
        <rFont val="Calibri (Body)"/>
        <charset val="204"/>
      </rPr>
      <t>Globally, it is always the case that the AOCS operation modes</t>
    </r>
    <r>
      <rPr>
        <sz val="11"/>
        <color theme="1"/>
        <rFont val="Calibri"/>
        <family val="2"/>
        <scheme val="minor"/>
      </rPr>
      <t xml:space="preserve"> are</t>
    </r>
    <r>
      <rPr>
        <sz val="11"/>
        <color theme="1"/>
        <rFont val="Calibri (Body)"/>
        <charset val="204"/>
      </rPr>
      <t xml:space="preserve"> defined in accordance with the Satellite functional and operational requirements.</t>
    </r>
  </si>
  <si>
    <r>
      <rPr>
        <sz val="11"/>
        <color theme="1"/>
        <rFont val="Calibri (Body)"/>
        <charset val="204"/>
      </rPr>
      <t>Globally, it is always the case that the AOCS</t>
    </r>
    <r>
      <rPr>
        <sz val="11"/>
        <color theme="1"/>
        <rFont val="Calibri"/>
        <family val="2"/>
        <scheme val="minor"/>
      </rPr>
      <t xml:space="preserve"> </t>
    </r>
    <r>
      <rPr>
        <sz val="11"/>
        <color theme="1"/>
        <rFont val="Calibri (Body)"/>
        <charset val="204"/>
      </rPr>
      <t>uses pointing with yaw steering compensation as the nominal reference attitude profile.</t>
    </r>
  </si>
  <si>
    <r>
      <rPr>
        <sz val="11"/>
        <color theme="1"/>
        <rFont val="Calibri (Body)"/>
        <charset val="204"/>
      </rPr>
      <t xml:space="preserve">Globally, it is always the case that the AOCS </t>
    </r>
    <r>
      <rPr>
        <sz val="11"/>
        <color theme="1"/>
        <rFont val="Calibri (Body)"/>
      </rPr>
      <t>FDIR</t>
    </r>
    <r>
      <rPr>
        <sz val="11"/>
        <color theme="1"/>
        <rFont val="Calibri"/>
        <family val="2"/>
        <scheme val="minor"/>
      </rPr>
      <t xml:space="preserve"> </t>
    </r>
    <r>
      <rPr>
        <sz val="11"/>
        <color theme="1"/>
        <rFont val="Calibri (Body)"/>
        <charset val="204"/>
      </rPr>
      <t xml:space="preserve">autonomously </t>
    </r>
    <r>
      <rPr>
        <sz val="11"/>
        <color theme="1"/>
        <rFont val="Calibri (Body)"/>
      </rPr>
      <t>inhibits</t>
    </r>
    <r>
      <rPr>
        <sz val="11"/>
        <color theme="1"/>
        <rFont val="Calibri (Body)"/>
        <charset val="204"/>
      </rPr>
      <t xml:space="preserve"> anomalously long thruster firings.</t>
    </r>
  </si>
  <si>
    <r>
      <t xml:space="preserve">Globally, it is always the case that if the Ground failure occurs, then the </t>
    </r>
    <r>
      <rPr>
        <sz val="11"/>
        <color theme="1"/>
        <rFont val="Calibri (Body)"/>
        <charset val="204"/>
      </rPr>
      <t>staff is able to diagnose</t>
    </r>
    <r>
      <rPr>
        <sz val="11"/>
        <color theme="1"/>
        <rFont val="Calibri"/>
        <family val="2"/>
        <scheme val="minor"/>
      </rPr>
      <t xml:space="preserve"> all AOCS units (nominal and redundant) without impacting the current mode.</t>
    </r>
  </si>
  <si>
    <r>
      <rPr>
        <sz val="11"/>
        <color theme="1"/>
        <rFont val="Calibri (Body)"/>
        <charset val="204"/>
      </rPr>
      <t>Globally, it is always the case that the AOCS</t>
    </r>
    <r>
      <rPr>
        <sz val="11"/>
        <color theme="1"/>
        <rFont val="Calibri"/>
        <family val="2"/>
        <scheme val="minor"/>
      </rPr>
      <t xml:space="preserve"> </t>
    </r>
    <r>
      <rPr>
        <sz val="11"/>
        <color theme="1"/>
        <rFont val="Calibri (Body)"/>
        <charset val="204"/>
      </rPr>
      <t>provides all parameters required by the on-ground payload data processing in a self-contained dedicated Platform ancillary space packet (NAVATT) containing as a minimum the PVT solution in ECEF generated by the active GNSS unit at PPS and its validity.</t>
    </r>
  </si>
  <si>
    <t>The AOCS shall provide the hardware and software capabilities and performances, to perform the attitude measurement, estimation, guidance and control needed for the mission.</t>
  </si>
  <si>
    <t>The AOCS shall provide the hardware and software capabilities and performances, to perform the orbit control manoeuvres, as specified by the mission requirements.</t>
  </si>
  <si>
    <t>The AOCS shall provide the hardware and software capabilities and performances, to ensure a safe state of the spacecraft.</t>
  </si>
  <si>
    <t>The AOCS shall provide the hardware and software capabilities and performances, to ensure the mission availability, as specified at satellite level.</t>
  </si>
  <si>
    <t>The AOCS shall provide during all phases of the mission the capability to acquire and keep all attitudes necessary to perform the mission.</t>
  </si>
  <si>
    <t>The AOCS modes used for initial acquisition shall provide the capability for transition, from the initial attitude and rate after launcher separation to the final mission pointing.</t>
  </si>
  <si>
    <t>The AOCS shall provide, as specified by the mission requirements, the hardware and software means for autonomous on-board attitude determination.</t>
  </si>
  <si>
    <t>If a navigation function is necessary for the mission, the AOCS shall provide the hardware and software means for autonomous on-board determination of the spacecraft orbital state which includes position, velocity and time.</t>
  </si>
  <si>
    <t>The AOCS shall ensure that the attitude guidance and pointing specified by the mission requirements, during the mission operational phase are met.</t>
  </si>
  <si>
    <t>The AOCS shall provide the capability for achieving orbit control manoeuvres specified by mission analysis.</t>
  </si>
  <si>
    <t>In case of major anomaly, the AOCS shall provide the autonomous capability to ensure the integrity of the spacecraft vital functions, including power, thermal and communications.</t>
  </si>
  <si>
    <t>The AOCS shall define a strategy for the implementation of the mode transitions and describe how this strategy is applied for each AOCS mode transition.</t>
  </si>
  <si>
    <t>Transitions between modes shall be triggered by one of the following mechanisms: 
1. TC: by ground request (Time tagged or not), 
2. AUTO: autonomously on board, after checking a transition condition, 
3. FDIR: after failure detection.</t>
  </si>
  <si>
    <t>The capability shall be provided to inhibit or to force Auto and FDIR transitions by TC.</t>
  </si>
  <si>
    <t>The AOCS shall provide the capability to perform end-of-life disposal.</t>
  </si>
  <si>
    <t>It shall be demonstrated that the AOCS design does not prevent meeting the requirements imposed by the mission and payload constraints.</t>
  </si>
  <si>
    <t>At satellite level, it shall be demonstrated that the AOCS design is compatible with other functional chains for the attitudes and durations.</t>
  </si>
  <si>
    <t>A mapping of AOCS modes into satellite modes shall be described, to clarify all the possible configurations in which the satellite can be in relation with the AOCS.</t>
  </si>
  <si>
    <t>The AOCS shall process and deliver the attitude and orbit related information to other on-board functions.</t>
  </si>
  <si>
    <t>The AOCS design shall meet calibration constraints from mission or payload needs.</t>
  </si>
  <si>
    <t>The AOCS shall define an unambiguous sign convention for inertia to be used throughout the AOCS documentation.</t>
  </si>
  <si>
    <t>For diagonal terms, the following convention should be used: ∫ I xx = ( y + z ) dm 2 2 , ∫ I yy = (z + x ) dm 2 2 , ∫ I zz = (x + y ) dm</t>
  </si>
  <si>
    <t>For inertia cross-products, one of the following usual conventions should be used : ∫ I xy = − xy dm , ∫ I xz = − xz dm , ∫ I yz = − yz dm or: ∫ Pxy = + xy dm , ∫ Pxz = + xz dm , ∫ Pyz = + yz dm</t>
  </si>
  <si>
    <t>The AOCS shall contribute to the satellite FDIR definition through identification of AOCS failure cases, monitoring means and policy, recovery means and policy.</t>
  </si>
  <si>
    <t>The AOCS shall provide to satellite FDIR, for the purpose of failure monitoring, parameters observed on AOCS units or derived from AOCS embedded algorithms.</t>
  </si>
  <si>
    <t>The AOCS shall implement actions on AOCS units and AOCS modes required by the satellite FDIR in case of anomaly.</t>
  </si>
  <si>
    <t>The AOCS software shall provide the capability to disable or enable, by ground command, any autonomous AOCS FDIR monitoring or action function.</t>
  </si>
  <si>
    <t>The AOCS software shall provide the capability to modify by ground command the parameters of FDIR monitoring and actions.</t>
  </si>
  <si>
    <t>The AOCS shall justify the hardware redundancy implemented against failure tolerance requirements and reliability requirements.</t>
  </si>
  <si>
    <t>The AOCS shall contribute to the estimation of remaining propellant quantities, through on-board or on-ground algorithms, when the measurement provided by the propulsion system does not cover the mission need.</t>
  </si>
  <si>
    <t>The AOCS shall identify for every propulsion-based AOCS mode, the number of pulses commanded to the thruster, the associated pulse profiles and the total impulse.</t>
  </si>
  <si>
    <r>
      <t xml:space="preserve">The entry into safe mode shall be commandable </t>
    </r>
    <r>
      <rPr>
        <sz val="11"/>
        <color theme="1"/>
        <rFont val="Calibri (Body)"/>
        <charset val="204"/>
      </rPr>
      <t>by ground TC.</t>
    </r>
  </si>
  <si>
    <r>
      <t xml:space="preserve">The return from safe mode shall be commandable </t>
    </r>
    <r>
      <rPr>
        <sz val="11"/>
        <color theme="1"/>
        <rFont val="Calibri (Body)"/>
        <charset val="204"/>
      </rPr>
      <t>by ground TC</t>
    </r>
    <r>
      <rPr>
        <sz val="11"/>
        <color theme="1"/>
        <rFont val="Calibri"/>
        <family val="2"/>
        <scheme val="minor"/>
      </rPr>
      <t>.</t>
    </r>
  </si>
  <si>
    <t>While used for initial acquisition, the AOCS modes shall provide the capability for transition, from the initial attitude and rate after launcher separation to the final mission pointing.</t>
  </si>
  <si>
    <t>The AOCS shall provide the hardware and software means for autonomous on-board attitude determination.</t>
  </si>
  <si>
    <t>When navigation function is necessary for the mission, the AOCS shall provide the hardware and software means for autonomous on-board determination of the spacecraft orbital state which includes position, velocity and time.</t>
  </si>
  <si>
    <t>If a major anomaly occures, then the AOCS shall provide the autonomous capability to ensure the integrity of the spacecraft vital functions, including power, thermal and communications.</t>
  </si>
  <si>
    <t>The ground TC shall be able to command the entry into safe mode.</t>
  </si>
  <si>
    <t>The ground TC shall be able to command the return from safe mode.</t>
  </si>
  <si>
    <t>When ground request occurs, the TC shall trigger the Transitions between modes.</t>
  </si>
  <si>
    <t>When checking a transition codition, the AUTO shall trigger the Transitions between modes.</t>
  </si>
  <si>
    <t>If a failure occurs, the FDIR shall trigger the Transitions between modes.</t>
  </si>
  <si>
    <t>The TC shall provide the capability to inhibit or to force Auto and FDIR transitions.</t>
  </si>
  <si>
    <t>The AOCS design shall not prevent meeting the requirements imposed by the mission and payload constraints.</t>
  </si>
  <si>
    <t>While in satellite level, the AOCS design shall be compatible with other functional chains for the attitudes and durations.</t>
  </si>
  <si>
    <t>The mapping of AOCS modes into satellite modes shall be described, to clarify all the possible configurations in which the satellite can be in relation with the AOCS.</t>
  </si>
  <si>
    <t>The AOCS shall use the convention ∫ I xx = ( y + z ) dm 2 2 , ∫ I yy = (z + x ) dm 2 2 , ∫ I zz = (x + y ) dm for diagonal terms.</t>
  </si>
  <si>
    <t>The AOCS shall use the convention  ∫ I xy = − xy dm , ∫ I xz = − xz dm , ∫ I yz = − yz dm or: ∫ Pxy = + xy dm , ∫ Pxz = + xz dm , ∫ Pyz = + yz dm for inertia cross-products.</t>
  </si>
  <si>
    <t>The AOCS shall provide to satellite FDIR parameters observed on AOCS units or derived from AOCS embedded algorithms.</t>
  </si>
  <si>
    <t>If an anomaly occurs, then the AOCS shall implement actions on AOCS units and AOCS modes required by the satellite FDIR.</t>
  </si>
  <si>
    <t>If the measurement provided by the propulsion system does not cover the mission need, the AOCS shall contribute to the estimation of remaining propellant quantities, through on-board or on-ground algorithms.</t>
  </si>
  <si>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provide the hardware and software capabilities and performances, to perform the attitude measurement, estimation, guidance and control needed for the mission.</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</si>
  <si>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provide the hardware and software capabilities and performances, to perform the orbit control manoeuvres, as specified by the mission requirements.</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</si>
  <si>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provide the hardware and software capabilities and performances, to ensure a safe state of the spacecraft.</t>
    </r>
  </si>
  <si>
    <r>
      <rPr>
        <sz val="11"/>
        <color theme="1"/>
        <rFont val="Calibri (Body)"/>
        <charset val="204"/>
      </rPr>
      <t>The AOCS shall</t>
    </r>
    <r>
      <rPr>
        <sz val="11"/>
        <color theme="1"/>
        <rFont val="Calibri"/>
        <family val="2"/>
        <scheme val="minor"/>
      </rPr>
      <t xml:space="preserve"> provide the hardware and software capabilities and performances, to ensure the mission availability, as specified at satellite level.</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</si>
  <si>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provide the capability to acquire and keep all attitudes necessary to perform the mission during all phases of the mission.</t>
    </r>
  </si>
  <si>
    <t>As soon as the event launcher separation happens the initial acquisition modes of AOCS shall be able to change the attitude and rate to the final mission pointing.</t>
  </si>
  <si>
    <t>The AOCS shall be able to achieve orbit control manoeuvres specified by mission analysis.</t>
  </si>
  <si>
    <t>Ground TC shall control the entry into safe mode.</t>
  </si>
  <si>
    <t>Ground TC shall control the exit from safe mode.</t>
  </si>
  <si>
    <t>The AOCS shall define an implementation strategy of the mode transitions.</t>
  </si>
  <si>
    <t>The AOCS shall describe the strategy for each AOCS mode transition.</t>
  </si>
  <si>
    <t>As soon as the event ground request happens, TC shall trigger the Transitions between modes.</t>
  </si>
  <si>
    <t>As soon as the actor finished the check of transition codition, AUTO shall trigger the Transitions between modes.</t>
  </si>
  <si>
    <t>As soon as FDIR detects a failure, FDIR shall trigger the Transitions between modes.</t>
  </si>
  <si>
    <t>The TC shall control the Auto transition.</t>
  </si>
  <si>
    <t>The TC shall control the FDIR transition.</t>
  </si>
  <si>
    <t>The AOCS shall be able to perform end-of-life disposal.</t>
  </si>
  <si>
    <t>The design of AOCS shall meet the requirements imposed by the mission and payload constraints.</t>
  </si>
  <si>
    <t>As long as AOCS is in the state satellite level the design of AOCS shall be compatible with other functional chains for the attitudes and durations.</t>
  </si>
  <si>
    <t>The satellite modes shall clarify all configurations in which the satellite can be in relation with the AOCS.</t>
  </si>
  <si>
    <t>The AOCS shall process the attitude and orbit related information to other on-board functions.</t>
  </si>
  <si>
    <t>The AOCS shall deliver the attitude and orbit related information to other on-board functions.</t>
  </si>
  <si>
    <t>The sign convention for inertia of the AOCS documentation shall be unambiguous.</t>
  </si>
  <si>
    <t>The convention for diagonal terms should be ∫ I xx = ( y + z ) dm 2 2 , ∫ I yy = (z + x ) dm 2 2 , ∫ I zz = (x + y ) dm.</t>
  </si>
  <si>
    <t>The convention for inertia cross-products should be ∫ I xy = − xy dm , ∫ I xz = − xz dm , ∫ I yz = − yz dm or: ∫ Pxy = + xy dm , ∫ Pxz = + xz dm , ∫ Pyz = + yz dm.</t>
  </si>
  <si>
    <t>The AOCS shall identify AOCS failure cases.</t>
  </si>
  <si>
    <t>The AOCS shall monitor means and policy.</t>
  </si>
  <si>
    <t>The AOCS shall provide recovery means and policy.</t>
  </si>
  <si>
    <t>The AOCS shall provide parameters observed on AOCS units or derived from AOCS embedded algorithms to satellite FDIR.</t>
  </si>
  <si>
    <t>As soon as the event anomaly happens the AOCS shall implement actions on AOCS units required by the satellite FDIR.</t>
  </si>
  <si>
    <t>As soon as the event anomaly happens the AOCS shall implement actions on AOCS modes required by the satellite FDIR.</t>
  </si>
  <si>
    <t>As soon as the propulsion system measurement does not cover the mission need, the AOCS' on-board or on-ground algorithms shall estimate remaining propellant quantities.</t>
  </si>
  <si>
    <t>The AOCS shall identify the number of pulses commanded to the thruster and the associated pulse profiles and the total impulse for every propulsion-based AOCS mode.</t>
  </si>
  <si>
    <r>
      <rPr>
        <sz val="11"/>
        <color theme="1"/>
        <rFont val="Calibri (Body)"/>
        <charset val="204"/>
      </rPr>
      <t>The AOC</t>
    </r>
    <r>
      <rPr>
        <sz val="11"/>
        <color theme="1"/>
        <rFont val="Calibri"/>
        <family val="2"/>
        <scheme val="minor"/>
      </rPr>
      <t xml:space="preserve">S </t>
    </r>
    <r>
      <rPr>
        <sz val="11"/>
        <color theme="1"/>
        <rFont val="Calibri (Body)"/>
        <charset val="204"/>
      </rPr>
      <t>shall</t>
    </r>
    <r>
      <rPr>
        <sz val="11"/>
        <color theme="1"/>
        <rFont val="Calibri"/>
        <family val="2"/>
        <scheme val="minor"/>
      </rPr>
      <t xml:space="preserve"> </t>
    </r>
    <r>
      <rPr>
        <sz val="11"/>
        <color theme="1"/>
        <rFont val="Calibri (Body)"/>
        <charset val="204"/>
      </rPr>
      <t>perform</t>
    </r>
    <r>
      <rPr>
        <sz val="11"/>
        <color theme="1"/>
        <rFont val="Calibri"/>
        <family val="2"/>
        <scheme val="minor"/>
      </rPr>
      <t xml:space="preserve"> </t>
    </r>
    <r>
      <rPr>
        <sz val="11"/>
        <color theme="1"/>
        <rFont val="Calibri (Body)"/>
        <charset val="204"/>
      </rPr>
      <t>the attitude measurement needed for the mission.</t>
    </r>
  </si>
  <si>
    <r>
      <rPr>
        <sz val="11"/>
        <color theme="1"/>
        <rFont val="Calibri (Body)"/>
        <charset val="204"/>
      </rPr>
      <t>The AOC</t>
    </r>
    <r>
      <rPr>
        <sz val="11"/>
        <color theme="1"/>
        <rFont val="Calibri"/>
        <family val="2"/>
        <scheme val="minor"/>
      </rPr>
      <t xml:space="preserve">S </t>
    </r>
    <r>
      <rPr>
        <sz val="11"/>
        <color theme="1"/>
        <rFont val="Calibri (Body)"/>
        <charset val="204"/>
      </rPr>
      <t>shall</t>
    </r>
    <r>
      <rPr>
        <sz val="11"/>
        <color theme="1"/>
        <rFont val="Calibri"/>
        <family val="2"/>
        <scheme val="minor"/>
      </rPr>
      <t xml:space="preserve"> </t>
    </r>
    <r>
      <rPr>
        <sz val="11"/>
        <color theme="1"/>
        <rFont val="Calibri (Body)"/>
        <charset val="204"/>
      </rPr>
      <t>perform</t>
    </r>
    <r>
      <rPr>
        <sz val="11"/>
        <color theme="1"/>
        <rFont val="Calibri"/>
        <family val="2"/>
        <scheme val="minor"/>
      </rPr>
      <t xml:space="preserve"> </t>
    </r>
    <r>
      <rPr>
        <sz val="11"/>
        <color theme="1"/>
        <rFont val="Calibri (Body)"/>
        <charset val="204"/>
      </rPr>
      <t>the estimation needed for the mission.</t>
    </r>
  </si>
  <si>
    <r>
      <t>The AOC</t>
    </r>
    <r>
      <rPr>
        <sz val="11"/>
        <color rgb="FF000000"/>
        <rFont val="Calibri"/>
        <family val="2"/>
        <scheme val="minor"/>
      </rPr>
      <t xml:space="preserve">S </t>
    </r>
    <r>
      <rPr>
        <sz val="11"/>
        <color rgb="FF000000"/>
        <rFont val="Calibri (Body)"/>
        <charset val="204"/>
      </rPr>
      <t>shall</t>
    </r>
    <r>
      <rPr>
        <sz val="11"/>
        <color rgb="FF000000"/>
        <rFont val="Calibri"/>
        <family val="2"/>
        <scheme val="minor"/>
      </rPr>
      <t xml:space="preserve"> </t>
    </r>
    <r>
      <rPr>
        <sz val="11"/>
        <color rgb="FF000000"/>
        <rFont val="Calibri (Body)"/>
        <charset val="204"/>
      </rPr>
      <t>perform</t>
    </r>
    <r>
      <rPr>
        <sz val="11"/>
        <color rgb="FF000000"/>
        <rFont val="Calibri"/>
        <family val="2"/>
        <scheme val="minor"/>
      </rPr>
      <t xml:space="preserve"> </t>
    </r>
    <r>
      <rPr>
        <sz val="11"/>
        <color rgb="FF000000"/>
        <rFont val="Calibri (Body)"/>
        <charset val="204"/>
      </rPr>
      <t>the guidance needed for the mission.</t>
    </r>
  </si>
  <si>
    <r>
      <t>The AOC</t>
    </r>
    <r>
      <rPr>
        <sz val="11"/>
        <color rgb="FF000000"/>
        <rFont val="Calibri"/>
        <family val="2"/>
        <scheme val="minor"/>
      </rPr>
      <t xml:space="preserve">S </t>
    </r>
    <r>
      <rPr>
        <sz val="11"/>
        <color rgb="FF000000"/>
        <rFont val="Calibri (Body)"/>
        <charset val="204"/>
      </rPr>
      <t>shall</t>
    </r>
    <r>
      <rPr>
        <sz val="11"/>
        <color rgb="FF000000"/>
        <rFont val="Calibri"/>
        <family val="2"/>
        <scheme val="minor"/>
      </rPr>
      <t xml:space="preserve"> </t>
    </r>
    <r>
      <rPr>
        <sz val="11"/>
        <color rgb="FF000000"/>
        <rFont val="Calibri (Body)"/>
        <charset val="204"/>
      </rPr>
      <t>perform</t>
    </r>
    <r>
      <rPr>
        <sz val="11"/>
        <color rgb="FF000000"/>
        <rFont val="Calibri"/>
        <family val="2"/>
        <scheme val="minor"/>
      </rPr>
      <t xml:space="preserve"> </t>
    </r>
    <r>
      <rPr>
        <sz val="11"/>
        <color rgb="FF000000"/>
        <rFont val="Calibri (Body)"/>
        <charset val="204"/>
      </rPr>
      <t>the control needed for the mission.</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</si>
  <si>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perform</t>
    </r>
    <r>
      <rPr>
        <sz val="11"/>
        <color theme="1"/>
        <rFont val="Calibri"/>
        <family val="2"/>
        <scheme val="minor"/>
      </rPr>
      <t xml:space="preserve"> </t>
    </r>
    <r>
      <rPr>
        <sz val="11"/>
        <color theme="1"/>
        <rFont val="Calibri (Body)"/>
        <charset val="204"/>
      </rPr>
      <t>the orbit control manoeuvres, as specified by the mission requirements.</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</si>
  <si>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ensure</t>
    </r>
    <r>
      <rPr>
        <sz val="11"/>
        <color theme="1"/>
        <rFont val="Calibri"/>
        <family val="2"/>
        <scheme val="minor"/>
      </rPr>
      <t xml:space="preserve"> a safe state of the spacecraft.</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</si>
  <si>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ensure</t>
    </r>
    <r>
      <rPr>
        <sz val="11"/>
        <color theme="1"/>
        <rFont val="Calibri"/>
        <family val="2"/>
        <scheme val="minor"/>
      </rPr>
      <t xml:space="preserve"> the mission availability, as specified at satellite level.</t>
    </r>
  </si>
  <si>
    <r>
      <rPr>
        <sz val="11"/>
        <color theme="1"/>
        <rFont val="Calibri (Body)"/>
        <charset val="204"/>
      </rPr>
      <t>The 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be able to acquire and keep</t>
    </r>
    <r>
      <rPr>
        <sz val="11"/>
        <color theme="1"/>
        <rFont val="Calibri"/>
        <family val="2"/>
        <scheme val="minor"/>
      </rPr>
      <t xml:space="preserve"> all attitudes necessary to perform the mission.</t>
    </r>
  </si>
  <si>
    <r>
      <t xml:space="preserve">The AOCS shall be able to determine attitudes </t>
    </r>
    <r>
      <rPr>
        <sz val="11"/>
        <color theme="1"/>
        <rFont val="Calibri (Body)"/>
        <charset val="204"/>
      </rPr>
      <t>autonomously on-board.</t>
    </r>
  </si>
  <si>
    <r>
      <t>If a navigation function is necessary for the mission, the AOCS shall be able to determine the spacecraft orbital state,</t>
    </r>
    <r>
      <rPr>
        <sz val="11"/>
        <color theme="1"/>
        <rFont val="Calibri (Body)"/>
        <charset val="204"/>
      </rPr>
      <t xml:space="preserve"> which includes position, velocity and time.</t>
    </r>
  </si>
  <si>
    <r>
      <rPr>
        <sz val="11"/>
        <color theme="1"/>
        <rFont val="Calibri (Body)"/>
        <charset val="204"/>
      </rPr>
      <t>As long as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control</t>
    </r>
    <r>
      <rPr>
        <sz val="11"/>
        <color theme="1"/>
        <rFont val="Calibri"/>
        <family val="2"/>
        <scheme val="minor"/>
      </rPr>
      <t xml:space="preserve"> the attitude guidance specified by the mission requirements.</t>
    </r>
  </si>
  <si>
    <r>
      <rPr>
        <sz val="11"/>
        <color theme="1"/>
        <rFont val="Calibri (Body)"/>
        <charset val="204"/>
      </rPr>
      <t>As long as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control</t>
    </r>
    <r>
      <rPr>
        <sz val="11"/>
        <color theme="1"/>
        <rFont val="Calibri"/>
        <family val="2"/>
        <scheme val="minor"/>
      </rPr>
      <t xml:space="preserve"> the pointing specified by the mission requirements.</t>
    </r>
  </si>
  <si>
    <r>
      <t xml:space="preserve">As soon as the event major anomaly happens the capability of AOCS shall ensure the integrity of the spacecraft vital functions, </t>
    </r>
    <r>
      <rPr>
        <sz val="11"/>
        <color theme="1"/>
        <rFont val="Calibri (Body)"/>
        <charset val="204"/>
      </rPr>
      <t>which includes power, thermal and communications.</t>
    </r>
  </si>
  <si>
    <r>
      <t xml:space="preserve">The AOCS software shall </t>
    </r>
    <r>
      <rPr>
        <sz val="11"/>
        <color theme="1"/>
        <rFont val="Calibri (Body)"/>
        <charset val="204"/>
      </rPr>
      <t>provide the ground command with the ability</t>
    </r>
    <r>
      <rPr>
        <sz val="11"/>
        <color theme="1"/>
        <rFont val="Calibri"/>
        <family val="2"/>
        <scheme val="minor"/>
      </rPr>
      <t xml:space="preserve"> to disable any autonomous AOCS FDIR monitoring or action function.</t>
    </r>
  </si>
  <si>
    <r>
      <t>The AOCS software shall</t>
    </r>
    <r>
      <rPr>
        <sz val="11"/>
        <color theme="1"/>
        <rFont val="Calibri (Body)"/>
        <charset val="204"/>
      </rPr>
      <t xml:space="preserve"> provide the ground command with the ability</t>
    </r>
    <r>
      <rPr>
        <sz val="11"/>
        <color theme="1"/>
        <rFont val="Calibri"/>
        <family val="2"/>
        <scheme val="minor"/>
      </rPr>
      <t xml:space="preserve"> to enable any autonomous AOCS FDIR monitoring or action function.</t>
    </r>
  </si>
  <si>
    <r>
      <t xml:space="preserve">The AOCS software shall </t>
    </r>
    <r>
      <rPr>
        <sz val="11"/>
        <color theme="1"/>
        <rFont val="Calibri (Body)"/>
        <charset val="204"/>
      </rPr>
      <t>provide the ground command with the ability to</t>
    </r>
    <r>
      <rPr>
        <sz val="11"/>
        <color theme="1"/>
        <rFont val="Calibri"/>
        <family val="2"/>
        <scheme val="minor"/>
      </rPr>
      <t xml:space="preserve"> modify the parameters of FDIR monitoring and actions.</t>
    </r>
  </si>
  <si>
    <t>While used for initial acquisition, the AOCS modes shall transit from the initial attitude and rate after launcher separation to the final mission pointing.</t>
  </si>
  <si>
    <t>When navigation function is necessary for the mission, the AOCS shall determine the spacecraft orbital state.</t>
  </si>
  <si>
    <t>Orbital state shall include position, velocity and time.</t>
  </si>
  <si>
    <t>When the mission is in the state operational phase, the AOCS shall control the attitude guidance specified by the mission requirements.</t>
  </si>
  <si>
    <t>The AOCS shall provide the particular capability for achieving orbit control manoeuvres specified by mission analysis.</t>
  </si>
  <si>
    <t>If a major anomaly occures, then the AOCS shall ensure the integrity of the spacecraft vital functions.</t>
  </si>
  <si>
    <t>Vital functions shall include power, thermal and communications.</t>
  </si>
  <si>
    <t>The ground TC shall command the entry into safe mode.</t>
  </si>
  <si>
    <t>The ground TC shall command the return from safe mode.</t>
  </si>
  <si>
    <t>When the event ground request happens, TC shall trigger the Transitions between modes.</t>
  </si>
  <si>
    <t>When the actor finished the check of transition codition, AUTO shall trigger the Transitions between modes.</t>
  </si>
  <si>
    <t>When FDIR detects a failure, FDIR shall trigger the Transitions between modes.</t>
  </si>
  <si>
    <t>The AOCS shall perform end-of-life disposal.</t>
  </si>
  <si>
    <t>When AOCS is in the state satellite level, the design of AOCS shall match other functional chains for the attitudes and durations.</t>
  </si>
  <si>
    <t>The AOCS shall define an unambiguous sign convention for inertia.</t>
  </si>
  <si>
    <t>The AOCS documentation shall use the defined sign convention for inertia precisely.</t>
  </si>
  <si>
    <t>The convention for diagonal terms shall use the ∫ I xx = ( y + z ) dm 2 2 , ∫ I yy = (z + x ) dm 2 2 , ∫ I zz = (x + y ) dm formula.</t>
  </si>
  <si>
    <t>The convention for inertia cross-products shall use the ∫ I xy = − xy dm , ∫ I xz = − xz dm , ∫ I yz = − yz dm or: ∫ Pxy = + xy dm , ∫ Pxz = + xz dm , ∫ Pyz = + yz dm formula.</t>
  </si>
  <si>
    <t>The AOCS shall provide spesific parameters to satellite FDIR for monitoring failures.</t>
  </si>
  <si>
    <t xml:space="preserve">AOCS units shall observe these parameters. </t>
  </si>
  <si>
    <t xml:space="preserve">AOCS embedded algorithms shall derive these parameters. </t>
  </si>
  <si>
    <t>When the event anomaly happens, the AOCS shall implement actions on AOCS units required by the satellite FDIR.</t>
  </si>
  <si>
    <t>When the event anomaly happens, the AOCS shall implement actions on AOCS modes required by the satellite FDIR.</t>
  </si>
  <si>
    <t>When the propulsion system measurement does not cover the mission need, the AOCS' on-board or on-ground algorithms shall estimate remaining propellant quantities.</t>
  </si>
  <si>
    <t>The AOCS shall identify for every propulsion-based AOCS mode the number of pulses commanded to the thruster.</t>
  </si>
  <si>
    <t>The AOCS shall identify for every propulsion-based AOCS mode the associated pulse profiles and the total impulse.</t>
  </si>
  <si>
    <t>The AOCS shall identify for every propulsion-based AOCS mode the total impulse.</t>
  </si>
  <si>
    <r>
      <t>The AOCS</t>
    </r>
    <r>
      <rPr>
        <sz val="11"/>
        <color rgb="FF000000"/>
        <rFont val="Calibri"/>
        <family val="2"/>
        <scheme val="minor"/>
      </rPr>
      <t xml:space="preserve"> </t>
    </r>
    <r>
      <rPr>
        <sz val="11"/>
        <color rgb="FF000000"/>
        <rFont val="Calibri (Body)"/>
        <charset val="204"/>
      </rPr>
      <t>shall</t>
    </r>
    <r>
      <rPr>
        <sz val="11"/>
        <color rgb="FF000000"/>
        <rFont val="Calibri"/>
        <family val="2"/>
        <scheme val="minor"/>
      </rPr>
      <t xml:space="preserve"> </t>
    </r>
    <r>
      <rPr>
        <sz val="11"/>
        <color rgb="FF000000"/>
        <rFont val="Calibri (Body)"/>
        <charset val="204"/>
      </rPr>
      <t>acquire and keep all attitudes necessary for performing the mission.</t>
    </r>
  </si>
  <si>
    <r>
      <t xml:space="preserve">The AOCS shall determine attitudes </t>
    </r>
    <r>
      <rPr>
        <sz val="11"/>
        <color theme="1"/>
        <rFont val="Calibri (Body)"/>
        <charset val="204"/>
      </rPr>
      <t>autonomously on-board.</t>
    </r>
  </si>
  <si>
    <r>
      <rPr>
        <sz val="11"/>
        <color theme="1"/>
        <rFont val="Calibri (Body)"/>
        <charset val="204"/>
      </rPr>
      <t>When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control</t>
    </r>
    <r>
      <rPr>
        <sz val="11"/>
        <color theme="1"/>
        <rFont val="Calibri"/>
        <family val="2"/>
        <scheme val="minor"/>
      </rPr>
      <t xml:space="preserve"> the pointing specified by the mission requirements.</t>
    </r>
  </si>
  <si>
    <t>If initial acquisition is used, the AOCS modes shall provide the capability for transition, from the initial attitude and rate after launcher separation to the final mission pointing.</t>
  </si>
  <si>
    <t>If navigation function is necessary for the mission, the AOCS shall provide the hardware and software means for autonomous on-board determination of the spacecraft orbital state which includes position, velocity and time.</t>
  </si>
  <si>
    <t>If ground request occurs, the TC shall trigger the Transitions between modes.</t>
  </si>
  <si>
    <t>If a transition condition is being checked, the AUTO shall trigger the Transitions between modes.</t>
  </si>
  <si>
    <t>If AOCS is in the state satellite level, the AOCS design shall be compatible with other functional chains for the attitudes and durations.</t>
  </si>
  <si>
    <t>If an anomaly occurs, the AOCS shall implement actions on AOCS units and AOCS modes required by the satellite FDIR.</t>
  </si>
  <si>
    <t>If a major anomaly occures,  the AOCS shall provide the autonomous capability to ensure the integrity of the spacecraft vital functions, including power, thermal and communications.</t>
  </si>
  <si>
    <t>The convention for diagonal terms shall be ∫ I xx = ( y + z ) dm 2 2 , ∫ I yy = (z + x ) dm 2 2 , ∫ I zz = (x + y ) dm.</t>
  </si>
  <si>
    <t>The convention for inertia cross-products shall be ∫ I xy = − xy dm , ∫ I xz = − xz dm , ∫ I yz = − yz dm or: ∫ Pxy = + xy dm , ∫ Pxz = + xz dm , ∫ Pyz = + yz dm.</t>
  </si>
  <si>
    <r>
      <rPr>
        <sz val="11"/>
        <color theme="1"/>
        <rFont val="Calibri (Body)"/>
        <charset val="204"/>
      </rPr>
      <t>If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control</t>
    </r>
    <r>
      <rPr>
        <sz val="11"/>
        <color theme="1"/>
        <rFont val="Calibri"/>
        <family val="2"/>
        <scheme val="minor"/>
      </rPr>
      <t xml:space="preserve"> the attitude guidance specified by the mission requirements.</t>
    </r>
  </si>
  <si>
    <r>
      <rPr>
        <sz val="11"/>
        <color theme="1"/>
        <rFont val="Calibri (Body)"/>
        <charset val="204"/>
      </rPr>
      <t>If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control</t>
    </r>
    <r>
      <rPr>
        <sz val="11"/>
        <color theme="1"/>
        <rFont val="Calibri"/>
        <family val="2"/>
        <scheme val="minor"/>
      </rPr>
      <t xml:space="preserve"> the pointing specified by the mission requirements.</t>
    </r>
  </si>
  <si>
    <t>Globally, it is always the case that if the initial acquisition is used, the AOCS modes provides the capability for transition, from the initial attitude and rate after launcher separation to the final mission pointing.</t>
  </si>
  <si>
    <t>Globally, it is always the case that the Orbital state includes position, velocity and time.</t>
  </si>
  <si>
    <t>Globally, it is always the case that the AOCS provides the particular capability for achieving orbit control manoeuvres specified by mission analysis.</t>
  </si>
  <si>
    <t>After a major anomaly occures, the AOCS ensures the integrity of the spacecraft vital functions.</t>
  </si>
  <si>
    <t>Globally, it is always the case that the vital functions includes power, thermal and communications.</t>
  </si>
  <si>
    <t>Globally, it is always the case that the ground TC commands the entry into safe mode.</t>
  </si>
  <si>
    <t>Globally, it is always the case that the ground TC commands the return from safe mode.</t>
  </si>
  <si>
    <t>Globally, it is always the case that the AOCS defines an implementation strategy of the mode transitions.</t>
  </si>
  <si>
    <t>Globally, it is always the case that the AOCS describes the strategy for each AOCS mode transition.</t>
  </si>
  <si>
    <t>After ground request occurs, the TC triggers the Transitions between modes.</t>
  </si>
  <si>
    <t>After a transition condition is being checked, the AUTO triggers the Transitions between modes.</t>
  </si>
  <si>
    <t>After a failure occurs, the FDIR triggers the Transitions between modes.</t>
  </si>
  <si>
    <t>Globally, it is always the case that the TC controls the Auto transition.</t>
  </si>
  <si>
    <t>Globally, it is always the case that the TC controls the FDIR transition.</t>
  </si>
  <si>
    <t>Globally, it is always the case that the AOCS performs end-of-life disposal.</t>
  </si>
  <si>
    <t>Globally, it is always the case that the design of AOCS meets the requirements imposed by the mission and payload constraints.</t>
  </si>
  <si>
    <t>Globally, it is always the case that if AOCS is in the state satellite level, the AOCS design is compatible with other functional chains for the attitudes and durations.</t>
  </si>
  <si>
    <t>Globally, it is always the case that the satellite modes clarify all configurations in which the satellite can be in relation with the AOCS.</t>
  </si>
  <si>
    <t>Globally, it is always the case that the AOCS processes the attitude and orbit related information to other on-board functions.</t>
  </si>
  <si>
    <t>Globally, it is always the case that the AOCS delivers the attitude and orbit related information to other on-board functions.</t>
  </si>
  <si>
    <t>Globally, it is always the case that the AOCS design meets calibration constraints from mission or payload needs.</t>
  </si>
  <si>
    <t>Globally, it is always the case that the AOCS defines an unambiguous sign convention for inertia.</t>
  </si>
  <si>
    <t>Globally, it is always the case that the AOCS documentation uses the defined sign convention for inertia precisely.</t>
  </si>
  <si>
    <t>Globally, it is always the case that the convention for diagonal terms uses the ∫ I xx = ( y + z ) dm 2 2 , ∫ I yy = (z + x ) dm 2 2 , ∫ I zz = (x + y ) dm formula.</t>
  </si>
  <si>
    <t>Globally, it is always the case that the convention for inertia cross-products uses the ∫ I xy = − xy dm , ∫ I xz = − xz dm , ∫ I yz = − yz dm or: ∫ Pxy = + xy dm , ∫ Pxz = + xz dm , ∫ Pyz = + yz dm formula.</t>
  </si>
  <si>
    <t>Globally, it is always the case that the AOCS identifies AOCS failure cases.</t>
  </si>
  <si>
    <t>Globally, it is always the case that the AOCS monitors means and policy.</t>
  </si>
  <si>
    <t>Globally, it is always the case that the AOCS provides recovery means and policy.</t>
  </si>
  <si>
    <t>Globally, it is always the case that the AOCS provides spesific parameters to satellite FDIR for monitoring failures.</t>
  </si>
  <si>
    <t xml:space="preserve">Globally, it is always the case that the AOCS units observe these parameters. </t>
  </si>
  <si>
    <t xml:space="preserve">Globally, it is always the case that the AOCS embedded algorithms derive these parameters. </t>
  </si>
  <si>
    <t>After the event anomaly happens, the AOCS implements actions on AOCS units required by the satellite FDIR.</t>
  </si>
  <si>
    <t>After the event anomaly happens, the AOCS implements actions on AOCS modes required by the satellite FDIR.</t>
  </si>
  <si>
    <t>Globally, it is always the case that the AOCS shall justify the hardware redundancy implemented against failure tolerance requirements and reliability requirements.</t>
  </si>
  <si>
    <t>Globally, it is always the case that if the propulsion system measurement does not cover the mission need, the AOCS' on-board or on-ground algorithms estimates remaining propellant quantities.</t>
  </si>
  <si>
    <t>Globally, it is always the case that the AOCS identifies for every propulsion-based AOCS mode the number of pulses commanded to the thruster.</t>
  </si>
  <si>
    <t>Globally, it is always the case that the AOCS identifies for every propulsion-based AOCS mode the associated pulse profiles and the total impulse.</t>
  </si>
  <si>
    <t>Globally, it is always the case that the AOCS identifies for every propulsion-based AOCS mode the total impulse.</t>
  </si>
  <si>
    <r>
      <rPr>
        <sz val="11"/>
        <color theme="1"/>
        <rFont val="Calibri (Body)"/>
        <charset val="204"/>
      </rPr>
      <t>Globally, it is always the case that the AOC</t>
    </r>
    <r>
      <rPr>
        <sz val="11"/>
        <color theme="1"/>
        <rFont val="Calibri"/>
        <family val="2"/>
        <scheme val="minor"/>
      </rPr>
      <t xml:space="preserve">S </t>
    </r>
    <r>
      <rPr>
        <sz val="11"/>
        <color theme="1"/>
        <rFont val="Calibri (Body)"/>
        <charset val="204"/>
      </rPr>
      <t>performs</t>
    </r>
    <r>
      <rPr>
        <sz val="11"/>
        <color theme="1"/>
        <rFont val="Calibri"/>
        <family val="2"/>
        <scheme val="minor"/>
      </rPr>
      <t xml:space="preserve"> </t>
    </r>
    <r>
      <rPr>
        <sz val="11"/>
        <color theme="1"/>
        <rFont val="Calibri (Body)"/>
        <charset val="204"/>
      </rPr>
      <t>the attitude measurement needed for the mission.</t>
    </r>
  </si>
  <si>
    <r>
      <rPr>
        <sz val="11"/>
        <color theme="1"/>
        <rFont val="Calibri (Body)"/>
        <charset val="204"/>
      </rPr>
      <t>Globally, it is always the case that the AOC</t>
    </r>
    <r>
      <rPr>
        <sz val="11"/>
        <color theme="1"/>
        <rFont val="Calibri"/>
        <family val="2"/>
        <scheme val="minor"/>
      </rPr>
      <t xml:space="preserve">S </t>
    </r>
    <r>
      <rPr>
        <sz val="11"/>
        <color theme="1"/>
        <rFont val="Calibri (Body)"/>
        <charset val="204"/>
      </rPr>
      <t>performs</t>
    </r>
    <r>
      <rPr>
        <sz val="11"/>
        <color theme="1"/>
        <rFont val="Calibri"/>
        <family val="2"/>
        <scheme val="minor"/>
      </rPr>
      <t xml:space="preserve"> </t>
    </r>
    <r>
      <rPr>
        <sz val="11"/>
        <color theme="1"/>
        <rFont val="Calibri (Body)"/>
        <charset val="204"/>
      </rPr>
      <t>the estimation needed for the mission.</t>
    </r>
  </si>
  <si>
    <r>
      <t>Globally, it is always the case that the AOC</t>
    </r>
    <r>
      <rPr>
        <sz val="11"/>
        <color rgb="FF000000"/>
        <rFont val="Calibri"/>
        <family val="2"/>
        <scheme val="minor"/>
      </rPr>
      <t xml:space="preserve">S </t>
    </r>
    <r>
      <rPr>
        <sz val="11"/>
        <color rgb="FF000000"/>
        <rFont val="Calibri (Body)"/>
        <charset val="204"/>
      </rPr>
      <t>performs</t>
    </r>
    <r>
      <rPr>
        <sz val="11"/>
        <color rgb="FF000000"/>
        <rFont val="Calibri"/>
        <family val="2"/>
        <scheme val="minor"/>
      </rPr>
      <t xml:space="preserve"> </t>
    </r>
    <r>
      <rPr>
        <sz val="11"/>
        <color rgb="FF000000"/>
        <rFont val="Calibri (Body)"/>
        <charset val="204"/>
      </rPr>
      <t>the guidance needed for the mission.</t>
    </r>
  </si>
  <si>
    <r>
      <t>Globally, it is always the case that the AOC</t>
    </r>
    <r>
      <rPr>
        <sz val="11"/>
        <color rgb="FF000000"/>
        <rFont val="Calibri"/>
        <family val="2"/>
        <scheme val="minor"/>
      </rPr>
      <t xml:space="preserve">S </t>
    </r>
    <r>
      <rPr>
        <sz val="11"/>
        <color rgb="FF000000"/>
        <rFont val="Calibri (Body)"/>
        <charset val="204"/>
      </rPr>
      <t>performs</t>
    </r>
    <r>
      <rPr>
        <sz val="11"/>
        <color rgb="FF000000"/>
        <rFont val="Calibri"/>
        <family val="2"/>
        <scheme val="minor"/>
      </rPr>
      <t xml:space="preserve"> </t>
    </r>
    <r>
      <rPr>
        <sz val="11"/>
        <color rgb="FF000000"/>
        <rFont val="Calibri (Body)"/>
        <charset val="204"/>
      </rPr>
      <t>the control needed for the mission.</t>
    </r>
  </si>
  <si>
    <r>
      <rPr>
        <sz val="11"/>
        <color theme="1"/>
        <rFont val="Calibri (Body)"/>
        <charset val="204"/>
      </rPr>
      <t>Globally, it is always the case that the AOCS</t>
    </r>
    <r>
      <rPr>
        <sz val="11"/>
        <color theme="1"/>
        <rFont val="Calibri"/>
        <family val="2"/>
        <scheme val="minor"/>
      </rPr>
      <t xml:space="preserve"> </t>
    </r>
    <r>
      <rPr>
        <sz val="11"/>
        <color theme="1"/>
        <rFont val="Calibri (Body)"/>
        <charset val="204"/>
      </rPr>
      <t>performs</t>
    </r>
    <r>
      <rPr>
        <sz val="11"/>
        <color theme="1"/>
        <rFont val="Calibri"/>
        <family val="2"/>
        <scheme val="minor"/>
      </rPr>
      <t xml:space="preserve"> </t>
    </r>
    <r>
      <rPr>
        <sz val="11"/>
        <color theme="1"/>
        <rFont val="Calibri (Body)"/>
        <charset val="204"/>
      </rPr>
      <t>the orbit control manoeuvres, as specified by the mission requirements.</t>
    </r>
  </si>
  <si>
    <r>
      <rPr>
        <sz val="11"/>
        <color theme="1"/>
        <rFont val="Calibri (Body)"/>
        <charset val="204"/>
      </rPr>
      <t>Globally, it is always the case that the AOCS</t>
    </r>
    <r>
      <rPr>
        <sz val="11"/>
        <color theme="1"/>
        <rFont val="Calibri"/>
        <family val="2"/>
        <scheme val="minor"/>
      </rPr>
      <t xml:space="preserve"> </t>
    </r>
    <r>
      <rPr>
        <sz val="11"/>
        <color theme="1"/>
        <rFont val="Calibri (Body)"/>
        <charset val="204"/>
      </rPr>
      <t>ensures</t>
    </r>
    <r>
      <rPr>
        <sz val="11"/>
        <color theme="1"/>
        <rFont val="Calibri"/>
        <family val="2"/>
        <scheme val="minor"/>
      </rPr>
      <t xml:space="preserve"> a safe state of the spacecraft.</t>
    </r>
  </si>
  <si>
    <r>
      <rPr>
        <sz val="11"/>
        <color theme="1"/>
        <rFont val="Calibri (Body)"/>
        <charset val="204"/>
      </rPr>
      <t>Globally, it is always the case that the AOCS</t>
    </r>
    <r>
      <rPr>
        <sz val="11"/>
        <color theme="1"/>
        <rFont val="Calibri"/>
        <family val="2"/>
        <scheme val="minor"/>
      </rPr>
      <t xml:space="preserve"> </t>
    </r>
    <r>
      <rPr>
        <sz val="11"/>
        <color theme="1"/>
        <rFont val="Calibri (Body)"/>
        <charset val="204"/>
      </rPr>
      <t>ensures</t>
    </r>
    <r>
      <rPr>
        <sz val="11"/>
        <color theme="1"/>
        <rFont val="Calibri"/>
        <family val="2"/>
        <scheme val="minor"/>
      </rPr>
      <t xml:space="preserve"> the mission availability, as specified at satellite level.</t>
    </r>
  </si>
  <si>
    <r>
      <t>Globally, it is always the case that the AOCS</t>
    </r>
    <r>
      <rPr>
        <sz val="11"/>
        <color rgb="FF000000"/>
        <rFont val="Calibri"/>
        <family val="2"/>
        <scheme val="minor"/>
      </rPr>
      <t xml:space="preserve"> </t>
    </r>
    <r>
      <rPr>
        <sz val="11"/>
        <color rgb="FF000000"/>
        <rFont val="Calibri (Body)"/>
        <charset val="204"/>
      </rPr>
      <t>acquires and keep all attitudes necessary for performing the mission.</t>
    </r>
  </si>
  <si>
    <r>
      <t xml:space="preserve">Globally, it is always the case that the AOCS determines attitudes </t>
    </r>
    <r>
      <rPr>
        <sz val="11"/>
        <color theme="1"/>
        <rFont val="Calibri (Body)"/>
        <charset val="204"/>
      </rPr>
      <t>autonomously on-board.</t>
    </r>
  </si>
  <si>
    <r>
      <t>Globally, it is always the case that if a navigation function is necessary for the mission, the AOCS is able to determine the spacecraft orbital state,</t>
    </r>
    <r>
      <rPr>
        <sz val="11"/>
        <color theme="1"/>
        <rFont val="Calibri (Body)"/>
        <charset val="204"/>
      </rPr>
      <t xml:space="preserve"> which includes position, velocity and time.</t>
    </r>
  </si>
  <si>
    <r>
      <rPr>
        <sz val="11"/>
        <color theme="1"/>
        <rFont val="Calibri (Body)"/>
        <charset val="204"/>
      </rPr>
      <t>Globally, it is always the case that if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shall</t>
    </r>
    <r>
      <rPr>
        <sz val="11"/>
        <color theme="1"/>
        <rFont val="Calibri"/>
        <family val="2"/>
        <scheme val="minor"/>
      </rPr>
      <t xml:space="preserve"> </t>
    </r>
    <r>
      <rPr>
        <sz val="11"/>
        <color theme="1"/>
        <rFont val="Calibri (Body)"/>
        <charset val="204"/>
      </rPr>
      <t>control</t>
    </r>
    <r>
      <rPr>
        <sz val="11"/>
        <color theme="1"/>
        <rFont val="Calibri"/>
        <family val="2"/>
        <scheme val="minor"/>
      </rPr>
      <t xml:space="preserve"> the attitude guidance specified by the mission requirements.</t>
    </r>
  </si>
  <si>
    <r>
      <rPr>
        <sz val="11"/>
        <color theme="1"/>
        <rFont val="Calibri (Body)"/>
        <charset val="204"/>
      </rPr>
      <t>Globally, it is always the case that if the mission is in the state operational phase,</t>
    </r>
    <r>
      <rPr>
        <sz val="11"/>
        <color theme="1"/>
        <rFont val="Calibri"/>
        <family val="2"/>
        <scheme val="minor"/>
      </rPr>
      <t xml:space="preserve"> </t>
    </r>
    <r>
      <rPr>
        <sz val="11"/>
        <color theme="1"/>
        <rFont val="Calibri (Body)"/>
        <charset val="204"/>
      </rPr>
      <t>the</t>
    </r>
    <r>
      <rPr>
        <sz val="11"/>
        <color theme="1"/>
        <rFont val="Calibri"/>
        <family val="2"/>
        <scheme val="minor"/>
      </rPr>
      <t xml:space="preserve"> </t>
    </r>
    <r>
      <rPr>
        <sz val="11"/>
        <color theme="1"/>
        <rFont val="Calibri (Body)"/>
        <charset val="204"/>
      </rPr>
      <t>AOCS</t>
    </r>
    <r>
      <rPr>
        <sz val="11"/>
        <color theme="1"/>
        <rFont val="Calibri"/>
        <family val="2"/>
        <scheme val="minor"/>
      </rPr>
      <t xml:space="preserve"> </t>
    </r>
    <r>
      <rPr>
        <sz val="11"/>
        <color theme="1"/>
        <rFont val="Calibri (Body)"/>
        <charset val="204"/>
      </rPr>
      <t>controls</t>
    </r>
    <r>
      <rPr>
        <sz val="11"/>
        <color theme="1"/>
        <rFont val="Calibri"/>
        <family val="2"/>
        <scheme val="minor"/>
      </rPr>
      <t xml:space="preserve"> the pointing specified by the mission requirements.</t>
    </r>
  </si>
  <si>
    <r>
      <t xml:space="preserve">Globally, it is always the case that the AOCS software </t>
    </r>
    <r>
      <rPr>
        <sz val="11"/>
        <color theme="1"/>
        <rFont val="Calibri (Body)"/>
        <charset val="204"/>
      </rPr>
      <t>provides the ground command with the ability</t>
    </r>
    <r>
      <rPr>
        <sz val="11"/>
        <color theme="1"/>
        <rFont val="Calibri"/>
        <family val="2"/>
        <scheme val="minor"/>
      </rPr>
      <t xml:space="preserve"> to disable any autonomous AOCS FDIR monitoring or action function.</t>
    </r>
  </si>
  <si>
    <r>
      <t>Globally, it is always the case that the AOCS software</t>
    </r>
    <r>
      <rPr>
        <sz val="11"/>
        <color theme="1"/>
        <rFont val="Calibri (Body)"/>
        <charset val="204"/>
      </rPr>
      <t xml:space="preserve"> provides the ground command with the ability</t>
    </r>
    <r>
      <rPr>
        <sz val="11"/>
        <color theme="1"/>
        <rFont val="Calibri"/>
        <family val="2"/>
        <scheme val="minor"/>
      </rPr>
      <t xml:space="preserve"> to enable any autonomous AOCS FDIR monitoring or action function.</t>
    </r>
  </si>
  <si>
    <r>
      <t xml:space="preserve">Globally, it is always the case that the AOCS software </t>
    </r>
    <r>
      <rPr>
        <sz val="11"/>
        <color theme="1"/>
        <rFont val="Calibri (Body)"/>
        <charset val="204"/>
      </rPr>
      <t>provides the ground command with the ability to</t>
    </r>
    <r>
      <rPr>
        <sz val="11"/>
        <color theme="1"/>
        <rFont val="Calibri"/>
        <family val="2"/>
        <scheme val="minor"/>
      </rPr>
      <t xml:space="preserve"> modify the parameters of FDIR monitoring and actions.</t>
    </r>
  </si>
  <si>
    <r>
      <rPr>
        <sz val="11"/>
        <color theme="1"/>
        <rFont val="Calibri (Body)"/>
      </rPr>
      <t xml:space="preserve">It must be substantiated </t>
    </r>
    <r>
      <rPr>
        <sz val="11"/>
        <color theme="1"/>
        <rFont val="Calibri (Body)"/>
        <charset val="204"/>
      </rPr>
      <t>by tests, analysis or a combination thereof</t>
    </r>
    <r>
      <rPr>
        <sz val="11"/>
        <color theme="1"/>
        <rFont val="Calibri"/>
        <family val="2"/>
        <scheme val="minor"/>
      </rPr>
      <t xml:space="preserve"> that the Engine Control System performs the intended functions in a manner which enables selected values of relevant control parameters to be maintained.</t>
    </r>
  </si>
  <si>
    <r>
      <rPr>
        <sz val="11"/>
        <color theme="1"/>
        <rFont val="Calibri (Body)"/>
      </rPr>
      <t>It must be substantiated</t>
    </r>
    <r>
      <rPr>
        <sz val="11"/>
        <color theme="1"/>
        <rFont val="Calibri (Body)"/>
        <charset val="204"/>
      </rPr>
      <t xml:space="preserve"> by tests, analysis or a combination thereof</t>
    </r>
    <r>
      <rPr>
        <sz val="11"/>
        <color theme="1"/>
        <rFont val="Calibri"/>
        <family val="2"/>
        <scheme val="minor"/>
      </rPr>
      <t xml:space="preserve"> that the Engine Control System performs the intended functions in a manner which allows modulation of Engine power or thrust with adequate sensitivity and accuracy over the declared range of Engine operating conditions.</t>
    </r>
  </si>
  <si>
    <t>It must be substantiated by tests, analysis or a combination thereof that the Engine Control System performs the intended functions in a manner which does not create unacceptable thrust or power oscillations.</t>
  </si>
  <si>
    <t>The magnitude of any change in thrust or power and the associated transition time must be identified and described in the Engine instructions for installation and operation.</t>
  </si>
  <si>
    <t>The Engine Control System must be designed and constructed so that the rate for Loss of Thrust (or Power) Control (LOTC/LOPC) events, consistent with the safety objective associated with the intended aircraft application, can be achieved.</t>
  </si>
  <si>
    <t>The Engine Control System must be designed and constructed so that in the Full-up Configuration, the system is essentially single Fault tolerant for electrical and electronic Failures with respect to LOTC/LOPC events.</t>
  </si>
  <si>
    <t>The Engine Control System must be designed and constructed so that Single Failures of Engine Control System components do not result in a Hazardous Engine Effect.</t>
  </si>
  <si>
    <t>The Engine Control System must be designed and constructed so that foreseeable Failures or malfunctions leading to local events in the intended aircraft installation, such as fire, overheat, or Failures leading to damage to Engine Control System components, must not result in a Hazardous Engine Effect due to Engine Control System Failures or malfunctions.</t>
  </si>
  <si>
    <t>When electronic over-speed protection systems are provided, the design must include a means for testing the system to establish the A13:A15 availability of the protection function. The means must be such that a complete test of the system can be achieved in the minimum number of cycles. If the test is not fully automatic, the specification for a manual test must be contained in the Engine instructions for operation.</t>
  </si>
  <si>
    <t>When over-speed protection is provided through hydromechanical means, it must be demonstrated by test or other acceptable means that the over-speed function remains available between inspection and maintenance periods.</t>
  </si>
  <si>
    <t>Single Failures leading to loss, interruption or corruption of Aircraft-Supplied Data, must not result in a Hazardous Engine Effect for any Engine.</t>
  </si>
  <si>
    <t xml:space="preserve">Single Failures leading to loss, interruption or corruption of Aircraft-Supplied Data, must be detected and accommodated. The accommodation strategy must not result in an unacceptable change in thrust or power or an unacceptable change in Engine operating and starting characteristics. The effects of these Failures on Engine power or thrust, Engine operability and starting characteristics throughout the flight envelope must be evaluated and documented. </t>
  </si>
  <si>
    <t>The Engine Control System must be designed so that the loss or interruption of electrical power supplied from the aircraft to the Engine Control System will not result in a Hazardous Engine Effect.</t>
  </si>
  <si>
    <t>The Engine Control System must be designed so that the loss or interruption of electrical power supplied from the aircraft to the Engine Control System will not cause the unacceptable transmission of erroneous data.</t>
  </si>
  <si>
    <r>
      <t xml:space="preserve">When an Engine dedicated power source </t>
    </r>
    <r>
      <rPr>
        <sz val="11"/>
        <color theme="1"/>
        <rFont val="Calibri (Body)"/>
        <charset val="204"/>
      </rPr>
      <t>is required for compliance with CS-E 50 (h)(1)</t>
    </r>
    <r>
      <rPr>
        <sz val="11"/>
        <color theme="1"/>
        <rFont val="Calibri"/>
        <family val="2"/>
        <scheme val="minor"/>
      </rPr>
      <t xml:space="preserve">, its capacity should provide sufficient margin to account for Engine operation </t>
    </r>
    <r>
      <rPr>
        <sz val="11"/>
        <color theme="1"/>
        <rFont val="Calibri (Body)"/>
        <charset val="204"/>
      </rPr>
      <t>below idle</t>
    </r>
    <r>
      <rPr>
        <sz val="11"/>
        <color theme="1"/>
        <rFont val="Calibri"/>
        <family val="2"/>
        <scheme val="minor"/>
      </rPr>
      <t xml:space="preserve"> where the Engine Control System is designed and expected to recover Engine operation automatically. </t>
    </r>
  </si>
  <si>
    <t>The Engine Control System must resume normal operation when aircraft supplied electrical power returns to within the declared limits.</t>
  </si>
  <si>
    <t>The effects of blockage or leakage of the signal lines on the Engine Control System must be considered as part of the system safety assessment of CS-E 50 (d) and the appropriate design precautions adopted.</t>
  </si>
  <si>
    <t>Engines having a 30-Second OEI Power Rating must incorporate means or provision for means for automatic availability and automatic control of the 30-Second OEI Power within its operating limitations.</t>
  </si>
  <si>
    <t>Means for shutting down the Engine rapidly must be provided.</t>
  </si>
  <si>
    <t>When complying with CS-E 210 or CS-E 510, a system safety assessment must be completed for the Engine Control System. This assessment must identify Faults or Failures that result in a change in thrust or power, a transmission of erroneous data, or an effect on Engine operability together with the predicted frequency of occurrence of these Faults or Failures.</t>
  </si>
  <si>
    <t>All associated software and encoded logic must be designed, implemented and verified to minimise the existence of errors by using an approved method consistent with the criticality of the performed functions.</t>
  </si>
  <si>
    <r>
      <t xml:space="preserve">It must be demonstrated that, when a Fault or Failure results in a change from one Control Mode to another, </t>
    </r>
    <r>
      <rPr>
        <sz val="11"/>
        <color theme="1"/>
        <rFont val="Calibri (Body)"/>
        <charset val="204"/>
      </rPr>
      <t>or from one channel to another, or from the Primary System to the Back-up System</t>
    </r>
    <r>
      <rPr>
        <sz val="11"/>
        <color theme="1"/>
        <rFont val="Calibri"/>
        <family val="2"/>
        <scheme val="minor"/>
      </rPr>
      <t>, the change occurs so that the Engine does not exceed any of its operating limitations.</t>
    </r>
  </si>
  <si>
    <r>
      <t xml:space="preserve">It must be demonstrated that, when a Fault or Failure results in a change from one Control Mode to another, </t>
    </r>
    <r>
      <rPr>
        <sz val="11"/>
        <color theme="1"/>
        <rFont val="Calibri (Body)"/>
        <charset val="204"/>
      </rPr>
      <t>or from one channel to another, or from the Primary System to the Back-up System</t>
    </r>
    <r>
      <rPr>
        <sz val="11"/>
        <color theme="1"/>
        <rFont val="Calibri"/>
        <family val="2"/>
        <scheme val="minor"/>
      </rPr>
      <t>, the change occurs so that the Engine does not surge, stall, flame-out or experience unacceptable thrust or power changes or oscillations, or other unacceptable characteristics.</t>
    </r>
  </si>
  <si>
    <r>
      <t>It must be demonstrated that, when a Fault or Failure results in a change from one Control Mode to another,</t>
    </r>
    <r>
      <rPr>
        <sz val="11"/>
        <color theme="1"/>
        <rFont val="Calibri (Body)"/>
        <charset val="204"/>
      </rPr>
      <t xml:space="preserve"> or from one channel to another, or from the Primary System to the Back-up System</t>
    </r>
    <r>
      <rPr>
        <sz val="11"/>
        <color theme="1"/>
        <rFont val="Calibri"/>
        <family val="2"/>
        <scheme val="minor"/>
      </rPr>
      <t>, the change occurs so that, if the flight crew is required to initiate, respond to or be aware of the Control Mode change, there must be provision for a means to alert the crew.</t>
    </r>
  </si>
  <si>
    <r>
      <t xml:space="preserve">The need for, and the characteristics of, any electrical power supplied from the aircraft to the Engine Control System for starting and operating the Engine, </t>
    </r>
    <r>
      <rPr>
        <sz val="11"/>
        <color theme="1"/>
        <rFont val="Calibri (Body)"/>
        <charset val="204"/>
      </rPr>
      <t xml:space="preserve">including transient and steady state voltage limits, </t>
    </r>
    <r>
      <rPr>
        <sz val="11"/>
        <color theme="1"/>
        <rFont val="Calibri (Body)"/>
      </rPr>
      <t>must be</t>
    </r>
    <r>
      <rPr>
        <sz val="11"/>
        <color theme="1"/>
        <rFont val="Calibri (Body)"/>
        <charset val="204"/>
      </rPr>
      <t xml:space="preserve"> </t>
    </r>
    <r>
      <rPr>
        <sz val="11"/>
        <color theme="1"/>
        <rFont val="Calibri (Body)"/>
      </rPr>
      <t>identified and declared</t>
    </r>
    <r>
      <rPr>
        <sz val="11"/>
        <color theme="1"/>
        <rFont val="Calibri (Body)"/>
        <charset val="204"/>
      </rPr>
      <t xml:space="preserve"> in the Engine instructions for installation.</t>
    </r>
  </si>
  <si>
    <r>
      <t xml:space="preserve">The </t>
    </r>
    <r>
      <rPr>
        <sz val="11"/>
        <color theme="1"/>
        <rFont val="Calibri (Body)"/>
      </rPr>
      <t>Engine Control System shall enable</t>
    </r>
    <r>
      <rPr>
        <sz val="11"/>
        <color theme="1"/>
        <rFont val="Calibri (Body)"/>
        <charset val="204"/>
      </rPr>
      <t xml:space="preserve"> selected</t>
    </r>
    <r>
      <rPr>
        <sz val="11"/>
        <color theme="1"/>
        <rFont val="Calibri"/>
        <family val="2"/>
        <scheme val="minor"/>
      </rPr>
      <t xml:space="preserve"> values of relevant control parameters to be maintained.</t>
    </r>
  </si>
  <si>
    <t>The Engine Control System shall allow modulation of Engine power or thrust with adequate sensitivity and accuracy over the declared range of Engine operating conditions.</t>
  </si>
  <si>
    <t>The Engine Control System shall not cause unacceptable thrust or power oscillations.</t>
  </si>
  <si>
    <r>
      <t xml:space="preserve">When the Engine Control System </t>
    </r>
    <r>
      <rPr>
        <sz val="11"/>
        <color theme="1"/>
        <rFont val="Calibri (Body)"/>
        <charset val="204"/>
      </rPr>
      <t>changes operational mode because of a Fault or Failure</t>
    </r>
    <r>
      <rPr>
        <sz val="11"/>
        <color theme="1"/>
        <rFont val="Calibri"/>
        <family val="2"/>
        <scheme val="minor"/>
      </rPr>
      <t>, the Engine Control System shall maintain the engine within approved operational limits.</t>
    </r>
  </si>
  <si>
    <t>The Engine instructions shall describe the magnitude of any change in thrust or power and the associated transition time.</t>
  </si>
  <si>
    <t>The Engine Control System shall achieve the rate for Loss of Thrust Control events, consistent with the safety objective associated with the intended aircraft application.</t>
  </si>
  <si>
    <t>While in a Full-Up Configuration, the Engine Control System shall be essentially Single Fault Tolerant with respect to LOTC/LOPC event.</t>
  </si>
  <si>
    <t>If a single Failure of Engine Control System occurs, then the Engine Control System shall not cause a Hazardous Engine Effect.</t>
  </si>
  <si>
    <t>If a Failure leads to damage to Engine Control System components, then the Engine Control System shall not cause a Hazardous Engine Effect.</t>
  </si>
  <si>
    <t>Where electronic over-speed protection systems are provided, the design shall include means for testing the system to establish the availability of the protection function.</t>
  </si>
  <si>
    <t>The Engine Controll System shall achieve a complete test of the system in the minimum number of cycles.</t>
  </si>
  <si>
    <t>If the test is not fully automatic, the specification for a manual test shall be contained in the Engine instructions for operation.</t>
  </si>
  <si>
    <t>Where over-speed protection is provided through hydromechanical means, the frequency of Engine Control System inspection and maintenance periods shall be consistent with the required availability of the feature.</t>
  </si>
  <si>
    <t>The associated software and encoded logic shall be designed to minimise the existence of errors by using an approved method consistent with the criticality of the performed functions.</t>
  </si>
  <si>
    <r>
      <t xml:space="preserve">If a single Failure leads to </t>
    </r>
    <r>
      <rPr>
        <sz val="11"/>
        <color theme="1"/>
        <rFont val="Calibri (Body)"/>
        <charset val="204"/>
      </rPr>
      <t>corrupted</t>
    </r>
    <r>
      <rPr>
        <sz val="11"/>
        <rFont val="Calibri"/>
        <family val="2"/>
        <scheme val="minor"/>
      </rPr>
      <t xml:space="preserve"> Aircraft-Supplied Data, then the Engine Control System shall not cause an unacceptable change in thrust or power or an unacceptable change in Engine operating and starting characteristics. </t>
    </r>
  </si>
  <si>
    <r>
      <t xml:space="preserve">If a single Failure leads to </t>
    </r>
    <r>
      <rPr>
        <sz val="11"/>
        <color theme="1"/>
        <rFont val="Calibri (Body)"/>
        <charset val="204"/>
      </rPr>
      <t>corrupted</t>
    </r>
    <r>
      <rPr>
        <sz val="11"/>
        <rFont val="Calibri"/>
        <family val="2"/>
        <scheme val="minor"/>
      </rPr>
      <t xml:space="preserve"> Aircraft-Supplied Data, then the Engine Control System shall detect and accommodate this failure.</t>
    </r>
  </si>
  <si>
    <r>
      <t xml:space="preserve">If a single Failure leads to </t>
    </r>
    <r>
      <rPr>
        <sz val="11"/>
        <color theme="1"/>
        <rFont val="Calibri (Body)"/>
        <charset val="204"/>
      </rPr>
      <t>corrupted</t>
    </r>
    <r>
      <rPr>
        <sz val="11"/>
        <rFont val="Calibri"/>
        <family val="2"/>
        <scheme val="minor"/>
      </rPr>
      <t xml:space="preserve"> Aircraft-Supplied Data, then the Engine Control System shall evaluate and document this failure.</t>
    </r>
  </si>
  <si>
    <t>If a loss or interruption of electrical power supplied from the aircraft to the Engine Control System occurs, then the Engine Control System shall not cause a Hazardous Engine Effect.</t>
  </si>
  <si>
    <t>If a loss or interuption of electrical power supplied from the aircraft to the Engine Control System occures, then the Engine Control System shall not cause unacceptable transmission of erroneous data.</t>
  </si>
  <si>
    <t>If the Engine Control System has to recover Engine operation automatically, then the capacity of the dedicated power source shall provide sufficient margin to account for Engine operation below idle.</t>
  </si>
  <si>
    <t>The Engine instructions shall declare the need for, and the characteristics of, any electrical power supplied from the aircraft to the Engine Control System for starting and operating the Engine.</t>
  </si>
  <si>
    <t>When aircraft supplied electrical power returns to within the declared limits the Engine Control System shall resume normal operation.</t>
  </si>
  <si>
    <t>If a blockage or leakage of the signal lines on the Engine Control System occures, the Engine Control System shall consider the effects as part of the system safety assessment of CS-E 50 (d) and the appropriate design precautions adopted.</t>
  </si>
  <si>
    <t>The Engine Control System shall incorporate means or provision for means for automatic availability and automatic control of the 30-Second OEI Power within its operating limitations.</t>
  </si>
  <si>
    <r>
      <t xml:space="preserve">The </t>
    </r>
    <r>
      <rPr>
        <sz val="11"/>
        <color theme="1"/>
        <rFont val="Calibri (Body)"/>
        <charset val="204"/>
      </rPr>
      <t>ECS</t>
    </r>
    <r>
      <rPr>
        <sz val="11"/>
        <rFont val="Calibri"/>
        <family val="2"/>
        <scheme val="minor"/>
      </rPr>
      <t xml:space="preserve"> shall provide rapid engine shut down.</t>
    </r>
  </si>
  <si>
    <t>If a Fault or Failure leads to a change in thrust or power, a transmission of erroneous data, or an effect on Engine operability together with the predicted frequency of occurrence of these Faults or Failures, then the Engine Control System shall identify this Fault or Failure.</t>
  </si>
  <si>
    <t>If a single Failure leads to Aircraft-Supplied Data corruption, then the Engine Control System shall not cause a Hazardous Engine Effect.</t>
  </si>
  <si>
    <r>
      <t xml:space="preserve">When the Engine Control System changes operational mode because of a Fault or Failure, the Engine Control System shall maintain </t>
    </r>
    <r>
      <rPr>
        <sz val="11"/>
        <color theme="1"/>
        <rFont val="Calibri (Body)"/>
        <charset val="204"/>
      </rPr>
      <t>acceptable characteristics</t>
    </r>
    <r>
      <rPr>
        <sz val="11"/>
        <color theme="1"/>
        <rFont val="Calibri"/>
        <family val="2"/>
        <scheme val="minor"/>
      </rPr>
      <t>.</t>
    </r>
  </si>
  <si>
    <r>
      <t xml:space="preserve">When the Engine Control System changes operational mode because of a Fault or Failure, the Engine Control System </t>
    </r>
    <r>
      <rPr>
        <sz val="11"/>
        <color theme="1"/>
        <rFont val="Calibri (Body)"/>
        <charset val="204"/>
      </rPr>
      <t>shall provide provision for a means to alert the crew.</t>
    </r>
  </si>
  <si>
    <t>The Engine Control System shall be designed in the way, that the engine can be operated within approved operating limits.</t>
  </si>
  <si>
    <t>The Engine Control System shall achieve the rate for Loss of Thrust (or Power) Control events.</t>
  </si>
  <si>
    <t>As long as the ECS is in the state full-up configuration, the Engine Control System shall be single fault tolerant system to LOTC/LOPC events.</t>
  </si>
  <si>
    <t>If a single Failure of Engine Control System occurs, the Engine Control System shall not cause a Hazardous Engine Effect.</t>
  </si>
  <si>
    <t>If the Engine Control System has damage, the Engine Control System shall not cause a Hazardous Engine Effect.</t>
  </si>
  <si>
    <t>As long as the Engine Control System provides the funtion over-speed protection, the Engine Control System shall provide the actor with the ability to test the availability of the protection function.</t>
  </si>
  <si>
    <t>The Engine Control System shall use optimal means, which allows system testing in the minimum number of cycles.</t>
  </si>
  <si>
    <t>If the Engine Control System can not run a automated test of the availability of the protection function, the Engine Control System instructions should provide the specification for a manual test.</t>
  </si>
  <si>
    <t>As long as hydromechanical means provide over-speed protection, the ECS shall be able to provide the overspeed function in between inspection and maintenance periods.</t>
  </si>
  <si>
    <t>As soon as a single failure leads to Aircraft-Supplied Data corruption, the ECS shall prevent a hazardous engine effect.</t>
  </si>
  <si>
    <t>As soon as single failure leads to Aircraft-Supplied Data corruption, the Engine Control System shall detect and accommodate this failure.</t>
  </si>
  <si>
    <t>As soon as a single failure leads to Aircraft-Supplied Data corruption, the Engine Control System shall evaluate and document this failure.</t>
  </si>
  <si>
    <t>The Engine instructions shall declare the need for, and the characteristics of, any electrical power supplied from the aircraft to the Engine Control System.</t>
  </si>
  <si>
    <t>As soon as the aircraft supplied electrical power is in the state within the declared limits, the Engine Control System shall resume normal operation.</t>
  </si>
  <si>
    <t>The Engine Control System shall consider effects of blockage or leakage of the signal lines.</t>
  </si>
  <si>
    <t>The Engine Control System shall automaticly control the 30-Second OEI Power.</t>
  </si>
  <si>
    <r>
      <t xml:space="preserve">The </t>
    </r>
    <r>
      <rPr>
        <sz val="11"/>
        <color theme="1"/>
        <rFont val="Calibri (Body)"/>
      </rPr>
      <t>Engine Control System shall provide</t>
    </r>
    <r>
      <rPr>
        <sz val="11"/>
        <color theme="1"/>
        <rFont val="Calibri (Body)"/>
        <charset val="204"/>
      </rPr>
      <t xml:space="preserve"> the user with the ability to modulate the Engine power or thrust with adequate sensitivity and accuracy over the declared range of Engine operating conditions.</t>
    </r>
  </si>
  <si>
    <r>
      <t xml:space="preserve">As soon as a control </t>
    </r>
    <r>
      <rPr>
        <sz val="11"/>
        <color theme="1"/>
        <rFont val="Calibri (Body)"/>
        <charset val="204"/>
      </rPr>
      <t>mode change</t>
    </r>
    <r>
      <rPr>
        <sz val="11"/>
        <color theme="1"/>
        <rFont val="Calibri"/>
        <family val="2"/>
        <scheme val="minor"/>
      </rPr>
      <t xml:space="preserve"> happens because of a Fault or Failure, the </t>
    </r>
    <r>
      <rPr>
        <sz val="11"/>
        <color theme="1"/>
        <rFont val="Calibri (Body)"/>
        <charset val="204"/>
      </rPr>
      <t>ECS</t>
    </r>
    <r>
      <rPr>
        <sz val="11"/>
        <color theme="1"/>
        <rFont val="Calibri"/>
        <family val="2"/>
        <scheme val="minor"/>
      </rPr>
      <t xml:space="preserve"> shall maintain the engine within approved operational limits.</t>
    </r>
  </si>
  <si>
    <r>
      <t xml:space="preserve">If the Engine Control System changes operational mode because of a Fault or Failure, the Engine Control System shall maintain </t>
    </r>
    <r>
      <rPr>
        <sz val="11"/>
        <color theme="1"/>
        <rFont val="Calibri (Body)"/>
        <charset val="204"/>
      </rPr>
      <t>acceptable characteristics.</t>
    </r>
  </si>
  <si>
    <r>
      <t xml:space="preserve">If the Engine Control System changes operational mode because of a Fault or Failure, the Engine Control System </t>
    </r>
    <r>
      <rPr>
        <sz val="11"/>
        <color theme="1"/>
        <rFont val="Calibri (Body)"/>
        <charset val="204"/>
      </rPr>
      <t>shall alert the crew.</t>
    </r>
  </si>
  <si>
    <r>
      <t xml:space="preserve">If the Engine has operability problems, the </t>
    </r>
    <r>
      <rPr>
        <sz val="11"/>
        <color theme="1"/>
        <rFont val="Calibri (Body)"/>
      </rPr>
      <t>Engine Control System shall identify</t>
    </r>
    <r>
      <rPr>
        <sz val="11"/>
        <color theme="1"/>
        <rFont val="Calibri (Body)"/>
        <charset val="204"/>
      </rPr>
      <t xml:space="preserve"> the Fault or Failure that effect on Engine operability.</t>
    </r>
  </si>
  <si>
    <r>
      <t xml:space="preserve">If the Engine has operability problems, the </t>
    </r>
    <r>
      <rPr>
        <sz val="11"/>
        <color theme="1"/>
        <rFont val="Calibri (Body)"/>
      </rPr>
      <t>Engine Control System shall identify</t>
    </r>
    <r>
      <rPr>
        <sz val="11"/>
        <color theme="1"/>
        <rFont val="Calibri (Body)"/>
        <charset val="204"/>
      </rPr>
      <t xml:space="preserve"> the predicted frequency of occurrence of the Faults or Failures.</t>
    </r>
  </si>
  <si>
    <r>
      <t xml:space="preserve">All associated software and encoded logic shall be designed in the way the performed functions can be operated </t>
    </r>
    <r>
      <rPr>
        <sz val="11"/>
        <color theme="1"/>
        <rFont val="Calibri (Body)"/>
        <charset val="204"/>
      </rPr>
      <t>with minimum of errors.</t>
    </r>
  </si>
  <si>
    <r>
      <t xml:space="preserve">If the Engine Control System receives </t>
    </r>
    <r>
      <rPr>
        <sz val="11"/>
        <color theme="1"/>
        <rFont val="Calibri (Body)"/>
        <charset val="204"/>
      </rPr>
      <t>corrupted</t>
    </r>
    <r>
      <rPr>
        <sz val="11"/>
        <color theme="1"/>
        <rFont val="Calibri"/>
        <family val="2"/>
        <scheme val="minor"/>
      </rPr>
      <t xml:space="preserve"> Aircraft-Supplied Data, the Engine Control System </t>
    </r>
    <r>
      <rPr>
        <sz val="11"/>
        <color theme="1"/>
        <rFont val="Calibri (Body)"/>
        <charset val="204"/>
      </rPr>
      <t xml:space="preserve">shall not cause an unacceptable change in Engine operation. </t>
    </r>
  </si>
  <si>
    <r>
      <t>If the Engine Control System</t>
    </r>
    <r>
      <rPr>
        <sz val="11"/>
        <color theme="1"/>
        <rFont val="Calibri (Body)"/>
        <charset val="204"/>
      </rPr>
      <t xml:space="preserve"> loses electrical power</t>
    </r>
    <r>
      <rPr>
        <sz val="11"/>
        <color theme="1"/>
        <rFont val="Calibri"/>
        <family val="2"/>
        <scheme val="minor"/>
      </rPr>
      <t>, the Engine Control System shall not cause a Hazardous Engine Effect.</t>
    </r>
  </si>
  <si>
    <r>
      <t>If the Engine Control System l</t>
    </r>
    <r>
      <rPr>
        <sz val="11"/>
        <color theme="1"/>
        <rFont val="Calibri (Body)"/>
        <charset val="204"/>
      </rPr>
      <t>oses electrical power</t>
    </r>
    <r>
      <rPr>
        <sz val="11"/>
        <color theme="1"/>
        <rFont val="Calibri"/>
        <family val="2"/>
        <scheme val="minor"/>
      </rPr>
      <t xml:space="preserve">, the Engine Control System shall not cause </t>
    </r>
    <r>
      <rPr>
        <sz val="11"/>
        <color theme="1"/>
        <rFont val="Calibri (Body)"/>
        <charset val="204"/>
      </rPr>
      <t>unacceptable transmission of erroneous data</t>
    </r>
    <r>
      <rPr>
        <sz val="11"/>
        <color theme="1"/>
        <rFont val="Calibri"/>
        <family val="2"/>
        <scheme val="minor"/>
      </rPr>
      <t>.</t>
    </r>
  </si>
  <si>
    <r>
      <t xml:space="preserve">If the Engine Control System recovers the Engine operation, the capacity of the dedicated power source shall maintain </t>
    </r>
    <r>
      <rPr>
        <sz val="11"/>
        <color theme="1"/>
        <rFont val="Calibri (Body)"/>
        <charset val="204"/>
      </rPr>
      <t>Engine operation below idle</t>
    </r>
    <r>
      <rPr>
        <sz val="11"/>
        <color theme="1"/>
        <rFont val="Calibri"/>
        <family val="2"/>
        <scheme val="minor"/>
      </rPr>
      <t>.</t>
    </r>
  </si>
  <si>
    <r>
      <t xml:space="preserve">The </t>
    </r>
    <r>
      <rPr>
        <sz val="11"/>
        <color theme="1"/>
        <rFont val="Calibri (Body)"/>
        <charset val="204"/>
      </rPr>
      <t>ECS</t>
    </r>
    <r>
      <rPr>
        <sz val="11"/>
        <color theme="1"/>
        <rFont val="Calibri"/>
        <family val="2"/>
        <scheme val="minor"/>
      </rPr>
      <t xml:space="preserve"> shall be able to shut down the engine rapidly.</t>
    </r>
  </si>
  <si>
    <t>The Engine Control System shall work within approved operating limits.</t>
  </si>
  <si>
    <t>When the ECS is in the state full-up configuration, the Engine Control System shall be single fault tolerant system to LOTC/LOPC events.</t>
  </si>
  <si>
    <t>If a single Failure of Engine Control System occurs, then the Engine Control System shall prevent a Hazardous Engine Effect.</t>
  </si>
  <si>
    <t>If the Engine Control System has damage, then the Engine Control System shall prevent a Hazardous Engine Effect.</t>
  </si>
  <si>
    <t>When the Engine Control System provides the funtion over-speed protection, the Engine Control System shall provide the actor with the ability to test the availability of the protection function.</t>
  </si>
  <si>
    <t>If the Engine Control System can not run a automated test of the availability of the protection function, then the Engine Control System instructions shall provide the specification for a manual test.</t>
  </si>
  <si>
    <t>When hydromechanical means provide over-speed protection, the ECS shall provide the overspeed function in between inspection and maintenance periods.</t>
  </si>
  <si>
    <t>If single failure leads to Aircraft-Supplied Data corruption, then the ECS shall prevent a hazardous engine effect.</t>
  </si>
  <si>
    <t>If a single failure leads to Aircraft-Supplied Data corruption, then the Engine Control System shall detect and accommodate this failure.</t>
  </si>
  <si>
    <t>If a single failure leads to Aircraft-Supplied Data corruption, then the Engine Control System shall evaluate and document this failure.</t>
  </si>
  <si>
    <t>The Engine instructions shall declare the need for any electrical power supplied from the aircraft to the Engine Control System.</t>
  </si>
  <si>
    <t>The Engine instructions shall declare the characteristics of any electrical power supplied from the aircraft to the Engine Control System.</t>
  </si>
  <si>
    <t>When the aircraft supplied electrical power is in the state within the declared limits, the Engine Control System shall resume normal operation.</t>
  </si>
  <si>
    <r>
      <t xml:space="preserve">If a control </t>
    </r>
    <r>
      <rPr>
        <sz val="11"/>
        <color theme="1"/>
        <rFont val="Calibri (Body)"/>
        <charset val="204"/>
      </rPr>
      <t>mode change</t>
    </r>
    <r>
      <rPr>
        <sz val="11"/>
        <color theme="1"/>
        <rFont val="Calibri"/>
        <family val="2"/>
        <scheme val="minor"/>
      </rPr>
      <t xml:space="preserve"> happens because of a Fault or Failure, then the </t>
    </r>
    <r>
      <rPr>
        <sz val="11"/>
        <color theme="1"/>
        <rFont val="Calibri (Body)"/>
        <charset val="204"/>
      </rPr>
      <t>ECS</t>
    </r>
    <r>
      <rPr>
        <sz val="11"/>
        <color theme="1"/>
        <rFont val="Calibri"/>
        <family val="2"/>
        <scheme val="minor"/>
      </rPr>
      <t xml:space="preserve"> shall maintain the engine within approved operational limits.</t>
    </r>
  </si>
  <si>
    <r>
      <t xml:space="preserve">If the Engine Control System changes operational mode because of a Fault or Failure, then the Engine Control System shall maintain </t>
    </r>
    <r>
      <rPr>
        <sz val="11"/>
        <color theme="1"/>
        <rFont val="Calibri (Body)"/>
        <charset val="204"/>
      </rPr>
      <t>acceptable characteristics.</t>
    </r>
  </si>
  <si>
    <r>
      <t xml:space="preserve">If the Engine Control System changes operational mode because of a Fault or Failure, then the Engine Control System </t>
    </r>
    <r>
      <rPr>
        <sz val="11"/>
        <color theme="1"/>
        <rFont val="Calibri (Body)"/>
        <charset val="204"/>
      </rPr>
      <t>shall alert the crew.</t>
    </r>
  </si>
  <si>
    <r>
      <t xml:space="preserve">If the Engine has operability problems, then the </t>
    </r>
    <r>
      <rPr>
        <sz val="11"/>
        <color theme="1"/>
        <rFont val="Calibri (Body)"/>
      </rPr>
      <t>Engine Control System shall identify</t>
    </r>
    <r>
      <rPr>
        <sz val="11"/>
        <color theme="1"/>
        <rFont val="Calibri (Body)"/>
        <charset val="204"/>
      </rPr>
      <t xml:space="preserve"> the Fault or Failure that effect on Engine operability.</t>
    </r>
  </si>
  <si>
    <r>
      <t xml:space="preserve">If the Engine has operability problems, then the </t>
    </r>
    <r>
      <rPr>
        <sz val="11"/>
        <color theme="1"/>
        <rFont val="Calibri (Body)"/>
      </rPr>
      <t>Engine Control System shall identify</t>
    </r>
    <r>
      <rPr>
        <sz val="11"/>
        <color theme="1"/>
        <rFont val="Calibri (Body)"/>
        <charset val="204"/>
      </rPr>
      <t xml:space="preserve"> the predicted frequency of occurrence of the Faults or Failures.</t>
    </r>
  </si>
  <si>
    <r>
      <t xml:space="preserve">All associated software and encoded logic shall work </t>
    </r>
    <r>
      <rPr>
        <sz val="11"/>
        <color theme="1"/>
        <rFont val="Calibri (Body)"/>
        <charset val="204"/>
      </rPr>
      <t>with minimum of errors.</t>
    </r>
  </si>
  <si>
    <r>
      <t xml:space="preserve">If the Engine Control System receives </t>
    </r>
    <r>
      <rPr>
        <sz val="11"/>
        <color theme="1"/>
        <rFont val="Calibri (Body)"/>
        <charset val="204"/>
      </rPr>
      <t>corrupted</t>
    </r>
    <r>
      <rPr>
        <sz val="11"/>
        <color theme="1"/>
        <rFont val="Calibri"/>
        <family val="2"/>
        <scheme val="minor"/>
      </rPr>
      <t xml:space="preserve"> Aircraft-Supplied Data, then the Engine Control System </t>
    </r>
    <r>
      <rPr>
        <sz val="11"/>
        <color theme="1"/>
        <rFont val="Calibri (Body)"/>
        <charset val="204"/>
      </rPr>
      <t xml:space="preserve">shall prevent an unacceptable change in Engine operation. </t>
    </r>
  </si>
  <si>
    <r>
      <t>If the Engine Control System</t>
    </r>
    <r>
      <rPr>
        <sz val="11"/>
        <color theme="1"/>
        <rFont val="Calibri (Body)"/>
        <charset val="204"/>
      </rPr>
      <t xml:space="preserve"> loses electrical power</t>
    </r>
    <r>
      <rPr>
        <sz val="11"/>
        <color theme="1"/>
        <rFont val="Calibri"/>
        <family val="2"/>
        <scheme val="minor"/>
      </rPr>
      <t>, then the Engine Control System shall prevent a Hazardous Engine Effect.</t>
    </r>
  </si>
  <si>
    <r>
      <t>If the Engine Control System l</t>
    </r>
    <r>
      <rPr>
        <sz val="11"/>
        <color theme="1"/>
        <rFont val="Calibri (Body)"/>
        <charset val="204"/>
      </rPr>
      <t>oses electrical power</t>
    </r>
    <r>
      <rPr>
        <sz val="11"/>
        <color theme="1"/>
        <rFont val="Calibri"/>
        <family val="2"/>
        <scheme val="minor"/>
      </rPr>
      <t xml:space="preserve">, then the Engine Control System shall prevent </t>
    </r>
    <r>
      <rPr>
        <sz val="11"/>
        <color theme="1"/>
        <rFont val="Calibri (Body)"/>
        <charset val="204"/>
      </rPr>
      <t>unacceptable transmission of erroneous data</t>
    </r>
    <r>
      <rPr>
        <sz val="11"/>
        <color theme="1"/>
        <rFont val="Calibri"/>
        <family val="2"/>
        <scheme val="minor"/>
      </rPr>
      <t>.</t>
    </r>
  </si>
  <si>
    <r>
      <t xml:space="preserve">If the Engine Control System recovers the Engine operation, then the capacity of the dedicated power source shall maintain </t>
    </r>
    <r>
      <rPr>
        <sz val="11"/>
        <color theme="1"/>
        <rFont val="Calibri (Body)"/>
        <charset val="204"/>
      </rPr>
      <t>Engine operation below idle</t>
    </r>
    <r>
      <rPr>
        <sz val="11"/>
        <color theme="1"/>
        <rFont val="Calibri"/>
        <family val="2"/>
        <scheme val="minor"/>
      </rPr>
      <t>.</t>
    </r>
  </si>
  <si>
    <r>
      <t xml:space="preserve">The </t>
    </r>
    <r>
      <rPr>
        <sz val="11"/>
        <color theme="1"/>
        <rFont val="Calibri (Body)"/>
        <charset val="204"/>
      </rPr>
      <t>ECS</t>
    </r>
    <r>
      <rPr>
        <sz val="11"/>
        <color theme="1"/>
        <rFont val="Calibri"/>
        <family val="2"/>
        <scheme val="minor"/>
      </rPr>
      <t xml:space="preserve"> shall provide the ability to shut down the engine rapidly.</t>
    </r>
  </si>
  <si>
    <t>If the ECS is in the state full-up configuration, the Engine Control System shall be essentially Single Fault Tolerant with respect to LOTC/LOPC event.</t>
  </si>
  <si>
    <t>If a single Failure of Engine Control System occure,  the Engine Control System shall not cause a Hazardous Engine Effect.</t>
  </si>
  <si>
    <t>If a Failure leads to damage to Engine Control System components,  the Engine Control System shall not cause a Hazardous Engine Effect.</t>
  </si>
  <si>
    <t>If electronic over-speed protection systems are provided, the design shall include a means for testing the system to establish the availability of the protection function.</t>
  </si>
  <si>
    <t>If over-speed protection is provided through hydromechanical means, the frequency of Engine Control System inspection and maintenance periods shall be consistent with the required availability of the feature.</t>
  </si>
  <si>
    <t>If a single Failure leads to Aircraft-Supplied Data corruption, the Engine Control System shall not cause a Hazardous Engine Effect.</t>
  </si>
  <si>
    <t>If a loss or interruption of electrical power supplied from the aircraft to the Engine Control System occurs, the Engine Control System shall not cause a Hazardous Engine Effect.</t>
  </si>
  <si>
    <t>If a loss or interuption of electrical power supplied from the aircraft to the Engine Control System occures, the Engine Control System shall not cause unacceptable transmission of erroneous data.</t>
  </si>
  <si>
    <t>If the Engine Control System has to recover Engine operation automatically, the capacity of the dedicated power source shall provide sufficient margin to account for Engine operation below idle.</t>
  </si>
  <si>
    <t>If aircraft supplied electrical power returns to within the declared limits the Engine Control System shall resume normal operation.</t>
  </si>
  <si>
    <r>
      <t xml:space="preserve">The </t>
    </r>
    <r>
      <rPr>
        <sz val="11"/>
        <color theme="1"/>
        <rFont val="Calibri (Body)"/>
        <charset val="204"/>
      </rPr>
      <t>Engine Control System shall enable selected</t>
    </r>
    <r>
      <rPr>
        <sz val="11"/>
        <color theme="1"/>
        <rFont val="Calibri"/>
        <family val="2"/>
        <scheme val="minor"/>
      </rPr>
      <t xml:space="preserve"> values of relevant control parameters to be maintained.</t>
    </r>
  </si>
  <si>
    <r>
      <t xml:space="preserve">If the Engine Control System </t>
    </r>
    <r>
      <rPr>
        <sz val="11"/>
        <color theme="1"/>
        <rFont val="Calibri (Body)"/>
        <charset val="204"/>
      </rPr>
      <t>changes operational mode because of a Fault or Failure</t>
    </r>
    <r>
      <rPr>
        <sz val="11"/>
        <color theme="1"/>
        <rFont val="Calibri"/>
        <family val="2"/>
        <scheme val="minor"/>
      </rPr>
      <t>, the Engine Control System shall maintain the engine within approved operational limits.</t>
    </r>
  </si>
  <si>
    <r>
      <t xml:space="preserve">If the Engine Control System changes operational mode because of a Fault or Failure, the Engine Control System shall maintain </t>
    </r>
    <r>
      <rPr>
        <sz val="11"/>
        <color theme="1"/>
        <rFont val="Calibri (Body)"/>
        <charset val="204"/>
      </rPr>
      <t>acceptable characteristics</t>
    </r>
    <r>
      <rPr>
        <sz val="11"/>
        <color theme="1"/>
        <rFont val="Calibri"/>
        <family val="2"/>
        <scheme val="minor"/>
      </rPr>
      <t>.</t>
    </r>
  </si>
  <si>
    <r>
      <t xml:space="preserve">If the Engine Control System changes operational mode because of a Fault or Failure, the Engine Control System </t>
    </r>
    <r>
      <rPr>
        <sz val="11"/>
        <color theme="1"/>
        <rFont val="Calibri (Body)"/>
        <charset val="204"/>
      </rPr>
      <t>shall provide provision for a means to alert the crew.</t>
    </r>
  </si>
  <si>
    <r>
      <t xml:space="preserve">If a single Failure leads to </t>
    </r>
    <r>
      <rPr>
        <sz val="11"/>
        <color theme="1"/>
        <rFont val="Calibri (Body)"/>
        <charset val="204"/>
      </rPr>
      <t>corrupted</t>
    </r>
    <r>
      <rPr>
        <sz val="11"/>
        <rFont val="Calibri"/>
        <family val="2"/>
        <scheme val="minor"/>
      </rPr>
      <t xml:space="preserve"> Aircraft-Supplied Data, the Engine Control System shall not cause an unacceptable change in thrust or power or an unacceptable change in Engine operating and starting characteristics. </t>
    </r>
  </si>
  <si>
    <r>
      <t xml:space="preserve">If a single Failure leads to </t>
    </r>
    <r>
      <rPr>
        <sz val="11"/>
        <color theme="1"/>
        <rFont val="Calibri (Body)"/>
        <charset val="204"/>
      </rPr>
      <t>corrupted</t>
    </r>
    <r>
      <rPr>
        <sz val="11"/>
        <rFont val="Calibri"/>
        <family val="2"/>
        <scheme val="minor"/>
      </rPr>
      <t xml:space="preserve"> Aircraft-Supplied Data, the Engine Control System shall detect and accommodate this failure.</t>
    </r>
  </si>
  <si>
    <r>
      <t xml:space="preserve">If a single Failure leads to </t>
    </r>
    <r>
      <rPr>
        <sz val="11"/>
        <color theme="1"/>
        <rFont val="Calibri (Body)"/>
        <charset val="204"/>
      </rPr>
      <t>corrupted</t>
    </r>
    <r>
      <rPr>
        <sz val="11"/>
        <rFont val="Calibri"/>
        <family val="2"/>
        <scheme val="minor"/>
      </rPr>
      <t xml:space="preserve"> Aircraft-Supplied Data, the Engine Control System shall evaluate and document this failure.</t>
    </r>
  </si>
  <si>
    <t>The Engine Control System shall be designed in a way, that the engine can be operated within approved operating limits.</t>
  </si>
  <si>
    <t>If a single Failure of Engine Control System occures, the Engine Control System shall not cause a Hazardous Engine Effect.</t>
  </si>
  <si>
    <r>
      <t>The</t>
    </r>
    <r>
      <rPr>
        <sz val="11"/>
        <color rgb="FF000000"/>
        <rFont val="Calibri (Body)"/>
      </rPr>
      <t xml:space="preserve"> Engine Control System shall provide</t>
    </r>
    <r>
      <rPr>
        <sz val="11"/>
        <color rgb="FF000000"/>
        <rFont val="Calibri (Body)"/>
        <charset val="204"/>
      </rPr>
      <t xml:space="preserve"> the user with the ability to modulate the Engine power or thrust with adequate sensitivity and accuracy over the declared range of Engine operating conditions.</t>
    </r>
  </si>
  <si>
    <r>
      <t xml:space="preserve">If the Engine Control System </t>
    </r>
    <r>
      <rPr>
        <sz val="11"/>
        <color rgb="FF000000"/>
        <rFont val="Calibri (Body)"/>
        <charset val="204"/>
      </rPr>
      <t>changes operational mode because of a Fault or Failure</t>
    </r>
    <r>
      <rPr>
        <sz val="11"/>
        <color rgb="FF000000"/>
        <rFont val="Calibri"/>
        <family val="2"/>
        <scheme val="minor"/>
      </rPr>
      <t>, the Engine Control System shall maintain the engine within approved operational limits.</t>
    </r>
  </si>
  <si>
    <r>
      <t xml:space="preserve">If the Engine Control System changes operational mode because of a Fault or Failure, the Engine Control System shall maintain </t>
    </r>
    <r>
      <rPr>
        <sz val="11"/>
        <color rgb="FF000000"/>
        <rFont val="Calibri (Body)"/>
        <charset val="204"/>
      </rPr>
      <t>acceptable characteristics.</t>
    </r>
  </si>
  <si>
    <r>
      <t xml:space="preserve">If the Engine Control System changes operational mode because of a Fault or Failure, the Engine Control System </t>
    </r>
    <r>
      <rPr>
        <sz val="11"/>
        <color rgb="FF000000"/>
        <rFont val="Calibri (Body)"/>
        <charset val="204"/>
      </rPr>
      <t>shall alert the crew.</t>
    </r>
  </si>
  <si>
    <r>
      <t xml:space="preserve">If the Engine has operability problems, the </t>
    </r>
    <r>
      <rPr>
        <sz val="11"/>
        <color rgb="FF000000"/>
        <rFont val="Calibri (Body)"/>
      </rPr>
      <t>Engine Control System shall identify</t>
    </r>
    <r>
      <rPr>
        <sz val="11"/>
        <color rgb="FF000000"/>
        <rFont val="Calibri (Body)"/>
        <charset val="204"/>
      </rPr>
      <t xml:space="preserve"> the Fault or Failure that effect on Engine operability.</t>
    </r>
  </si>
  <si>
    <r>
      <t xml:space="preserve">If the Engine has operability problems, the </t>
    </r>
    <r>
      <rPr>
        <sz val="11"/>
        <color rgb="FF000000"/>
        <rFont val="Calibri (Body)"/>
      </rPr>
      <t>Engine Control System shall identif</t>
    </r>
    <r>
      <rPr>
        <sz val="11"/>
        <color rgb="FF000000"/>
        <rFont val="Calibri (Body)"/>
        <charset val="204"/>
      </rPr>
      <t>y the predicted frequency of occurrence of the Faults or Failures.</t>
    </r>
  </si>
  <si>
    <r>
      <t xml:space="preserve">All associated software and encoded logic shall be designed in a way the performed functions can be operated </t>
    </r>
    <r>
      <rPr>
        <sz val="11"/>
        <color rgb="FF000000"/>
        <rFont val="Calibri (Body)"/>
        <charset val="204"/>
      </rPr>
      <t>with minimum of errors.</t>
    </r>
  </si>
  <si>
    <r>
      <t xml:space="preserve">If the Engine Control System receives </t>
    </r>
    <r>
      <rPr>
        <sz val="11"/>
        <color rgb="FF000000"/>
        <rFont val="Calibri (Body)"/>
        <charset val="204"/>
      </rPr>
      <t>corrupted</t>
    </r>
    <r>
      <rPr>
        <sz val="11"/>
        <color rgb="FF000000"/>
        <rFont val="Calibri"/>
        <family val="2"/>
        <scheme val="minor"/>
      </rPr>
      <t xml:space="preserve"> Aircraft-Supplied Data, the Engine Control System </t>
    </r>
    <r>
      <rPr>
        <sz val="11"/>
        <color rgb="FF000000"/>
        <rFont val="Calibri (Body)"/>
        <charset val="204"/>
      </rPr>
      <t xml:space="preserve">shall not cause an unacceptable change in Engine operation. </t>
    </r>
  </si>
  <si>
    <r>
      <t xml:space="preserve">If a single Failure leads to </t>
    </r>
    <r>
      <rPr>
        <sz val="11"/>
        <color rgb="FF000000"/>
        <rFont val="Calibri (Body)"/>
        <charset val="204"/>
      </rPr>
      <t>corrupted</t>
    </r>
    <r>
      <rPr>
        <sz val="11"/>
        <rFont val="Calibri"/>
        <family val="2"/>
        <scheme val="minor"/>
      </rPr>
      <t xml:space="preserve"> Aircraft-Supplied Data, the Engine Control System shall detect and accommodate this failure.</t>
    </r>
  </si>
  <si>
    <r>
      <t xml:space="preserve">If a single Failure leads to </t>
    </r>
    <r>
      <rPr>
        <sz val="11"/>
        <color rgb="FF000000"/>
        <rFont val="Calibri (Body)"/>
        <charset val="204"/>
      </rPr>
      <t>corrupted</t>
    </r>
    <r>
      <rPr>
        <sz val="11"/>
        <rFont val="Calibri"/>
        <family val="2"/>
        <scheme val="minor"/>
      </rPr>
      <t xml:space="preserve"> Aircraft-Supplied Data, the Engine Control System shall evaluate and document this failure.</t>
    </r>
  </si>
  <si>
    <r>
      <t>If the Engine Control System</t>
    </r>
    <r>
      <rPr>
        <sz val="11"/>
        <color rgb="FF000000"/>
        <rFont val="Calibri (Body)"/>
        <charset val="204"/>
      </rPr>
      <t xml:space="preserve"> loses electrical power</t>
    </r>
    <r>
      <rPr>
        <sz val="11"/>
        <color rgb="FF000000"/>
        <rFont val="Calibri"/>
        <family val="2"/>
        <scheme val="minor"/>
      </rPr>
      <t>, the Engine Control System shall not cause a Hazardous Engine Effect.</t>
    </r>
  </si>
  <si>
    <r>
      <t>If the Engine Control System l</t>
    </r>
    <r>
      <rPr>
        <sz val="11"/>
        <color rgb="FF000000"/>
        <rFont val="Calibri (Body)"/>
        <charset val="204"/>
      </rPr>
      <t>oses electrical power</t>
    </r>
    <r>
      <rPr>
        <sz val="11"/>
        <color rgb="FF000000"/>
        <rFont val="Calibri"/>
        <family val="2"/>
        <scheme val="minor"/>
      </rPr>
      <t xml:space="preserve">, the Engine Control System shall not cause </t>
    </r>
    <r>
      <rPr>
        <sz val="11"/>
        <color rgb="FF000000"/>
        <rFont val="Calibri (Body)"/>
        <charset val="204"/>
      </rPr>
      <t>unacceptable transmission of erroneous data</t>
    </r>
    <r>
      <rPr>
        <sz val="11"/>
        <color rgb="FF000000"/>
        <rFont val="Calibri"/>
        <family val="2"/>
        <scheme val="minor"/>
      </rPr>
      <t>.</t>
    </r>
  </si>
  <si>
    <r>
      <t xml:space="preserve">If the Engine Control System recovers the Engine operation, the capacity of the dedicated power source shall maintain </t>
    </r>
    <r>
      <rPr>
        <sz val="11"/>
        <color rgb="FF000000"/>
        <rFont val="Calibri (Body)"/>
        <charset val="204"/>
      </rPr>
      <t>Engine operation below idle</t>
    </r>
    <r>
      <rPr>
        <sz val="11"/>
        <color rgb="FF000000"/>
        <rFont val="Calibri"/>
        <family val="2"/>
        <scheme val="minor"/>
      </rPr>
      <t>.</t>
    </r>
  </si>
  <si>
    <r>
      <t xml:space="preserve">The </t>
    </r>
    <r>
      <rPr>
        <sz val="11"/>
        <color rgb="FF000000"/>
        <rFont val="Calibri (Body)"/>
        <charset val="204"/>
      </rPr>
      <t>ECS</t>
    </r>
    <r>
      <rPr>
        <sz val="11"/>
        <color rgb="FF000000"/>
        <rFont val="Calibri"/>
        <family val="2"/>
        <scheme val="minor"/>
      </rPr>
      <t xml:space="preserve"> shall be able to shut down the engine rapidly.</t>
    </r>
  </si>
  <si>
    <t>Globally, it is always the case that the Engine Control System allows modulation of Engine power or thrust with adequate sensitivity and accuracy over the declared range of Engine operating conditions.</t>
  </si>
  <si>
    <t>Globally, it is always the case that the Engine Control System does not cause unacceptable thrust or power oscillations.</t>
  </si>
  <si>
    <t>Globally, it is always the case that the Engine instructions describe the magnitude of any change in thrust or power and the associated transition time.</t>
  </si>
  <si>
    <t>Globally, it is always the case that the Engine Control System achieves the rate for Loss of Thrust Control events, consistent with the safety objective associated with the intended aircraft application.</t>
  </si>
  <si>
    <t>Globally, it is always the case that if the ECS is in the state full-up configuration, the Engine Control System is essentially Single Fault Tolerant with respect to LOTC/LOPC event.</t>
  </si>
  <si>
    <t>After a single Failure of Engine Control System occurs,  the Engine Control System does not cause a Hazardous Engine Effect.</t>
  </si>
  <si>
    <t>Globally, it is always the case that if a Failure leads to damage to Engine Control System components, then the Engine Control System does not cause a Hazardous Engine Effect.</t>
  </si>
  <si>
    <t>Globally, it is always the case that if electronic over-speed protection systems are provided, the design includes means for testing the system to establish the availability of the protection function.</t>
  </si>
  <si>
    <t>Globally, it is always the case that the Engine Controll System achieves a complete test of the system in the minimum number of cycles.</t>
  </si>
  <si>
    <t>Globally, it is always the case that if the test is not fully automatic, the specification for a manual test is contained in the Engine instructions for operation.</t>
  </si>
  <si>
    <t>Globally, it is always the case that if over-speed protection is provided through hydromechanical means, the frequency of Engine Control System inspection and maintenance periods are consistent with the required availability of the feature.</t>
  </si>
  <si>
    <t>Globally, it is always the case that the associated software and encoded logic  is designed to minimise the existence of errors by using an approved method consistent with the criticality of the performed functions.</t>
  </si>
  <si>
    <t>Globally, it is always the case that if a single Failure leads to Aircraft-Supplied Data corruption, then the Engine Control System does not cause a Hazardous Engine Effect.</t>
  </si>
  <si>
    <t>Globally, it is always the case that the Engine instructions declares the need for, and the characteristics of, any electrical power supplied from the aircraft to the Engine Control System for starting and operating the Engine.</t>
  </si>
  <si>
    <t>After  aircraft supplied electrical power returns to within the declared limits, the Engine Control System resumes normal operation.</t>
  </si>
  <si>
    <t>Globally, it is always the case that if a blockage or leakage of the signal lines on the Engine Control System occures, the Engine Control System considers the effects as part of the system safety assessment of CS-E 50 (d) and the appropriate design precautions adopted.</t>
  </si>
  <si>
    <t>Globally, it is always the case that the Engine Control System incorporates means or provision for means for automatic availability and automatic control of the 30-Second OEI Power within its operating limitations.</t>
  </si>
  <si>
    <r>
      <t xml:space="preserve">Globally, it is always the case that the </t>
    </r>
    <r>
      <rPr>
        <sz val="11"/>
        <color theme="1"/>
        <rFont val="Calibri (Body)"/>
        <charset val="204"/>
      </rPr>
      <t xml:space="preserve">Engine Control </t>
    </r>
    <r>
      <rPr>
        <sz val="11"/>
        <color theme="1"/>
        <rFont val="Calibri (Body)"/>
      </rPr>
      <t>System enables</t>
    </r>
    <r>
      <rPr>
        <sz val="11"/>
        <color theme="1"/>
        <rFont val="Calibri (Body)"/>
        <charset val="204"/>
      </rPr>
      <t xml:space="preserve"> selected</t>
    </r>
    <r>
      <rPr>
        <sz val="11"/>
        <color theme="1"/>
        <rFont val="Calibri"/>
        <family val="2"/>
        <scheme val="minor"/>
      </rPr>
      <t xml:space="preserve"> values of relevant control parameters to be maintained.</t>
    </r>
  </si>
  <si>
    <r>
      <t xml:space="preserve">After the Engine Control System </t>
    </r>
    <r>
      <rPr>
        <sz val="11"/>
        <color theme="1"/>
        <rFont val="Calibri (Body)"/>
        <charset val="204"/>
      </rPr>
      <t>changes operational mode because of a Fault or Failure</t>
    </r>
    <r>
      <rPr>
        <sz val="11"/>
        <color theme="1"/>
        <rFont val="Calibri"/>
        <family val="2"/>
        <scheme val="minor"/>
      </rPr>
      <t>, the Engine Control System maintains the engine within approved operational limits.</t>
    </r>
  </si>
  <si>
    <r>
      <t xml:space="preserve">After the Engine Control System changes operational mode because of a Fault or Failure, the Engine Control System maintains </t>
    </r>
    <r>
      <rPr>
        <sz val="11"/>
        <color theme="1"/>
        <rFont val="Calibri (Body)"/>
        <charset val="204"/>
      </rPr>
      <t>acceptable characteristics.</t>
    </r>
  </si>
  <si>
    <r>
      <t>After the Engine Control System changes operational mode because of a Fault or Failure, the Engine Control System</t>
    </r>
    <r>
      <rPr>
        <sz val="11"/>
        <color theme="1"/>
        <rFont val="Calibri (Body)"/>
        <charset val="204"/>
      </rPr>
      <t xml:space="preserve"> alerts the crew.</t>
    </r>
  </si>
  <si>
    <r>
      <t>After the Engine encounters operability problems, the Engine Control</t>
    </r>
    <r>
      <rPr>
        <sz val="11"/>
        <color theme="1"/>
        <rFont val="Calibri (Body)"/>
      </rPr>
      <t xml:space="preserve"> System identifies </t>
    </r>
    <r>
      <rPr>
        <sz val="11"/>
        <color theme="1"/>
        <rFont val="Calibri (Body)"/>
        <charset val="204"/>
      </rPr>
      <t>the Fault or Failure that effect on Engine operability.</t>
    </r>
  </si>
  <si>
    <r>
      <t>After the Engine encounters operability problems, the Engine Control</t>
    </r>
    <r>
      <rPr>
        <sz val="11"/>
        <color theme="1"/>
        <rFont val="Calibri (Body)"/>
      </rPr>
      <t xml:space="preserve"> System shall identify</t>
    </r>
    <r>
      <rPr>
        <sz val="11"/>
        <color theme="1"/>
        <rFont val="Calibri (Body)"/>
        <charset val="204"/>
      </rPr>
      <t xml:space="preserve"> the predicted frequency of occurrence of the Faults or Failures.</t>
    </r>
  </si>
  <si>
    <r>
      <t xml:space="preserve">After the Engine Control System receives </t>
    </r>
    <r>
      <rPr>
        <sz val="11"/>
        <color theme="1"/>
        <rFont val="Calibri (Body)"/>
        <charset val="204"/>
      </rPr>
      <t>corrupted</t>
    </r>
    <r>
      <rPr>
        <sz val="11"/>
        <color theme="1"/>
        <rFont val="Calibri"/>
        <family val="2"/>
        <scheme val="minor"/>
      </rPr>
      <t xml:space="preserve"> Aircraft-Supplied Data, the Engine Control System </t>
    </r>
    <r>
      <rPr>
        <sz val="11"/>
        <color theme="1"/>
        <rFont val="Calibri (Body)"/>
        <charset val="204"/>
      </rPr>
      <t xml:space="preserve">does not cause an unacceptable change in Engine operation. </t>
    </r>
  </si>
  <si>
    <r>
      <t xml:space="preserve">After a single Failure leads to </t>
    </r>
    <r>
      <rPr>
        <sz val="11"/>
        <color theme="1"/>
        <rFont val="Calibri (Body)"/>
        <charset val="204"/>
      </rPr>
      <t>corrupted</t>
    </r>
    <r>
      <rPr>
        <sz val="11"/>
        <rFont val="Calibri"/>
        <family val="2"/>
        <scheme val="minor"/>
      </rPr>
      <t xml:space="preserve"> Aircraft-Supplied Data, the Engine Control System detects and accommodate this failure.</t>
    </r>
  </si>
  <si>
    <r>
      <t xml:space="preserve">After a single Failure leads to </t>
    </r>
    <r>
      <rPr>
        <sz val="11"/>
        <color theme="1"/>
        <rFont val="Calibri (Body)"/>
        <charset val="204"/>
      </rPr>
      <t>corrupted</t>
    </r>
    <r>
      <rPr>
        <sz val="11"/>
        <rFont val="Calibri"/>
        <family val="2"/>
        <scheme val="minor"/>
      </rPr>
      <t xml:space="preserve"> Aircraft-Supplied Data, the Engine Control System evaluates and documents this failure.</t>
    </r>
  </si>
  <si>
    <r>
      <t>After the Engine Control System</t>
    </r>
    <r>
      <rPr>
        <sz val="11"/>
        <color theme="1"/>
        <rFont val="Calibri (Body)"/>
        <charset val="204"/>
      </rPr>
      <t xml:space="preserve"> loses electrical power</t>
    </r>
    <r>
      <rPr>
        <sz val="11"/>
        <color theme="1"/>
        <rFont val="Calibri"/>
        <family val="2"/>
        <scheme val="minor"/>
      </rPr>
      <t>, the Engine Control System does not cause a Hazardous Engine Effect.</t>
    </r>
  </si>
  <si>
    <r>
      <t>After the Engine Control System l</t>
    </r>
    <r>
      <rPr>
        <sz val="11"/>
        <color theme="1"/>
        <rFont val="Calibri (Body)"/>
        <charset val="204"/>
      </rPr>
      <t>oses electrical power</t>
    </r>
    <r>
      <rPr>
        <sz val="11"/>
        <color theme="1"/>
        <rFont val="Calibri"/>
        <family val="2"/>
        <scheme val="minor"/>
      </rPr>
      <t xml:space="preserve">, the Engine Control System does not cause </t>
    </r>
    <r>
      <rPr>
        <sz val="11"/>
        <color theme="1"/>
        <rFont val="Calibri (Body)"/>
        <charset val="204"/>
      </rPr>
      <t>unacceptable transmission of erroneous data</t>
    </r>
    <r>
      <rPr>
        <sz val="11"/>
        <color theme="1"/>
        <rFont val="Calibri"/>
        <family val="2"/>
        <scheme val="minor"/>
      </rPr>
      <t>.</t>
    </r>
  </si>
  <si>
    <r>
      <t xml:space="preserve">After the Engine Control System recovers the Engine operation, the capacity of the dedicated power source shall maintain </t>
    </r>
    <r>
      <rPr>
        <sz val="11"/>
        <color theme="1"/>
        <rFont val="Calibri (Body)"/>
        <charset val="204"/>
      </rPr>
      <t>Engine operation below idle</t>
    </r>
    <r>
      <rPr>
        <sz val="11"/>
        <color theme="1"/>
        <rFont val="Calibri"/>
        <family val="2"/>
        <scheme val="minor"/>
      </rPr>
      <t>.</t>
    </r>
  </si>
  <si>
    <r>
      <t xml:space="preserve">Globally, it is always the case that the </t>
    </r>
    <r>
      <rPr>
        <sz val="11"/>
        <color theme="1"/>
        <rFont val="Calibri (Body)"/>
        <charset val="204"/>
      </rPr>
      <t>ECS</t>
    </r>
    <r>
      <rPr>
        <sz val="11"/>
        <rFont val="Calibri"/>
        <family val="2"/>
        <scheme val="minor"/>
      </rPr>
      <t xml:space="preserve"> provides rapid engine shut down.</t>
    </r>
  </si>
  <si>
    <t>The TSS shall provide assistants and supervisors with the ability to manage contracts. Manage means „CRUD“ (Create, Read, Update, Delete). Update and deletion of contracts is only possible in state PREPARED.</t>
  </si>
  <si>
    <t>The TSS should provide secretaries with the ability to print contracts. This printout is intended to be used as cover page for the paper archive of the printed time sheets.</t>
  </si>
  <si>
    <t>The TSS should be able to determine the public holidays in Germany from January 01 2017 until December 31 2027 (at least). Then, the federal state must be configurable since there are different regulations for public holidays in the various parts of the country.</t>
  </si>
  <si>
    <t>The TSS shall set a contract to PREPARED status as soon as it is created.</t>
  </si>
  <si>
    <t>The TSS shall ensure that start date, end date, frequency, hours per week, vacation hours, working days per week, and vacation days per year can only be changed when the contract is in PREPARED status.</t>
  </si>
  <si>
    <t>The TSS shall ensure that start date and end date of a contract always denote complete months (i.e., the start date must be the first day of a month, the end date the last day).</t>
  </si>
  <si>
    <t>The TSS shall ensure that only contracts can be terminated whose time sheets are in status SIGNED_BY_SUPERVISOR or IN_PROGRESS.</t>
  </si>
  <si>
    <t>Before terminating a contract, the TSS should warn the user if there are time sheets in state IN_PROGRESS that have entries. The user may then decide to not terminate the contract yet.</t>
  </si>
  <si>
    <t>The TSS shall set a contract to status ARCHIVED as soon as all time sheets of that contract are in status ARCHIVED.</t>
  </si>
  <si>
    <t>The TSS shall create all time sheets for a contract based on the time sheet frequency and the start and end dates of the contract as soon as the contract enters the STARTED status.</t>
  </si>
  <si>
    <t>The TSS shall delete time sheets in status IN_PROGRESS as soon as the contract status changes to TERMINATED.</t>
  </si>
  <si>
    <t>The TSS shall not delete time sheets that are in the SIGNED_BY_EMPLOYEE state.</t>
  </si>
  <si>
    <t>The TSS shall not delete time sheets that are in the SIGNED_BY_SUPERVISOR state.</t>
  </si>
  <si>
    <t>The TSS shall provide employees, assistants, supervisors, and secretaries with the ability to view time sheets.</t>
  </si>
  <si>
    <t>The TSS shall provide secretaries with the ability to print time sheets.</t>
  </si>
  <si>
    <t>The TSS shall provide employees with the ability to sign a time sheet. Then, the time sheet changes from IN_PROGRESS to SIGNED_BY_EMPLOYEE status.</t>
  </si>
  <si>
    <t>The TSS should provide employees with the ability to revoke the signature. Then, the time sheet changes from SIGNED_BY_EMPLOYEE to IN_PROGRESS status.</t>
  </si>
  <si>
    <t>The TSS shall provide supervisors with the ability to sign a time sheet that is in status SIGNED_BY_EMPLOYEE. Then, the time sheet changes to SIGNED_BY_SUPERVISOR status.</t>
  </si>
  <si>
    <t>The TSS should provide employees and supervisors with the ability to digitally sign the time sheets.</t>
  </si>
  <si>
    <t>On the last day of a time sheet (either end of week or end of month), the TSS shall send a reminder mail to the employee if the time sheet is in state IN_PROGRESS.</t>
  </si>
  <si>
    <t>The TSS shall send a reminder mail to the supervisor and the assistants if the time
sheet is in state SIGNED_BY_EMPLOYEE. (then, the supervisor may reject or sign the
time sheet)</t>
  </si>
  <si>
    <t>The TSS shall send a reminder mail to the secretaries if the time sheet is in state
SIGNED_BY_SUPERVISOR.</t>
  </si>
  <si>
    <t>The TSS should repeat reminders every day.</t>
  </si>
  <si>
    <t>The TSS should collect all reminders so that a person receives at most one e-mail per day.</t>
  </si>
  <si>
    <t>The TSS shall provide secretaries with the ability to archive time sheets that are in status SIGNED_BY_SUPERVISOR. Then, the time sheet changes to status ARCHIVED.</t>
  </si>
  <si>
    <t>The TSS shall ensure that archived time sheets can not be changed.</t>
  </si>
  <si>
    <t>The TSS shall delete time sheets 2 years after the signature of the supervisor. When all time sheets of a contract are deleted, the contract has to be deleted as well.</t>
  </si>
  <si>
    <t>The TSS shall be designed in a way that only authorized users may view/change/delete data. Access rules are based on the users affiliation (staff, student) as well as on the roles a user owns with respect to a contract.</t>
  </si>
  <si>
    <t>The TSS should support mobile devices.</t>
  </si>
  <si>
    <t>The TSS should be designed such that it can be used with different browsers. At least, FireFox, Safari, Chrome shall be supported.</t>
  </si>
  <si>
    <t>The TSS should use the Bootstrap CSS library.</t>
  </si>
  <si>
    <t>The TSS should provide the users to choose their language.</t>
  </si>
  <si>
    <t>The TSS shall support English as user interface language.</t>
  </si>
  <si>
    <t>The TSS should support German as user interface language.</t>
  </si>
  <si>
    <t>The TSS should send reminders to users in their preferred language.</t>
  </si>
  <si>
    <t>The TSS shall contain (at least) two modules, the web module and the EJB module.</t>
  </si>
  <si>
    <t>The TSS shall use third-party libraries that were not presented in the lecture/lab only
after negotiation with the customer</t>
  </si>
  <si>
    <t>The project team shall prefix all global names with its team name. Such names are e.g. project name, context path (root URL), database name, persistence units, server resources, etc. This is to avoid naming conflicts, since the customer has to install the systems of many teams side-by-side.</t>
  </si>
  <si>
    <t>The TSS shall be documented in a project manual (can be online, e.g., Wiki) such that the customer can install the system on a fresh Payara server.</t>
  </si>
  <si>
    <t>The project manual should contain descriptions of problems that occurred during the implementation and their solutions.</t>
  </si>
  <si>
    <t>The project participants should record the time spent on the project.</t>
  </si>
  <si>
    <r>
      <t xml:space="preserve">The TSS shall calculate the vacation hours by the following formula:
</t>
    </r>
    <r>
      <rPr>
        <i/>
        <sz val="11"/>
        <color theme="1"/>
        <rFont val="Calibri"/>
        <family val="2"/>
        <scheme val="minor"/>
      </rPr>
      <t>vacationHours = vacationDaysPerYear * durationOfContract / 12 * hoursPerWeek / workingDaysPerWeek.</t>
    </r>
    <r>
      <rPr>
        <sz val="11"/>
        <color theme="1"/>
        <rFont val="Calibri"/>
        <family val="2"/>
        <scheme val="minor"/>
      </rPr>
      <t xml:space="preserve"> The duration of the contract is counted in months.</t>
    </r>
  </si>
  <si>
    <r>
      <t xml:space="preserve">The TSS shall calculate the hours due for a Timesheet by the following formula:
</t>
    </r>
    <r>
      <rPr>
        <i/>
        <sz val="11"/>
        <color theme="1"/>
        <rFont val="Calibri"/>
        <family val="2"/>
        <scheme val="minor"/>
      </rPr>
      <t xml:space="preserve">hoursDue = (workingDaysInPeriod - publicHolidaysInPeriod) * hoursPerWeek / workingDaysPerWeek. </t>
    </r>
    <r>
      <rPr>
        <sz val="11"/>
        <color theme="1"/>
        <rFont val="Calibri"/>
        <family val="2"/>
        <scheme val="minor"/>
      </rPr>
      <t>The period can be a week or a month, depending on the TimesheetFreqeuency of the contract. E.g., if workingDaysPerWeek = 5, Monday to Friday count as working days, Saturday and Sunday as non-working days. Only public holidays have to be counted that are on working days.</t>
    </r>
  </si>
  <si>
    <t>The TSS should provide secretaries with the ability to print contracts.</t>
  </si>
  <si>
    <t>This printout should be used as a cover page for the paper archive of the printed timesheets.</t>
  </si>
  <si>
    <t>The TSS should determine the public holidays in Germany from January 01 2017 until December 31 2027 (at least). Then, the federal state must be configurable since there are different regulations for public holidays in the various parts of the country.</t>
  </si>
  <si>
    <t>As soon as TSS is created, it shall set a contract to PREPARED status as soon.</t>
  </si>
  <si>
    <t>The TSS shall ensure that end date of a contract always denotes complete months (i.e., the start date must be the first day of a month, the end date the last day).</t>
  </si>
  <si>
    <t>As soon as terminating a contract, the TSS should warn the user if there are timesheets in state IN_PROGRESS that have entries. The user may then decide to not terminate the contract yet.</t>
  </si>
  <si>
    <t>As soon as all timesheets of that contract are in status ARCHIVED, the TSS shall set a contract to status ARCHIVED.</t>
  </si>
  <si>
    <t>As soon as the contract enters the STARTED
status, the TSS shall create all timesheets for a contract based on the timesheet frequency
and the start and end dates of the contract.</t>
  </si>
  <si>
    <t>As soon as the contract status changes to TERMINATED, the TSS shall delete timesheets in status IN_PROGRESS.</t>
  </si>
  <si>
    <t>The TSS should provide employees with the ability to revoke the signature. Then, the
timesheet changes from SIGNED_BY_EMPLOYEE to IN_PROGRESS status.</t>
  </si>
  <si>
    <t>The TSS should provide employees and supervisors with the ability to digitally sign the timesheets.</t>
  </si>
  <si>
    <t>As soon as a timesheet is on the last day (either end of week or end of the month), the TSS shall send a reminder mail to the employee if the timesheet is in state IN_PROGRESS.</t>
  </si>
  <si>
    <t>As soon as the timesheet is in state SIGNED_BY_EMPLOYEE, the TSS shall send a reminder mail to the supervisor and the assistants (then, the supervisor may reject or sign the timesheet).</t>
  </si>
  <si>
    <t>As soon as the timesheet is in state
SIGNED_BY_SUPERVISOR, the TSS shall send a reminder mail to the secretaries.</t>
  </si>
  <si>
    <t>The TSS shall provide secretaries with the ability to archive timesheets that are in status SIGNED_BY_SUPERVISOR. Then, the timesheet should change status to ARCHIVED.</t>
  </si>
  <si>
    <t>As soon as all timesheets of a contract are deleted, the system shall delete the contract.</t>
  </si>
  <si>
    <t>The TSS should support variable archive durations. In this case, the 2 years duration is not fixed, but should be stored per contract. The duration should have a default value of 2 years.</t>
  </si>
  <si>
    <t>The TSS shall be designed in a way that only authorized users may view/change/delete data. Access rules should be based on the user's affiliation (staff, student) as well as on the roles a user owns with respect to a contract.</t>
  </si>
  <si>
    <t>The TSS should be designed in a way that it can be used with different browsers. The system shall support, at least, Firefox, Safari, Chrome.</t>
  </si>
  <si>
    <t>The TSS shall be designed in a way that the user interface language can be switched.</t>
  </si>
  <si>
    <t>The TSS should support German as a user interface language.</t>
  </si>
  <si>
    <t>As soon as negotiated with the customer, the TSS shall use third-party libraries that were not presented in the lecture/lab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</si>
</sst>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h]:mm:ss;@"/>
    <numFmt numFmtId="165" formatCode="_-* #,##0.0_-;\-* #,##0.0_-;_-* &quot;-&quot;??_-;_-@_-"/>
    <numFmt numFmtId="166" formatCode="_-* #,##0_-;\-* #,##0_-;_-* &quot;-&quot;??_-;_-@_-"/>
    <numFmt numFmtId="167" formatCode="_-* #,##0.0000_-;\-* #,##0.0000_-;_-* &quot;-&quot;??_-;_-@_-"/>
    <numFmt numFmtId="168" formatCode="_-* #,##0.000_-;\-* #,##0.000_-;_-* &quot;-&quot;??_-;_-@_-"/>
  </numFmts>
  <fonts count="14" x14ac:knownFonts="1">
    <font>
      <sz val="11"/>
      <color theme="1"/>
      <name val="Calibri"/>
      <family val="2"/>
      <scheme val="minor"/>
    </font>
    <font>
      <b/>
      <sz val="11"/>
      <color theme="1"/>
      <name val="Calibri"/>
      <family val="2"/>
      <scheme val="minor"/>
    </font>
    <font>
      <sz val="11"/>
      <name val="Calibri"/>
      <family val="2"/>
      <scheme val="minor"/>
    </font>
    <font>
      <sz val="11"/>
      <color theme="1"/>
      <name val="Calibri (Body)"/>
      <charset val="204"/>
    </font>
    <font>
      <sz val="11"/>
      <color theme="1"/>
      <name val="Calibri"/>
      <family val="2"/>
      <charset val="204"/>
      <scheme val="minor"/>
    </font>
    <font>
      <sz val="11"/>
      <color rgb="FF000000"/>
      <name val="Calibri (Body)"/>
      <charset val="204"/>
    </font>
    <font>
      <sz val="11"/>
      <color rgb="FF000000"/>
      <name val="Calibri"/>
      <family val="2"/>
      <scheme val="minor"/>
    </font>
    <font>
      <sz val="11"/>
      <color theme="1"/>
      <name val="Calibri (Body)"/>
    </font>
    <font>
      <sz val="11"/>
      <color rgb="FF000000"/>
      <name val="Calibri"/>
      <family val="2"/>
    </font>
    <font>
      <i/>
      <sz val="11"/>
      <color theme="1"/>
      <name val="Calibri"/>
      <family val="2"/>
      <scheme val="minor"/>
    </font>
    <font>
      <sz val="11"/>
      <color theme="1"/>
      <name val="Helvetica"/>
      <family val="2"/>
    </font>
    <font>
      <sz val="11"/>
      <color theme="1"/>
      <name val="Calibri"/>
      <family val="2"/>
      <scheme val="minor"/>
    </font>
    <font>
      <sz val="12"/>
      <color theme="1"/>
      <name val="Calibri"/>
      <family val="2"/>
    </font>
    <font>
      <sz val="11"/>
      <color rgb="FF000000"/>
      <name val="Calibri (Body)"/>
    </font>
  </fonts>
  <fills count="11">
    <fill>
      <patternFill patternType="none"/>
    </fill>
    <fill>
      <patternFill patternType="gray125"/>
    </fill>
    <fill>
      <patternFill patternType="solid">
        <fgColor rgb="FFA9D08E"/>
        <bgColor rgb="FF000000"/>
      </patternFill>
    </fill>
    <fill>
      <patternFill patternType="solid">
        <fgColor rgb="FFFFCCCC"/>
        <bgColor rgb="FF000000"/>
      </patternFill>
    </fill>
    <fill>
      <patternFill patternType="solid">
        <fgColor rgb="FFFFE699"/>
        <bgColor rgb="FF000000"/>
      </patternFill>
    </fill>
    <fill>
      <patternFill patternType="solid">
        <fgColor rgb="FFFFC7CE"/>
        <bgColor rgb="FF000000"/>
      </patternFill>
    </fill>
    <fill>
      <patternFill patternType="solid">
        <fgColor theme="9" tint="0.79998168889431442"/>
        <bgColor indexed="64"/>
      </patternFill>
    </fill>
    <fill>
      <patternFill patternType="solid">
        <fgColor rgb="FFFFCCCC"/>
        <bgColor indexed="64"/>
      </patternFill>
    </fill>
    <fill>
      <patternFill patternType="solid">
        <fgColor rgb="FFDBFFF9"/>
        <bgColor indexed="64"/>
      </patternFill>
    </fill>
    <fill>
      <patternFill patternType="solid">
        <fgColor theme="9" tint="0.39997558519241921"/>
        <bgColor indexed="64"/>
      </patternFill>
    </fill>
    <fill>
      <patternFill patternType="solid">
        <fgColor theme="9" tint="0.59999389629810485"/>
        <bgColor indexed="64"/>
      </patternFill>
    </fill>
  </fills>
  <borders count="26">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double">
        <color indexed="64"/>
      </bottom>
      <diagonal/>
    </border>
    <border>
      <left/>
      <right/>
      <top style="thin">
        <color indexed="64"/>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double">
        <color indexed="64"/>
      </bottom>
      <diagonal/>
    </border>
    <border>
      <left style="thin">
        <color indexed="64"/>
      </left>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43" fontId="11" fillId="0" borderId="0" applyFont="0" applyFill="0" applyBorder="0" applyAlignment="0" applyProtection="0"/>
  </cellStyleXfs>
  <cellXfs count="248">
    <xf numFmtId="0" fontId="0" fillId="0" borderId="0" xfId="0"/>
    <xf numFmtId="49" fontId="0" fillId="0" borderId="0" xfId="0" applyNumberFormat="1" applyAlignment="1">
      <alignment wrapText="1"/>
    </xf>
    <xf numFmtId="0" fontId="0" fillId="0" borderId="0" xfId="0" applyNumberFormat="1"/>
    <xf numFmtId="0" fontId="0" fillId="0" borderId="0" xfId="0" applyAlignment="1">
      <alignment wrapText="1"/>
    </xf>
    <xf numFmtId="0" fontId="1" fillId="0" borderId="1" xfId="0" applyFont="1" applyBorder="1"/>
    <xf numFmtId="0" fontId="1" fillId="0" borderId="2" xfId="0" applyFont="1" applyBorder="1"/>
    <xf numFmtId="49" fontId="1" fillId="0" borderId="2" xfId="0" applyNumberFormat="1" applyFont="1" applyBorder="1" applyAlignment="1">
      <alignment wrapText="1"/>
    </xf>
    <xf numFmtId="0" fontId="1" fillId="0" borderId="2" xfId="0" applyFont="1" applyBorder="1" applyAlignment="1">
      <alignment wrapText="1"/>
    </xf>
    <xf numFmtId="0" fontId="1" fillId="0" borderId="2" xfId="0" applyFont="1" applyBorder="1" applyAlignment="1">
      <alignment textRotation="90"/>
    </xf>
    <xf numFmtId="0" fontId="0" fillId="0" borderId="1" xfId="0" applyBorder="1"/>
    <xf numFmtId="49" fontId="0" fillId="0" borderId="1" xfId="0" applyNumberFormat="1" applyBorder="1" applyAlignment="1">
      <alignment wrapText="1"/>
    </xf>
    <xf numFmtId="164" fontId="0" fillId="0" borderId="0" xfId="0" applyNumberFormat="1"/>
    <xf numFmtId="164" fontId="1" fillId="0" borderId="2" xfId="0" applyNumberFormat="1" applyFont="1" applyBorder="1"/>
    <xf numFmtId="0" fontId="0" fillId="0" borderId="1" xfId="0" applyFont="1" applyBorder="1"/>
    <xf numFmtId="0" fontId="0" fillId="0" borderId="0" xfId="0" applyFont="1"/>
    <xf numFmtId="164" fontId="0" fillId="0" borderId="0" xfId="0" applyNumberFormat="1" applyFont="1"/>
    <xf numFmtId="0" fontId="0" fillId="0" borderId="2" xfId="0" applyBorder="1"/>
    <xf numFmtId="0" fontId="0" fillId="0" borderId="2" xfId="0" applyFont="1" applyBorder="1"/>
    <xf numFmtId="0" fontId="2" fillId="0" borderId="0" xfId="0" applyFont="1" applyAlignment="1">
      <alignment wrapText="1"/>
    </xf>
    <xf numFmtId="0" fontId="0"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3" fillId="0" borderId="0" xfId="0" applyFont="1" applyAlignment="1">
      <alignment wrapText="1"/>
    </xf>
    <xf numFmtId="0" fontId="0" fillId="0" borderId="1" xfId="0" applyFont="1" applyFill="1" applyBorder="1"/>
    <xf numFmtId="0" fontId="4" fillId="0" borderId="0" xfId="0" applyFont="1" applyFill="1" applyAlignment="1">
      <alignment wrapText="1"/>
    </xf>
    <xf numFmtId="0" fontId="3" fillId="0" borderId="0" xfId="0" applyFont="1" applyFill="1" applyAlignment="1">
      <alignment wrapText="1"/>
    </xf>
    <xf numFmtId="0" fontId="2" fillId="0" borderId="0" xfId="0" applyFont="1" applyFill="1" applyAlignment="1">
      <alignment wrapText="1"/>
    </xf>
    <xf numFmtId="0" fontId="7" fillId="0" borderId="0" xfId="0" applyFont="1" applyFill="1" applyAlignment="1">
      <alignment wrapText="1"/>
    </xf>
    <xf numFmtId="0" fontId="0" fillId="0" borderId="0" xfId="0" applyNumberFormat="1" applyFont="1" applyAlignment="1">
      <alignment wrapText="1"/>
    </xf>
    <xf numFmtId="0" fontId="6" fillId="2" borderId="0" xfId="0" applyFont="1" applyFill="1"/>
    <xf numFmtId="0" fontId="6" fillId="3" borderId="0" xfId="0" applyFont="1" applyFill="1"/>
    <xf numFmtId="0" fontId="2" fillId="4" borderId="0" xfId="0" applyFont="1" applyFill="1"/>
    <xf numFmtId="0" fontId="2" fillId="5" borderId="0" xfId="0" applyFont="1" applyFill="1"/>
    <xf numFmtId="0" fontId="2" fillId="2" borderId="0" xfId="0" applyFont="1" applyFill="1"/>
    <xf numFmtId="0" fontId="0" fillId="0" borderId="1" xfId="0" applyNumberFormat="1" applyFont="1" applyBorder="1" applyProtection="1">
      <protection locked="0"/>
    </xf>
    <xf numFmtId="164" fontId="0" fillId="0" borderId="1" xfId="0" applyNumberFormat="1" applyFon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1" fillId="0" borderId="0" xfId="0" applyFont="1" applyFill="1" applyBorder="1" applyAlignment="1">
      <alignment textRotation="90"/>
    </xf>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164" fontId="0" fillId="0" borderId="2" xfId="0" applyNumberFormat="1" applyBorder="1"/>
    <xf numFmtId="49" fontId="0" fillId="0" borderId="1" xfId="0" applyNumberFormat="1" applyBorder="1"/>
    <xf numFmtId="49" fontId="1" fillId="0" borderId="2" xfId="0" applyNumberFormat="1" applyFont="1" applyBorder="1"/>
    <xf numFmtId="49" fontId="0" fillId="0" borderId="0" xfId="0" applyNumberFormat="1"/>
    <xf numFmtId="0" fontId="0" fillId="0" borderId="3" xfId="0" applyBorder="1"/>
    <xf numFmtId="0" fontId="0" fillId="0" borderId="5" xfId="0" applyBorder="1"/>
    <xf numFmtId="0" fontId="0" fillId="0" borderId="6" xfId="0" applyBorder="1"/>
    <xf numFmtId="164" fontId="0" fillId="0" borderId="1" xfId="0" applyNumberFormat="1" applyBorder="1"/>
    <xf numFmtId="0" fontId="1" fillId="0" borderId="8" xfId="0" applyFont="1" applyBorder="1"/>
    <xf numFmtId="0" fontId="0" fillId="0" borderId="7" xfId="0" applyBorder="1"/>
    <xf numFmtId="0" fontId="0" fillId="0" borderId="8" xfId="0" applyBorder="1"/>
    <xf numFmtId="0" fontId="0" fillId="0" borderId="8" xfId="0" applyFont="1" applyBorder="1"/>
    <xf numFmtId="0" fontId="0" fillId="0" borderId="7" xfId="0" applyFont="1" applyBorder="1"/>
    <xf numFmtId="0" fontId="0" fillId="0" borderId="9" xfId="0" applyFont="1" applyBorder="1"/>
    <xf numFmtId="164" fontId="0" fillId="0" borderId="8" xfId="0" applyNumberFormat="1" applyBorder="1"/>
    <xf numFmtId="0" fontId="0" fillId="0" borderId="9" xfId="0" applyBorder="1"/>
    <xf numFmtId="0" fontId="0" fillId="0" borderId="10" xfId="0" applyFont="1" applyBorder="1"/>
    <xf numFmtId="0" fontId="0" fillId="0" borderId="10" xfId="0" applyBorder="1"/>
    <xf numFmtId="0" fontId="0" fillId="0" borderId="11" xfId="0" applyBorder="1"/>
    <xf numFmtId="0" fontId="1" fillId="0" borderId="2" xfId="0" applyFont="1" applyFill="1" applyBorder="1" applyAlignment="1">
      <alignment textRotation="90"/>
    </xf>
    <xf numFmtId="0" fontId="0" fillId="0" borderId="0" xfId="0" applyAlignment="1">
      <alignment vertical="top"/>
    </xf>
    <xf numFmtId="0" fontId="10" fillId="0" borderId="12" xfId="0" applyFont="1" applyBorder="1"/>
    <xf numFmtId="0" fontId="0" fillId="0" borderId="12" xfId="0" applyBorder="1"/>
    <xf numFmtId="0" fontId="10" fillId="0" borderId="13" xfId="0" applyFont="1" applyBorder="1"/>
    <xf numFmtId="0" fontId="0" fillId="0" borderId="0" xfId="0" applyBorder="1"/>
    <xf numFmtId="0" fontId="10" fillId="0" borderId="5" xfId="0" applyFont="1" applyBorder="1"/>
    <xf numFmtId="0" fontId="0" fillId="0" borderId="4" xfId="0" applyBorder="1"/>
    <xf numFmtId="0" fontId="10" fillId="0" borderId="18" xfId="0" applyFont="1" applyBorder="1"/>
    <xf numFmtId="0" fontId="10" fillId="0" borderId="19" xfId="0" applyFont="1" applyBorder="1"/>
    <xf numFmtId="0" fontId="0" fillId="0" borderId="0" xfId="0" applyFill="1" applyBorder="1"/>
    <xf numFmtId="0" fontId="0" fillId="0" borderId="20" xfId="0" applyBorder="1"/>
    <xf numFmtId="165" fontId="0" fillId="0" borderId="16" xfId="1" applyNumberFormat="1" applyFont="1" applyBorder="1"/>
    <xf numFmtId="165" fontId="0" fillId="0" borderId="0" xfId="1" applyNumberFormat="1" applyFont="1" applyBorder="1"/>
    <xf numFmtId="165" fontId="0" fillId="0" borderId="0" xfId="1" applyNumberFormat="1" applyFont="1" applyFill="1" applyBorder="1"/>
    <xf numFmtId="165" fontId="0" fillId="0" borderId="1" xfId="1" applyNumberFormat="1" applyFont="1" applyFill="1" applyBorder="1"/>
    <xf numFmtId="165" fontId="0" fillId="0" borderId="13" xfId="0" applyNumberFormat="1" applyBorder="1"/>
    <xf numFmtId="165" fontId="0" fillId="0" borderId="0" xfId="0" applyNumberFormat="1" applyBorder="1"/>
    <xf numFmtId="165" fontId="0" fillId="0" borderId="0" xfId="0" applyNumberFormat="1" applyFill="1" applyBorder="1"/>
    <xf numFmtId="165" fontId="0" fillId="0" borderId="14" xfId="0" applyNumberFormat="1" applyBorder="1"/>
    <xf numFmtId="165" fontId="0" fillId="0" borderId="13" xfId="0" applyNumberFormat="1" applyFill="1" applyBorder="1"/>
    <xf numFmtId="165" fontId="0" fillId="0" borderId="5" xfId="0" applyNumberFormat="1" applyFill="1" applyBorder="1"/>
    <xf numFmtId="165" fontId="0" fillId="0" borderId="1" xfId="0" applyNumberFormat="1" applyFill="1" applyBorder="1"/>
    <xf numFmtId="165" fontId="0" fillId="0" borderId="6" xfId="0" applyNumberFormat="1" applyBorder="1"/>
    <xf numFmtId="165" fontId="0" fillId="0" borderId="16" xfId="0" applyNumberFormat="1" applyFill="1" applyBorder="1"/>
    <xf numFmtId="165" fontId="0" fillId="0" borderId="17" xfId="0" applyNumberFormat="1" applyBorder="1"/>
    <xf numFmtId="165" fontId="0" fillId="6" borderId="0" xfId="0" applyNumberFormat="1" applyFill="1" applyBorder="1"/>
    <xf numFmtId="165" fontId="0" fillId="6" borderId="14" xfId="0" applyNumberFormat="1" applyFill="1" applyBorder="1"/>
    <xf numFmtId="165" fontId="0" fillId="6" borderId="1" xfId="0" applyNumberFormat="1" applyFill="1" applyBorder="1"/>
    <xf numFmtId="165" fontId="0" fillId="6" borderId="16" xfId="0" applyNumberFormat="1" applyFill="1" applyBorder="1"/>
    <xf numFmtId="165" fontId="0" fillId="7" borderId="14" xfId="0" applyNumberFormat="1" applyFill="1" applyBorder="1"/>
    <xf numFmtId="165" fontId="0" fillId="7" borderId="0" xfId="0" applyNumberFormat="1" applyFill="1" applyBorder="1"/>
    <xf numFmtId="165" fontId="0" fillId="7" borderId="6" xfId="0" applyNumberFormat="1" applyFill="1" applyBorder="1"/>
    <xf numFmtId="165" fontId="0" fillId="7" borderId="5" xfId="0" applyNumberFormat="1" applyFill="1" applyBorder="1"/>
    <xf numFmtId="165" fontId="0" fillId="7" borderId="13" xfId="0" applyNumberFormat="1" applyFill="1" applyBorder="1"/>
    <xf numFmtId="165" fontId="0" fillId="7" borderId="1" xfId="0" applyNumberFormat="1" applyFill="1" applyBorder="1"/>
    <xf numFmtId="165" fontId="0" fillId="7" borderId="15" xfId="0" applyNumberFormat="1" applyFill="1" applyBorder="1"/>
    <xf numFmtId="165" fontId="0" fillId="8" borderId="0" xfId="0" applyNumberFormat="1" applyFill="1" applyBorder="1"/>
    <xf numFmtId="165" fontId="0" fillId="8" borderId="1" xfId="0" applyNumberFormat="1" applyFill="1" applyBorder="1"/>
    <xf numFmtId="165" fontId="0" fillId="8" borderId="13" xfId="0" applyNumberFormat="1" applyFill="1" applyBorder="1"/>
    <xf numFmtId="165" fontId="0" fillId="6" borderId="13" xfId="0" applyNumberFormat="1" applyFill="1" applyBorder="1"/>
    <xf numFmtId="165" fontId="0" fillId="6" borderId="5" xfId="0" applyNumberFormat="1" applyFill="1" applyBorder="1"/>
    <xf numFmtId="43" fontId="0" fillId="0" borderId="12" xfId="1" applyFont="1" applyBorder="1"/>
    <xf numFmtId="43" fontId="0" fillId="0" borderId="21" xfId="1" applyFont="1" applyBorder="1"/>
    <xf numFmtId="43" fontId="0" fillId="0" borderId="19" xfId="1" applyFont="1" applyBorder="1"/>
    <xf numFmtId="0" fontId="0" fillId="0" borderId="4" xfId="0" applyFont="1" applyFill="1" applyBorder="1"/>
    <xf numFmtId="0" fontId="0" fillId="0" borderId="12" xfId="0" applyFont="1" applyBorder="1"/>
    <xf numFmtId="0" fontId="0" fillId="0" borderId="20" xfId="0" applyFont="1" applyBorder="1"/>
    <xf numFmtId="43" fontId="0" fillId="0" borderId="22" xfId="1" applyFont="1" applyBorder="1"/>
    <xf numFmtId="0" fontId="0" fillId="0" borderId="23" xfId="0" applyFont="1" applyBorder="1"/>
    <xf numFmtId="43" fontId="0" fillId="0" borderId="24" xfId="1" applyFont="1" applyBorder="1"/>
    <xf numFmtId="0" fontId="0" fillId="0" borderId="21" xfId="0" applyFont="1" applyBorder="1"/>
    <xf numFmtId="0" fontId="0" fillId="0" borderId="19" xfId="0" applyFont="1" applyBorder="1"/>
    <xf numFmtId="0" fontId="10" fillId="0" borderId="12" xfId="0" applyFont="1" applyFill="1" applyBorder="1"/>
    <xf numFmtId="0" fontId="10" fillId="9" borderId="12" xfId="0" applyFont="1" applyFill="1" applyBorder="1"/>
    <xf numFmtId="0" fontId="0" fillId="9" borderId="4" xfId="0" applyFill="1" applyBorder="1"/>
    <xf numFmtId="0" fontId="0" fillId="9" borderId="12" xfId="0" applyFill="1" applyBorder="1"/>
    <xf numFmtId="0" fontId="1" fillId="0" borderId="12" xfId="0" applyFont="1" applyBorder="1"/>
    <xf numFmtId="166" fontId="0" fillId="6" borderId="12" xfId="1" applyNumberFormat="1" applyFont="1" applyFill="1" applyBorder="1"/>
    <xf numFmtId="43" fontId="0" fillId="7" borderId="12" xfId="0" applyNumberFormat="1" applyFill="1" applyBorder="1"/>
    <xf numFmtId="166" fontId="0" fillId="6" borderId="12" xfId="0" applyNumberFormat="1" applyFill="1" applyBorder="1"/>
    <xf numFmtId="43" fontId="0" fillId="0" borderId="12" xfId="0" applyNumberFormat="1" applyBorder="1"/>
    <xf numFmtId="43" fontId="0" fillId="8" borderId="12" xfId="0" applyNumberFormat="1" applyFill="1" applyBorder="1"/>
    <xf numFmtId="43" fontId="0" fillId="6" borderId="12" xfId="0" applyNumberFormat="1" applyFill="1" applyBorder="1"/>
    <xf numFmtId="43" fontId="0" fillId="0" borderId="12" xfId="0" applyNumberFormat="1" applyFill="1" applyBorder="1"/>
    <xf numFmtId="0" fontId="10" fillId="0" borderId="21" xfId="0" applyFont="1" applyFill="1" applyBorder="1"/>
    <xf numFmtId="0" fontId="10" fillId="9" borderId="4" xfId="0" applyFont="1" applyFill="1" applyBorder="1" applyAlignment="1">
      <alignment wrapText="1"/>
    </xf>
    <xf numFmtId="0" fontId="0" fillId="6" borderId="12" xfId="0" applyFill="1" applyBorder="1"/>
    <xf numFmtId="43" fontId="0" fillId="7" borderId="12" xfId="1" applyFont="1" applyFill="1" applyBorder="1"/>
    <xf numFmtId="43" fontId="0" fillId="6" borderId="12" xfId="1" applyFont="1" applyFill="1" applyBorder="1"/>
    <xf numFmtId="43" fontId="0" fillId="0" borderId="12" xfId="1" applyFont="1" applyFill="1" applyBorder="1"/>
    <xf numFmtId="0" fontId="0" fillId="0" borderId="12" xfId="0" applyFill="1" applyBorder="1"/>
    <xf numFmtId="43" fontId="0" fillId="0" borderId="21" xfId="1" applyFont="1" applyFill="1" applyBorder="1"/>
    <xf numFmtId="0" fontId="0" fillId="0" borderId="21" xfId="0" applyFill="1" applyBorder="1"/>
    <xf numFmtId="0" fontId="0" fillId="7" borderId="12" xfId="0" applyFill="1" applyBorder="1"/>
    <xf numFmtId="43" fontId="0" fillId="7" borderId="21" xfId="1" applyFont="1" applyFill="1" applyBorder="1"/>
    <xf numFmtId="0" fontId="0" fillId="7" borderId="21" xfId="0" applyFill="1" applyBorder="1"/>
    <xf numFmtId="0" fontId="0" fillId="6" borderId="19" xfId="0" applyFill="1" applyBorder="1"/>
    <xf numFmtId="43" fontId="0" fillId="6" borderId="21" xfId="1" applyFont="1" applyFill="1" applyBorder="1"/>
    <xf numFmtId="0" fontId="0" fillId="6" borderId="21" xfId="0" applyFill="1" applyBorder="1"/>
    <xf numFmtId="0" fontId="0" fillId="7" borderId="19" xfId="0" applyFill="1" applyBorder="1"/>
    <xf numFmtId="0" fontId="0" fillId="0" borderId="3" xfId="0" applyFont="1" applyFill="1" applyBorder="1"/>
    <xf numFmtId="0" fontId="0" fillId="0" borderId="17" xfId="0" applyFont="1" applyFill="1" applyBorder="1"/>
    <xf numFmtId="0" fontId="0" fillId="0" borderId="11" xfId="0" applyFont="1" applyBorder="1"/>
    <xf numFmtId="165" fontId="0" fillId="7" borderId="16" xfId="1" applyNumberFormat="1" applyFont="1" applyFill="1" applyBorder="1"/>
    <xf numFmtId="165" fontId="0" fillId="7" borderId="16" xfId="0" applyNumberFormat="1" applyFill="1" applyBorder="1"/>
    <xf numFmtId="165" fontId="0" fillId="7" borderId="17" xfId="0" applyNumberFormat="1" applyFill="1" applyBorder="1"/>
    <xf numFmtId="165" fontId="0" fillId="7" borderId="0" xfId="1" applyNumberFormat="1" applyFont="1" applyFill="1" applyBorder="1"/>
    <xf numFmtId="165" fontId="0" fillId="7" borderId="1" xfId="1" applyNumberFormat="1" applyFont="1" applyFill="1" applyBorder="1"/>
    <xf numFmtId="165" fontId="0" fillId="8" borderId="14" xfId="0" applyNumberFormat="1" applyFill="1" applyBorder="1"/>
    <xf numFmtId="165" fontId="0" fillId="8" borderId="5" xfId="0" applyNumberFormat="1" applyFill="1" applyBorder="1"/>
    <xf numFmtId="165" fontId="0" fillId="8" borderId="6" xfId="0" applyNumberFormat="1" applyFill="1" applyBorder="1"/>
    <xf numFmtId="0" fontId="10" fillId="10" borderId="12" xfId="0" applyFont="1" applyFill="1" applyBorder="1"/>
    <xf numFmtId="0" fontId="0" fillId="10" borderId="4" xfId="0" applyFill="1" applyBorder="1"/>
    <xf numFmtId="0" fontId="0" fillId="10" borderId="12" xfId="0" applyFill="1" applyBorder="1"/>
    <xf numFmtId="0" fontId="10" fillId="0" borderId="0" xfId="0" applyFont="1"/>
    <xf numFmtId="0" fontId="12" fillId="0" borderId="15" xfId="0" applyFont="1" applyFill="1" applyBorder="1"/>
    <xf numFmtId="0" fontId="12" fillId="0" borderId="13" xfId="0" applyFont="1" applyFill="1" applyBorder="1"/>
    <xf numFmtId="0" fontId="12" fillId="0" borderId="5" xfId="0" applyFont="1" applyFill="1" applyBorder="1"/>
    <xf numFmtId="0" fontId="12" fillId="10" borderId="12" xfId="0" applyFont="1" applyFill="1" applyBorder="1" applyAlignment="1">
      <alignment horizontal="center" vertical="center" wrapText="1"/>
    </xf>
    <xf numFmtId="0" fontId="10" fillId="0" borderId="0" xfId="0" applyFont="1" applyAlignment="1">
      <alignment horizontal="center" vertical="center" wrapText="1"/>
    </xf>
    <xf numFmtId="166" fontId="12" fillId="0" borderId="25" xfId="0" applyNumberFormat="1" applyFont="1" applyFill="1" applyBorder="1"/>
    <xf numFmtId="166" fontId="12" fillId="0" borderId="18" xfId="0" applyNumberFormat="1" applyFont="1" applyFill="1" applyBorder="1"/>
    <xf numFmtId="165" fontId="12" fillId="0" borderId="18" xfId="0" applyNumberFormat="1" applyFont="1" applyFill="1" applyBorder="1"/>
    <xf numFmtId="165" fontId="12" fillId="0" borderId="19" xfId="0" applyNumberFormat="1" applyFont="1" applyFill="1" applyBorder="1"/>
    <xf numFmtId="165" fontId="12" fillId="0" borderId="25" xfId="0" applyNumberFormat="1" applyFont="1" applyFill="1" applyBorder="1"/>
    <xf numFmtId="166" fontId="12" fillId="0" borderId="19" xfId="0" applyNumberFormat="1" applyFont="1" applyFill="1" applyBorder="1"/>
    <xf numFmtId="43" fontId="12" fillId="0" borderId="25" xfId="0" applyNumberFormat="1" applyFont="1" applyFill="1" applyBorder="1"/>
    <xf numFmtId="43" fontId="12" fillId="0" borderId="18" xfId="0" applyNumberFormat="1" applyFont="1" applyFill="1" applyBorder="1"/>
    <xf numFmtId="43" fontId="12" fillId="0" borderId="19" xfId="0" applyNumberFormat="1" applyFont="1" applyFill="1" applyBorder="1"/>
    <xf numFmtId="43" fontId="12" fillId="0" borderId="25" xfId="1" applyFont="1" applyFill="1" applyBorder="1"/>
    <xf numFmtId="43" fontId="12" fillId="0" borderId="18" xfId="1" applyFont="1" applyFill="1" applyBorder="1"/>
    <xf numFmtId="43" fontId="12" fillId="0" borderId="19" xfId="1" applyFont="1" applyFill="1" applyBorder="1"/>
    <xf numFmtId="167" fontId="10" fillId="0" borderId="12" xfId="1" applyNumberFormat="1" applyFont="1" applyBorder="1"/>
    <xf numFmtId="167" fontId="10" fillId="7" borderId="12" xfId="1" applyNumberFormat="1" applyFont="1" applyFill="1" applyBorder="1"/>
    <xf numFmtId="165" fontId="12" fillId="0" borderId="0" xfId="0" applyNumberFormat="1" applyFont="1" applyFill="1" applyBorder="1"/>
    <xf numFmtId="166" fontId="12" fillId="0" borderId="0" xfId="0" applyNumberFormat="1" applyFont="1" applyFill="1" applyBorder="1"/>
    <xf numFmtId="167" fontId="10" fillId="0" borderId="0" xfId="1" applyNumberFormat="1" applyFont="1" applyBorder="1"/>
    <xf numFmtId="0" fontId="12" fillId="0" borderId="0" xfId="0" applyFont="1" applyFill="1" applyBorder="1" applyAlignment="1">
      <alignment horizontal="center" vertical="center" wrapText="1"/>
    </xf>
    <xf numFmtId="0" fontId="12" fillId="10" borderId="3" xfId="0" applyFont="1" applyFill="1" applyBorder="1" applyAlignment="1">
      <alignment horizontal="center" vertical="center" wrapText="1"/>
    </xf>
    <xf numFmtId="0" fontId="12" fillId="10" borderId="4" xfId="0" applyFont="1" applyFill="1" applyBorder="1" applyAlignment="1">
      <alignment horizontal="center" vertical="center" wrapText="1"/>
    </xf>
    <xf numFmtId="0" fontId="12" fillId="0" borderId="0" xfId="0" applyFont="1" applyFill="1" applyBorder="1" applyAlignment="1">
      <alignment horizontal="center"/>
    </xf>
    <xf numFmtId="0" fontId="12" fillId="0" borderId="0" xfId="0" applyFont="1" applyFill="1" applyBorder="1" applyAlignment="1">
      <alignment horizontal="center" wrapText="1"/>
    </xf>
    <xf numFmtId="0" fontId="12" fillId="0" borderId="14" xfId="0" applyFont="1" applyFill="1" applyBorder="1" applyAlignment="1">
      <alignment horizontal="center" vertical="center" wrapText="1"/>
    </xf>
    <xf numFmtId="165" fontId="12" fillId="0" borderId="14" xfId="0" applyNumberFormat="1" applyFont="1" applyFill="1" applyBorder="1"/>
    <xf numFmtId="166" fontId="12" fillId="0" borderId="14" xfId="0" applyNumberFormat="1" applyFont="1" applyFill="1" applyBorder="1"/>
    <xf numFmtId="167" fontId="10" fillId="0" borderId="14" xfId="1" applyNumberFormat="1" applyFont="1" applyBorder="1"/>
    <xf numFmtId="0" fontId="10" fillId="0" borderId="14" xfId="0" applyFont="1" applyBorder="1"/>
    <xf numFmtId="165" fontId="12" fillId="0" borderId="17" xfId="0" applyNumberFormat="1" applyFont="1" applyFill="1" applyBorder="1"/>
    <xf numFmtId="165" fontId="12" fillId="0" borderId="6" xfId="0" applyNumberFormat="1" applyFont="1" applyFill="1" applyBorder="1"/>
    <xf numFmtId="0" fontId="10" fillId="0" borderId="25" xfId="0" applyFont="1" applyBorder="1"/>
    <xf numFmtId="0" fontId="0" fillId="0" borderId="25" xfId="0" applyBorder="1"/>
    <xf numFmtId="0" fontId="0" fillId="0" borderId="18" xfId="0" applyBorder="1"/>
    <xf numFmtId="0" fontId="10" fillId="0" borderId="15" xfId="0" applyFont="1" applyBorder="1"/>
    <xf numFmtId="0" fontId="10" fillId="0" borderId="16" xfId="0" applyFont="1" applyBorder="1"/>
    <xf numFmtId="0" fontId="10" fillId="0" borderId="17" xfId="0" applyFont="1" applyBorder="1"/>
    <xf numFmtId="0" fontId="10" fillId="0" borderId="0" xfId="0" applyFont="1" applyBorder="1"/>
    <xf numFmtId="0" fontId="10" fillId="0" borderId="1" xfId="0" applyFont="1" applyBorder="1"/>
    <xf numFmtId="0" fontId="10" fillId="0" borderId="6" xfId="0" applyFont="1" applyBorder="1"/>
    <xf numFmtId="0" fontId="12" fillId="0" borderId="14" xfId="0" applyFont="1" applyFill="1" applyBorder="1" applyAlignment="1">
      <alignment horizontal="center"/>
    </xf>
    <xf numFmtId="0" fontId="10" fillId="10" borderId="3" xfId="0" applyFont="1" applyFill="1" applyBorder="1" applyAlignment="1">
      <alignment horizontal="center" vertical="center" wrapText="1"/>
    </xf>
    <xf numFmtId="0" fontId="12" fillId="0" borderId="14" xfId="0" applyFont="1" applyFill="1" applyBorder="1" applyAlignment="1">
      <alignment horizontal="center" wrapText="1"/>
    </xf>
    <xf numFmtId="168" fontId="10" fillId="0" borderId="18" xfId="1" applyNumberFormat="1" applyFont="1" applyBorder="1"/>
    <xf numFmtId="168" fontId="10" fillId="0" borderId="12" xfId="1" applyNumberFormat="1" applyFont="1" applyBorder="1"/>
    <xf numFmtId="168" fontId="12" fillId="10" borderId="12" xfId="1" applyNumberFormat="1" applyFont="1" applyFill="1" applyBorder="1" applyAlignment="1">
      <alignment horizontal="center" vertical="center" wrapText="1"/>
    </xf>
    <xf numFmtId="168" fontId="12" fillId="0" borderId="18" xfId="1" applyNumberFormat="1" applyFont="1" applyFill="1" applyBorder="1"/>
    <xf numFmtId="168" fontId="10" fillId="0" borderId="19" xfId="1" applyNumberFormat="1" applyFont="1" applyBorder="1"/>
    <xf numFmtId="0" fontId="10" fillId="0" borderId="3" xfId="0" applyFont="1" applyBorder="1" applyAlignment="1">
      <alignment horizontal="center"/>
    </xf>
    <xf numFmtId="0" fontId="10" fillId="0" borderId="4" xfId="0" applyFont="1" applyBorder="1" applyAlignment="1">
      <alignment horizontal="center"/>
    </xf>
    <xf numFmtId="165" fontId="12" fillId="10" borderId="3" xfId="0" applyNumberFormat="1" applyFont="1" applyFill="1" applyBorder="1" applyAlignment="1">
      <alignment horizontal="center"/>
    </xf>
    <xf numFmtId="165" fontId="12" fillId="10" borderId="2" xfId="0" applyNumberFormat="1" applyFont="1" applyFill="1" applyBorder="1" applyAlignment="1">
      <alignment horizontal="center"/>
    </xf>
    <xf numFmtId="165" fontId="12" fillId="10" borderId="4" xfId="0" applyNumberFormat="1" applyFont="1" applyFill="1" applyBorder="1" applyAlignment="1">
      <alignment horizontal="center"/>
    </xf>
    <xf numFmtId="0" fontId="12" fillId="10" borderId="3" xfId="0" applyFont="1" applyFill="1" applyBorder="1" applyAlignment="1">
      <alignment horizontal="center" wrapText="1"/>
    </xf>
    <xf numFmtId="0" fontId="12" fillId="10" borderId="2" xfId="0" applyFont="1" applyFill="1" applyBorder="1" applyAlignment="1">
      <alignment horizontal="center" wrapText="1"/>
    </xf>
    <xf numFmtId="0" fontId="12" fillId="10" borderId="4" xfId="0" applyFont="1" applyFill="1" applyBorder="1" applyAlignment="1">
      <alignment horizontal="center" wrapText="1"/>
    </xf>
    <xf numFmtId="0" fontId="12" fillId="10" borderId="3" xfId="0" applyFont="1" applyFill="1" applyBorder="1" applyAlignment="1">
      <alignment horizontal="center"/>
    </xf>
    <xf numFmtId="0" fontId="12" fillId="10" borderId="2" xfId="0" applyFont="1" applyFill="1" applyBorder="1" applyAlignment="1">
      <alignment horizontal="center"/>
    </xf>
    <xf numFmtId="0" fontId="12" fillId="10" borderId="4" xfId="0" applyFont="1" applyFill="1" applyBorder="1" applyAlignment="1">
      <alignment horizontal="center"/>
    </xf>
    <xf numFmtId="0" fontId="0" fillId="10" borderId="12" xfId="0" applyFill="1" applyBorder="1" applyAlignment="1">
      <alignment horizontal="center" wrapText="1"/>
    </xf>
    <xf numFmtId="49" fontId="0" fillId="0" borderId="1" xfId="0" applyNumberFormat="1" applyFont="1" applyBorder="1" applyAlignment="1">
      <alignment wrapText="1"/>
    </xf>
    <xf numFmtId="49" fontId="0" fillId="0" borderId="2" xfId="0" applyNumberFormat="1" applyFont="1" applyBorder="1" applyAlignment="1">
      <alignment wrapText="1"/>
    </xf>
    <xf numFmtId="49" fontId="0" fillId="0" borderId="0" xfId="0" applyNumberFormat="1" applyFont="1" applyAlignment="1">
      <alignment wrapText="1"/>
    </xf>
    <xf numFmtId="49" fontId="0" fillId="0" borderId="1" xfId="0" applyNumberFormat="1" applyFont="1" applyFill="1" applyBorder="1" applyAlignment="1">
      <alignment wrapText="1"/>
    </xf>
    <xf numFmtId="49" fontId="0" fillId="0" borderId="2" xfId="0" applyNumberFormat="1" applyFont="1" applyFill="1" applyBorder="1" applyAlignment="1">
      <alignment wrapText="1"/>
    </xf>
    <xf numFmtId="0" fontId="0" fillId="0" borderId="0" xfId="0" applyFont="1" applyFill="1" applyAlignment="1">
      <alignment wrapText="1"/>
    </xf>
    <xf numFmtId="49" fontId="0" fillId="0" borderId="0" xfId="0" applyNumberFormat="1" applyFont="1" applyFill="1" applyAlignment="1">
      <alignment wrapText="1"/>
    </xf>
    <xf numFmtId="49" fontId="0" fillId="0" borderId="1" xfId="0" applyNumberFormat="1" applyFont="1" applyBorder="1"/>
    <xf numFmtId="49" fontId="0" fillId="0" borderId="2" xfId="0" applyNumberFormat="1" applyFont="1" applyBorder="1"/>
    <xf numFmtId="49" fontId="0" fillId="0" borderId="0" xfId="0" applyNumberFormat="1" applyFont="1"/>
  </cellXfs>
  <cellStyles count="2">
    <cellStyle name="Comma" xfId="1" builtinId="3"/>
    <cellStyle name="Normal" xfId="0" builtinId="0"/>
  </cellStyles>
  <dxfs count="3785">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CCC"/>
        </patternFill>
      </fill>
    </dxf>
    <dxf>
      <font>
        <color auto="1"/>
      </font>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ill>
        <patternFill>
          <bgColor theme="9" tint="0.39994506668294322"/>
        </patternFill>
      </fill>
    </dxf>
    <dxf>
      <fill>
        <patternFill>
          <bgColor rgb="FFFFCCCC"/>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ont>
        <color auto="1"/>
      </font>
      <fill>
        <patternFill>
          <bgColor rgb="FFFFC7CE"/>
        </patternFill>
      </fill>
    </dxf>
    <dxf>
      <font>
        <color auto="1"/>
      </font>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CCC"/>
        </patternFill>
      </fill>
    </dxf>
    <dxf>
      <font>
        <color auto="1"/>
      </font>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theme="9" tint="0.39994506668294322"/>
        </patternFill>
      </fill>
    </dxf>
    <dxf>
      <fill>
        <patternFill>
          <bgColor rgb="FFFFCCCC"/>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9" tint="0.39994506668294322"/>
        </patternFill>
      </fill>
    </dxf>
    <dxf>
      <fill>
        <patternFill>
          <bgColor rgb="FFFFCCCC"/>
        </patternFill>
      </fill>
    </dxf>
    <dxf>
      <fill>
        <patternFill>
          <bgColor rgb="FFFFCCCC"/>
        </patternFill>
      </fill>
    </dxf>
    <dxf>
      <fill>
        <patternFill>
          <bgColor theme="9" tint="0.3999450666829432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rgb="FFFFCCCC"/>
        </patternFill>
      </fill>
    </dxf>
    <dxf>
      <fill>
        <patternFill>
          <bgColor theme="7" tint="0.59996337778862885"/>
        </patternFill>
      </fill>
    </dxf>
    <dxf>
      <fill>
        <patternFill>
          <bgColor theme="9" tint="0.39994506668294322"/>
        </patternFill>
      </fill>
    </dxf>
    <dxf>
      <fill>
        <patternFill>
          <bgColor rgb="FFFFCCCC"/>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ill>
        <patternFill>
          <bgColor theme="9" tint="0.39994506668294322"/>
        </patternFill>
      </fill>
    </dxf>
    <dxf>
      <fill>
        <patternFill>
          <bgColor rgb="FFFFCCCC"/>
        </patternFill>
      </fill>
    </dxf>
    <dxf>
      <font>
        <color auto="1"/>
      </font>
      <fill>
        <patternFill>
          <bgColor theme="7" tint="0.59996337778862885"/>
        </patternFill>
      </fill>
    </dxf>
    <dxf>
      <font>
        <color auto="1"/>
      </font>
      <fill>
        <patternFill>
          <bgColor rgb="FFFFC7CE"/>
        </patternFill>
      </fill>
    </dxf>
    <dxf>
      <font>
        <color auto="1"/>
      </font>
      <fill>
        <patternFill>
          <bgColor theme="7" tint="0.59996337778862885"/>
        </patternFill>
      </fill>
    </dxf>
    <dxf>
      <font>
        <color auto="1"/>
      </font>
      <fill>
        <patternFill>
          <bgColor rgb="FFFFC7CE"/>
        </patternFill>
      </fill>
    </dxf>
    <dxf>
      <fill>
        <patternFill>
          <bgColor rgb="FFFFCCCC"/>
        </patternFill>
      </fill>
    </dxf>
    <dxf>
      <fill>
        <patternFill>
          <bgColor theme="7" tint="0.59996337778862885"/>
        </patternFill>
      </fill>
    </dxf>
    <dxf>
      <fill>
        <patternFill>
          <bgColor theme="9" tint="0.39994506668294322"/>
        </patternFill>
      </fill>
    </dxf>
    <dxf>
      <fill>
        <patternFill>
          <bgColor rgb="FFFFCCCC"/>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5" tint="0.79998168889431442"/>
        </patternFill>
      </fill>
    </dxf>
    <dxf>
      <fill>
        <patternFill>
          <bgColor theme="9" tint="0.39994506668294322"/>
        </patternFill>
      </fill>
    </dxf>
    <dxf>
      <fill>
        <patternFill>
          <bgColor theme="7" tint="0.59996337778862885"/>
        </patternFill>
      </fill>
    </dxf>
    <dxf>
      <fill>
        <patternFill>
          <bgColor theme="9" tint="0.39994506668294322"/>
        </patternFill>
      </fill>
    </dxf>
    <dxf>
      <fill>
        <patternFill>
          <bgColor theme="7" tint="0.59996337778862885"/>
        </patternFill>
      </fill>
    </dxf>
    <dxf>
      <fill>
        <patternFill>
          <bgColor rgb="FFFFCCCC"/>
        </patternFill>
      </fill>
    </dxf>
    <dxf>
      <fill>
        <patternFill>
          <bgColor theme="9" tint="0.39994506668294322"/>
        </patternFill>
      </fill>
    </dxf>
    <dxf>
      <font>
        <color auto="1"/>
      </font>
      <fill>
        <patternFill>
          <bgColor rgb="FFFFC7CE"/>
        </patternFill>
      </fill>
    </dxf>
    <dxf>
      <fill>
        <patternFill>
          <bgColor theme="9" tint="0.39994506668294322"/>
        </patternFill>
      </fill>
    </dxf>
    <dxf>
      <fill>
        <patternFill>
          <bgColor theme="7" tint="0.59996337778862885"/>
        </patternFill>
      </fill>
    </dxf>
    <dxf>
      <fill>
        <patternFill>
          <bgColor rgb="FFFFCCCC"/>
        </patternFill>
      </fill>
    </dxf>
    <dxf>
      <font>
        <color auto="1"/>
      </font>
      <fill>
        <patternFill>
          <bgColor rgb="FFFFC7CE"/>
        </patternFill>
      </fill>
    </dxf>
    <dxf>
      <fill>
        <patternFill>
          <bgColor theme="9" tint="0.39994506668294322"/>
        </patternFill>
      </fill>
    </dxf>
    <dxf>
      <fill>
        <patternFill>
          <bgColor rgb="FFFFCCCC"/>
        </patternFill>
      </fill>
    </dxf>
  </dxfs>
  <tableStyles count="0" defaultTableStyle="TableStyleMedium2" defaultPivotStyle="PivotStyleLight16"/>
  <colors>
    <mruColors>
      <color rgb="FFFFCCCC"/>
      <color rgb="FFDBFFF9"/>
      <color rgb="FFFF9999"/>
      <color rgb="FFEFFE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8.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9.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0.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34.xml"/><Relationship Id="rId1" Type="http://schemas.microsoft.com/office/2011/relationships/chartStyle" Target="style34.xml"/></Relationships>
</file>

<file path=xl/charts/_rels/chart4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2.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3.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4.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5.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FK grade level </a:t>
            </a:r>
            <a:r>
              <a:rPr lang="en-GB" sz="1400" b="0" i="0" u="none" strike="noStrike" baseline="0">
                <a:effectLst/>
              </a:rPr>
              <a:t>for Flex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Summary!$AX$3:$AX$8</c:f>
              <c:numCache>
                <c:formatCode>General</c:formatCode>
                <c:ptCount val="6"/>
                <c:pt idx="0">
                  <c:v>14.755722512387845</c:v>
                </c:pt>
                <c:pt idx="1">
                  <c:v>13.889774436090224</c:v>
                </c:pt>
                <c:pt idx="2">
                  <c:v>13.595576036866362</c:v>
                </c:pt>
                <c:pt idx="3">
                  <c:v>13.117957497048408</c:v>
                </c:pt>
                <c:pt idx="4">
                  <c:v>13.015919540229884</c:v>
                </c:pt>
                <c:pt idx="5">
                  <c:v>14.894133136094677</c:v>
                </c:pt>
              </c:numCache>
            </c:numRef>
          </c:val>
          <c:extLst>
            <c:ext xmlns:c16="http://schemas.microsoft.com/office/drawing/2014/chart" uri="{C3380CC4-5D6E-409C-BE32-E72D297353CC}">
              <c16:uniqueId val="{00000000-7467-FE4E-8E8F-76F1B381A252}"/>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FK grade level </a:t>
            </a:r>
            <a:r>
              <a:rPr lang="en-GB" sz="1400" b="0" i="0" u="none" strike="noStrike" baseline="0">
                <a:effectLst/>
              </a:rPr>
              <a:t>for CS_E 50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Summary!$AX$9:$AX$14</c:f>
              <c:numCache>
                <c:formatCode>General</c:formatCode>
                <c:ptCount val="6"/>
                <c:pt idx="0">
                  <c:v>12.625661375661377</c:v>
                </c:pt>
                <c:pt idx="1">
                  <c:v>12.460268316257491</c:v>
                </c:pt>
                <c:pt idx="2">
                  <c:v>9.7929366345660718</c:v>
                </c:pt>
                <c:pt idx="3">
                  <c:v>9.4307293896271922</c:v>
                </c:pt>
                <c:pt idx="4">
                  <c:v>9.966428701180746</c:v>
                </c:pt>
                <c:pt idx="5">
                  <c:v>11.185712631937353</c:v>
                </c:pt>
              </c:numCache>
            </c:numRef>
          </c:val>
          <c:extLst>
            <c:ext xmlns:c16="http://schemas.microsoft.com/office/drawing/2014/chart" uri="{C3380CC4-5D6E-409C-BE32-E72D297353CC}">
              <c16:uniqueId val="{00000000-EEFF-3D4F-9853-B3993BB37C70}"/>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15"/>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FK grade level </a:t>
            </a:r>
            <a:r>
              <a:rPr lang="en-GB" sz="1400" b="0" i="0" u="none" strike="noStrike" baseline="0">
                <a:effectLst/>
              </a:rPr>
              <a:t>for ECSS_E60-30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Summary!$AX$15:$AX$20</c:f>
              <c:numCache>
                <c:formatCode>General</c:formatCode>
                <c:ptCount val="6"/>
                <c:pt idx="0">
                  <c:v>18.295699186991872</c:v>
                </c:pt>
                <c:pt idx="1">
                  <c:v>15.579546355854333</c:v>
                </c:pt>
                <c:pt idx="2">
                  <c:v>13.603271565495209</c:v>
                </c:pt>
                <c:pt idx="3">
                  <c:v>13.601291373331932</c:v>
                </c:pt>
                <c:pt idx="4">
                  <c:v>14.678972685887711</c:v>
                </c:pt>
                <c:pt idx="5">
                  <c:v>15.964910878112715</c:v>
                </c:pt>
              </c:numCache>
            </c:numRef>
          </c:val>
          <c:extLst>
            <c:ext xmlns:c16="http://schemas.microsoft.com/office/drawing/2014/chart" uri="{C3380CC4-5D6E-409C-BE32-E72D297353CC}">
              <c16:uniqueId val="{00000000-3E99-8B42-87CA-E67491DBC0E3}"/>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19"/>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FK grade level </a:t>
            </a:r>
            <a:r>
              <a:rPr lang="en-GB" sz="1400" b="0" i="0" u="none" strike="noStrike" baseline="0">
                <a:effectLst/>
              </a:rPr>
              <a:t>for TSS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Summary!$AX$21:$AX$26</c:f>
              <c:numCache>
                <c:formatCode>General</c:formatCode>
                <c:ptCount val="6"/>
                <c:pt idx="0">
                  <c:v>9.8172049041029403</c:v>
                </c:pt>
                <c:pt idx="1">
                  <c:v>10.009490254872563</c:v>
                </c:pt>
                <c:pt idx="2">
                  <c:v>9.6977642502834023</c:v>
                </c:pt>
                <c:pt idx="3">
                  <c:v>9.7085613089352734</c:v>
                </c:pt>
                <c:pt idx="4">
                  <c:v>9.7113090710838641</c:v>
                </c:pt>
                <c:pt idx="5">
                  <c:v>11.359766235409484</c:v>
                </c:pt>
              </c:numCache>
            </c:numRef>
          </c:val>
          <c:extLst>
            <c:ext xmlns:c16="http://schemas.microsoft.com/office/drawing/2014/chart" uri="{C3380CC4-5D6E-409C-BE32-E72D297353CC}">
              <c16:uniqueId val="{00000000-4476-F64B-842E-F16656F33B21}"/>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15"/>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FK grade level </a:t>
            </a:r>
            <a:r>
              <a:rPr lang="en-GB" sz="1400" b="0" i="0" u="none" strike="noStrike" baseline="0">
                <a:effectLst/>
              </a:rPr>
              <a:t>for EVS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Summary!$AX$27:$AX$32</c:f>
              <c:numCache>
                <c:formatCode>General</c:formatCode>
                <c:ptCount val="6"/>
                <c:pt idx="0">
                  <c:v>11.250273552905135</c:v>
                </c:pt>
                <c:pt idx="1">
                  <c:v>11.071522479564038</c:v>
                </c:pt>
                <c:pt idx="2">
                  <c:v>10.502856826609108</c:v>
                </c:pt>
                <c:pt idx="3">
                  <c:v>10.978898789042844</c:v>
                </c:pt>
                <c:pt idx="4">
                  <c:v>10.309892027483915</c:v>
                </c:pt>
                <c:pt idx="5">
                  <c:v>12.704996061849691</c:v>
                </c:pt>
              </c:numCache>
            </c:numRef>
          </c:val>
          <c:extLst>
            <c:ext xmlns:c16="http://schemas.microsoft.com/office/drawing/2014/chart" uri="{C3380CC4-5D6E-409C-BE32-E72D297353CC}">
              <c16:uniqueId val="{00000000-4E03-7D4B-8FE3-E523B73AFAA9}"/>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15"/>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Dale Chall </a:t>
            </a:r>
            <a:r>
              <a:rPr lang="en-GB" sz="1400" b="0" i="0" u="none" strike="noStrike" baseline="0">
                <a:effectLst/>
              </a:rPr>
              <a:t>for Flex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Summary!$AY$1</c:f>
              <c:strCache>
                <c:ptCount val="1"/>
                <c:pt idx="0">
                  <c:v>Dale Chall</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Summary!$AY$3:$AY$8</c:f>
              <c:numCache>
                <c:formatCode>General</c:formatCode>
                <c:ptCount val="6"/>
                <c:pt idx="0">
                  <c:v>9.1999999999999993</c:v>
                </c:pt>
                <c:pt idx="1">
                  <c:v>9.1</c:v>
                </c:pt>
                <c:pt idx="2">
                  <c:v>9.3000000000000007</c:v>
                </c:pt>
                <c:pt idx="3">
                  <c:v>9.3000000000000007</c:v>
                </c:pt>
                <c:pt idx="4">
                  <c:v>9.3000000000000007</c:v>
                </c:pt>
                <c:pt idx="5">
                  <c:v>9</c:v>
                </c:pt>
              </c:numCache>
            </c:numRef>
          </c:val>
          <c:extLst>
            <c:ext xmlns:c16="http://schemas.microsoft.com/office/drawing/2014/chart" uri="{C3380CC4-5D6E-409C-BE32-E72D297353CC}">
              <c16:uniqueId val="{00000000-A342-C64B-AD91-884EFD708571}"/>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9.5"/>
          <c:min val="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 Chall </a:t>
            </a:r>
            <a:r>
              <a:rPr lang="en-GB" sz="1400" b="0" i="0" u="none" strike="noStrike" baseline="0">
                <a:effectLst/>
              </a:rPr>
              <a:t>for CS_E 50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Summary!$AY$9:$AY$14</c:f>
              <c:numCache>
                <c:formatCode>General</c:formatCode>
                <c:ptCount val="6"/>
                <c:pt idx="0">
                  <c:v>9</c:v>
                </c:pt>
                <c:pt idx="1">
                  <c:v>9.1</c:v>
                </c:pt>
                <c:pt idx="2">
                  <c:v>8.3000000000000007</c:v>
                </c:pt>
                <c:pt idx="3">
                  <c:v>8.6</c:v>
                </c:pt>
                <c:pt idx="4">
                  <c:v>8.5</c:v>
                </c:pt>
                <c:pt idx="5">
                  <c:v>8.6</c:v>
                </c:pt>
              </c:numCache>
            </c:numRef>
          </c:val>
          <c:extLst>
            <c:ext xmlns:c16="http://schemas.microsoft.com/office/drawing/2014/chart" uri="{C3380CC4-5D6E-409C-BE32-E72D297353CC}">
              <c16:uniqueId val="{00000000-9E77-BF44-B908-4188D64E999F}"/>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9.5"/>
          <c:min val="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 Chall </a:t>
            </a:r>
            <a:r>
              <a:rPr lang="en-GB" sz="1400" b="0" i="0" u="none" strike="noStrike" baseline="0">
                <a:effectLst/>
              </a:rPr>
              <a:t>for ECSS_E60-30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Summary!$AY$15:$AY$20</c:f>
              <c:numCache>
                <c:formatCode>General</c:formatCode>
                <c:ptCount val="6"/>
                <c:pt idx="0">
                  <c:v>9.1</c:v>
                </c:pt>
                <c:pt idx="1">
                  <c:v>9</c:v>
                </c:pt>
                <c:pt idx="2">
                  <c:v>8.5</c:v>
                </c:pt>
                <c:pt idx="3">
                  <c:v>8.6</c:v>
                </c:pt>
                <c:pt idx="4">
                  <c:v>8.8000000000000007</c:v>
                </c:pt>
                <c:pt idx="5">
                  <c:v>8.9</c:v>
                </c:pt>
              </c:numCache>
            </c:numRef>
          </c:val>
          <c:extLst>
            <c:ext xmlns:c16="http://schemas.microsoft.com/office/drawing/2014/chart" uri="{C3380CC4-5D6E-409C-BE32-E72D297353CC}">
              <c16:uniqueId val="{00000000-14E4-5641-9CF1-854680A5B851}"/>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9.5"/>
          <c:min val="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 Chall </a:t>
            </a:r>
            <a:r>
              <a:rPr lang="en-GB" sz="1400" b="0" i="0" u="none" strike="noStrike" baseline="0">
                <a:effectLst/>
              </a:rPr>
              <a:t>for TSS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Summary!$AY$21:$AY$26</c:f>
              <c:numCache>
                <c:formatCode>General</c:formatCode>
                <c:ptCount val="6"/>
                <c:pt idx="0">
                  <c:v>6.4</c:v>
                </c:pt>
                <c:pt idx="1">
                  <c:v>6.4</c:v>
                </c:pt>
                <c:pt idx="2">
                  <c:v>6.1</c:v>
                </c:pt>
                <c:pt idx="3">
                  <c:v>6.1</c:v>
                </c:pt>
                <c:pt idx="4">
                  <c:v>6.1</c:v>
                </c:pt>
                <c:pt idx="5">
                  <c:v>6.4</c:v>
                </c:pt>
              </c:numCache>
            </c:numRef>
          </c:val>
          <c:extLst>
            <c:ext xmlns:c16="http://schemas.microsoft.com/office/drawing/2014/chart" uri="{C3380CC4-5D6E-409C-BE32-E72D297353CC}">
              <c16:uniqueId val="{00000000-9C67-B647-A5C4-E682B020B629}"/>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9.5"/>
          <c:min val="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Dale Chall </a:t>
            </a:r>
            <a:r>
              <a:rPr lang="en-GB" sz="1400" b="0" i="0" u="none" strike="noStrike" baseline="0">
                <a:effectLst/>
              </a:rPr>
              <a:t>for EVS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Summary!$AY$27:$AY$32</c:f>
              <c:numCache>
                <c:formatCode>General</c:formatCode>
                <c:ptCount val="6"/>
                <c:pt idx="0">
                  <c:v>7.2</c:v>
                </c:pt>
                <c:pt idx="1">
                  <c:v>7.2</c:v>
                </c:pt>
                <c:pt idx="2">
                  <c:v>6.4</c:v>
                </c:pt>
                <c:pt idx="3">
                  <c:v>7.1</c:v>
                </c:pt>
                <c:pt idx="4">
                  <c:v>6.4</c:v>
                </c:pt>
                <c:pt idx="5">
                  <c:v>6.8</c:v>
                </c:pt>
              </c:numCache>
            </c:numRef>
          </c:val>
          <c:extLst>
            <c:ext xmlns:c16="http://schemas.microsoft.com/office/drawing/2014/chart" uri="{C3380CC4-5D6E-409C-BE32-E72D297353CC}">
              <c16:uniqueId val="{00000000-6AB2-4B49-B766-C6A9F01A8138}"/>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9.5"/>
          <c:min val="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t>Gunning FOG </a:t>
            </a:r>
            <a:r>
              <a:rPr lang="en-GB" sz="1400" b="0" i="0" u="none" strike="noStrike" baseline="0">
                <a:effectLst/>
              </a:rPr>
              <a:t>for Flex document</a:t>
            </a:r>
            <a:r>
              <a:rPr lang="en-GB" sz="1400" b="0" i="0" u="none" strike="noStrike" baseline="0"/>
              <a:t> </a:t>
            </a:r>
            <a:endParaRPr lang="en-US" b="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Summary!$AZ$3:$AZ$8</c:f>
              <c:numCache>
                <c:formatCode>General</c:formatCode>
                <c:ptCount val="6"/>
                <c:pt idx="0">
                  <c:v>17.100000000000001</c:v>
                </c:pt>
                <c:pt idx="1">
                  <c:v>16.8</c:v>
                </c:pt>
                <c:pt idx="2">
                  <c:v>16.100000000000001</c:v>
                </c:pt>
                <c:pt idx="3">
                  <c:v>16.3</c:v>
                </c:pt>
                <c:pt idx="4">
                  <c:v>16.100000000000001</c:v>
                </c:pt>
                <c:pt idx="5">
                  <c:v>18.8</c:v>
                </c:pt>
              </c:numCache>
            </c:numRef>
          </c:val>
          <c:extLst>
            <c:ext xmlns:c16="http://schemas.microsoft.com/office/drawing/2014/chart" uri="{C3380CC4-5D6E-409C-BE32-E72D297353CC}">
              <c16:uniqueId val="{00000000-70DD-4C4D-B515-519368E6A8FA}"/>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20"/>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Gunning FOG </a:t>
            </a:r>
            <a:r>
              <a:rPr lang="en-GB" sz="1400" b="0" i="0" u="none" strike="noStrike" baseline="0">
                <a:effectLst/>
              </a:rPr>
              <a:t>for CS_E 50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Summary!$AZ$9:$AZ$14</c:f>
              <c:numCache>
                <c:formatCode>General</c:formatCode>
                <c:ptCount val="6"/>
                <c:pt idx="0">
                  <c:v>16.8</c:v>
                </c:pt>
                <c:pt idx="1">
                  <c:v>15.7</c:v>
                </c:pt>
                <c:pt idx="2">
                  <c:v>13</c:v>
                </c:pt>
                <c:pt idx="3">
                  <c:v>13.1</c:v>
                </c:pt>
                <c:pt idx="4">
                  <c:v>13.4</c:v>
                </c:pt>
                <c:pt idx="5">
                  <c:v>15.2</c:v>
                </c:pt>
              </c:numCache>
            </c:numRef>
          </c:val>
          <c:extLst>
            <c:ext xmlns:c16="http://schemas.microsoft.com/office/drawing/2014/chart" uri="{C3380CC4-5D6E-409C-BE32-E72D297353CC}">
              <c16:uniqueId val="{00000000-C5DF-E340-8653-808DCEE8F41B}"/>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20"/>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Gunning FOG </a:t>
            </a:r>
            <a:r>
              <a:rPr lang="en-GB" sz="1400" b="0" i="0" u="none" strike="noStrike" baseline="0">
                <a:effectLst/>
              </a:rPr>
              <a:t>for ECSS_E60-30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Summary!$AZ$15:$AZ$20</c:f>
              <c:numCache>
                <c:formatCode>General</c:formatCode>
                <c:ptCount val="6"/>
                <c:pt idx="0">
                  <c:v>19.899999999999999</c:v>
                </c:pt>
                <c:pt idx="1">
                  <c:v>16</c:v>
                </c:pt>
                <c:pt idx="2">
                  <c:v>13.5</c:v>
                </c:pt>
                <c:pt idx="3">
                  <c:v>13.2</c:v>
                </c:pt>
                <c:pt idx="4">
                  <c:v>14.7</c:v>
                </c:pt>
                <c:pt idx="5">
                  <c:v>16.5</c:v>
                </c:pt>
              </c:numCache>
            </c:numRef>
          </c:val>
          <c:extLst>
            <c:ext xmlns:c16="http://schemas.microsoft.com/office/drawing/2014/chart" uri="{C3380CC4-5D6E-409C-BE32-E72D297353CC}">
              <c16:uniqueId val="{00000000-2D0F-794C-AA84-CA619D813696}"/>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20"/>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Gunning FOG </a:t>
            </a:r>
            <a:r>
              <a:rPr lang="en-GB" sz="1400" b="0" i="0" u="none" strike="noStrike" baseline="0">
                <a:effectLst/>
              </a:rPr>
              <a:t>for TSS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Summary!$AZ$21:$AZ$26</c:f>
              <c:numCache>
                <c:formatCode>General</c:formatCode>
                <c:ptCount val="6"/>
                <c:pt idx="0">
                  <c:v>9.6999999999999993</c:v>
                </c:pt>
                <c:pt idx="1">
                  <c:v>10</c:v>
                </c:pt>
                <c:pt idx="2">
                  <c:v>9.9</c:v>
                </c:pt>
                <c:pt idx="3">
                  <c:v>9.9</c:v>
                </c:pt>
                <c:pt idx="4">
                  <c:v>9.9</c:v>
                </c:pt>
                <c:pt idx="5">
                  <c:v>11.4</c:v>
                </c:pt>
              </c:numCache>
            </c:numRef>
          </c:val>
          <c:extLst>
            <c:ext xmlns:c16="http://schemas.microsoft.com/office/drawing/2014/chart" uri="{C3380CC4-5D6E-409C-BE32-E72D297353CC}">
              <c16:uniqueId val="{00000000-7F34-6D4C-B896-AD5A0BA31AF6}"/>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13"/>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Gunning FOG </a:t>
            </a:r>
            <a:r>
              <a:rPr lang="en-GB" sz="1400" b="0" i="0" u="none" strike="noStrike" baseline="0">
                <a:effectLst/>
              </a:rPr>
              <a:t>for EVS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Summary!$AZ$27:$AZ$32</c:f>
              <c:numCache>
                <c:formatCode>General</c:formatCode>
                <c:ptCount val="6"/>
                <c:pt idx="0">
                  <c:v>11.1</c:v>
                </c:pt>
                <c:pt idx="1">
                  <c:v>11.2</c:v>
                </c:pt>
                <c:pt idx="2">
                  <c:v>10.6</c:v>
                </c:pt>
                <c:pt idx="3">
                  <c:v>11.4</c:v>
                </c:pt>
                <c:pt idx="4">
                  <c:v>10.6</c:v>
                </c:pt>
                <c:pt idx="5">
                  <c:v>12.8</c:v>
                </c:pt>
              </c:numCache>
            </c:numRef>
          </c:val>
          <c:extLst>
            <c:ext xmlns:c16="http://schemas.microsoft.com/office/drawing/2014/chart" uri="{C3380CC4-5D6E-409C-BE32-E72D297353CC}">
              <c16:uniqueId val="{00000000-8CB0-F348-B32D-E934480292DA}"/>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13"/>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SMOG </a:t>
            </a:r>
            <a:r>
              <a:rPr lang="en-GB" sz="1400" b="0" i="0" u="none" strike="noStrike" baseline="0">
                <a:effectLst/>
              </a:rPr>
              <a:t>for Flex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Summary!$AY$1</c:f>
              <c:strCache>
                <c:ptCount val="1"/>
                <c:pt idx="0">
                  <c:v>Dale Chall</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Summary!$BA$3:$BA$8</c:f>
              <c:numCache>
                <c:formatCode>General</c:formatCode>
                <c:ptCount val="6"/>
                <c:pt idx="0">
                  <c:v>12.8</c:v>
                </c:pt>
                <c:pt idx="1">
                  <c:v>12.7</c:v>
                </c:pt>
                <c:pt idx="2">
                  <c:v>12</c:v>
                </c:pt>
                <c:pt idx="3">
                  <c:v>12.2</c:v>
                </c:pt>
                <c:pt idx="4">
                  <c:v>12</c:v>
                </c:pt>
                <c:pt idx="5">
                  <c:v>13.9</c:v>
                </c:pt>
              </c:numCache>
            </c:numRef>
          </c:val>
          <c:extLst>
            <c:ext xmlns:c16="http://schemas.microsoft.com/office/drawing/2014/chart" uri="{C3380CC4-5D6E-409C-BE32-E72D297353CC}">
              <c16:uniqueId val="{00000000-FC0E-B74C-A5C5-190239E027AC}"/>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14"/>
          <c:min val="7"/>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SMOG </a:t>
            </a:r>
            <a:r>
              <a:rPr lang="en-GB" sz="1400" b="0" i="0" u="none" strike="noStrike" baseline="0">
                <a:effectLst/>
              </a:rPr>
              <a:t>for CS_E 50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Summary!$BA$9:$BA$14</c:f>
              <c:numCache>
                <c:formatCode>General</c:formatCode>
                <c:ptCount val="6"/>
                <c:pt idx="0">
                  <c:v>12.2</c:v>
                </c:pt>
                <c:pt idx="1">
                  <c:v>11.5</c:v>
                </c:pt>
                <c:pt idx="2">
                  <c:v>9.6</c:v>
                </c:pt>
                <c:pt idx="3">
                  <c:v>9.6</c:v>
                </c:pt>
                <c:pt idx="4">
                  <c:v>9.8000000000000007</c:v>
                </c:pt>
                <c:pt idx="5">
                  <c:v>11.1</c:v>
                </c:pt>
              </c:numCache>
            </c:numRef>
          </c:val>
          <c:extLst>
            <c:ext xmlns:c16="http://schemas.microsoft.com/office/drawing/2014/chart" uri="{C3380CC4-5D6E-409C-BE32-E72D297353CC}">
              <c16:uniqueId val="{00000000-E3EB-0947-8571-248FB8759317}"/>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14"/>
          <c:min val="7"/>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SMOG </a:t>
            </a:r>
            <a:r>
              <a:rPr lang="en-GB" sz="1400" b="0" i="0" u="none" strike="noStrike" baseline="0">
                <a:effectLst/>
              </a:rPr>
              <a:t>for ECSS_E60-30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Summary!$BA$15:$BA$20</c:f>
              <c:numCache>
                <c:formatCode>General</c:formatCode>
                <c:ptCount val="6"/>
                <c:pt idx="0">
                  <c:v>13.8</c:v>
                </c:pt>
                <c:pt idx="1">
                  <c:v>11.5</c:v>
                </c:pt>
                <c:pt idx="2">
                  <c:v>9.6999999999999993</c:v>
                </c:pt>
                <c:pt idx="3">
                  <c:v>9.6</c:v>
                </c:pt>
                <c:pt idx="4">
                  <c:v>10.6</c:v>
                </c:pt>
                <c:pt idx="5">
                  <c:v>11.9</c:v>
                </c:pt>
              </c:numCache>
            </c:numRef>
          </c:val>
          <c:extLst>
            <c:ext xmlns:c16="http://schemas.microsoft.com/office/drawing/2014/chart" uri="{C3380CC4-5D6E-409C-BE32-E72D297353CC}">
              <c16:uniqueId val="{00000000-3FDE-384F-A1E8-7EC98D83895E}"/>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14"/>
          <c:min val="7"/>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SMOG </a:t>
            </a:r>
            <a:r>
              <a:rPr lang="en-GB" sz="1400" b="0" i="0" u="none" strike="noStrike" baseline="0">
                <a:effectLst/>
              </a:rPr>
              <a:t>for TSS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Summary!$BA$21:$BA$26</c:f>
              <c:numCache>
                <c:formatCode>General</c:formatCode>
                <c:ptCount val="6"/>
                <c:pt idx="0">
                  <c:v>7.9</c:v>
                </c:pt>
                <c:pt idx="1">
                  <c:v>8.1999999999999993</c:v>
                </c:pt>
                <c:pt idx="2">
                  <c:v>8</c:v>
                </c:pt>
                <c:pt idx="3">
                  <c:v>8</c:v>
                </c:pt>
                <c:pt idx="4">
                  <c:v>8</c:v>
                </c:pt>
                <c:pt idx="5">
                  <c:v>9.1</c:v>
                </c:pt>
              </c:numCache>
            </c:numRef>
          </c:val>
          <c:extLst>
            <c:ext xmlns:c16="http://schemas.microsoft.com/office/drawing/2014/chart" uri="{C3380CC4-5D6E-409C-BE32-E72D297353CC}">
              <c16:uniqueId val="{00000000-0372-C84A-8AA6-700DCFB8EA57}"/>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10"/>
          <c:min val="7"/>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SMOG </a:t>
            </a:r>
            <a:r>
              <a:rPr lang="en-GB" sz="1400" b="0" i="0" u="none" strike="noStrike" baseline="0">
                <a:effectLst/>
              </a:rPr>
              <a:t>for EVS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Summary!$BA$27:$BA$32</c:f>
              <c:numCache>
                <c:formatCode>General</c:formatCode>
                <c:ptCount val="6"/>
                <c:pt idx="0">
                  <c:v>8.3000000000000007</c:v>
                </c:pt>
                <c:pt idx="1">
                  <c:v>8.3000000000000007</c:v>
                </c:pt>
                <c:pt idx="2">
                  <c:v>8.1</c:v>
                </c:pt>
                <c:pt idx="3">
                  <c:v>8.5</c:v>
                </c:pt>
                <c:pt idx="4">
                  <c:v>8.1</c:v>
                </c:pt>
                <c:pt idx="5">
                  <c:v>9.6</c:v>
                </c:pt>
              </c:numCache>
            </c:numRef>
          </c:val>
          <c:extLst>
            <c:ext xmlns:c16="http://schemas.microsoft.com/office/drawing/2014/chart" uri="{C3380CC4-5D6E-409C-BE32-E72D297353CC}">
              <c16:uniqueId val="{00000000-77B5-B247-8ECB-F8769DCE59D1}"/>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10"/>
          <c:min val="7"/>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ARI </a:t>
            </a:r>
            <a:r>
              <a:rPr lang="en-GB" sz="1400" b="0" i="0" u="none" strike="noStrike" baseline="0">
                <a:effectLst/>
              </a:rPr>
              <a:t>for Flex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Summary!$BB$3:$BB$8</c:f>
              <c:numCache>
                <c:formatCode>General</c:formatCode>
                <c:ptCount val="6"/>
                <c:pt idx="0">
                  <c:v>15.122715950180798</c:v>
                </c:pt>
                <c:pt idx="1">
                  <c:v>14.184514012303488</c:v>
                </c:pt>
                <c:pt idx="2">
                  <c:v>12.788596242467214</c:v>
                </c:pt>
                <c:pt idx="3">
                  <c:v>13.185976977567883</c:v>
                </c:pt>
                <c:pt idx="4">
                  <c:v>12.748350132625994</c:v>
                </c:pt>
                <c:pt idx="5">
                  <c:v>15.138727810650884</c:v>
                </c:pt>
              </c:numCache>
            </c:numRef>
          </c:val>
          <c:extLst>
            <c:ext xmlns:c16="http://schemas.microsoft.com/office/drawing/2014/chart" uri="{C3380CC4-5D6E-409C-BE32-E72D297353CC}">
              <c16:uniqueId val="{00000000-DD2A-FB4D-99E2-4E8169913303}"/>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16"/>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ARI </a:t>
            </a:r>
            <a:r>
              <a:rPr lang="en-GB" sz="1400" b="0" i="0" u="none" strike="noStrike" baseline="0">
                <a:effectLst/>
              </a:rPr>
              <a:t>for CS_E 50 document</a:t>
            </a:r>
            <a:r>
              <a:rPr lang="en-GB"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Summary!$BB$9:$BB$14</c:f>
              <c:numCache>
                <c:formatCode>General</c:formatCode>
                <c:ptCount val="6"/>
                <c:pt idx="0">
                  <c:v>12.881666666666668</c:v>
                </c:pt>
                <c:pt idx="1">
                  <c:v>12.868347187318768</c:v>
                </c:pt>
                <c:pt idx="2">
                  <c:v>9.5183930708302427</c:v>
                </c:pt>
                <c:pt idx="3">
                  <c:v>9.2508561684111505</c:v>
                </c:pt>
                <c:pt idx="4">
                  <c:v>9.6466999697244944</c:v>
                </c:pt>
                <c:pt idx="5">
                  <c:v>10.819175178753831</c:v>
                </c:pt>
              </c:numCache>
            </c:numRef>
          </c:val>
          <c:extLst>
            <c:ext xmlns:c16="http://schemas.microsoft.com/office/drawing/2014/chart" uri="{C3380CC4-5D6E-409C-BE32-E72D297353CC}">
              <c16:uniqueId val="{00000000-0E99-3244-ABC1-DFA831D62F9D}"/>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16"/>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ARI </a:t>
            </a:r>
            <a:r>
              <a:rPr lang="en-GB" sz="1400" b="0" i="0" u="none" strike="noStrike" baseline="0">
                <a:effectLst/>
              </a:rPr>
              <a:t>for ECSS_E60-30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Summary!$BB$15:$BB$20</c:f>
              <c:numCache>
                <c:formatCode>General</c:formatCode>
                <c:ptCount val="6"/>
                <c:pt idx="0">
                  <c:v>19.812378048780488</c:v>
                </c:pt>
                <c:pt idx="1">
                  <c:v>16.546806113072499</c:v>
                </c:pt>
                <c:pt idx="2">
                  <c:v>14.095745473908416</c:v>
                </c:pt>
                <c:pt idx="3">
                  <c:v>14.240147630555846</c:v>
                </c:pt>
                <c:pt idx="4">
                  <c:v>15.133136064744562</c:v>
                </c:pt>
                <c:pt idx="5">
                  <c:v>16.614491044124073</c:v>
                </c:pt>
              </c:numCache>
            </c:numRef>
          </c:val>
          <c:extLst>
            <c:ext xmlns:c16="http://schemas.microsoft.com/office/drawing/2014/chart" uri="{C3380CC4-5D6E-409C-BE32-E72D297353CC}">
              <c16:uniqueId val="{00000000-89C3-8645-B18D-07ED4808DCDD}"/>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20"/>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ARI </a:t>
            </a:r>
            <a:r>
              <a:rPr lang="en-GB" sz="1400" b="0" i="0" u="none" strike="noStrike" baseline="0">
                <a:effectLst/>
              </a:rPr>
              <a:t>for TSS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Summary!$BB$21:$BB$26</c:f>
              <c:numCache>
                <c:formatCode>General</c:formatCode>
                <c:ptCount val="6"/>
                <c:pt idx="0">
                  <c:v>9.4493291251922003</c:v>
                </c:pt>
                <c:pt idx="1">
                  <c:v>9.7478285857071469</c:v>
                </c:pt>
                <c:pt idx="2">
                  <c:v>9.4723952401858327</c:v>
                </c:pt>
                <c:pt idx="3">
                  <c:v>9.5702503013639237</c:v>
                </c:pt>
                <c:pt idx="4">
                  <c:v>9.4886296114315698</c:v>
                </c:pt>
                <c:pt idx="5">
                  <c:v>10.689713409040586</c:v>
                </c:pt>
              </c:numCache>
            </c:numRef>
          </c:val>
          <c:extLst>
            <c:ext xmlns:c16="http://schemas.microsoft.com/office/drawing/2014/chart" uri="{C3380CC4-5D6E-409C-BE32-E72D297353CC}">
              <c16:uniqueId val="{00000000-F749-0344-849A-4D41D6C05484}"/>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11"/>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ARI </a:t>
            </a:r>
            <a:r>
              <a:rPr lang="en-GB" sz="1400" b="0" i="0" u="none" strike="noStrike" baseline="0">
                <a:effectLst/>
              </a:rPr>
              <a:t>for EVS document</a:t>
            </a:r>
            <a:r>
              <a:rPr lang="en-GB" sz="1400" b="0" i="0" u="none" strike="noStrike"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Summary!$AX$1:$AX$2</c:f>
              <c:strCache>
                <c:ptCount val="2"/>
                <c:pt idx="0">
                  <c:v>FK grade level</c:v>
                </c:pt>
                <c:pt idx="1">
                  <c:v>AV</c:v>
                </c:pt>
              </c:strCache>
            </c:strRef>
          </c:tx>
          <c:spPr>
            <a:solidFill>
              <a:schemeClr val="accent1"/>
            </a:solidFill>
            <a:ln>
              <a:noFill/>
            </a:ln>
            <a:effectLst/>
          </c:spPr>
          <c:invertIfNegative val="0"/>
          <c:cat>
            <c:strLit>
              <c:ptCount val="6"/>
              <c:pt idx="0">
                <c:v>Free</c:v>
              </c:pt>
              <c:pt idx="1">
                <c:v>EARS</c:v>
              </c:pt>
              <c:pt idx="2">
                <c:v>MASTeR</c:v>
              </c:pt>
              <c:pt idx="3">
                <c:v>advEARS</c:v>
              </c:pt>
              <c:pt idx="4">
                <c:v>DODT</c:v>
              </c:pt>
              <c:pt idx="5">
                <c:v>SPIDER</c:v>
              </c:pt>
            </c:strLit>
          </c:cat>
          <c:val>
            <c:numRef>
              <c:f>Summary!$BB$27:$BB$32</c:f>
              <c:numCache>
                <c:formatCode>General</c:formatCode>
                <c:ptCount val="6"/>
                <c:pt idx="0">
                  <c:v>9.8958401721559603</c:v>
                </c:pt>
                <c:pt idx="1">
                  <c:v>9.6484696080486287</c:v>
                </c:pt>
                <c:pt idx="2">
                  <c:v>8.971348165366102</c:v>
                </c:pt>
                <c:pt idx="3">
                  <c:v>9.4467056624315688</c:v>
                </c:pt>
                <c:pt idx="4">
                  <c:v>8.6114582833460531</c:v>
                </c:pt>
                <c:pt idx="5">
                  <c:v>10.740887534717906</c:v>
                </c:pt>
              </c:numCache>
            </c:numRef>
          </c:val>
          <c:extLst>
            <c:ext xmlns:c16="http://schemas.microsoft.com/office/drawing/2014/chart" uri="{C3380CC4-5D6E-409C-BE32-E72D297353CC}">
              <c16:uniqueId val="{00000000-0BD1-9E44-8742-400AAD96D0D7}"/>
            </c:ext>
          </c:extLst>
        </c:ser>
        <c:dLbls>
          <c:showLegendKey val="0"/>
          <c:showVal val="0"/>
          <c:showCatName val="0"/>
          <c:showSerName val="0"/>
          <c:showPercent val="0"/>
          <c:showBubbleSize val="0"/>
        </c:dLbls>
        <c:gapWidth val="182"/>
        <c:axId val="227798880"/>
        <c:axId val="227800512"/>
      </c:barChart>
      <c:catAx>
        <c:axId val="22779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800512"/>
        <c:crosses val="autoZero"/>
        <c:auto val="1"/>
        <c:lblAlgn val="ctr"/>
        <c:lblOffset val="100"/>
        <c:noMultiLvlLbl val="0"/>
      </c:catAx>
      <c:valAx>
        <c:axId val="227800512"/>
        <c:scaling>
          <c:orientation val="minMax"/>
          <c:max val="11"/>
          <c:min val="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22779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Readability metrics for CS_E 50 document</a:t>
            </a:r>
          </a:p>
        </c:rich>
      </c:tx>
      <c:overlay val="0"/>
      <c:spPr>
        <a:noFill/>
        <a:ln>
          <a:noFill/>
        </a:ln>
        <a:effectLst/>
      </c:spPr>
    </c:title>
    <c:autoTitleDeleted val="0"/>
    <c:plotArea>
      <c:layout/>
      <c:barChart>
        <c:barDir val="bar"/>
        <c:grouping val="clustered"/>
        <c:varyColors val="0"/>
        <c:ser>
          <c:idx val="11"/>
          <c:order val="0"/>
          <c:tx>
            <c:strRef>
              <c:f>Summary!$A$14</c:f>
              <c:strCache>
                <c:ptCount val="1"/>
                <c:pt idx="0">
                  <c:v>CS_E 50 SPIDER</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Summary!$AX$14:$BB$14</c:f>
              <c:numCache>
                <c:formatCode>General</c:formatCode>
                <c:ptCount val="5"/>
                <c:pt idx="0">
                  <c:v>11.185712631937353</c:v>
                </c:pt>
                <c:pt idx="1">
                  <c:v>8.6</c:v>
                </c:pt>
                <c:pt idx="2">
                  <c:v>15.2</c:v>
                </c:pt>
                <c:pt idx="3">
                  <c:v>11.1</c:v>
                </c:pt>
                <c:pt idx="4">
                  <c:v>10.819175178753831</c:v>
                </c:pt>
              </c:numCache>
            </c:numRef>
          </c:val>
          <c:extLst>
            <c:ext xmlns:c16="http://schemas.microsoft.com/office/drawing/2014/chart" uri="{C3380CC4-5D6E-409C-BE32-E72D297353CC}">
              <c16:uniqueId val="{00000005-2343-2A48-A85B-762C3E2C7191}"/>
            </c:ext>
          </c:extLst>
        </c:ser>
        <c:ser>
          <c:idx val="10"/>
          <c:order val="1"/>
          <c:tx>
            <c:strRef>
              <c:f>Summary!$A$13</c:f>
              <c:strCache>
                <c:ptCount val="1"/>
                <c:pt idx="0">
                  <c:v>CS_E 50 boilerplates (DODT)</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Summary!$AX$13:$BB$13</c:f>
              <c:numCache>
                <c:formatCode>General</c:formatCode>
                <c:ptCount val="5"/>
                <c:pt idx="0">
                  <c:v>9.966428701180746</c:v>
                </c:pt>
                <c:pt idx="1">
                  <c:v>8.5</c:v>
                </c:pt>
                <c:pt idx="2">
                  <c:v>13.4</c:v>
                </c:pt>
                <c:pt idx="3">
                  <c:v>9.8000000000000007</c:v>
                </c:pt>
                <c:pt idx="4">
                  <c:v>9.6466999697244944</c:v>
                </c:pt>
              </c:numCache>
            </c:numRef>
          </c:val>
          <c:extLst>
            <c:ext xmlns:c16="http://schemas.microsoft.com/office/drawing/2014/chart" uri="{C3380CC4-5D6E-409C-BE32-E72D297353CC}">
              <c16:uniqueId val="{00000004-2343-2A48-A85B-762C3E2C7191}"/>
            </c:ext>
          </c:extLst>
        </c:ser>
        <c:ser>
          <c:idx val="9"/>
          <c:order val="2"/>
          <c:tx>
            <c:strRef>
              <c:f>Summary!$A$12</c:f>
              <c:strCache>
                <c:ptCount val="1"/>
                <c:pt idx="0">
                  <c:v>CS_E 50 advEARS</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Summary!$AX$12:$BB$12</c:f>
              <c:numCache>
                <c:formatCode>General</c:formatCode>
                <c:ptCount val="5"/>
                <c:pt idx="0">
                  <c:v>9.4307293896271922</c:v>
                </c:pt>
                <c:pt idx="1">
                  <c:v>8.6</c:v>
                </c:pt>
                <c:pt idx="2">
                  <c:v>13.1</c:v>
                </c:pt>
                <c:pt idx="3">
                  <c:v>9.6</c:v>
                </c:pt>
                <c:pt idx="4">
                  <c:v>9.2508561684111505</c:v>
                </c:pt>
              </c:numCache>
            </c:numRef>
          </c:val>
          <c:extLst>
            <c:ext xmlns:c16="http://schemas.microsoft.com/office/drawing/2014/chart" uri="{C3380CC4-5D6E-409C-BE32-E72D297353CC}">
              <c16:uniqueId val="{00000003-2343-2A48-A85B-762C3E2C7191}"/>
            </c:ext>
          </c:extLst>
        </c:ser>
        <c:ser>
          <c:idx val="8"/>
          <c:order val="3"/>
          <c:tx>
            <c:strRef>
              <c:f>Summary!$A$11</c:f>
              <c:strCache>
                <c:ptCount val="1"/>
                <c:pt idx="0">
                  <c:v>CS_E 50 MASTER</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Summary!$AX$11:$BB$11</c:f>
              <c:numCache>
                <c:formatCode>General</c:formatCode>
                <c:ptCount val="5"/>
                <c:pt idx="0">
                  <c:v>9.7929366345660718</c:v>
                </c:pt>
                <c:pt idx="1">
                  <c:v>8.3000000000000007</c:v>
                </c:pt>
                <c:pt idx="2">
                  <c:v>13</c:v>
                </c:pt>
                <c:pt idx="3">
                  <c:v>9.6</c:v>
                </c:pt>
                <c:pt idx="4">
                  <c:v>9.5183930708302427</c:v>
                </c:pt>
              </c:numCache>
            </c:numRef>
          </c:val>
          <c:extLst>
            <c:ext xmlns:c16="http://schemas.microsoft.com/office/drawing/2014/chart" uri="{C3380CC4-5D6E-409C-BE32-E72D297353CC}">
              <c16:uniqueId val="{00000002-2343-2A48-A85B-762C3E2C7191}"/>
            </c:ext>
          </c:extLst>
        </c:ser>
        <c:ser>
          <c:idx val="7"/>
          <c:order val="4"/>
          <c:tx>
            <c:strRef>
              <c:f>Summary!$A$10</c:f>
              <c:strCache>
                <c:ptCount val="1"/>
                <c:pt idx="0">
                  <c:v>CS_E 50 EARS</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Summary!$AX$10:$BB$10</c:f>
              <c:numCache>
                <c:formatCode>General</c:formatCode>
                <c:ptCount val="5"/>
                <c:pt idx="0">
                  <c:v>12.460268316257491</c:v>
                </c:pt>
                <c:pt idx="1">
                  <c:v>9.1</c:v>
                </c:pt>
                <c:pt idx="2">
                  <c:v>15.7</c:v>
                </c:pt>
                <c:pt idx="3">
                  <c:v>11.5</c:v>
                </c:pt>
                <c:pt idx="4">
                  <c:v>12.868347187318768</c:v>
                </c:pt>
              </c:numCache>
            </c:numRef>
          </c:val>
          <c:extLst>
            <c:ext xmlns:c16="http://schemas.microsoft.com/office/drawing/2014/chart" uri="{C3380CC4-5D6E-409C-BE32-E72D297353CC}">
              <c16:uniqueId val="{00000001-2343-2A48-A85B-762C3E2C7191}"/>
            </c:ext>
          </c:extLst>
        </c:ser>
        <c:ser>
          <c:idx val="6"/>
          <c:order val="5"/>
          <c:tx>
            <c:strRef>
              <c:f>Summary!$A$9</c:f>
              <c:strCache>
                <c:ptCount val="1"/>
                <c:pt idx="0">
                  <c:v>CS_E 50 free</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Summary!$AX$9:$BB$9</c:f>
              <c:numCache>
                <c:formatCode>General</c:formatCode>
                <c:ptCount val="5"/>
                <c:pt idx="0">
                  <c:v>12.625661375661377</c:v>
                </c:pt>
                <c:pt idx="1">
                  <c:v>9</c:v>
                </c:pt>
                <c:pt idx="2">
                  <c:v>16.8</c:v>
                </c:pt>
                <c:pt idx="3">
                  <c:v>12.2</c:v>
                </c:pt>
                <c:pt idx="4">
                  <c:v>12.881666666666668</c:v>
                </c:pt>
              </c:numCache>
            </c:numRef>
          </c:val>
          <c:extLst>
            <c:ext xmlns:c16="http://schemas.microsoft.com/office/drawing/2014/chart" uri="{C3380CC4-5D6E-409C-BE32-E72D297353CC}">
              <c16:uniqueId val="{00000000-2343-2A48-A85B-762C3E2C7191}"/>
            </c:ext>
          </c:extLst>
        </c:ser>
        <c:dLbls>
          <c:showLegendKey val="0"/>
          <c:showVal val="0"/>
          <c:showCatName val="0"/>
          <c:showSerName val="0"/>
          <c:showPercent val="0"/>
          <c:showBubbleSize val="0"/>
        </c:dLbls>
        <c:gapWidth val="182"/>
        <c:axId val="1732501152"/>
        <c:axId val="1717101072"/>
      </c:barChart>
      <c:catAx>
        <c:axId val="173250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717101072"/>
        <c:crosses val="autoZero"/>
        <c:auto val="1"/>
        <c:lblAlgn val="ctr"/>
        <c:lblOffset val="100"/>
        <c:noMultiLvlLbl val="0"/>
      </c:catAx>
      <c:valAx>
        <c:axId val="1717101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solidFill>
                    <a:latin typeface="+mn-lt"/>
                    <a:ea typeface="+mn-ea"/>
                    <a:cs typeface="+mn-cs"/>
                  </a:defRPr>
                </a:pPr>
                <a:r>
                  <a:rPr lang="en-GB"/>
                  <a:t>Readability score</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73250115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showDLblsOverMax val="0"/>
    <c:extLst/>
  </c:chart>
  <c:txPr>
    <a:bodyPr/>
    <a:lstStyle/>
    <a:p>
      <a:pPr>
        <a:defRPr/>
      </a:pPr>
      <a:endParaRPr lang="en-RU"/>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Readability metrics for Flex document</a:t>
            </a:r>
          </a:p>
        </c:rich>
      </c:tx>
      <c:overlay val="0"/>
      <c:spPr>
        <a:noFill/>
        <a:ln>
          <a:noFill/>
        </a:ln>
        <a:effectLst/>
      </c:spPr>
    </c:title>
    <c:autoTitleDeleted val="0"/>
    <c:plotArea>
      <c:layout/>
      <c:barChart>
        <c:barDir val="bar"/>
        <c:grouping val="clustered"/>
        <c:varyColors val="0"/>
        <c:ser>
          <c:idx val="11"/>
          <c:order val="0"/>
          <c:tx>
            <c:strRef>
              <c:f>Summary!$A$8</c:f>
              <c:strCache>
                <c:ptCount val="1"/>
                <c:pt idx="0">
                  <c:v>FLEX SPIDER</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Summary!$AX$8:$BB$8</c:f>
              <c:numCache>
                <c:formatCode>General</c:formatCode>
                <c:ptCount val="5"/>
                <c:pt idx="0">
                  <c:v>14.894133136094677</c:v>
                </c:pt>
                <c:pt idx="1">
                  <c:v>9</c:v>
                </c:pt>
                <c:pt idx="2">
                  <c:v>18.8</c:v>
                </c:pt>
                <c:pt idx="3">
                  <c:v>13.9</c:v>
                </c:pt>
                <c:pt idx="4">
                  <c:v>15.138727810650884</c:v>
                </c:pt>
              </c:numCache>
            </c:numRef>
          </c:val>
          <c:extLst>
            <c:ext xmlns:c16="http://schemas.microsoft.com/office/drawing/2014/chart" uri="{C3380CC4-5D6E-409C-BE32-E72D297353CC}">
              <c16:uniqueId val="{00000005-BEDE-BF4F-B42C-7A7DCB3FB3CA}"/>
            </c:ext>
          </c:extLst>
        </c:ser>
        <c:ser>
          <c:idx val="10"/>
          <c:order val="1"/>
          <c:tx>
            <c:strRef>
              <c:f>Summary!$A$7</c:f>
              <c:strCache>
                <c:ptCount val="1"/>
                <c:pt idx="0">
                  <c:v>FLEX boilerplates (DODT)</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Summary!$AX$7:$BB$7</c:f>
              <c:numCache>
                <c:formatCode>General</c:formatCode>
                <c:ptCount val="5"/>
                <c:pt idx="0">
                  <c:v>13.015919540229884</c:v>
                </c:pt>
                <c:pt idx="1">
                  <c:v>9.3000000000000007</c:v>
                </c:pt>
                <c:pt idx="2">
                  <c:v>16.100000000000001</c:v>
                </c:pt>
                <c:pt idx="3">
                  <c:v>12</c:v>
                </c:pt>
                <c:pt idx="4">
                  <c:v>12.748350132625994</c:v>
                </c:pt>
              </c:numCache>
            </c:numRef>
          </c:val>
          <c:extLst>
            <c:ext xmlns:c16="http://schemas.microsoft.com/office/drawing/2014/chart" uri="{C3380CC4-5D6E-409C-BE32-E72D297353CC}">
              <c16:uniqueId val="{00000004-BEDE-BF4F-B42C-7A7DCB3FB3CA}"/>
            </c:ext>
          </c:extLst>
        </c:ser>
        <c:ser>
          <c:idx val="9"/>
          <c:order val="2"/>
          <c:tx>
            <c:strRef>
              <c:f>Summary!$A$6</c:f>
              <c:strCache>
                <c:ptCount val="1"/>
                <c:pt idx="0">
                  <c:v>FLEX advEARS</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Summary!$AX$6:$BB$6</c:f>
              <c:numCache>
                <c:formatCode>General</c:formatCode>
                <c:ptCount val="5"/>
                <c:pt idx="0">
                  <c:v>13.117957497048408</c:v>
                </c:pt>
                <c:pt idx="1">
                  <c:v>9.3000000000000007</c:v>
                </c:pt>
                <c:pt idx="2">
                  <c:v>16.3</c:v>
                </c:pt>
                <c:pt idx="3">
                  <c:v>12.2</c:v>
                </c:pt>
                <c:pt idx="4">
                  <c:v>13.185976977567883</c:v>
                </c:pt>
              </c:numCache>
            </c:numRef>
          </c:val>
          <c:extLst>
            <c:ext xmlns:c16="http://schemas.microsoft.com/office/drawing/2014/chart" uri="{C3380CC4-5D6E-409C-BE32-E72D297353CC}">
              <c16:uniqueId val="{00000003-BEDE-BF4F-B42C-7A7DCB3FB3CA}"/>
            </c:ext>
          </c:extLst>
        </c:ser>
        <c:ser>
          <c:idx val="8"/>
          <c:order val="3"/>
          <c:tx>
            <c:strRef>
              <c:f>Summary!$A$5</c:f>
              <c:strCache>
                <c:ptCount val="1"/>
                <c:pt idx="0">
                  <c:v>FLEX MASTER</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Summary!$AX$5:$BB$5</c:f>
              <c:numCache>
                <c:formatCode>General</c:formatCode>
                <c:ptCount val="5"/>
                <c:pt idx="0">
                  <c:v>13.595576036866362</c:v>
                </c:pt>
                <c:pt idx="1">
                  <c:v>9.3000000000000007</c:v>
                </c:pt>
                <c:pt idx="2">
                  <c:v>16.100000000000001</c:v>
                </c:pt>
                <c:pt idx="3">
                  <c:v>12</c:v>
                </c:pt>
                <c:pt idx="4">
                  <c:v>12.788596242467214</c:v>
                </c:pt>
              </c:numCache>
            </c:numRef>
          </c:val>
          <c:extLst>
            <c:ext xmlns:c16="http://schemas.microsoft.com/office/drawing/2014/chart" uri="{C3380CC4-5D6E-409C-BE32-E72D297353CC}">
              <c16:uniqueId val="{00000002-BEDE-BF4F-B42C-7A7DCB3FB3CA}"/>
            </c:ext>
          </c:extLst>
        </c:ser>
        <c:ser>
          <c:idx val="7"/>
          <c:order val="4"/>
          <c:tx>
            <c:strRef>
              <c:f>Summary!$A$4</c:f>
              <c:strCache>
                <c:ptCount val="1"/>
                <c:pt idx="0">
                  <c:v>FLEX EARS</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Summary!$AX$4:$BB$4</c:f>
              <c:numCache>
                <c:formatCode>General</c:formatCode>
                <c:ptCount val="5"/>
                <c:pt idx="0">
                  <c:v>13.889774436090224</c:v>
                </c:pt>
                <c:pt idx="1">
                  <c:v>9.1</c:v>
                </c:pt>
                <c:pt idx="2">
                  <c:v>16.8</c:v>
                </c:pt>
                <c:pt idx="3">
                  <c:v>12.7</c:v>
                </c:pt>
                <c:pt idx="4">
                  <c:v>14.184514012303488</c:v>
                </c:pt>
              </c:numCache>
            </c:numRef>
          </c:val>
          <c:extLst>
            <c:ext xmlns:c16="http://schemas.microsoft.com/office/drawing/2014/chart" uri="{C3380CC4-5D6E-409C-BE32-E72D297353CC}">
              <c16:uniqueId val="{00000001-BEDE-BF4F-B42C-7A7DCB3FB3CA}"/>
            </c:ext>
          </c:extLst>
        </c:ser>
        <c:ser>
          <c:idx val="6"/>
          <c:order val="5"/>
          <c:tx>
            <c:strRef>
              <c:f>Summary!$A$3</c:f>
              <c:strCache>
                <c:ptCount val="1"/>
                <c:pt idx="0">
                  <c:v>FLEX free</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Summary!$AX$3:$BB$3</c:f>
              <c:numCache>
                <c:formatCode>General</c:formatCode>
                <c:ptCount val="5"/>
                <c:pt idx="0">
                  <c:v>14.755722512387845</c:v>
                </c:pt>
                <c:pt idx="1">
                  <c:v>9.1999999999999993</c:v>
                </c:pt>
                <c:pt idx="2">
                  <c:v>17.100000000000001</c:v>
                </c:pt>
                <c:pt idx="3">
                  <c:v>12.8</c:v>
                </c:pt>
                <c:pt idx="4">
                  <c:v>15.122715950180798</c:v>
                </c:pt>
              </c:numCache>
            </c:numRef>
          </c:val>
          <c:extLst>
            <c:ext xmlns:c16="http://schemas.microsoft.com/office/drawing/2014/chart" uri="{C3380CC4-5D6E-409C-BE32-E72D297353CC}">
              <c16:uniqueId val="{00000000-BEDE-BF4F-B42C-7A7DCB3FB3CA}"/>
            </c:ext>
          </c:extLst>
        </c:ser>
        <c:dLbls>
          <c:showLegendKey val="0"/>
          <c:showVal val="0"/>
          <c:showCatName val="0"/>
          <c:showSerName val="0"/>
          <c:showPercent val="0"/>
          <c:showBubbleSize val="0"/>
        </c:dLbls>
        <c:gapWidth val="182"/>
        <c:axId val="1732501152"/>
        <c:axId val="1717101072"/>
      </c:barChart>
      <c:catAx>
        <c:axId val="173250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717101072"/>
        <c:crosses val="autoZero"/>
        <c:auto val="1"/>
        <c:lblAlgn val="ctr"/>
        <c:lblOffset val="100"/>
        <c:noMultiLvlLbl val="0"/>
      </c:catAx>
      <c:valAx>
        <c:axId val="1717101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a:defRPr/>
                </a:pPr>
                <a:r>
                  <a:rPr lang="en-GB"/>
                  <a:t>Readability score</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73250115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showDLblsOverMax val="0"/>
    <c:extLst/>
  </c:chart>
  <c:txPr>
    <a:bodyPr/>
    <a:lstStyle/>
    <a:p>
      <a:pPr>
        <a:defRPr/>
      </a:pPr>
      <a:endParaRPr lang="en-RU"/>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Readability metrics for ECSS_E60</a:t>
            </a:r>
            <a:r>
              <a:rPr lang="en-GB" baseline="0"/>
              <a:t>-30 </a:t>
            </a:r>
            <a:r>
              <a:rPr lang="en-GB"/>
              <a:t>document</a:t>
            </a:r>
          </a:p>
        </c:rich>
      </c:tx>
      <c:overlay val="0"/>
      <c:spPr>
        <a:noFill/>
        <a:ln>
          <a:noFill/>
        </a:ln>
        <a:effectLst/>
      </c:spPr>
    </c:title>
    <c:autoTitleDeleted val="0"/>
    <c:plotArea>
      <c:layout/>
      <c:barChart>
        <c:barDir val="bar"/>
        <c:grouping val="clustered"/>
        <c:varyColors val="0"/>
        <c:ser>
          <c:idx val="11"/>
          <c:order val="0"/>
          <c:tx>
            <c:strRef>
              <c:f>Summary!$A$20</c:f>
              <c:strCache>
                <c:ptCount val="1"/>
                <c:pt idx="0">
                  <c:v>ECSS_E60-30 SPIDER</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Summary!$AX$20:$BB$20</c:f>
              <c:numCache>
                <c:formatCode>General</c:formatCode>
                <c:ptCount val="5"/>
                <c:pt idx="0">
                  <c:v>15.964910878112715</c:v>
                </c:pt>
                <c:pt idx="1">
                  <c:v>8.9</c:v>
                </c:pt>
                <c:pt idx="2">
                  <c:v>16.5</c:v>
                </c:pt>
                <c:pt idx="3">
                  <c:v>11.9</c:v>
                </c:pt>
                <c:pt idx="4">
                  <c:v>16.614491044124073</c:v>
                </c:pt>
              </c:numCache>
            </c:numRef>
          </c:val>
          <c:extLst>
            <c:ext xmlns:c16="http://schemas.microsoft.com/office/drawing/2014/chart" uri="{C3380CC4-5D6E-409C-BE32-E72D297353CC}">
              <c16:uniqueId val="{00000005-3BF8-B74F-B801-50281FB268F5}"/>
            </c:ext>
          </c:extLst>
        </c:ser>
        <c:ser>
          <c:idx val="10"/>
          <c:order val="1"/>
          <c:tx>
            <c:strRef>
              <c:f>Summary!$A$19</c:f>
              <c:strCache>
                <c:ptCount val="1"/>
                <c:pt idx="0">
                  <c:v>ECSS_E60-30 boilerplates (DODT)</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Summary!$AX$19:$BB$19</c:f>
              <c:numCache>
                <c:formatCode>General</c:formatCode>
                <c:ptCount val="5"/>
                <c:pt idx="0">
                  <c:v>14.678972685887711</c:v>
                </c:pt>
                <c:pt idx="1">
                  <c:v>8.8000000000000007</c:v>
                </c:pt>
                <c:pt idx="2">
                  <c:v>14.7</c:v>
                </c:pt>
                <c:pt idx="3">
                  <c:v>10.6</c:v>
                </c:pt>
                <c:pt idx="4">
                  <c:v>15.133136064744562</c:v>
                </c:pt>
              </c:numCache>
            </c:numRef>
          </c:val>
          <c:extLst>
            <c:ext xmlns:c16="http://schemas.microsoft.com/office/drawing/2014/chart" uri="{C3380CC4-5D6E-409C-BE32-E72D297353CC}">
              <c16:uniqueId val="{00000004-3BF8-B74F-B801-50281FB268F5}"/>
            </c:ext>
          </c:extLst>
        </c:ser>
        <c:ser>
          <c:idx val="9"/>
          <c:order val="2"/>
          <c:tx>
            <c:strRef>
              <c:f>Summary!$A$18</c:f>
              <c:strCache>
                <c:ptCount val="1"/>
                <c:pt idx="0">
                  <c:v>ECSS_E60-30 advEARS</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Summary!$AX$18:$BB$18</c:f>
              <c:numCache>
                <c:formatCode>General</c:formatCode>
                <c:ptCount val="5"/>
                <c:pt idx="0">
                  <c:v>13.601291373331932</c:v>
                </c:pt>
                <c:pt idx="1">
                  <c:v>8.6</c:v>
                </c:pt>
                <c:pt idx="2">
                  <c:v>13.2</c:v>
                </c:pt>
                <c:pt idx="3">
                  <c:v>9.6</c:v>
                </c:pt>
                <c:pt idx="4">
                  <c:v>14.240147630555846</c:v>
                </c:pt>
              </c:numCache>
            </c:numRef>
          </c:val>
          <c:extLst>
            <c:ext xmlns:c16="http://schemas.microsoft.com/office/drawing/2014/chart" uri="{C3380CC4-5D6E-409C-BE32-E72D297353CC}">
              <c16:uniqueId val="{00000003-3BF8-B74F-B801-50281FB268F5}"/>
            </c:ext>
          </c:extLst>
        </c:ser>
        <c:ser>
          <c:idx val="8"/>
          <c:order val="3"/>
          <c:tx>
            <c:strRef>
              <c:f>Summary!$A$17</c:f>
              <c:strCache>
                <c:ptCount val="1"/>
                <c:pt idx="0">
                  <c:v>ECSS_E60-30 MASTER</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Summary!$AX$17:$BB$17</c:f>
              <c:numCache>
                <c:formatCode>General</c:formatCode>
                <c:ptCount val="5"/>
                <c:pt idx="0">
                  <c:v>13.603271565495209</c:v>
                </c:pt>
                <c:pt idx="1">
                  <c:v>8.5</c:v>
                </c:pt>
                <c:pt idx="2">
                  <c:v>13.5</c:v>
                </c:pt>
                <c:pt idx="3">
                  <c:v>9.6999999999999993</c:v>
                </c:pt>
                <c:pt idx="4">
                  <c:v>14.095745473908416</c:v>
                </c:pt>
              </c:numCache>
            </c:numRef>
          </c:val>
          <c:extLst>
            <c:ext xmlns:c16="http://schemas.microsoft.com/office/drawing/2014/chart" uri="{C3380CC4-5D6E-409C-BE32-E72D297353CC}">
              <c16:uniqueId val="{00000002-3BF8-B74F-B801-50281FB268F5}"/>
            </c:ext>
          </c:extLst>
        </c:ser>
        <c:ser>
          <c:idx val="7"/>
          <c:order val="4"/>
          <c:tx>
            <c:strRef>
              <c:f>Summary!$A$16</c:f>
              <c:strCache>
                <c:ptCount val="1"/>
                <c:pt idx="0">
                  <c:v>ECSS_E60-30 EARS</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Summary!$AX$16:$BB$16</c:f>
              <c:numCache>
                <c:formatCode>General</c:formatCode>
                <c:ptCount val="5"/>
                <c:pt idx="0">
                  <c:v>15.579546355854333</c:v>
                </c:pt>
                <c:pt idx="1">
                  <c:v>9</c:v>
                </c:pt>
                <c:pt idx="2">
                  <c:v>16</c:v>
                </c:pt>
                <c:pt idx="3">
                  <c:v>11.5</c:v>
                </c:pt>
                <c:pt idx="4">
                  <c:v>16.546806113072499</c:v>
                </c:pt>
              </c:numCache>
            </c:numRef>
          </c:val>
          <c:extLst>
            <c:ext xmlns:c16="http://schemas.microsoft.com/office/drawing/2014/chart" uri="{C3380CC4-5D6E-409C-BE32-E72D297353CC}">
              <c16:uniqueId val="{00000001-3BF8-B74F-B801-50281FB268F5}"/>
            </c:ext>
          </c:extLst>
        </c:ser>
        <c:ser>
          <c:idx val="6"/>
          <c:order val="5"/>
          <c:tx>
            <c:strRef>
              <c:f>Summary!$A$15</c:f>
              <c:strCache>
                <c:ptCount val="1"/>
                <c:pt idx="0">
                  <c:v>ECSS_E60-30 free</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Summary!$AX$15:$BB$15</c:f>
              <c:numCache>
                <c:formatCode>General</c:formatCode>
                <c:ptCount val="5"/>
                <c:pt idx="0">
                  <c:v>18.295699186991872</c:v>
                </c:pt>
                <c:pt idx="1">
                  <c:v>9.1</c:v>
                </c:pt>
                <c:pt idx="2">
                  <c:v>19.899999999999999</c:v>
                </c:pt>
                <c:pt idx="3">
                  <c:v>13.8</c:v>
                </c:pt>
                <c:pt idx="4">
                  <c:v>19.812378048780488</c:v>
                </c:pt>
              </c:numCache>
            </c:numRef>
          </c:val>
          <c:extLst>
            <c:ext xmlns:c16="http://schemas.microsoft.com/office/drawing/2014/chart" uri="{C3380CC4-5D6E-409C-BE32-E72D297353CC}">
              <c16:uniqueId val="{00000000-3BF8-B74F-B801-50281FB268F5}"/>
            </c:ext>
          </c:extLst>
        </c:ser>
        <c:dLbls>
          <c:showLegendKey val="0"/>
          <c:showVal val="0"/>
          <c:showCatName val="0"/>
          <c:showSerName val="0"/>
          <c:showPercent val="0"/>
          <c:showBubbleSize val="0"/>
        </c:dLbls>
        <c:gapWidth val="182"/>
        <c:axId val="1732501152"/>
        <c:axId val="1717101072"/>
      </c:barChart>
      <c:catAx>
        <c:axId val="173250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717101072"/>
        <c:crosses val="autoZero"/>
        <c:auto val="1"/>
        <c:lblAlgn val="ctr"/>
        <c:lblOffset val="100"/>
        <c:noMultiLvlLbl val="0"/>
      </c:catAx>
      <c:valAx>
        <c:axId val="1717101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solidFill>
                    <a:latin typeface="+mn-lt"/>
                    <a:ea typeface="+mn-ea"/>
                    <a:cs typeface="+mn-cs"/>
                  </a:defRPr>
                </a:pPr>
                <a:r>
                  <a:rPr lang="en-GB"/>
                  <a:t>Readability score</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73250115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showDLblsOverMax val="0"/>
    <c:extLst/>
  </c:chart>
  <c:txPr>
    <a:bodyPr/>
    <a:lstStyle/>
    <a:p>
      <a:pPr>
        <a:defRPr/>
      </a:pPr>
      <a:endParaRPr lang="en-RU"/>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Readability metrics for TSS document</a:t>
            </a:r>
          </a:p>
        </c:rich>
      </c:tx>
      <c:overlay val="0"/>
      <c:spPr>
        <a:noFill/>
        <a:ln>
          <a:noFill/>
        </a:ln>
        <a:effectLst/>
      </c:spPr>
    </c:title>
    <c:autoTitleDeleted val="0"/>
    <c:plotArea>
      <c:layout/>
      <c:barChart>
        <c:barDir val="bar"/>
        <c:grouping val="clustered"/>
        <c:varyColors val="0"/>
        <c:ser>
          <c:idx val="11"/>
          <c:order val="0"/>
          <c:tx>
            <c:strRef>
              <c:f>Summary!$A$26</c:f>
              <c:strCache>
                <c:ptCount val="1"/>
                <c:pt idx="0">
                  <c:v>TSS SPIDER</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Summary!$AX$26:$BB$26</c:f>
              <c:numCache>
                <c:formatCode>General</c:formatCode>
                <c:ptCount val="5"/>
                <c:pt idx="0">
                  <c:v>11.359766235409484</c:v>
                </c:pt>
                <c:pt idx="1">
                  <c:v>6.4</c:v>
                </c:pt>
                <c:pt idx="2">
                  <c:v>11.4</c:v>
                </c:pt>
                <c:pt idx="3">
                  <c:v>9.1</c:v>
                </c:pt>
                <c:pt idx="4">
                  <c:v>10.689713409040586</c:v>
                </c:pt>
              </c:numCache>
            </c:numRef>
          </c:val>
          <c:extLst>
            <c:ext xmlns:c16="http://schemas.microsoft.com/office/drawing/2014/chart" uri="{C3380CC4-5D6E-409C-BE32-E72D297353CC}">
              <c16:uniqueId val="{00000005-F66A-E648-A9E3-65A995373127}"/>
            </c:ext>
          </c:extLst>
        </c:ser>
        <c:ser>
          <c:idx val="10"/>
          <c:order val="1"/>
          <c:tx>
            <c:strRef>
              <c:f>Summary!$A$25</c:f>
              <c:strCache>
                <c:ptCount val="1"/>
                <c:pt idx="0">
                  <c:v>TSS boilerplates (DODT)</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Summary!$AX$25:$BB$25</c:f>
              <c:numCache>
                <c:formatCode>General</c:formatCode>
                <c:ptCount val="5"/>
                <c:pt idx="0">
                  <c:v>9.7113090710838641</c:v>
                </c:pt>
                <c:pt idx="1">
                  <c:v>6.1</c:v>
                </c:pt>
                <c:pt idx="2">
                  <c:v>9.9</c:v>
                </c:pt>
                <c:pt idx="3">
                  <c:v>8</c:v>
                </c:pt>
                <c:pt idx="4">
                  <c:v>9.4886296114315698</c:v>
                </c:pt>
              </c:numCache>
            </c:numRef>
          </c:val>
          <c:extLst>
            <c:ext xmlns:c16="http://schemas.microsoft.com/office/drawing/2014/chart" uri="{C3380CC4-5D6E-409C-BE32-E72D297353CC}">
              <c16:uniqueId val="{00000004-F66A-E648-A9E3-65A995373127}"/>
            </c:ext>
          </c:extLst>
        </c:ser>
        <c:ser>
          <c:idx val="9"/>
          <c:order val="2"/>
          <c:tx>
            <c:strRef>
              <c:f>Summary!$A$24</c:f>
              <c:strCache>
                <c:ptCount val="1"/>
                <c:pt idx="0">
                  <c:v>TSS advEARS</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Summary!$AX$24:$BB$24</c:f>
              <c:numCache>
                <c:formatCode>General</c:formatCode>
                <c:ptCount val="5"/>
                <c:pt idx="0">
                  <c:v>9.7085613089352734</c:v>
                </c:pt>
                <c:pt idx="1">
                  <c:v>6.1</c:v>
                </c:pt>
                <c:pt idx="2">
                  <c:v>9.9</c:v>
                </c:pt>
                <c:pt idx="3">
                  <c:v>8</c:v>
                </c:pt>
                <c:pt idx="4">
                  <c:v>9.5702503013639237</c:v>
                </c:pt>
              </c:numCache>
            </c:numRef>
          </c:val>
          <c:extLst>
            <c:ext xmlns:c16="http://schemas.microsoft.com/office/drawing/2014/chart" uri="{C3380CC4-5D6E-409C-BE32-E72D297353CC}">
              <c16:uniqueId val="{00000003-F66A-E648-A9E3-65A995373127}"/>
            </c:ext>
          </c:extLst>
        </c:ser>
        <c:ser>
          <c:idx val="8"/>
          <c:order val="3"/>
          <c:tx>
            <c:strRef>
              <c:f>Summary!$A$23</c:f>
              <c:strCache>
                <c:ptCount val="1"/>
                <c:pt idx="0">
                  <c:v>TSS MASTER</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Summary!$AX$23:$BB$23</c:f>
              <c:numCache>
                <c:formatCode>General</c:formatCode>
                <c:ptCount val="5"/>
                <c:pt idx="0">
                  <c:v>9.6977642502834023</c:v>
                </c:pt>
                <c:pt idx="1">
                  <c:v>6.1</c:v>
                </c:pt>
                <c:pt idx="2">
                  <c:v>9.9</c:v>
                </c:pt>
                <c:pt idx="3">
                  <c:v>8</c:v>
                </c:pt>
                <c:pt idx="4">
                  <c:v>9.4723952401858327</c:v>
                </c:pt>
              </c:numCache>
            </c:numRef>
          </c:val>
          <c:extLst>
            <c:ext xmlns:c16="http://schemas.microsoft.com/office/drawing/2014/chart" uri="{C3380CC4-5D6E-409C-BE32-E72D297353CC}">
              <c16:uniqueId val="{00000002-F66A-E648-A9E3-65A995373127}"/>
            </c:ext>
          </c:extLst>
        </c:ser>
        <c:ser>
          <c:idx val="7"/>
          <c:order val="4"/>
          <c:tx>
            <c:strRef>
              <c:f>Summary!$A$22</c:f>
              <c:strCache>
                <c:ptCount val="1"/>
                <c:pt idx="0">
                  <c:v>TSS EARS</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Summary!$AX$22:$BB$22</c:f>
              <c:numCache>
                <c:formatCode>General</c:formatCode>
                <c:ptCount val="5"/>
                <c:pt idx="0">
                  <c:v>10.009490254872563</c:v>
                </c:pt>
                <c:pt idx="1">
                  <c:v>6.4</c:v>
                </c:pt>
                <c:pt idx="2">
                  <c:v>10</c:v>
                </c:pt>
                <c:pt idx="3">
                  <c:v>8.1999999999999993</c:v>
                </c:pt>
                <c:pt idx="4">
                  <c:v>9.7478285857071469</c:v>
                </c:pt>
              </c:numCache>
            </c:numRef>
          </c:val>
          <c:extLst>
            <c:ext xmlns:c16="http://schemas.microsoft.com/office/drawing/2014/chart" uri="{C3380CC4-5D6E-409C-BE32-E72D297353CC}">
              <c16:uniqueId val="{00000001-F66A-E648-A9E3-65A995373127}"/>
            </c:ext>
          </c:extLst>
        </c:ser>
        <c:ser>
          <c:idx val="6"/>
          <c:order val="5"/>
          <c:tx>
            <c:strRef>
              <c:f>Summary!$A$21</c:f>
              <c:strCache>
                <c:ptCount val="1"/>
                <c:pt idx="0">
                  <c:v>TSS free</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Summary!$AX$21:$BB$21</c:f>
              <c:numCache>
                <c:formatCode>General</c:formatCode>
                <c:ptCount val="5"/>
                <c:pt idx="0">
                  <c:v>9.8172049041029403</c:v>
                </c:pt>
                <c:pt idx="1">
                  <c:v>6.4</c:v>
                </c:pt>
                <c:pt idx="2">
                  <c:v>9.6999999999999993</c:v>
                </c:pt>
                <c:pt idx="3">
                  <c:v>7.9</c:v>
                </c:pt>
                <c:pt idx="4">
                  <c:v>9.4493291251922003</c:v>
                </c:pt>
              </c:numCache>
            </c:numRef>
          </c:val>
          <c:extLst>
            <c:ext xmlns:c16="http://schemas.microsoft.com/office/drawing/2014/chart" uri="{C3380CC4-5D6E-409C-BE32-E72D297353CC}">
              <c16:uniqueId val="{00000000-F66A-E648-A9E3-65A995373127}"/>
            </c:ext>
          </c:extLst>
        </c:ser>
        <c:dLbls>
          <c:showLegendKey val="0"/>
          <c:showVal val="0"/>
          <c:showCatName val="0"/>
          <c:showSerName val="0"/>
          <c:showPercent val="0"/>
          <c:showBubbleSize val="0"/>
        </c:dLbls>
        <c:gapWidth val="182"/>
        <c:axId val="1732501152"/>
        <c:axId val="1717101072"/>
      </c:barChart>
      <c:catAx>
        <c:axId val="173250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717101072"/>
        <c:crosses val="autoZero"/>
        <c:auto val="1"/>
        <c:lblAlgn val="ctr"/>
        <c:lblOffset val="100"/>
        <c:noMultiLvlLbl val="0"/>
      </c:catAx>
      <c:valAx>
        <c:axId val="1717101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solidFill>
                    <a:latin typeface="+mn-lt"/>
                    <a:ea typeface="+mn-ea"/>
                    <a:cs typeface="+mn-cs"/>
                  </a:defRPr>
                </a:pPr>
                <a:r>
                  <a:rPr lang="en-GB"/>
                  <a:t>Readability score</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73250115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showDLblsOverMax val="0"/>
    <c:extLst/>
  </c:chart>
  <c:txPr>
    <a:bodyPr/>
    <a:lstStyle/>
    <a:p>
      <a:pPr>
        <a:defRPr/>
      </a:pPr>
      <a:endParaRPr lang="en-RU"/>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Readability metrics for EVS document</a:t>
            </a:r>
          </a:p>
        </c:rich>
      </c:tx>
      <c:overlay val="0"/>
      <c:spPr>
        <a:noFill/>
        <a:ln>
          <a:noFill/>
        </a:ln>
        <a:effectLst/>
      </c:spPr>
    </c:title>
    <c:autoTitleDeleted val="0"/>
    <c:plotArea>
      <c:layout/>
      <c:barChart>
        <c:barDir val="bar"/>
        <c:grouping val="clustered"/>
        <c:varyColors val="0"/>
        <c:ser>
          <c:idx val="11"/>
          <c:order val="0"/>
          <c:tx>
            <c:strRef>
              <c:f>Summary!$A$32</c:f>
              <c:strCache>
                <c:ptCount val="1"/>
                <c:pt idx="0">
                  <c:v>EVS SPIDER</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Summary!$AX$32:$BB$32</c:f>
              <c:numCache>
                <c:formatCode>General</c:formatCode>
                <c:ptCount val="5"/>
                <c:pt idx="0">
                  <c:v>12.704996061849691</c:v>
                </c:pt>
                <c:pt idx="1">
                  <c:v>6.8</c:v>
                </c:pt>
                <c:pt idx="2">
                  <c:v>12.8</c:v>
                </c:pt>
                <c:pt idx="3">
                  <c:v>9.6</c:v>
                </c:pt>
                <c:pt idx="4">
                  <c:v>10.740887534717906</c:v>
                </c:pt>
              </c:numCache>
            </c:numRef>
          </c:val>
          <c:extLst>
            <c:ext xmlns:c16="http://schemas.microsoft.com/office/drawing/2014/chart" uri="{C3380CC4-5D6E-409C-BE32-E72D297353CC}">
              <c16:uniqueId val="{00000005-57DC-8D42-9D17-0773106A9DEE}"/>
            </c:ext>
          </c:extLst>
        </c:ser>
        <c:ser>
          <c:idx val="10"/>
          <c:order val="1"/>
          <c:tx>
            <c:strRef>
              <c:f>Summary!$A$31</c:f>
              <c:strCache>
                <c:ptCount val="1"/>
                <c:pt idx="0">
                  <c:v>EVS boilerplates (DODT)</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Summary!$AX$31:$BB$31</c:f>
              <c:numCache>
                <c:formatCode>General</c:formatCode>
                <c:ptCount val="5"/>
                <c:pt idx="0">
                  <c:v>10.309892027483915</c:v>
                </c:pt>
                <c:pt idx="1">
                  <c:v>6.4</c:v>
                </c:pt>
                <c:pt idx="2">
                  <c:v>10.6</c:v>
                </c:pt>
                <c:pt idx="3">
                  <c:v>8.1</c:v>
                </c:pt>
                <c:pt idx="4">
                  <c:v>8.6114582833460531</c:v>
                </c:pt>
              </c:numCache>
            </c:numRef>
          </c:val>
          <c:extLst>
            <c:ext xmlns:c16="http://schemas.microsoft.com/office/drawing/2014/chart" uri="{C3380CC4-5D6E-409C-BE32-E72D297353CC}">
              <c16:uniqueId val="{00000004-57DC-8D42-9D17-0773106A9DEE}"/>
            </c:ext>
          </c:extLst>
        </c:ser>
        <c:ser>
          <c:idx val="9"/>
          <c:order val="2"/>
          <c:tx>
            <c:strRef>
              <c:f>Summary!$A$30</c:f>
              <c:strCache>
                <c:ptCount val="1"/>
                <c:pt idx="0">
                  <c:v>EVS advEARS</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Summary!$AX$30:$BB$30</c:f>
              <c:numCache>
                <c:formatCode>General</c:formatCode>
                <c:ptCount val="5"/>
                <c:pt idx="0">
                  <c:v>10.978898789042844</c:v>
                </c:pt>
                <c:pt idx="1">
                  <c:v>7.1</c:v>
                </c:pt>
                <c:pt idx="2">
                  <c:v>11.4</c:v>
                </c:pt>
                <c:pt idx="3">
                  <c:v>8.5</c:v>
                </c:pt>
                <c:pt idx="4">
                  <c:v>9.4467056624315688</c:v>
                </c:pt>
              </c:numCache>
            </c:numRef>
          </c:val>
          <c:extLst>
            <c:ext xmlns:c16="http://schemas.microsoft.com/office/drawing/2014/chart" uri="{C3380CC4-5D6E-409C-BE32-E72D297353CC}">
              <c16:uniqueId val="{00000003-57DC-8D42-9D17-0773106A9DEE}"/>
            </c:ext>
          </c:extLst>
        </c:ser>
        <c:ser>
          <c:idx val="8"/>
          <c:order val="3"/>
          <c:tx>
            <c:strRef>
              <c:f>Summary!$A$29</c:f>
              <c:strCache>
                <c:ptCount val="1"/>
                <c:pt idx="0">
                  <c:v>EVS MASTER</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Summary!$AX$29:$BB$29</c:f>
              <c:numCache>
                <c:formatCode>General</c:formatCode>
                <c:ptCount val="5"/>
                <c:pt idx="0">
                  <c:v>10.502856826609108</c:v>
                </c:pt>
                <c:pt idx="1">
                  <c:v>6.4</c:v>
                </c:pt>
                <c:pt idx="2">
                  <c:v>10.6</c:v>
                </c:pt>
                <c:pt idx="3">
                  <c:v>8.1</c:v>
                </c:pt>
                <c:pt idx="4">
                  <c:v>8.971348165366102</c:v>
                </c:pt>
              </c:numCache>
            </c:numRef>
          </c:val>
          <c:extLst>
            <c:ext xmlns:c16="http://schemas.microsoft.com/office/drawing/2014/chart" uri="{C3380CC4-5D6E-409C-BE32-E72D297353CC}">
              <c16:uniqueId val="{00000002-57DC-8D42-9D17-0773106A9DEE}"/>
            </c:ext>
          </c:extLst>
        </c:ser>
        <c:ser>
          <c:idx val="7"/>
          <c:order val="4"/>
          <c:tx>
            <c:strRef>
              <c:f>Summary!$A$28</c:f>
              <c:strCache>
                <c:ptCount val="1"/>
                <c:pt idx="0">
                  <c:v>EVS EARS</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Summary!$AX$28:$BB$28</c:f>
              <c:numCache>
                <c:formatCode>General</c:formatCode>
                <c:ptCount val="5"/>
                <c:pt idx="0">
                  <c:v>11.071522479564038</c:v>
                </c:pt>
                <c:pt idx="1">
                  <c:v>7.2</c:v>
                </c:pt>
                <c:pt idx="2">
                  <c:v>11.2</c:v>
                </c:pt>
                <c:pt idx="3">
                  <c:v>8.3000000000000007</c:v>
                </c:pt>
                <c:pt idx="4">
                  <c:v>9.6484696080486287</c:v>
                </c:pt>
              </c:numCache>
            </c:numRef>
          </c:val>
          <c:extLst>
            <c:ext xmlns:c16="http://schemas.microsoft.com/office/drawing/2014/chart" uri="{C3380CC4-5D6E-409C-BE32-E72D297353CC}">
              <c16:uniqueId val="{00000001-57DC-8D42-9D17-0773106A9DEE}"/>
            </c:ext>
          </c:extLst>
        </c:ser>
        <c:ser>
          <c:idx val="6"/>
          <c:order val="5"/>
          <c:tx>
            <c:strRef>
              <c:f>Summary!$A$27</c:f>
              <c:strCache>
                <c:ptCount val="1"/>
                <c:pt idx="0">
                  <c:v>EVS free</c:v>
                </c:pt>
              </c:strCache>
            </c:strRef>
          </c:tx>
          <c:invertIfNegative val="0"/>
          <c:cat>
            <c:strRef>
              <c:f>Summary!$AX$1:$BB$1</c:f>
              <c:strCache>
                <c:ptCount val="5"/>
                <c:pt idx="0">
                  <c:v>FK grade level</c:v>
                </c:pt>
                <c:pt idx="1">
                  <c:v>Dale Chall</c:v>
                </c:pt>
                <c:pt idx="2">
                  <c:v>Gunning FOG</c:v>
                </c:pt>
                <c:pt idx="3">
                  <c:v>SMOG </c:v>
                </c:pt>
                <c:pt idx="4">
                  <c:v>ARI</c:v>
                </c:pt>
              </c:strCache>
            </c:strRef>
          </c:cat>
          <c:val>
            <c:numRef>
              <c:f>Summary!$AX$27:$BB$27</c:f>
              <c:numCache>
                <c:formatCode>General</c:formatCode>
                <c:ptCount val="5"/>
                <c:pt idx="0">
                  <c:v>11.250273552905135</c:v>
                </c:pt>
                <c:pt idx="1">
                  <c:v>7.2</c:v>
                </c:pt>
                <c:pt idx="2">
                  <c:v>11.1</c:v>
                </c:pt>
                <c:pt idx="3">
                  <c:v>8.3000000000000007</c:v>
                </c:pt>
                <c:pt idx="4">
                  <c:v>9.8958401721559603</c:v>
                </c:pt>
              </c:numCache>
            </c:numRef>
          </c:val>
          <c:extLst>
            <c:ext xmlns:c16="http://schemas.microsoft.com/office/drawing/2014/chart" uri="{C3380CC4-5D6E-409C-BE32-E72D297353CC}">
              <c16:uniqueId val="{00000000-57DC-8D42-9D17-0773106A9DEE}"/>
            </c:ext>
          </c:extLst>
        </c:ser>
        <c:dLbls>
          <c:showLegendKey val="0"/>
          <c:showVal val="0"/>
          <c:showCatName val="0"/>
          <c:showSerName val="0"/>
          <c:showPercent val="0"/>
          <c:showBubbleSize val="0"/>
        </c:dLbls>
        <c:gapWidth val="182"/>
        <c:axId val="1732501152"/>
        <c:axId val="1717101072"/>
      </c:barChart>
      <c:catAx>
        <c:axId val="173250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717101072"/>
        <c:crosses val="autoZero"/>
        <c:auto val="1"/>
        <c:lblAlgn val="ctr"/>
        <c:lblOffset val="100"/>
        <c:noMultiLvlLbl val="0"/>
      </c:catAx>
      <c:valAx>
        <c:axId val="1717101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000" b="1" i="0" u="none" strike="noStrike" kern="1200" baseline="0">
                    <a:solidFill>
                      <a:sysClr val="windowText" lastClr="000000"/>
                    </a:solidFill>
                    <a:latin typeface="+mn-lt"/>
                    <a:ea typeface="+mn-ea"/>
                    <a:cs typeface="+mn-cs"/>
                  </a:defRPr>
                </a:pPr>
                <a:r>
                  <a:rPr lang="en-GB"/>
                  <a:t>Readability score</a:t>
                </a:r>
              </a:p>
            </c:rich>
          </c:tx>
          <c:overlay val="0"/>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73250115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showDLblsOverMax val="0"/>
    <c:extLst/>
  </c:chart>
  <c:txPr>
    <a:bodyPr/>
    <a:lstStyle/>
    <a:p>
      <a:pPr>
        <a:defRPr/>
      </a:pPr>
      <a:endParaRPr lang="en-RU"/>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FRE score for different documents</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RU"/>
        </a:p>
      </c:txPr>
    </c:title>
    <c:autoTitleDeleted val="0"/>
    <c:plotArea>
      <c:layout/>
      <c:lineChart>
        <c:grouping val="standard"/>
        <c:varyColors val="0"/>
        <c:ser>
          <c:idx val="1"/>
          <c:order val="0"/>
          <c:tx>
            <c:v>FRE score Flex</c:v>
          </c:tx>
          <c:spPr>
            <a:ln w="28575" cap="rnd">
              <a:solidFill>
                <a:schemeClr val="accent2"/>
              </a:solidFill>
              <a:round/>
            </a:ln>
            <a:effectLst/>
          </c:spPr>
          <c:marker>
            <c:symbol val="none"/>
          </c:marker>
          <c:cat>
            <c:strLit>
              <c:ptCount val="6"/>
              <c:pt idx="0">
                <c:v>Free</c:v>
              </c:pt>
              <c:pt idx="1">
                <c:v>EARS</c:v>
              </c:pt>
              <c:pt idx="2">
                <c:v>MASTER</c:v>
              </c:pt>
              <c:pt idx="3">
                <c:v>advEARS</c:v>
              </c:pt>
              <c:pt idx="4">
                <c:v>DODT</c:v>
              </c:pt>
              <c:pt idx="5">
                <c:v>SPIDER</c:v>
              </c:pt>
            </c:strLit>
          </c:cat>
          <c:val>
            <c:numRef>
              <c:f>Summary!$AW$3:$AW$8</c:f>
              <c:numCache>
                <c:formatCode>General</c:formatCode>
                <c:ptCount val="6"/>
                <c:pt idx="0">
                  <c:v>26.112282040980325</c:v>
                </c:pt>
                <c:pt idx="1">
                  <c:v>31.57075187969928</c:v>
                </c:pt>
                <c:pt idx="2">
                  <c:v>27.319957461892958</c:v>
                </c:pt>
                <c:pt idx="3">
                  <c:v>31.801157024793401</c:v>
                </c:pt>
                <c:pt idx="4">
                  <c:v>31.544303713527896</c:v>
                </c:pt>
                <c:pt idx="5">
                  <c:v>33.430193786982258</c:v>
                </c:pt>
              </c:numCache>
            </c:numRef>
          </c:val>
          <c:smooth val="0"/>
          <c:extLst>
            <c:ext xmlns:c16="http://schemas.microsoft.com/office/drawing/2014/chart" uri="{C3380CC4-5D6E-409C-BE32-E72D297353CC}">
              <c16:uniqueId val="{00000000-C238-5E49-89D8-B8B2C07DF2C2}"/>
            </c:ext>
          </c:extLst>
        </c:ser>
        <c:ser>
          <c:idx val="0"/>
          <c:order val="1"/>
          <c:tx>
            <c:v>FRE score CS</c:v>
          </c:tx>
          <c:spPr>
            <a:ln w="28575" cap="rnd">
              <a:solidFill>
                <a:schemeClr val="accent1"/>
              </a:solidFill>
              <a:round/>
            </a:ln>
            <a:effectLst/>
          </c:spPr>
          <c:marker>
            <c:symbol val="none"/>
          </c:marker>
          <c:cat>
            <c:strLit>
              <c:ptCount val="6"/>
              <c:pt idx="0">
                <c:v>Free</c:v>
              </c:pt>
              <c:pt idx="1">
                <c:v>EARS</c:v>
              </c:pt>
              <c:pt idx="2">
                <c:v>MASTER</c:v>
              </c:pt>
              <c:pt idx="3">
                <c:v>advEARS</c:v>
              </c:pt>
              <c:pt idx="4">
                <c:v>DODT</c:v>
              </c:pt>
              <c:pt idx="5">
                <c:v>SPIDER</c:v>
              </c:pt>
            </c:strLit>
          </c:cat>
          <c:val>
            <c:numRef>
              <c:f>Summary!$AW$9:$AW$14</c:f>
              <c:numCache>
                <c:formatCode>General</c:formatCode>
                <c:ptCount val="6"/>
                <c:pt idx="0">
                  <c:v>41.946190476190509</c:v>
                </c:pt>
                <c:pt idx="1">
                  <c:v>43.335529093369431</c:v>
                </c:pt>
                <c:pt idx="2">
                  <c:v>54.395307282466256</c:v>
                </c:pt>
                <c:pt idx="3">
                  <c:v>52.481667411501846</c:v>
                </c:pt>
                <c:pt idx="4">
                  <c:v>52.660148652739949</c:v>
                </c:pt>
                <c:pt idx="5">
                  <c:v>49.452511746680301</c:v>
                </c:pt>
              </c:numCache>
            </c:numRef>
          </c:val>
          <c:smooth val="0"/>
          <c:extLst>
            <c:ext xmlns:c16="http://schemas.microsoft.com/office/drawing/2014/chart" uri="{C3380CC4-5D6E-409C-BE32-E72D297353CC}">
              <c16:uniqueId val="{00000001-C238-5E49-89D8-B8B2C07DF2C2}"/>
            </c:ext>
          </c:extLst>
        </c:ser>
        <c:ser>
          <c:idx val="2"/>
          <c:order val="2"/>
          <c:tx>
            <c:v>FRE score ECSS</c:v>
          </c:tx>
          <c:spPr>
            <a:ln w="28575" cap="rnd">
              <a:solidFill>
                <a:schemeClr val="accent3"/>
              </a:solidFill>
              <a:round/>
            </a:ln>
            <a:effectLst/>
          </c:spPr>
          <c:marker>
            <c:symbol val="none"/>
          </c:marker>
          <c:cat>
            <c:strLit>
              <c:ptCount val="6"/>
              <c:pt idx="0">
                <c:v>Free</c:v>
              </c:pt>
              <c:pt idx="1">
                <c:v>EARS</c:v>
              </c:pt>
              <c:pt idx="2">
                <c:v>MASTER</c:v>
              </c:pt>
              <c:pt idx="3">
                <c:v>advEARS</c:v>
              </c:pt>
              <c:pt idx="4">
                <c:v>DODT</c:v>
              </c:pt>
              <c:pt idx="5">
                <c:v>SPIDER</c:v>
              </c:pt>
            </c:strLit>
          </c:cat>
          <c:val>
            <c:numRef>
              <c:f>Summary!$AW$15:$AW$20</c:f>
              <c:numCache>
                <c:formatCode>General</c:formatCode>
                <c:ptCount val="6"/>
                <c:pt idx="0">
                  <c:v>22.311902439024415</c:v>
                </c:pt>
                <c:pt idx="1">
                  <c:v>27.155736325385721</c:v>
                </c:pt>
                <c:pt idx="2">
                  <c:v>34.699742279020256</c:v>
                </c:pt>
                <c:pt idx="3">
                  <c:v>32.825588420720855</c:v>
                </c:pt>
                <c:pt idx="4">
                  <c:v>28.94672407688418</c:v>
                </c:pt>
                <c:pt idx="5">
                  <c:v>25.901686981214503</c:v>
                </c:pt>
              </c:numCache>
            </c:numRef>
          </c:val>
          <c:smooth val="0"/>
          <c:extLst>
            <c:ext xmlns:c16="http://schemas.microsoft.com/office/drawing/2014/chart" uri="{C3380CC4-5D6E-409C-BE32-E72D297353CC}">
              <c16:uniqueId val="{00000002-C238-5E49-89D8-B8B2C07DF2C2}"/>
            </c:ext>
          </c:extLst>
        </c:ser>
        <c:ser>
          <c:idx val="3"/>
          <c:order val="3"/>
          <c:tx>
            <c:v>FRE score TSS</c:v>
          </c:tx>
          <c:spPr>
            <a:ln w="28575" cap="rnd">
              <a:solidFill>
                <a:schemeClr val="accent4"/>
              </a:solidFill>
              <a:round/>
            </a:ln>
            <a:effectLst/>
          </c:spPr>
          <c:marker>
            <c:symbol val="none"/>
          </c:marker>
          <c:cat>
            <c:strLit>
              <c:ptCount val="6"/>
              <c:pt idx="0">
                <c:v>Free</c:v>
              </c:pt>
              <c:pt idx="1">
                <c:v>EARS</c:v>
              </c:pt>
              <c:pt idx="2">
                <c:v>MASTER</c:v>
              </c:pt>
              <c:pt idx="3">
                <c:v>advEARS</c:v>
              </c:pt>
              <c:pt idx="4">
                <c:v>DODT</c:v>
              </c:pt>
              <c:pt idx="5">
                <c:v>SPIDER</c:v>
              </c:pt>
            </c:strLit>
          </c:cat>
          <c:val>
            <c:numRef>
              <c:f>Summary!$AW$21:$AW$26</c:f>
              <c:numCache>
                <c:formatCode>General</c:formatCode>
                <c:ptCount val="6"/>
                <c:pt idx="0">
                  <c:v>51.84995561220363</c:v>
                </c:pt>
                <c:pt idx="1">
                  <c:v>50.609897551224407</c:v>
                </c:pt>
                <c:pt idx="2">
                  <c:v>52.18057525342212</c:v>
                </c:pt>
                <c:pt idx="3">
                  <c:v>51.239066990830423</c:v>
                </c:pt>
                <c:pt idx="4">
                  <c:v>51.378078965612417</c:v>
                </c:pt>
                <c:pt idx="5">
                  <c:v>46.736790086356898</c:v>
                </c:pt>
              </c:numCache>
            </c:numRef>
          </c:val>
          <c:smooth val="0"/>
          <c:extLst>
            <c:ext xmlns:c16="http://schemas.microsoft.com/office/drawing/2014/chart" uri="{C3380CC4-5D6E-409C-BE32-E72D297353CC}">
              <c16:uniqueId val="{00000003-C238-5E49-89D8-B8B2C07DF2C2}"/>
            </c:ext>
          </c:extLst>
        </c:ser>
        <c:ser>
          <c:idx val="4"/>
          <c:order val="4"/>
          <c:tx>
            <c:v>FRE score EVS</c:v>
          </c:tx>
          <c:spPr>
            <a:ln w="28575" cap="rnd">
              <a:solidFill>
                <a:schemeClr val="accent5"/>
              </a:solidFill>
              <a:round/>
            </a:ln>
            <a:effectLst/>
          </c:spPr>
          <c:marker>
            <c:symbol val="none"/>
          </c:marker>
          <c:cat>
            <c:strLit>
              <c:ptCount val="6"/>
              <c:pt idx="0">
                <c:v>Free</c:v>
              </c:pt>
              <c:pt idx="1">
                <c:v>EARS</c:v>
              </c:pt>
              <c:pt idx="2">
                <c:v>MASTER</c:v>
              </c:pt>
              <c:pt idx="3">
                <c:v>advEARS</c:v>
              </c:pt>
              <c:pt idx="4">
                <c:v>DODT</c:v>
              </c:pt>
              <c:pt idx="5">
                <c:v>SPIDER</c:v>
              </c:pt>
            </c:strLit>
          </c:cat>
          <c:val>
            <c:numRef>
              <c:f>Summary!$AW$27:$AW$32</c:f>
              <c:numCache>
                <c:formatCode>General</c:formatCode>
                <c:ptCount val="6"/>
                <c:pt idx="0">
                  <c:v>46.110705584126663</c:v>
                </c:pt>
                <c:pt idx="1">
                  <c:v>47.111609856424238</c:v>
                </c:pt>
                <c:pt idx="2">
                  <c:v>49.478759754275302</c:v>
                </c:pt>
                <c:pt idx="3">
                  <c:v>47.216333721921515</c:v>
                </c:pt>
                <c:pt idx="4">
                  <c:v>50.214867488275715</c:v>
                </c:pt>
                <c:pt idx="5">
                  <c:v>43.42836670397547</c:v>
                </c:pt>
              </c:numCache>
            </c:numRef>
          </c:val>
          <c:smooth val="0"/>
          <c:extLst>
            <c:ext xmlns:c16="http://schemas.microsoft.com/office/drawing/2014/chart" uri="{C3380CC4-5D6E-409C-BE32-E72D297353CC}">
              <c16:uniqueId val="{00000004-C238-5E49-89D8-B8B2C07DF2C2}"/>
            </c:ext>
          </c:extLst>
        </c:ser>
        <c:dLbls>
          <c:showLegendKey val="0"/>
          <c:showVal val="0"/>
          <c:showCatName val="0"/>
          <c:showSerName val="0"/>
          <c:showPercent val="0"/>
          <c:showBubbleSize val="0"/>
        </c:dLbls>
        <c:smooth val="0"/>
        <c:axId val="1761684160"/>
        <c:axId val="1229751488"/>
      </c:lineChart>
      <c:catAx>
        <c:axId val="1761684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Template</a:t>
                </a:r>
                <a:r>
                  <a:rPr lang="en-GB" baseline="0"/>
                  <a:t> name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RU"/>
            </a:p>
          </c:txPr>
        </c:title>
        <c:numFmt formatCode="#,##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229751488"/>
        <c:crosses val="autoZero"/>
        <c:auto val="1"/>
        <c:lblAlgn val="ctr"/>
        <c:lblOffset val="100"/>
        <c:noMultiLvlLbl val="0"/>
      </c:catAx>
      <c:valAx>
        <c:axId val="1229751488"/>
        <c:scaling>
          <c:orientation val="minMax"/>
          <c:max val="55"/>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Readability score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RU"/>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761684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lineChart>
        <c:grouping val="standard"/>
        <c:varyColors val="0"/>
        <c:ser>
          <c:idx val="6"/>
          <c:order val="0"/>
          <c:tx>
            <c:strRef>
              <c:f>Summary!$A$3</c:f>
              <c:strCache>
                <c:ptCount val="1"/>
                <c:pt idx="0">
                  <c:v>FLEX free</c:v>
                </c:pt>
              </c:strCache>
            </c:strRef>
          </c:tx>
          <c:marker>
            <c:symbol val="none"/>
          </c:marker>
          <c:cat>
            <c:strRef>
              <c:f>Summary!$AW$1:$BB$1</c:f>
              <c:strCache>
                <c:ptCount val="6"/>
                <c:pt idx="0">
                  <c:v>FRE score</c:v>
                </c:pt>
                <c:pt idx="1">
                  <c:v>FK grade level</c:v>
                </c:pt>
                <c:pt idx="2">
                  <c:v>Dale Chall</c:v>
                </c:pt>
                <c:pt idx="3">
                  <c:v>Gunning FOG</c:v>
                </c:pt>
                <c:pt idx="4">
                  <c:v>SMOG </c:v>
                </c:pt>
                <c:pt idx="5">
                  <c:v>ARI</c:v>
                </c:pt>
              </c:strCache>
            </c:strRef>
          </c:cat>
          <c:val>
            <c:numRef>
              <c:f>Summary!$AW$3:$BB$3</c:f>
              <c:numCache>
                <c:formatCode>General</c:formatCode>
                <c:ptCount val="6"/>
                <c:pt idx="0">
                  <c:v>26.112282040980325</c:v>
                </c:pt>
                <c:pt idx="1">
                  <c:v>14.755722512387845</c:v>
                </c:pt>
                <c:pt idx="2">
                  <c:v>9.1999999999999993</c:v>
                </c:pt>
                <c:pt idx="3">
                  <c:v>17.100000000000001</c:v>
                </c:pt>
                <c:pt idx="4">
                  <c:v>12.8</c:v>
                </c:pt>
                <c:pt idx="5">
                  <c:v>15.122715950180798</c:v>
                </c:pt>
              </c:numCache>
            </c:numRef>
          </c:val>
          <c:smooth val="0"/>
          <c:extLst>
            <c:ext xmlns:c16="http://schemas.microsoft.com/office/drawing/2014/chart" uri="{C3380CC4-5D6E-409C-BE32-E72D297353CC}">
              <c16:uniqueId val="{00000000-9576-C241-A5D2-555AA580B8DD}"/>
            </c:ext>
          </c:extLst>
        </c:ser>
        <c:ser>
          <c:idx val="7"/>
          <c:order val="1"/>
          <c:tx>
            <c:strRef>
              <c:f>Summary!$A$4</c:f>
              <c:strCache>
                <c:ptCount val="1"/>
                <c:pt idx="0">
                  <c:v>FLEX EARS</c:v>
                </c:pt>
              </c:strCache>
            </c:strRef>
          </c:tx>
          <c:marker>
            <c:symbol val="none"/>
          </c:marker>
          <c:cat>
            <c:strRef>
              <c:f>Summary!$AW$1:$BB$1</c:f>
              <c:strCache>
                <c:ptCount val="6"/>
                <c:pt idx="0">
                  <c:v>FRE score</c:v>
                </c:pt>
                <c:pt idx="1">
                  <c:v>FK grade level</c:v>
                </c:pt>
                <c:pt idx="2">
                  <c:v>Dale Chall</c:v>
                </c:pt>
                <c:pt idx="3">
                  <c:v>Gunning FOG</c:v>
                </c:pt>
                <c:pt idx="4">
                  <c:v>SMOG </c:v>
                </c:pt>
                <c:pt idx="5">
                  <c:v>ARI</c:v>
                </c:pt>
              </c:strCache>
            </c:strRef>
          </c:cat>
          <c:val>
            <c:numRef>
              <c:f>Summary!$AW$4:$BB$4</c:f>
              <c:numCache>
                <c:formatCode>General</c:formatCode>
                <c:ptCount val="6"/>
                <c:pt idx="0">
                  <c:v>31.57075187969928</c:v>
                </c:pt>
                <c:pt idx="1">
                  <c:v>13.889774436090224</c:v>
                </c:pt>
                <c:pt idx="2">
                  <c:v>9.1</c:v>
                </c:pt>
                <c:pt idx="3">
                  <c:v>16.8</c:v>
                </c:pt>
                <c:pt idx="4">
                  <c:v>12.7</c:v>
                </c:pt>
                <c:pt idx="5">
                  <c:v>14.184514012303488</c:v>
                </c:pt>
              </c:numCache>
            </c:numRef>
          </c:val>
          <c:smooth val="0"/>
          <c:extLst>
            <c:ext xmlns:c16="http://schemas.microsoft.com/office/drawing/2014/chart" uri="{C3380CC4-5D6E-409C-BE32-E72D297353CC}">
              <c16:uniqueId val="{00000001-9576-C241-A5D2-555AA580B8DD}"/>
            </c:ext>
          </c:extLst>
        </c:ser>
        <c:ser>
          <c:idx val="8"/>
          <c:order val="2"/>
          <c:tx>
            <c:strRef>
              <c:f>Summary!$A$5</c:f>
              <c:strCache>
                <c:ptCount val="1"/>
                <c:pt idx="0">
                  <c:v>FLEX MASTER</c:v>
                </c:pt>
              </c:strCache>
            </c:strRef>
          </c:tx>
          <c:marker>
            <c:symbol val="none"/>
          </c:marker>
          <c:cat>
            <c:strRef>
              <c:f>Summary!$AW$1:$BB$1</c:f>
              <c:strCache>
                <c:ptCount val="6"/>
                <c:pt idx="0">
                  <c:v>FRE score</c:v>
                </c:pt>
                <c:pt idx="1">
                  <c:v>FK grade level</c:v>
                </c:pt>
                <c:pt idx="2">
                  <c:v>Dale Chall</c:v>
                </c:pt>
                <c:pt idx="3">
                  <c:v>Gunning FOG</c:v>
                </c:pt>
                <c:pt idx="4">
                  <c:v>SMOG </c:v>
                </c:pt>
                <c:pt idx="5">
                  <c:v>ARI</c:v>
                </c:pt>
              </c:strCache>
            </c:strRef>
          </c:cat>
          <c:val>
            <c:numRef>
              <c:f>Summary!$AW$5:$BB$5</c:f>
              <c:numCache>
                <c:formatCode>General</c:formatCode>
                <c:ptCount val="6"/>
                <c:pt idx="0">
                  <c:v>27.319957461892958</c:v>
                </c:pt>
                <c:pt idx="1">
                  <c:v>13.595576036866362</c:v>
                </c:pt>
                <c:pt idx="2">
                  <c:v>9.3000000000000007</c:v>
                </c:pt>
                <c:pt idx="3">
                  <c:v>16.100000000000001</c:v>
                </c:pt>
                <c:pt idx="4">
                  <c:v>12</c:v>
                </c:pt>
                <c:pt idx="5">
                  <c:v>12.788596242467214</c:v>
                </c:pt>
              </c:numCache>
            </c:numRef>
          </c:val>
          <c:smooth val="0"/>
          <c:extLst>
            <c:ext xmlns:c16="http://schemas.microsoft.com/office/drawing/2014/chart" uri="{C3380CC4-5D6E-409C-BE32-E72D297353CC}">
              <c16:uniqueId val="{00000002-9576-C241-A5D2-555AA580B8DD}"/>
            </c:ext>
          </c:extLst>
        </c:ser>
        <c:ser>
          <c:idx val="9"/>
          <c:order val="3"/>
          <c:tx>
            <c:strRef>
              <c:f>Summary!$A$6</c:f>
              <c:strCache>
                <c:ptCount val="1"/>
                <c:pt idx="0">
                  <c:v>FLEX advEARS</c:v>
                </c:pt>
              </c:strCache>
            </c:strRef>
          </c:tx>
          <c:marker>
            <c:symbol val="none"/>
          </c:marker>
          <c:cat>
            <c:strRef>
              <c:f>Summary!$AW$1:$BB$1</c:f>
              <c:strCache>
                <c:ptCount val="6"/>
                <c:pt idx="0">
                  <c:v>FRE score</c:v>
                </c:pt>
                <c:pt idx="1">
                  <c:v>FK grade level</c:v>
                </c:pt>
                <c:pt idx="2">
                  <c:v>Dale Chall</c:v>
                </c:pt>
                <c:pt idx="3">
                  <c:v>Gunning FOG</c:v>
                </c:pt>
                <c:pt idx="4">
                  <c:v>SMOG </c:v>
                </c:pt>
                <c:pt idx="5">
                  <c:v>ARI</c:v>
                </c:pt>
              </c:strCache>
            </c:strRef>
          </c:cat>
          <c:val>
            <c:numRef>
              <c:f>Summary!$AW$6:$BB$6</c:f>
              <c:numCache>
                <c:formatCode>General</c:formatCode>
                <c:ptCount val="6"/>
                <c:pt idx="0">
                  <c:v>31.801157024793401</c:v>
                </c:pt>
                <c:pt idx="1">
                  <c:v>13.117957497048408</c:v>
                </c:pt>
                <c:pt idx="2">
                  <c:v>9.3000000000000007</c:v>
                </c:pt>
                <c:pt idx="3">
                  <c:v>16.3</c:v>
                </c:pt>
                <c:pt idx="4">
                  <c:v>12.2</c:v>
                </c:pt>
                <c:pt idx="5">
                  <c:v>13.185976977567883</c:v>
                </c:pt>
              </c:numCache>
            </c:numRef>
          </c:val>
          <c:smooth val="0"/>
          <c:extLst>
            <c:ext xmlns:c16="http://schemas.microsoft.com/office/drawing/2014/chart" uri="{C3380CC4-5D6E-409C-BE32-E72D297353CC}">
              <c16:uniqueId val="{00000003-9576-C241-A5D2-555AA580B8DD}"/>
            </c:ext>
          </c:extLst>
        </c:ser>
        <c:ser>
          <c:idx val="10"/>
          <c:order val="4"/>
          <c:tx>
            <c:strRef>
              <c:f>Summary!$A$7</c:f>
              <c:strCache>
                <c:ptCount val="1"/>
                <c:pt idx="0">
                  <c:v>FLEX boilerplates (DODT)</c:v>
                </c:pt>
              </c:strCache>
            </c:strRef>
          </c:tx>
          <c:marker>
            <c:symbol val="none"/>
          </c:marker>
          <c:cat>
            <c:strRef>
              <c:f>Summary!$AW$1:$BB$1</c:f>
              <c:strCache>
                <c:ptCount val="6"/>
                <c:pt idx="0">
                  <c:v>FRE score</c:v>
                </c:pt>
                <c:pt idx="1">
                  <c:v>FK grade level</c:v>
                </c:pt>
                <c:pt idx="2">
                  <c:v>Dale Chall</c:v>
                </c:pt>
                <c:pt idx="3">
                  <c:v>Gunning FOG</c:v>
                </c:pt>
                <c:pt idx="4">
                  <c:v>SMOG </c:v>
                </c:pt>
                <c:pt idx="5">
                  <c:v>ARI</c:v>
                </c:pt>
              </c:strCache>
            </c:strRef>
          </c:cat>
          <c:val>
            <c:numRef>
              <c:f>Summary!$AW$7:$BB$7</c:f>
              <c:numCache>
                <c:formatCode>General</c:formatCode>
                <c:ptCount val="6"/>
                <c:pt idx="0">
                  <c:v>31.544303713527896</c:v>
                </c:pt>
                <c:pt idx="1">
                  <c:v>13.015919540229884</c:v>
                </c:pt>
                <c:pt idx="2">
                  <c:v>9.3000000000000007</c:v>
                </c:pt>
                <c:pt idx="3">
                  <c:v>16.100000000000001</c:v>
                </c:pt>
                <c:pt idx="4">
                  <c:v>12</c:v>
                </c:pt>
                <c:pt idx="5">
                  <c:v>12.748350132625994</c:v>
                </c:pt>
              </c:numCache>
            </c:numRef>
          </c:val>
          <c:smooth val="0"/>
          <c:extLst>
            <c:ext xmlns:c16="http://schemas.microsoft.com/office/drawing/2014/chart" uri="{C3380CC4-5D6E-409C-BE32-E72D297353CC}">
              <c16:uniqueId val="{00000004-9576-C241-A5D2-555AA580B8DD}"/>
            </c:ext>
          </c:extLst>
        </c:ser>
        <c:ser>
          <c:idx val="11"/>
          <c:order val="5"/>
          <c:tx>
            <c:strRef>
              <c:f>Summary!$A$8</c:f>
              <c:strCache>
                <c:ptCount val="1"/>
                <c:pt idx="0">
                  <c:v>FLEX SPIDER</c:v>
                </c:pt>
              </c:strCache>
            </c:strRef>
          </c:tx>
          <c:marker>
            <c:symbol val="none"/>
          </c:marker>
          <c:cat>
            <c:strRef>
              <c:f>Summary!$AW$1:$BB$1</c:f>
              <c:strCache>
                <c:ptCount val="6"/>
                <c:pt idx="0">
                  <c:v>FRE score</c:v>
                </c:pt>
                <c:pt idx="1">
                  <c:v>FK grade level</c:v>
                </c:pt>
                <c:pt idx="2">
                  <c:v>Dale Chall</c:v>
                </c:pt>
                <c:pt idx="3">
                  <c:v>Gunning FOG</c:v>
                </c:pt>
                <c:pt idx="4">
                  <c:v>SMOG </c:v>
                </c:pt>
                <c:pt idx="5">
                  <c:v>ARI</c:v>
                </c:pt>
              </c:strCache>
            </c:strRef>
          </c:cat>
          <c:val>
            <c:numRef>
              <c:f>Summary!$AW$8:$BB$8</c:f>
              <c:numCache>
                <c:formatCode>General</c:formatCode>
                <c:ptCount val="6"/>
                <c:pt idx="0">
                  <c:v>33.430193786982258</c:v>
                </c:pt>
                <c:pt idx="1">
                  <c:v>14.894133136094677</c:v>
                </c:pt>
                <c:pt idx="2">
                  <c:v>9</c:v>
                </c:pt>
                <c:pt idx="3">
                  <c:v>18.8</c:v>
                </c:pt>
                <c:pt idx="4">
                  <c:v>13.9</c:v>
                </c:pt>
                <c:pt idx="5">
                  <c:v>15.138727810650884</c:v>
                </c:pt>
              </c:numCache>
            </c:numRef>
          </c:val>
          <c:smooth val="0"/>
          <c:extLst>
            <c:ext xmlns:c16="http://schemas.microsoft.com/office/drawing/2014/chart" uri="{C3380CC4-5D6E-409C-BE32-E72D297353CC}">
              <c16:uniqueId val="{00000005-9576-C241-A5D2-555AA580B8DD}"/>
            </c:ext>
          </c:extLst>
        </c:ser>
        <c:ser>
          <c:idx val="12"/>
          <c:order val="6"/>
          <c:tx>
            <c:strRef>
              <c:f>Summary!$A$9</c:f>
              <c:strCache>
                <c:ptCount val="1"/>
                <c:pt idx="0">
                  <c:v>CS_E 50 free</c:v>
                </c:pt>
              </c:strCache>
            </c:strRef>
          </c:tx>
          <c:spPr>
            <a:ln w="28575" cap="rnd">
              <a:solidFill>
                <a:schemeClr val="accent1"/>
              </a:solidFill>
              <a:round/>
            </a:ln>
            <a:effectLst/>
          </c:spPr>
          <c:marker>
            <c:symbol val="none"/>
          </c:marker>
          <c:val>
            <c:numRef>
              <c:f>Summary!$AW$9:$BB$9</c:f>
              <c:numCache>
                <c:formatCode>General</c:formatCode>
                <c:ptCount val="6"/>
                <c:pt idx="0">
                  <c:v>41.946190476190509</c:v>
                </c:pt>
                <c:pt idx="1">
                  <c:v>12.625661375661377</c:v>
                </c:pt>
                <c:pt idx="2">
                  <c:v>9</c:v>
                </c:pt>
                <c:pt idx="3">
                  <c:v>16.8</c:v>
                </c:pt>
                <c:pt idx="4">
                  <c:v>12.2</c:v>
                </c:pt>
                <c:pt idx="5">
                  <c:v>12.881666666666668</c:v>
                </c:pt>
              </c:numCache>
            </c:numRef>
          </c:val>
          <c:smooth val="0"/>
          <c:extLst>
            <c:ext xmlns:c16="http://schemas.microsoft.com/office/drawing/2014/chart" uri="{C3380CC4-5D6E-409C-BE32-E72D297353CC}">
              <c16:uniqueId val="{00000006-9576-C241-A5D2-555AA580B8DD}"/>
            </c:ext>
          </c:extLst>
        </c:ser>
        <c:ser>
          <c:idx val="13"/>
          <c:order val="7"/>
          <c:tx>
            <c:strRef>
              <c:f>Summary!$A$10</c:f>
              <c:strCache>
                <c:ptCount val="1"/>
                <c:pt idx="0">
                  <c:v>CS_E 50 EARS</c:v>
                </c:pt>
              </c:strCache>
            </c:strRef>
          </c:tx>
          <c:spPr>
            <a:ln w="28575" cap="rnd">
              <a:solidFill>
                <a:schemeClr val="accent2"/>
              </a:solidFill>
              <a:round/>
            </a:ln>
            <a:effectLst/>
          </c:spPr>
          <c:marker>
            <c:symbol val="none"/>
          </c:marker>
          <c:val>
            <c:numRef>
              <c:f>Summary!$AW$10:$BB$10</c:f>
              <c:numCache>
                <c:formatCode>General</c:formatCode>
                <c:ptCount val="6"/>
                <c:pt idx="0">
                  <c:v>43.335529093369431</c:v>
                </c:pt>
                <c:pt idx="1">
                  <c:v>12.460268316257491</c:v>
                </c:pt>
                <c:pt idx="2">
                  <c:v>9.1</c:v>
                </c:pt>
                <c:pt idx="3">
                  <c:v>15.7</c:v>
                </c:pt>
                <c:pt idx="4">
                  <c:v>11.5</c:v>
                </c:pt>
                <c:pt idx="5">
                  <c:v>12.868347187318768</c:v>
                </c:pt>
              </c:numCache>
            </c:numRef>
          </c:val>
          <c:smooth val="0"/>
          <c:extLst>
            <c:ext xmlns:c16="http://schemas.microsoft.com/office/drawing/2014/chart" uri="{C3380CC4-5D6E-409C-BE32-E72D297353CC}">
              <c16:uniqueId val="{00000007-9576-C241-A5D2-555AA580B8DD}"/>
            </c:ext>
          </c:extLst>
        </c:ser>
        <c:ser>
          <c:idx val="14"/>
          <c:order val="8"/>
          <c:tx>
            <c:strRef>
              <c:f>Summary!$A$11</c:f>
              <c:strCache>
                <c:ptCount val="1"/>
                <c:pt idx="0">
                  <c:v>CS_E 50 MASTER</c:v>
                </c:pt>
              </c:strCache>
            </c:strRef>
          </c:tx>
          <c:spPr>
            <a:ln w="28575" cap="rnd">
              <a:solidFill>
                <a:schemeClr val="accent3"/>
              </a:solidFill>
              <a:round/>
            </a:ln>
            <a:effectLst/>
          </c:spPr>
          <c:marker>
            <c:symbol val="none"/>
          </c:marker>
          <c:val>
            <c:numRef>
              <c:f>Summary!$AW$11:$BB$11</c:f>
              <c:numCache>
                <c:formatCode>General</c:formatCode>
                <c:ptCount val="6"/>
                <c:pt idx="0">
                  <c:v>54.395307282466256</c:v>
                </c:pt>
                <c:pt idx="1">
                  <c:v>9.7929366345660718</c:v>
                </c:pt>
                <c:pt idx="2">
                  <c:v>8.3000000000000007</c:v>
                </c:pt>
                <c:pt idx="3">
                  <c:v>13</c:v>
                </c:pt>
                <c:pt idx="4">
                  <c:v>9.6</c:v>
                </c:pt>
                <c:pt idx="5">
                  <c:v>9.5183930708302427</c:v>
                </c:pt>
              </c:numCache>
            </c:numRef>
          </c:val>
          <c:smooth val="0"/>
          <c:extLst>
            <c:ext xmlns:c16="http://schemas.microsoft.com/office/drawing/2014/chart" uri="{C3380CC4-5D6E-409C-BE32-E72D297353CC}">
              <c16:uniqueId val="{00000008-9576-C241-A5D2-555AA580B8DD}"/>
            </c:ext>
          </c:extLst>
        </c:ser>
        <c:ser>
          <c:idx val="15"/>
          <c:order val="9"/>
          <c:tx>
            <c:strRef>
              <c:f>Summary!$A$12</c:f>
              <c:strCache>
                <c:ptCount val="1"/>
                <c:pt idx="0">
                  <c:v>CS_E 50 advEARS</c:v>
                </c:pt>
              </c:strCache>
            </c:strRef>
          </c:tx>
          <c:spPr>
            <a:ln w="28575" cap="rnd">
              <a:solidFill>
                <a:schemeClr val="accent4"/>
              </a:solidFill>
              <a:round/>
            </a:ln>
            <a:effectLst/>
          </c:spPr>
          <c:marker>
            <c:symbol val="none"/>
          </c:marker>
          <c:val>
            <c:numRef>
              <c:f>Summary!$AW$12:$BB$12</c:f>
              <c:numCache>
                <c:formatCode>General</c:formatCode>
                <c:ptCount val="6"/>
                <c:pt idx="0">
                  <c:v>52.481667411501846</c:v>
                </c:pt>
                <c:pt idx="1">
                  <c:v>9.4307293896271922</c:v>
                </c:pt>
                <c:pt idx="2">
                  <c:v>8.6</c:v>
                </c:pt>
                <c:pt idx="3">
                  <c:v>13.1</c:v>
                </c:pt>
                <c:pt idx="4">
                  <c:v>9.6</c:v>
                </c:pt>
                <c:pt idx="5">
                  <c:v>9.2508561684111505</c:v>
                </c:pt>
              </c:numCache>
            </c:numRef>
          </c:val>
          <c:smooth val="0"/>
          <c:extLst>
            <c:ext xmlns:c16="http://schemas.microsoft.com/office/drawing/2014/chart" uri="{C3380CC4-5D6E-409C-BE32-E72D297353CC}">
              <c16:uniqueId val="{00000009-9576-C241-A5D2-555AA580B8DD}"/>
            </c:ext>
          </c:extLst>
        </c:ser>
        <c:ser>
          <c:idx val="16"/>
          <c:order val="10"/>
          <c:tx>
            <c:strRef>
              <c:f>Summary!$A$13</c:f>
              <c:strCache>
                <c:ptCount val="1"/>
                <c:pt idx="0">
                  <c:v>CS_E 50 boilerplates (DODT)</c:v>
                </c:pt>
              </c:strCache>
            </c:strRef>
          </c:tx>
          <c:spPr>
            <a:ln w="28575" cap="rnd">
              <a:solidFill>
                <a:schemeClr val="accent5"/>
              </a:solidFill>
              <a:round/>
            </a:ln>
            <a:effectLst/>
          </c:spPr>
          <c:marker>
            <c:symbol val="none"/>
          </c:marker>
          <c:val>
            <c:numRef>
              <c:f>Summary!$AW$13:$BB$13</c:f>
              <c:numCache>
                <c:formatCode>General</c:formatCode>
                <c:ptCount val="6"/>
                <c:pt idx="0">
                  <c:v>52.660148652739949</c:v>
                </c:pt>
                <c:pt idx="1">
                  <c:v>9.966428701180746</c:v>
                </c:pt>
                <c:pt idx="2">
                  <c:v>8.5</c:v>
                </c:pt>
                <c:pt idx="3">
                  <c:v>13.4</c:v>
                </c:pt>
                <c:pt idx="4">
                  <c:v>9.8000000000000007</c:v>
                </c:pt>
                <c:pt idx="5">
                  <c:v>9.6466999697244944</c:v>
                </c:pt>
              </c:numCache>
            </c:numRef>
          </c:val>
          <c:smooth val="0"/>
          <c:extLst>
            <c:ext xmlns:c16="http://schemas.microsoft.com/office/drawing/2014/chart" uri="{C3380CC4-5D6E-409C-BE32-E72D297353CC}">
              <c16:uniqueId val="{0000000A-9576-C241-A5D2-555AA580B8DD}"/>
            </c:ext>
          </c:extLst>
        </c:ser>
        <c:ser>
          <c:idx val="17"/>
          <c:order val="11"/>
          <c:tx>
            <c:strRef>
              <c:f>Summary!$A$14</c:f>
              <c:strCache>
                <c:ptCount val="1"/>
                <c:pt idx="0">
                  <c:v>CS_E 50 SPIDER</c:v>
                </c:pt>
              </c:strCache>
            </c:strRef>
          </c:tx>
          <c:spPr>
            <a:ln w="28575" cap="rnd">
              <a:solidFill>
                <a:schemeClr val="accent6"/>
              </a:solidFill>
              <a:round/>
            </a:ln>
            <a:effectLst/>
          </c:spPr>
          <c:marker>
            <c:symbol val="none"/>
          </c:marker>
          <c:val>
            <c:numRef>
              <c:f>Summary!$AW$14:$BB$14</c:f>
              <c:numCache>
                <c:formatCode>General</c:formatCode>
                <c:ptCount val="6"/>
                <c:pt idx="0">
                  <c:v>49.452511746680301</c:v>
                </c:pt>
                <c:pt idx="1">
                  <c:v>11.185712631937353</c:v>
                </c:pt>
                <c:pt idx="2">
                  <c:v>8.6</c:v>
                </c:pt>
                <c:pt idx="3">
                  <c:v>15.2</c:v>
                </c:pt>
                <c:pt idx="4">
                  <c:v>11.1</c:v>
                </c:pt>
                <c:pt idx="5">
                  <c:v>10.819175178753831</c:v>
                </c:pt>
              </c:numCache>
            </c:numRef>
          </c:val>
          <c:smooth val="0"/>
          <c:extLst>
            <c:ext xmlns:c16="http://schemas.microsoft.com/office/drawing/2014/chart" uri="{C3380CC4-5D6E-409C-BE32-E72D297353CC}">
              <c16:uniqueId val="{0000000B-9576-C241-A5D2-555AA580B8DD}"/>
            </c:ext>
          </c:extLst>
        </c:ser>
        <c:ser>
          <c:idx val="18"/>
          <c:order val="12"/>
          <c:tx>
            <c:strRef>
              <c:f>Summary!$A$15</c:f>
              <c:strCache>
                <c:ptCount val="1"/>
                <c:pt idx="0">
                  <c:v>ECSS_E60-30 free</c:v>
                </c:pt>
              </c:strCache>
            </c:strRef>
          </c:tx>
          <c:spPr>
            <a:ln w="28575" cap="rnd">
              <a:solidFill>
                <a:schemeClr val="accent1"/>
              </a:solidFill>
              <a:round/>
            </a:ln>
            <a:effectLst/>
          </c:spPr>
          <c:marker>
            <c:symbol val="none"/>
          </c:marker>
          <c:val>
            <c:numRef>
              <c:f>Summary!$AW$15:$BB$15</c:f>
              <c:numCache>
                <c:formatCode>General</c:formatCode>
                <c:ptCount val="6"/>
                <c:pt idx="0">
                  <c:v>22.311902439024415</c:v>
                </c:pt>
                <c:pt idx="1">
                  <c:v>18.295699186991872</c:v>
                </c:pt>
                <c:pt idx="2">
                  <c:v>9.1</c:v>
                </c:pt>
                <c:pt idx="3">
                  <c:v>19.899999999999999</c:v>
                </c:pt>
                <c:pt idx="4">
                  <c:v>13.8</c:v>
                </c:pt>
                <c:pt idx="5">
                  <c:v>19.812378048780488</c:v>
                </c:pt>
              </c:numCache>
            </c:numRef>
          </c:val>
          <c:smooth val="0"/>
          <c:extLst>
            <c:ext xmlns:c16="http://schemas.microsoft.com/office/drawing/2014/chart" uri="{C3380CC4-5D6E-409C-BE32-E72D297353CC}">
              <c16:uniqueId val="{0000000C-9576-C241-A5D2-555AA580B8DD}"/>
            </c:ext>
          </c:extLst>
        </c:ser>
        <c:ser>
          <c:idx val="19"/>
          <c:order val="13"/>
          <c:tx>
            <c:strRef>
              <c:f>Summary!$A$16</c:f>
              <c:strCache>
                <c:ptCount val="1"/>
                <c:pt idx="0">
                  <c:v>ECSS_E60-30 EARS</c:v>
                </c:pt>
              </c:strCache>
            </c:strRef>
          </c:tx>
          <c:spPr>
            <a:ln w="28575" cap="rnd">
              <a:solidFill>
                <a:schemeClr val="accent2"/>
              </a:solidFill>
              <a:round/>
            </a:ln>
            <a:effectLst/>
          </c:spPr>
          <c:marker>
            <c:symbol val="none"/>
          </c:marker>
          <c:val>
            <c:numRef>
              <c:f>Summary!$AW$16:$BB$16</c:f>
              <c:numCache>
                <c:formatCode>General</c:formatCode>
                <c:ptCount val="6"/>
                <c:pt idx="0">
                  <c:v>27.155736325385721</c:v>
                </c:pt>
                <c:pt idx="1">
                  <c:v>15.579546355854333</c:v>
                </c:pt>
                <c:pt idx="2">
                  <c:v>9</c:v>
                </c:pt>
                <c:pt idx="3">
                  <c:v>16</c:v>
                </c:pt>
                <c:pt idx="4">
                  <c:v>11.5</c:v>
                </c:pt>
                <c:pt idx="5">
                  <c:v>16.546806113072499</c:v>
                </c:pt>
              </c:numCache>
            </c:numRef>
          </c:val>
          <c:smooth val="0"/>
          <c:extLst>
            <c:ext xmlns:c16="http://schemas.microsoft.com/office/drawing/2014/chart" uri="{C3380CC4-5D6E-409C-BE32-E72D297353CC}">
              <c16:uniqueId val="{0000000D-9576-C241-A5D2-555AA580B8DD}"/>
            </c:ext>
          </c:extLst>
        </c:ser>
        <c:ser>
          <c:idx val="20"/>
          <c:order val="14"/>
          <c:tx>
            <c:strRef>
              <c:f>Summary!$A$17</c:f>
              <c:strCache>
                <c:ptCount val="1"/>
                <c:pt idx="0">
                  <c:v>ECSS_E60-30 MASTER</c:v>
                </c:pt>
              </c:strCache>
            </c:strRef>
          </c:tx>
          <c:spPr>
            <a:ln w="28575" cap="rnd">
              <a:solidFill>
                <a:schemeClr val="accent3"/>
              </a:solidFill>
              <a:round/>
            </a:ln>
            <a:effectLst/>
          </c:spPr>
          <c:marker>
            <c:symbol val="none"/>
          </c:marker>
          <c:val>
            <c:numRef>
              <c:f>Summary!$AW$17:$BB$17</c:f>
              <c:numCache>
                <c:formatCode>General</c:formatCode>
                <c:ptCount val="6"/>
                <c:pt idx="0">
                  <c:v>34.699742279020256</c:v>
                </c:pt>
                <c:pt idx="1">
                  <c:v>13.603271565495209</c:v>
                </c:pt>
                <c:pt idx="2">
                  <c:v>8.5</c:v>
                </c:pt>
                <c:pt idx="3">
                  <c:v>13.5</c:v>
                </c:pt>
                <c:pt idx="4">
                  <c:v>9.6999999999999993</c:v>
                </c:pt>
                <c:pt idx="5">
                  <c:v>14.095745473908416</c:v>
                </c:pt>
              </c:numCache>
            </c:numRef>
          </c:val>
          <c:smooth val="0"/>
          <c:extLst>
            <c:ext xmlns:c16="http://schemas.microsoft.com/office/drawing/2014/chart" uri="{C3380CC4-5D6E-409C-BE32-E72D297353CC}">
              <c16:uniqueId val="{0000000E-9576-C241-A5D2-555AA580B8DD}"/>
            </c:ext>
          </c:extLst>
        </c:ser>
        <c:ser>
          <c:idx val="21"/>
          <c:order val="15"/>
          <c:tx>
            <c:strRef>
              <c:f>Summary!$A$18</c:f>
              <c:strCache>
                <c:ptCount val="1"/>
                <c:pt idx="0">
                  <c:v>ECSS_E60-30 advEARS</c:v>
                </c:pt>
              </c:strCache>
            </c:strRef>
          </c:tx>
          <c:spPr>
            <a:ln w="28575" cap="rnd">
              <a:solidFill>
                <a:schemeClr val="accent4"/>
              </a:solidFill>
              <a:round/>
            </a:ln>
            <a:effectLst/>
          </c:spPr>
          <c:marker>
            <c:symbol val="none"/>
          </c:marker>
          <c:val>
            <c:numRef>
              <c:f>Summary!$AW$18:$BB$18</c:f>
              <c:numCache>
                <c:formatCode>General</c:formatCode>
                <c:ptCount val="6"/>
                <c:pt idx="0">
                  <c:v>32.825588420720855</c:v>
                </c:pt>
                <c:pt idx="1">
                  <c:v>13.601291373331932</c:v>
                </c:pt>
                <c:pt idx="2">
                  <c:v>8.6</c:v>
                </c:pt>
                <c:pt idx="3">
                  <c:v>13.2</c:v>
                </c:pt>
                <c:pt idx="4">
                  <c:v>9.6</c:v>
                </c:pt>
                <c:pt idx="5">
                  <c:v>14.240147630555846</c:v>
                </c:pt>
              </c:numCache>
            </c:numRef>
          </c:val>
          <c:smooth val="0"/>
          <c:extLst>
            <c:ext xmlns:c16="http://schemas.microsoft.com/office/drawing/2014/chart" uri="{C3380CC4-5D6E-409C-BE32-E72D297353CC}">
              <c16:uniqueId val="{0000000F-9576-C241-A5D2-555AA580B8DD}"/>
            </c:ext>
          </c:extLst>
        </c:ser>
        <c:ser>
          <c:idx val="22"/>
          <c:order val="16"/>
          <c:tx>
            <c:strRef>
              <c:f>Summary!$A$19</c:f>
              <c:strCache>
                <c:ptCount val="1"/>
                <c:pt idx="0">
                  <c:v>ECSS_E60-30 boilerplates (DODT)</c:v>
                </c:pt>
              </c:strCache>
            </c:strRef>
          </c:tx>
          <c:spPr>
            <a:ln w="28575" cap="rnd">
              <a:solidFill>
                <a:schemeClr val="accent5"/>
              </a:solidFill>
              <a:round/>
            </a:ln>
            <a:effectLst/>
          </c:spPr>
          <c:marker>
            <c:symbol val="none"/>
          </c:marker>
          <c:val>
            <c:numRef>
              <c:f>Summary!$AW$19:$BB$19</c:f>
              <c:numCache>
                <c:formatCode>General</c:formatCode>
                <c:ptCount val="6"/>
                <c:pt idx="0">
                  <c:v>28.94672407688418</c:v>
                </c:pt>
                <c:pt idx="1">
                  <c:v>14.678972685887711</c:v>
                </c:pt>
                <c:pt idx="2">
                  <c:v>8.8000000000000007</c:v>
                </c:pt>
                <c:pt idx="3">
                  <c:v>14.7</c:v>
                </c:pt>
                <c:pt idx="4">
                  <c:v>10.6</c:v>
                </c:pt>
                <c:pt idx="5">
                  <c:v>15.133136064744562</c:v>
                </c:pt>
              </c:numCache>
            </c:numRef>
          </c:val>
          <c:smooth val="0"/>
          <c:extLst>
            <c:ext xmlns:c16="http://schemas.microsoft.com/office/drawing/2014/chart" uri="{C3380CC4-5D6E-409C-BE32-E72D297353CC}">
              <c16:uniqueId val="{00000010-9576-C241-A5D2-555AA580B8DD}"/>
            </c:ext>
          </c:extLst>
        </c:ser>
        <c:ser>
          <c:idx val="23"/>
          <c:order val="17"/>
          <c:tx>
            <c:strRef>
              <c:f>Summary!$A$20</c:f>
              <c:strCache>
                <c:ptCount val="1"/>
                <c:pt idx="0">
                  <c:v>ECSS_E60-30 SPIDER</c:v>
                </c:pt>
              </c:strCache>
            </c:strRef>
          </c:tx>
          <c:spPr>
            <a:ln w="28575" cap="rnd">
              <a:solidFill>
                <a:schemeClr val="accent6"/>
              </a:solidFill>
              <a:round/>
            </a:ln>
            <a:effectLst/>
          </c:spPr>
          <c:marker>
            <c:symbol val="none"/>
          </c:marker>
          <c:val>
            <c:numRef>
              <c:f>Summary!$AW$20:$BB$20</c:f>
              <c:numCache>
                <c:formatCode>General</c:formatCode>
                <c:ptCount val="6"/>
                <c:pt idx="0">
                  <c:v>25.901686981214503</c:v>
                </c:pt>
                <c:pt idx="1">
                  <c:v>15.964910878112715</c:v>
                </c:pt>
                <c:pt idx="2">
                  <c:v>8.9</c:v>
                </c:pt>
                <c:pt idx="3">
                  <c:v>16.5</c:v>
                </c:pt>
                <c:pt idx="4">
                  <c:v>11.9</c:v>
                </c:pt>
                <c:pt idx="5">
                  <c:v>16.614491044124073</c:v>
                </c:pt>
              </c:numCache>
            </c:numRef>
          </c:val>
          <c:smooth val="0"/>
          <c:extLst>
            <c:ext xmlns:c16="http://schemas.microsoft.com/office/drawing/2014/chart" uri="{C3380CC4-5D6E-409C-BE32-E72D297353CC}">
              <c16:uniqueId val="{00000011-9576-C241-A5D2-555AA580B8DD}"/>
            </c:ext>
          </c:extLst>
        </c:ser>
        <c:ser>
          <c:idx val="24"/>
          <c:order val="18"/>
          <c:tx>
            <c:strRef>
              <c:f>Summary!$A$21</c:f>
              <c:strCache>
                <c:ptCount val="1"/>
                <c:pt idx="0">
                  <c:v>TSS free</c:v>
                </c:pt>
              </c:strCache>
            </c:strRef>
          </c:tx>
          <c:spPr>
            <a:ln w="28575" cap="rnd">
              <a:solidFill>
                <a:schemeClr val="accent1"/>
              </a:solidFill>
              <a:round/>
            </a:ln>
            <a:effectLst/>
          </c:spPr>
          <c:marker>
            <c:symbol val="none"/>
          </c:marker>
          <c:val>
            <c:numRef>
              <c:f>Summary!$AW$21:$BB$21</c:f>
              <c:numCache>
                <c:formatCode>General</c:formatCode>
                <c:ptCount val="6"/>
                <c:pt idx="0">
                  <c:v>51.84995561220363</c:v>
                </c:pt>
                <c:pt idx="1">
                  <c:v>9.8172049041029403</c:v>
                </c:pt>
                <c:pt idx="2">
                  <c:v>6.4</c:v>
                </c:pt>
                <c:pt idx="3">
                  <c:v>9.6999999999999993</c:v>
                </c:pt>
                <c:pt idx="4">
                  <c:v>7.9</c:v>
                </c:pt>
                <c:pt idx="5">
                  <c:v>9.4493291251922003</c:v>
                </c:pt>
              </c:numCache>
            </c:numRef>
          </c:val>
          <c:smooth val="0"/>
          <c:extLst>
            <c:ext xmlns:c16="http://schemas.microsoft.com/office/drawing/2014/chart" uri="{C3380CC4-5D6E-409C-BE32-E72D297353CC}">
              <c16:uniqueId val="{00000012-9576-C241-A5D2-555AA580B8DD}"/>
            </c:ext>
          </c:extLst>
        </c:ser>
        <c:ser>
          <c:idx val="25"/>
          <c:order val="19"/>
          <c:tx>
            <c:strRef>
              <c:f>Summary!$A$22</c:f>
              <c:strCache>
                <c:ptCount val="1"/>
                <c:pt idx="0">
                  <c:v>TSS EARS</c:v>
                </c:pt>
              </c:strCache>
            </c:strRef>
          </c:tx>
          <c:spPr>
            <a:ln w="28575" cap="rnd">
              <a:solidFill>
                <a:schemeClr val="accent2"/>
              </a:solidFill>
              <a:round/>
            </a:ln>
            <a:effectLst/>
          </c:spPr>
          <c:marker>
            <c:symbol val="none"/>
          </c:marker>
          <c:val>
            <c:numRef>
              <c:f>Summary!$AW$22:$BB$22</c:f>
              <c:numCache>
                <c:formatCode>General</c:formatCode>
                <c:ptCount val="6"/>
                <c:pt idx="0">
                  <c:v>50.609897551224407</c:v>
                </c:pt>
                <c:pt idx="1">
                  <c:v>10.009490254872563</c:v>
                </c:pt>
                <c:pt idx="2">
                  <c:v>6.4</c:v>
                </c:pt>
                <c:pt idx="3">
                  <c:v>10</c:v>
                </c:pt>
                <c:pt idx="4">
                  <c:v>8.1999999999999993</c:v>
                </c:pt>
                <c:pt idx="5">
                  <c:v>9.7478285857071469</c:v>
                </c:pt>
              </c:numCache>
            </c:numRef>
          </c:val>
          <c:smooth val="0"/>
          <c:extLst>
            <c:ext xmlns:c16="http://schemas.microsoft.com/office/drawing/2014/chart" uri="{C3380CC4-5D6E-409C-BE32-E72D297353CC}">
              <c16:uniqueId val="{00000013-9576-C241-A5D2-555AA580B8DD}"/>
            </c:ext>
          </c:extLst>
        </c:ser>
        <c:ser>
          <c:idx val="26"/>
          <c:order val="20"/>
          <c:tx>
            <c:strRef>
              <c:f>Summary!$A$23</c:f>
              <c:strCache>
                <c:ptCount val="1"/>
                <c:pt idx="0">
                  <c:v>TSS MASTER</c:v>
                </c:pt>
              </c:strCache>
            </c:strRef>
          </c:tx>
          <c:spPr>
            <a:ln w="28575" cap="rnd">
              <a:solidFill>
                <a:schemeClr val="accent3"/>
              </a:solidFill>
              <a:round/>
            </a:ln>
            <a:effectLst/>
          </c:spPr>
          <c:marker>
            <c:symbol val="none"/>
          </c:marker>
          <c:val>
            <c:numRef>
              <c:f>Summary!$AW$23:$BB$23</c:f>
              <c:numCache>
                <c:formatCode>General</c:formatCode>
                <c:ptCount val="6"/>
                <c:pt idx="0">
                  <c:v>52.18057525342212</c:v>
                </c:pt>
                <c:pt idx="1">
                  <c:v>9.6977642502834023</c:v>
                </c:pt>
                <c:pt idx="2">
                  <c:v>6.1</c:v>
                </c:pt>
                <c:pt idx="3">
                  <c:v>9.9</c:v>
                </c:pt>
                <c:pt idx="4">
                  <c:v>8</c:v>
                </c:pt>
                <c:pt idx="5">
                  <c:v>9.4723952401858327</c:v>
                </c:pt>
              </c:numCache>
            </c:numRef>
          </c:val>
          <c:smooth val="0"/>
          <c:extLst>
            <c:ext xmlns:c16="http://schemas.microsoft.com/office/drawing/2014/chart" uri="{C3380CC4-5D6E-409C-BE32-E72D297353CC}">
              <c16:uniqueId val="{00000014-9576-C241-A5D2-555AA580B8DD}"/>
            </c:ext>
          </c:extLst>
        </c:ser>
        <c:ser>
          <c:idx val="27"/>
          <c:order val="21"/>
          <c:tx>
            <c:strRef>
              <c:f>Summary!$A$24</c:f>
              <c:strCache>
                <c:ptCount val="1"/>
                <c:pt idx="0">
                  <c:v>TSS advEARS</c:v>
                </c:pt>
              </c:strCache>
            </c:strRef>
          </c:tx>
          <c:spPr>
            <a:ln w="28575" cap="rnd">
              <a:solidFill>
                <a:schemeClr val="accent4"/>
              </a:solidFill>
              <a:round/>
            </a:ln>
            <a:effectLst/>
          </c:spPr>
          <c:marker>
            <c:symbol val="none"/>
          </c:marker>
          <c:val>
            <c:numRef>
              <c:f>Summary!$AW$24:$BB$24</c:f>
              <c:numCache>
                <c:formatCode>General</c:formatCode>
                <c:ptCount val="6"/>
                <c:pt idx="0">
                  <c:v>51.239066990830423</c:v>
                </c:pt>
                <c:pt idx="1">
                  <c:v>9.7085613089352734</c:v>
                </c:pt>
                <c:pt idx="2">
                  <c:v>6.1</c:v>
                </c:pt>
                <c:pt idx="3">
                  <c:v>9.9</c:v>
                </c:pt>
                <c:pt idx="4">
                  <c:v>8</c:v>
                </c:pt>
                <c:pt idx="5">
                  <c:v>9.5702503013639237</c:v>
                </c:pt>
              </c:numCache>
            </c:numRef>
          </c:val>
          <c:smooth val="0"/>
          <c:extLst>
            <c:ext xmlns:c16="http://schemas.microsoft.com/office/drawing/2014/chart" uri="{C3380CC4-5D6E-409C-BE32-E72D297353CC}">
              <c16:uniqueId val="{00000015-9576-C241-A5D2-555AA580B8DD}"/>
            </c:ext>
          </c:extLst>
        </c:ser>
        <c:ser>
          <c:idx val="28"/>
          <c:order val="22"/>
          <c:tx>
            <c:strRef>
              <c:f>Summary!$A$25</c:f>
              <c:strCache>
                <c:ptCount val="1"/>
                <c:pt idx="0">
                  <c:v>TSS boilerplates (DODT)</c:v>
                </c:pt>
              </c:strCache>
            </c:strRef>
          </c:tx>
          <c:spPr>
            <a:ln w="28575" cap="rnd">
              <a:solidFill>
                <a:schemeClr val="accent5"/>
              </a:solidFill>
              <a:round/>
            </a:ln>
            <a:effectLst/>
          </c:spPr>
          <c:marker>
            <c:symbol val="none"/>
          </c:marker>
          <c:val>
            <c:numRef>
              <c:f>Summary!$AW$25:$BB$25</c:f>
              <c:numCache>
                <c:formatCode>General</c:formatCode>
                <c:ptCount val="6"/>
                <c:pt idx="0">
                  <c:v>51.378078965612417</c:v>
                </c:pt>
                <c:pt idx="1">
                  <c:v>9.7113090710838641</c:v>
                </c:pt>
                <c:pt idx="2">
                  <c:v>6.1</c:v>
                </c:pt>
                <c:pt idx="3">
                  <c:v>9.9</c:v>
                </c:pt>
                <c:pt idx="4">
                  <c:v>8</c:v>
                </c:pt>
                <c:pt idx="5">
                  <c:v>9.4886296114315698</c:v>
                </c:pt>
              </c:numCache>
            </c:numRef>
          </c:val>
          <c:smooth val="0"/>
          <c:extLst>
            <c:ext xmlns:c16="http://schemas.microsoft.com/office/drawing/2014/chart" uri="{C3380CC4-5D6E-409C-BE32-E72D297353CC}">
              <c16:uniqueId val="{00000016-9576-C241-A5D2-555AA580B8DD}"/>
            </c:ext>
          </c:extLst>
        </c:ser>
        <c:ser>
          <c:idx val="29"/>
          <c:order val="23"/>
          <c:tx>
            <c:strRef>
              <c:f>Summary!$A$26</c:f>
              <c:strCache>
                <c:ptCount val="1"/>
                <c:pt idx="0">
                  <c:v>TSS SPIDER</c:v>
                </c:pt>
              </c:strCache>
            </c:strRef>
          </c:tx>
          <c:spPr>
            <a:ln w="28575" cap="rnd">
              <a:solidFill>
                <a:schemeClr val="accent6"/>
              </a:solidFill>
              <a:round/>
            </a:ln>
            <a:effectLst/>
          </c:spPr>
          <c:marker>
            <c:symbol val="none"/>
          </c:marker>
          <c:val>
            <c:numRef>
              <c:f>Summary!$AW$26:$BB$26</c:f>
              <c:numCache>
                <c:formatCode>General</c:formatCode>
                <c:ptCount val="6"/>
                <c:pt idx="0">
                  <c:v>46.736790086356898</c:v>
                </c:pt>
                <c:pt idx="1">
                  <c:v>11.359766235409484</c:v>
                </c:pt>
                <c:pt idx="2">
                  <c:v>6.4</c:v>
                </c:pt>
                <c:pt idx="3">
                  <c:v>11.4</c:v>
                </c:pt>
                <c:pt idx="4">
                  <c:v>9.1</c:v>
                </c:pt>
                <c:pt idx="5">
                  <c:v>10.689713409040586</c:v>
                </c:pt>
              </c:numCache>
            </c:numRef>
          </c:val>
          <c:smooth val="0"/>
          <c:extLst>
            <c:ext xmlns:c16="http://schemas.microsoft.com/office/drawing/2014/chart" uri="{C3380CC4-5D6E-409C-BE32-E72D297353CC}">
              <c16:uniqueId val="{00000017-9576-C241-A5D2-555AA580B8DD}"/>
            </c:ext>
          </c:extLst>
        </c:ser>
        <c:ser>
          <c:idx val="0"/>
          <c:order val="24"/>
          <c:tx>
            <c:strRef>
              <c:f>Summary!$A$27</c:f>
              <c:strCache>
                <c:ptCount val="1"/>
                <c:pt idx="0">
                  <c:v>EVS free</c:v>
                </c:pt>
              </c:strCache>
            </c:strRef>
          </c:tx>
          <c:spPr>
            <a:ln w="28575" cap="rnd">
              <a:solidFill>
                <a:schemeClr val="accent1"/>
              </a:solidFill>
              <a:round/>
            </a:ln>
            <a:effectLst/>
          </c:spPr>
          <c:marker>
            <c:symbol val="none"/>
          </c:marker>
          <c:val>
            <c:numRef>
              <c:f>Summary!$AW$27:$BB$27</c:f>
              <c:numCache>
                <c:formatCode>General</c:formatCode>
                <c:ptCount val="6"/>
                <c:pt idx="0">
                  <c:v>46.110705584126663</c:v>
                </c:pt>
                <c:pt idx="1">
                  <c:v>11.250273552905135</c:v>
                </c:pt>
                <c:pt idx="2">
                  <c:v>7.2</c:v>
                </c:pt>
                <c:pt idx="3">
                  <c:v>11.1</c:v>
                </c:pt>
                <c:pt idx="4">
                  <c:v>8.3000000000000007</c:v>
                </c:pt>
                <c:pt idx="5">
                  <c:v>9.8958401721559603</c:v>
                </c:pt>
              </c:numCache>
            </c:numRef>
          </c:val>
          <c:smooth val="0"/>
          <c:extLst>
            <c:ext xmlns:c16="http://schemas.microsoft.com/office/drawing/2014/chart" uri="{C3380CC4-5D6E-409C-BE32-E72D297353CC}">
              <c16:uniqueId val="{00000018-9576-C241-A5D2-555AA580B8DD}"/>
            </c:ext>
          </c:extLst>
        </c:ser>
        <c:ser>
          <c:idx val="1"/>
          <c:order val="25"/>
          <c:tx>
            <c:strRef>
              <c:f>Summary!$A$28</c:f>
              <c:strCache>
                <c:ptCount val="1"/>
                <c:pt idx="0">
                  <c:v>EVS EARS</c:v>
                </c:pt>
              </c:strCache>
            </c:strRef>
          </c:tx>
          <c:spPr>
            <a:ln w="28575" cap="rnd">
              <a:solidFill>
                <a:schemeClr val="accent2"/>
              </a:solidFill>
              <a:round/>
            </a:ln>
            <a:effectLst/>
          </c:spPr>
          <c:marker>
            <c:symbol val="none"/>
          </c:marker>
          <c:val>
            <c:numRef>
              <c:f>Summary!$AW$28:$BB$28</c:f>
              <c:numCache>
                <c:formatCode>General</c:formatCode>
                <c:ptCount val="6"/>
                <c:pt idx="0">
                  <c:v>47.111609856424238</c:v>
                </c:pt>
                <c:pt idx="1">
                  <c:v>11.071522479564038</c:v>
                </c:pt>
                <c:pt idx="2">
                  <c:v>7.2</c:v>
                </c:pt>
                <c:pt idx="3">
                  <c:v>11.2</c:v>
                </c:pt>
                <c:pt idx="4">
                  <c:v>8.3000000000000007</c:v>
                </c:pt>
                <c:pt idx="5">
                  <c:v>9.6484696080486287</c:v>
                </c:pt>
              </c:numCache>
            </c:numRef>
          </c:val>
          <c:smooth val="0"/>
          <c:extLst>
            <c:ext xmlns:c16="http://schemas.microsoft.com/office/drawing/2014/chart" uri="{C3380CC4-5D6E-409C-BE32-E72D297353CC}">
              <c16:uniqueId val="{00000019-9576-C241-A5D2-555AA580B8DD}"/>
            </c:ext>
          </c:extLst>
        </c:ser>
        <c:ser>
          <c:idx val="2"/>
          <c:order val="26"/>
          <c:tx>
            <c:strRef>
              <c:f>Summary!$A$29</c:f>
              <c:strCache>
                <c:ptCount val="1"/>
                <c:pt idx="0">
                  <c:v>EVS MASTER</c:v>
                </c:pt>
              </c:strCache>
            </c:strRef>
          </c:tx>
          <c:spPr>
            <a:ln w="28575" cap="rnd">
              <a:solidFill>
                <a:schemeClr val="accent3"/>
              </a:solidFill>
              <a:round/>
            </a:ln>
            <a:effectLst/>
          </c:spPr>
          <c:marker>
            <c:symbol val="none"/>
          </c:marker>
          <c:val>
            <c:numRef>
              <c:f>Summary!$AW$29:$BB$29</c:f>
              <c:numCache>
                <c:formatCode>General</c:formatCode>
                <c:ptCount val="6"/>
                <c:pt idx="0">
                  <c:v>49.478759754275302</c:v>
                </c:pt>
                <c:pt idx="1">
                  <c:v>10.502856826609108</c:v>
                </c:pt>
                <c:pt idx="2">
                  <c:v>6.4</c:v>
                </c:pt>
                <c:pt idx="3">
                  <c:v>10.6</c:v>
                </c:pt>
                <c:pt idx="4">
                  <c:v>8.1</c:v>
                </c:pt>
                <c:pt idx="5">
                  <c:v>8.971348165366102</c:v>
                </c:pt>
              </c:numCache>
            </c:numRef>
          </c:val>
          <c:smooth val="0"/>
          <c:extLst>
            <c:ext xmlns:c16="http://schemas.microsoft.com/office/drawing/2014/chart" uri="{C3380CC4-5D6E-409C-BE32-E72D297353CC}">
              <c16:uniqueId val="{0000001A-9576-C241-A5D2-555AA580B8DD}"/>
            </c:ext>
          </c:extLst>
        </c:ser>
        <c:ser>
          <c:idx val="3"/>
          <c:order val="27"/>
          <c:tx>
            <c:strRef>
              <c:f>Summary!$A$30</c:f>
              <c:strCache>
                <c:ptCount val="1"/>
                <c:pt idx="0">
                  <c:v>EVS advEARS</c:v>
                </c:pt>
              </c:strCache>
            </c:strRef>
          </c:tx>
          <c:spPr>
            <a:ln w="28575" cap="rnd">
              <a:solidFill>
                <a:schemeClr val="accent4"/>
              </a:solidFill>
              <a:round/>
            </a:ln>
            <a:effectLst/>
          </c:spPr>
          <c:marker>
            <c:symbol val="none"/>
          </c:marker>
          <c:val>
            <c:numRef>
              <c:f>Summary!$AW$30:$BB$30</c:f>
              <c:numCache>
                <c:formatCode>General</c:formatCode>
                <c:ptCount val="6"/>
                <c:pt idx="0">
                  <c:v>47.216333721921515</c:v>
                </c:pt>
                <c:pt idx="1">
                  <c:v>10.978898789042844</c:v>
                </c:pt>
                <c:pt idx="2">
                  <c:v>7.1</c:v>
                </c:pt>
                <c:pt idx="3">
                  <c:v>11.4</c:v>
                </c:pt>
                <c:pt idx="4">
                  <c:v>8.5</c:v>
                </c:pt>
                <c:pt idx="5">
                  <c:v>9.4467056624315688</c:v>
                </c:pt>
              </c:numCache>
            </c:numRef>
          </c:val>
          <c:smooth val="0"/>
          <c:extLst>
            <c:ext xmlns:c16="http://schemas.microsoft.com/office/drawing/2014/chart" uri="{C3380CC4-5D6E-409C-BE32-E72D297353CC}">
              <c16:uniqueId val="{0000001B-9576-C241-A5D2-555AA580B8DD}"/>
            </c:ext>
          </c:extLst>
        </c:ser>
        <c:ser>
          <c:idx val="4"/>
          <c:order val="28"/>
          <c:tx>
            <c:strRef>
              <c:f>Summary!$A$31</c:f>
              <c:strCache>
                <c:ptCount val="1"/>
                <c:pt idx="0">
                  <c:v>EVS boilerplates (DODT)</c:v>
                </c:pt>
              </c:strCache>
            </c:strRef>
          </c:tx>
          <c:spPr>
            <a:ln w="28575" cap="rnd">
              <a:solidFill>
                <a:schemeClr val="accent5"/>
              </a:solidFill>
              <a:round/>
            </a:ln>
            <a:effectLst/>
          </c:spPr>
          <c:marker>
            <c:symbol val="none"/>
          </c:marker>
          <c:val>
            <c:numRef>
              <c:f>Summary!$AW$31:$BB$31</c:f>
              <c:numCache>
                <c:formatCode>General</c:formatCode>
                <c:ptCount val="6"/>
                <c:pt idx="0">
                  <c:v>50.214867488275715</c:v>
                </c:pt>
                <c:pt idx="1">
                  <c:v>10.309892027483915</c:v>
                </c:pt>
                <c:pt idx="2">
                  <c:v>6.4</c:v>
                </c:pt>
                <c:pt idx="3">
                  <c:v>10.6</c:v>
                </c:pt>
                <c:pt idx="4">
                  <c:v>8.1</c:v>
                </c:pt>
                <c:pt idx="5">
                  <c:v>8.6114582833460531</c:v>
                </c:pt>
              </c:numCache>
            </c:numRef>
          </c:val>
          <c:smooth val="0"/>
          <c:extLst>
            <c:ext xmlns:c16="http://schemas.microsoft.com/office/drawing/2014/chart" uri="{C3380CC4-5D6E-409C-BE32-E72D297353CC}">
              <c16:uniqueId val="{0000001C-9576-C241-A5D2-555AA580B8DD}"/>
            </c:ext>
          </c:extLst>
        </c:ser>
        <c:ser>
          <c:idx val="5"/>
          <c:order val="29"/>
          <c:tx>
            <c:strRef>
              <c:f>Summary!$A$32</c:f>
              <c:strCache>
                <c:ptCount val="1"/>
                <c:pt idx="0">
                  <c:v>EVS SPIDER</c:v>
                </c:pt>
              </c:strCache>
            </c:strRef>
          </c:tx>
          <c:spPr>
            <a:ln w="28575" cap="rnd">
              <a:solidFill>
                <a:schemeClr val="accent6"/>
              </a:solidFill>
              <a:round/>
            </a:ln>
            <a:effectLst/>
          </c:spPr>
          <c:marker>
            <c:symbol val="none"/>
          </c:marker>
          <c:val>
            <c:numRef>
              <c:f>Summary!$AW$32:$BB$32</c:f>
              <c:numCache>
                <c:formatCode>General</c:formatCode>
                <c:ptCount val="6"/>
                <c:pt idx="0">
                  <c:v>43.42836670397547</c:v>
                </c:pt>
                <c:pt idx="1">
                  <c:v>12.704996061849691</c:v>
                </c:pt>
                <c:pt idx="2">
                  <c:v>6.8</c:v>
                </c:pt>
                <c:pt idx="3">
                  <c:v>12.8</c:v>
                </c:pt>
                <c:pt idx="4">
                  <c:v>9.6</c:v>
                </c:pt>
                <c:pt idx="5">
                  <c:v>10.740887534717906</c:v>
                </c:pt>
              </c:numCache>
            </c:numRef>
          </c:val>
          <c:smooth val="0"/>
          <c:extLst>
            <c:ext xmlns:c16="http://schemas.microsoft.com/office/drawing/2014/chart" uri="{C3380CC4-5D6E-409C-BE32-E72D297353CC}">
              <c16:uniqueId val="{0000001D-9576-C241-A5D2-555AA580B8DD}"/>
            </c:ext>
          </c:extLst>
        </c:ser>
        <c:dLbls>
          <c:showLegendKey val="0"/>
          <c:showVal val="0"/>
          <c:showCatName val="0"/>
          <c:showSerName val="0"/>
          <c:showPercent val="0"/>
          <c:showBubbleSize val="0"/>
        </c:dLbls>
        <c:smooth val="0"/>
        <c:axId val="1231881872"/>
        <c:axId val="1712746032"/>
      </c:lineChart>
      <c:catAx>
        <c:axId val="1231881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712746032"/>
        <c:crosses val="autoZero"/>
        <c:auto val="1"/>
        <c:lblAlgn val="ctr"/>
        <c:lblOffset val="100"/>
        <c:noMultiLvlLbl val="0"/>
      </c:catAx>
      <c:valAx>
        <c:axId val="1712746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231881872"/>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showDLblsOverMax val="0"/>
    <c:extLst/>
  </c:chart>
  <c:txPr>
    <a:bodyPr/>
    <a:lstStyle/>
    <a:p>
      <a:pPr>
        <a:defRPr/>
      </a:pPr>
      <a:endParaRPr lang="en-RU"/>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a:t>FRE score for different documents</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RU"/>
        </a:p>
      </c:txPr>
    </c:title>
    <c:autoTitleDeleted val="0"/>
    <c:plotArea>
      <c:layout/>
      <c:lineChart>
        <c:grouping val="standard"/>
        <c:varyColors val="0"/>
        <c:ser>
          <c:idx val="0"/>
          <c:order val="0"/>
          <c:tx>
            <c:v>Free</c:v>
          </c:tx>
          <c:spPr>
            <a:ln w="28575" cap="rnd">
              <a:solidFill>
                <a:schemeClr val="accent1"/>
              </a:solidFill>
              <a:round/>
            </a:ln>
            <a:effectLst/>
          </c:spPr>
          <c:marker>
            <c:symbol val="none"/>
          </c:marker>
          <c:cat>
            <c:strLit>
              <c:ptCount val="5"/>
              <c:pt idx="0">
                <c:v>FLEX</c:v>
              </c:pt>
              <c:pt idx="1">
                <c:v>CS_E50</c:v>
              </c:pt>
              <c:pt idx="2">
                <c:v>ECSS_E60-30</c:v>
              </c:pt>
              <c:pt idx="3">
                <c:v>TSS</c:v>
              </c:pt>
              <c:pt idx="4">
                <c:v>EVS</c:v>
              </c:pt>
            </c:strLit>
          </c:cat>
          <c:val>
            <c:numRef>
              <c:f>'Final readability table'!$M$2:$M$6</c:f>
              <c:numCache>
                <c:formatCode>_(* #,##0.00_);_(* \(#,##0.00\);_(* "-"??_);_(@_)</c:formatCode>
                <c:ptCount val="5"/>
                <c:pt idx="0">
                  <c:v>26.112282040980325</c:v>
                </c:pt>
                <c:pt idx="1">
                  <c:v>41.946190476190509</c:v>
                </c:pt>
                <c:pt idx="2">
                  <c:v>22.311902439024415</c:v>
                </c:pt>
                <c:pt idx="3">
                  <c:v>51.84995561220363</c:v>
                </c:pt>
                <c:pt idx="4">
                  <c:v>46.110705584126663</c:v>
                </c:pt>
              </c:numCache>
            </c:numRef>
          </c:val>
          <c:smooth val="0"/>
          <c:extLst>
            <c:ext xmlns:c16="http://schemas.microsoft.com/office/drawing/2014/chart" uri="{C3380CC4-5D6E-409C-BE32-E72D297353CC}">
              <c16:uniqueId val="{00000003-7569-FF48-9D8E-BD1EDA9C5F3E}"/>
            </c:ext>
          </c:extLst>
        </c:ser>
        <c:ser>
          <c:idx val="1"/>
          <c:order val="1"/>
          <c:tx>
            <c:v>EARS</c:v>
          </c:tx>
          <c:spPr>
            <a:ln w="28575" cap="rnd">
              <a:solidFill>
                <a:schemeClr val="accent2"/>
              </a:solidFill>
              <a:round/>
            </a:ln>
            <a:effectLst/>
          </c:spPr>
          <c:marker>
            <c:symbol val="none"/>
          </c:marker>
          <c:cat>
            <c:strLit>
              <c:ptCount val="5"/>
              <c:pt idx="0">
                <c:v>FLEX</c:v>
              </c:pt>
              <c:pt idx="1">
                <c:v>CS_E50</c:v>
              </c:pt>
              <c:pt idx="2">
                <c:v>ECSS_E60-30</c:v>
              </c:pt>
              <c:pt idx="3">
                <c:v>TSS</c:v>
              </c:pt>
              <c:pt idx="4">
                <c:v>EVS</c:v>
              </c:pt>
            </c:strLit>
          </c:cat>
          <c:val>
            <c:numRef>
              <c:f>'Final readability table'!$M$7:$M$11</c:f>
              <c:numCache>
                <c:formatCode>_(* #,##0.00_);_(* \(#,##0.00\);_(* "-"??_);_(@_)</c:formatCode>
                <c:ptCount val="5"/>
                <c:pt idx="0">
                  <c:v>31.57075187969928</c:v>
                </c:pt>
                <c:pt idx="1">
                  <c:v>43.335529093369431</c:v>
                </c:pt>
                <c:pt idx="2">
                  <c:v>27.155736325385721</c:v>
                </c:pt>
                <c:pt idx="3">
                  <c:v>50.609897551224407</c:v>
                </c:pt>
                <c:pt idx="4">
                  <c:v>47.111609856424238</c:v>
                </c:pt>
              </c:numCache>
            </c:numRef>
          </c:val>
          <c:smooth val="0"/>
          <c:extLst>
            <c:ext xmlns:c16="http://schemas.microsoft.com/office/drawing/2014/chart" uri="{C3380CC4-5D6E-409C-BE32-E72D297353CC}">
              <c16:uniqueId val="{00000006-7569-FF48-9D8E-BD1EDA9C5F3E}"/>
            </c:ext>
          </c:extLst>
        </c:ser>
        <c:ser>
          <c:idx val="2"/>
          <c:order val="2"/>
          <c:tx>
            <c:v>MASTER</c:v>
          </c:tx>
          <c:spPr>
            <a:ln w="28575" cap="rnd">
              <a:solidFill>
                <a:schemeClr val="accent3"/>
              </a:solidFill>
              <a:round/>
            </a:ln>
            <a:effectLst/>
          </c:spPr>
          <c:marker>
            <c:symbol val="none"/>
          </c:marker>
          <c:cat>
            <c:strLit>
              <c:ptCount val="5"/>
              <c:pt idx="0">
                <c:v>FLEX</c:v>
              </c:pt>
              <c:pt idx="1">
                <c:v>CS_E50</c:v>
              </c:pt>
              <c:pt idx="2">
                <c:v>ECSS_E60-30</c:v>
              </c:pt>
              <c:pt idx="3">
                <c:v>TSS</c:v>
              </c:pt>
              <c:pt idx="4">
                <c:v>EVS</c:v>
              </c:pt>
            </c:strLit>
          </c:cat>
          <c:val>
            <c:numRef>
              <c:f>'Final readability table'!$M$12:$M$16</c:f>
              <c:numCache>
                <c:formatCode>_(* #,##0.00_);_(* \(#,##0.00\);_(* "-"??_);_(@_)</c:formatCode>
                <c:ptCount val="5"/>
                <c:pt idx="0">
                  <c:v>27.319957461892958</c:v>
                </c:pt>
                <c:pt idx="1">
                  <c:v>54.395307282466256</c:v>
                </c:pt>
                <c:pt idx="2">
                  <c:v>34.699742279020256</c:v>
                </c:pt>
                <c:pt idx="3">
                  <c:v>52.18057525342212</c:v>
                </c:pt>
                <c:pt idx="4">
                  <c:v>49.478759754275302</c:v>
                </c:pt>
              </c:numCache>
            </c:numRef>
          </c:val>
          <c:smooth val="0"/>
          <c:extLst>
            <c:ext xmlns:c16="http://schemas.microsoft.com/office/drawing/2014/chart" uri="{C3380CC4-5D6E-409C-BE32-E72D297353CC}">
              <c16:uniqueId val="{00000007-7569-FF48-9D8E-BD1EDA9C5F3E}"/>
            </c:ext>
          </c:extLst>
        </c:ser>
        <c:ser>
          <c:idx val="3"/>
          <c:order val="3"/>
          <c:tx>
            <c:v>advEARS</c:v>
          </c:tx>
          <c:spPr>
            <a:ln w="28575" cap="rnd">
              <a:solidFill>
                <a:schemeClr val="accent4"/>
              </a:solidFill>
              <a:round/>
            </a:ln>
            <a:effectLst/>
          </c:spPr>
          <c:marker>
            <c:symbol val="none"/>
          </c:marker>
          <c:cat>
            <c:strLit>
              <c:ptCount val="5"/>
              <c:pt idx="0">
                <c:v>FLEX</c:v>
              </c:pt>
              <c:pt idx="1">
                <c:v>CS_E50</c:v>
              </c:pt>
              <c:pt idx="2">
                <c:v>ECSS_E60-30</c:v>
              </c:pt>
              <c:pt idx="3">
                <c:v>TSS</c:v>
              </c:pt>
              <c:pt idx="4">
                <c:v>EVS</c:v>
              </c:pt>
            </c:strLit>
          </c:cat>
          <c:val>
            <c:numRef>
              <c:f>'Final readability table'!$M$17:$M$21</c:f>
              <c:numCache>
                <c:formatCode>_(* #,##0.00_);_(* \(#,##0.00\);_(* "-"??_);_(@_)</c:formatCode>
                <c:ptCount val="5"/>
                <c:pt idx="0">
                  <c:v>31.801157024793401</c:v>
                </c:pt>
                <c:pt idx="1">
                  <c:v>52.481667411501846</c:v>
                </c:pt>
                <c:pt idx="2">
                  <c:v>32.825588420720855</c:v>
                </c:pt>
                <c:pt idx="3">
                  <c:v>51.239066990830423</c:v>
                </c:pt>
                <c:pt idx="4">
                  <c:v>47.216333721921515</c:v>
                </c:pt>
              </c:numCache>
            </c:numRef>
          </c:val>
          <c:smooth val="0"/>
          <c:extLst>
            <c:ext xmlns:c16="http://schemas.microsoft.com/office/drawing/2014/chart" uri="{C3380CC4-5D6E-409C-BE32-E72D297353CC}">
              <c16:uniqueId val="{00000008-7569-FF48-9D8E-BD1EDA9C5F3E}"/>
            </c:ext>
          </c:extLst>
        </c:ser>
        <c:ser>
          <c:idx val="4"/>
          <c:order val="4"/>
          <c:tx>
            <c:v>DODT</c:v>
          </c:tx>
          <c:spPr>
            <a:ln w="28575" cap="rnd">
              <a:solidFill>
                <a:schemeClr val="accent5"/>
              </a:solidFill>
              <a:round/>
            </a:ln>
            <a:effectLst/>
          </c:spPr>
          <c:marker>
            <c:symbol val="none"/>
          </c:marker>
          <c:cat>
            <c:strLit>
              <c:ptCount val="5"/>
              <c:pt idx="0">
                <c:v>FLEX</c:v>
              </c:pt>
              <c:pt idx="1">
                <c:v>CS_E50</c:v>
              </c:pt>
              <c:pt idx="2">
                <c:v>ECSS_E60-30</c:v>
              </c:pt>
              <c:pt idx="3">
                <c:v>TSS</c:v>
              </c:pt>
              <c:pt idx="4">
                <c:v>EVS</c:v>
              </c:pt>
            </c:strLit>
          </c:cat>
          <c:val>
            <c:numRef>
              <c:f>'Final readability table'!$M$22:$M$26</c:f>
              <c:numCache>
                <c:formatCode>_(* #,##0.00_);_(* \(#,##0.00\);_(* "-"??_);_(@_)</c:formatCode>
                <c:ptCount val="5"/>
                <c:pt idx="0">
                  <c:v>31.544303713527896</c:v>
                </c:pt>
                <c:pt idx="1">
                  <c:v>52.660148652739949</c:v>
                </c:pt>
                <c:pt idx="2">
                  <c:v>28.94672407688418</c:v>
                </c:pt>
                <c:pt idx="3">
                  <c:v>51.378078965612417</c:v>
                </c:pt>
                <c:pt idx="4">
                  <c:v>50.214867488275715</c:v>
                </c:pt>
              </c:numCache>
            </c:numRef>
          </c:val>
          <c:smooth val="0"/>
          <c:extLst>
            <c:ext xmlns:c16="http://schemas.microsoft.com/office/drawing/2014/chart" uri="{C3380CC4-5D6E-409C-BE32-E72D297353CC}">
              <c16:uniqueId val="{00000009-7569-FF48-9D8E-BD1EDA9C5F3E}"/>
            </c:ext>
          </c:extLst>
        </c:ser>
        <c:ser>
          <c:idx val="5"/>
          <c:order val="5"/>
          <c:tx>
            <c:v>SPIDER</c:v>
          </c:tx>
          <c:spPr>
            <a:ln w="28575" cap="rnd">
              <a:solidFill>
                <a:schemeClr val="accent6"/>
              </a:solidFill>
              <a:round/>
            </a:ln>
            <a:effectLst/>
          </c:spPr>
          <c:marker>
            <c:symbol val="none"/>
          </c:marker>
          <c:cat>
            <c:strLit>
              <c:ptCount val="5"/>
              <c:pt idx="0">
                <c:v>FLEX</c:v>
              </c:pt>
              <c:pt idx="1">
                <c:v>CS_E50</c:v>
              </c:pt>
              <c:pt idx="2">
                <c:v>ECSS_E60-30</c:v>
              </c:pt>
              <c:pt idx="3">
                <c:v>TSS</c:v>
              </c:pt>
              <c:pt idx="4">
                <c:v>EVS</c:v>
              </c:pt>
            </c:strLit>
          </c:cat>
          <c:val>
            <c:numRef>
              <c:f>'Final readability table'!$M$27:$M$31</c:f>
              <c:numCache>
                <c:formatCode>_(* #,##0.00_);_(* \(#,##0.00\);_(* "-"??_);_(@_)</c:formatCode>
                <c:ptCount val="5"/>
                <c:pt idx="0">
                  <c:v>33.430193786982258</c:v>
                </c:pt>
                <c:pt idx="1">
                  <c:v>49.452511746680301</c:v>
                </c:pt>
                <c:pt idx="2">
                  <c:v>25.901686981214503</c:v>
                </c:pt>
                <c:pt idx="3">
                  <c:v>46.736790086356898</c:v>
                </c:pt>
                <c:pt idx="4">
                  <c:v>43.42836670397547</c:v>
                </c:pt>
              </c:numCache>
            </c:numRef>
          </c:val>
          <c:smooth val="0"/>
          <c:extLst>
            <c:ext xmlns:c16="http://schemas.microsoft.com/office/drawing/2014/chart" uri="{C3380CC4-5D6E-409C-BE32-E72D297353CC}">
              <c16:uniqueId val="{0000000A-7569-FF48-9D8E-BD1EDA9C5F3E}"/>
            </c:ext>
          </c:extLst>
        </c:ser>
        <c:dLbls>
          <c:showLegendKey val="0"/>
          <c:showVal val="0"/>
          <c:showCatName val="0"/>
          <c:showSerName val="0"/>
          <c:showPercent val="0"/>
          <c:showBubbleSize val="0"/>
        </c:dLbls>
        <c:smooth val="0"/>
        <c:axId val="1708567215"/>
        <c:axId val="1733600799"/>
      </c:lineChart>
      <c:catAx>
        <c:axId val="17085672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Document name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RU"/>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733600799"/>
        <c:crosses val="autoZero"/>
        <c:auto val="1"/>
        <c:lblAlgn val="ctr"/>
        <c:lblOffset val="100"/>
        <c:noMultiLvlLbl val="0"/>
      </c:catAx>
      <c:valAx>
        <c:axId val="1733600799"/>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a:t>Readability score</a:t>
                </a:r>
              </a:p>
            </c:rich>
          </c:tx>
          <c:overlay val="0"/>
          <c:spPr>
            <a:noFill/>
            <a:ln>
              <a:noFill/>
            </a:ln>
            <a:effectLst/>
          </c:spPr>
          <c:txPr>
            <a:bodyPr rot="-540000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RU"/>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7085672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Flex Document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lineChart>
        <c:grouping val="standard"/>
        <c:varyColors val="0"/>
        <c:ser>
          <c:idx val="0"/>
          <c:order val="0"/>
          <c:tx>
            <c:strRef>
              <c:f>Summary!$A$4</c:f>
              <c:strCache>
                <c:ptCount val="1"/>
                <c:pt idx="0">
                  <c:v>FLEX EARS</c:v>
                </c:pt>
              </c:strCache>
            </c:strRef>
          </c:tx>
          <c:spPr>
            <a:ln w="28575" cap="rnd">
              <a:solidFill>
                <a:schemeClr val="accent1"/>
              </a:solidFill>
              <a:round/>
            </a:ln>
            <a:effectLst/>
          </c:spPr>
          <c:marker>
            <c:symbol val="none"/>
          </c:marker>
          <c:cat>
            <c:multiLvlStrRef>
              <c:f>Summary!$V$1:$AV$2</c:f>
              <c:multiLvlStrCache>
                <c:ptCount val="27"/>
                <c:lvl>
                  <c:pt idx="0">
                    <c:v>S</c:v>
                  </c:pt>
                  <c:pt idx="1">
                    <c:v>U</c:v>
                  </c:pt>
                  <c:pt idx="2">
                    <c:v>AB</c:v>
                  </c:pt>
                  <c:pt idx="3">
                    <c:v>AD</c:v>
                  </c:pt>
                  <c:pt idx="4">
                    <c:v>AS</c:v>
                  </c:pt>
                  <c:pt idx="5">
                    <c:v>AT</c:v>
                  </c:pt>
                  <c:pt idx="6">
                    <c:v>O</c:v>
                  </c:pt>
                  <c:pt idx="7">
                    <c:v>Z</c:v>
                  </c:pt>
                  <c:pt idx="8">
                    <c:v>AA</c:v>
                  </c:pt>
                  <c:pt idx="9">
                    <c:v>AG</c:v>
                  </c:pt>
                  <c:pt idx="10">
                    <c:v>AY</c:v>
                  </c:pt>
                  <c:pt idx="11">
                    <c:v>AH</c:v>
                  </c:pt>
                  <c:pt idx="12">
                    <c:v>AJ</c:v>
                  </c:pt>
                  <c:pt idx="13">
                    <c:v>R</c:v>
                  </c:pt>
                  <c:pt idx="14">
                    <c:v>AM</c:v>
                  </c:pt>
                  <c:pt idx="15">
                    <c:v>AN</c:v>
                  </c:pt>
                  <c:pt idx="16">
                    <c:v>AO</c:v>
                  </c:pt>
                  <c:pt idx="17">
                    <c:v>P</c:v>
                  </c:pt>
                  <c:pt idx="18">
                    <c:v>AK</c:v>
                  </c:pt>
                  <c:pt idx="19">
                    <c:v>AL</c:v>
                  </c:pt>
                  <c:pt idx="20">
                    <c:v>Y</c:v>
                  </c:pt>
                  <c:pt idx="21">
                    <c:v>AR</c:v>
                  </c:pt>
                  <c:pt idx="22">
                    <c:v>AI</c:v>
                  </c:pt>
                  <c:pt idx="23">
                    <c:v>Q</c:v>
                  </c:pt>
                  <c:pt idx="24">
                    <c:v>T</c:v>
                  </c:pt>
                  <c:pt idx="25">
                    <c:v>W</c:v>
                  </c:pt>
                  <c:pt idx="26">
                    <c:v>N</c:v>
                  </c:pt>
                </c:lvl>
                <c:lvl>
                  <c:pt idx="0">
                    <c:v>%no_light_verb</c:v>
                  </c:pt>
                  <c:pt idx="1">
                    <c:v>%no_comparision</c:v>
                  </c:pt>
                  <c:pt idx="2">
                    <c:v>%no_escape_clause</c:v>
                  </c:pt>
                  <c:pt idx="3">
                    <c:v>%no_superflous_imfinitives</c:v>
                  </c:pt>
                  <c:pt idx="4">
                    <c:v>%clear_quantifiers</c:v>
                  </c:pt>
                  <c:pt idx="5">
                    <c:v>%value_tolerance</c:v>
                  </c:pt>
                  <c:pt idx="6">
                    <c:v>%appropriate_level</c:v>
                  </c:pt>
                  <c:pt idx="7">
                    <c:v>%units</c:v>
                  </c:pt>
                  <c:pt idx="8">
                    <c:v>%no_vague_terms</c:v>
                  </c:pt>
                  <c:pt idx="9">
                    <c:v>%no_negation</c:v>
                  </c:pt>
                  <c:pt idx="10">
                    <c:v>%atomic</c:v>
                  </c:pt>
                  <c:pt idx="11">
                    <c:v>%no_/</c:v>
                  </c:pt>
                  <c:pt idx="12">
                    <c:v>%no_rationale</c:v>
                  </c:pt>
                  <c:pt idx="13">
                    <c:v>%no_nominalization</c:v>
                  </c:pt>
                  <c:pt idx="14">
                    <c:v>%no_pronoun</c:v>
                  </c:pt>
                  <c:pt idx="15">
                    <c:v>%context_free</c:v>
                  </c:pt>
                  <c:pt idx="16">
                    <c:v>%no_absolutes</c:v>
                  </c:pt>
                  <c:pt idx="17">
                    <c:v>%active_voice</c:v>
                  </c:pt>
                  <c:pt idx="18">
                    <c:v>%no_parantheses</c:v>
                  </c:pt>
                  <c:pt idx="19">
                    <c:v>%no_groupnoun</c:v>
                  </c:pt>
                  <c:pt idx="20">
                    <c:v>%definite_articles</c:v>
                  </c:pt>
                  <c:pt idx="21">
                    <c:v>%solution_free</c:v>
                  </c:pt>
                  <c:pt idx="22">
                    <c:v>%no_combinators</c:v>
                  </c:pt>
                  <c:pt idx="23">
                    <c:v>%precise_verb</c:v>
                  </c:pt>
                  <c:pt idx="24">
                    <c:v>%full_verb</c:v>
                  </c:pt>
                  <c:pt idx="25">
                    <c:v>%PE</c:v>
                  </c:pt>
                  <c:pt idx="26">
                    <c:v>Øprocess_verbs</c:v>
                  </c:pt>
                </c:lvl>
              </c:multiLvlStrCache>
            </c:multiLvlStrRef>
          </c:cat>
          <c:val>
            <c:numRef>
              <c:f>Summary!$V$3:$AV$3</c:f>
              <c:numCache>
                <c:formatCode>General</c:formatCode>
                <c:ptCount val="27"/>
                <c:pt idx="0">
                  <c:v>100</c:v>
                </c:pt>
                <c:pt idx="1">
                  <c:v>94.444444444444443</c:v>
                </c:pt>
                <c:pt idx="2">
                  <c:v>100</c:v>
                </c:pt>
                <c:pt idx="3">
                  <c:v>94.444444444444443</c:v>
                </c:pt>
                <c:pt idx="4">
                  <c:v>83.333333333333343</c:v>
                </c:pt>
                <c:pt idx="5">
                  <c:v>88.888888888888886</c:v>
                </c:pt>
                <c:pt idx="6">
                  <c:v>88.888888888888886</c:v>
                </c:pt>
                <c:pt idx="7">
                  <c:v>88.888888888888886</c:v>
                </c:pt>
                <c:pt idx="8">
                  <c:v>94.444444444444443</c:v>
                </c:pt>
                <c:pt idx="9">
                  <c:v>94.444444444444443</c:v>
                </c:pt>
                <c:pt idx="10">
                  <c:v>83.333333333333343</c:v>
                </c:pt>
                <c:pt idx="11">
                  <c:v>88.888888888888886</c:v>
                </c:pt>
                <c:pt idx="12">
                  <c:v>94.444444444444443</c:v>
                </c:pt>
                <c:pt idx="13">
                  <c:v>77.777777777777786</c:v>
                </c:pt>
                <c:pt idx="14">
                  <c:v>61.111111111111114</c:v>
                </c:pt>
                <c:pt idx="15">
                  <c:v>72.222222222222214</c:v>
                </c:pt>
                <c:pt idx="16">
                  <c:v>77.777777777777786</c:v>
                </c:pt>
                <c:pt idx="17">
                  <c:v>50</c:v>
                </c:pt>
                <c:pt idx="18">
                  <c:v>61.111111111111114</c:v>
                </c:pt>
                <c:pt idx="19">
                  <c:v>61.111111111111114</c:v>
                </c:pt>
                <c:pt idx="20">
                  <c:v>83.333333333333343</c:v>
                </c:pt>
                <c:pt idx="21">
                  <c:v>83.333333333333343</c:v>
                </c:pt>
                <c:pt idx="22">
                  <c:v>33.333333333333329</c:v>
                </c:pt>
                <c:pt idx="23">
                  <c:v>22.222222222222221</c:v>
                </c:pt>
                <c:pt idx="24">
                  <c:v>11.111111111111111</c:v>
                </c:pt>
                <c:pt idx="25">
                  <c:v>0</c:v>
                </c:pt>
                <c:pt idx="26">
                  <c:v>11.111111111111111</c:v>
                </c:pt>
              </c:numCache>
            </c:numRef>
          </c:val>
          <c:smooth val="0"/>
          <c:extLst>
            <c:ext xmlns:c16="http://schemas.microsoft.com/office/drawing/2014/chart" uri="{C3380CC4-5D6E-409C-BE32-E72D297353CC}">
              <c16:uniqueId val="{00000000-29D4-D546-A779-25AF29DF5F48}"/>
            </c:ext>
          </c:extLst>
        </c:ser>
        <c:ser>
          <c:idx val="1"/>
          <c:order val="1"/>
          <c:tx>
            <c:strRef>
              <c:f>Summary!$A$4</c:f>
              <c:strCache>
                <c:ptCount val="1"/>
                <c:pt idx="0">
                  <c:v>FLEX EARS</c:v>
                </c:pt>
              </c:strCache>
            </c:strRef>
          </c:tx>
          <c:spPr>
            <a:ln w="28575" cap="rnd">
              <a:solidFill>
                <a:schemeClr val="accent2"/>
              </a:solidFill>
              <a:round/>
            </a:ln>
            <a:effectLst/>
          </c:spPr>
          <c:marker>
            <c:symbol val="none"/>
          </c:marker>
          <c:cat>
            <c:multiLvlStrRef>
              <c:f>Summary!$V$1:$AV$2</c:f>
              <c:multiLvlStrCache>
                <c:ptCount val="27"/>
                <c:lvl>
                  <c:pt idx="0">
                    <c:v>S</c:v>
                  </c:pt>
                  <c:pt idx="1">
                    <c:v>U</c:v>
                  </c:pt>
                  <c:pt idx="2">
                    <c:v>AB</c:v>
                  </c:pt>
                  <c:pt idx="3">
                    <c:v>AD</c:v>
                  </c:pt>
                  <c:pt idx="4">
                    <c:v>AS</c:v>
                  </c:pt>
                  <c:pt idx="5">
                    <c:v>AT</c:v>
                  </c:pt>
                  <c:pt idx="6">
                    <c:v>O</c:v>
                  </c:pt>
                  <c:pt idx="7">
                    <c:v>Z</c:v>
                  </c:pt>
                  <c:pt idx="8">
                    <c:v>AA</c:v>
                  </c:pt>
                  <c:pt idx="9">
                    <c:v>AG</c:v>
                  </c:pt>
                  <c:pt idx="10">
                    <c:v>AY</c:v>
                  </c:pt>
                  <c:pt idx="11">
                    <c:v>AH</c:v>
                  </c:pt>
                  <c:pt idx="12">
                    <c:v>AJ</c:v>
                  </c:pt>
                  <c:pt idx="13">
                    <c:v>R</c:v>
                  </c:pt>
                  <c:pt idx="14">
                    <c:v>AM</c:v>
                  </c:pt>
                  <c:pt idx="15">
                    <c:v>AN</c:v>
                  </c:pt>
                  <c:pt idx="16">
                    <c:v>AO</c:v>
                  </c:pt>
                  <c:pt idx="17">
                    <c:v>P</c:v>
                  </c:pt>
                  <c:pt idx="18">
                    <c:v>AK</c:v>
                  </c:pt>
                  <c:pt idx="19">
                    <c:v>AL</c:v>
                  </c:pt>
                  <c:pt idx="20">
                    <c:v>Y</c:v>
                  </c:pt>
                  <c:pt idx="21">
                    <c:v>AR</c:v>
                  </c:pt>
                  <c:pt idx="22">
                    <c:v>AI</c:v>
                  </c:pt>
                  <c:pt idx="23">
                    <c:v>Q</c:v>
                  </c:pt>
                  <c:pt idx="24">
                    <c:v>T</c:v>
                  </c:pt>
                  <c:pt idx="25">
                    <c:v>W</c:v>
                  </c:pt>
                  <c:pt idx="26">
                    <c:v>N</c:v>
                  </c:pt>
                </c:lvl>
                <c:lvl>
                  <c:pt idx="0">
                    <c:v>%no_light_verb</c:v>
                  </c:pt>
                  <c:pt idx="1">
                    <c:v>%no_comparision</c:v>
                  </c:pt>
                  <c:pt idx="2">
                    <c:v>%no_escape_clause</c:v>
                  </c:pt>
                  <c:pt idx="3">
                    <c:v>%no_superflous_imfinitives</c:v>
                  </c:pt>
                  <c:pt idx="4">
                    <c:v>%clear_quantifiers</c:v>
                  </c:pt>
                  <c:pt idx="5">
                    <c:v>%value_tolerance</c:v>
                  </c:pt>
                  <c:pt idx="6">
                    <c:v>%appropriate_level</c:v>
                  </c:pt>
                  <c:pt idx="7">
                    <c:v>%units</c:v>
                  </c:pt>
                  <c:pt idx="8">
                    <c:v>%no_vague_terms</c:v>
                  </c:pt>
                  <c:pt idx="9">
                    <c:v>%no_negation</c:v>
                  </c:pt>
                  <c:pt idx="10">
                    <c:v>%atomic</c:v>
                  </c:pt>
                  <c:pt idx="11">
                    <c:v>%no_/</c:v>
                  </c:pt>
                  <c:pt idx="12">
                    <c:v>%no_rationale</c:v>
                  </c:pt>
                  <c:pt idx="13">
                    <c:v>%no_nominalization</c:v>
                  </c:pt>
                  <c:pt idx="14">
                    <c:v>%no_pronoun</c:v>
                  </c:pt>
                  <c:pt idx="15">
                    <c:v>%context_free</c:v>
                  </c:pt>
                  <c:pt idx="16">
                    <c:v>%no_absolutes</c:v>
                  </c:pt>
                  <c:pt idx="17">
                    <c:v>%active_voice</c:v>
                  </c:pt>
                  <c:pt idx="18">
                    <c:v>%no_parantheses</c:v>
                  </c:pt>
                  <c:pt idx="19">
                    <c:v>%no_groupnoun</c:v>
                  </c:pt>
                  <c:pt idx="20">
                    <c:v>%definite_articles</c:v>
                  </c:pt>
                  <c:pt idx="21">
                    <c:v>%solution_free</c:v>
                  </c:pt>
                  <c:pt idx="22">
                    <c:v>%no_combinators</c:v>
                  </c:pt>
                  <c:pt idx="23">
                    <c:v>%precise_verb</c:v>
                  </c:pt>
                  <c:pt idx="24">
                    <c:v>%full_verb</c:v>
                  </c:pt>
                  <c:pt idx="25">
                    <c:v>%PE</c:v>
                  </c:pt>
                  <c:pt idx="26">
                    <c:v>Øprocess_verbs</c:v>
                  </c:pt>
                </c:lvl>
              </c:multiLvlStrCache>
            </c:multiLvlStrRef>
          </c:cat>
          <c:val>
            <c:numRef>
              <c:f>Summary!$V$4:$AV$4</c:f>
              <c:numCache>
                <c:formatCode>General</c:formatCode>
                <c:ptCount val="27"/>
                <c:pt idx="0">
                  <c:v>100</c:v>
                </c:pt>
                <c:pt idx="1">
                  <c:v>94.73684210526315</c:v>
                </c:pt>
                <c:pt idx="2">
                  <c:v>100</c:v>
                </c:pt>
                <c:pt idx="3">
                  <c:v>94.73684210526315</c:v>
                </c:pt>
                <c:pt idx="4">
                  <c:v>89.473684210526315</c:v>
                </c:pt>
                <c:pt idx="5">
                  <c:v>89.473684210526315</c:v>
                </c:pt>
                <c:pt idx="6">
                  <c:v>89.473684210526315</c:v>
                </c:pt>
                <c:pt idx="7">
                  <c:v>89.473684210526315</c:v>
                </c:pt>
                <c:pt idx="8">
                  <c:v>94.73684210526315</c:v>
                </c:pt>
                <c:pt idx="9">
                  <c:v>89.473684210526315</c:v>
                </c:pt>
                <c:pt idx="10">
                  <c:v>89.473684210526315</c:v>
                </c:pt>
                <c:pt idx="11">
                  <c:v>89.473684210526315</c:v>
                </c:pt>
                <c:pt idx="12">
                  <c:v>94.73684210526315</c:v>
                </c:pt>
                <c:pt idx="13">
                  <c:v>78.94736842105263</c:v>
                </c:pt>
                <c:pt idx="14">
                  <c:v>73.68421052631578</c:v>
                </c:pt>
                <c:pt idx="15">
                  <c:v>73.68421052631578</c:v>
                </c:pt>
                <c:pt idx="16">
                  <c:v>84.210526315789465</c:v>
                </c:pt>
                <c:pt idx="17">
                  <c:v>52.631578947368418</c:v>
                </c:pt>
                <c:pt idx="18">
                  <c:v>63.157894736842103</c:v>
                </c:pt>
                <c:pt idx="19">
                  <c:v>78.94736842105263</c:v>
                </c:pt>
                <c:pt idx="20">
                  <c:v>78.94736842105263</c:v>
                </c:pt>
                <c:pt idx="21">
                  <c:v>84.210526315789465</c:v>
                </c:pt>
                <c:pt idx="22">
                  <c:v>42.105263157894733</c:v>
                </c:pt>
                <c:pt idx="23">
                  <c:v>42.105263157894733</c:v>
                </c:pt>
                <c:pt idx="24">
                  <c:v>31.578947368421051</c:v>
                </c:pt>
                <c:pt idx="25">
                  <c:v>10.526315789473683</c:v>
                </c:pt>
                <c:pt idx="26">
                  <c:v>15.789473684210526</c:v>
                </c:pt>
              </c:numCache>
            </c:numRef>
          </c:val>
          <c:smooth val="0"/>
          <c:extLst>
            <c:ext xmlns:c16="http://schemas.microsoft.com/office/drawing/2014/chart" uri="{C3380CC4-5D6E-409C-BE32-E72D297353CC}">
              <c16:uniqueId val="{00000001-29D4-D546-A779-25AF29DF5F48}"/>
            </c:ext>
          </c:extLst>
        </c:ser>
        <c:ser>
          <c:idx val="2"/>
          <c:order val="2"/>
          <c:tx>
            <c:strRef>
              <c:f>Summary!$A$5</c:f>
              <c:strCache>
                <c:ptCount val="1"/>
                <c:pt idx="0">
                  <c:v>FLEX MASTER</c:v>
                </c:pt>
              </c:strCache>
            </c:strRef>
          </c:tx>
          <c:spPr>
            <a:ln w="28575" cap="rnd">
              <a:solidFill>
                <a:schemeClr val="accent3"/>
              </a:solidFill>
              <a:round/>
            </a:ln>
            <a:effectLst/>
          </c:spPr>
          <c:marker>
            <c:symbol val="none"/>
          </c:marker>
          <c:cat>
            <c:multiLvlStrRef>
              <c:f>Summary!$V$1:$AV$2</c:f>
              <c:multiLvlStrCache>
                <c:ptCount val="27"/>
                <c:lvl>
                  <c:pt idx="0">
                    <c:v>S</c:v>
                  </c:pt>
                  <c:pt idx="1">
                    <c:v>U</c:v>
                  </c:pt>
                  <c:pt idx="2">
                    <c:v>AB</c:v>
                  </c:pt>
                  <c:pt idx="3">
                    <c:v>AD</c:v>
                  </c:pt>
                  <c:pt idx="4">
                    <c:v>AS</c:v>
                  </c:pt>
                  <c:pt idx="5">
                    <c:v>AT</c:v>
                  </c:pt>
                  <c:pt idx="6">
                    <c:v>O</c:v>
                  </c:pt>
                  <c:pt idx="7">
                    <c:v>Z</c:v>
                  </c:pt>
                  <c:pt idx="8">
                    <c:v>AA</c:v>
                  </c:pt>
                  <c:pt idx="9">
                    <c:v>AG</c:v>
                  </c:pt>
                  <c:pt idx="10">
                    <c:v>AY</c:v>
                  </c:pt>
                  <c:pt idx="11">
                    <c:v>AH</c:v>
                  </c:pt>
                  <c:pt idx="12">
                    <c:v>AJ</c:v>
                  </c:pt>
                  <c:pt idx="13">
                    <c:v>R</c:v>
                  </c:pt>
                  <c:pt idx="14">
                    <c:v>AM</c:v>
                  </c:pt>
                  <c:pt idx="15">
                    <c:v>AN</c:v>
                  </c:pt>
                  <c:pt idx="16">
                    <c:v>AO</c:v>
                  </c:pt>
                  <c:pt idx="17">
                    <c:v>P</c:v>
                  </c:pt>
                  <c:pt idx="18">
                    <c:v>AK</c:v>
                  </c:pt>
                  <c:pt idx="19">
                    <c:v>AL</c:v>
                  </c:pt>
                  <c:pt idx="20">
                    <c:v>Y</c:v>
                  </c:pt>
                  <c:pt idx="21">
                    <c:v>AR</c:v>
                  </c:pt>
                  <c:pt idx="22">
                    <c:v>AI</c:v>
                  </c:pt>
                  <c:pt idx="23">
                    <c:v>Q</c:v>
                  </c:pt>
                  <c:pt idx="24">
                    <c:v>T</c:v>
                  </c:pt>
                  <c:pt idx="25">
                    <c:v>W</c:v>
                  </c:pt>
                  <c:pt idx="26">
                    <c:v>N</c:v>
                  </c:pt>
                </c:lvl>
                <c:lvl>
                  <c:pt idx="0">
                    <c:v>%no_light_verb</c:v>
                  </c:pt>
                  <c:pt idx="1">
                    <c:v>%no_comparision</c:v>
                  </c:pt>
                  <c:pt idx="2">
                    <c:v>%no_escape_clause</c:v>
                  </c:pt>
                  <c:pt idx="3">
                    <c:v>%no_superflous_imfinitives</c:v>
                  </c:pt>
                  <c:pt idx="4">
                    <c:v>%clear_quantifiers</c:v>
                  </c:pt>
                  <c:pt idx="5">
                    <c:v>%value_tolerance</c:v>
                  </c:pt>
                  <c:pt idx="6">
                    <c:v>%appropriate_level</c:v>
                  </c:pt>
                  <c:pt idx="7">
                    <c:v>%units</c:v>
                  </c:pt>
                  <c:pt idx="8">
                    <c:v>%no_vague_terms</c:v>
                  </c:pt>
                  <c:pt idx="9">
                    <c:v>%no_negation</c:v>
                  </c:pt>
                  <c:pt idx="10">
                    <c:v>%atomic</c:v>
                  </c:pt>
                  <c:pt idx="11">
                    <c:v>%no_/</c:v>
                  </c:pt>
                  <c:pt idx="12">
                    <c:v>%no_rationale</c:v>
                  </c:pt>
                  <c:pt idx="13">
                    <c:v>%no_nominalization</c:v>
                  </c:pt>
                  <c:pt idx="14">
                    <c:v>%no_pronoun</c:v>
                  </c:pt>
                  <c:pt idx="15">
                    <c:v>%context_free</c:v>
                  </c:pt>
                  <c:pt idx="16">
                    <c:v>%no_absolutes</c:v>
                  </c:pt>
                  <c:pt idx="17">
                    <c:v>%active_voice</c:v>
                  </c:pt>
                  <c:pt idx="18">
                    <c:v>%no_parantheses</c:v>
                  </c:pt>
                  <c:pt idx="19">
                    <c:v>%no_groupnoun</c:v>
                  </c:pt>
                  <c:pt idx="20">
                    <c:v>%definite_articles</c:v>
                  </c:pt>
                  <c:pt idx="21">
                    <c:v>%solution_free</c:v>
                  </c:pt>
                  <c:pt idx="22">
                    <c:v>%no_combinators</c:v>
                  </c:pt>
                  <c:pt idx="23">
                    <c:v>%precise_verb</c:v>
                  </c:pt>
                  <c:pt idx="24">
                    <c:v>%full_verb</c:v>
                  </c:pt>
                  <c:pt idx="25">
                    <c:v>%PE</c:v>
                  </c:pt>
                  <c:pt idx="26">
                    <c:v>Øprocess_verbs</c:v>
                  </c:pt>
                </c:lvl>
              </c:multiLvlStrCache>
            </c:multiLvlStrRef>
          </c:cat>
          <c:val>
            <c:numRef>
              <c:f>Summary!$V$5:$AV$5</c:f>
              <c:numCache>
                <c:formatCode>General</c:formatCode>
                <c:ptCount val="27"/>
                <c:pt idx="0">
                  <c:v>100</c:v>
                </c:pt>
                <c:pt idx="1">
                  <c:v>96</c:v>
                </c:pt>
                <c:pt idx="2">
                  <c:v>100</c:v>
                </c:pt>
                <c:pt idx="3">
                  <c:v>100</c:v>
                </c:pt>
                <c:pt idx="4">
                  <c:v>92</c:v>
                </c:pt>
                <c:pt idx="5">
                  <c:v>92</c:v>
                </c:pt>
                <c:pt idx="6">
                  <c:v>96</c:v>
                </c:pt>
                <c:pt idx="7">
                  <c:v>92</c:v>
                </c:pt>
                <c:pt idx="8">
                  <c:v>96</c:v>
                </c:pt>
                <c:pt idx="9">
                  <c:v>96</c:v>
                </c:pt>
                <c:pt idx="10">
                  <c:v>100</c:v>
                </c:pt>
                <c:pt idx="11">
                  <c:v>92</c:v>
                </c:pt>
                <c:pt idx="12">
                  <c:v>100</c:v>
                </c:pt>
                <c:pt idx="13">
                  <c:v>88</c:v>
                </c:pt>
                <c:pt idx="14">
                  <c:v>80</c:v>
                </c:pt>
                <c:pt idx="15">
                  <c:v>92</c:v>
                </c:pt>
                <c:pt idx="16">
                  <c:v>88</c:v>
                </c:pt>
                <c:pt idx="17">
                  <c:v>72</c:v>
                </c:pt>
                <c:pt idx="18">
                  <c:v>76</c:v>
                </c:pt>
                <c:pt idx="19">
                  <c:v>72</c:v>
                </c:pt>
                <c:pt idx="20">
                  <c:v>80</c:v>
                </c:pt>
                <c:pt idx="21">
                  <c:v>72</c:v>
                </c:pt>
                <c:pt idx="22">
                  <c:v>52</c:v>
                </c:pt>
                <c:pt idx="23">
                  <c:v>48</c:v>
                </c:pt>
                <c:pt idx="24">
                  <c:v>48</c:v>
                </c:pt>
                <c:pt idx="25">
                  <c:v>36</c:v>
                </c:pt>
                <c:pt idx="26">
                  <c:v>16</c:v>
                </c:pt>
              </c:numCache>
            </c:numRef>
          </c:val>
          <c:smooth val="0"/>
          <c:extLst>
            <c:ext xmlns:c16="http://schemas.microsoft.com/office/drawing/2014/chart" uri="{C3380CC4-5D6E-409C-BE32-E72D297353CC}">
              <c16:uniqueId val="{00000002-29D4-D546-A779-25AF29DF5F48}"/>
            </c:ext>
          </c:extLst>
        </c:ser>
        <c:ser>
          <c:idx val="3"/>
          <c:order val="3"/>
          <c:tx>
            <c:strRef>
              <c:f>Summary!$A$6</c:f>
              <c:strCache>
                <c:ptCount val="1"/>
                <c:pt idx="0">
                  <c:v>FLEX advEARS</c:v>
                </c:pt>
              </c:strCache>
            </c:strRef>
          </c:tx>
          <c:spPr>
            <a:ln w="28575" cap="rnd">
              <a:solidFill>
                <a:schemeClr val="accent4"/>
              </a:solidFill>
              <a:round/>
            </a:ln>
            <a:effectLst/>
          </c:spPr>
          <c:marker>
            <c:symbol val="none"/>
          </c:marker>
          <c:cat>
            <c:multiLvlStrRef>
              <c:f>Summary!$V$1:$AV$2</c:f>
              <c:multiLvlStrCache>
                <c:ptCount val="27"/>
                <c:lvl>
                  <c:pt idx="0">
                    <c:v>S</c:v>
                  </c:pt>
                  <c:pt idx="1">
                    <c:v>U</c:v>
                  </c:pt>
                  <c:pt idx="2">
                    <c:v>AB</c:v>
                  </c:pt>
                  <c:pt idx="3">
                    <c:v>AD</c:v>
                  </c:pt>
                  <c:pt idx="4">
                    <c:v>AS</c:v>
                  </c:pt>
                  <c:pt idx="5">
                    <c:v>AT</c:v>
                  </c:pt>
                  <c:pt idx="6">
                    <c:v>O</c:v>
                  </c:pt>
                  <c:pt idx="7">
                    <c:v>Z</c:v>
                  </c:pt>
                  <c:pt idx="8">
                    <c:v>AA</c:v>
                  </c:pt>
                  <c:pt idx="9">
                    <c:v>AG</c:v>
                  </c:pt>
                  <c:pt idx="10">
                    <c:v>AY</c:v>
                  </c:pt>
                  <c:pt idx="11">
                    <c:v>AH</c:v>
                  </c:pt>
                  <c:pt idx="12">
                    <c:v>AJ</c:v>
                  </c:pt>
                  <c:pt idx="13">
                    <c:v>R</c:v>
                  </c:pt>
                  <c:pt idx="14">
                    <c:v>AM</c:v>
                  </c:pt>
                  <c:pt idx="15">
                    <c:v>AN</c:v>
                  </c:pt>
                  <c:pt idx="16">
                    <c:v>AO</c:v>
                  </c:pt>
                  <c:pt idx="17">
                    <c:v>P</c:v>
                  </c:pt>
                  <c:pt idx="18">
                    <c:v>AK</c:v>
                  </c:pt>
                  <c:pt idx="19">
                    <c:v>AL</c:v>
                  </c:pt>
                  <c:pt idx="20">
                    <c:v>Y</c:v>
                  </c:pt>
                  <c:pt idx="21">
                    <c:v>AR</c:v>
                  </c:pt>
                  <c:pt idx="22">
                    <c:v>AI</c:v>
                  </c:pt>
                  <c:pt idx="23">
                    <c:v>Q</c:v>
                  </c:pt>
                  <c:pt idx="24">
                    <c:v>T</c:v>
                  </c:pt>
                  <c:pt idx="25">
                    <c:v>W</c:v>
                  </c:pt>
                  <c:pt idx="26">
                    <c:v>N</c:v>
                  </c:pt>
                </c:lvl>
                <c:lvl>
                  <c:pt idx="0">
                    <c:v>%no_light_verb</c:v>
                  </c:pt>
                  <c:pt idx="1">
                    <c:v>%no_comparision</c:v>
                  </c:pt>
                  <c:pt idx="2">
                    <c:v>%no_escape_clause</c:v>
                  </c:pt>
                  <c:pt idx="3">
                    <c:v>%no_superflous_imfinitives</c:v>
                  </c:pt>
                  <c:pt idx="4">
                    <c:v>%clear_quantifiers</c:v>
                  </c:pt>
                  <c:pt idx="5">
                    <c:v>%value_tolerance</c:v>
                  </c:pt>
                  <c:pt idx="6">
                    <c:v>%appropriate_level</c:v>
                  </c:pt>
                  <c:pt idx="7">
                    <c:v>%units</c:v>
                  </c:pt>
                  <c:pt idx="8">
                    <c:v>%no_vague_terms</c:v>
                  </c:pt>
                  <c:pt idx="9">
                    <c:v>%no_negation</c:v>
                  </c:pt>
                  <c:pt idx="10">
                    <c:v>%atomic</c:v>
                  </c:pt>
                  <c:pt idx="11">
                    <c:v>%no_/</c:v>
                  </c:pt>
                  <c:pt idx="12">
                    <c:v>%no_rationale</c:v>
                  </c:pt>
                  <c:pt idx="13">
                    <c:v>%no_nominalization</c:v>
                  </c:pt>
                  <c:pt idx="14">
                    <c:v>%no_pronoun</c:v>
                  </c:pt>
                  <c:pt idx="15">
                    <c:v>%context_free</c:v>
                  </c:pt>
                  <c:pt idx="16">
                    <c:v>%no_absolutes</c:v>
                  </c:pt>
                  <c:pt idx="17">
                    <c:v>%active_voice</c:v>
                  </c:pt>
                  <c:pt idx="18">
                    <c:v>%no_parantheses</c:v>
                  </c:pt>
                  <c:pt idx="19">
                    <c:v>%no_groupnoun</c:v>
                  </c:pt>
                  <c:pt idx="20">
                    <c:v>%definite_articles</c:v>
                  </c:pt>
                  <c:pt idx="21">
                    <c:v>%solution_free</c:v>
                  </c:pt>
                  <c:pt idx="22">
                    <c:v>%no_combinators</c:v>
                  </c:pt>
                  <c:pt idx="23">
                    <c:v>%precise_verb</c:v>
                  </c:pt>
                  <c:pt idx="24">
                    <c:v>%full_verb</c:v>
                  </c:pt>
                  <c:pt idx="25">
                    <c:v>%PE</c:v>
                  </c:pt>
                  <c:pt idx="26">
                    <c:v>Øprocess_verbs</c:v>
                  </c:pt>
                </c:lvl>
              </c:multiLvlStrCache>
            </c:multiLvlStrRef>
          </c:cat>
          <c:val>
            <c:numRef>
              <c:f>Summary!$V$6:$AV$6</c:f>
              <c:numCache>
                <c:formatCode>General</c:formatCode>
                <c:ptCount val="27"/>
                <c:pt idx="0">
                  <c:v>100</c:v>
                </c:pt>
                <c:pt idx="1">
                  <c:v>96.296296296296291</c:v>
                </c:pt>
                <c:pt idx="2">
                  <c:v>100</c:v>
                </c:pt>
                <c:pt idx="3">
                  <c:v>100</c:v>
                </c:pt>
                <c:pt idx="4">
                  <c:v>85.18518518518519</c:v>
                </c:pt>
                <c:pt idx="5">
                  <c:v>92.592592592592595</c:v>
                </c:pt>
                <c:pt idx="6">
                  <c:v>92.592592592592595</c:v>
                </c:pt>
                <c:pt idx="7">
                  <c:v>92.592592592592595</c:v>
                </c:pt>
                <c:pt idx="8">
                  <c:v>96.296296296296291</c:v>
                </c:pt>
                <c:pt idx="9">
                  <c:v>96.296296296296291</c:v>
                </c:pt>
                <c:pt idx="10">
                  <c:v>100</c:v>
                </c:pt>
                <c:pt idx="11">
                  <c:v>92.592592592592595</c:v>
                </c:pt>
                <c:pt idx="12">
                  <c:v>96.296296296296291</c:v>
                </c:pt>
                <c:pt idx="13">
                  <c:v>85.18518518518519</c:v>
                </c:pt>
                <c:pt idx="14">
                  <c:v>81.481481481481481</c:v>
                </c:pt>
                <c:pt idx="15">
                  <c:v>81.481481481481481</c:v>
                </c:pt>
                <c:pt idx="16">
                  <c:v>81.481481481481481</c:v>
                </c:pt>
                <c:pt idx="17">
                  <c:v>92.592592592592595</c:v>
                </c:pt>
                <c:pt idx="18">
                  <c:v>77.777777777777786</c:v>
                </c:pt>
                <c:pt idx="19">
                  <c:v>59.259259259259252</c:v>
                </c:pt>
                <c:pt idx="20">
                  <c:v>81.481481481481481</c:v>
                </c:pt>
                <c:pt idx="21">
                  <c:v>74.074074074074076</c:v>
                </c:pt>
                <c:pt idx="22">
                  <c:v>25.925925925925924</c:v>
                </c:pt>
                <c:pt idx="23">
                  <c:v>48.148148148148145</c:v>
                </c:pt>
                <c:pt idx="24">
                  <c:v>44.444444444444443</c:v>
                </c:pt>
                <c:pt idx="25">
                  <c:v>40.74074074074074</c:v>
                </c:pt>
                <c:pt idx="26">
                  <c:v>22.222222222222221</c:v>
                </c:pt>
              </c:numCache>
            </c:numRef>
          </c:val>
          <c:smooth val="0"/>
          <c:extLst>
            <c:ext xmlns:c16="http://schemas.microsoft.com/office/drawing/2014/chart" uri="{C3380CC4-5D6E-409C-BE32-E72D297353CC}">
              <c16:uniqueId val="{00000003-29D4-D546-A779-25AF29DF5F48}"/>
            </c:ext>
          </c:extLst>
        </c:ser>
        <c:ser>
          <c:idx val="4"/>
          <c:order val="4"/>
          <c:tx>
            <c:strRef>
              <c:f>Summary!$A$7</c:f>
              <c:strCache>
                <c:ptCount val="1"/>
                <c:pt idx="0">
                  <c:v>FLEX boilerplates (DODT)</c:v>
                </c:pt>
              </c:strCache>
            </c:strRef>
          </c:tx>
          <c:spPr>
            <a:ln w="28575" cap="rnd">
              <a:solidFill>
                <a:schemeClr val="accent5"/>
              </a:solidFill>
              <a:round/>
            </a:ln>
            <a:effectLst/>
          </c:spPr>
          <c:marker>
            <c:symbol val="none"/>
          </c:marker>
          <c:cat>
            <c:multiLvlStrRef>
              <c:f>Summary!$V$1:$AV$2</c:f>
              <c:multiLvlStrCache>
                <c:ptCount val="27"/>
                <c:lvl>
                  <c:pt idx="0">
                    <c:v>S</c:v>
                  </c:pt>
                  <c:pt idx="1">
                    <c:v>U</c:v>
                  </c:pt>
                  <c:pt idx="2">
                    <c:v>AB</c:v>
                  </c:pt>
                  <c:pt idx="3">
                    <c:v>AD</c:v>
                  </c:pt>
                  <c:pt idx="4">
                    <c:v>AS</c:v>
                  </c:pt>
                  <c:pt idx="5">
                    <c:v>AT</c:v>
                  </c:pt>
                  <c:pt idx="6">
                    <c:v>O</c:v>
                  </c:pt>
                  <c:pt idx="7">
                    <c:v>Z</c:v>
                  </c:pt>
                  <c:pt idx="8">
                    <c:v>AA</c:v>
                  </c:pt>
                  <c:pt idx="9">
                    <c:v>AG</c:v>
                  </c:pt>
                  <c:pt idx="10">
                    <c:v>AY</c:v>
                  </c:pt>
                  <c:pt idx="11">
                    <c:v>AH</c:v>
                  </c:pt>
                  <c:pt idx="12">
                    <c:v>AJ</c:v>
                  </c:pt>
                  <c:pt idx="13">
                    <c:v>R</c:v>
                  </c:pt>
                  <c:pt idx="14">
                    <c:v>AM</c:v>
                  </c:pt>
                  <c:pt idx="15">
                    <c:v>AN</c:v>
                  </c:pt>
                  <c:pt idx="16">
                    <c:v>AO</c:v>
                  </c:pt>
                  <c:pt idx="17">
                    <c:v>P</c:v>
                  </c:pt>
                  <c:pt idx="18">
                    <c:v>AK</c:v>
                  </c:pt>
                  <c:pt idx="19">
                    <c:v>AL</c:v>
                  </c:pt>
                  <c:pt idx="20">
                    <c:v>Y</c:v>
                  </c:pt>
                  <c:pt idx="21">
                    <c:v>AR</c:v>
                  </c:pt>
                  <c:pt idx="22">
                    <c:v>AI</c:v>
                  </c:pt>
                  <c:pt idx="23">
                    <c:v>Q</c:v>
                  </c:pt>
                  <c:pt idx="24">
                    <c:v>T</c:v>
                  </c:pt>
                  <c:pt idx="25">
                    <c:v>W</c:v>
                  </c:pt>
                  <c:pt idx="26">
                    <c:v>N</c:v>
                  </c:pt>
                </c:lvl>
                <c:lvl>
                  <c:pt idx="0">
                    <c:v>%no_light_verb</c:v>
                  </c:pt>
                  <c:pt idx="1">
                    <c:v>%no_comparision</c:v>
                  </c:pt>
                  <c:pt idx="2">
                    <c:v>%no_escape_clause</c:v>
                  </c:pt>
                  <c:pt idx="3">
                    <c:v>%no_superflous_imfinitives</c:v>
                  </c:pt>
                  <c:pt idx="4">
                    <c:v>%clear_quantifiers</c:v>
                  </c:pt>
                  <c:pt idx="5">
                    <c:v>%value_tolerance</c:v>
                  </c:pt>
                  <c:pt idx="6">
                    <c:v>%appropriate_level</c:v>
                  </c:pt>
                  <c:pt idx="7">
                    <c:v>%units</c:v>
                  </c:pt>
                  <c:pt idx="8">
                    <c:v>%no_vague_terms</c:v>
                  </c:pt>
                  <c:pt idx="9">
                    <c:v>%no_negation</c:v>
                  </c:pt>
                  <c:pt idx="10">
                    <c:v>%atomic</c:v>
                  </c:pt>
                  <c:pt idx="11">
                    <c:v>%no_/</c:v>
                  </c:pt>
                  <c:pt idx="12">
                    <c:v>%no_rationale</c:v>
                  </c:pt>
                  <c:pt idx="13">
                    <c:v>%no_nominalization</c:v>
                  </c:pt>
                  <c:pt idx="14">
                    <c:v>%no_pronoun</c:v>
                  </c:pt>
                  <c:pt idx="15">
                    <c:v>%context_free</c:v>
                  </c:pt>
                  <c:pt idx="16">
                    <c:v>%no_absolutes</c:v>
                  </c:pt>
                  <c:pt idx="17">
                    <c:v>%active_voice</c:v>
                  </c:pt>
                  <c:pt idx="18">
                    <c:v>%no_parantheses</c:v>
                  </c:pt>
                  <c:pt idx="19">
                    <c:v>%no_groupnoun</c:v>
                  </c:pt>
                  <c:pt idx="20">
                    <c:v>%definite_articles</c:v>
                  </c:pt>
                  <c:pt idx="21">
                    <c:v>%solution_free</c:v>
                  </c:pt>
                  <c:pt idx="22">
                    <c:v>%no_combinators</c:v>
                  </c:pt>
                  <c:pt idx="23">
                    <c:v>%precise_verb</c:v>
                  </c:pt>
                  <c:pt idx="24">
                    <c:v>%full_verb</c:v>
                  </c:pt>
                  <c:pt idx="25">
                    <c:v>%PE</c:v>
                  </c:pt>
                  <c:pt idx="26">
                    <c:v>Øprocess_verbs</c:v>
                  </c:pt>
                </c:lvl>
              </c:multiLvlStrCache>
            </c:multiLvlStrRef>
          </c:cat>
          <c:val>
            <c:numRef>
              <c:f>Summary!$V$7:$AV$7</c:f>
              <c:numCache>
                <c:formatCode>General</c:formatCode>
                <c:ptCount val="27"/>
                <c:pt idx="0">
                  <c:v>100</c:v>
                </c:pt>
                <c:pt idx="1">
                  <c:v>96</c:v>
                </c:pt>
                <c:pt idx="2">
                  <c:v>100</c:v>
                </c:pt>
                <c:pt idx="3">
                  <c:v>100</c:v>
                </c:pt>
                <c:pt idx="4">
                  <c:v>92</c:v>
                </c:pt>
                <c:pt idx="5">
                  <c:v>92</c:v>
                </c:pt>
                <c:pt idx="6">
                  <c:v>96</c:v>
                </c:pt>
                <c:pt idx="7">
                  <c:v>92</c:v>
                </c:pt>
                <c:pt idx="8">
                  <c:v>96</c:v>
                </c:pt>
                <c:pt idx="9">
                  <c:v>96</c:v>
                </c:pt>
                <c:pt idx="10">
                  <c:v>100</c:v>
                </c:pt>
                <c:pt idx="11">
                  <c:v>92</c:v>
                </c:pt>
                <c:pt idx="12">
                  <c:v>100</c:v>
                </c:pt>
                <c:pt idx="13">
                  <c:v>84</c:v>
                </c:pt>
                <c:pt idx="14">
                  <c:v>92</c:v>
                </c:pt>
                <c:pt idx="15">
                  <c:v>80</c:v>
                </c:pt>
                <c:pt idx="16">
                  <c:v>88</c:v>
                </c:pt>
                <c:pt idx="17">
                  <c:v>72</c:v>
                </c:pt>
                <c:pt idx="18">
                  <c:v>76</c:v>
                </c:pt>
                <c:pt idx="19">
                  <c:v>64</c:v>
                </c:pt>
                <c:pt idx="20">
                  <c:v>80</c:v>
                </c:pt>
                <c:pt idx="21">
                  <c:v>72</c:v>
                </c:pt>
                <c:pt idx="22">
                  <c:v>40</c:v>
                </c:pt>
                <c:pt idx="23">
                  <c:v>28.000000000000004</c:v>
                </c:pt>
                <c:pt idx="24">
                  <c:v>20</c:v>
                </c:pt>
                <c:pt idx="25">
                  <c:v>12</c:v>
                </c:pt>
                <c:pt idx="26">
                  <c:v>12</c:v>
                </c:pt>
              </c:numCache>
            </c:numRef>
          </c:val>
          <c:smooth val="0"/>
          <c:extLst>
            <c:ext xmlns:c16="http://schemas.microsoft.com/office/drawing/2014/chart" uri="{C3380CC4-5D6E-409C-BE32-E72D297353CC}">
              <c16:uniqueId val="{00000004-29D4-D546-A779-25AF29DF5F48}"/>
            </c:ext>
          </c:extLst>
        </c:ser>
        <c:ser>
          <c:idx val="5"/>
          <c:order val="5"/>
          <c:tx>
            <c:strRef>
              <c:f>Summary!$A$8</c:f>
              <c:strCache>
                <c:ptCount val="1"/>
                <c:pt idx="0">
                  <c:v>FLEX SPIDER</c:v>
                </c:pt>
              </c:strCache>
            </c:strRef>
          </c:tx>
          <c:spPr>
            <a:ln w="28575" cap="rnd">
              <a:solidFill>
                <a:schemeClr val="accent6"/>
              </a:solidFill>
              <a:round/>
            </a:ln>
            <a:effectLst/>
          </c:spPr>
          <c:marker>
            <c:symbol val="none"/>
          </c:marker>
          <c:cat>
            <c:multiLvlStrRef>
              <c:f>Summary!$V$1:$AV$2</c:f>
              <c:multiLvlStrCache>
                <c:ptCount val="27"/>
                <c:lvl>
                  <c:pt idx="0">
                    <c:v>S</c:v>
                  </c:pt>
                  <c:pt idx="1">
                    <c:v>U</c:v>
                  </c:pt>
                  <c:pt idx="2">
                    <c:v>AB</c:v>
                  </c:pt>
                  <c:pt idx="3">
                    <c:v>AD</c:v>
                  </c:pt>
                  <c:pt idx="4">
                    <c:v>AS</c:v>
                  </c:pt>
                  <c:pt idx="5">
                    <c:v>AT</c:v>
                  </c:pt>
                  <c:pt idx="6">
                    <c:v>O</c:v>
                  </c:pt>
                  <c:pt idx="7">
                    <c:v>Z</c:v>
                  </c:pt>
                  <c:pt idx="8">
                    <c:v>AA</c:v>
                  </c:pt>
                  <c:pt idx="9">
                    <c:v>AG</c:v>
                  </c:pt>
                  <c:pt idx="10">
                    <c:v>AY</c:v>
                  </c:pt>
                  <c:pt idx="11">
                    <c:v>AH</c:v>
                  </c:pt>
                  <c:pt idx="12">
                    <c:v>AJ</c:v>
                  </c:pt>
                  <c:pt idx="13">
                    <c:v>R</c:v>
                  </c:pt>
                  <c:pt idx="14">
                    <c:v>AM</c:v>
                  </c:pt>
                  <c:pt idx="15">
                    <c:v>AN</c:v>
                  </c:pt>
                  <c:pt idx="16">
                    <c:v>AO</c:v>
                  </c:pt>
                  <c:pt idx="17">
                    <c:v>P</c:v>
                  </c:pt>
                  <c:pt idx="18">
                    <c:v>AK</c:v>
                  </c:pt>
                  <c:pt idx="19">
                    <c:v>AL</c:v>
                  </c:pt>
                  <c:pt idx="20">
                    <c:v>Y</c:v>
                  </c:pt>
                  <c:pt idx="21">
                    <c:v>AR</c:v>
                  </c:pt>
                  <c:pt idx="22">
                    <c:v>AI</c:v>
                  </c:pt>
                  <c:pt idx="23">
                    <c:v>Q</c:v>
                  </c:pt>
                  <c:pt idx="24">
                    <c:v>T</c:v>
                  </c:pt>
                  <c:pt idx="25">
                    <c:v>W</c:v>
                  </c:pt>
                  <c:pt idx="26">
                    <c:v>N</c:v>
                  </c:pt>
                </c:lvl>
                <c:lvl>
                  <c:pt idx="0">
                    <c:v>%no_light_verb</c:v>
                  </c:pt>
                  <c:pt idx="1">
                    <c:v>%no_comparision</c:v>
                  </c:pt>
                  <c:pt idx="2">
                    <c:v>%no_escape_clause</c:v>
                  </c:pt>
                  <c:pt idx="3">
                    <c:v>%no_superflous_imfinitives</c:v>
                  </c:pt>
                  <c:pt idx="4">
                    <c:v>%clear_quantifiers</c:v>
                  </c:pt>
                  <c:pt idx="5">
                    <c:v>%value_tolerance</c:v>
                  </c:pt>
                  <c:pt idx="6">
                    <c:v>%appropriate_level</c:v>
                  </c:pt>
                  <c:pt idx="7">
                    <c:v>%units</c:v>
                  </c:pt>
                  <c:pt idx="8">
                    <c:v>%no_vague_terms</c:v>
                  </c:pt>
                  <c:pt idx="9">
                    <c:v>%no_negation</c:v>
                  </c:pt>
                  <c:pt idx="10">
                    <c:v>%atomic</c:v>
                  </c:pt>
                  <c:pt idx="11">
                    <c:v>%no_/</c:v>
                  </c:pt>
                  <c:pt idx="12">
                    <c:v>%no_rationale</c:v>
                  </c:pt>
                  <c:pt idx="13">
                    <c:v>%no_nominalization</c:v>
                  </c:pt>
                  <c:pt idx="14">
                    <c:v>%no_pronoun</c:v>
                  </c:pt>
                  <c:pt idx="15">
                    <c:v>%context_free</c:v>
                  </c:pt>
                  <c:pt idx="16">
                    <c:v>%no_absolutes</c:v>
                  </c:pt>
                  <c:pt idx="17">
                    <c:v>%active_voice</c:v>
                  </c:pt>
                  <c:pt idx="18">
                    <c:v>%no_parantheses</c:v>
                  </c:pt>
                  <c:pt idx="19">
                    <c:v>%no_groupnoun</c:v>
                  </c:pt>
                  <c:pt idx="20">
                    <c:v>%definite_articles</c:v>
                  </c:pt>
                  <c:pt idx="21">
                    <c:v>%solution_free</c:v>
                  </c:pt>
                  <c:pt idx="22">
                    <c:v>%no_combinators</c:v>
                  </c:pt>
                  <c:pt idx="23">
                    <c:v>%precise_verb</c:v>
                  </c:pt>
                  <c:pt idx="24">
                    <c:v>%full_verb</c:v>
                  </c:pt>
                  <c:pt idx="25">
                    <c:v>%PE</c:v>
                  </c:pt>
                  <c:pt idx="26">
                    <c:v>Øprocess_verbs</c:v>
                  </c:pt>
                </c:lvl>
              </c:multiLvlStrCache>
            </c:multiLvlStrRef>
          </c:cat>
          <c:val>
            <c:numRef>
              <c:f>Summary!$V$8:$AV$8</c:f>
              <c:numCache>
                <c:formatCode>General</c:formatCode>
                <c:ptCount val="27"/>
                <c:pt idx="0">
                  <c:v>100</c:v>
                </c:pt>
                <c:pt idx="1">
                  <c:v>94.73684210526315</c:v>
                </c:pt>
                <c:pt idx="2">
                  <c:v>100</c:v>
                </c:pt>
                <c:pt idx="3">
                  <c:v>94.73684210526315</c:v>
                </c:pt>
                <c:pt idx="4">
                  <c:v>89.473684210526315</c:v>
                </c:pt>
                <c:pt idx="5">
                  <c:v>89.473684210526315</c:v>
                </c:pt>
                <c:pt idx="6">
                  <c:v>89.473684210526315</c:v>
                </c:pt>
                <c:pt idx="7">
                  <c:v>89.473684210526315</c:v>
                </c:pt>
                <c:pt idx="8">
                  <c:v>94.73684210526315</c:v>
                </c:pt>
                <c:pt idx="9">
                  <c:v>89.473684210526315</c:v>
                </c:pt>
                <c:pt idx="10">
                  <c:v>89.473684210526315</c:v>
                </c:pt>
                <c:pt idx="11">
                  <c:v>89.473684210526315</c:v>
                </c:pt>
                <c:pt idx="12">
                  <c:v>94.73684210526315</c:v>
                </c:pt>
                <c:pt idx="13">
                  <c:v>78.94736842105263</c:v>
                </c:pt>
                <c:pt idx="14">
                  <c:v>0</c:v>
                </c:pt>
                <c:pt idx="15">
                  <c:v>73.68421052631578</c:v>
                </c:pt>
                <c:pt idx="16">
                  <c:v>0</c:v>
                </c:pt>
                <c:pt idx="17">
                  <c:v>57.894736842105267</c:v>
                </c:pt>
                <c:pt idx="18">
                  <c:v>68.421052631578945</c:v>
                </c:pt>
                <c:pt idx="19">
                  <c:v>63.157894736842103</c:v>
                </c:pt>
                <c:pt idx="20">
                  <c:v>78.94736842105263</c:v>
                </c:pt>
                <c:pt idx="21">
                  <c:v>84.210526315789465</c:v>
                </c:pt>
                <c:pt idx="22">
                  <c:v>36.84210526315789</c:v>
                </c:pt>
                <c:pt idx="23">
                  <c:v>31.578947368421051</c:v>
                </c:pt>
                <c:pt idx="24">
                  <c:v>26.315789473684209</c:v>
                </c:pt>
                <c:pt idx="25">
                  <c:v>15.789473684210526</c:v>
                </c:pt>
                <c:pt idx="26">
                  <c:v>10.526315789473683</c:v>
                </c:pt>
              </c:numCache>
            </c:numRef>
          </c:val>
          <c:smooth val="0"/>
          <c:extLst>
            <c:ext xmlns:c16="http://schemas.microsoft.com/office/drawing/2014/chart" uri="{C3380CC4-5D6E-409C-BE32-E72D297353CC}">
              <c16:uniqueId val="{00000005-29D4-D546-A779-25AF29DF5F48}"/>
            </c:ext>
          </c:extLst>
        </c:ser>
        <c:dLbls>
          <c:showLegendKey val="0"/>
          <c:showVal val="0"/>
          <c:showCatName val="0"/>
          <c:showSerName val="0"/>
          <c:showPercent val="0"/>
          <c:showBubbleSize val="0"/>
        </c:dLbls>
        <c:smooth val="0"/>
        <c:axId val="880421296"/>
        <c:axId val="880472368"/>
      </c:lineChart>
      <c:catAx>
        <c:axId val="88042129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Quality metric name</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RU"/>
            </a:p>
          </c:txPr>
        </c:title>
        <c:numFmt formatCode="General" sourceLinked="1"/>
        <c:majorTickMark val="none"/>
        <c:minorTickMark val="none"/>
        <c:tickLblPos val="nextTo"/>
        <c:crossAx val="880472368"/>
        <c:crosses val="autoZero"/>
        <c:auto val="1"/>
        <c:lblAlgn val="ctr"/>
        <c:lblOffset val="100"/>
        <c:noMultiLvlLbl val="0"/>
      </c:catAx>
      <c:valAx>
        <c:axId val="880472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a:t>Quality metric value (% of 'yes' from total) </a:t>
                </a:r>
              </a:p>
            </c:rich>
          </c:tx>
          <c:overlay val="0"/>
          <c:spPr>
            <a:noFill/>
            <a:ln>
              <a:noFill/>
            </a:ln>
            <a:effectLst/>
          </c:spPr>
          <c:txPr>
            <a:bodyPr rot="-540000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RU"/>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880421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CS_E 50 Document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lineChart>
        <c:grouping val="standard"/>
        <c:varyColors val="0"/>
        <c:ser>
          <c:idx val="0"/>
          <c:order val="0"/>
          <c:tx>
            <c:strRef>
              <c:f>Summary!$A$9</c:f>
              <c:strCache>
                <c:ptCount val="1"/>
                <c:pt idx="0">
                  <c:v>CS_E 50 free</c:v>
                </c:pt>
              </c:strCache>
            </c:strRef>
          </c:tx>
          <c:spPr>
            <a:ln w="28575" cap="rnd">
              <a:solidFill>
                <a:schemeClr val="accent1"/>
              </a:solidFill>
              <a:round/>
            </a:ln>
            <a:effectLst/>
          </c:spPr>
          <c:marker>
            <c:symbol val="none"/>
          </c:marker>
          <c:val>
            <c:numRef>
              <c:f>Summary!$V$9:$AV$9</c:f>
              <c:numCache>
                <c:formatCode>General</c:formatCode>
                <c:ptCount val="27"/>
                <c:pt idx="0">
                  <c:v>100</c:v>
                </c:pt>
                <c:pt idx="1">
                  <c:v>100</c:v>
                </c:pt>
                <c:pt idx="2">
                  <c:v>96.969696969696969</c:v>
                </c:pt>
                <c:pt idx="3">
                  <c:v>93.939393939393938</c:v>
                </c:pt>
                <c:pt idx="4">
                  <c:v>90.909090909090907</c:v>
                </c:pt>
                <c:pt idx="5">
                  <c:v>100</c:v>
                </c:pt>
                <c:pt idx="6">
                  <c:v>81.818181818181827</c:v>
                </c:pt>
                <c:pt idx="7">
                  <c:v>100</c:v>
                </c:pt>
                <c:pt idx="8">
                  <c:v>87.878787878787875</c:v>
                </c:pt>
                <c:pt idx="9">
                  <c:v>90.909090909090907</c:v>
                </c:pt>
                <c:pt idx="10">
                  <c:v>72.727272727272734</c:v>
                </c:pt>
                <c:pt idx="11">
                  <c:v>100</c:v>
                </c:pt>
                <c:pt idx="12">
                  <c:v>72.727272727272734</c:v>
                </c:pt>
                <c:pt idx="13">
                  <c:v>81.818181818181827</c:v>
                </c:pt>
                <c:pt idx="14">
                  <c:v>81.818181818181827</c:v>
                </c:pt>
                <c:pt idx="15">
                  <c:v>78.787878787878782</c:v>
                </c:pt>
                <c:pt idx="16">
                  <c:v>93.939393939393938</c:v>
                </c:pt>
                <c:pt idx="17">
                  <c:v>72.727272727272734</c:v>
                </c:pt>
                <c:pt idx="18">
                  <c:v>93.939393939393938</c:v>
                </c:pt>
                <c:pt idx="19">
                  <c:v>69.696969696969703</c:v>
                </c:pt>
                <c:pt idx="20">
                  <c:v>87.878787878787875</c:v>
                </c:pt>
                <c:pt idx="21">
                  <c:v>90.909090909090907</c:v>
                </c:pt>
                <c:pt idx="22">
                  <c:v>30.303030303030305</c:v>
                </c:pt>
                <c:pt idx="23">
                  <c:v>18.181818181818183</c:v>
                </c:pt>
                <c:pt idx="24">
                  <c:v>18.181818181818183</c:v>
                </c:pt>
                <c:pt idx="25">
                  <c:v>6.0606060606060606</c:v>
                </c:pt>
                <c:pt idx="26">
                  <c:v>18.181818181818183</c:v>
                </c:pt>
              </c:numCache>
            </c:numRef>
          </c:val>
          <c:smooth val="0"/>
          <c:extLst>
            <c:ext xmlns:c16="http://schemas.microsoft.com/office/drawing/2014/chart" uri="{C3380CC4-5D6E-409C-BE32-E72D297353CC}">
              <c16:uniqueId val="{00000000-0585-5148-8794-41217AF2E02D}"/>
            </c:ext>
          </c:extLst>
        </c:ser>
        <c:ser>
          <c:idx val="1"/>
          <c:order val="1"/>
          <c:tx>
            <c:strRef>
              <c:f>Summary!$A$10</c:f>
              <c:strCache>
                <c:ptCount val="1"/>
                <c:pt idx="0">
                  <c:v>CS_E 50 EARS</c:v>
                </c:pt>
              </c:strCache>
            </c:strRef>
          </c:tx>
          <c:spPr>
            <a:ln w="28575" cap="rnd">
              <a:solidFill>
                <a:schemeClr val="accent2"/>
              </a:solidFill>
              <a:round/>
            </a:ln>
            <a:effectLst/>
          </c:spPr>
          <c:marker>
            <c:symbol val="none"/>
          </c:marker>
          <c:val>
            <c:numRef>
              <c:f>Summary!$V$10:$AV$10</c:f>
              <c:numCache>
                <c:formatCode>General</c:formatCode>
                <c:ptCount val="27"/>
                <c:pt idx="0">
                  <c:v>100</c:v>
                </c:pt>
                <c:pt idx="1">
                  <c:v>100</c:v>
                </c:pt>
                <c:pt idx="2">
                  <c:v>97.142857142857139</c:v>
                </c:pt>
                <c:pt idx="3">
                  <c:v>91.428571428571431</c:v>
                </c:pt>
                <c:pt idx="4">
                  <c:v>91.428571428571431</c:v>
                </c:pt>
                <c:pt idx="5">
                  <c:v>100</c:v>
                </c:pt>
                <c:pt idx="6">
                  <c:v>100</c:v>
                </c:pt>
                <c:pt idx="7">
                  <c:v>100</c:v>
                </c:pt>
                <c:pt idx="8">
                  <c:v>88.571428571428569</c:v>
                </c:pt>
                <c:pt idx="9">
                  <c:v>94.285714285714278</c:v>
                </c:pt>
                <c:pt idx="10">
                  <c:v>77.142857142857153</c:v>
                </c:pt>
                <c:pt idx="11">
                  <c:v>100</c:v>
                </c:pt>
                <c:pt idx="12">
                  <c:v>80</c:v>
                </c:pt>
                <c:pt idx="13">
                  <c:v>82.857142857142861</c:v>
                </c:pt>
                <c:pt idx="14">
                  <c:v>91.428571428571431</c:v>
                </c:pt>
                <c:pt idx="15">
                  <c:v>77.142857142857153</c:v>
                </c:pt>
                <c:pt idx="16">
                  <c:v>94.285714285714278</c:v>
                </c:pt>
                <c:pt idx="17">
                  <c:v>82.857142857142861</c:v>
                </c:pt>
                <c:pt idx="18">
                  <c:v>97.142857142857139</c:v>
                </c:pt>
                <c:pt idx="19">
                  <c:v>71.428571428571431</c:v>
                </c:pt>
                <c:pt idx="20">
                  <c:v>82.857142857142861</c:v>
                </c:pt>
                <c:pt idx="21">
                  <c:v>85.714285714285708</c:v>
                </c:pt>
                <c:pt idx="22">
                  <c:v>34.285714285714285</c:v>
                </c:pt>
                <c:pt idx="23">
                  <c:v>34.285714285714285</c:v>
                </c:pt>
                <c:pt idx="24">
                  <c:v>31.428571428571427</c:v>
                </c:pt>
                <c:pt idx="25">
                  <c:v>14.285714285714285</c:v>
                </c:pt>
                <c:pt idx="26">
                  <c:v>22.857142857142858</c:v>
                </c:pt>
              </c:numCache>
            </c:numRef>
          </c:val>
          <c:smooth val="0"/>
          <c:extLst>
            <c:ext xmlns:c16="http://schemas.microsoft.com/office/drawing/2014/chart" uri="{C3380CC4-5D6E-409C-BE32-E72D297353CC}">
              <c16:uniqueId val="{00000001-0585-5148-8794-41217AF2E02D}"/>
            </c:ext>
          </c:extLst>
        </c:ser>
        <c:ser>
          <c:idx val="2"/>
          <c:order val="2"/>
          <c:tx>
            <c:strRef>
              <c:f>Summary!$A$11</c:f>
              <c:strCache>
                <c:ptCount val="1"/>
                <c:pt idx="0">
                  <c:v>CS_E 50 MASTER</c:v>
                </c:pt>
              </c:strCache>
            </c:strRef>
          </c:tx>
          <c:spPr>
            <a:ln w="28575" cap="rnd">
              <a:solidFill>
                <a:schemeClr val="accent3"/>
              </a:solidFill>
              <a:round/>
            </a:ln>
            <a:effectLst/>
          </c:spPr>
          <c:marker>
            <c:symbol val="none"/>
          </c:marker>
          <c:val>
            <c:numRef>
              <c:f>Summary!$V$11:$AV$11</c:f>
              <c:numCache>
                <c:formatCode>General</c:formatCode>
                <c:ptCount val="27"/>
                <c:pt idx="0">
                  <c:v>100</c:v>
                </c:pt>
                <c:pt idx="1">
                  <c:v>100</c:v>
                </c:pt>
                <c:pt idx="2">
                  <c:v>97.826086956521735</c:v>
                </c:pt>
                <c:pt idx="3">
                  <c:v>86.956521739130437</c:v>
                </c:pt>
                <c:pt idx="4">
                  <c:v>91.304347826086953</c:v>
                </c:pt>
                <c:pt idx="5">
                  <c:v>100</c:v>
                </c:pt>
                <c:pt idx="6">
                  <c:v>84.782608695652172</c:v>
                </c:pt>
                <c:pt idx="7">
                  <c:v>100</c:v>
                </c:pt>
                <c:pt idx="8">
                  <c:v>91.304347826086953</c:v>
                </c:pt>
                <c:pt idx="9">
                  <c:v>97.826086956521735</c:v>
                </c:pt>
                <c:pt idx="10">
                  <c:v>100</c:v>
                </c:pt>
                <c:pt idx="11">
                  <c:v>100</c:v>
                </c:pt>
                <c:pt idx="12">
                  <c:v>100</c:v>
                </c:pt>
                <c:pt idx="13">
                  <c:v>93.478260869565219</c:v>
                </c:pt>
                <c:pt idx="14">
                  <c:v>86.956521739130437</c:v>
                </c:pt>
                <c:pt idx="15">
                  <c:v>78.260869565217391</c:v>
                </c:pt>
                <c:pt idx="16">
                  <c:v>95.652173913043484</c:v>
                </c:pt>
                <c:pt idx="17">
                  <c:v>78.260869565217391</c:v>
                </c:pt>
                <c:pt idx="18">
                  <c:v>97.826086956521735</c:v>
                </c:pt>
                <c:pt idx="19">
                  <c:v>89.130434782608688</c:v>
                </c:pt>
                <c:pt idx="20">
                  <c:v>93.478260869565219</c:v>
                </c:pt>
                <c:pt idx="21">
                  <c:v>89.130434782608688</c:v>
                </c:pt>
                <c:pt idx="22">
                  <c:v>63.04347826086957</c:v>
                </c:pt>
                <c:pt idx="23">
                  <c:v>39.130434782608695</c:v>
                </c:pt>
                <c:pt idx="24">
                  <c:v>36.95652173913043</c:v>
                </c:pt>
                <c:pt idx="25">
                  <c:v>23.913043478260871</c:v>
                </c:pt>
                <c:pt idx="26">
                  <c:v>58.695652173913047</c:v>
                </c:pt>
              </c:numCache>
            </c:numRef>
          </c:val>
          <c:smooth val="0"/>
          <c:extLst>
            <c:ext xmlns:c16="http://schemas.microsoft.com/office/drawing/2014/chart" uri="{C3380CC4-5D6E-409C-BE32-E72D297353CC}">
              <c16:uniqueId val="{00000002-0585-5148-8794-41217AF2E02D}"/>
            </c:ext>
          </c:extLst>
        </c:ser>
        <c:ser>
          <c:idx val="3"/>
          <c:order val="3"/>
          <c:tx>
            <c:strRef>
              <c:f>Summary!$A$12</c:f>
              <c:strCache>
                <c:ptCount val="1"/>
                <c:pt idx="0">
                  <c:v>CS_E 50 advEARS</c:v>
                </c:pt>
              </c:strCache>
            </c:strRef>
          </c:tx>
          <c:spPr>
            <a:ln w="28575" cap="rnd">
              <a:solidFill>
                <a:schemeClr val="accent4"/>
              </a:solidFill>
              <a:round/>
            </a:ln>
            <a:effectLst/>
          </c:spPr>
          <c:marker>
            <c:symbol val="none"/>
          </c:marker>
          <c:val>
            <c:numRef>
              <c:f>Summary!$V$12:$AV$12</c:f>
              <c:numCache>
                <c:formatCode>General</c:formatCode>
                <c:ptCount val="27"/>
                <c:pt idx="0">
                  <c:v>100</c:v>
                </c:pt>
                <c:pt idx="1">
                  <c:v>100</c:v>
                </c:pt>
                <c:pt idx="2">
                  <c:v>98.113207547169807</c:v>
                </c:pt>
                <c:pt idx="3">
                  <c:v>100</c:v>
                </c:pt>
                <c:pt idx="4">
                  <c:v>92.452830188679243</c:v>
                </c:pt>
                <c:pt idx="5">
                  <c:v>100</c:v>
                </c:pt>
                <c:pt idx="6">
                  <c:v>96.226415094339629</c:v>
                </c:pt>
                <c:pt idx="7">
                  <c:v>100</c:v>
                </c:pt>
                <c:pt idx="8">
                  <c:v>92.452830188679243</c:v>
                </c:pt>
                <c:pt idx="9">
                  <c:v>98.113207547169807</c:v>
                </c:pt>
                <c:pt idx="10">
                  <c:v>100</c:v>
                </c:pt>
                <c:pt idx="11">
                  <c:v>100</c:v>
                </c:pt>
                <c:pt idx="12">
                  <c:v>100</c:v>
                </c:pt>
                <c:pt idx="13">
                  <c:v>92.452830188679243</c:v>
                </c:pt>
                <c:pt idx="14">
                  <c:v>88.679245283018872</c:v>
                </c:pt>
                <c:pt idx="15">
                  <c:v>81.132075471698116</c:v>
                </c:pt>
                <c:pt idx="16">
                  <c:v>96.226415094339629</c:v>
                </c:pt>
                <c:pt idx="17">
                  <c:v>100</c:v>
                </c:pt>
                <c:pt idx="18">
                  <c:v>98.113207547169807</c:v>
                </c:pt>
                <c:pt idx="19">
                  <c:v>90.566037735849065</c:v>
                </c:pt>
                <c:pt idx="20">
                  <c:v>94.339622641509436</c:v>
                </c:pt>
                <c:pt idx="21">
                  <c:v>90.566037735849065</c:v>
                </c:pt>
                <c:pt idx="22">
                  <c:v>71.698113207547166</c:v>
                </c:pt>
                <c:pt idx="23">
                  <c:v>49.056603773584904</c:v>
                </c:pt>
                <c:pt idx="24">
                  <c:v>43.39622641509434</c:v>
                </c:pt>
                <c:pt idx="25">
                  <c:v>43.39622641509434</c:v>
                </c:pt>
                <c:pt idx="26">
                  <c:v>52.830188679245282</c:v>
                </c:pt>
              </c:numCache>
            </c:numRef>
          </c:val>
          <c:smooth val="0"/>
          <c:extLst>
            <c:ext xmlns:c16="http://schemas.microsoft.com/office/drawing/2014/chart" uri="{C3380CC4-5D6E-409C-BE32-E72D297353CC}">
              <c16:uniqueId val="{00000003-0585-5148-8794-41217AF2E02D}"/>
            </c:ext>
          </c:extLst>
        </c:ser>
        <c:ser>
          <c:idx val="4"/>
          <c:order val="4"/>
          <c:tx>
            <c:strRef>
              <c:f>Summary!$A$13</c:f>
              <c:strCache>
                <c:ptCount val="1"/>
                <c:pt idx="0">
                  <c:v>CS_E 50 boilerplates (DODT)</c:v>
                </c:pt>
              </c:strCache>
            </c:strRef>
          </c:tx>
          <c:spPr>
            <a:ln w="28575" cap="rnd">
              <a:solidFill>
                <a:schemeClr val="accent5"/>
              </a:solidFill>
              <a:round/>
            </a:ln>
            <a:effectLst/>
          </c:spPr>
          <c:marker>
            <c:symbol val="none"/>
          </c:marker>
          <c:val>
            <c:numRef>
              <c:f>Summary!$V$13:$AV$13</c:f>
              <c:numCache>
                <c:formatCode>General</c:formatCode>
                <c:ptCount val="27"/>
                <c:pt idx="0">
                  <c:v>100</c:v>
                </c:pt>
                <c:pt idx="1">
                  <c:v>100</c:v>
                </c:pt>
                <c:pt idx="2">
                  <c:v>97.777777777777771</c:v>
                </c:pt>
                <c:pt idx="3">
                  <c:v>88.888888888888886</c:v>
                </c:pt>
                <c:pt idx="4">
                  <c:v>91.111111111111114</c:v>
                </c:pt>
                <c:pt idx="5">
                  <c:v>100</c:v>
                </c:pt>
                <c:pt idx="6">
                  <c:v>93.333333333333329</c:v>
                </c:pt>
                <c:pt idx="7">
                  <c:v>100</c:v>
                </c:pt>
                <c:pt idx="8">
                  <c:v>88.888888888888886</c:v>
                </c:pt>
                <c:pt idx="9">
                  <c:v>97.777777777777771</c:v>
                </c:pt>
                <c:pt idx="10">
                  <c:v>97.777777777777771</c:v>
                </c:pt>
                <c:pt idx="11">
                  <c:v>100</c:v>
                </c:pt>
                <c:pt idx="12">
                  <c:v>97.777777777777771</c:v>
                </c:pt>
                <c:pt idx="13">
                  <c:v>91.111111111111114</c:v>
                </c:pt>
                <c:pt idx="14">
                  <c:v>91.111111111111114</c:v>
                </c:pt>
                <c:pt idx="15">
                  <c:v>82.222222222222214</c:v>
                </c:pt>
                <c:pt idx="16">
                  <c:v>95.555555555555557</c:v>
                </c:pt>
                <c:pt idx="17">
                  <c:v>80</c:v>
                </c:pt>
                <c:pt idx="18">
                  <c:v>97.777777777777771</c:v>
                </c:pt>
                <c:pt idx="19">
                  <c:v>88.888888888888886</c:v>
                </c:pt>
                <c:pt idx="20">
                  <c:v>88.888888888888886</c:v>
                </c:pt>
                <c:pt idx="21">
                  <c:v>88.888888888888886</c:v>
                </c:pt>
                <c:pt idx="22">
                  <c:v>62.222222222222221</c:v>
                </c:pt>
                <c:pt idx="23">
                  <c:v>44.444444444444443</c:v>
                </c:pt>
                <c:pt idx="24">
                  <c:v>37.777777777777779</c:v>
                </c:pt>
                <c:pt idx="25">
                  <c:v>26.666666666666668</c:v>
                </c:pt>
                <c:pt idx="26">
                  <c:v>55.555555555555557</c:v>
                </c:pt>
              </c:numCache>
            </c:numRef>
          </c:val>
          <c:smooth val="0"/>
          <c:extLst>
            <c:ext xmlns:c16="http://schemas.microsoft.com/office/drawing/2014/chart" uri="{C3380CC4-5D6E-409C-BE32-E72D297353CC}">
              <c16:uniqueId val="{00000004-0585-5148-8794-41217AF2E02D}"/>
            </c:ext>
          </c:extLst>
        </c:ser>
        <c:ser>
          <c:idx val="5"/>
          <c:order val="5"/>
          <c:tx>
            <c:strRef>
              <c:f>Summary!$A$14</c:f>
              <c:strCache>
                <c:ptCount val="1"/>
                <c:pt idx="0">
                  <c:v>CS_E 50 SPIDER</c:v>
                </c:pt>
              </c:strCache>
            </c:strRef>
          </c:tx>
          <c:spPr>
            <a:ln w="28575" cap="rnd">
              <a:solidFill>
                <a:schemeClr val="accent6"/>
              </a:solidFill>
              <a:round/>
            </a:ln>
            <a:effectLst/>
          </c:spPr>
          <c:marker>
            <c:symbol val="none"/>
          </c:marker>
          <c:val>
            <c:numRef>
              <c:f>Summary!$V$14:$AV$14</c:f>
              <c:numCache>
                <c:formatCode>General</c:formatCode>
                <c:ptCount val="27"/>
                <c:pt idx="0">
                  <c:v>100</c:v>
                </c:pt>
                <c:pt idx="1">
                  <c:v>100</c:v>
                </c:pt>
                <c:pt idx="2">
                  <c:v>98.113207547169807</c:v>
                </c:pt>
                <c:pt idx="3">
                  <c:v>98.113207547169807</c:v>
                </c:pt>
                <c:pt idx="4">
                  <c:v>92.452830188679243</c:v>
                </c:pt>
                <c:pt idx="5">
                  <c:v>100</c:v>
                </c:pt>
                <c:pt idx="6">
                  <c:v>84.905660377358487</c:v>
                </c:pt>
                <c:pt idx="7">
                  <c:v>100</c:v>
                </c:pt>
                <c:pt idx="8">
                  <c:v>90.566037735849065</c:v>
                </c:pt>
                <c:pt idx="9">
                  <c:v>98.113207547169807</c:v>
                </c:pt>
                <c:pt idx="10">
                  <c:v>100</c:v>
                </c:pt>
                <c:pt idx="11">
                  <c:v>100</c:v>
                </c:pt>
                <c:pt idx="12">
                  <c:v>100</c:v>
                </c:pt>
                <c:pt idx="13">
                  <c:v>94.339622641509436</c:v>
                </c:pt>
                <c:pt idx="14">
                  <c:v>11.320754716981133</c:v>
                </c:pt>
                <c:pt idx="15">
                  <c:v>83.018867924528308</c:v>
                </c:pt>
                <c:pt idx="16">
                  <c:v>11.320754716981133</c:v>
                </c:pt>
                <c:pt idx="17">
                  <c:v>90.566037735849065</c:v>
                </c:pt>
                <c:pt idx="18">
                  <c:v>98.113207547169807</c:v>
                </c:pt>
                <c:pt idx="19">
                  <c:v>90.566037735849065</c:v>
                </c:pt>
                <c:pt idx="20">
                  <c:v>90.566037735849065</c:v>
                </c:pt>
                <c:pt idx="21">
                  <c:v>90.566037735849065</c:v>
                </c:pt>
                <c:pt idx="22">
                  <c:v>64.15094339622641</c:v>
                </c:pt>
                <c:pt idx="23">
                  <c:v>52.830188679245282</c:v>
                </c:pt>
                <c:pt idx="24">
                  <c:v>49.056603773584904</c:v>
                </c:pt>
                <c:pt idx="25">
                  <c:v>43.39622641509434</c:v>
                </c:pt>
                <c:pt idx="26">
                  <c:v>47.169811320754718</c:v>
                </c:pt>
              </c:numCache>
            </c:numRef>
          </c:val>
          <c:smooth val="0"/>
          <c:extLst>
            <c:ext xmlns:c16="http://schemas.microsoft.com/office/drawing/2014/chart" uri="{C3380CC4-5D6E-409C-BE32-E72D297353CC}">
              <c16:uniqueId val="{00000005-0585-5148-8794-41217AF2E02D}"/>
            </c:ext>
          </c:extLst>
        </c:ser>
        <c:dLbls>
          <c:showLegendKey val="0"/>
          <c:showVal val="0"/>
          <c:showCatName val="0"/>
          <c:showSerName val="0"/>
          <c:showPercent val="0"/>
          <c:showBubbleSize val="0"/>
        </c:dLbls>
        <c:smooth val="0"/>
        <c:axId val="915185312"/>
        <c:axId val="807112624"/>
      </c:lineChart>
      <c:catAx>
        <c:axId val="915185312"/>
        <c:scaling>
          <c:orientation val="minMax"/>
        </c:scaling>
        <c:delete val="1"/>
        <c:axPos val="b"/>
        <c:majorTickMark val="none"/>
        <c:minorTickMark val="none"/>
        <c:tickLblPos val="nextTo"/>
        <c:crossAx val="807112624"/>
        <c:crosses val="autoZero"/>
        <c:auto val="1"/>
        <c:lblAlgn val="ctr"/>
        <c:lblOffset val="100"/>
        <c:noMultiLvlLbl val="0"/>
      </c:catAx>
      <c:valAx>
        <c:axId val="80711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915185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ECSS_E60-30</a:t>
            </a:r>
            <a:r>
              <a:rPr lang="en-GB" baseline="0"/>
              <a:t> Document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lineChart>
        <c:grouping val="standard"/>
        <c:varyColors val="0"/>
        <c:ser>
          <c:idx val="0"/>
          <c:order val="0"/>
          <c:tx>
            <c:strRef>
              <c:f>Summary!$A$15</c:f>
              <c:strCache>
                <c:ptCount val="1"/>
                <c:pt idx="0">
                  <c:v>ECSS_E60-30 free</c:v>
                </c:pt>
              </c:strCache>
            </c:strRef>
          </c:tx>
          <c:spPr>
            <a:ln w="28575" cap="rnd">
              <a:solidFill>
                <a:schemeClr val="accent1"/>
              </a:solidFill>
              <a:round/>
            </a:ln>
            <a:effectLst/>
          </c:spPr>
          <c:marker>
            <c:symbol val="none"/>
          </c:marker>
          <c:val>
            <c:numRef>
              <c:f>Summary!$V$15:$AV$15</c:f>
              <c:numCache>
                <c:formatCode>General</c:formatCode>
                <c:ptCount val="27"/>
                <c:pt idx="0">
                  <c:v>100</c:v>
                </c:pt>
                <c:pt idx="1">
                  <c:v>100</c:v>
                </c:pt>
                <c:pt idx="2">
                  <c:v>100</c:v>
                </c:pt>
                <c:pt idx="3">
                  <c:v>72</c:v>
                </c:pt>
                <c:pt idx="4">
                  <c:v>84</c:v>
                </c:pt>
                <c:pt idx="5">
                  <c:v>92</c:v>
                </c:pt>
                <c:pt idx="6">
                  <c:v>28.000000000000004</c:v>
                </c:pt>
                <c:pt idx="7">
                  <c:v>92</c:v>
                </c:pt>
                <c:pt idx="8">
                  <c:v>56.000000000000007</c:v>
                </c:pt>
                <c:pt idx="9">
                  <c:v>60</c:v>
                </c:pt>
                <c:pt idx="10">
                  <c:v>88</c:v>
                </c:pt>
                <c:pt idx="11">
                  <c:v>92</c:v>
                </c:pt>
                <c:pt idx="12">
                  <c:v>64</c:v>
                </c:pt>
                <c:pt idx="13">
                  <c:v>76</c:v>
                </c:pt>
                <c:pt idx="14">
                  <c:v>56.000000000000007</c:v>
                </c:pt>
                <c:pt idx="15">
                  <c:v>84</c:v>
                </c:pt>
                <c:pt idx="16">
                  <c:v>92</c:v>
                </c:pt>
                <c:pt idx="17">
                  <c:v>20</c:v>
                </c:pt>
                <c:pt idx="18">
                  <c:v>88</c:v>
                </c:pt>
                <c:pt idx="19">
                  <c:v>80</c:v>
                </c:pt>
                <c:pt idx="20">
                  <c:v>32</c:v>
                </c:pt>
                <c:pt idx="21">
                  <c:v>100</c:v>
                </c:pt>
                <c:pt idx="22">
                  <c:v>16</c:v>
                </c:pt>
                <c:pt idx="23">
                  <c:v>12</c:v>
                </c:pt>
                <c:pt idx="24">
                  <c:v>4</c:v>
                </c:pt>
                <c:pt idx="25">
                  <c:v>0</c:v>
                </c:pt>
                <c:pt idx="26">
                  <c:v>8</c:v>
                </c:pt>
              </c:numCache>
            </c:numRef>
          </c:val>
          <c:smooth val="0"/>
          <c:extLst>
            <c:ext xmlns:c16="http://schemas.microsoft.com/office/drawing/2014/chart" uri="{C3380CC4-5D6E-409C-BE32-E72D297353CC}">
              <c16:uniqueId val="{00000000-200F-FA47-9BFF-C31F210BA026}"/>
            </c:ext>
          </c:extLst>
        </c:ser>
        <c:ser>
          <c:idx val="1"/>
          <c:order val="1"/>
          <c:tx>
            <c:strRef>
              <c:f>Summary!$A$16</c:f>
              <c:strCache>
                <c:ptCount val="1"/>
                <c:pt idx="0">
                  <c:v>ECSS_E60-30 EARS</c:v>
                </c:pt>
              </c:strCache>
            </c:strRef>
          </c:tx>
          <c:spPr>
            <a:ln w="28575" cap="rnd">
              <a:solidFill>
                <a:schemeClr val="accent2"/>
              </a:solidFill>
              <a:round/>
            </a:ln>
            <a:effectLst/>
          </c:spPr>
          <c:marker>
            <c:symbol val="none"/>
          </c:marker>
          <c:val>
            <c:numRef>
              <c:f>Summary!$V$16:$AV$16</c:f>
              <c:numCache>
                <c:formatCode>General</c:formatCode>
                <c:ptCount val="27"/>
                <c:pt idx="0">
                  <c:v>100</c:v>
                </c:pt>
                <c:pt idx="1">
                  <c:v>100</c:v>
                </c:pt>
                <c:pt idx="2">
                  <c:v>100</c:v>
                </c:pt>
                <c:pt idx="3">
                  <c:v>100</c:v>
                </c:pt>
                <c:pt idx="4">
                  <c:v>93.103448275862064</c:v>
                </c:pt>
                <c:pt idx="5">
                  <c:v>93.103448275862064</c:v>
                </c:pt>
                <c:pt idx="6">
                  <c:v>86.206896551724128</c:v>
                </c:pt>
                <c:pt idx="7">
                  <c:v>93.103448275862064</c:v>
                </c:pt>
                <c:pt idx="8">
                  <c:v>68.965517241379317</c:v>
                </c:pt>
                <c:pt idx="9">
                  <c:v>72.41379310344827</c:v>
                </c:pt>
                <c:pt idx="10">
                  <c:v>96.551724137931032</c:v>
                </c:pt>
                <c:pt idx="11">
                  <c:v>96.551724137931032</c:v>
                </c:pt>
                <c:pt idx="12">
                  <c:v>96.551724137931032</c:v>
                </c:pt>
                <c:pt idx="13">
                  <c:v>82.758620689655174</c:v>
                </c:pt>
                <c:pt idx="14">
                  <c:v>93.103448275862064</c:v>
                </c:pt>
                <c:pt idx="15">
                  <c:v>89.65517241379311</c:v>
                </c:pt>
                <c:pt idx="16">
                  <c:v>93.103448275862064</c:v>
                </c:pt>
                <c:pt idx="17">
                  <c:v>86.206896551724128</c:v>
                </c:pt>
                <c:pt idx="18">
                  <c:v>96.551724137931032</c:v>
                </c:pt>
                <c:pt idx="19">
                  <c:v>96.551724137931032</c:v>
                </c:pt>
                <c:pt idx="20">
                  <c:v>41.379310344827587</c:v>
                </c:pt>
                <c:pt idx="21">
                  <c:v>100</c:v>
                </c:pt>
                <c:pt idx="22">
                  <c:v>41.379310344827587</c:v>
                </c:pt>
                <c:pt idx="23">
                  <c:v>65.517241379310349</c:v>
                </c:pt>
                <c:pt idx="24">
                  <c:v>58.620689655172406</c:v>
                </c:pt>
                <c:pt idx="25">
                  <c:v>55.172413793103445</c:v>
                </c:pt>
                <c:pt idx="26">
                  <c:v>31.03448275862069</c:v>
                </c:pt>
              </c:numCache>
            </c:numRef>
          </c:val>
          <c:smooth val="0"/>
          <c:extLst>
            <c:ext xmlns:c16="http://schemas.microsoft.com/office/drawing/2014/chart" uri="{C3380CC4-5D6E-409C-BE32-E72D297353CC}">
              <c16:uniqueId val="{00000001-200F-FA47-9BFF-C31F210BA026}"/>
            </c:ext>
          </c:extLst>
        </c:ser>
        <c:ser>
          <c:idx val="2"/>
          <c:order val="2"/>
          <c:tx>
            <c:strRef>
              <c:f>Summary!$A$17</c:f>
              <c:strCache>
                <c:ptCount val="1"/>
                <c:pt idx="0">
                  <c:v>ECSS_E60-30 MASTER</c:v>
                </c:pt>
              </c:strCache>
            </c:strRef>
          </c:tx>
          <c:spPr>
            <a:ln w="28575" cap="rnd">
              <a:solidFill>
                <a:schemeClr val="accent3"/>
              </a:solidFill>
              <a:round/>
            </a:ln>
            <a:effectLst/>
          </c:spPr>
          <c:marker>
            <c:symbol val="none"/>
          </c:marker>
          <c:val>
            <c:numRef>
              <c:f>Summary!$V$17:$AV$17</c:f>
              <c:numCache>
                <c:formatCode>General</c:formatCode>
                <c:ptCount val="27"/>
                <c:pt idx="0">
                  <c:v>100</c:v>
                </c:pt>
                <c:pt idx="1">
                  <c:v>100</c:v>
                </c:pt>
                <c:pt idx="2">
                  <c:v>100</c:v>
                </c:pt>
                <c:pt idx="3">
                  <c:v>83.333333333333343</c:v>
                </c:pt>
                <c:pt idx="4">
                  <c:v>93.333333333333329</c:v>
                </c:pt>
                <c:pt idx="5">
                  <c:v>90</c:v>
                </c:pt>
                <c:pt idx="6">
                  <c:v>86.666666666666671</c:v>
                </c:pt>
                <c:pt idx="7">
                  <c:v>93.333333333333329</c:v>
                </c:pt>
                <c:pt idx="8">
                  <c:v>83.333333333333343</c:v>
                </c:pt>
                <c:pt idx="9">
                  <c:v>83.333333333333343</c:v>
                </c:pt>
                <c:pt idx="10">
                  <c:v>100</c:v>
                </c:pt>
                <c:pt idx="11">
                  <c:v>96.666666666666671</c:v>
                </c:pt>
                <c:pt idx="12">
                  <c:v>100</c:v>
                </c:pt>
                <c:pt idx="13">
                  <c:v>90</c:v>
                </c:pt>
                <c:pt idx="14">
                  <c:v>93.333333333333329</c:v>
                </c:pt>
                <c:pt idx="15">
                  <c:v>90</c:v>
                </c:pt>
                <c:pt idx="16">
                  <c:v>96.666666666666671</c:v>
                </c:pt>
                <c:pt idx="17">
                  <c:v>83.333333333333343</c:v>
                </c:pt>
                <c:pt idx="18">
                  <c:v>96.666666666666671</c:v>
                </c:pt>
                <c:pt idx="19">
                  <c:v>96.666666666666671</c:v>
                </c:pt>
                <c:pt idx="20">
                  <c:v>66.666666666666657</c:v>
                </c:pt>
                <c:pt idx="21">
                  <c:v>100</c:v>
                </c:pt>
                <c:pt idx="22">
                  <c:v>56.666666666666664</c:v>
                </c:pt>
                <c:pt idx="23">
                  <c:v>76.666666666666671</c:v>
                </c:pt>
                <c:pt idx="24">
                  <c:v>73.333333333333329</c:v>
                </c:pt>
                <c:pt idx="25">
                  <c:v>66.666666666666657</c:v>
                </c:pt>
                <c:pt idx="26">
                  <c:v>43.333333333333336</c:v>
                </c:pt>
              </c:numCache>
            </c:numRef>
          </c:val>
          <c:smooth val="0"/>
          <c:extLst>
            <c:ext xmlns:c16="http://schemas.microsoft.com/office/drawing/2014/chart" uri="{C3380CC4-5D6E-409C-BE32-E72D297353CC}">
              <c16:uniqueId val="{00000002-200F-FA47-9BFF-C31F210BA026}"/>
            </c:ext>
          </c:extLst>
        </c:ser>
        <c:ser>
          <c:idx val="3"/>
          <c:order val="3"/>
          <c:tx>
            <c:strRef>
              <c:f>Summary!$A$18</c:f>
              <c:strCache>
                <c:ptCount val="1"/>
                <c:pt idx="0">
                  <c:v>ECSS_E60-30 advEARS</c:v>
                </c:pt>
              </c:strCache>
            </c:strRef>
          </c:tx>
          <c:spPr>
            <a:ln w="28575" cap="rnd">
              <a:solidFill>
                <a:schemeClr val="accent4"/>
              </a:solidFill>
              <a:round/>
            </a:ln>
            <a:effectLst/>
          </c:spPr>
          <c:marker>
            <c:symbol val="none"/>
          </c:marker>
          <c:val>
            <c:numRef>
              <c:f>Summary!$V$18:$AV$18</c:f>
              <c:numCache>
                <c:formatCode>General</c:formatCode>
                <c:ptCount val="27"/>
                <c:pt idx="0">
                  <c:v>100</c:v>
                </c:pt>
                <c:pt idx="1">
                  <c:v>100</c:v>
                </c:pt>
                <c:pt idx="2">
                  <c:v>100</c:v>
                </c:pt>
                <c:pt idx="3">
                  <c:v>100</c:v>
                </c:pt>
                <c:pt idx="4">
                  <c:v>90.322580645161281</c:v>
                </c:pt>
                <c:pt idx="5">
                  <c:v>93.548387096774192</c:v>
                </c:pt>
                <c:pt idx="6">
                  <c:v>93.548387096774192</c:v>
                </c:pt>
                <c:pt idx="7">
                  <c:v>93.548387096774192</c:v>
                </c:pt>
                <c:pt idx="8">
                  <c:v>87.096774193548384</c:v>
                </c:pt>
                <c:pt idx="9">
                  <c:v>93.548387096774192</c:v>
                </c:pt>
                <c:pt idx="10">
                  <c:v>100</c:v>
                </c:pt>
                <c:pt idx="11">
                  <c:v>96.774193548387103</c:v>
                </c:pt>
                <c:pt idx="12">
                  <c:v>100</c:v>
                </c:pt>
                <c:pt idx="13">
                  <c:v>93.548387096774192</c:v>
                </c:pt>
                <c:pt idx="14">
                  <c:v>90.322580645161281</c:v>
                </c:pt>
                <c:pt idx="15">
                  <c:v>90.322580645161281</c:v>
                </c:pt>
                <c:pt idx="16">
                  <c:v>96.774193548387103</c:v>
                </c:pt>
                <c:pt idx="17">
                  <c:v>96.774193548387103</c:v>
                </c:pt>
                <c:pt idx="18">
                  <c:v>96.774193548387103</c:v>
                </c:pt>
                <c:pt idx="19">
                  <c:v>100</c:v>
                </c:pt>
                <c:pt idx="20">
                  <c:v>67.741935483870961</c:v>
                </c:pt>
                <c:pt idx="21">
                  <c:v>100</c:v>
                </c:pt>
                <c:pt idx="22">
                  <c:v>29.032258064516132</c:v>
                </c:pt>
                <c:pt idx="23">
                  <c:v>77.41935483870968</c:v>
                </c:pt>
                <c:pt idx="24">
                  <c:v>74.193548387096769</c:v>
                </c:pt>
                <c:pt idx="25">
                  <c:v>74.193548387096769</c:v>
                </c:pt>
                <c:pt idx="26">
                  <c:v>70.967741935483872</c:v>
                </c:pt>
              </c:numCache>
            </c:numRef>
          </c:val>
          <c:smooth val="0"/>
          <c:extLst>
            <c:ext xmlns:c16="http://schemas.microsoft.com/office/drawing/2014/chart" uri="{C3380CC4-5D6E-409C-BE32-E72D297353CC}">
              <c16:uniqueId val="{00000003-200F-FA47-9BFF-C31F210BA026}"/>
            </c:ext>
          </c:extLst>
        </c:ser>
        <c:ser>
          <c:idx val="4"/>
          <c:order val="4"/>
          <c:tx>
            <c:strRef>
              <c:f>Summary!$A$19</c:f>
              <c:strCache>
                <c:ptCount val="1"/>
                <c:pt idx="0">
                  <c:v>ECSS_E60-30 boilerplates (DODT)</c:v>
                </c:pt>
              </c:strCache>
            </c:strRef>
          </c:tx>
          <c:spPr>
            <a:ln w="28575" cap="rnd">
              <a:solidFill>
                <a:schemeClr val="accent5"/>
              </a:solidFill>
              <a:round/>
            </a:ln>
            <a:effectLst/>
          </c:spPr>
          <c:marker>
            <c:symbol val="none"/>
          </c:marker>
          <c:val>
            <c:numRef>
              <c:f>Summary!$V$19:$AV$19</c:f>
              <c:numCache>
                <c:formatCode>General</c:formatCode>
                <c:ptCount val="27"/>
                <c:pt idx="0">
                  <c:v>100</c:v>
                </c:pt>
                <c:pt idx="1">
                  <c:v>100</c:v>
                </c:pt>
                <c:pt idx="2">
                  <c:v>100</c:v>
                </c:pt>
                <c:pt idx="3">
                  <c:v>90</c:v>
                </c:pt>
                <c:pt idx="4">
                  <c:v>93.333333333333329</c:v>
                </c:pt>
                <c:pt idx="5">
                  <c:v>93.333333333333329</c:v>
                </c:pt>
                <c:pt idx="6">
                  <c:v>86.666666666666671</c:v>
                </c:pt>
                <c:pt idx="7">
                  <c:v>93.333333333333329</c:v>
                </c:pt>
                <c:pt idx="8">
                  <c:v>80</c:v>
                </c:pt>
                <c:pt idx="9">
                  <c:v>70</c:v>
                </c:pt>
                <c:pt idx="10">
                  <c:v>100</c:v>
                </c:pt>
                <c:pt idx="11">
                  <c:v>96.666666666666671</c:v>
                </c:pt>
                <c:pt idx="12">
                  <c:v>100</c:v>
                </c:pt>
                <c:pt idx="13">
                  <c:v>83.333333333333343</c:v>
                </c:pt>
                <c:pt idx="14">
                  <c:v>90</c:v>
                </c:pt>
                <c:pt idx="15">
                  <c:v>90</c:v>
                </c:pt>
                <c:pt idx="16">
                  <c:v>96.666666666666671</c:v>
                </c:pt>
                <c:pt idx="17">
                  <c:v>83.333333333333343</c:v>
                </c:pt>
                <c:pt idx="18">
                  <c:v>93.333333333333329</c:v>
                </c:pt>
                <c:pt idx="19">
                  <c:v>96.666666666666671</c:v>
                </c:pt>
                <c:pt idx="20">
                  <c:v>50</c:v>
                </c:pt>
                <c:pt idx="21">
                  <c:v>100</c:v>
                </c:pt>
                <c:pt idx="22">
                  <c:v>56.666666666666664</c:v>
                </c:pt>
                <c:pt idx="23">
                  <c:v>76.666666666666671</c:v>
                </c:pt>
                <c:pt idx="24">
                  <c:v>66.666666666666657</c:v>
                </c:pt>
                <c:pt idx="25">
                  <c:v>63.333333333333329</c:v>
                </c:pt>
                <c:pt idx="26">
                  <c:v>36.666666666666664</c:v>
                </c:pt>
              </c:numCache>
            </c:numRef>
          </c:val>
          <c:smooth val="0"/>
          <c:extLst>
            <c:ext xmlns:c16="http://schemas.microsoft.com/office/drawing/2014/chart" uri="{C3380CC4-5D6E-409C-BE32-E72D297353CC}">
              <c16:uniqueId val="{00000004-200F-FA47-9BFF-C31F210BA026}"/>
            </c:ext>
          </c:extLst>
        </c:ser>
        <c:ser>
          <c:idx val="5"/>
          <c:order val="5"/>
          <c:tx>
            <c:strRef>
              <c:f>Summary!$A$20</c:f>
              <c:strCache>
                <c:ptCount val="1"/>
                <c:pt idx="0">
                  <c:v>ECSS_E60-30 SPIDER</c:v>
                </c:pt>
              </c:strCache>
            </c:strRef>
          </c:tx>
          <c:spPr>
            <a:ln w="28575" cap="rnd">
              <a:solidFill>
                <a:schemeClr val="accent6"/>
              </a:solidFill>
              <a:round/>
            </a:ln>
            <a:effectLst/>
          </c:spPr>
          <c:marker>
            <c:symbol val="none"/>
          </c:marker>
          <c:val>
            <c:numRef>
              <c:f>Summary!$V$20:$AV$20</c:f>
              <c:numCache>
                <c:formatCode>General</c:formatCode>
                <c:ptCount val="27"/>
                <c:pt idx="0">
                  <c:v>100</c:v>
                </c:pt>
                <c:pt idx="1">
                  <c:v>100</c:v>
                </c:pt>
                <c:pt idx="2">
                  <c:v>100</c:v>
                </c:pt>
                <c:pt idx="3">
                  <c:v>100</c:v>
                </c:pt>
                <c:pt idx="4">
                  <c:v>93.333333333333329</c:v>
                </c:pt>
                <c:pt idx="5">
                  <c:v>93.333333333333329</c:v>
                </c:pt>
                <c:pt idx="6">
                  <c:v>83.333333333333343</c:v>
                </c:pt>
                <c:pt idx="7">
                  <c:v>93.333333333333329</c:v>
                </c:pt>
                <c:pt idx="8">
                  <c:v>70</c:v>
                </c:pt>
                <c:pt idx="9">
                  <c:v>73.333333333333329</c:v>
                </c:pt>
                <c:pt idx="10">
                  <c:v>100</c:v>
                </c:pt>
                <c:pt idx="11">
                  <c:v>96.666666666666671</c:v>
                </c:pt>
                <c:pt idx="12">
                  <c:v>100</c:v>
                </c:pt>
                <c:pt idx="13">
                  <c:v>86.666666666666671</c:v>
                </c:pt>
                <c:pt idx="14">
                  <c:v>43.333333333333336</c:v>
                </c:pt>
                <c:pt idx="15">
                  <c:v>90</c:v>
                </c:pt>
                <c:pt idx="16">
                  <c:v>43.333333333333336</c:v>
                </c:pt>
                <c:pt idx="17">
                  <c:v>83.333333333333343</c:v>
                </c:pt>
                <c:pt idx="18">
                  <c:v>96.666666666666671</c:v>
                </c:pt>
                <c:pt idx="19">
                  <c:v>96.666666666666671</c:v>
                </c:pt>
                <c:pt idx="20">
                  <c:v>63.333333333333329</c:v>
                </c:pt>
                <c:pt idx="21">
                  <c:v>100</c:v>
                </c:pt>
                <c:pt idx="22">
                  <c:v>50</c:v>
                </c:pt>
                <c:pt idx="23">
                  <c:v>66.666666666666657</c:v>
                </c:pt>
                <c:pt idx="24">
                  <c:v>63.333333333333329</c:v>
                </c:pt>
                <c:pt idx="25">
                  <c:v>60</c:v>
                </c:pt>
                <c:pt idx="26">
                  <c:v>43.333333333333336</c:v>
                </c:pt>
              </c:numCache>
            </c:numRef>
          </c:val>
          <c:smooth val="0"/>
          <c:extLst>
            <c:ext xmlns:c16="http://schemas.microsoft.com/office/drawing/2014/chart" uri="{C3380CC4-5D6E-409C-BE32-E72D297353CC}">
              <c16:uniqueId val="{00000005-200F-FA47-9BFF-C31F210BA026}"/>
            </c:ext>
          </c:extLst>
        </c:ser>
        <c:dLbls>
          <c:showLegendKey val="0"/>
          <c:showVal val="0"/>
          <c:showCatName val="0"/>
          <c:showSerName val="0"/>
          <c:showPercent val="0"/>
          <c:showBubbleSize val="0"/>
        </c:dLbls>
        <c:smooth val="0"/>
        <c:axId val="924391472"/>
        <c:axId val="880171728"/>
      </c:lineChart>
      <c:catAx>
        <c:axId val="924391472"/>
        <c:scaling>
          <c:orientation val="minMax"/>
        </c:scaling>
        <c:delete val="1"/>
        <c:axPos val="b"/>
        <c:majorTickMark val="none"/>
        <c:minorTickMark val="none"/>
        <c:tickLblPos val="nextTo"/>
        <c:crossAx val="880171728"/>
        <c:crosses val="autoZero"/>
        <c:auto val="1"/>
        <c:lblAlgn val="ctr"/>
        <c:lblOffset val="100"/>
        <c:noMultiLvlLbl val="0"/>
      </c:catAx>
      <c:valAx>
        <c:axId val="88017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9243914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TSS Document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lineChart>
        <c:grouping val="standard"/>
        <c:varyColors val="0"/>
        <c:ser>
          <c:idx val="0"/>
          <c:order val="0"/>
          <c:tx>
            <c:strRef>
              <c:f>Summary!$A$21</c:f>
              <c:strCache>
                <c:ptCount val="1"/>
                <c:pt idx="0">
                  <c:v>TSS free</c:v>
                </c:pt>
              </c:strCache>
            </c:strRef>
          </c:tx>
          <c:spPr>
            <a:ln w="28575" cap="rnd">
              <a:solidFill>
                <a:schemeClr val="accent1"/>
              </a:solidFill>
              <a:round/>
            </a:ln>
            <a:effectLst/>
          </c:spPr>
          <c:marker>
            <c:symbol val="none"/>
          </c:marker>
          <c:val>
            <c:numRef>
              <c:f>Summary!$V$21:$AV$21</c:f>
              <c:numCache>
                <c:formatCode>General</c:formatCode>
                <c:ptCount val="27"/>
                <c:pt idx="0">
                  <c:v>100</c:v>
                </c:pt>
                <c:pt idx="1">
                  <c:v>100</c:v>
                </c:pt>
                <c:pt idx="2">
                  <c:v>100</c:v>
                </c:pt>
                <c:pt idx="3">
                  <c:v>90.476190476190482</c:v>
                </c:pt>
                <c:pt idx="4">
                  <c:v>88.888888888888886</c:v>
                </c:pt>
                <c:pt idx="5">
                  <c:v>100</c:v>
                </c:pt>
                <c:pt idx="6">
                  <c:v>93.650793650793645</c:v>
                </c:pt>
                <c:pt idx="7">
                  <c:v>100</c:v>
                </c:pt>
                <c:pt idx="8">
                  <c:v>96.825396825396822</c:v>
                </c:pt>
                <c:pt idx="9">
                  <c:v>90.476190476190482</c:v>
                </c:pt>
                <c:pt idx="10">
                  <c:v>49.206349206349202</c:v>
                </c:pt>
                <c:pt idx="11">
                  <c:v>88.888888888888886</c:v>
                </c:pt>
                <c:pt idx="12">
                  <c:v>98.412698412698404</c:v>
                </c:pt>
                <c:pt idx="13">
                  <c:v>100</c:v>
                </c:pt>
                <c:pt idx="14">
                  <c:v>93.650793650793645</c:v>
                </c:pt>
                <c:pt idx="15">
                  <c:v>100</c:v>
                </c:pt>
                <c:pt idx="16">
                  <c:v>88.888888888888886</c:v>
                </c:pt>
                <c:pt idx="17">
                  <c:v>68.253968253968253</c:v>
                </c:pt>
                <c:pt idx="18">
                  <c:v>77.777777777777786</c:v>
                </c:pt>
                <c:pt idx="19">
                  <c:v>95.238095238095227</c:v>
                </c:pt>
                <c:pt idx="20">
                  <c:v>63.492063492063487</c:v>
                </c:pt>
                <c:pt idx="21">
                  <c:v>100</c:v>
                </c:pt>
                <c:pt idx="22">
                  <c:v>55.555555555555557</c:v>
                </c:pt>
                <c:pt idx="23">
                  <c:v>85.714285714285708</c:v>
                </c:pt>
                <c:pt idx="24">
                  <c:v>85.714285714285708</c:v>
                </c:pt>
                <c:pt idx="25">
                  <c:v>58.730158730158735</c:v>
                </c:pt>
                <c:pt idx="26">
                  <c:v>68.253968253968253</c:v>
                </c:pt>
              </c:numCache>
            </c:numRef>
          </c:val>
          <c:smooth val="0"/>
          <c:extLst>
            <c:ext xmlns:c16="http://schemas.microsoft.com/office/drawing/2014/chart" uri="{C3380CC4-5D6E-409C-BE32-E72D297353CC}">
              <c16:uniqueId val="{00000000-6758-3447-846B-BBD67D397F5D}"/>
            </c:ext>
          </c:extLst>
        </c:ser>
        <c:ser>
          <c:idx val="1"/>
          <c:order val="1"/>
          <c:tx>
            <c:strRef>
              <c:f>Summary!$A$22</c:f>
              <c:strCache>
                <c:ptCount val="1"/>
                <c:pt idx="0">
                  <c:v>TSS EARS</c:v>
                </c:pt>
              </c:strCache>
            </c:strRef>
          </c:tx>
          <c:spPr>
            <a:ln w="28575" cap="rnd">
              <a:solidFill>
                <a:schemeClr val="accent2"/>
              </a:solidFill>
              <a:round/>
            </a:ln>
            <a:effectLst/>
          </c:spPr>
          <c:marker>
            <c:symbol val="none"/>
          </c:marker>
          <c:val>
            <c:numRef>
              <c:f>Summary!$V$22:$AV$22</c:f>
              <c:numCache>
                <c:formatCode>General</c:formatCode>
                <c:ptCount val="27"/>
                <c:pt idx="0">
                  <c:v>100</c:v>
                </c:pt>
                <c:pt idx="1">
                  <c:v>100</c:v>
                </c:pt>
                <c:pt idx="2">
                  <c:v>100</c:v>
                </c:pt>
                <c:pt idx="3">
                  <c:v>92.307692307692307</c:v>
                </c:pt>
                <c:pt idx="4">
                  <c:v>89.230769230769241</c:v>
                </c:pt>
                <c:pt idx="5">
                  <c:v>100</c:v>
                </c:pt>
                <c:pt idx="6">
                  <c:v>100</c:v>
                </c:pt>
                <c:pt idx="7">
                  <c:v>100</c:v>
                </c:pt>
                <c:pt idx="8">
                  <c:v>96.92307692307692</c:v>
                </c:pt>
                <c:pt idx="9">
                  <c:v>90.769230769230774</c:v>
                </c:pt>
                <c:pt idx="10">
                  <c:v>52.307692307692314</c:v>
                </c:pt>
                <c:pt idx="11">
                  <c:v>89.230769230769241</c:v>
                </c:pt>
                <c:pt idx="12">
                  <c:v>98.461538461538467</c:v>
                </c:pt>
                <c:pt idx="13">
                  <c:v>100</c:v>
                </c:pt>
                <c:pt idx="14">
                  <c:v>90.769230769230774</c:v>
                </c:pt>
                <c:pt idx="15">
                  <c:v>100</c:v>
                </c:pt>
                <c:pt idx="16">
                  <c:v>89.230769230769241</c:v>
                </c:pt>
                <c:pt idx="17">
                  <c:v>63.076923076923073</c:v>
                </c:pt>
                <c:pt idx="18">
                  <c:v>81.538461538461533</c:v>
                </c:pt>
                <c:pt idx="19">
                  <c:v>95.384615384615387</c:v>
                </c:pt>
                <c:pt idx="20">
                  <c:v>61.53846153846154</c:v>
                </c:pt>
                <c:pt idx="21">
                  <c:v>100</c:v>
                </c:pt>
                <c:pt idx="22">
                  <c:v>58.461538461538467</c:v>
                </c:pt>
                <c:pt idx="23">
                  <c:v>81.538461538461533</c:v>
                </c:pt>
                <c:pt idx="24">
                  <c:v>81.538461538461533</c:v>
                </c:pt>
                <c:pt idx="25">
                  <c:v>52.307692307692314</c:v>
                </c:pt>
                <c:pt idx="26">
                  <c:v>63.076923076923073</c:v>
                </c:pt>
              </c:numCache>
            </c:numRef>
          </c:val>
          <c:smooth val="0"/>
          <c:extLst>
            <c:ext xmlns:c16="http://schemas.microsoft.com/office/drawing/2014/chart" uri="{C3380CC4-5D6E-409C-BE32-E72D297353CC}">
              <c16:uniqueId val="{00000001-6758-3447-846B-BBD67D397F5D}"/>
            </c:ext>
          </c:extLst>
        </c:ser>
        <c:ser>
          <c:idx val="2"/>
          <c:order val="2"/>
          <c:tx>
            <c:strRef>
              <c:f>Summary!$A$23</c:f>
              <c:strCache>
                <c:ptCount val="1"/>
                <c:pt idx="0">
                  <c:v>TSS MASTER</c:v>
                </c:pt>
              </c:strCache>
            </c:strRef>
          </c:tx>
          <c:spPr>
            <a:ln w="28575" cap="rnd">
              <a:solidFill>
                <a:schemeClr val="accent3"/>
              </a:solidFill>
              <a:round/>
            </a:ln>
            <a:effectLst/>
          </c:spPr>
          <c:marker>
            <c:symbol val="none"/>
          </c:marker>
          <c:val>
            <c:numRef>
              <c:f>Summary!$V$23:$AV$23</c:f>
              <c:numCache>
                <c:formatCode>General</c:formatCode>
                <c:ptCount val="27"/>
                <c:pt idx="0">
                  <c:v>97.468354430379748</c:v>
                </c:pt>
                <c:pt idx="1">
                  <c:v>100</c:v>
                </c:pt>
                <c:pt idx="2">
                  <c:v>100</c:v>
                </c:pt>
                <c:pt idx="3">
                  <c:v>93.670886075949369</c:v>
                </c:pt>
                <c:pt idx="4">
                  <c:v>91.139240506329116</c:v>
                </c:pt>
                <c:pt idx="5">
                  <c:v>100</c:v>
                </c:pt>
                <c:pt idx="6">
                  <c:v>97.468354430379748</c:v>
                </c:pt>
                <c:pt idx="7">
                  <c:v>100</c:v>
                </c:pt>
                <c:pt idx="8">
                  <c:v>97.468354430379748</c:v>
                </c:pt>
                <c:pt idx="9">
                  <c:v>92.405063291139243</c:v>
                </c:pt>
                <c:pt idx="10">
                  <c:v>72.151898734177209</c:v>
                </c:pt>
                <c:pt idx="11">
                  <c:v>91.139240506329116</c:v>
                </c:pt>
                <c:pt idx="12">
                  <c:v>98.734177215189874</c:v>
                </c:pt>
                <c:pt idx="13">
                  <c:v>100</c:v>
                </c:pt>
                <c:pt idx="14">
                  <c:v>93.670886075949369</c:v>
                </c:pt>
                <c:pt idx="15">
                  <c:v>100</c:v>
                </c:pt>
                <c:pt idx="16">
                  <c:v>89.87341772151899</c:v>
                </c:pt>
                <c:pt idx="17">
                  <c:v>75.949367088607602</c:v>
                </c:pt>
                <c:pt idx="18">
                  <c:v>82.278481012658233</c:v>
                </c:pt>
                <c:pt idx="19">
                  <c:v>96.202531645569621</c:v>
                </c:pt>
                <c:pt idx="20">
                  <c:v>63.291139240506332</c:v>
                </c:pt>
                <c:pt idx="21">
                  <c:v>100</c:v>
                </c:pt>
                <c:pt idx="22">
                  <c:v>69.620253164556971</c:v>
                </c:pt>
                <c:pt idx="23">
                  <c:v>77.215189873417728</c:v>
                </c:pt>
                <c:pt idx="24">
                  <c:v>74.683544303797461</c:v>
                </c:pt>
                <c:pt idx="25">
                  <c:v>65.822784810126578</c:v>
                </c:pt>
                <c:pt idx="26">
                  <c:v>53.164556962025308</c:v>
                </c:pt>
              </c:numCache>
            </c:numRef>
          </c:val>
          <c:smooth val="0"/>
          <c:extLst>
            <c:ext xmlns:c16="http://schemas.microsoft.com/office/drawing/2014/chart" uri="{C3380CC4-5D6E-409C-BE32-E72D297353CC}">
              <c16:uniqueId val="{00000002-6758-3447-846B-BBD67D397F5D}"/>
            </c:ext>
          </c:extLst>
        </c:ser>
        <c:ser>
          <c:idx val="3"/>
          <c:order val="3"/>
          <c:tx>
            <c:strRef>
              <c:f>Summary!$A$24</c:f>
              <c:strCache>
                <c:ptCount val="1"/>
                <c:pt idx="0">
                  <c:v>TSS advEARS</c:v>
                </c:pt>
              </c:strCache>
            </c:strRef>
          </c:tx>
          <c:spPr>
            <a:ln w="28575" cap="rnd">
              <a:solidFill>
                <a:schemeClr val="accent4"/>
              </a:solidFill>
              <a:round/>
            </a:ln>
            <a:effectLst/>
          </c:spPr>
          <c:marker>
            <c:symbol val="none"/>
          </c:marker>
          <c:val>
            <c:numRef>
              <c:f>Summary!$V$24:$AV$24</c:f>
              <c:numCache>
                <c:formatCode>General</c:formatCode>
                <c:ptCount val="27"/>
                <c:pt idx="0">
                  <c:v>97.468354430379748</c:v>
                </c:pt>
                <c:pt idx="1">
                  <c:v>100</c:v>
                </c:pt>
                <c:pt idx="2">
                  <c:v>100</c:v>
                </c:pt>
                <c:pt idx="3">
                  <c:v>100</c:v>
                </c:pt>
                <c:pt idx="4">
                  <c:v>91.139240506329116</c:v>
                </c:pt>
                <c:pt idx="5">
                  <c:v>100</c:v>
                </c:pt>
                <c:pt idx="6">
                  <c:v>97.468354430379748</c:v>
                </c:pt>
                <c:pt idx="7">
                  <c:v>100</c:v>
                </c:pt>
                <c:pt idx="8">
                  <c:v>97.468354430379748</c:v>
                </c:pt>
                <c:pt idx="9">
                  <c:v>92.405063291139243</c:v>
                </c:pt>
                <c:pt idx="10">
                  <c:v>72.151898734177209</c:v>
                </c:pt>
                <c:pt idx="11">
                  <c:v>91.139240506329116</c:v>
                </c:pt>
                <c:pt idx="12">
                  <c:v>98.734177215189874</c:v>
                </c:pt>
                <c:pt idx="13">
                  <c:v>100</c:v>
                </c:pt>
                <c:pt idx="14">
                  <c:v>96.202531645569621</c:v>
                </c:pt>
                <c:pt idx="15">
                  <c:v>100</c:v>
                </c:pt>
                <c:pt idx="16">
                  <c:v>89.87341772151899</c:v>
                </c:pt>
                <c:pt idx="17">
                  <c:v>79.74683544303798</c:v>
                </c:pt>
                <c:pt idx="18">
                  <c:v>82.278481012658233</c:v>
                </c:pt>
                <c:pt idx="19">
                  <c:v>96.202531645569621</c:v>
                </c:pt>
                <c:pt idx="20">
                  <c:v>65.822784810126578</c:v>
                </c:pt>
                <c:pt idx="21">
                  <c:v>100</c:v>
                </c:pt>
                <c:pt idx="22">
                  <c:v>68.35443037974683</c:v>
                </c:pt>
                <c:pt idx="23">
                  <c:v>77.215189873417728</c:v>
                </c:pt>
                <c:pt idx="24">
                  <c:v>74.683544303797461</c:v>
                </c:pt>
                <c:pt idx="25">
                  <c:v>67.088607594936718</c:v>
                </c:pt>
                <c:pt idx="26">
                  <c:v>53.164556962025308</c:v>
                </c:pt>
              </c:numCache>
            </c:numRef>
          </c:val>
          <c:smooth val="0"/>
          <c:extLst>
            <c:ext xmlns:c16="http://schemas.microsoft.com/office/drawing/2014/chart" uri="{C3380CC4-5D6E-409C-BE32-E72D297353CC}">
              <c16:uniqueId val="{00000003-6758-3447-846B-BBD67D397F5D}"/>
            </c:ext>
          </c:extLst>
        </c:ser>
        <c:ser>
          <c:idx val="4"/>
          <c:order val="4"/>
          <c:tx>
            <c:strRef>
              <c:f>Summary!$A$25</c:f>
              <c:strCache>
                <c:ptCount val="1"/>
                <c:pt idx="0">
                  <c:v>TSS boilerplates (DODT)</c:v>
                </c:pt>
              </c:strCache>
            </c:strRef>
          </c:tx>
          <c:spPr>
            <a:ln w="28575" cap="rnd">
              <a:solidFill>
                <a:schemeClr val="accent5"/>
              </a:solidFill>
              <a:round/>
            </a:ln>
            <a:effectLst/>
          </c:spPr>
          <c:marker>
            <c:symbol val="none"/>
          </c:marker>
          <c:val>
            <c:numRef>
              <c:f>Summary!$V$25:$AV$25</c:f>
              <c:numCache>
                <c:formatCode>General</c:formatCode>
                <c:ptCount val="27"/>
                <c:pt idx="0">
                  <c:v>97.468354430379748</c:v>
                </c:pt>
                <c:pt idx="1">
                  <c:v>100</c:v>
                </c:pt>
                <c:pt idx="2">
                  <c:v>100</c:v>
                </c:pt>
                <c:pt idx="3">
                  <c:v>97.468354430379748</c:v>
                </c:pt>
                <c:pt idx="4">
                  <c:v>91.139240506329116</c:v>
                </c:pt>
                <c:pt idx="5">
                  <c:v>100</c:v>
                </c:pt>
                <c:pt idx="6">
                  <c:v>97.468354430379748</c:v>
                </c:pt>
                <c:pt idx="7">
                  <c:v>100</c:v>
                </c:pt>
                <c:pt idx="8">
                  <c:v>97.468354430379748</c:v>
                </c:pt>
                <c:pt idx="9">
                  <c:v>92.405063291139243</c:v>
                </c:pt>
                <c:pt idx="10">
                  <c:v>72.151898734177209</c:v>
                </c:pt>
                <c:pt idx="11">
                  <c:v>91.139240506329116</c:v>
                </c:pt>
                <c:pt idx="12">
                  <c:v>98.734177215189874</c:v>
                </c:pt>
                <c:pt idx="13">
                  <c:v>100</c:v>
                </c:pt>
                <c:pt idx="14">
                  <c:v>96.202531645569621</c:v>
                </c:pt>
                <c:pt idx="15">
                  <c:v>100</c:v>
                </c:pt>
                <c:pt idx="16">
                  <c:v>89.87341772151899</c:v>
                </c:pt>
                <c:pt idx="17">
                  <c:v>84.810126582278471</c:v>
                </c:pt>
                <c:pt idx="18">
                  <c:v>82.278481012658233</c:v>
                </c:pt>
                <c:pt idx="19">
                  <c:v>96.202531645569621</c:v>
                </c:pt>
                <c:pt idx="20">
                  <c:v>65.822784810126578</c:v>
                </c:pt>
                <c:pt idx="21">
                  <c:v>100</c:v>
                </c:pt>
                <c:pt idx="22">
                  <c:v>68.35443037974683</c:v>
                </c:pt>
                <c:pt idx="23">
                  <c:v>77.215189873417728</c:v>
                </c:pt>
                <c:pt idx="24">
                  <c:v>74.683544303797461</c:v>
                </c:pt>
                <c:pt idx="25">
                  <c:v>67.088607594936718</c:v>
                </c:pt>
                <c:pt idx="26">
                  <c:v>53.164556962025308</c:v>
                </c:pt>
              </c:numCache>
            </c:numRef>
          </c:val>
          <c:smooth val="0"/>
          <c:extLst>
            <c:ext xmlns:c16="http://schemas.microsoft.com/office/drawing/2014/chart" uri="{C3380CC4-5D6E-409C-BE32-E72D297353CC}">
              <c16:uniqueId val="{00000004-6758-3447-846B-BBD67D397F5D}"/>
            </c:ext>
          </c:extLst>
        </c:ser>
        <c:ser>
          <c:idx val="5"/>
          <c:order val="5"/>
          <c:tx>
            <c:strRef>
              <c:f>Summary!$A$26</c:f>
              <c:strCache>
                <c:ptCount val="1"/>
                <c:pt idx="0">
                  <c:v>TSS SPIDER</c:v>
                </c:pt>
              </c:strCache>
            </c:strRef>
          </c:tx>
          <c:spPr>
            <a:ln w="28575" cap="rnd">
              <a:solidFill>
                <a:schemeClr val="accent6"/>
              </a:solidFill>
              <a:round/>
            </a:ln>
            <a:effectLst/>
          </c:spPr>
          <c:marker>
            <c:symbol val="none"/>
          </c:marker>
          <c:val>
            <c:numRef>
              <c:f>Summary!$V$26:$AV$26</c:f>
              <c:numCache>
                <c:formatCode>General</c:formatCode>
                <c:ptCount val="27"/>
                <c:pt idx="0">
                  <c:v>97.468354430379748</c:v>
                </c:pt>
                <c:pt idx="1">
                  <c:v>100</c:v>
                </c:pt>
                <c:pt idx="2">
                  <c:v>100</c:v>
                </c:pt>
                <c:pt idx="3">
                  <c:v>100</c:v>
                </c:pt>
                <c:pt idx="4">
                  <c:v>91.139240506329116</c:v>
                </c:pt>
                <c:pt idx="5">
                  <c:v>100</c:v>
                </c:pt>
                <c:pt idx="6">
                  <c:v>97.468354430379748</c:v>
                </c:pt>
                <c:pt idx="7">
                  <c:v>100</c:v>
                </c:pt>
                <c:pt idx="8">
                  <c:v>97.468354430379748</c:v>
                </c:pt>
                <c:pt idx="9">
                  <c:v>92.405063291139243</c:v>
                </c:pt>
                <c:pt idx="10">
                  <c:v>72.151898734177209</c:v>
                </c:pt>
                <c:pt idx="11">
                  <c:v>91.139240506329116</c:v>
                </c:pt>
                <c:pt idx="12">
                  <c:v>98.734177215189874</c:v>
                </c:pt>
                <c:pt idx="13">
                  <c:v>100</c:v>
                </c:pt>
                <c:pt idx="14">
                  <c:v>11.39240506329114</c:v>
                </c:pt>
                <c:pt idx="15">
                  <c:v>100</c:v>
                </c:pt>
                <c:pt idx="16">
                  <c:v>8.8607594936708853</c:v>
                </c:pt>
                <c:pt idx="17">
                  <c:v>86.075949367088612</c:v>
                </c:pt>
                <c:pt idx="18">
                  <c:v>82.278481012658233</c:v>
                </c:pt>
                <c:pt idx="19">
                  <c:v>96.202531645569621</c:v>
                </c:pt>
                <c:pt idx="20">
                  <c:v>67.088607594936718</c:v>
                </c:pt>
                <c:pt idx="21">
                  <c:v>100</c:v>
                </c:pt>
                <c:pt idx="22">
                  <c:v>68.35443037974683</c:v>
                </c:pt>
                <c:pt idx="23">
                  <c:v>77.215189873417728</c:v>
                </c:pt>
                <c:pt idx="24">
                  <c:v>74.683544303797461</c:v>
                </c:pt>
                <c:pt idx="25">
                  <c:v>68.35443037974683</c:v>
                </c:pt>
                <c:pt idx="26">
                  <c:v>53.164556962025308</c:v>
                </c:pt>
              </c:numCache>
            </c:numRef>
          </c:val>
          <c:smooth val="0"/>
          <c:extLst>
            <c:ext xmlns:c16="http://schemas.microsoft.com/office/drawing/2014/chart" uri="{C3380CC4-5D6E-409C-BE32-E72D297353CC}">
              <c16:uniqueId val="{00000005-6758-3447-846B-BBD67D397F5D}"/>
            </c:ext>
          </c:extLst>
        </c:ser>
        <c:dLbls>
          <c:showLegendKey val="0"/>
          <c:showVal val="0"/>
          <c:showCatName val="0"/>
          <c:showSerName val="0"/>
          <c:showPercent val="0"/>
          <c:showBubbleSize val="0"/>
        </c:dLbls>
        <c:smooth val="0"/>
        <c:axId val="874068192"/>
        <c:axId val="923556448"/>
      </c:lineChart>
      <c:catAx>
        <c:axId val="874068192"/>
        <c:scaling>
          <c:orientation val="minMax"/>
        </c:scaling>
        <c:delete val="1"/>
        <c:axPos val="b"/>
        <c:majorTickMark val="none"/>
        <c:minorTickMark val="none"/>
        <c:tickLblPos val="nextTo"/>
        <c:crossAx val="923556448"/>
        <c:crosses val="autoZero"/>
        <c:auto val="1"/>
        <c:lblAlgn val="ctr"/>
        <c:lblOffset val="100"/>
        <c:noMultiLvlLbl val="0"/>
      </c:catAx>
      <c:valAx>
        <c:axId val="923556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874068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ESV D</a:t>
            </a:r>
            <a:r>
              <a:rPr lang="en-US"/>
              <a:t>ocument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lineChart>
        <c:grouping val="standard"/>
        <c:varyColors val="0"/>
        <c:ser>
          <c:idx val="0"/>
          <c:order val="0"/>
          <c:tx>
            <c:strRef>
              <c:f>Summary!$A$27</c:f>
              <c:strCache>
                <c:ptCount val="1"/>
                <c:pt idx="0">
                  <c:v>EVS free</c:v>
                </c:pt>
              </c:strCache>
            </c:strRef>
          </c:tx>
          <c:spPr>
            <a:ln w="28575" cap="rnd">
              <a:solidFill>
                <a:schemeClr val="accent1"/>
              </a:solidFill>
              <a:round/>
            </a:ln>
            <a:effectLst/>
          </c:spPr>
          <c:marker>
            <c:symbol val="none"/>
          </c:marker>
          <c:val>
            <c:numRef>
              <c:f>Summary!$V$27:$AV$27</c:f>
              <c:numCache>
                <c:formatCode>General</c:formatCode>
                <c:ptCount val="27"/>
                <c:pt idx="0">
                  <c:v>100</c:v>
                </c:pt>
                <c:pt idx="1">
                  <c:v>100</c:v>
                </c:pt>
                <c:pt idx="2">
                  <c:v>100</c:v>
                </c:pt>
                <c:pt idx="3">
                  <c:v>92.929292929292927</c:v>
                </c:pt>
                <c:pt idx="4">
                  <c:v>87.878787878787875</c:v>
                </c:pt>
                <c:pt idx="5">
                  <c:v>100</c:v>
                </c:pt>
                <c:pt idx="6">
                  <c:v>96.969696969696969</c:v>
                </c:pt>
                <c:pt idx="7">
                  <c:v>100</c:v>
                </c:pt>
                <c:pt idx="8">
                  <c:v>92.929292929292927</c:v>
                </c:pt>
                <c:pt idx="9">
                  <c:v>82.828282828282823</c:v>
                </c:pt>
                <c:pt idx="10">
                  <c:v>82.828282828282823</c:v>
                </c:pt>
                <c:pt idx="11">
                  <c:v>94.949494949494948</c:v>
                </c:pt>
                <c:pt idx="12">
                  <c:v>97.979797979797979</c:v>
                </c:pt>
                <c:pt idx="13">
                  <c:v>100</c:v>
                </c:pt>
                <c:pt idx="14">
                  <c:v>83.838383838383834</c:v>
                </c:pt>
                <c:pt idx="15">
                  <c:v>98.98989898989899</c:v>
                </c:pt>
                <c:pt idx="16">
                  <c:v>87.878787878787875</c:v>
                </c:pt>
                <c:pt idx="17">
                  <c:v>74.747474747474755</c:v>
                </c:pt>
                <c:pt idx="18">
                  <c:v>71.717171717171709</c:v>
                </c:pt>
                <c:pt idx="19">
                  <c:v>100</c:v>
                </c:pt>
                <c:pt idx="20">
                  <c:v>43.43434343434344</c:v>
                </c:pt>
                <c:pt idx="21">
                  <c:v>98.98989898989899</c:v>
                </c:pt>
                <c:pt idx="22">
                  <c:v>63.636363636363633</c:v>
                </c:pt>
                <c:pt idx="23">
                  <c:v>81.818181818181827</c:v>
                </c:pt>
                <c:pt idx="24">
                  <c:v>81.818181818181827</c:v>
                </c:pt>
                <c:pt idx="25">
                  <c:v>63.636363636363633</c:v>
                </c:pt>
                <c:pt idx="26">
                  <c:v>51.515151515151516</c:v>
                </c:pt>
              </c:numCache>
            </c:numRef>
          </c:val>
          <c:smooth val="0"/>
          <c:extLst>
            <c:ext xmlns:c16="http://schemas.microsoft.com/office/drawing/2014/chart" uri="{C3380CC4-5D6E-409C-BE32-E72D297353CC}">
              <c16:uniqueId val="{00000000-7AD5-474F-BD95-3E4BB430A352}"/>
            </c:ext>
          </c:extLst>
        </c:ser>
        <c:ser>
          <c:idx val="1"/>
          <c:order val="1"/>
          <c:tx>
            <c:strRef>
              <c:f>Summary!$A$28</c:f>
              <c:strCache>
                <c:ptCount val="1"/>
                <c:pt idx="0">
                  <c:v>EVS EARS</c:v>
                </c:pt>
              </c:strCache>
            </c:strRef>
          </c:tx>
          <c:spPr>
            <a:ln w="28575" cap="rnd">
              <a:solidFill>
                <a:schemeClr val="accent2"/>
              </a:solidFill>
              <a:round/>
            </a:ln>
            <a:effectLst/>
          </c:spPr>
          <c:marker>
            <c:symbol val="none"/>
          </c:marker>
          <c:val>
            <c:numRef>
              <c:f>Summary!$V$28:$AV$28</c:f>
              <c:numCache>
                <c:formatCode>General</c:formatCode>
                <c:ptCount val="27"/>
                <c:pt idx="0">
                  <c:v>100</c:v>
                </c:pt>
                <c:pt idx="1">
                  <c:v>100</c:v>
                </c:pt>
                <c:pt idx="2">
                  <c:v>100</c:v>
                </c:pt>
                <c:pt idx="3">
                  <c:v>92.631578947368425</c:v>
                </c:pt>
                <c:pt idx="4">
                  <c:v>87.368421052631589</c:v>
                </c:pt>
                <c:pt idx="5">
                  <c:v>100</c:v>
                </c:pt>
                <c:pt idx="6">
                  <c:v>97.894736842105274</c:v>
                </c:pt>
                <c:pt idx="7">
                  <c:v>100</c:v>
                </c:pt>
                <c:pt idx="8">
                  <c:v>92.631578947368425</c:v>
                </c:pt>
                <c:pt idx="9">
                  <c:v>83.15789473684211</c:v>
                </c:pt>
                <c:pt idx="10">
                  <c:v>86.31578947368422</c:v>
                </c:pt>
                <c:pt idx="11">
                  <c:v>96.84210526315789</c:v>
                </c:pt>
                <c:pt idx="12">
                  <c:v>97.894736842105274</c:v>
                </c:pt>
                <c:pt idx="13">
                  <c:v>100</c:v>
                </c:pt>
                <c:pt idx="14">
                  <c:v>82.10526315789474</c:v>
                </c:pt>
                <c:pt idx="15">
                  <c:v>100</c:v>
                </c:pt>
                <c:pt idx="16">
                  <c:v>87.368421052631589</c:v>
                </c:pt>
                <c:pt idx="17">
                  <c:v>75.789473684210535</c:v>
                </c:pt>
                <c:pt idx="18">
                  <c:v>73.68421052631578</c:v>
                </c:pt>
                <c:pt idx="19">
                  <c:v>98.94736842105263</c:v>
                </c:pt>
                <c:pt idx="20">
                  <c:v>38.94736842105263</c:v>
                </c:pt>
                <c:pt idx="21">
                  <c:v>98.94736842105263</c:v>
                </c:pt>
                <c:pt idx="22">
                  <c:v>68.421052631578945</c:v>
                </c:pt>
                <c:pt idx="23">
                  <c:v>82.10526315789474</c:v>
                </c:pt>
                <c:pt idx="24">
                  <c:v>82.10526315789474</c:v>
                </c:pt>
                <c:pt idx="25">
                  <c:v>64.21052631578948</c:v>
                </c:pt>
                <c:pt idx="26">
                  <c:v>50.526315789473685</c:v>
                </c:pt>
              </c:numCache>
            </c:numRef>
          </c:val>
          <c:smooth val="0"/>
          <c:extLst>
            <c:ext xmlns:c16="http://schemas.microsoft.com/office/drawing/2014/chart" uri="{C3380CC4-5D6E-409C-BE32-E72D297353CC}">
              <c16:uniqueId val="{00000001-7AD5-474F-BD95-3E4BB430A352}"/>
            </c:ext>
          </c:extLst>
        </c:ser>
        <c:ser>
          <c:idx val="2"/>
          <c:order val="2"/>
          <c:tx>
            <c:strRef>
              <c:f>Summary!$A$29</c:f>
              <c:strCache>
                <c:ptCount val="1"/>
                <c:pt idx="0">
                  <c:v>EVS MASTER</c:v>
                </c:pt>
              </c:strCache>
            </c:strRef>
          </c:tx>
          <c:spPr>
            <a:ln w="28575" cap="rnd">
              <a:solidFill>
                <a:schemeClr val="accent3"/>
              </a:solidFill>
              <a:round/>
            </a:ln>
            <a:effectLst/>
          </c:spPr>
          <c:marker>
            <c:symbol val="none"/>
          </c:marker>
          <c:val>
            <c:numRef>
              <c:f>Summary!$V$29:$AV$29</c:f>
              <c:numCache>
                <c:formatCode>General</c:formatCode>
                <c:ptCount val="27"/>
                <c:pt idx="0">
                  <c:v>100</c:v>
                </c:pt>
                <c:pt idx="1">
                  <c:v>100</c:v>
                </c:pt>
                <c:pt idx="2">
                  <c:v>100</c:v>
                </c:pt>
                <c:pt idx="3">
                  <c:v>54.716981132075468</c:v>
                </c:pt>
                <c:pt idx="4">
                  <c:v>88.679245283018872</c:v>
                </c:pt>
                <c:pt idx="5">
                  <c:v>100</c:v>
                </c:pt>
                <c:pt idx="6">
                  <c:v>98.113207547169807</c:v>
                </c:pt>
                <c:pt idx="7">
                  <c:v>100</c:v>
                </c:pt>
                <c:pt idx="8">
                  <c:v>93.396226415094347</c:v>
                </c:pt>
                <c:pt idx="9">
                  <c:v>82.075471698113205</c:v>
                </c:pt>
                <c:pt idx="10">
                  <c:v>91.509433962264154</c:v>
                </c:pt>
                <c:pt idx="11">
                  <c:v>95.283018867924525</c:v>
                </c:pt>
                <c:pt idx="12">
                  <c:v>98.113207547169807</c:v>
                </c:pt>
                <c:pt idx="13">
                  <c:v>100</c:v>
                </c:pt>
                <c:pt idx="14">
                  <c:v>85.84905660377359</c:v>
                </c:pt>
                <c:pt idx="15">
                  <c:v>99.056603773584911</c:v>
                </c:pt>
                <c:pt idx="16">
                  <c:v>88.679245283018872</c:v>
                </c:pt>
                <c:pt idx="17">
                  <c:v>84.905660377358487</c:v>
                </c:pt>
                <c:pt idx="18">
                  <c:v>74.528301886792448</c:v>
                </c:pt>
                <c:pt idx="19">
                  <c:v>100</c:v>
                </c:pt>
                <c:pt idx="20">
                  <c:v>47.169811320754718</c:v>
                </c:pt>
                <c:pt idx="21">
                  <c:v>99.056603773584911</c:v>
                </c:pt>
                <c:pt idx="22">
                  <c:v>68.867924528301884</c:v>
                </c:pt>
                <c:pt idx="23">
                  <c:v>95.283018867924525</c:v>
                </c:pt>
                <c:pt idx="24">
                  <c:v>95.283018867924525</c:v>
                </c:pt>
                <c:pt idx="25">
                  <c:v>83.018867924528308</c:v>
                </c:pt>
                <c:pt idx="26">
                  <c:v>62.264150943396224</c:v>
                </c:pt>
              </c:numCache>
            </c:numRef>
          </c:val>
          <c:smooth val="0"/>
          <c:extLst>
            <c:ext xmlns:c16="http://schemas.microsoft.com/office/drawing/2014/chart" uri="{C3380CC4-5D6E-409C-BE32-E72D297353CC}">
              <c16:uniqueId val="{00000002-7AD5-474F-BD95-3E4BB430A352}"/>
            </c:ext>
          </c:extLst>
        </c:ser>
        <c:ser>
          <c:idx val="3"/>
          <c:order val="3"/>
          <c:tx>
            <c:strRef>
              <c:f>Summary!$A$30</c:f>
              <c:strCache>
                <c:ptCount val="1"/>
                <c:pt idx="0">
                  <c:v>EVS advEARS</c:v>
                </c:pt>
              </c:strCache>
            </c:strRef>
          </c:tx>
          <c:spPr>
            <a:ln w="28575" cap="rnd">
              <a:solidFill>
                <a:schemeClr val="accent4"/>
              </a:solidFill>
              <a:round/>
            </a:ln>
            <a:effectLst/>
          </c:spPr>
          <c:marker>
            <c:symbol val="none"/>
          </c:marker>
          <c:val>
            <c:numRef>
              <c:f>Summary!$V$30:$AV$30</c:f>
              <c:numCache>
                <c:formatCode>General</c:formatCode>
                <c:ptCount val="27"/>
                <c:pt idx="0">
                  <c:v>100</c:v>
                </c:pt>
                <c:pt idx="1">
                  <c:v>100</c:v>
                </c:pt>
                <c:pt idx="2">
                  <c:v>100</c:v>
                </c:pt>
                <c:pt idx="3">
                  <c:v>92</c:v>
                </c:pt>
                <c:pt idx="4">
                  <c:v>88</c:v>
                </c:pt>
                <c:pt idx="5">
                  <c:v>100</c:v>
                </c:pt>
                <c:pt idx="6">
                  <c:v>98</c:v>
                </c:pt>
                <c:pt idx="7">
                  <c:v>100</c:v>
                </c:pt>
                <c:pt idx="8">
                  <c:v>93</c:v>
                </c:pt>
                <c:pt idx="9">
                  <c:v>82</c:v>
                </c:pt>
                <c:pt idx="10">
                  <c:v>92</c:v>
                </c:pt>
                <c:pt idx="11">
                  <c:v>97</c:v>
                </c:pt>
                <c:pt idx="12">
                  <c:v>99</c:v>
                </c:pt>
                <c:pt idx="13">
                  <c:v>100</c:v>
                </c:pt>
                <c:pt idx="14">
                  <c:v>85</c:v>
                </c:pt>
                <c:pt idx="15">
                  <c:v>100</c:v>
                </c:pt>
                <c:pt idx="16">
                  <c:v>88</c:v>
                </c:pt>
                <c:pt idx="17">
                  <c:v>85</c:v>
                </c:pt>
                <c:pt idx="18">
                  <c:v>75</c:v>
                </c:pt>
                <c:pt idx="19">
                  <c:v>99</c:v>
                </c:pt>
                <c:pt idx="20">
                  <c:v>44</c:v>
                </c:pt>
                <c:pt idx="21">
                  <c:v>99</c:v>
                </c:pt>
                <c:pt idx="22">
                  <c:v>73</c:v>
                </c:pt>
                <c:pt idx="23">
                  <c:v>95</c:v>
                </c:pt>
                <c:pt idx="24">
                  <c:v>95</c:v>
                </c:pt>
                <c:pt idx="25">
                  <c:v>83</c:v>
                </c:pt>
                <c:pt idx="26">
                  <c:v>63</c:v>
                </c:pt>
              </c:numCache>
            </c:numRef>
          </c:val>
          <c:smooth val="0"/>
          <c:extLst>
            <c:ext xmlns:c16="http://schemas.microsoft.com/office/drawing/2014/chart" uri="{C3380CC4-5D6E-409C-BE32-E72D297353CC}">
              <c16:uniqueId val="{00000003-7AD5-474F-BD95-3E4BB430A352}"/>
            </c:ext>
          </c:extLst>
        </c:ser>
        <c:ser>
          <c:idx val="4"/>
          <c:order val="4"/>
          <c:tx>
            <c:strRef>
              <c:f>Summary!$A$31</c:f>
              <c:strCache>
                <c:ptCount val="1"/>
                <c:pt idx="0">
                  <c:v>EVS boilerplates (DODT)</c:v>
                </c:pt>
              </c:strCache>
            </c:strRef>
          </c:tx>
          <c:spPr>
            <a:ln w="28575" cap="rnd">
              <a:solidFill>
                <a:schemeClr val="accent5"/>
              </a:solidFill>
              <a:round/>
            </a:ln>
            <a:effectLst/>
          </c:spPr>
          <c:marker>
            <c:symbol val="none"/>
          </c:marker>
          <c:val>
            <c:numRef>
              <c:f>Summary!$V$31:$AV$31</c:f>
              <c:numCache>
                <c:formatCode>General</c:formatCode>
                <c:ptCount val="27"/>
                <c:pt idx="0">
                  <c:v>100</c:v>
                </c:pt>
                <c:pt idx="1">
                  <c:v>100</c:v>
                </c:pt>
                <c:pt idx="2">
                  <c:v>100</c:v>
                </c:pt>
                <c:pt idx="3">
                  <c:v>52</c:v>
                </c:pt>
                <c:pt idx="4">
                  <c:v>88</c:v>
                </c:pt>
                <c:pt idx="5">
                  <c:v>100</c:v>
                </c:pt>
                <c:pt idx="6">
                  <c:v>98</c:v>
                </c:pt>
                <c:pt idx="7">
                  <c:v>100</c:v>
                </c:pt>
                <c:pt idx="8">
                  <c:v>93</c:v>
                </c:pt>
                <c:pt idx="9">
                  <c:v>82</c:v>
                </c:pt>
                <c:pt idx="10">
                  <c:v>92</c:v>
                </c:pt>
                <c:pt idx="11">
                  <c:v>97</c:v>
                </c:pt>
                <c:pt idx="12">
                  <c:v>99</c:v>
                </c:pt>
                <c:pt idx="13">
                  <c:v>100</c:v>
                </c:pt>
                <c:pt idx="14">
                  <c:v>85</c:v>
                </c:pt>
                <c:pt idx="15">
                  <c:v>100</c:v>
                </c:pt>
                <c:pt idx="16">
                  <c:v>88</c:v>
                </c:pt>
                <c:pt idx="17">
                  <c:v>85</c:v>
                </c:pt>
                <c:pt idx="18">
                  <c:v>75</c:v>
                </c:pt>
                <c:pt idx="19">
                  <c:v>99</c:v>
                </c:pt>
                <c:pt idx="20">
                  <c:v>45</c:v>
                </c:pt>
                <c:pt idx="21">
                  <c:v>99</c:v>
                </c:pt>
                <c:pt idx="22">
                  <c:v>73</c:v>
                </c:pt>
                <c:pt idx="23">
                  <c:v>95</c:v>
                </c:pt>
                <c:pt idx="24">
                  <c:v>95</c:v>
                </c:pt>
                <c:pt idx="25">
                  <c:v>83</c:v>
                </c:pt>
                <c:pt idx="26">
                  <c:v>63</c:v>
                </c:pt>
              </c:numCache>
            </c:numRef>
          </c:val>
          <c:smooth val="0"/>
          <c:extLst>
            <c:ext xmlns:c16="http://schemas.microsoft.com/office/drawing/2014/chart" uri="{C3380CC4-5D6E-409C-BE32-E72D297353CC}">
              <c16:uniqueId val="{00000004-7AD5-474F-BD95-3E4BB430A352}"/>
            </c:ext>
          </c:extLst>
        </c:ser>
        <c:ser>
          <c:idx val="5"/>
          <c:order val="5"/>
          <c:tx>
            <c:strRef>
              <c:f>Summary!$A$32</c:f>
              <c:strCache>
                <c:ptCount val="1"/>
                <c:pt idx="0">
                  <c:v>EVS SPIDER</c:v>
                </c:pt>
              </c:strCache>
            </c:strRef>
          </c:tx>
          <c:spPr>
            <a:ln w="28575" cap="rnd">
              <a:solidFill>
                <a:schemeClr val="accent6"/>
              </a:solidFill>
              <a:round/>
            </a:ln>
            <a:effectLst/>
          </c:spPr>
          <c:marker>
            <c:symbol val="none"/>
          </c:marker>
          <c:val>
            <c:numRef>
              <c:f>Summary!$V$32:$AV$32</c:f>
              <c:numCache>
                <c:formatCode>General</c:formatCode>
                <c:ptCount val="27"/>
                <c:pt idx="0">
                  <c:v>100</c:v>
                </c:pt>
                <c:pt idx="1">
                  <c:v>100</c:v>
                </c:pt>
                <c:pt idx="2">
                  <c:v>100</c:v>
                </c:pt>
                <c:pt idx="3">
                  <c:v>100</c:v>
                </c:pt>
                <c:pt idx="4">
                  <c:v>87.096774193548384</c:v>
                </c:pt>
                <c:pt idx="5">
                  <c:v>100</c:v>
                </c:pt>
                <c:pt idx="6">
                  <c:v>97.849462365591393</c:v>
                </c:pt>
                <c:pt idx="7">
                  <c:v>100</c:v>
                </c:pt>
                <c:pt idx="8">
                  <c:v>92.473118279569889</c:v>
                </c:pt>
                <c:pt idx="9">
                  <c:v>81.72043010752688</c:v>
                </c:pt>
                <c:pt idx="10">
                  <c:v>91.397849462365585</c:v>
                </c:pt>
                <c:pt idx="11">
                  <c:v>96.774193548387103</c:v>
                </c:pt>
                <c:pt idx="12">
                  <c:v>98.924731182795696</c:v>
                </c:pt>
                <c:pt idx="13">
                  <c:v>100</c:v>
                </c:pt>
                <c:pt idx="14">
                  <c:v>0</c:v>
                </c:pt>
                <c:pt idx="15">
                  <c:v>100</c:v>
                </c:pt>
                <c:pt idx="16">
                  <c:v>0</c:v>
                </c:pt>
                <c:pt idx="17">
                  <c:v>84.946236559139791</c:v>
                </c:pt>
                <c:pt idx="18">
                  <c:v>75.268817204301072</c:v>
                </c:pt>
                <c:pt idx="19">
                  <c:v>100</c:v>
                </c:pt>
                <c:pt idx="20">
                  <c:v>44.086021505376344</c:v>
                </c:pt>
                <c:pt idx="21">
                  <c:v>98.924731182795696</c:v>
                </c:pt>
                <c:pt idx="22">
                  <c:v>72.043010752688176</c:v>
                </c:pt>
                <c:pt idx="23">
                  <c:v>95.6989247311828</c:v>
                </c:pt>
                <c:pt idx="24">
                  <c:v>95.6989247311828</c:v>
                </c:pt>
                <c:pt idx="25">
                  <c:v>82.795698924731184</c:v>
                </c:pt>
                <c:pt idx="26">
                  <c:v>65.591397849462368</c:v>
                </c:pt>
              </c:numCache>
            </c:numRef>
          </c:val>
          <c:smooth val="0"/>
          <c:extLst>
            <c:ext xmlns:c16="http://schemas.microsoft.com/office/drawing/2014/chart" uri="{C3380CC4-5D6E-409C-BE32-E72D297353CC}">
              <c16:uniqueId val="{00000005-7AD5-474F-BD95-3E4BB430A352}"/>
            </c:ext>
          </c:extLst>
        </c:ser>
        <c:dLbls>
          <c:showLegendKey val="0"/>
          <c:showVal val="0"/>
          <c:showCatName val="0"/>
          <c:showSerName val="0"/>
          <c:showPercent val="0"/>
          <c:showBubbleSize val="0"/>
        </c:dLbls>
        <c:smooth val="0"/>
        <c:axId val="862419264"/>
        <c:axId val="804943664"/>
      </c:lineChart>
      <c:catAx>
        <c:axId val="862419264"/>
        <c:scaling>
          <c:orientation val="minMax"/>
        </c:scaling>
        <c:delete val="1"/>
        <c:axPos val="b"/>
        <c:majorTickMark val="none"/>
        <c:minorTickMark val="none"/>
        <c:tickLblPos val="nextTo"/>
        <c:crossAx val="804943664"/>
        <c:crosses val="autoZero"/>
        <c:auto val="1"/>
        <c:lblAlgn val="ctr"/>
        <c:lblOffset val="100"/>
        <c:noMultiLvlLbl val="0"/>
      </c:catAx>
      <c:valAx>
        <c:axId val="804943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862419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All Documents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manualLayout>
          <c:layoutTarget val="inner"/>
          <c:xMode val="edge"/>
          <c:yMode val="edge"/>
          <c:x val="2.0499729089652051E-2"/>
          <c:y val="1.0552389729380482E-2"/>
          <c:w val="0.96556029048394643"/>
          <c:h val="0.71342202554750878"/>
        </c:manualLayout>
      </c:layout>
      <c:lineChart>
        <c:grouping val="standard"/>
        <c:varyColors val="0"/>
        <c:ser>
          <c:idx val="0"/>
          <c:order val="0"/>
          <c:tx>
            <c:strRef>
              <c:f>Summary!$A$3</c:f>
              <c:strCache>
                <c:ptCount val="1"/>
                <c:pt idx="0">
                  <c:v>FLEX free</c:v>
                </c:pt>
              </c:strCache>
            </c:strRef>
          </c:tx>
          <c:spPr>
            <a:ln w="28575" cap="rnd">
              <a:solidFill>
                <a:schemeClr val="accent1"/>
              </a:solidFill>
              <a:round/>
            </a:ln>
            <a:effectLst/>
          </c:spPr>
          <c:marker>
            <c:symbol val="none"/>
          </c:marker>
          <c:val>
            <c:numRef>
              <c:f>Summary!$V$3:$AV$3</c:f>
              <c:numCache>
                <c:formatCode>General</c:formatCode>
                <c:ptCount val="27"/>
                <c:pt idx="0">
                  <c:v>100</c:v>
                </c:pt>
                <c:pt idx="1">
                  <c:v>94.444444444444443</c:v>
                </c:pt>
                <c:pt idx="2">
                  <c:v>100</c:v>
                </c:pt>
                <c:pt idx="3">
                  <c:v>94.444444444444443</c:v>
                </c:pt>
                <c:pt idx="4">
                  <c:v>83.333333333333343</c:v>
                </c:pt>
                <c:pt idx="5">
                  <c:v>88.888888888888886</c:v>
                </c:pt>
                <c:pt idx="6">
                  <c:v>88.888888888888886</c:v>
                </c:pt>
                <c:pt idx="7">
                  <c:v>88.888888888888886</c:v>
                </c:pt>
                <c:pt idx="8">
                  <c:v>94.444444444444443</c:v>
                </c:pt>
                <c:pt idx="9">
                  <c:v>94.444444444444443</c:v>
                </c:pt>
                <c:pt idx="10">
                  <c:v>83.333333333333343</c:v>
                </c:pt>
                <c:pt idx="11">
                  <c:v>88.888888888888886</c:v>
                </c:pt>
                <c:pt idx="12">
                  <c:v>94.444444444444443</c:v>
                </c:pt>
                <c:pt idx="13">
                  <c:v>77.777777777777786</c:v>
                </c:pt>
                <c:pt idx="14">
                  <c:v>61.111111111111114</c:v>
                </c:pt>
                <c:pt idx="15">
                  <c:v>72.222222222222214</c:v>
                </c:pt>
                <c:pt idx="16">
                  <c:v>77.777777777777786</c:v>
                </c:pt>
                <c:pt idx="17">
                  <c:v>50</c:v>
                </c:pt>
                <c:pt idx="18">
                  <c:v>61.111111111111114</c:v>
                </c:pt>
                <c:pt idx="19">
                  <c:v>61.111111111111114</c:v>
                </c:pt>
                <c:pt idx="20">
                  <c:v>83.333333333333343</c:v>
                </c:pt>
                <c:pt idx="21">
                  <c:v>83.333333333333343</c:v>
                </c:pt>
                <c:pt idx="22">
                  <c:v>33.333333333333329</c:v>
                </c:pt>
                <c:pt idx="23">
                  <c:v>22.222222222222221</c:v>
                </c:pt>
                <c:pt idx="24">
                  <c:v>11.111111111111111</c:v>
                </c:pt>
                <c:pt idx="25">
                  <c:v>0</c:v>
                </c:pt>
                <c:pt idx="26">
                  <c:v>11.111111111111111</c:v>
                </c:pt>
              </c:numCache>
            </c:numRef>
          </c:val>
          <c:smooth val="0"/>
          <c:extLst>
            <c:ext xmlns:c16="http://schemas.microsoft.com/office/drawing/2014/chart" uri="{C3380CC4-5D6E-409C-BE32-E72D297353CC}">
              <c16:uniqueId val="{00000000-4F96-CD41-AFF8-5E23B83B6917}"/>
            </c:ext>
          </c:extLst>
        </c:ser>
        <c:ser>
          <c:idx val="1"/>
          <c:order val="1"/>
          <c:tx>
            <c:strRef>
              <c:f>Summary!$A$4</c:f>
              <c:strCache>
                <c:ptCount val="1"/>
                <c:pt idx="0">
                  <c:v>FLEX EARS</c:v>
                </c:pt>
              </c:strCache>
            </c:strRef>
          </c:tx>
          <c:spPr>
            <a:ln w="28575" cap="rnd">
              <a:solidFill>
                <a:schemeClr val="accent2"/>
              </a:solidFill>
              <a:round/>
            </a:ln>
            <a:effectLst/>
          </c:spPr>
          <c:marker>
            <c:symbol val="none"/>
          </c:marker>
          <c:val>
            <c:numRef>
              <c:f>Summary!$V$4:$AV$4</c:f>
              <c:numCache>
                <c:formatCode>General</c:formatCode>
                <c:ptCount val="27"/>
                <c:pt idx="0">
                  <c:v>100</c:v>
                </c:pt>
                <c:pt idx="1">
                  <c:v>94.73684210526315</c:v>
                </c:pt>
                <c:pt idx="2">
                  <c:v>100</c:v>
                </c:pt>
                <c:pt idx="3">
                  <c:v>94.73684210526315</c:v>
                </c:pt>
                <c:pt idx="4">
                  <c:v>89.473684210526315</c:v>
                </c:pt>
                <c:pt idx="5">
                  <c:v>89.473684210526315</c:v>
                </c:pt>
                <c:pt idx="6">
                  <c:v>89.473684210526315</c:v>
                </c:pt>
                <c:pt idx="7">
                  <c:v>89.473684210526315</c:v>
                </c:pt>
                <c:pt idx="8">
                  <c:v>94.73684210526315</c:v>
                </c:pt>
                <c:pt idx="9">
                  <c:v>89.473684210526315</c:v>
                </c:pt>
                <c:pt idx="10">
                  <c:v>89.473684210526315</c:v>
                </c:pt>
                <c:pt idx="11">
                  <c:v>89.473684210526315</c:v>
                </c:pt>
                <c:pt idx="12">
                  <c:v>94.73684210526315</c:v>
                </c:pt>
                <c:pt idx="13">
                  <c:v>78.94736842105263</c:v>
                </c:pt>
                <c:pt idx="14">
                  <c:v>73.68421052631578</c:v>
                </c:pt>
                <c:pt idx="15">
                  <c:v>73.68421052631578</c:v>
                </c:pt>
                <c:pt idx="16">
                  <c:v>84.210526315789465</c:v>
                </c:pt>
                <c:pt idx="17">
                  <c:v>52.631578947368418</c:v>
                </c:pt>
                <c:pt idx="18">
                  <c:v>63.157894736842103</c:v>
                </c:pt>
                <c:pt idx="19">
                  <c:v>78.94736842105263</c:v>
                </c:pt>
                <c:pt idx="20">
                  <c:v>78.94736842105263</c:v>
                </c:pt>
                <c:pt idx="21">
                  <c:v>84.210526315789465</c:v>
                </c:pt>
                <c:pt idx="22">
                  <c:v>42.105263157894733</c:v>
                </c:pt>
                <c:pt idx="23">
                  <c:v>42.105263157894733</c:v>
                </c:pt>
                <c:pt idx="24">
                  <c:v>31.578947368421051</c:v>
                </c:pt>
                <c:pt idx="25">
                  <c:v>10.526315789473683</c:v>
                </c:pt>
                <c:pt idx="26">
                  <c:v>15.789473684210526</c:v>
                </c:pt>
              </c:numCache>
            </c:numRef>
          </c:val>
          <c:smooth val="0"/>
          <c:extLst>
            <c:ext xmlns:c16="http://schemas.microsoft.com/office/drawing/2014/chart" uri="{C3380CC4-5D6E-409C-BE32-E72D297353CC}">
              <c16:uniqueId val="{00000001-4F96-CD41-AFF8-5E23B83B6917}"/>
            </c:ext>
          </c:extLst>
        </c:ser>
        <c:ser>
          <c:idx val="2"/>
          <c:order val="2"/>
          <c:tx>
            <c:strRef>
              <c:f>Summary!$A$5</c:f>
              <c:strCache>
                <c:ptCount val="1"/>
                <c:pt idx="0">
                  <c:v>FLEX MASTER</c:v>
                </c:pt>
              </c:strCache>
            </c:strRef>
          </c:tx>
          <c:spPr>
            <a:ln w="28575" cap="rnd">
              <a:solidFill>
                <a:schemeClr val="accent3"/>
              </a:solidFill>
              <a:round/>
            </a:ln>
            <a:effectLst/>
          </c:spPr>
          <c:marker>
            <c:symbol val="none"/>
          </c:marker>
          <c:val>
            <c:numRef>
              <c:f>Summary!$V$5:$AV$5</c:f>
              <c:numCache>
                <c:formatCode>General</c:formatCode>
                <c:ptCount val="27"/>
                <c:pt idx="0">
                  <c:v>100</c:v>
                </c:pt>
                <c:pt idx="1">
                  <c:v>96</c:v>
                </c:pt>
                <c:pt idx="2">
                  <c:v>100</c:v>
                </c:pt>
                <c:pt idx="3">
                  <c:v>100</c:v>
                </c:pt>
                <c:pt idx="4">
                  <c:v>92</c:v>
                </c:pt>
                <c:pt idx="5">
                  <c:v>92</c:v>
                </c:pt>
                <c:pt idx="6">
                  <c:v>96</c:v>
                </c:pt>
                <c:pt idx="7">
                  <c:v>92</c:v>
                </c:pt>
                <c:pt idx="8">
                  <c:v>96</c:v>
                </c:pt>
                <c:pt idx="9">
                  <c:v>96</c:v>
                </c:pt>
                <c:pt idx="10">
                  <c:v>100</c:v>
                </c:pt>
                <c:pt idx="11">
                  <c:v>92</c:v>
                </c:pt>
                <c:pt idx="12">
                  <c:v>100</c:v>
                </c:pt>
                <c:pt idx="13">
                  <c:v>88</c:v>
                </c:pt>
                <c:pt idx="14">
                  <c:v>80</c:v>
                </c:pt>
                <c:pt idx="15">
                  <c:v>92</c:v>
                </c:pt>
                <c:pt idx="16">
                  <c:v>88</c:v>
                </c:pt>
                <c:pt idx="17">
                  <c:v>72</c:v>
                </c:pt>
                <c:pt idx="18">
                  <c:v>76</c:v>
                </c:pt>
                <c:pt idx="19">
                  <c:v>72</c:v>
                </c:pt>
                <c:pt idx="20">
                  <c:v>80</c:v>
                </c:pt>
                <c:pt idx="21">
                  <c:v>72</c:v>
                </c:pt>
                <c:pt idx="22">
                  <c:v>52</c:v>
                </c:pt>
                <c:pt idx="23">
                  <c:v>48</c:v>
                </c:pt>
                <c:pt idx="24">
                  <c:v>48</c:v>
                </c:pt>
                <c:pt idx="25">
                  <c:v>36</c:v>
                </c:pt>
                <c:pt idx="26">
                  <c:v>16</c:v>
                </c:pt>
              </c:numCache>
            </c:numRef>
          </c:val>
          <c:smooth val="0"/>
          <c:extLst>
            <c:ext xmlns:c16="http://schemas.microsoft.com/office/drawing/2014/chart" uri="{C3380CC4-5D6E-409C-BE32-E72D297353CC}">
              <c16:uniqueId val="{00000002-4F96-CD41-AFF8-5E23B83B6917}"/>
            </c:ext>
          </c:extLst>
        </c:ser>
        <c:ser>
          <c:idx val="3"/>
          <c:order val="3"/>
          <c:tx>
            <c:strRef>
              <c:f>Summary!$A$6</c:f>
              <c:strCache>
                <c:ptCount val="1"/>
                <c:pt idx="0">
                  <c:v>FLEX advEARS</c:v>
                </c:pt>
              </c:strCache>
            </c:strRef>
          </c:tx>
          <c:spPr>
            <a:ln w="28575" cap="rnd">
              <a:solidFill>
                <a:schemeClr val="accent4"/>
              </a:solidFill>
              <a:round/>
            </a:ln>
            <a:effectLst/>
          </c:spPr>
          <c:marker>
            <c:symbol val="none"/>
          </c:marker>
          <c:val>
            <c:numRef>
              <c:f>Summary!$V$6:$AV$6</c:f>
              <c:numCache>
                <c:formatCode>General</c:formatCode>
                <c:ptCount val="27"/>
                <c:pt idx="0">
                  <c:v>100</c:v>
                </c:pt>
                <c:pt idx="1">
                  <c:v>96.296296296296291</c:v>
                </c:pt>
                <c:pt idx="2">
                  <c:v>100</c:v>
                </c:pt>
                <c:pt idx="3">
                  <c:v>100</c:v>
                </c:pt>
                <c:pt idx="4">
                  <c:v>85.18518518518519</c:v>
                </c:pt>
                <c:pt idx="5">
                  <c:v>92.592592592592595</c:v>
                </c:pt>
                <c:pt idx="6">
                  <c:v>92.592592592592595</c:v>
                </c:pt>
                <c:pt idx="7">
                  <c:v>92.592592592592595</c:v>
                </c:pt>
                <c:pt idx="8">
                  <c:v>96.296296296296291</c:v>
                </c:pt>
                <c:pt idx="9">
                  <c:v>96.296296296296291</c:v>
                </c:pt>
                <c:pt idx="10">
                  <c:v>100</c:v>
                </c:pt>
                <c:pt idx="11">
                  <c:v>92.592592592592595</c:v>
                </c:pt>
                <c:pt idx="12">
                  <c:v>96.296296296296291</c:v>
                </c:pt>
                <c:pt idx="13">
                  <c:v>85.18518518518519</c:v>
                </c:pt>
                <c:pt idx="14">
                  <c:v>81.481481481481481</c:v>
                </c:pt>
                <c:pt idx="15">
                  <c:v>81.481481481481481</c:v>
                </c:pt>
                <c:pt idx="16">
                  <c:v>81.481481481481481</c:v>
                </c:pt>
                <c:pt idx="17">
                  <c:v>92.592592592592595</c:v>
                </c:pt>
                <c:pt idx="18">
                  <c:v>77.777777777777786</c:v>
                </c:pt>
                <c:pt idx="19">
                  <c:v>59.259259259259252</c:v>
                </c:pt>
                <c:pt idx="20">
                  <c:v>81.481481481481481</c:v>
                </c:pt>
                <c:pt idx="21">
                  <c:v>74.074074074074076</c:v>
                </c:pt>
                <c:pt idx="22">
                  <c:v>25.925925925925924</c:v>
                </c:pt>
                <c:pt idx="23">
                  <c:v>48.148148148148145</c:v>
                </c:pt>
                <c:pt idx="24">
                  <c:v>44.444444444444443</c:v>
                </c:pt>
                <c:pt idx="25">
                  <c:v>40.74074074074074</c:v>
                </c:pt>
                <c:pt idx="26">
                  <c:v>22.222222222222221</c:v>
                </c:pt>
              </c:numCache>
            </c:numRef>
          </c:val>
          <c:smooth val="0"/>
          <c:extLst>
            <c:ext xmlns:c16="http://schemas.microsoft.com/office/drawing/2014/chart" uri="{C3380CC4-5D6E-409C-BE32-E72D297353CC}">
              <c16:uniqueId val="{00000003-4F96-CD41-AFF8-5E23B83B6917}"/>
            </c:ext>
          </c:extLst>
        </c:ser>
        <c:ser>
          <c:idx val="4"/>
          <c:order val="4"/>
          <c:tx>
            <c:strRef>
              <c:f>Summary!$A$7</c:f>
              <c:strCache>
                <c:ptCount val="1"/>
                <c:pt idx="0">
                  <c:v>FLEX boilerplates (DODT)</c:v>
                </c:pt>
              </c:strCache>
            </c:strRef>
          </c:tx>
          <c:spPr>
            <a:ln w="28575" cap="rnd">
              <a:solidFill>
                <a:schemeClr val="accent5"/>
              </a:solidFill>
              <a:round/>
            </a:ln>
            <a:effectLst/>
          </c:spPr>
          <c:marker>
            <c:symbol val="none"/>
          </c:marker>
          <c:val>
            <c:numRef>
              <c:f>Summary!$V$7:$AV$7</c:f>
              <c:numCache>
                <c:formatCode>General</c:formatCode>
                <c:ptCount val="27"/>
                <c:pt idx="0">
                  <c:v>100</c:v>
                </c:pt>
                <c:pt idx="1">
                  <c:v>96</c:v>
                </c:pt>
                <c:pt idx="2">
                  <c:v>100</c:v>
                </c:pt>
                <c:pt idx="3">
                  <c:v>100</c:v>
                </c:pt>
                <c:pt idx="4">
                  <c:v>92</c:v>
                </c:pt>
                <c:pt idx="5">
                  <c:v>92</c:v>
                </c:pt>
                <c:pt idx="6">
                  <c:v>96</c:v>
                </c:pt>
                <c:pt idx="7">
                  <c:v>92</c:v>
                </c:pt>
                <c:pt idx="8">
                  <c:v>96</c:v>
                </c:pt>
                <c:pt idx="9">
                  <c:v>96</c:v>
                </c:pt>
                <c:pt idx="10">
                  <c:v>100</c:v>
                </c:pt>
                <c:pt idx="11">
                  <c:v>92</c:v>
                </c:pt>
                <c:pt idx="12">
                  <c:v>100</c:v>
                </c:pt>
                <c:pt idx="13">
                  <c:v>84</c:v>
                </c:pt>
                <c:pt idx="14">
                  <c:v>92</c:v>
                </c:pt>
                <c:pt idx="15">
                  <c:v>80</c:v>
                </c:pt>
                <c:pt idx="16">
                  <c:v>88</c:v>
                </c:pt>
                <c:pt idx="17">
                  <c:v>72</c:v>
                </c:pt>
                <c:pt idx="18">
                  <c:v>76</c:v>
                </c:pt>
                <c:pt idx="19">
                  <c:v>64</c:v>
                </c:pt>
                <c:pt idx="20">
                  <c:v>80</c:v>
                </c:pt>
                <c:pt idx="21">
                  <c:v>72</c:v>
                </c:pt>
                <c:pt idx="22">
                  <c:v>40</c:v>
                </c:pt>
                <c:pt idx="23">
                  <c:v>28.000000000000004</c:v>
                </c:pt>
                <c:pt idx="24">
                  <c:v>20</c:v>
                </c:pt>
                <c:pt idx="25">
                  <c:v>12</c:v>
                </c:pt>
                <c:pt idx="26">
                  <c:v>12</c:v>
                </c:pt>
              </c:numCache>
            </c:numRef>
          </c:val>
          <c:smooth val="0"/>
          <c:extLst>
            <c:ext xmlns:c16="http://schemas.microsoft.com/office/drawing/2014/chart" uri="{C3380CC4-5D6E-409C-BE32-E72D297353CC}">
              <c16:uniqueId val="{00000004-4F96-CD41-AFF8-5E23B83B6917}"/>
            </c:ext>
          </c:extLst>
        </c:ser>
        <c:ser>
          <c:idx val="5"/>
          <c:order val="5"/>
          <c:tx>
            <c:strRef>
              <c:f>Summary!$A$8</c:f>
              <c:strCache>
                <c:ptCount val="1"/>
                <c:pt idx="0">
                  <c:v>FLEX SPIDER</c:v>
                </c:pt>
              </c:strCache>
            </c:strRef>
          </c:tx>
          <c:spPr>
            <a:ln w="28575" cap="rnd">
              <a:solidFill>
                <a:schemeClr val="accent6"/>
              </a:solidFill>
              <a:round/>
            </a:ln>
            <a:effectLst/>
          </c:spPr>
          <c:marker>
            <c:symbol val="none"/>
          </c:marker>
          <c:val>
            <c:numRef>
              <c:f>Summary!$V$8:$AV$8</c:f>
              <c:numCache>
                <c:formatCode>General</c:formatCode>
                <c:ptCount val="27"/>
                <c:pt idx="0">
                  <c:v>100</c:v>
                </c:pt>
                <c:pt idx="1">
                  <c:v>94.73684210526315</c:v>
                </c:pt>
                <c:pt idx="2">
                  <c:v>100</c:v>
                </c:pt>
                <c:pt idx="3">
                  <c:v>94.73684210526315</c:v>
                </c:pt>
                <c:pt idx="4">
                  <c:v>89.473684210526315</c:v>
                </c:pt>
                <c:pt idx="5">
                  <c:v>89.473684210526315</c:v>
                </c:pt>
                <c:pt idx="6">
                  <c:v>89.473684210526315</c:v>
                </c:pt>
                <c:pt idx="7">
                  <c:v>89.473684210526315</c:v>
                </c:pt>
                <c:pt idx="8">
                  <c:v>94.73684210526315</c:v>
                </c:pt>
                <c:pt idx="9">
                  <c:v>89.473684210526315</c:v>
                </c:pt>
                <c:pt idx="10">
                  <c:v>89.473684210526315</c:v>
                </c:pt>
                <c:pt idx="11">
                  <c:v>89.473684210526315</c:v>
                </c:pt>
                <c:pt idx="12">
                  <c:v>94.73684210526315</c:v>
                </c:pt>
                <c:pt idx="13">
                  <c:v>78.94736842105263</c:v>
                </c:pt>
                <c:pt idx="14">
                  <c:v>0</c:v>
                </c:pt>
                <c:pt idx="15">
                  <c:v>73.68421052631578</c:v>
                </c:pt>
                <c:pt idx="16">
                  <c:v>0</c:v>
                </c:pt>
                <c:pt idx="17">
                  <c:v>57.894736842105267</c:v>
                </c:pt>
                <c:pt idx="18">
                  <c:v>68.421052631578945</c:v>
                </c:pt>
                <c:pt idx="19">
                  <c:v>63.157894736842103</c:v>
                </c:pt>
                <c:pt idx="20">
                  <c:v>78.94736842105263</c:v>
                </c:pt>
                <c:pt idx="21">
                  <c:v>84.210526315789465</c:v>
                </c:pt>
                <c:pt idx="22">
                  <c:v>36.84210526315789</c:v>
                </c:pt>
                <c:pt idx="23">
                  <c:v>31.578947368421051</c:v>
                </c:pt>
                <c:pt idx="24">
                  <c:v>26.315789473684209</c:v>
                </c:pt>
                <c:pt idx="25">
                  <c:v>15.789473684210526</c:v>
                </c:pt>
                <c:pt idx="26">
                  <c:v>10.526315789473683</c:v>
                </c:pt>
              </c:numCache>
            </c:numRef>
          </c:val>
          <c:smooth val="0"/>
          <c:extLst>
            <c:ext xmlns:c16="http://schemas.microsoft.com/office/drawing/2014/chart" uri="{C3380CC4-5D6E-409C-BE32-E72D297353CC}">
              <c16:uniqueId val="{00000005-4F96-CD41-AFF8-5E23B83B6917}"/>
            </c:ext>
          </c:extLst>
        </c:ser>
        <c:ser>
          <c:idx val="6"/>
          <c:order val="6"/>
          <c:tx>
            <c:strRef>
              <c:f>Summary!$A$9</c:f>
              <c:strCache>
                <c:ptCount val="1"/>
                <c:pt idx="0">
                  <c:v>CS_E 50 free</c:v>
                </c:pt>
              </c:strCache>
            </c:strRef>
          </c:tx>
          <c:spPr>
            <a:ln w="28575" cap="rnd">
              <a:solidFill>
                <a:schemeClr val="accent1">
                  <a:lumMod val="60000"/>
                </a:schemeClr>
              </a:solidFill>
              <a:round/>
            </a:ln>
            <a:effectLst/>
          </c:spPr>
          <c:marker>
            <c:symbol val="none"/>
          </c:marker>
          <c:val>
            <c:numRef>
              <c:f>Summary!$V$9:$AV$9</c:f>
              <c:numCache>
                <c:formatCode>General</c:formatCode>
                <c:ptCount val="27"/>
                <c:pt idx="0">
                  <c:v>100</c:v>
                </c:pt>
                <c:pt idx="1">
                  <c:v>100</c:v>
                </c:pt>
                <c:pt idx="2">
                  <c:v>96.969696969696969</c:v>
                </c:pt>
                <c:pt idx="3">
                  <c:v>93.939393939393938</c:v>
                </c:pt>
                <c:pt idx="4">
                  <c:v>90.909090909090907</c:v>
                </c:pt>
                <c:pt idx="5">
                  <c:v>100</c:v>
                </c:pt>
                <c:pt idx="6">
                  <c:v>81.818181818181827</c:v>
                </c:pt>
                <c:pt idx="7">
                  <c:v>100</c:v>
                </c:pt>
                <c:pt idx="8">
                  <c:v>87.878787878787875</c:v>
                </c:pt>
                <c:pt idx="9">
                  <c:v>90.909090909090907</c:v>
                </c:pt>
                <c:pt idx="10">
                  <c:v>72.727272727272734</c:v>
                </c:pt>
                <c:pt idx="11">
                  <c:v>100</c:v>
                </c:pt>
                <c:pt idx="12">
                  <c:v>72.727272727272734</c:v>
                </c:pt>
                <c:pt idx="13">
                  <c:v>81.818181818181827</c:v>
                </c:pt>
                <c:pt idx="14">
                  <c:v>81.818181818181827</c:v>
                </c:pt>
                <c:pt idx="15">
                  <c:v>78.787878787878782</c:v>
                </c:pt>
                <c:pt idx="16">
                  <c:v>93.939393939393938</c:v>
                </c:pt>
                <c:pt idx="17">
                  <c:v>72.727272727272734</c:v>
                </c:pt>
                <c:pt idx="18">
                  <c:v>93.939393939393938</c:v>
                </c:pt>
                <c:pt idx="19">
                  <c:v>69.696969696969703</c:v>
                </c:pt>
                <c:pt idx="20">
                  <c:v>87.878787878787875</c:v>
                </c:pt>
                <c:pt idx="21">
                  <c:v>90.909090909090907</c:v>
                </c:pt>
                <c:pt idx="22">
                  <c:v>30.303030303030305</c:v>
                </c:pt>
                <c:pt idx="23">
                  <c:v>18.181818181818183</c:v>
                </c:pt>
                <c:pt idx="24">
                  <c:v>18.181818181818183</c:v>
                </c:pt>
                <c:pt idx="25">
                  <c:v>6.0606060606060606</c:v>
                </c:pt>
                <c:pt idx="26">
                  <c:v>18.181818181818183</c:v>
                </c:pt>
              </c:numCache>
            </c:numRef>
          </c:val>
          <c:smooth val="0"/>
          <c:extLst>
            <c:ext xmlns:c16="http://schemas.microsoft.com/office/drawing/2014/chart" uri="{C3380CC4-5D6E-409C-BE32-E72D297353CC}">
              <c16:uniqueId val="{00000006-4F96-CD41-AFF8-5E23B83B6917}"/>
            </c:ext>
          </c:extLst>
        </c:ser>
        <c:ser>
          <c:idx val="7"/>
          <c:order val="7"/>
          <c:tx>
            <c:strRef>
              <c:f>Summary!$A$10</c:f>
              <c:strCache>
                <c:ptCount val="1"/>
                <c:pt idx="0">
                  <c:v>CS_E 50 EARS</c:v>
                </c:pt>
              </c:strCache>
            </c:strRef>
          </c:tx>
          <c:spPr>
            <a:ln w="28575" cap="rnd">
              <a:solidFill>
                <a:schemeClr val="accent2">
                  <a:lumMod val="60000"/>
                </a:schemeClr>
              </a:solidFill>
              <a:round/>
            </a:ln>
            <a:effectLst/>
          </c:spPr>
          <c:marker>
            <c:symbol val="none"/>
          </c:marker>
          <c:val>
            <c:numRef>
              <c:f>Summary!$V$10:$AV$10</c:f>
              <c:numCache>
                <c:formatCode>General</c:formatCode>
                <c:ptCount val="27"/>
                <c:pt idx="0">
                  <c:v>100</c:v>
                </c:pt>
                <c:pt idx="1">
                  <c:v>100</c:v>
                </c:pt>
                <c:pt idx="2">
                  <c:v>97.142857142857139</c:v>
                </c:pt>
                <c:pt idx="3">
                  <c:v>91.428571428571431</c:v>
                </c:pt>
                <c:pt idx="4">
                  <c:v>91.428571428571431</c:v>
                </c:pt>
                <c:pt idx="5">
                  <c:v>100</c:v>
                </c:pt>
                <c:pt idx="6">
                  <c:v>100</c:v>
                </c:pt>
                <c:pt idx="7">
                  <c:v>100</c:v>
                </c:pt>
                <c:pt idx="8">
                  <c:v>88.571428571428569</c:v>
                </c:pt>
                <c:pt idx="9">
                  <c:v>94.285714285714278</c:v>
                </c:pt>
                <c:pt idx="10">
                  <c:v>77.142857142857153</c:v>
                </c:pt>
                <c:pt idx="11">
                  <c:v>100</c:v>
                </c:pt>
                <c:pt idx="12">
                  <c:v>80</c:v>
                </c:pt>
                <c:pt idx="13">
                  <c:v>82.857142857142861</c:v>
                </c:pt>
                <c:pt idx="14">
                  <c:v>91.428571428571431</c:v>
                </c:pt>
                <c:pt idx="15">
                  <c:v>77.142857142857153</c:v>
                </c:pt>
                <c:pt idx="16">
                  <c:v>94.285714285714278</c:v>
                </c:pt>
                <c:pt idx="17">
                  <c:v>82.857142857142861</c:v>
                </c:pt>
                <c:pt idx="18">
                  <c:v>97.142857142857139</c:v>
                </c:pt>
                <c:pt idx="19">
                  <c:v>71.428571428571431</c:v>
                </c:pt>
                <c:pt idx="20">
                  <c:v>82.857142857142861</c:v>
                </c:pt>
                <c:pt idx="21">
                  <c:v>85.714285714285708</c:v>
                </c:pt>
                <c:pt idx="22">
                  <c:v>34.285714285714285</c:v>
                </c:pt>
                <c:pt idx="23">
                  <c:v>34.285714285714285</c:v>
                </c:pt>
                <c:pt idx="24">
                  <c:v>31.428571428571427</c:v>
                </c:pt>
                <c:pt idx="25">
                  <c:v>14.285714285714285</c:v>
                </c:pt>
                <c:pt idx="26">
                  <c:v>22.857142857142858</c:v>
                </c:pt>
              </c:numCache>
            </c:numRef>
          </c:val>
          <c:smooth val="0"/>
          <c:extLst>
            <c:ext xmlns:c16="http://schemas.microsoft.com/office/drawing/2014/chart" uri="{C3380CC4-5D6E-409C-BE32-E72D297353CC}">
              <c16:uniqueId val="{00000007-4F96-CD41-AFF8-5E23B83B6917}"/>
            </c:ext>
          </c:extLst>
        </c:ser>
        <c:ser>
          <c:idx val="8"/>
          <c:order val="8"/>
          <c:tx>
            <c:strRef>
              <c:f>Summary!$A$11</c:f>
              <c:strCache>
                <c:ptCount val="1"/>
                <c:pt idx="0">
                  <c:v>CS_E 50 MASTER</c:v>
                </c:pt>
              </c:strCache>
            </c:strRef>
          </c:tx>
          <c:spPr>
            <a:ln w="28575" cap="rnd">
              <a:solidFill>
                <a:schemeClr val="accent3">
                  <a:lumMod val="60000"/>
                </a:schemeClr>
              </a:solidFill>
              <a:round/>
            </a:ln>
            <a:effectLst/>
          </c:spPr>
          <c:marker>
            <c:symbol val="none"/>
          </c:marker>
          <c:val>
            <c:numRef>
              <c:f>Summary!$V$11:$AV$11</c:f>
              <c:numCache>
                <c:formatCode>General</c:formatCode>
                <c:ptCount val="27"/>
                <c:pt idx="0">
                  <c:v>100</c:v>
                </c:pt>
                <c:pt idx="1">
                  <c:v>100</c:v>
                </c:pt>
                <c:pt idx="2">
                  <c:v>97.826086956521735</c:v>
                </c:pt>
                <c:pt idx="3">
                  <c:v>86.956521739130437</c:v>
                </c:pt>
                <c:pt idx="4">
                  <c:v>91.304347826086953</c:v>
                </c:pt>
                <c:pt idx="5">
                  <c:v>100</c:v>
                </c:pt>
                <c:pt idx="6">
                  <c:v>84.782608695652172</c:v>
                </c:pt>
                <c:pt idx="7">
                  <c:v>100</c:v>
                </c:pt>
                <c:pt idx="8">
                  <c:v>91.304347826086953</c:v>
                </c:pt>
                <c:pt idx="9">
                  <c:v>97.826086956521735</c:v>
                </c:pt>
                <c:pt idx="10">
                  <c:v>100</c:v>
                </c:pt>
                <c:pt idx="11">
                  <c:v>100</c:v>
                </c:pt>
                <c:pt idx="12">
                  <c:v>100</c:v>
                </c:pt>
                <c:pt idx="13">
                  <c:v>93.478260869565219</c:v>
                </c:pt>
                <c:pt idx="14">
                  <c:v>86.956521739130437</c:v>
                </c:pt>
                <c:pt idx="15">
                  <c:v>78.260869565217391</c:v>
                </c:pt>
                <c:pt idx="16">
                  <c:v>95.652173913043484</c:v>
                </c:pt>
                <c:pt idx="17">
                  <c:v>78.260869565217391</c:v>
                </c:pt>
                <c:pt idx="18">
                  <c:v>97.826086956521735</c:v>
                </c:pt>
                <c:pt idx="19">
                  <c:v>89.130434782608688</c:v>
                </c:pt>
                <c:pt idx="20">
                  <c:v>93.478260869565219</c:v>
                </c:pt>
                <c:pt idx="21">
                  <c:v>89.130434782608688</c:v>
                </c:pt>
                <c:pt idx="22">
                  <c:v>63.04347826086957</c:v>
                </c:pt>
                <c:pt idx="23">
                  <c:v>39.130434782608695</c:v>
                </c:pt>
                <c:pt idx="24">
                  <c:v>36.95652173913043</c:v>
                </c:pt>
                <c:pt idx="25">
                  <c:v>23.913043478260871</c:v>
                </c:pt>
                <c:pt idx="26">
                  <c:v>58.695652173913047</c:v>
                </c:pt>
              </c:numCache>
            </c:numRef>
          </c:val>
          <c:smooth val="0"/>
          <c:extLst>
            <c:ext xmlns:c16="http://schemas.microsoft.com/office/drawing/2014/chart" uri="{C3380CC4-5D6E-409C-BE32-E72D297353CC}">
              <c16:uniqueId val="{00000008-4F96-CD41-AFF8-5E23B83B6917}"/>
            </c:ext>
          </c:extLst>
        </c:ser>
        <c:ser>
          <c:idx val="9"/>
          <c:order val="9"/>
          <c:tx>
            <c:strRef>
              <c:f>Summary!$A$12</c:f>
              <c:strCache>
                <c:ptCount val="1"/>
                <c:pt idx="0">
                  <c:v>CS_E 50 advEARS</c:v>
                </c:pt>
              </c:strCache>
            </c:strRef>
          </c:tx>
          <c:spPr>
            <a:ln w="28575" cap="rnd">
              <a:solidFill>
                <a:schemeClr val="accent4">
                  <a:lumMod val="60000"/>
                </a:schemeClr>
              </a:solidFill>
              <a:round/>
            </a:ln>
            <a:effectLst/>
          </c:spPr>
          <c:marker>
            <c:symbol val="none"/>
          </c:marker>
          <c:val>
            <c:numRef>
              <c:f>Summary!$V$12:$AV$12</c:f>
              <c:numCache>
                <c:formatCode>General</c:formatCode>
                <c:ptCount val="27"/>
                <c:pt idx="0">
                  <c:v>100</c:v>
                </c:pt>
                <c:pt idx="1">
                  <c:v>100</c:v>
                </c:pt>
                <c:pt idx="2">
                  <c:v>98.113207547169807</c:v>
                </c:pt>
                <c:pt idx="3">
                  <c:v>100</c:v>
                </c:pt>
                <c:pt idx="4">
                  <c:v>92.452830188679243</c:v>
                </c:pt>
                <c:pt idx="5">
                  <c:v>100</c:v>
                </c:pt>
                <c:pt idx="6">
                  <c:v>96.226415094339629</c:v>
                </c:pt>
                <c:pt idx="7">
                  <c:v>100</c:v>
                </c:pt>
                <c:pt idx="8">
                  <c:v>92.452830188679243</c:v>
                </c:pt>
                <c:pt idx="9">
                  <c:v>98.113207547169807</c:v>
                </c:pt>
                <c:pt idx="10">
                  <c:v>100</c:v>
                </c:pt>
                <c:pt idx="11">
                  <c:v>100</c:v>
                </c:pt>
                <c:pt idx="12">
                  <c:v>100</c:v>
                </c:pt>
                <c:pt idx="13">
                  <c:v>92.452830188679243</c:v>
                </c:pt>
                <c:pt idx="14">
                  <c:v>88.679245283018872</c:v>
                </c:pt>
                <c:pt idx="15">
                  <c:v>81.132075471698116</c:v>
                </c:pt>
                <c:pt idx="16">
                  <c:v>96.226415094339629</c:v>
                </c:pt>
                <c:pt idx="17">
                  <c:v>100</c:v>
                </c:pt>
                <c:pt idx="18">
                  <c:v>98.113207547169807</c:v>
                </c:pt>
                <c:pt idx="19">
                  <c:v>90.566037735849065</c:v>
                </c:pt>
                <c:pt idx="20">
                  <c:v>94.339622641509436</c:v>
                </c:pt>
                <c:pt idx="21">
                  <c:v>90.566037735849065</c:v>
                </c:pt>
                <c:pt idx="22">
                  <c:v>71.698113207547166</c:v>
                </c:pt>
                <c:pt idx="23">
                  <c:v>49.056603773584904</c:v>
                </c:pt>
                <c:pt idx="24">
                  <c:v>43.39622641509434</c:v>
                </c:pt>
                <c:pt idx="25">
                  <c:v>43.39622641509434</c:v>
                </c:pt>
                <c:pt idx="26">
                  <c:v>52.830188679245282</c:v>
                </c:pt>
              </c:numCache>
            </c:numRef>
          </c:val>
          <c:smooth val="0"/>
          <c:extLst>
            <c:ext xmlns:c16="http://schemas.microsoft.com/office/drawing/2014/chart" uri="{C3380CC4-5D6E-409C-BE32-E72D297353CC}">
              <c16:uniqueId val="{00000009-4F96-CD41-AFF8-5E23B83B6917}"/>
            </c:ext>
          </c:extLst>
        </c:ser>
        <c:ser>
          <c:idx val="10"/>
          <c:order val="10"/>
          <c:tx>
            <c:strRef>
              <c:f>Summary!$A$13</c:f>
              <c:strCache>
                <c:ptCount val="1"/>
                <c:pt idx="0">
                  <c:v>CS_E 50 boilerplates (DODT)</c:v>
                </c:pt>
              </c:strCache>
            </c:strRef>
          </c:tx>
          <c:spPr>
            <a:ln w="28575" cap="rnd">
              <a:solidFill>
                <a:schemeClr val="accent5">
                  <a:lumMod val="60000"/>
                </a:schemeClr>
              </a:solidFill>
              <a:round/>
            </a:ln>
            <a:effectLst/>
          </c:spPr>
          <c:marker>
            <c:symbol val="none"/>
          </c:marker>
          <c:val>
            <c:numRef>
              <c:f>Summary!$V$13:$AV$13</c:f>
              <c:numCache>
                <c:formatCode>General</c:formatCode>
                <c:ptCount val="27"/>
                <c:pt idx="0">
                  <c:v>100</c:v>
                </c:pt>
                <c:pt idx="1">
                  <c:v>100</c:v>
                </c:pt>
                <c:pt idx="2">
                  <c:v>97.777777777777771</c:v>
                </c:pt>
                <c:pt idx="3">
                  <c:v>88.888888888888886</c:v>
                </c:pt>
                <c:pt idx="4">
                  <c:v>91.111111111111114</c:v>
                </c:pt>
                <c:pt idx="5">
                  <c:v>100</c:v>
                </c:pt>
                <c:pt idx="6">
                  <c:v>93.333333333333329</c:v>
                </c:pt>
                <c:pt idx="7">
                  <c:v>100</c:v>
                </c:pt>
                <c:pt idx="8">
                  <c:v>88.888888888888886</c:v>
                </c:pt>
                <c:pt idx="9">
                  <c:v>97.777777777777771</c:v>
                </c:pt>
                <c:pt idx="10">
                  <c:v>97.777777777777771</c:v>
                </c:pt>
                <c:pt idx="11">
                  <c:v>100</c:v>
                </c:pt>
                <c:pt idx="12">
                  <c:v>97.777777777777771</c:v>
                </c:pt>
                <c:pt idx="13">
                  <c:v>91.111111111111114</c:v>
                </c:pt>
                <c:pt idx="14">
                  <c:v>91.111111111111114</c:v>
                </c:pt>
                <c:pt idx="15">
                  <c:v>82.222222222222214</c:v>
                </c:pt>
                <c:pt idx="16">
                  <c:v>95.555555555555557</c:v>
                </c:pt>
                <c:pt idx="17">
                  <c:v>80</c:v>
                </c:pt>
                <c:pt idx="18">
                  <c:v>97.777777777777771</c:v>
                </c:pt>
                <c:pt idx="19">
                  <c:v>88.888888888888886</c:v>
                </c:pt>
                <c:pt idx="20">
                  <c:v>88.888888888888886</c:v>
                </c:pt>
                <c:pt idx="21">
                  <c:v>88.888888888888886</c:v>
                </c:pt>
                <c:pt idx="22">
                  <c:v>62.222222222222221</c:v>
                </c:pt>
                <c:pt idx="23">
                  <c:v>44.444444444444443</c:v>
                </c:pt>
                <c:pt idx="24">
                  <c:v>37.777777777777779</c:v>
                </c:pt>
                <c:pt idx="25">
                  <c:v>26.666666666666668</c:v>
                </c:pt>
                <c:pt idx="26">
                  <c:v>55.555555555555557</c:v>
                </c:pt>
              </c:numCache>
            </c:numRef>
          </c:val>
          <c:smooth val="0"/>
          <c:extLst>
            <c:ext xmlns:c16="http://schemas.microsoft.com/office/drawing/2014/chart" uri="{C3380CC4-5D6E-409C-BE32-E72D297353CC}">
              <c16:uniqueId val="{0000000A-4F96-CD41-AFF8-5E23B83B6917}"/>
            </c:ext>
          </c:extLst>
        </c:ser>
        <c:ser>
          <c:idx val="11"/>
          <c:order val="11"/>
          <c:tx>
            <c:strRef>
              <c:f>Summary!$A$14</c:f>
              <c:strCache>
                <c:ptCount val="1"/>
                <c:pt idx="0">
                  <c:v>CS_E 50 SPIDER</c:v>
                </c:pt>
              </c:strCache>
            </c:strRef>
          </c:tx>
          <c:spPr>
            <a:ln w="28575" cap="rnd">
              <a:solidFill>
                <a:schemeClr val="accent6">
                  <a:lumMod val="60000"/>
                </a:schemeClr>
              </a:solidFill>
              <a:round/>
            </a:ln>
            <a:effectLst/>
          </c:spPr>
          <c:marker>
            <c:symbol val="none"/>
          </c:marker>
          <c:val>
            <c:numRef>
              <c:f>Summary!$V$14:$AV$14</c:f>
              <c:numCache>
                <c:formatCode>General</c:formatCode>
                <c:ptCount val="27"/>
                <c:pt idx="0">
                  <c:v>100</c:v>
                </c:pt>
                <c:pt idx="1">
                  <c:v>100</c:v>
                </c:pt>
                <c:pt idx="2">
                  <c:v>98.113207547169807</c:v>
                </c:pt>
                <c:pt idx="3">
                  <c:v>98.113207547169807</c:v>
                </c:pt>
                <c:pt idx="4">
                  <c:v>92.452830188679243</c:v>
                </c:pt>
                <c:pt idx="5">
                  <c:v>100</c:v>
                </c:pt>
                <c:pt idx="6">
                  <c:v>84.905660377358487</c:v>
                </c:pt>
                <c:pt idx="7">
                  <c:v>100</c:v>
                </c:pt>
                <c:pt idx="8">
                  <c:v>90.566037735849065</c:v>
                </c:pt>
                <c:pt idx="9">
                  <c:v>98.113207547169807</c:v>
                </c:pt>
                <c:pt idx="10">
                  <c:v>100</c:v>
                </c:pt>
                <c:pt idx="11">
                  <c:v>100</c:v>
                </c:pt>
                <c:pt idx="12">
                  <c:v>100</c:v>
                </c:pt>
                <c:pt idx="13">
                  <c:v>94.339622641509436</c:v>
                </c:pt>
                <c:pt idx="14">
                  <c:v>11.320754716981133</c:v>
                </c:pt>
                <c:pt idx="15">
                  <c:v>83.018867924528308</c:v>
                </c:pt>
                <c:pt idx="16">
                  <c:v>11.320754716981133</c:v>
                </c:pt>
                <c:pt idx="17">
                  <c:v>90.566037735849065</c:v>
                </c:pt>
                <c:pt idx="18">
                  <c:v>98.113207547169807</c:v>
                </c:pt>
                <c:pt idx="19">
                  <c:v>90.566037735849065</c:v>
                </c:pt>
                <c:pt idx="20">
                  <c:v>90.566037735849065</c:v>
                </c:pt>
                <c:pt idx="21">
                  <c:v>90.566037735849065</c:v>
                </c:pt>
                <c:pt idx="22">
                  <c:v>64.15094339622641</c:v>
                </c:pt>
                <c:pt idx="23">
                  <c:v>52.830188679245282</c:v>
                </c:pt>
                <c:pt idx="24">
                  <c:v>49.056603773584904</c:v>
                </c:pt>
                <c:pt idx="25">
                  <c:v>43.39622641509434</c:v>
                </c:pt>
                <c:pt idx="26">
                  <c:v>47.169811320754718</c:v>
                </c:pt>
              </c:numCache>
            </c:numRef>
          </c:val>
          <c:smooth val="0"/>
          <c:extLst>
            <c:ext xmlns:c16="http://schemas.microsoft.com/office/drawing/2014/chart" uri="{C3380CC4-5D6E-409C-BE32-E72D297353CC}">
              <c16:uniqueId val="{0000000B-4F96-CD41-AFF8-5E23B83B6917}"/>
            </c:ext>
          </c:extLst>
        </c:ser>
        <c:ser>
          <c:idx val="12"/>
          <c:order val="12"/>
          <c:tx>
            <c:strRef>
              <c:f>Summary!$A$15</c:f>
              <c:strCache>
                <c:ptCount val="1"/>
                <c:pt idx="0">
                  <c:v>ECSS_E60-30 free</c:v>
                </c:pt>
              </c:strCache>
            </c:strRef>
          </c:tx>
          <c:spPr>
            <a:ln w="28575" cap="rnd">
              <a:solidFill>
                <a:schemeClr val="accent1">
                  <a:lumMod val="80000"/>
                  <a:lumOff val="20000"/>
                </a:schemeClr>
              </a:solidFill>
              <a:round/>
            </a:ln>
            <a:effectLst/>
          </c:spPr>
          <c:marker>
            <c:symbol val="none"/>
          </c:marker>
          <c:val>
            <c:numRef>
              <c:f>Summary!$V$15:$AV$15</c:f>
              <c:numCache>
                <c:formatCode>General</c:formatCode>
                <c:ptCount val="27"/>
                <c:pt idx="0">
                  <c:v>100</c:v>
                </c:pt>
                <c:pt idx="1">
                  <c:v>100</c:v>
                </c:pt>
                <c:pt idx="2">
                  <c:v>100</c:v>
                </c:pt>
                <c:pt idx="3">
                  <c:v>72</c:v>
                </c:pt>
                <c:pt idx="4">
                  <c:v>84</c:v>
                </c:pt>
                <c:pt idx="5">
                  <c:v>92</c:v>
                </c:pt>
                <c:pt idx="6">
                  <c:v>28.000000000000004</c:v>
                </c:pt>
                <c:pt idx="7">
                  <c:v>92</c:v>
                </c:pt>
                <c:pt idx="8">
                  <c:v>56.000000000000007</c:v>
                </c:pt>
                <c:pt idx="9">
                  <c:v>60</c:v>
                </c:pt>
                <c:pt idx="10">
                  <c:v>88</c:v>
                </c:pt>
                <c:pt idx="11">
                  <c:v>92</c:v>
                </c:pt>
                <c:pt idx="12">
                  <c:v>64</c:v>
                </c:pt>
                <c:pt idx="13">
                  <c:v>76</c:v>
                </c:pt>
                <c:pt idx="14">
                  <c:v>56.000000000000007</c:v>
                </c:pt>
                <c:pt idx="15">
                  <c:v>84</c:v>
                </c:pt>
                <c:pt idx="16">
                  <c:v>92</c:v>
                </c:pt>
                <c:pt idx="17">
                  <c:v>20</c:v>
                </c:pt>
                <c:pt idx="18">
                  <c:v>88</c:v>
                </c:pt>
                <c:pt idx="19">
                  <c:v>80</c:v>
                </c:pt>
                <c:pt idx="20">
                  <c:v>32</c:v>
                </c:pt>
                <c:pt idx="21">
                  <c:v>100</c:v>
                </c:pt>
                <c:pt idx="22">
                  <c:v>16</c:v>
                </c:pt>
                <c:pt idx="23">
                  <c:v>12</c:v>
                </c:pt>
                <c:pt idx="24">
                  <c:v>4</c:v>
                </c:pt>
                <c:pt idx="25">
                  <c:v>0</c:v>
                </c:pt>
                <c:pt idx="26">
                  <c:v>8</c:v>
                </c:pt>
              </c:numCache>
            </c:numRef>
          </c:val>
          <c:smooth val="0"/>
          <c:extLst>
            <c:ext xmlns:c16="http://schemas.microsoft.com/office/drawing/2014/chart" uri="{C3380CC4-5D6E-409C-BE32-E72D297353CC}">
              <c16:uniqueId val="{0000000C-4F96-CD41-AFF8-5E23B83B6917}"/>
            </c:ext>
          </c:extLst>
        </c:ser>
        <c:ser>
          <c:idx val="13"/>
          <c:order val="13"/>
          <c:tx>
            <c:strRef>
              <c:f>Summary!$A$16</c:f>
              <c:strCache>
                <c:ptCount val="1"/>
                <c:pt idx="0">
                  <c:v>ECSS_E60-30 EARS</c:v>
                </c:pt>
              </c:strCache>
            </c:strRef>
          </c:tx>
          <c:spPr>
            <a:ln w="28575" cap="rnd">
              <a:solidFill>
                <a:schemeClr val="accent2">
                  <a:lumMod val="80000"/>
                  <a:lumOff val="20000"/>
                </a:schemeClr>
              </a:solidFill>
              <a:round/>
            </a:ln>
            <a:effectLst/>
          </c:spPr>
          <c:marker>
            <c:symbol val="none"/>
          </c:marker>
          <c:val>
            <c:numRef>
              <c:f>Summary!$V$16:$AV$16</c:f>
              <c:numCache>
                <c:formatCode>General</c:formatCode>
                <c:ptCount val="27"/>
                <c:pt idx="0">
                  <c:v>100</c:v>
                </c:pt>
                <c:pt idx="1">
                  <c:v>100</c:v>
                </c:pt>
                <c:pt idx="2">
                  <c:v>100</c:v>
                </c:pt>
                <c:pt idx="3">
                  <c:v>100</c:v>
                </c:pt>
                <c:pt idx="4">
                  <c:v>93.103448275862064</c:v>
                </c:pt>
                <c:pt idx="5">
                  <c:v>93.103448275862064</c:v>
                </c:pt>
                <c:pt idx="6">
                  <c:v>86.206896551724128</c:v>
                </c:pt>
                <c:pt idx="7">
                  <c:v>93.103448275862064</c:v>
                </c:pt>
                <c:pt idx="8">
                  <c:v>68.965517241379317</c:v>
                </c:pt>
                <c:pt idx="9">
                  <c:v>72.41379310344827</c:v>
                </c:pt>
                <c:pt idx="10">
                  <c:v>96.551724137931032</c:v>
                </c:pt>
                <c:pt idx="11">
                  <c:v>96.551724137931032</c:v>
                </c:pt>
                <c:pt idx="12">
                  <c:v>96.551724137931032</c:v>
                </c:pt>
                <c:pt idx="13">
                  <c:v>82.758620689655174</c:v>
                </c:pt>
                <c:pt idx="14">
                  <c:v>93.103448275862064</c:v>
                </c:pt>
                <c:pt idx="15">
                  <c:v>89.65517241379311</c:v>
                </c:pt>
                <c:pt idx="16">
                  <c:v>93.103448275862064</c:v>
                </c:pt>
                <c:pt idx="17">
                  <c:v>86.206896551724128</c:v>
                </c:pt>
                <c:pt idx="18">
                  <c:v>96.551724137931032</c:v>
                </c:pt>
                <c:pt idx="19">
                  <c:v>96.551724137931032</c:v>
                </c:pt>
                <c:pt idx="20">
                  <c:v>41.379310344827587</c:v>
                </c:pt>
                <c:pt idx="21">
                  <c:v>100</c:v>
                </c:pt>
                <c:pt idx="22">
                  <c:v>41.379310344827587</c:v>
                </c:pt>
                <c:pt idx="23">
                  <c:v>65.517241379310349</c:v>
                </c:pt>
                <c:pt idx="24">
                  <c:v>58.620689655172406</c:v>
                </c:pt>
                <c:pt idx="25">
                  <c:v>55.172413793103445</c:v>
                </c:pt>
                <c:pt idx="26">
                  <c:v>31.03448275862069</c:v>
                </c:pt>
              </c:numCache>
            </c:numRef>
          </c:val>
          <c:smooth val="0"/>
          <c:extLst>
            <c:ext xmlns:c16="http://schemas.microsoft.com/office/drawing/2014/chart" uri="{C3380CC4-5D6E-409C-BE32-E72D297353CC}">
              <c16:uniqueId val="{0000000D-4F96-CD41-AFF8-5E23B83B6917}"/>
            </c:ext>
          </c:extLst>
        </c:ser>
        <c:ser>
          <c:idx val="14"/>
          <c:order val="14"/>
          <c:tx>
            <c:strRef>
              <c:f>Summary!$A$17</c:f>
              <c:strCache>
                <c:ptCount val="1"/>
                <c:pt idx="0">
                  <c:v>ECSS_E60-30 MASTER</c:v>
                </c:pt>
              </c:strCache>
            </c:strRef>
          </c:tx>
          <c:spPr>
            <a:ln w="28575" cap="rnd">
              <a:solidFill>
                <a:schemeClr val="accent3">
                  <a:lumMod val="80000"/>
                  <a:lumOff val="20000"/>
                </a:schemeClr>
              </a:solidFill>
              <a:round/>
            </a:ln>
            <a:effectLst/>
          </c:spPr>
          <c:marker>
            <c:symbol val="none"/>
          </c:marker>
          <c:val>
            <c:numRef>
              <c:f>Summary!$V$17:$AV$17</c:f>
              <c:numCache>
                <c:formatCode>General</c:formatCode>
                <c:ptCount val="27"/>
                <c:pt idx="0">
                  <c:v>100</c:v>
                </c:pt>
                <c:pt idx="1">
                  <c:v>100</c:v>
                </c:pt>
                <c:pt idx="2">
                  <c:v>100</c:v>
                </c:pt>
                <c:pt idx="3">
                  <c:v>83.333333333333343</c:v>
                </c:pt>
                <c:pt idx="4">
                  <c:v>93.333333333333329</c:v>
                </c:pt>
                <c:pt idx="5">
                  <c:v>90</c:v>
                </c:pt>
                <c:pt idx="6">
                  <c:v>86.666666666666671</c:v>
                </c:pt>
                <c:pt idx="7">
                  <c:v>93.333333333333329</c:v>
                </c:pt>
                <c:pt idx="8">
                  <c:v>83.333333333333343</c:v>
                </c:pt>
                <c:pt idx="9">
                  <c:v>83.333333333333343</c:v>
                </c:pt>
                <c:pt idx="10">
                  <c:v>100</c:v>
                </c:pt>
                <c:pt idx="11">
                  <c:v>96.666666666666671</c:v>
                </c:pt>
                <c:pt idx="12">
                  <c:v>100</c:v>
                </c:pt>
                <c:pt idx="13">
                  <c:v>90</c:v>
                </c:pt>
                <c:pt idx="14">
                  <c:v>93.333333333333329</c:v>
                </c:pt>
                <c:pt idx="15">
                  <c:v>90</c:v>
                </c:pt>
                <c:pt idx="16">
                  <c:v>96.666666666666671</c:v>
                </c:pt>
                <c:pt idx="17">
                  <c:v>83.333333333333343</c:v>
                </c:pt>
                <c:pt idx="18">
                  <c:v>96.666666666666671</c:v>
                </c:pt>
                <c:pt idx="19">
                  <c:v>96.666666666666671</c:v>
                </c:pt>
                <c:pt idx="20">
                  <c:v>66.666666666666657</c:v>
                </c:pt>
                <c:pt idx="21">
                  <c:v>100</c:v>
                </c:pt>
                <c:pt idx="22">
                  <c:v>56.666666666666664</c:v>
                </c:pt>
                <c:pt idx="23">
                  <c:v>76.666666666666671</c:v>
                </c:pt>
                <c:pt idx="24">
                  <c:v>73.333333333333329</c:v>
                </c:pt>
                <c:pt idx="25">
                  <c:v>66.666666666666657</c:v>
                </c:pt>
                <c:pt idx="26">
                  <c:v>43.333333333333336</c:v>
                </c:pt>
              </c:numCache>
            </c:numRef>
          </c:val>
          <c:smooth val="0"/>
          <c:extLst>
            <c:ext xmlns:c16="http://schemas.microsoft.com/office/drawing/2014/chart" uri="{C3380CC4-5D6E-409C-BE32-E72D297353CC}">
              <c16:uniqueId val="{0000000E-4F96-CD41-AFF8-5E23B83B6917}"/>
            </c:ext>
          </c:extLst>
        </c:ser>
        <c:ser>
          <c:idx val="15"/>
          <c:order val="15"/>
          <c:tx>
            <c:strRef>
              <c:f>Summary!$A$18</c:f>
              <c:strCache>
                <c:ptCount val="1"/>
                <c:pt idx="0">
                  <c:v>ECSS_E60-30 advEARS</c:v>
                </c:pt>
              </c:strCache>
            </c:strRef>
          </c:tx>
          <c:spPr>
            <a:ln w="28575" cap="rnd">
              <a:solidFill>
                <a:schemeClr val="accent4">
                  <a:lumMod val="80000"/>
                  <a:lumOff val="20000"/>
                </a:schemeClr>
              </a:solidFill>
              <a:round/>
            </a:ln>
            <a:effectLst/>
          </c:spPr>
          <c:marker>
            <c:symbol val="none"/>
          </c:marker>
          <c:val>
            <c:numRef>
              <c:f>Summary!$V$18:$AV$18</c:f>
              <c:numCache>
                <c:formatCode>General</c:formatCode>
                <c:ptCount val="27"/>
                <c:pt idx="0">
                  <c:v>100</c:v>
                </c:pt>
                <c:pt idx="1">
                  <c:v>100</c:v>
                </c:pt>
                <c:pt idx="2">
                  <c:v>100</c:v>
                </c:pt>
                <c:pt idx="3">
                  <c:v>100</c:v>
                </c:pt>
                <c:pt idx="4">
                  <c:v>90.322580645161281</c:v>
                </c:pt>
                <c:pt idx="5">
                  <c:v>93.548387096774192</c:v>
                </c:pt>
                <c:pt idx="6">
                  <c:v>93.548387096774192</c:v>
                </c:pt>
                <c:pt idx="7">
                  <c:v>93.548387096774192</c:v>
                </c:pt>
                <c:pt idx="8">
                  <c:v>87.096774193548384</c:v>
                </c:pt>
                <c:pt idx="9">
                  <c:v>93.548387096774192</c:v>
                </c:pt>
                <c:pt idx="10">
                  <c:v>100</c:v>
                </c:pt>
                <c:pt idx="11">
                  <c:v>96.774193548387103</c:v>
                </c:pt>
                <c:pt idx="12">
                  <c:v>100</c:v>
                </c:pt>
                <c:pt idx="13">
                  <c:v>93.548387096774192</c:v>
                </c:pt>
                <c:pt idx="14">
                  <c:v>90.322580645161281</c:v>
                </c:pt>
                <c:pt idx="15">
                  <c:v>90.322580645161281</c:v>
                </c:pt>
                <c:pt idx="16">
                  <c:v>96.774193548387103</c:v>
                </c:pt>
                <c:pt idx="17">
                  <c:v>96.774193548387103</c:v>
                </c:pt>
                <c:pt idx="18">
                  <c:v>96.774193548387103</c:v>
                </c:pt>
                <c:pt idx="19">
                  <c:v>100</c:v>
                </c:pt>
                <c:pt idx="20">
                  <c:v>67.741935483870961</c:v>
                </c:pt>
                <c:pt idx="21">
                  <c:v>100</c:v>
                </c:pt>
                <c:pt idx="22">
                  <c:v>29.032258064516132</c:v>
                </c:pt>
                <c:pt idx="23">
                  <c:v>77.41935483870968</c:v>
                </c:pt>
                <c:pt idx="24">
                  <c:v>74.193548387096769</c:v>
                </c:pt>
                <c:pt idx="25">
                  <c:v>74.193548387096769</c:v>
                </c:pt>
                <c:pt idx="26">
                  <c:v>70.967741935483872</c:v>
                </c:pt>
              </c:numCache>
            </c:numRef>
          </c:val>
          <c:smooth val="0"/>
          <c:extLst>
            <c:ext xmlns:c16="http://schemas.microsoft.com/office/drawing/2014/chart" uri="{C3380CC4-5D6E-409C-BE32-E72D297353CC}">
              <c16:uniqueId val="{0000000F-4F96-CD41-AFF8-5E23B83B6917}"/>
            </c:ext>
          </c:extLst>
        </c:ser>
        <c:ser>
          <c:idx val="16"/>
          <c:order val="16"/>
          <c:tx>
            <c:strRef>
              <c:f>Summary!$A$19</c:f>
              <c:strCache>
                <c:ptCount val="1"/>
                <c:pt idx="0">
                  <c:v>ECSS_E60-30 boilerplates (DODT)</c:v>
                </c:pt>
              </c:strCache>
            </c:strRef>
          </c:tx>
          <c:spPr>
            <a:ln w="28575" cap="rnd">
              <a:solidFill>
                <a:schemeClr val="accent5">
                  <a:lumMod val="80000"/>
                  <a:lumOff val="20000"/>
                </a:schemeClr>
              </a:solidFill>
              <a:round/>
            </a:ln>
            <a:effectLst/>
          </c:spPr>
          <c:marker>
            <c:symbol val="none"/>
          </c:marker>
          <c:val>
            <c:numRef>
              <c:f>Summary!$V$19:$AV$19</c:f>
              <c:numCache>
                <c:formatCode>General</c:formatCode>
                <c:ptCount val="27"/>
                <c:pt idx="0">
                  <c:v>100</c:v>
                </c:pt>
                <c:pt idx="1">
                  <c:v>100</c:v>
                </c:pt>
                <c:pt idx="2">
                  <c:v>100</c:v>
                </c:pt>
                <c:pt idx="3">
                  <c:v>90</c:v>
                </c:pt>
                <c:pt idx="4">
                  <c:v>93.333333333333329</c:v>
                </c:pt>
                <c:pt idx="5">
                  <c:v>93.333333333333329</c:v>
                </c:pt>
                <c:pt idx="6">
                  <c:v>86.666666666666671</c:v>
                </c:pt>
                <c:pt idx="7">
                  <c:v>93.333333333333329</c:v>
                </c:pt>
                <c:pt idx="8">
                  <c:v>80</c:v>
                </c:pt>
                <c:pt idx="9">
                  <c:v>70</c:v>
                </c:pt>
                <c:pt idx="10">
                  <c:v>100</c:v>
                </c:pt>
                <c:pt idx="11">
                  <c:v>96.666666666666671</c:v>
                </c:pt>
                <c:pt idx="12">
                  <c:v>100</c:v>
                </c:pt>
                <c:pt idx="13">
                  <c:v>83.333333333333343</c:v>
                </c:pt>
                <c:pt idx="14">
                  <c:v>90</c:v>
                </c:pt>
                <c:pt idx="15">
                  <c:v>90</c:v>
                </c:pt>
                <c:pt idx="16">
                  <c:v>96.666666666666671</c:v>
                </c:pt>
                <c:pt idx="17">
                  <c:v>83.333333333333343</c:v>
                </c:pt>
                <c:pt idx="18">
                  <c:v>93.333333333333329</c:v>
                </c:pt>
                <c:pt idx="19">
                  <c:v>96.666666666666671</c:v>
                </c:pt>
                <c:pt idx="20">
                  <c:v>50</c:v>
                </c:pt>
                <c:pt idx="21">
                  <c:v>100</c:v>
                </c:pt>
                <c:pt idx="22">
                  <c:v>56.666666666666664</c:v>
                </c:pt>
                <c:pt idx="23">
                  <c:v>76.666666666666671</c:v>
                </c:pt>
                <c:pt idx="24">
                  <c:v>66.666666666666657</c:v>
                </c:pt>
                <c:pt idx="25">
                  <c:v>63.333333333333329</c:v>
                </c:pt>
                <c:pt idx="26">
                  <c:v>36.666666666666664</c:v>
                </c:pt>
              </c:numCache>
            </c:numRef>
          </c:val>
          <c:smooth val="0"/>
          <c:extLst>
            <c:ext xmlns:c16="http://schemas.microsoft.com/office/drawing/2014/chart" uri="{C3380CC4-5D6E-409C-BE32-E72D297353CC}">
              <c16:uniqueId val="{00000010-4F96-CD41-AFF8-5E23B83B6917}"/>
            </c:ext>
          </c:extLst>
        </c:ser>
        <c:ser>
          <c:idx val="17"/>
          <c:order val="17"/>
          <c:tx>
            <c:strRef>
              <c:f>Summary!$A$20</c:f>
              <c:strCache>
                <c:ptCount val="1"/>
                <c:pt idx="0">
                  <c:v>ECSS_E60-30 SPIDER</c:v>
                </c:pt>
              </c:strCache>
            </c:strRef>
          </c:tx>
          <c:spPr>
            <a:ln w="28575" cap="rnd">
              <a:solidFill>
                <a:schemeClr val="accent6">
                  <a:lumMod val="80000"/>
                  <a:lumOff val="20000"/>
                </a:schemeClr>
              </a:solidFill>
              <a:round/>
            </a:ln>
            <a:effectLst/>
          </c:spPr>
          <c:marker>
            <c:symbol val="none"/>
          </c:marker>
          <c:val>
            <c:numRef>
              <c:f>Summary!$V$20:$AV$20</c:f>
              <c:numCache>
                <c:formatCode>General</c:formatCode>
                <c:ptCount val="27"/>
                <c:pt idx="0">
                  <c:v>100</c:v>
                </c:pt>
                <c:pt idx="1">
                  <c:v>100</c:v>
                </c:pt>
                <c:pt idx="2">
                  <c:v>100</c:v>
                </c:pt>
                <c:pt idx="3">
                  <c:v>100</c:v>
                </c:pt>
                <c:pt idx="4">
                  <c:v>93.333333333333329</c:v>
                </c:pt>
                <c:pt idx="5">
                  <c:v>93.333333333333329</c:v>
                </c:pt>
                <c:pt idx="6">
                  <c:v>83.333333333333343</c:v>
                </c:pt>
                <c:pt idx="7">
                  <c:v>93.333333333333329</c:v>
                </c:pt>
                <c:pt idx="8">
                  <c:v>70</c:v>
                </c:pt>
                <c:pt idx="9">
                  <c:v>73.333333333333329</c:v>
                </c:pt>
                <c:pt idx="10">
                  <c:v>100</c:v>
                </c:pt>
                <c:pt idx="11">
                  <c:v>96.666666666666671</c:v>
                </c:pt>
                <c:pt idx="12">
                  <c:v>100</c:v>
                </c:pt>
                <c:pt idx="13">
                  <c:v>86.666666666666671</c:v>
                </c:pt>
                <c:pt idx="14">
                  <c:v>43.333333333333336</c:v>
                </c:pt>
                <c:pt idx="15">
                  <c:v>90</c:v>
                </c:pt>
                <c:pt idx="16">
                  <c:v>43.333333333333336</c:v>
                </c:pt>
                <c:pt idx="17">
                  <c:v>83.333333333333343</c:v>
                </c:pt>
                <c:pt idx="18">
                  <c:v>96.666666666666671</c:v>
                </c:pt>
                <c:pt idx="19">
                  <c:v>96.666666666666671</c:v>
                </c:pt>
                <c:pt idx="20">
                  <c:v>63.333333333333329</c:v>
                </c:pt>
                <c:pt idx="21">
                  <c:v>100</c:v>
                </c:pt>
                <c:pt idx="22">
                  <c:v>50</c:v>
                </c:pt>
                <c:pt idx="23">
                  <c:v>66.666666666666657</c:v>
                </c:pt>
                <c:pt idx="24">
                  <c:v>63.333333333333329</c:v>
                </c:pt>
                <c:pt idx="25">
                  <c:v>60</c:v>
                </c:pt>
                <c:pt idx="26">
                  <c:v>43.333333333333336</c:v>
                </c:pt>
              </c:numCache>
            </c:numRef>
          </c:val>
          <c:smooth val="0"/>
          <c:extLst>
            <c:ext xmlns:c16="http://schemas.microsoft.com/office/drawing/2014/chart" uri="{C3380CC4-5D6E-409C-BE32-E72D297353CC}">
              <c16:uniqueId val="{00000011-4F96-CD41-AFF8-5E23B83B6917}"/>
            </c:ext>
          </c:extLst>
        </c:ser>
        <c:ser>
          <c:idx val="18"/>
          <c:order val="18"/>
          <c:tx>
            <c:strRef>
              <c:f>Summary!$A$21</c:f>
              <c:strCache>
                <c:ptCount val="1"/>
                <c:pt idx="0">
                  <c:v>TSS free</c:v>
                </c:pt>
              </c:strCache>
            </c:strRef>
          </c:tx>
          <c:spPr>
            <a:ln w="28575" cap="rnd">
              <a:solidFill>
                <a:schemeClr val="accent1">
                  <a:lumMod val="80000"/>
                </a:schemeClr>
              </a:solidFill>
              <a:round/>
            </a:ln>
            <a:effectLst/>
          </c:spPr>
          <c:marker>
            <c:symbol val="none"/>
          </c:marker>
          <c:val>
            <c:numRef>
              <c:f>Summary!$V$21:$AV$21</c:f>
              <c:numCache>
                <c:formatCode>General</c:formatCode>
                <c:ptCount val="27"/>
                <c:pt idx="0">
                  <c:v>100</c:v>
                </c:pt>
                <c:pt idx="1">
                  <c:v>100</c:v>
                </c:pt>
                <c:pt idx="2">
                  <c:v>100</c:v>
                </c:pt>
                <c:pt idx="3">
                  <c:v>90.476190476190482</c:v>
                </c:pt>
                <c:pt idx="4">
                  <c:v>88.888888888888886</c:v>
                </c:pt>
                <c:pt idx="5">
                  <c:v>100</c:v>
                </c:pt>
                <c:pt idx="6">
                  <c:v>93.650793650793645</c:v>
                </c:pt>
                <c:pt idx="7">
                  <c:v>100</c:v>
                </c:pt>
                <c:pt idx="8">
                  <c:v>96.825396825396822</c:v>
                </c:pt>
                <c:pt idx="9">
                  <c:v>90.476190476190482</c:v>
                </c:pt>
                <c:pt idx="10">
                  <c:v>49.206349206349202</c:v>
                </c:pt>
                <c:pt idx="11">
                  <c:v>88.888888888888886</c:v>
                </c:pt>
                <c:pt idx="12">
                  <c:v>98.412698412698404</c:v>
                </c:pt>
                <c:pt idx="13">
                  <c:v>100</c:v>
                </c:pt>
                <c:pt idx="14">
                  <c:v>93.650793650793645</c:v>
                </c:pt>
                <c:pt idx="15">
                  <c:v>100</c:v>
                </c:pt>
                <c:pt idx="16">
                  <c:v>88.888888888888886</c:v>
                </c:pt>
                <c:pt idx="17">
                  <c:v>68.253968253968253</c:v>
                </c:pt>
                <c:pt idx="18">
                  <c:v>77.777777777777786</c:v>
                </c:pt>
                <c:pt idx="19">
                  <c:v>95.238095238095227</c:v>
                </c:pt>
                <c:pt idx="20">
                  <c:v>63.492063492063487</c:v>
                </c:pt>
                <c:pt idx="21">
                  <c:v>100</c:v>
                </c:pt>
                <c:pt idx="22">
                  <c:v>55.555555555555557</c:v>
                </c:pt>
                <c:pt idx="23">
                  <c:v>85.714285714285708</c:v>
                </c:pt>
                <c:pt idx="24">
                  <c:v>85.714285714285708</c:v>
                </c:pt>
                <c:pt idx="25">
                  <c:v>58.730158730158735</c:v>
                </c:pt>
                <c:pt idx="26">
                  <c:v>68.253968253968253</c:v>
                </c:pt>
              </c:numCache>
            </c:numRef>
          </c:val>
          <c:smooth val="0"/>
          <c:extLst>
            <c:ext xmlns:c16="http://schemas.microsoft.com/office/drawing/2014/chart" uri="{C3380CC4-5D6E-409C-BE32-E72D297353CC}">
              <c16:uniqueId val="{00000012-4F96-CD41-AFF8-5E23B83B6917}"/>
            </c:ext>
          </c:extLst>
        </c:ser>
        <c:ser>
          <c:idx val="19"/>
          <c:order val="19"/>
          <c:tx>
            <c:strRef>
              <c:f>Summary!$A$22</c:f>
              <c:strCache>
                <c:ptCount val="1"/>
                <c:pt idx="0">
                  <c:v>TSS EARS</c:v>
                </c:pt>
              </c:strCache>
            </c:strRef>
          </c:tx>
          <c:spPr>
            <a:ln w="28575" cap="rnd">
              <a:solidFill>
                <a:schemeClr val="accent2">
                  <a:lumMod val="80000"/>
                </a:schemeClr>
              </a:solidFill>
              <a:round/>
            </a:ln>
            <a:effectLst/>
          </c:spPr>
          <c:marker>
            <c:symbol val="none"/>
          </c:marker>
          <c:val>
            <c:numRef>
              <c:f>Summary!$V$22:$AV$22</c:f>
              <c:numCache>
                <c:formatCode>General</c:formatCode>
                <c:ptCount val="27"/>
                <c:pt idx="0">
                  <c:v>100</c:v>
                </c:pt>
                <c:pt idx="1">
                  <c:v>100</c:v>
                </c:pt>
                <c:pt idx="2">
                  <c:v>100</c:v>
                </c:pt>
                <c:pt idx="3">
                  <c:v>92.307692307692307</c:v>
                </c:pt>
                <c:pt idx="4">
                  <c:v>89.230769230769241</c:v>
                </c:pt>
                <c:pt idx="5">
                  <c:v>100</c:v>
                </c:pt>
                <c:pt idx="6">
                  <c:v>100</c:v>
                </c:pt>
                <c:pt idx="7">
                  <c:v>100</c:v>
                </c:pt>
                <c:pt idx="8">
                  <c:v>96.92307692307692</c:v>
                </c:pt>
                <c:pt idx="9">
                  <c:v>90.769230769230774</c:v>
                </c:pt>
                <c:pt idx="10">
                  <c:v>52.307692307692314</c:v>
                </c:pt>
                <c:pt idx="11">
                  <c:v>89.230769230769241</c:v>
                </c:pt>
                <c:pt idx="12">
                  <c:v>98.461538461538467</c:v>
                </c:pt>
                <c:pt idx="13">
                  <c:v>100</c:v>
                </c:pt>
                <c:pt idx="14">
                  <c:v>90.769230769230774</c:v>
                </c:pt>
                <c:pt idx="15">
                  <c:v>100</c:v>
                </c:pt>
                <c:pt idx="16">
                  <c:v>89.230769230769241</c:v>
                </c:pt>
                <c:pt idx="17">
                  <c:v>63.076923076923073</c:v>
                </c:pt>
                <c:pt idx="18">
                  <c:v>81.538461538461533</c:v>
                </c:pt>
                <c:pt idx="19">
                  <c:v>95.384615384615387</c:v>
                </c:pt>
                <c:pt idx="20">
                  <c:v>61.53846153846154</c:v>
                </c:pt>
                <c:pt idx="21">
                  <c:v>100</c:v>
                </c:pt>
                <c:pt idx="22">
                  <c:v>58.461538461538467</c:v>
                </c:pt>
                <c:pt idx="23">
                  <c:v>81.538461538461533</c:v>
                </c:pt>
                <c:pt idx="24">
                  <c:v>81.538461538461533</c:v>
                </c:pt>
                <c:pt idx="25">
                  <c:v>52.307692307692314</c:v>
                </c:pt>
                <c:pt idx="26">
                  <c:v>63.076923076923073</c:v>
                </c:pt>
              </c:numCache>
            </c:numRef>
          </c:val>
          <c:smooth val="0"/>
          <c:extLst>
            <c:ext xmlns:c16="http://schemas.microsoft.com/office/drawing/2014/chart" uri="{C3380CC4-5D6E-409C-BE32-E72D297353CC}">
              <c16:uniqueId val="{00000013-4F96-CD41-AFF8-5E23B83B6917}"/>
            </c:ext>
          </c:extLst>
        </c:ser>
        <c:ser>
          <c:idx val="20"/>
          <c:order val="20"/>
          <c:tx>
            <c:strRef>
              <c:f>Summary!$A$23</c:f>
              <c:strCache>
                <c:ptCount val="1"/>
                <c:pt idx="0">
                  <c:v>TSS MASTER</c:v>
                </c:pt>
              </c:strCache>
            </c:strRef>
          </c:tx>
          <c:spPr>
            <a:ln w="28575" cap="rnd">
              <a:solidFill>
                <a:schemeClr val="accent3">
                  <a:lumMod val="80000"/>
                </a:schemeClr>
              </a:solidFill>
              <a:round/>
            </a:ln>
            <a:effectLst/>
          </c:spPr>
          <c:marker>
            <c:symbol val="none"/>
          </c:marker>
          <c:val>
            <c:numRef>
              <c:f>Summary!$V$23:$AV$23</c:f>
              <c:numCache>
                <c:formatCode>General</c:formatCode>
                <c:ptCount val="27"/>
                <c:pt idx="0">
                  <c:v>97.468354430379748</c:v>
                </c:pt>
                <c:pt idx="1">
                  <c:v>100</c:v>
                </c:pt>
                <c:pt idx="2">
                  <c:v>100</c:v>
                </c:pt>
                <c:pt idx="3">
                  <c:v>93.670886075949369</c:v>
                </c:pt>
                <c:pt idx="4">
                  <c:v>91.139240506329116</c:v>
                </c:pt>
                <c:pt idx="5">
                  <c:v>100</c:v>
                </c:pt>
                <c:pt idx="6">
                  <c:v>97.468354430379748</c:v>
                </c:pt>
                <c:pt idx="7">
                  <c:v>100</c:v>
                </c:pt>
                <c:pt idx="8">
                  <c:v>97.468354430379748</c:v>
                </c:pt>
                <c:pt idx="9">
                  <c:v>92.405063291139243</c:v>
                </c:pt>
                <c:pt idx="10">
                  <c:v>72.151898734177209</c:v>
                </c:pt>
                <c:pt idx="11">
                  <c:v>91.139240506329116</c:v>
                </c:pt>
                <c:pt idx="12">
                  <c:v>98.734177215189874</c:v>
                </c:pt>
                <c:pt idx="13">
                  <c:v>100</c:v>
                </c:pt>
                <c:pt idx="14">
                  <c:v>93.670886075949369</c:v>
                </c:pt>
                <c:pt idx="15">
                  <c:v>100</c:v>
                </c:pt>
                <c:pt idx="16">
                  <c:v>89.87341772151899</c:v>
                </c:pt>
                <c:pt idx="17">
                  <c:v>75.949367088607602</c:v>
                </c:pt>
                <c:pt idx="18">
                  <c:v>82.278481012658233</c:v>
                </c:pt>
                <c:pt idx="19">
                  <c:v>96.202531645569621</c:v>
                </c:pt>
                <c:pt idx="20">
                  <c:v>63.291139240506332</c:v>
                </c:pt>
                <c:pt idx="21">
                  <c:v>100</c:v>
                </c:pt>
                <c:pt idx="22">
                  <c:v>69.620253164556971</c:v>
                </c:pt>
                <c:pt idx="23">
                  <c:v>77.215189873417728</c:v>
                </c:pt>
                <c:pt idx="24">
                  <c:v>74.683544303797461</c:v>
                </c:pt>
                <c:pt idx="25">
                  <c:v>65.822784810126578</c:v>
                </c:pt>
                <c:pt idx="26">
                  <c:v>53.164556962025308</c:v>
                </c:pt>
              </c:numCache>
            </c:numRef>
          </c:val>
          <c:smooth val="0"/>
          <c:extLst>
            <c:ext xmlns:c16="http://schemas.microsoft.com/office/drawing/2014/chart" uri="{C3380CC4-5D6E-409C-BE32-E72D297353CC}">
              <c16:uniqueId val="{00000014-4F96-CD41-AFF8-5E23B83B6917}"/>
            </c:ext>
          </c:extLst>
        </c:ser>
        <c:ser>
          <c:idx val="21"/>
          <c:order val="21"/>
          <c:tx>
            <c:strRef>
              <c:f>Summary!$A$24</c:f>
              <c:strCache>
                <c:ptCount val="1"/>
                <c:pt idx="0">
                  <c:v>TSS advEARS</c:v>
                </c:pt>
              </c:strCache>
            </c:strRef>
          </c:tx>
          <c:spPr>
            <a:ln w="28575" cap="rnd">
              <a:solidFill>
                <a:schemeClr val="accent4">
                  <a:lumMod val="80000"/>
                </a:schemeClr>
              </a:solidFill>
              <a:round/>
            </a:ln>
            <a:effectLst/>
          </c:spPr>
          <c:marker>
            <c:symbol val="none"/>
          </c:marker>
          <c:val>
            <c:numRef>
              <c:f>Summary!$V$24:$AV$24</c:f>
              <c:numCache>
                <c:formatCode>General</c:formatCode>
                <c:ptCount val="27"/>
                <c:pt idx="0">
                  <c:v>97.468354430379748</c:v>
                </c:pt>
                <c:pt idx="1">
                  <c:v>100</c:v>
                </c:pt>
                <c:pt idx="2">
                  <c:v>100</c:v>
                </c:pt>
                <c:pt idx="3">
                  <c:v>100</c:v>
                </c:pt>
                <c:pt idx="4">
                  <c:v>91.139240506329116</c:v>
                </c:pt>
                <c:pt idx="5">
                  <c:v>100</c:v>
                </c:pt>
                <c:pt idx="6">
                  <c:v>97.468354430379748</c:v>
                </c:pt>
                <c:pt idx="7">
                  <c:v>100</c:v>
                </c:pt>
                <c:pt idx="8">
                  <c:v>97.468354430379748</c:v>
                </c:pt>
                <c:pt idx="9">
                  <c:v>92.405063291139243</c:v>
                </c:pt>
                <c:pt idx="10">
                  <c:v>72.151898734177209</c:v>
                </c:pt>
                <c:pt idx="11">
                  <c:v>91.139240506329116</c:v>
                </c:pt>
                <c:pt idx="12">
                  <c:v>98.734177215189874</c:v>
                </c:pt>
                <c:pt idx="13">
                  <c:v>100</c:v>
                </c:pt>
                <c:pt idx="14">
                  <c:v>96.202531645569621</c:v>
                </c:pt>
                <c:pt idx="15">
                  <c:v>100</c:v>
                </c:pt>
                <c:pt idx="16">
                  <c:v>89.87341772151899</c:v>
                </c:pt>
                <c:pt idx="17">
                  <c:v>79.74683544303798</c:v>
                </c:pt>
                <c:pt idx="18">
                  <c:v>82.278481012658233</c:v>
                </c:pt>
                <c:pt idx="19">
                  <c:v>96.202531645569621</c:v>
                </c:pt>
                <c:pt idx="20">
                  <c:v>65.822784810126578</c:v>
                </c:pt>
                <c:pt idx="21">
                  <c:v>100</c:v>
                </c:pt>
                <c:pt idx="22">
                  <c:v>68.35443037974683</c:v>
                </c:pt>
                <c:pt idx="23">
                  <c:v>77.215189873417728</c:v>
                </c:pt>
                <c:pt idx="24">
                  <c:v>74.683544303797461</c:v>
                </c:pt>
                <c:pt idx="25">
                  <c:v>67.088607594936718</c:v>
                </c:pt>
                <c:pt idx="26">
                  <c:v>53.164556962025308</c:v>
                </c:pt>
              </c:numCache>
            </c:numRef>
          </c:val>
          <c:smooth val="0"/>
          <c:extLst>
            <c:ext xmlns:c16="http://schemas.microsoft.com/office/drawing/2014/chart" uri="{C3380CC4-5D6E-409C-BE32-E72D297353CC}">
              <c16:uniqueId val="{00000015-4F96-CD41-AFF8-5E23B83B6917}"/>
            </c:ext>
          </c:extLst>
        </c:ser>
        <c:ser>
          <c:idx val="22"/>
          <c:order val="22"/>
          <c:tx>
            <c:strRef>
              <c:f>Summary!$A$25</c:f>
              <c:strCache>
                <c:ptCount val="1"/>
                <c:pt idx="0">
                  <c:v>TSS boilerplates (DODT)</c:v>
                </c:pt>
              </c:strCache>
            </c:strRef>
          </c:tx>
          <c:spPr>
            <a:ln w="28575" cap="rnd">
              <a:solidFill>
                <a:schemeClr val="accent5">
                  <a:lumMod val="80000"/>
                </a:schemeClr>
              </a:solidFill>
              <a:round/>
            </a:ln>
            <a:effectLst/>
          </c:spPr>
          <c:marker>
            <c:symbol val="none"/>
          </c:marker>
          <c:val>
            <c:numRef>
              <c:f>Summary!$V$25:$AV$25</c:f>
              <c:numCache>
                <c:formatCode>General</c:formatCode>
                <c:ptCount val="27"/>
                <c:pt idx="0">
                  <c:v>97.468354430379748</c:v>
                </c:pt>
                <c:pt idx="1">
                  <c:v>100</c:v>
                </c:pt>
                <c:pt idx="2">
                  <c:v>100</c:v>
                </c:pt>
                <c:pt idx="3">
                  <c:v>97.468354430379748</c:v>
                </c:pt>
                <c:pt idx="4">
                  <c:v>91.139240506329116</c:v>
                </c:pt>
                <c:pt idx="5">
                  <c:v>100</c:v>
                </c:pt>
                <c:pt idx="6">
                  <c:v>97.468354430379748</c:v>
                </c:pt>
                <c:pt idx="7">
                  <c:v>100</c:v>
                </c:pt>
                <c:pt idx="8">
                  <c:v>97.468354430379748</c:v>
                </c:pt>
                <c:pt idx="9">
                  <c:v>92.405063291139243</c:v>
                </c:pt>
                <c:pt idx="10">
                  <c:v>72.151898734177209</c:v>
                </c:pt>
                <c:pt idx="11">
                  <c:v>91.139240506329116</c:v>
                </c:pt>
                <c:pt idx="12">
                  <c:v>98.734177215189874</c:v>
                </c:pt>
                <c:pt idx="13">
                  <c:v>100</c:v>
                </c:pt>
                <c:pt idx="14">
                  <c:v>96.202531645569621</c:v>
                </c:pt>
                <c:pt idx="15">
                  <c:v>100</c:v>
                </c:pt>
                <c:pt idx="16">
                  <c:v>89.87341772151899</c:v>
                </c:pt>
                <c:pt idx="17">
                  <c:v>84.810126582278471</c:v>
                </c:pt>
                <c:pt idx="18">
                  <c:v>82.278481012658233</c:v>
                </c:pt>
                <c:pt idx="19">
                  <c:v>96.202531645569621</c:v>
                </c:pt>
                <c:pt idx="20">
                  <c:v>65.822784810126578</c:v>
                </c:pt>
                <c:pt idx="21">
                  <c:v>100</c:v>
                </c:pt>
                <c:pt idx="22">
                  <c:v>68.35443037974683</c:v>
                </c:pt>
                <c:pt idx="23">
                  <c:v>77.215189873417728</c:v>
                </c:pt>
                <c:pt idx="24">
                  <c:v>74.683544303797461</c:v>
                </c:pt>
                <c:pt idx="25">
                  <c:v>67.088607594936718</c:v>
                </c:pt>
                <c:pt idx="26">
                  <c:v>53.164556962025308</c:v>
                </c:pt>
              </c:numCache>
            </c:numRef>
          </c:val>
          <c:smooth val="0"/>
          <c:extLst>
            <c:ext xmlns:c16="http://schemas.microsoft.com/office/drawing/2014/chart" uri="{C3380CC4-5D6E-409C-BE32-E72D297353CC}">
              <c16:uniqueId val="{00000016-4F96-CD41-AFF8-5E23B83B6917}"/>
            </c:ext>
          </c:extLst>
        </c:ser>
        <c:ser>
          <c:idx val="23"/>
          <c:order val="23"/>
          <c:tx>
            <c:strRef>
              <c:f>Summary!$A$26</c:f>
              <c:strCache>
                <c:ptCount val="1"/>
                <c:pt idx="0">
                  <c:v>TSS SPIDER</c:v>
                </c:pt>
              </c:strCache>
            </c:strRef>
          </c:tx>
          <c:spPr>
            <a:ln w="28575" cap="rnd">
              <a:solidFill>
                <a:schemeClr val="accent6">
                  <a:lumMod val="80000"/>
                </a:schemeClr>
              </a:solidFill>
              <a:round/>
            </a:ln>
            <a:effectLst/>
          </c:spPr>
          <c:marker>
            <c:symbol val="none"/>
          </c:marker>
          <c:val>
            <c:numRef>
              <c:f>Summary!$V$26:$AV$26</c:f>
              <c:numCache>
                <c:formatCode>General</c:formatCode>
                <c:ptCount val="27"/>
                <c:pt idx="0">
                  <c:v>97.468354430379748</c:v>
                </c:pt>
                <c:pt idx="1">
                  <c:v>100</c:v>
                </c:pt>
                <c:pt idx="2">
                  <c:v>100</c:v>
                </c:pt>
                <c:pt idx="3">
                  <c:v>100</c:v>
                </c:pt>
                <c:pt idx="4">
                  <c:v>91.139240506329116</c:v>
                </c:pt>
                <c:pt idx="5">
                  <c:v>100</c:v>
                </c:pt>
                <c:pt idx="6">
                  <c:v>97.468354430379748</c:v>
                </c:pt>
                <c:pt idx="7">
                  <c:v>100</c:v>
                </c:pt>
                <c:pt idx="8">
                  <c:v>97.468354430379748</c:v>
                </c:pt>
                <c:pt idx="9">
                  <c:v>92.405063291139243</c:v>
                </c:pt>
                <c:pt idx="10">
                  <c:v>72.151898734177209</c:v>
                </c:pt>
                <c:pt idx="11">
                  <c:v>91.139240506329116</c:v>
                </c:pt>
                <c:pt idx="12">
                  <c:v>98.734177215189874</c:v>
                </c:pt>
                <c:pt idx="13">
                  <c:v>100</c:v>
                </c:pt>
                <c:pt idx="14">
                  <c:v>11.39240506329114</c:v>
                </c:pt>
                <c:pt idx="15">
                  <c:v>100</c:v>
                </c:pt>
                <c:pt idx="16">
                  <c:v>8.8607594936708853</c:v>
                </c:pt>
                <c:pt idx="17">
                  <c:v>86.075949367088612</c:v>
                </c:pt>
                <c:pt idx="18">
                  <c:v>82.278481012658233</c:v>
                </c:pt>
                <c:pt idx="19">
                  <c:v>96.202531645569621</c:v>
                </c:pt>
                <c:pt idx="20">
                  <c:v>67.088607594936718</c:v>
                </c:pt>
                <c:pt idx="21">
                  <c:v>100</c:v>
                </c:pt>
                <c:pt idx="22">
                  <c:v>68.35443037974683</c:v>
                </c:pt>
                <c:pt idx="23">
                  <c:v>77.215189873417728</c:v>
                </c:pt>
                <c:pt idx="24">
                  <c:v>74.683544303797461</c:v>
                </c:pt>
                <c:pt idx="25">
                  <c:v>68.35443037974683</c:v>
                </c:pt>
                <c:pt idx="26">
                  <c:v>53.164556962025308</c:v>
                </c:pt>
              </c:numCache>
            </c:numRef>
          </c:val>
          <c:smooth val="0"/>
          <c:extLst>
            <c:ext xmlns:c16="http://schemas.microsoft.com/office/drawing/2014/chart" uri="{C3380CC4-5D6E-409C-BE32-E72D297353CC}">
              <c16:uniqueId val="{00000017-4F96-CD41-AFF8-5E23B83B6917}"/>
            </c:ext>
          </c:extLst>
        </c:ser>
        <c:ser>
          <c:idx val="24"/>
          <c:order val="24"/>
          <c:tx>
            <c:strRef>
              <c:f>Summary!$A$27</c:f>
              <c:strCache>
                <c:ptCount val="1"/>
                <c:pt idx="0">
                  <c:v>EVS free</c:v>
                </c:pt>
              </c:strCache>
            </c:strRef>
          </c:tx>
          <c:spPr>
            <a:ln w="28575" cap="rnd">
              <a:solidFill>
                <a:schemeClr val="accent1">
                  <a:lumMod val="60000"/>
                  <a:lumOff val="40000"/>
                </a:schemeClr>
              </a:solidFill>
              <a:round/>
            </a:ln>
            <a:effectLst/>
          </c:spPr>
          <c:marker>
            <c:symbol val="none"/>
          </c:marker>
          <c:val>
            <c:numRef>
              <c:f>Summary!$V$27:$AV$27</c:f>
              <c:numCache>
                <c:formatCode>General</c:formatCode>
                <c:ptCount val="27"/>
                <c:pt idx="0">
                  <c:v>100</c:v>
                </c:pt>
                <c:pt idx="1">
                  <c:v>100</c:v>
                </c:pt>
                <c:pt idx="2">
                  <c:v>100</c:v>
                </c:pt>
                <c:pt idx="3">
                  <c:v>92.929292929292927</c:v>
                </c:pt>
                <c:pt idx="4">
                  <c:v>87.878787878787875</c:v>
                </c:pt>
                <c:pt idx="5">
                  <c:v>100</c:v>
                </c:pt>
                <c:pt idx="6">
                  <c:v>96.969696969696969</c:v>
                </c:pt>
                <c:pt idx="7">
                  <c:v>100</c:v>
                </c:pt>
                <c:pt idx="8">
                  <c:v>92.929292929292927</c:v>
                </c:pt>
                <c:pt idx="9">
                  <c:v>82.828282828282823</c:v>
                </c:pt>
                <c:pt idx="10">
                  <c:v>82.828282828282823</c:v>
                </c:pt>
                <c:pt idx="11">
                  <c:v>94.949494949494948</c:v>
                </c:pt>
                <c:pt idx="12">
                  <c:v>97.979797979797979</c:v>
                </c:pt>
                <c:pt idx="13">
                  <c:v>100</c:v>
                </c:pt>
                <c:pt idx="14">
                  <c:v>83.838383838383834</c:v>
                </c:pt>
                <c:pt idx="15">
                  <c:v>98.98989898989899</c:v>
                </c:pt>
                <c:pt idx="16">
                  <c:v>87.878787878787875</c:v>
                </c:pt>
                <c:pt idx="17">
                  <c:v>74.747474747474755</c:v>
                </c:pt>
                <c:pt idx="18">
                  <c:v>71.717171717171709</c:v>
                </c:pt>
                <c:pt idx="19">
                  <c:v>100</c:v>
                </c:pt>
                <c:pt idx="20">
                  <c:v>43.43434343434344</c:v>
                </c:pt>
                <c:pt idx="21">
                  <c:v>98.98989898989899</c:v>
                </c:pt>
                <c:pt idx="22">
                  <c:v>63.636363636363633</c:v>
                </c:pt>
                <c:pt idx="23">
                  <c:v>81.818181818181827</c:v>
                </c:pt>
                <c:pt idx="24">
                  <c:v>81.818181818181827</c:v>
                </c:pt>
                <c:pt idx="25">
                  <c:v>63.636363636363633</c:v>
                </c:pt>
                <c:pt idx="26">
                  <c:v>51.515151515151516</c:v>
                </c:pt>
              </c:numCache>
            </c:numRef>
          </c:val>
          <c:smooth val="0"/>
          <c:extLst>
            <c:ext xmlns:c16="http://schemas.microsoft.com/office/drawing/2014/chart" uri="{C3380CC4-5D6E-409C-BE32-E72D297353CC}">
              <c16:uniqueId val="{00000018-4F96-CD41-AFF8-5E23B83B6917}"/>
            </c:ext>
          </c:extLst>
        </c:ser>
        <c:ser>
          <c:idx val="25"/>
          <c:order val="25"/>
          <c:tx>
            <c:strRef>
              <c:f>Summary!$A$28</c:f>
              <c:strCache>
                <c:ptCount val="1"/>
                <c:pt idx="0">
                  <c:v>EVS EARS</c:v>
                </c:pt>
              </c:strCache>
            </c:strRef>
          </c:tx>
          <c:spPr>
            <a:ln w="28575" cap="rnd">
              <a:solidFill>
                <a:schemeClr val="accent2">
                  <a:lumMod val="60000"/>
                  <a:lumOff val="40000"/>
                </a:schemeClr>
              </a:solidFill>
              <a:round/>
            </a:ln>
            <a:effectLst/>
          </c:spPr>
          <c:marker>
            <c:symbol val="none"/>
          </c:marker>
          <c:val>
            <c:numRef>
              <c:f>Summary!$V$28:$AV$28</c:f>
              <c:numCache>
                <c:formatCode>General</c:formatCode>
                <c:ptCount val="27"/>
                <c:pt idx="0">
                  <c:v>100</c:v>
                </c:pt>
                <c:pt idx="1">
                  <c:v>100</c:v>
                </c:pt>
                <c:pt idx="2">
                  <c:v>100</c:v>
                </c:pt>
                <c:pt idx="3">
                  <c:v>92.631578947368425</c:v>
                </c:pt>
                <c:pt idx="4">
                  <c:v>87.368421052631589</c:v>
                </c:pt>
                <c:pt idx="5">
                  <c:v>100</c:v>
                </c:pt>
                <c:pt idx="6">
                  <c:v>97.894736842105274</c:v>
                </c:pt>
                <c:pt idx="7">
                  <c:v>100</c:v>
                </c:pt>
                <c:pt idx="8">
                  <c:v>92.631578947368425</c:v>
                </c:pt>
                <c:pt idx="9">
                  <c:v>83.15789473684211</c:v>
                </c:pt>
                <c:pt idx="10">
                  <c:v>86.31578947368422</c:v>
                </c:pt>
                <c:pt idx="11">
                  <c:v>96.84210526315789</c:v>
                </c:pt>
                <c:pt idx="12">
                  <c:v>97.894736842105274</c:v>
                </c:pt>
                <c:pt idx="13">
                  <c:v>100</c:v>
                </c:pt>
                <c:pt idx="14">
                  <c:v>82.10526315789474</c:v>
                </c:pt>
                <c:pt idx="15">
                  <c:v>100</c:v>
                </c:pt>
                <c:pt idx="16">
                  <c:v>87.368421052631589</c:v>
                </c:pt>
                <c:pt idx="17">
                  <c:v>75.789473684210535</c:v>
                </c:pt>
                <c:pt idx="18">
                  <c:v>73.68421052631578</c:v>
                </c:pt>
                <c:pt idx="19">
                  <c:v>98.94736842105263</c:v>
                </c:pt>
                <c:pt idx="20">
                  <c:v>38.94736842105263</c:v>
                </c:pt>
                <c:pt idx="21">
                  <c:v>98.94736842105263</c:v>
                </c:pt>
                <c:pt idx="22">
                  <c:v>68.421052631578945</c:v>
                </c:pt>
                <c:pt idx="23">
                  <c:v>82.10526315789474</c:v>
                </c:pt>
                <c:pt idx="24">
                  <c:v>82.10526315789474</c:v>
                </c:pt>
                <c:pt idx="25">
                  <c:v>64.21052631578948</c:v>
                </c:pt>
                <c:pt idx="26">
                  <c:v>50.526315789473685</c:v>
                </c:pt>
              </c:numCache>
            </c:numRef>
          </c:val>
          <c:smooth val="0"/>
          <c:extLst>
            <c:ext xmlns:c16="http://schemas.microsoft.com/office/drawing/2014/chart" uri="{C3380CC4-5D6E-409C-BE32-E72D297353CC}">
              <c16:uniqueId val="{00000019-4F96-CD41-AFF8-5E23B83B6917}"/>
            </c:ext>
          </c:extLst>
        </c:ser>
        <c:ser>
          <c:idx val="26"/>
          <c:order val="26"/>
          <c:tx>
            <c:strRef>
              <c:f>Summary!$A$29</c:f>
              <c:strCache>
                <c:ptCount val="1"/>
                <c:pt idx="0">
                  <c:v>EVS MASTER</c:v>
                </c:pt>
              </c:strCache>
            </c:strRef>
          </c:tx>
          <c:spPr>
            <a:ln w="28575" cap="rnd">
              <a:solidFill>
                <a:schemeClr val="accent3">
                  <a:lumMod val="60000"/>
                  <a:lumOff val="40000"/>
                </a:schemeClr>
              </a:solidFill>
              <a:round/>
            </a:ln>
            <a:effectLst/>
          </c:spPr>
          <c:marker>
            <c:symbol val="none"/>
          </c:marker>
          <c:val>
            <c:numRef>
              <c:f>Summary!$V$29:$AV$29</c:f>
              <c:numCache>
                <c:formatCode>General</c:formatCode>
                <c:ptCount val="27"/>
                <c:pt idx="0">
                  <c:v>100</c:v>
                </c:pt>
                <c:pt idx="1">
                  <c:v>100</c:v>
                </c:pt>
                <c:pt idx="2">
                  <c:v>100</c:v>
                </c:pt>
                <c:pt idx="3">
                  <c:v>54.716981132075468</c:v>
                </c:pt>
                <c:pt idx="4">
                  <c:v>88.679245283018872</c:v>
                </c:pt>
                <c:pt idx="5">
                  <c:v>100</c:v>
                </c:pt>
                <c:pt idx="6">
                  <c:v>98.113207547169807</c:v>
                </c:pt>
                <c:pt idx="7">
                  <c:v>100</c:v>
                </c:pt>
                <c:pt idx="8">
                  <c:v>93.396226415094347</c:v>
                </c:pt>
                <c:pt idx="9">
                  <c:v>82.075471698113205</c:v>
                </c:pt>
                <c:pt idx="10">
                  <c:v>91.509433962264154</c:v>
                </c:pt>
                <c:pt idx="11">
                  <c:v>95.283018867924525</c:v>
                </c:pt>
                <c:pt idx="12">
                  <c:v>98.113207547169807</c:v>
                </c:pt>
                <c:pt idx="13">
                  <c:v>100</c:v>
                </c:pt>
                <c:pt idx="14">
                  <c:v>85.84905660377359</c:v>
                </c:pt>
                <c:pt idx="15">
                  <c:v>99.056603773584911</c:v>
                </c:pt>
                <c:pt idx="16">
                  <c:v>88.679245283018872</c:v>
                </c:pt>
                <c:pt idx="17">
                  <c:v>84.905660377358487</c:v>
                </c:pt>
                <c:pt idx="18">
                  <c:v>74.528301886792448</c:v>
                </c:pt>
                <c:pt idx="19">
                  <c:v>100</c:v>
                </c:pt>
                <c:pt idx="20">
                  <c:v>47.169811320754718</c:v>
                </c:pt>
                <c:pt idx="21">
                  <c:v>99.056603773584911</c:v>
                </c:pt>
                <c:pt idx="22">
                  <c:v>68.867924528301884</c:v>
                </c:pt>
                <c:pt idx="23">
                  <c:v>95.283018867924525</c:v>
                </c:pt>
                <c:pt idx="24">
                  <c:v>95.283018867924525</c:v>
                </c:pt>
                <c:pt idx="25">
                  <c:v>83.018867924528308</c:v>
                </c:pt>
                <c:pt idx="26">
                  <c:v>62.264150943396224</c:v>
                </c:pt>
              </c:numCache>
            </c:numRef>
          </c:val>
          <c:smooth val="0"/>
          <c:extLst>
            <c:ext xmlns:c16="http://schemas.microsoft.com/office/drawing/2014/chart" uri="{C3380CC4-5D6E-409C-BE32-E72D297353CC}">
              <c16:uniqueId val="{0000001A-4F96-CD41-AFF8-5E23B83B6917}"/>
            </c:ext>
          </c:extLst>
        </c:ser>
        <c:ser>
          <c:idx val="27"/>
          <c:order val="27"/>
          <c:tx>
            <c:strRef>
              <c:f>Summary!$A$30</c:f>
              <c:strCache>
                <c:ptCount val="1"/>
                <c:pt idx="0">
                  <c:v>EVS advEARS</c:v>
                </c:pt>
              </c:strCache>
            </c:strRef>
          </c:tx>
          <c:spPr>
            <a:ln w="28575" cap="rnd">
              <a:solidFill>
                <a:schemeClr val="accent4">
                  <a:lumMod val="60000"/>
                  <a:lumOff val="40000"/>
                </a:schemeClr>
              </a:solidFill>
              <a:round/>
            </a:ln>
            <a:effectLst/>
          </c:spPr>
          <c:marker>
            <c:symbol val="none"/>
          </c:marker>
          <c:val>
            <c:numRef>
              <c:f>Summary!$V$30:$AV$30</c:f>
              <c:numCache>
                <c:formatCode>General</c:formatCode>
                <c:ptCount val="27"/>
                <c:pt idx="0">
                  <c:v>100</c:v>
                </c:pt>
                <c:pt idx="1">
                  <c:v>100</c:v>
                </c:pt>
                <c:pt idx="2">
                  <c:v>100</c:v>
                </c:pt>
                <c:pt idx="3">
                  <c:v>92</c:v>
                </c:pt>
                <c:pt idx="4">
                  <c:v>88</c:v>
                </c:pt>
                <c:pt idx="5">
                  <c:v>100</c:v>
                </c:pt>
                <c:pt idx="6">
                  <c:v>98</c:v>
                </c:pt>
                <c:pt idx="7">
                  <c:v>100</c:v>
                </c:pt>
                <c:pt idx="8">
                  <c:v>93</c:v>
                </c:pt>
                <c:pt idx="9">
                  <c:v>82</c:v>
                </c:pt>
                <c:pt idx="10">
                  <c:v>92</c:v>
                </c:pt>
                <c:pt idx="11">
                  <c:v>97</c:v>
                </c:pt>
                <c:pt idx="12">
                  <c:v>99</c:v>
                </c:pt>
                <c:pt idx="13">
                  <c:v>100</c:v>
                </c:pt>
                <c:pt idx="14">
                  <c:v>85</c:v>
                </c:pt>
                <c:pt idx="15">
                  <c:v>100</c:v>
                </c:pt>
                <c:pt idx="16">
                  <c:v>88</c:v>
                </c:pt>
                <c:pt idx="17">
                  <c:v>85</c:v>
                </c:pt>
                <c:pt idx="18">
                  <c:v>75</c:v>
                </c:pt>
                <c:pt idx="19">
                  <c:v>99</c:v>
                </c:pt>
                <c:pt idx="20">
                  <c:v>44</c:v>
                </c:pt>
                <c:pt idx="21">
                  <c:v>99</c:v>
                </c:pt>
                <c:pt idx="22">
                  <c:v>73</c:v>
                </c:pt>
                <c:pt idx="23">
                  <c:v>95</c:v>
                </c:pt>
                <c:pt idx="24">
                  <c:v>95</c:v>
                </c:pt>
                <c:pt idx="25">
                  <c:v>83</c:v>
                </c:pt>
                <c:pt idx="26">
                  <c:v>63</c:v>
                </c:pt>
              </c:numCache>
            </c:numRef>
          </c:val>
          <c:smooth val="0"/>
          <c:extLst>
            <c:ext xmlns:c16="http://schemas.microsoft.com/office/drawing/2014/chart" uri="{C3380CC4-5D6E-409C-BE32-E72D297353CC}">
              <c16:uniqueId val="{0000001B-4F96-CD41-AFF8-5E23B83B6917}"/>
            </c:ext>
          </c:extLst>
        </c:ser>
        <c:ser>
          <c:idx val="28"/>
          <c:order val="28"/>
          <c:tx>
            <c:strRef>
              <c:f>Summary!$A$31</c:f>
              <c:strCache>
                <c:ptCount val="1"/>
                <c:pt idx="0">
                  <c:v>EVS boilerplates (DODT)</c:v>
                </c:pt>
              </c:strCache>
            </c:strRef>
          </c:tx>
          <c:spPr>
            <a:ln w="28575" cap="rnd">
              <a:solidFill>
                <a:schemeClr val="accent5">
                  <a:lumMod val="60000"/>
                  <a:lumOff val="40000"/>
                </a:schemeClr>
              </a:solidFill>
              <a:round/>
            </a:ln>
            <a:effectLst/>
          </c:spPr>
          <c:marker>
            <c:symbol val="none"/>
          </c:marker>
          <c:val>
            <c:numRef>
              <c:f>Summary!$V$31:$AV$31</c:f>
              <c:numCache>
                <c:formatCode>General</c:formatCode>
                <c:ptCount val="27"/>
                <c:pt idx="0">
                  <c:v>100</c:v>
                </c:pt>
                <c:pt idx="1">
                  <c:v>100</c:v>
                </c:pt>
                <c:pt idx="2">
                  <c:v>100</c:v>
                </c:pt>
                <c:pt idx="3">
                  <c:v>52</c:v>
                </c:pt>
                <c:pt idx="4">
                  <c:v>88</c:v>
                </c:pt>
                <c:pt idx="5">
                  <c:v>100</c:v>
                </c:pt>
                <c:pt idx="6">
                  <c:v>98</c:v>
                </c:pt>
                <c:pt idx="7">
                  <c:v>100</c:v>
                </c:pt>
                <c:pt idx="8">
                  <c:v>93</c:v>
                </c:pt>
                <c:pt idx="9">
                  <c:v>82</c:v>
                </c:pt>
                <c:pt idx="10">
                  <c:v>92</c:v>
                </c:pt>
                <c:pt idx="11">
                  <c:v>97</c:v>
                </c:pt>
                <c:pt idx="12">
                  <c:v>99</c:v>
                </c:pt>
                <c:pt idx="13">
                  <c:v>100</c:v>
                </c:pt>
                <c:pt idx="14">
                  <c:v>85</c:v>
                </c:pt>
                <c:pt idx="15">
                  <c:v>100</c:v>
                </c:pt>
                <c:pt idx="16">
                  <c:v>88</c:v>
                </c:pt>
                <c:pt idx="17">
                  <c:v>85</c:v>
                </c:pt>
                <c:pt idx="18">
                  <c:v>75</c:v>
                </c:pt>
                <c:pt idx="19">
                  <c:v>99</c:v>
                </c:pt>
                <c:pt idx="20">
                  <c:v>45</c:v>
                </c:pt>
                <c:pt idx="21">
                  <c:v>99</c:v>
                </c:pt>
                <c:pt idx="22">
                  <c:v>73</c:v>
                </c:pt>
                <c:pt idx="23">
                  <c:v>95</c:v>
                </c:pt>
                <c:pt idx="24">
                  <c:v>95</c:v>
                </c:pt>
                <c:pt idx="25">
                  <c:v>83</c:v>
                </c:pt>
                <c:pt idx="26">
                  <c:v>63</c:v>
                </c:pt>
              </c:numCache>
            </c:numRef>
          </c:val>
          <c:smooth val="0"/>
          <c:extLst>
            <c:ext xmlns:c16="http://schemas.microsoft.com/office/drawing/2014/chart" uri="{C3380CC4-5D6E-409C-BE32-E72D297353CC}">
              <c16:uniqueId val="{0000001C-4F96-CD41-AFF8-5E23B83B6917}"/>
            </c:ext>
          </c:extLst>
        </c:ser>
        <c:ser>
          <c:idx val="29"/>
          <c:order val="29"/>
          <c:tx>
            <c:strRef>
              <c:f>Summary!$A$32</c:f>
              <c:strCache>
                <c:ptCount val="1"/>
                <c:pt idx="0">
                  <c:v>EVS SPIDER</c:v>
                </c:pt>
              </c:strCache>
            </c:strRef>
          </c:tx>
          <c:spPr>
            <a:ln w="28575" cap="rnd">
              <a:solidFill>
                <a:schemeClr val="accent6">
                  <a:lumMod val="60000"/>
                  <a:lumOff val="40000"/>
                </a:schemeClr>
              </a:solidFill>
              <a:round/>
            </a:ln>
            <a:effectLst/>
          </c:spPr>
          <c:marker>
            <c:symbol val="none"/>
          </c:marker>
          <c:val>
            <c:numRef>
              <c:f>Summary!$V$32:$AV$32</c:f>
              <c:numCache>
                <c:formatCode>General</c:formatCode>
                <c:ptCount val="27"/>
                <c:pt idx="0">
                  <c:v>100</c:v>
                </c:pt>
                <c:pt idx="1">
                  <c:v>100</c:v>
                </c:pt>
                <c:pt idx="2">
                  <c:v>100</c:v>
                </c:pt>
                <c:pt idx="3">
                  <c:v>100</c:v>
                </c:pt>
                <c:pt idx="4">
                  <c:v>87.096774193548384</c:v>
                </c:pt>
                <c:pt idx="5">
                  <c:v>100</c:v>
                </c:pt>
                <c:pt idx="6">
                  <c:v>97.849462365591393</c:v>
                </c:pt>
                <c:pt idx="7">
                  <c:v>100</c:v>
                </c:pt>
                <c:pt idx="8">
                  <c:v>92.473118279569889</c:v>
                </c:pt>
                <c:pt idx="9">
                  <c:v>81.72043010752688</c:v>
                </c:pt>
                <c:pt idx="10">
                  <c:v>91.397849462365585</c:v>
                </c:pt>
                <c:pt idx="11">
                  <c:v>96.774193548387103</c:v>
                </c:pt>
                <c:pt idx="12">
                  <c:v>98.924731182795696</c:v>
                </c:pt>
                <c:pt idx="13">
                  <c:v>100</c:v>
                </c:pt>
                <c:pt idx="14">
                  <c:v>0</c:v>
                </c:pt>
                <c:pt idx="15">
                  <c:v>100</c:v>
                </c:pt>
                <c:pt idx="16">
                  <c:v>0</c:v>
                </c:pt>
                <c:pt idx="17">
                  <c:v>84.946236559139791</c:v>
                </c:pt>
                <c:pt idx="18">
                  <c:v>75.268817204301072</c:v>
                </c:pt>
                <c:pt idx="19">
                  <c:v>100</c:v>
                </c:pt>
                <c:pt idx="20">
                  <c:v>44.086021505376344</c:v>
                </c:pt>
                <c:pt idx="21">
                  <c:v>98.924731182795696</c:v>
                </c:pt>
                <c:pt idx="22">
                  <c:v>72.043010752688176</c:v>
                </c:pt>
                <c:pt idx="23">
                  <c:v>95.6989247311828</c:v>
                </c:pt>
                <c:pt idx="24">
                  <c:v>95.6989247311828</c:v>
                </c:pt>
                <c:pt idx="25">
                  <c:v>82.795698924731184</c:v>
                </c:pt>
                <c:pt idx="26">
                  <c:v>65.591397849462368</c:v>
                </c:pt>
              </c:numCache>
            </c:numRef>
          </c:val>
          <c:smooth val="0"/>
          <c:extLst>
            <c:ext xmlns:c16="http://schemas.microsoft.com/office/drawing/2014/chart" uri="{C3380CC4-5D6E-409C-BE32-E72D297353CC}">
              <c16:uniqueId val="{0000001D-4F96-CD41-AFF8-5E23B83B6917}"/>
            </c:ext>
          </c:extLst>
        </c:ser>
        <c:dLbls>
          <c:showLegendKey val="0"/>
          <c:showVal val="0"/>
          <c:showCatName val="0"/>
          <c:showSerName val="0"/>
          <c:showPercent val="0"/>
          <c:showBubbleSize val="0"/>
        </c:dLbls>
        <c:smooth val="0"/>
        <c:axId val="886507840"/>
        <c:axId val="807155120"/>
      </c:lineChart>
      <c:catAx>
        <c:axId val="886507840"/>
        <c:scaling>
          <c:orientation val="minMax"/>
        </c:scaling>
        <c:delete val="1"/>
        <c:axPos val="b"/>
        <c:majorTickMark val="none"/>
        <c:minorTickMark val="none"/>
        <c:tickLblPos val="nextTo"/>
        <c:crossAx val="807155120"/>
        <c:crosses val="autoZero"/>
        <c:auto val="1"/>
        <c:lblAlgn val="ctr"/>
        <c:lblOffset val="100"/>
        <c:noMultiLvlLbl val="0"/>
      </c:catAx>
      <c:valAx>
        <c:axId val="807155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886507840"/>
        <c:crosses val="autoZero"/>
        <c:crossBetween val="between"/>
      </c:valAx>
      <c:spPr>
        <a:noFill/>
        <a:ln>
          <a:noFill/>
        </a:ln>
        <a:effectLst/>
      </c:spPr>
    </c:plotArea>
    <c:legend>
      <c:legendPos val="b"/>
      <c:layout>
        <c:manualLayout>
          <c:xMode val="edge"/>
          <c:yMode val="edge"/>
          <c:x val="0.12854126491335519"/>
          <c:y val="0.83375000504445174"/>
          <c:w val="0.74291747017328968"/>
          <c:h val="0.153437087616072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Requirements written with template 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stacked"/>
        <c:varyColors val="0"/>
        <c:ser>
          <c:idx val="0"/>
          <c:order val="0"/>
          <c:tx>
            <c:strRef>
              <c:f>Summary!$L$1:$L$2</c:f>
              <c:strCache>
                <c:ptCount val="2"/>
                <c:pt idx="0">
                  <c:v>%clear_comparison</c:v>
                </c:pt>
                <c:pt idx="1">
                  <c:v>V</c:v>
                </c:pt>
              </c:strCache>
            </c:strRef>
          </c:tx>
          <c:spPr>
            <a:solidFill>
              <a:schemeClr val="accent1"/>
            </a:solidFill>
            <a:ln>
              <a:noFill/>
            </a:ln>
            <a:effectLst/>
          </c:spPr>
          <c:invertIfNegative val="0"/>
          <c:cat>
            <c:strRef>
              <c:f>Summary!$A$3:$A$32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Summary!$L$3:$L$32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0-017E-E943-B55A-A6FBE52AEF0D}"/>
            </c:ext>
          </c:extLst>
        </c:ser>
        <c:ser>
          <c:idx val="1"/>
          <c:order val="1"/>
          <c:tx>
            <c:strRef>
              <c:f>Summary!$M$1:$M$2</c:f>
              <c:strCache>
                <c:ptCount val="2"/>
                <c:pt idx="0">
                  <c:v>%BPE</c:v>
                </c:pt>
                <c:pt idx="1">
                  <c:v>X</c:v>
                </c:pt>
              </c:strCache>
            </c:strRef>
          </c:tx>
          <c:spPr>
            <a:solidFill>
              <a:schemeClr val="accent2"/>
            </a:solidFill>
            <a:ln>
              <a:noFill/>
            </a:ln>
            <a:effectLst/>
          </c:spPr>
          <c:invertIfNegative val="0"/>
          <c:cat>
            <c:strRef>
              <c:f>Summary!$A$3:$A$32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Summary!$M$3:$M$32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1-017E-E943-B55A-A6FBE52AEF0D}"/>
            </c:ext>
          </c:extLst>
        </c:ser>
        <c:ser>
          <c:idx val="2"/>
          <c:order val="2"/>
          <c:tx>
            <c:strRef>
              <c:f>Summary!$N$1:$N$2</c:f>
              <c:strCache>
                <c:ptCount val="2"/>
                <c:pt idx="0">
                  <c:v>%no_open_end</c:v>
                </c:pt>
                <c:pt idx="1">
                  <c:v>AC</c:v>
                </c:pt>
              </c:strCache>
            </c:strRef>
          </c:tx>
          <c:spPr>
            <a:solidFill>
              <a:schemeClr val="accent3"/>
            </a:solidFill>
            <a:ln>
              <a:noFill/>
            </a:ln>
            <a:effectLst/>
          </c:spPr>
          <c:invertIfNegative val="0"/>
          <c:cat>
            <c:strRef>
              <c:f>Summary!$A$3:$A$32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Summary!$N$3:$N$32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2-017E-E943-B55A-A6FBE52AEF0D}"/>
            </c:ext>
          </c:extLst>
        </c:ser>
        <c:ser>
          <c:idx val="3"/>
          <c:order val="3"/>
          <c:tx>
            <c:strRef>
              <c:f>Summary!$O$1:$O$2</c:f>
              <c:strCache>
                <c:ptCount val="2"/>
                <c:pt idx="0">
                  <c:v>%explicit_conditions</c:v>
                </c:pt>
                <c:pt idx="1">
                  <c:v>AP</c:v>
                </c:pt>
              </c:strCache>
            </c:strRef>
          </c:tx>
          <c:spPr>
            <a:solidFill>
              <a:schemeClr val="accent4"/>
            </a:solidFill>
            <a:ln>
              <a:noFill/>
            </a:ln>
            <a:effectLst/>
          </c:spPr>
          <c:invertIfNegative val="0"/>
          <c:cat>
            <c:strRef>
              <c:f>Summary!$A$3:$A$32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Summary!$O$3:$O$32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3-017E-E943-B55A-A6FBE52AEF0D}"/>
            </c:ext>
          </c:extLst>
        </c:ser>
        <c:ser>
          <c:idx val="4"/>
          <c:order val="4"/>
          <c:tx>
            <c:strRef>
              <c:f>Summary!$P$1:$P$2</c:f>
              <c:strCache>
                <c:ptCount val="2"/>
                <c:pt idx="0">
                  <c:v>%clear_condition_combination</c:v>
                </c:pt>
                <c:pt idx="1">
                  <c:v>AQ</c:v>
                </c:pt>
              </c:strCache>
            </c:strRef>
          </c:tx>
          <c:spPr>
            <a:solidFill>
              <a:schemeClr val="accent5"/>
            </a:solidFill>
            <a:ln>
              <a:noFill/>
            </a:ln>
            <a:effectLst/>
          </c:spPr>
          <c:invertIfNegative val="0"/>
          <c:cat>
            <c:strRef>
              <c:f>Summary!$A$3:$A$32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Summary!$P$3:$P$32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4-017E-E943-B55A-A6FBE52AEF0D}"/>
            </c:ext>
          </c:extLst>
        </c:ser>
        <c:ser>
          <c:idx val="5"/>
          <c:order val="5"/>
          <c:tx>
            <c:strRef>
              <c:f>Summary!$Q$1:$Q$2</c:f>
              <c:strCache>
                <c:ptCount val="2"/>
                <c:pt idx="0">
                  <c:v>%clear_preconditions</c:v>
                </c:pt>
                <c:pt idx="1">
                  <c:v>AZ</c:v>
                </c:pt>
              </c:strCache>
            </c:strRef>
          </c:tx>
          <c:spPr>
            <a:solidFill>
              <a:schemeClr val="accent6"/>
            </a:solidFill>
            <a:ln>
              <a:noFill/>
            </a:ln>
            <a:effectLst/>
          </c:spPr>
          <c:invertIfNegative val="0"/>
          <c:cat>
            <c:strRef>
              <c:f>Summary!$A$3:$A$32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Summary!$Q$3:$Q$32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5-017E-E943-B55A-A6FBE52AEF0D}"/>
            </c:ext>
          </c:extLst>
        </c:ser>
        <c:ser>
          <c:idx val="6"/>
          <c:order val="6"/>
          <c:tx>
            <c:strRef>
              <c:f>Summary!$R$1:$R$2</c:f>
              <c:strCache>
                <c:ptCount val="2"/>
                <c:pt idx="0">
                  <c:v>%clear_business_logic</c:v>
                </c:pt>
                <c:pt idx="1">
                  <c:v>BA</c:v>
                </c:pt>
              </c:strCache>
            </c:strRef>
          </c:tx>
          <c:spPr>
            <a:solidFill>
              <a:schemeClr val="accent1">
                <a:lumMod val="60000"/>
              </a:schemeClr>
            </a:solidFill>
            <a:ln>
              <a:noFill/>
            </a:ln>
            <a:effectLst/>
          </c:spPr>
          <c:invertIfNegative val="0"/>
          <c:cat>
            <c:strRef>
              <c:f>Summary!$A$3:$A$32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Summary!$R$3:$R$32</c:f>
              <c:numCache>
                <c:formatCode>General</c:formatCode>
                <c:ptCount val="3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6-017E-E943-B55A-A6FBE52AEF0D}"/>
            </c:ext>
          </c:extLst>
        </c:ser>
        <c:ser>
          <c:idx val="7"/>
          <c:order val="7"/>
          <c:tx>
            <c:strRef>
              <c:f>Summary!$S$1:$S$2</c:f>
              <c:strCache>
                <c:ptCount val="2"/>
                <c:pt idx="0">
                  <c:v>%liability_classification</c:v>
                </c:pt>
                <c:pt idx="1">
                  <c:v>L</c:v>
                </c:pt>
              </c:strCache>
            </c:strRef>
          </c:tx>
          <c:spPr>
            <a:solidFill>
              <a:schemeClr val="accent2">
                <a:lumMod val="60000"/>
              </a:schemeClr>
            </a:solidFill>
            <a:ln>
              <a:noFill/>
            </a:ln>
            <a:effectLst/>
          </c:spPr>
          <c:invertIfNegative val="0"/>
          <c:cat>
            <c:strRef>
              <c:f>Summary!$A$3:$A$32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Summary!$S$3:$S$32</c:f>
              <c:numCache>
                <c:formatCode>General</c:formatCode>
                <c:ptCount val="30"/>
                <c:pt idx="0">
                  <c:v>88.888888888888886</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7-017E-E943-B55A-A6FBE52AEF0D}"/>
            </c:ext>
          </c:extLst>
        </c:ser>
        <c:ser>
          <c:idx val="8"/>
          <c:order val="8"/>
          <c:tx>
            <c:strRef>
              <c:f>Summary!$T$1:$T$2</c:f>
              <c:strCache>
                <c:ptCount val="2"/>
                <c:pt idx="0">
                  <c:v>%structured_sentences</c:v>
                </c:pt>
                <c:pt idx="1">
                  <c:v>M</c:v>
                </c:pt>
              </c:strCache>
            </c:strRef>
          </c:tx>
          <c:spPr>
            <a:solidFill>
              <a:schemeClr val="accent3">
                <a:lumMod val="60000"/>
              </a:schemeClr>
            </a:solidFill>
            <a:ln>
              <a:noFill/>
            </a:ln>
            <a:effectLst/>
          </c:spPr>
          <c:invertIfNegative val="0"/>
          <c:cat>
            <c:strRef>
              <c:f>Summary!$A$3:$A$32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Summary!$T$3:$T$32</c:f>
              <c:numCache>
                <c:formatCode>General</c:formatCode>
                <c:ptCount val="30"/>
                <c:pt idx="0">
                  <c:v>88.888888888888886</c:v>
                </c:pt>
                <c:pt idx="1">
                  <c:v>100</c:v>
                </c:pt>
                <c:pt idx="2">
                  <c:v>100</c:v>
                </c:pt>
                <c:pt idx="3">
                  <c:v>100</c:v>
                </c:pt>
                <c:pt idx="4">
                  <c:v>100</c:v>
                </c:pt>
                <c:pt idx="5">
                  <c:v>100</c:v>
                </c:pt>
                <c:pt idx="6">
                  <c:v>84.848484848484844</c:v>
                </c:pt>
                <c:pt idx="7">
                  <c:v>100</c:v>
                </c:pt>
                <c:pt idx="8">
                  <c:v>100</c:v>
                </c:pt>
                <c:pt idx="9">
                  <c:v>100</c:v>
                </c:pt>
                <c:pt idx="10">
                  <c:v>100</c:v>
                </c:pt>
                <c:pt idx="11">
                  <c:v>100</c:v>
                </c:pt>
                <c:pt idx="12">
                  <c:v>72</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100</c:v>
                </c:pt>
                <c:pt idx="27">
                  <c:v>100</c:v>
                </c:pt>
                <c:pt idx="28">
                  <c:v>100</c:v>
                </c:pt>
                <c:pt idx="29">
                  <c:v>100</c:v>
                </c:pt>
              </c:numCache>
            </c:numRef>
          </c:val>
          <c:extLst>
            <c:ext xmlns:c16="http://schemas.microsoft.com/office/drawing/2014/chart" uri="{C3380CC4-5D6E-409C-BE32-E72D297353CC}">
              <c16:uniqueId val="{00000008-017E-E943-B55A-A6FBE52AEF0D}"/>
            </c:ext>
          </c:extLst>
        </c:ser>
        <c:ser>
          <c:idx val="9"/>
          <c:order val="9"/>
          <c:tx>
            <c:strRef>
              <c:f>Summary!$U$1:$U$2</c:f>
              <c:strCache>
                <c:ptCount val="2"/>
                <c:pt idx="0">
                  <c:v>%correct_grammar</c:v>
                </c:pt>
                <c:pt idx="1">
                  <c:v>AE</c:v>
                </c:pt>
              </c:strCache>
            </c:strRef>
          </c:tx>
          <c:spPr>
            <a:solidFill>
              <a:schemeClr val="accent4">
                <a:lumMod val="60000"/>
              </a:schemeClr>
            </a:solidFill>
            <a:ln>
              <a:noFill/>
            </a:ln>
            <a:effectLst/>
          </c:spPr>
          <c:invertIfNegative val="0"/>
          <c:cat>
            <c:strRef>
              <c:f>Summary!$A$3:$A$32</c:f>
              <c:strCache>
                <c:ptCount val="30"/>
                <c:pt idx="0">
                  <c:v>FLEX free</c:v>
                </c:pt>
                <c:pt idx="1">
                  <c:v>FLEX EARS</c:v>
                </c:pt>
                <c:pt idx="2">
                  <c:v>FLEX MASTER</c:v>
                </c:pt>
                <c:pt idx="3">
                  <c:v>FLEX advEARS</c:v>
                </c:pt>
                <c:pt idx="4">
                  <c:v>FLEX boilerplates (DODT)</c:v>
                </c:pt>
                <c:pt idx="5">
                  <c:v>FLEX SPIDER</c:v>
                </c:pt>
                <c:pt idx="6">
                  <c:v>CS_E 50 free</c:v>
                </c:pt>
                <c:pt idx="7">
                  <c:v>CS_E 50 EARS</c:v>
                </c:pt>
                <c:pt idx="8">
                  <c:v>CS_E 50 MASTER</c:v>
                </c:pt>
                <c:pt idx="9">
                  <c:v>CS_E 50 advEARS</c:v>
                </c:pt>
                <c:pt idx="10">
                  <c:v>CS_E 50 boilerplates (DODT)</c:v>
                </c:pt>
                <c:pt idx="11">
                  <c:v>CS_E 50 SPIDER</c:v>
                </c:pt>
                <c:pt idx="12">
                  <c:v>ECSS_E60-30 free</c:v>
                </c:pt>
                <c:pt idx="13">
                  <c:v>ECSS_E60-30 EARS</c:v>
                </c:pt>
                <c:pt idx="14">
                  <c:v>ECSS_E60-30 MASTER</c:v>
                </c:pt>
                <c:pt idx="15">
                  <c:v>ECSS_E60-30 advEARS</c:v>
                </c:pt>
                <c:pt idx="16">
                  <c:v>ECSS_E60-30 boilerplates (DODT)</c:v>
                </c:pt>
                <c:pt idx="17">
                  <c:v>ECSS_E60-30 SPIDER</c:v>
                </c:pt>
                <c:pt idx="18">
                  <c:v>TSS free</c:v>
                </c:pt>
                <c:pt idx="19">
                  <c:v>TSS EARS</c:v>
                </c:pt>
                <c:pt idx="20">
                  <c:v>TSS MASTER</c:v>
                </c:pt>
                <c:pt idx="21">
                  <c:v>TSS advEARS</c:v>
                </c:pt>
                <c:pt idx="22">
                  <c:v>TSS boilerplates (DODT)</c:v>
                </c:pt>
                <c:pt idx="23">
                  <c:v>TSS SPIDER</c:v>
                </c:pt>
                <c:pt idx="24">
                  <c:v>EVS free</c:v>
                </c:pt>
                <c:pt idx="25">
                  <c:v>EVS EARS</c:v>
                </c:pt>
                <c:pt idx="26">
                  <c:v>EVS MASTER</c:v>
                </c:pt>
                <c:pt idx="27">
                  <c:v>EVS advEARS</c:v>
                </c:pt>
                <c:pt idx="28">
                  <c:v>EVS boilerplates (DODT)</c:v>
                </c:pt>
                <c:pt idx="29">
                  <c:v>EVS SPIDER</c:v>
                </c:pt>
              </c:strCache>
            </c:strRef>
          </c:cat>
          <c:val>
            <c:numRef>
              <c:f>Summary!$U$3:$U$32</c:f>
              <c:numCache>
                <c:formatCode>General</c:formatCode>
                <c:ptCount val="30"/>
                <c:pt idx="0">
                  <c:v>88.888888888888886</c:v>
                </c:pt>
                <c:pt idx="1">
                  <c:v>100</c:v>
                </c:pt>
                <c:pt idx="2">
                  <c:v>100</c:v>
                </c:pt>
                <c:pt idx="3">
                  <c:v>100</c:v>
                </c:pt>
                <c:pt idx="4">
                  <c:v>100</c:v>
                </c:pt>
                <c:pt idx="5">
                  <c:v>100</c:v>
                </c:pt>
                <c:pt idx="6">
                  <c:v>78.787878787878782</c:v>
                </c:pt>
                <c:pt idx="7">
                  <c:v>100</c:v>
                </c:pt>
                <c:pt idx="8">
                  <c:v>100</c:v>
                </c:pt>
                <c:pt idx="9">
                  <c:v>100</c:v>
                </c:pt>
                <c:pt idx="10">
                  <c:v>100</c:v>
                </c:pt>
                <c:pt idx="11">
                  <c:v>100</c:v>
                </c:pt>
                <c:pt idx="12">
                  <c:v>60</c:v>
                </c:pt>
                <c:pt idx="13">
                  <c:v>100</c:v>
                </c:pt>
                <c:pt idx="14">
                  <c:v>100</c:v>
                </c:pt>
                <c:pt idx="15">
                  <c:v>100</c:v>
                </c:pt>
                <c:pt idx="16">
                  <c:v>100</c:v>
                </c:pt>
                <c:pt idx="17">
                  <c:v>100</c:v>
                </c:pt>
                <c:pt idx="18">
                  <c:v>100</c:v>
                </c:pt>
                <c:pt idx="19">
                  <c:v>100</c:v>
                </c:pt>
                <c:pt idx="20">
                  <c:v>100</c:v>
                </c:pt>
                <c:pt idx="21">
                  <c:v>100</c:v>
                </c:pt>
                <c:pt idx="22">
                  <c:v>100</c:v>
                </c:pt>
                <c:pt idx="23">
                  <c:v>100</c:v>
                </c:pt>
                <c:pt idx="24">
                  <c:v>95.959595959595958</c:v>
                </c:pt>
                <c:pt idx="25">
                  <c:v>100</c:v>
                </c:pt>
                <c:pt idx="26">
                  <c:v>100</c:v>
                </c:pt>
                <c:pt idx="27">
                  <c:v>100</c:v>
                </c:pt>
                <c:pt idx="28">
                  <c:v>100</c:v>
                </c:pt>
                <c:pt idx="29">
                  <c:v>100</c:v>
                </c:pt>
              </c:numCache>
            </c:numRef>
          </c:val>
          <c:extLst>
            <c:ext xmlns:c16="http://schemas.microsoft.com/office/drawing/2014/chart" uri="{C3380CC4-5D6E-409C-BE32-E72D297353CC}">
              <c16:uniqueId val="{00000009-017E-E943-B55A-A6FBE52AEF0D}"/>
            </c:ext>
          </c:extLst>
        </c:ser>
        <c:dLbls>
          <c:showLegendKey val="0"/>
          <c:showVal val="0"/>
          <c:showCatName val="0"/>
          <c:showSerName val="0"/>
          <c:showPercent val="0"/>
          <c:showBubbleSize val="0"/>
        </c:dLbls>
        <c:gapWidth val="150"/>
        <c:overlap val="100"/>
        <c:axId val="1663444240"/>
        <c:axId val="1715247152"/>
      </c:barChart>
      <c:catAx>
        <c:axId val="1663444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RU"/>
          </a:p>
        </c:txPr>
        <c:crossAx val="1715247152"/>
        <c:crosses val="autoZero"/>
        <c:auto val="1"/>
        <c:lblAlgn val="ctr"/>
        <c:lblOffset val="100"/>
        <c:noMultiLvlLbl val="0"/>
      </c:catAx>
      <c:valAx>
        <c:axId val="1715247152"/>
        <c:scaling>
          <c:orientation val="minMax"/>
          <c:max val="1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663444240"/>
        <c:crosses val="autoZero"/>
        <c:crossBetween val="between"/>
      </c:valAx>
      <c:spPr>
        <a:noFill/>
        <a:ln>
          <a:noFill/>
        </a:ln>
        <a:effectLst/>
      </c:spPr>
    </c:plotArea>
    <c:legend>
      <c:legendPos val="b"/>
      <c:legendEntry>
        <c:idx val="7"/>
        <c:txPr>
          <a:bodyPr rot="0" spcFirstLastPara="1" vertOverflow="ellipsis" vert="horz" wrap="square" anchor="ctr" anchorCtr="1"/>
          <a:lstStyle/>
          <a:p>
            <a:pPr>
              <a:defRPr sz="1500" b="1" i="0" u="none" strike="noStrike" kern="1200" baseline="0">
                <a:solidFill>
                  <a:schemeClr val="tx1">
                    <a:lumMod val="65000"/>
                    <a:lumOff val="35000"/>
                  </a:schemeClr>
                </a:solidFill>
                <a:latin typeface="+mn-lt"/>
                <a:ea typeface="+mn-ea"/>
                <a:cs typeface="+mn-cs"/>
              </a:defRPr>
            </a:pPr>
            <a:endParaRPr lang="en-RU"/>
          </a:p>
        </c:txPr>
      </c:legendEntry>
      <c:legendEntry>
        <c:idx val="8"/>
        <c:txPr>
          <a:bodyPr rot="0" spcFirstLastPara="1" vertOverflow="ellipsis" vert="horz" wrap="square" anchor="ctr" anchorCtr="1"/>
          <a:lstStyle/>
          <a:p>
            <a:pPr>
              <a:defRPr sz="1500" b="1" i="0" u="none" strike="noStrike" kern="1200" baseline="0">
                <a:solidFill>
                  <a:schemeClr val="tx1">
                    <a:lumMod val="65000"/>
                    <a:lumOff val="35000"/>
                  </a:schemeClr>
                </a:solidFill>
                <a:latin typeface="+mn-lt"/>
                <a:ea typeface="+mn-ea"/>
                <a:cs typeface="+mn-cs"/>
              </a:defRPr>
            </a:pPr>
            <a:endParaRPr lang="en-RU"/>
          </a:p>
        </c:txPr>
      </c:legendEntry>
      <c:legendEntry>
        <c:idx val="9"/>
        <c:txPr>
          <a:bodyPr rot="0" spcFirstLastPara="1" vertOverflow="ellipsis" vert="horz" wrap="square" anchor="ctr" anchorCtr="1"/>
          <a:lstStyle/>
          <a:p>
            <a:pPr>
              <a:defRPr sz="1500" b="1" i="0" u="none" strike="noStrike" kern="1200" baseline="0">
                <a:solidFill>
                  <a:schemeClr val="tx1">
                    <a:lumMod val="65000"/>
                    <a:lumOff val="35000"/>
                  </a:schemeClr>
                </a:solidFill>
                <a:latin typeface="+mn-lt"/>
                <a:ea typeface="+mn-ea"/>
                <a:cs typeface="+mn-cs"/>
              </a:defRPr>
            </a:pPr>
            <a:endParaRPr lang="en-RU"/>
          </a:p>
        </c:txPr>
      </c:legendEntry>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userShapes r:id="rId3"/>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FLEX requirements written with template 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4"/>
          <c:order val="0"/>
          <c:tx>
            <c:strRef>
              <c:f>Summary!$A$7</c:f>
              <c:strCache>
                <c:ptCount val="1"/>
                <c:pt idx="0">
                  <c:v>FLEX boilerplates (DODT)</c:v>
                </c:pt>
              </c:strCache>
            </c:strRef>
          </c:tx>
          <c:spPr>
            <a:solidFill>
              <a:schemeClr val="accent5"/>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Summary!$S$7:$AV$7</c:f>
              <c:numCache>
                <c:formatCode>General</c:formatCode>
                <c:ptCount val="30"/>
                <c:pt idx="0">
                  <c:v>100</c:v>
                </c:pt>
                <c:pt idx="1">
                  <c:v>100</c:v>
                </c:pt>
                <c:pt idx="2">
                  <c:v>100</c:v>
                </c:pt>
                <c:pt idx="3">
                  <c:v>100</c:v>
                </c:pt>
                <c:pt idx="4">
                  <c:v>96</c:v>
                </c:pt>
                <c:pt idx="5">
                  <c:v>100</c:v>
                </c:pt>
                <c:pt idx="6">
                  <c:v>100</c:v>
                </c:pt>
                <c:pt idx="7">
                  <c:v>92</c:v>
                </c:pt>
                <c:pt idx="8">
                  <c:v>92</c:v>
                </c:pt>
                <c:pt idx="9">
                  <c:v>96</c:v>
                </c:pt>
                <c:pt idx="10">
                  <c:v>92</c:v>
                </c:pt>
                <c:pt idx="11">
                  <c:v>96</c:v>
                </c:pt>
                <c:pt idx="12">
                  <c:v>96</c:v>
                </c:pt>
                <c:pt idx="13">
                  <c:v>100</c:v>
                </c:pt>
                <c:pt idx="14">
                  <c:v>92</c:v>
                </c:pt>
                <c:pt idx="15">
                  <c:v>100</c:v>
                </c:pt>
                <c:pt idx="16">
                  <c:v>84</c:v>
                </c:pt>
                <c:pt idx="17">
                  <c:v>92</c:v>
                </c:pt>
                <c:pt idx="18">
                  <c:v>80</c:v>
                </c:pt>
                <c:pt idx="19">
                  <c:v>88</c:v>
                </c:pt>
                <c:pt idx="20">
                  <c:v>72</c:v>
                </c:pt>
                <c:pt idx="21">
                  <c:v>76</c:v>
                </c:pt>
                <c:pt idx="22">
                  <c:v>64</c:v>
                </c:pt>
                <c:pt idx="23">
                  <c:v>80</c:v>
                </c:pt>
                <c:pt idx="24">
                  <c:v>72</c:v>
                </c:pt>
                <c:pt idx="25">
                  <c:v>40</c:v>
                </c:pt>
                <c:pt idx="26">
                  <c:v>28.000000000000004</c:v>
                </c:pt>
                <c:pt idx="27">
                  <c:v>20</c:v>
                </c:pt>
                <c:pt idx="28">
                  <c:v>12</c:v>
                </c:pt>
                <c:pt idx="29">
                  <c:v>12</c:v>
                </c:pt>
              </c:numCache>
            </c:numRef>
          </c:val>
          <c:extLst>
            <c:ext xmlns:c16="http://schemas.microsoft.com/office/drawing/2014/chart" uri="{C3380CC4-5D6E-409C-BE32-E72D297353CC}">
              <c16:uniqueId val="{00000004-AC36-1849-A610-21D3397EB6BC}"/>
            </c:ext>
          </c:extLst>
        </c:ser>
        <c:ser>
          <c:idx val="3"/>
          <c:order val="1"/>
          <c:tx>
            <c:strRef>
              <c:f>Summary!$A$6</c:f>
              <c:strCache>
                <c:ptCount val="1"/>
                <c:pt idx="0">
                  <c:v>FLEX advEARS</c:v>
                </c:pt>
              </c:strCache>
            </c:strRef>
          </c:tx>
          <c:spPr>
            <a:solidFill>
              <a:schemeClr val="accent4"/>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Summary!$S$6:$AV$6</c:f>
              <c:numCache>
                <c:formatCode>General</c:formatCode>
                <c:ptCount val="30"/>
                <c:pt idx="0">
                  <c:v>100</c:v>
                </c:pt>
                <c:pt idx="1">
                  <c:v>100</c:v>
                </c:pt>
                <c:pt idx="2">
                  <c:v>100</c:v>
                </c:pt>
                <c:pt idx="3">
                  <c:v>100</c:v>
                </c:pt>
                <c:pt idx="4">
                  <c:v>96.296296296296291</c:v>
                </c:pt>
                <c:pt idx="5">
                  <c:v>100</c:v>
                </c:pt>
                <c:pt idx="6">
                  <c:v>100</c:v>
                </c:pt>
                <c:pt idx="7">
                  <c:v>85.18518518518519</c:v>
                </c:pt>
                <c:pt idx="8">
                  <c:v>92.592592592592595</c:v>
                </c:pt>
                <c:pt idx="9">
                  <c:v>92.592592592592595</c:v>
                </c:pt>
                <c:pt idx="10">
                  <c:v>92.592592592592595</c:v>
                </c:pt>
                <c:pt idx="11">
                  <c:v>96.296296296296291</c:v>
                </c:pt>
                <c:pt idx="12">
                  <c:v>96.296296296296291</c:v>
                </c:pt>
                <c:pt idx="13">
                  <c:v>100</c:v>
                </c:pt>
                <c:pt idx="14">
                  <c:v>92.592592592592595</c:v>
                </c:pt>
                <c:pt idx="15">
                  <c:v>96.296296296296291</c:v>
                </c:pt>
                <c:pt idx="16">
                  <c:v>85.18518518518519</c:v>
                </c:pt>
                <c:pt idx="17">
                  <c:v>81.481481481481481</c:v>
                </c:pt>
                <c:pt idx="18">
                  <c:v>81.481481481481481</c:v>
                </c:pt>
                <c:pt idx="19">
                  <c:v>81.481481481481481</c:v>
                </c:pt>
                <c:pt idx="20">
                  <c:v>92.592592592592595</c:v>
                </c:pt>
                <c:pt idx="21">
                  <c:v>77.777777777777786</c:v>
                </c:pt>
                <c:pt idx="22">
                  <c:v>59.259259259259252</c:v>
                </c:pt>
                <c:pt idx="23">
                  <c:v>81.481481481481481</c:v>
                </c:pt>
                <c:pt idx="24">
                  <c:v>74.074074074074076</c:v>
                </c:pt>
                <c:pt idx="25">
                  <c:v>25.925925925925924</c:v>
                </c:pt>
                <c:pt idx="26">
                  <c:v>48.148148148148145</c:v>
                </c:pt>
                <c:pt idx="27">
                  <c:v>44.444444444444443</c:v>
                </c:pt>
                <c:pt idx="28">
                  <c:v>40.74074074074074</c:v>
                </c:pt>
                <c:pt idx="29">
                  <c:v>22.222222222222221</c:v>
                </c:pt>
              </c:numCache>
            </c:numRef>
          </c:val>
          <c:extLst>
            <c:ext xmlns:c16="http://schemas.microsoft.com/office/drawing/2014/chart" uri="{C3380CC4-5D6E-409C-BE32-E72D297353CC}">
              <c16:uniqueId val="{00000003-AC36-1849-A610-21D3397EB6BC}"/>
            </c:ext>
          </c:extLst>
        </c:ser>
        <c:ser>
          <c:idx val="5"/>
          <c:order val="2"/>
          <c:tx>
            <c:strRef>
              <c:f>Summary!$A$8</c:f>
              <c:strCache>
                <c:ptCount val="1"/>
                <c:pt idx="0">
                  <c:v>FLEX SPIDER</c:v>
                </c:pt>
              </c:strCache>
            </c:strRef>
          </c:tx>
          <c:spPr>
            <a:solidFill>
              <a:schemeClr val="accent6"/>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Summary!$S$8:$AV$8</c:f>
              <c:numCache>
                <c:formatCode>General</c:formatCode>
                <c:ptCount val="30"/>
                <c:pt idx="0">
                  <c:v>100</c:v>
                </c:pt>
                <c:pt idx="1">
                  <c:v>100</c:v>
                </c:pt>
                <c:pt idx="2">
                  <c:v>100</c:v>
                </c:pt>
                <c:pt idx="3">
                  <c:v>100</c:v>
                </c:pt>
                <c:pt idx="4">
                  <c:v>94.73684210526315</c:v>
                </c:pt>
                <c:pt idx="5">
                  <c:v>100</c:v>
                </c:pt>
                <c:pt idx="6">
                  <c:v>94.73684210526315</c:v>
                </c:pt>
                <c:pt idx="7">
                  <c:v>89.473684210526315</c:v>
                </c:pt>
                <c:pt idx="8">
                  <c:v>89.473684210526315</c:v>
                </c:pt>
                <c:pt idx="9">
                  <c:v>89.473684210526315</c:v>
                </c:pt>
                <c:pt idx="10">
                  <c:v>89.473684210526315</c:v>
                </c:pt>
                <c:pt idx="11">
                  <c:v>94.73684210526315</c:v>
                </c:pt>
                <c:pt idx="12">
                  <c:v>89.473684210526315</c:v>
                </c:pt>
                <c:pt idx="13">
                  <c:v>89.473684210526315</c:v>
                </c:pt>
                <c:pt idx="14">
                  <c:v>89.473684210526315</c:v>
                </c:pt>
                <c:pt idx="15">
                  <c:v>94.73684210526315</c:v>
                </c:pt>
                <c:pt idx="16">
                  <c:v>78.94736842105263</c:v>
                </c:pt>
                <c:pt idx="17">
                  <c:v>0</c:v>
                </c:pt>
                <c:pt idx="18">
                  <c:v>73.68421052631578</c:v>
                </c:pt>
                <c:pt idx="19">
                  <c:v>0</c:v>
                </c:pt>
                <c:pt idx="20">
                  <c:v>57.894736842105267</c:v>
                </c:pt>
                <c:pt idx="21">
                  <c:v>68.421052631578945</c:v>
                </c:pt>
                <c:pt idx="22">
                  <c:v>63.157894736842103</c:v>
                </c:pt>
                <c:pt idx="23">
                  <c:v>78.94736842105263</c:v>
                </c:pt>
                <c:pt idx="24">
                  <c:v>84.210526315789465</c:v>
                </c:pt>
                <c:pt idx="25">
                  <c:v>36.84210526315789</c:v>
                </c:pt>
                <c:pt idx="26">
                  <c:v>31.578947368421051</c:v>
                </c:pt>
                <c:pt idx="27">
                  <c:v>26.315789473684209</c:v>
                </c:pt>
                <c:pt idx="28">
                  <c:v>15.789473684210526</c:v>
                </c:pt>
                <c:pt idx="29">
                  <c:v>10.526315789473683</c:v>
                </c:pt>
              </c:numCache>
            </c:numRef>
          </c:val>
          <c:extLst>
            <c:ext xmlns:c16="http://schemas.microsoft.com/office/drawing/2014/chart" uri="{C3380CC4-5D6E-409C-BE32-E72D297353CC}">
              <c16:uniqueId val="{00000005-AC36-1849-A610-21D3397EB6BC}"/>
            </c:ext>
          </c:extLst>
        </c:ser>
        <c:ser>
          <c:idx val="2"/>
          <c:order val="3"/>
          <c:tx>
            <c:strRef>
              <c:f>Summary!$A$5</c:f>
              <c:strCache>
                <c:ptCount val="1"/>
                <c:pt idx="0">
                  <c:v>FLEX MASTER</c:v>
                </c:pt>
              </c:strCache>
            </c:strRef>
          </c:tx>
          <c:spPr>
            <a:solidFill>
              <a:schemeClr val="accent3"/>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Summary!$S$5:$AV$5</c:f>
              <c:numCache>
                <c:formatCode>General</c:formatCode>
                <c:ptCount val="30"/>
                <c:pt idx="0">
                  <c:v>100</c:v>
                </c:pt>
                <c:pt idx="1">
                  <c:v>100</c:v>
                </c:pt>
                <c:pt idx="2">
                  <c:v>100</c:v>
                </c:pt>
                <c:pt idx="3">
                  <c:v>100</c:v>
                </c:pt>
                <c:pt idx="4">
                  <c:v>96</c:v>
                </c:pt>
                <c:pt idx="5">
                  <c:v>100</c:v>
                </c:pt>
                <c:pt idx="6">
                  <c:v>100</c:v>
                </c:pt>
                <c:pt idx="7">
                  <c:v>92</c:v>
                </c:pt>
                <c:pt idx="8">
                  <c:v>92</c:v>
                </c:pt>
                <c:pt idx="9">
                  <c:v>96</c:v>
                </c:pt>
                <c:pt idx="10">
                  <c:v>92</c:v>
                </c:pt>
                <c:pt idx="11">
                  <c:v>96</c:v>
                </c:pt>
                <c:pt idx="12">
                  <c:v>96</c:v>
                </c:pt>
                <c:pt idx="13">
                  <c:v>100</c:v>
                </c:pt>
                <c:pt idx="14">
                  <c:v>92</c:v>
                </c:pt>
                <c:pt idx="15">
                  <c:v>100</c:v>
                </c:pt>
                <c:pt idx="16">
                  <c:v>88</c:v>
                </c:pt>
                <c:pt idx="17">
                  <c:v>80</c:v>
                </c:pt>
                <c:pt idx="18">
                  <c:v>92</c:v>
                </c:pt>
                <c:pt idx="19">
                  <c:v>88</c:v>
                </c:pt>
                <c:pt idx="20">
                  <c:v>72</c:v>
                </c:pt>
                <c:pt idx="21">
                  <c:v>76</c:v>
                </c:pt>
                <c:pt idx="22">
                  <c:v>72</c:v>
                </c:pt>
                <c:pt idx="23">
                  <c:v>80</c:v>
                </c:pt>
                <c:pt idx="24">
                  <c:v>72</c:v>
                </c:pt>
                <c:pt idx="25">
                  <c:v>52</c:v>
                </c:pt>
                <c:pt idx="26">
                  <c:v>48</c:v>
                </c:pt>
                <c:pt idx="27">
                  <c:v>48</c:v>
                </c:pt>
                <c:pt idx="28">
                  <c:v>36</c:v>
                </c:pt>
                <c:pt idx="29">
                  <c:v>16</c:v>
                </c:pt>
              </c:numCache>
            </c:numRef>
          </c:val>
          <c:extLst>
            <c:ext xmlns:c16="http://schemas.microsoft.com/office/drawing/2014/chart" uri="{C3380CC4-5D6E-409C-BE32-E72D297353CC}">
              <c16:uniqueId val="{00000002-AC36-1849-A610-21D3397EB6BC}"/>
            </c:ext>
          </c:extLst>
        </c:ser>
        <c:ser>
          <c:idx val="1"/>
          <c:order val="4"/>
          <c:tx>
            <c:strRef>
              <c:f>Summary!$A$4</c:f>
              <c:strCache>
                <c:ptCount val="1"/>
                <c:pt idx="0">
                  <c:v>FLEX EARS</c:v>
                </c:pt>
              </c:strCache>
            </c:strRef>
          </c:tx>
          <c:spPr>
            <a:solidFill>
              <a:schemeClr val="accent2"/>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Summary!$S$4:$AV$4</c:f>
              <c:numCache>
                <c:formatCode>General</c:formatCode>
                <c:ptCount val="30"/>
                <c:pt idx="0">
                  <c:v>100</c:v>
                </c:pt>
                <c:pt idx="1">
                  <c:v>100</c:v>
                </c:pt>
                <c:pt idx="2">
                  <c:v>100</c:v>
                </c:pt>
                <c:pt idx="3">
                  <c:v>100</c:v>
                </c:pt>
                <c:pt idx="4">
                  <c:v>94.73684210526315</c:v>
                </c:pt>
                <c:pt idx="5">
                  <c:v>100</c:v>
                </c:pt>
                <c:pt idx="6">
                  <c:v>94.73684210526315</c:v>
                </c:pt>
                <c:pt idx="7">
                  <c:v>89.473684210526315</c:v>
                </c:pt>
                <c:pt idx="8">
                  <c:v>89.473684210526315</c:v>
                </c:pt>
                <c:pt idx="9">
                  <c:v>89.473684210526315</c:v>
                </c:pt>
                <c:pt idx="10">
                  <c:v>89.473684210526315</c:v>
                </c:pt>
                <c:pt idx="11">
                  <c:v>94.73684210526315</c:v>
                </c:pt>
                <c:pt idx="12">
                  <c:v>89.473684210526315</c:v>
                </c:pt>
                <c:pt idx="13">
                  <c:v>89.473684210526315</c:v>
                </c:pt>
                <c:pt idx="14">
                  <c:v>89.473684210526315</c:v>
                </c:pt>
                <c:pt idx="15">
                  <c:v>94.73684210526315</c:v>
                </c:pt>
                <c:pt idx="16">
                  <c:v>78.94736842105263</c:v>
                </c:pt>
                <c:pt idx="17">
                  <c:v>73.68421052631578</c:v>
                </c:pt>
                <c:pt idx="18">
                  <c:v>73.68421052631578</c:v>
                </c:pt>
                <c:pt idx="19">
                  <c:v>84.210526315789465</c:v>
                </c:pt>
                <c:pt idx="20">
                  <c:v>52.631578947368418</c:v>
                </c:pt>
                <c:pt idx="21">
                  <c:v>63.157894736842103</c:v>
                </c:pt>
                <c:pt idx="22">
                  <c:v>78.94736842105263</c:v>
                </c:pt>
                <c:pt idx="23">
                  <c:v>78.94736842105263</c:v>
                </c:pt>
                <c:pt idx="24">
                  <c:v>84.210526315789465</c:v>
                </c:pt>
                <c:pt idx="25">
                  <c:v>42.105263157894733</c:v>
                </c:pt>
                <c:pt idx="26">
                  <c:v>42.105263157894733</c:v>
                </c:pt>
                <c:pt idx="27">
                  <c:v>31.578947368421051</c:v>
                </c:pt>
                <c:pt idx="28">
                  <c:v>10.526315789473683</c:v>
                </c:pt>
                <c:pt idx="29">
                  <c:v>15.789473684210526</c:v>
                </c:pt>
              </c:numCache>
            </c:numRef>
          </c:val>
          <c:extLst>
            <c:ext xmlns:c16="http://schemas.microsoft.com/office/drawing/2014/chart" uri="{C3380CC4-5D6E-409C-BE32-E72D297353CC}">
              <c16:uniqueId val="{00000001-AC36-1849-A610-21D3397EB6BC}"/>
            </c:ext>
          </c:extLst>
        </c:ser>
        <c:ser>
          <c:idx val="0"/>
          <c:order val="5"/>
          <c:tx>
            <c:strRef>
              <c:f>Summary!$A$3</c:f>
              <c:strCache>
                <c:ptCount val="1"/>
                <c:pt idx="0">
                  <c:v>FLEX free</c:v>
                </c:pt>
              </c:strCache>
            </c:strRef>
          </c:tx>
          <c:spPr>
            <a:solidFill>
              <a:schemeClr val="accent1"/>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Summary!$S$3:$AV$3</c:f>
              <c:numCache>
                <c:formatCode>General</c:formatCode>
                <c:ptCount val="30"/>
                <c:pt idx="0">
                  <c:v>88.888888888888886</c:v>
                </c:pt>
                <c:pt idx="1">
                  <c:v>88.888888888888886</c:v>
                </c:pt>
                <c:pt idx="2">
                  <c:v>88.888888888888886</c:v>
                </c:pt>
                <c:pt idx="3">
                  <c:v>100</c:v>
                </c:pt>
                <c:pt idx="4">
                  <c:v>94.444444444444443</c:v>
                </c:pt>
                <c:pt idx="5">
                  <c:v>100</c:v>
                </c:pt>
                <c:pt idx="6">
                  <c:v>94.444444444444443</c:v>
                </c:pt>
                <c:pt idx="7">
                  <c:v>83.333333333333343</c:v>
                </c:pt>
                <c:pt idx="8">
                  <c:v>88.888888888888886</c:v>
                </c:pt>
                <c:pt idx="9">
                  <c:v>88.888888888888886</c:v>
                </c:pt>
                <c:pt idx="10">
                  <c:v>88.888888888888886</c:v>
                </c:pt>
                <c:pt idx="11">
                  <c:v>94.444444444444443</c:v>
                </c:pt>
                <c:pt idx="12">
                  <c:v>94.444444444444443</c:v>
                </c:pt>
                <c:pt idx="13">
                  <c:v>83.333333333333343</c:v>
                </c:pt>
                <c:pt idx="14">
                  <c:v>88.888888888888886</c:v>
                </c:pt>
                <c:pt idx="15">
                  <c:v>94.444444444444443</c:v>
                </c:pt>
                <c:pt idx="16">
                  <c:v>77.777777777777786</c:v>
                </c:pt>
                <c:pt idx="17">
                  <c:v>61.111111111111114</c:v>
                </c:pt>
                <c:pt idx="18">
                  <c:v>72.222222222222214</c:v>
                </c:pt>
                <c:pt idx="19">
                  <c:v>77.777777777777786</c:v>
                </c:pt>
                <c:pt idx="20">
                  <c:v>50</c:v>
                </c:pt>
                <c:pt idx="21">
                  <c:v>61.111111111111114</c:v>
                </c:pt>
                <c:pt idx="22">
                  <c:v>61.111111111111114</c:v>
                </c:pt>
                <c:pt idx="23">
                  <c:v>83.333333333333343</c:v>
                </c:pt>
                <c:pt idx="24">
                  <c:v>83.333333333333343</c:v>
                </c:pt>
                <c:pt idx="25">
                  <c:v>33.333333333333329</c:v>
                </c:pt>
                <c:pt idx="26">
                  <c:v>22.222222222222221</c:v>
                </c:pt>
                <c:pt idx="27">
                  <c:v>11.111111111111111</c:v>
                </c:pt>
                <c:pt idx="28">
                  <c:v>0</c:v>
                </c:pt>
                <c:pt idx="29">
                  <c:v>11.111111111111111</c:v>
                </c:pt>
              </c:numCache>
            </c:numRef>
          </c:val>
          <c:extLst>
            <c:ext xmlns:c16="http://schemas.microsoft.com/office/drawing/2014/chart" uri="{C3380CC4-5D6E-409C-BE32-E72D297353CC}">
              <c16:uniqueId val="{00000000-AC36-1849-A610-21D3397EB6BC}"/>
            </c:ext>
          </c:extLst>
        </c:ser>
        <c:dLbls>
          <c:showLegendKey val="0"/>
          <c:showVal val="0"/>
          <c:showCatName val="0"/>
          <c:showSerName val="0"/>
          <c:showPercent val="0"/>
          <c:showBubbleSize val="0"/>
        </c:dLbls>
        <c:gapWidth val="182"/>
        <c:axId val="947404368"/>
        <c:axId val="953441904"/>
      </c:barChart>
      <c:catAx>
        <c:axId val="947404368"/>
        <c:scaling>
          <c:orientation val="minMax"/>
        </c:scaling>
        <c:delete val="0"/>
        <c:axPos val="l"/>
        <c:title>
          <c:tx>
            <c:rich>
              <a:bodyPr rot="-540000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a:t>Quality metric name</a:t>
                </a:r>
              </a:p>
            </c:rich>
          </c:tx>
          <c:overlay val="0"/>
          <c:spPr>
            <a:noFill/>
            <a:ln>
              <a:noFill/>
            </a:ln>
            <a:effectLst/>
          </c:spPr>
          <c:txPr>
            <a:bodyPr rot="-540000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RU"/>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t" anchorCtr="1"/>
          <a:lstStyle/>
          <a:p>
            <a:pPr>
              <a:defRPr sz="1200" b="1" i="0" u="none" strike="noStrike" kern="1200" baseline="0">
                <a:solidFill>
                  <a:schemeClr val="tx1">
                    <a:lumMod val="65000"/>
                    <a:lumOff val="35000"/>
                  </a:schemeClr>
                </a:solidFill>
                <a:latin typeface="+mn-lt"/>
                <a:ea typeface="+mn-ea"/>
                <a:cs typeface="+mn-cs"/>
              </a:defRPr>
            </a:pPr>
            <a:endParaRPr lang="en-RU"/>
          </a:p>
        </c:txPr>
        <c:crossAx val="953441904"/>
        <c:crosses val="autoZero"/>
        <c:auto val="1"/>
        <c:lblAlgn val="ctr"/>
        <c:lblOffset val="100"/>
        <c:noMultiLvlLbl val="0"/>
      </c:catAx>
      <c:valAx>
        <c:axId val="953441904"/>
        <c:scaling>
          <c:orientation val="minMax"/>
          <c:max val="1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GB"/>
                  <a:t>Quality metric value (% of 'yes' from total) </a:t>
                </a:r>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RU"/>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947404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CS_E 50 requirements written with template 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5"/>
          <c:order val="0"/>
          <c:tx>
            <c:strRef>
              <c:f>Summary!$A$14</c:f>
              <c:strCache>
                <c:ptCount val="1"/>
                <c:pt idx="0">
                  <c:v>CS_E 50 SPIDER</c:v>
                </c:pt>
              </c:strCache>
            </c:strRef>
          </c:tx>
          <c:spPr>
            <a:solidFill>
              <a:schemeClr val="accent6"/>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Summary!$S$14:$AV$14</c:f>
              <c:numCache>
                <c:formatCode>General</c:formatCode>
                <c:ptCount val="30"/>
                <c:pt idx="0">
                  <c:v>100</c:v>
                </c:pt>
                <c:pt idx="1">
                  <c:v>100</c:v>
                </c:pt>
                <c:pt idx="2">
                  <c:v>100</c:v>
                </c:pt>
                <c:pt idx="3">
                  <c:v>100</c:v>
                </c:pt>
                <c:pt idx="4">
                  <c:v>100</c:v>
                </c:pt>
                <c:pt idx="5">
                  <c:v>98.113207547169807</c:v>
                </c:pt>
                <c:pt idx="6">
                  <c:v>98.113207547169807</c:v>
                </c:pt>
                <c:pt idx="7">
                  <c:v>92.452830188679243</c:v>
                </c:pt>
                <c:pt idx="8">
                  <c:v>100</c:v>
                </c:pt>
                <c:pt idx="9">
                  <c:v>84.905660377358487</c:v>
                </c:pt>
                <c:pt idx="10">
                  <c:v>100</c:v>
                </c:pt>
                <c:pt idx="11">
                  <c:v>90.566037735849065</c:v>
                </c:pt>
                <c:pt idx="12">
                  <c:v>98.113207547169807</c:v>
                </c:pt>
                <c:pt idx="13">
                  <c:v>100</c:v>
                </c:pt>
                <c:pt idx="14">
                  <c:v>100</c:v>
                </c:pt>
                <c:pt idx="15">
                  <c:v>100</c:v>
                </c:pt>
                <c:pt idx="16">
                  <c:v>94.339622641509436</c:v>
                </c:pt>
                <c:pt idx="17">
                  <c:v>11.320754716981133</c:v>
                </c:pt>
                <c:pt idx="18">
                  <c:v>83.018867924528308</c:v>
                </c:pt>
                <c:pt idx="19">
                  <c:v>11.320754716981133</c:v>
                </c:pt>
                <c:pt idx="20">
                  <c:v>90.566037735849065</c:v>
                </c:pt>
                <c:pt idx="21">
                  <c:v>98.113207547169807</c:v>
                </c:pt>
                <c:pt idx="22">
                  <c:v>90.566037735849065</c:v>
                </c:pt>
                <c:pt idx="23">
                  <c:v>90.566037735849065</c:v>
                </c:pt>
                <c:pt idx="24">
                  <c:v>90.566037735849065</c:v>
                </c:pt>
                <c:pt idx="25">
                  <c:v>64.15094339622641</c:v>
                </c:pt>
                <c:pt idx="26">
                  <c:v>52.830188679245282</c:v>
                </c:pt>
                <c:pt idx="27">
                  <c:v>49.056603773584904</c:v>
                </c:pt>
                <c:pt idx="28">
                  <c:v>43.39622641509434</c:v>
                </c:pt>
                <c:pt idx="29">
                  <c:v>47.169811320754718</c:v>
                </c:pt>
              </c:numCache>
            </c:numRef>
          </c:val>
          <c:extLst>
            <c:ext xmlns:c16="http://schemas.microsoft.com/office/drawing/2014/chart" uri="{C3380CC4-5D6E-409C-BE32-E72D297353CC}">
              <c16:uniqueId val="{00000005-FED7-4144-88D8-6393C469210F}"/>
            </c:ext>
          </c:extLst>
        </c:ser>
        <c:ser>
          <c:idx val="4"/>
          <c:order val="1"/>
          <c:tx>
            <c:strRef>
              <c:f>Summary!$A$13</c:f>
              <c:strCache>
                <c:ptCount val="1"/>
                <c:pt idx="0">
                  <c:v>CS_E 50 boilerplates (DODT)</c:v>
                </c:pt>
              </c:strCache>
            </c:strRef>
          </c:tx>
          <c:spPr>
            <a:solidFill>
              <a:schemeClr val="accent5"/>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Summary!$S$13:$AV$13</c:f>
              <c:numCache>
                <c:formatCode>General</c:formatCode>
                <c:ptCount val="30"/>
                <c:pt idx="0">
                  <c:v>100</c:v>
                </c:pt>
                <c:pt idx="1">
                  <c:v>100</c:v>
                </c:pt>
                <c:pt idx="2">
                  <c:v>100</c:v>
                </c:pt>
                <c:pt idx="3">
                  <c:v>100</c:v>
                </c:pt>
                <c:pt idx="4">
                  <c:v>100</c:v>
                </c:pt>
                <c:pt idx="5">
                  <c:v>97.777777777777771</c:v>
                </c:pt>
                <c:pt idx="6">
                  <c:v>88.888888888888886</c:v>
                </c:pt>
                <c:pt idx="7">
                  <c:v>91.111111111111114</c:v>
                </c:pt>
                <c:pt idx="8">
                  <c:v>100</c:v>
                </c:pt>
                <c:pt idx="9">
                  <c:v>93.333333333333329</c:v>
                </c:pt>
                <c:pt idx="10">
                  <c:v>100</c:v>
                </c:pt>
                <c:pt idx="11">
                  <c:v>88.888888888888886</c:v>
                </c:pt>
                <c:pt idx="12">
                  <c:v>97.777777777777771</c:v>
                </c:pt>
                <c:pt idx="13">
                  <c:v>97.777777777777771</c:v>
                </c:pt>
                <c:pt idx="14">
                  <c:v>100</c:v>
                </c:pt>
                <c:pt idx="15">
                  <c:v>97.777777777777771</c:v>
                </c:pt>
                <c:pt idx="16">
                  <c:v>91.111111111111114</c:v>
                </c:pt>
                <c:pt idx="17">
                  <c:v>91.111111111111114</c:v>
                </c:pt>
                <c:pt idx="18">
                  <c:v>82.222222222222214</c:v>
                </c:pt>
                <c:pt idx="19">
                  <c:v>95.555555555555557</c:v>
                </c:pt>
                <c:pt idx="20">
                  <c:v>80</c:v>
                </c:pt>
                <c:pt idx="21">
                  <c:v>97.777777777777771</c:v>
                </c:pt>
                <c:pt idx="22">
                  <c:v>88.888888888888886</c:v>
                </c:pt>
                <c:pt idx="23">
                  <c:v>88.888888888888886</c:v>
                </c:pt>
                <c:pt idx="24">
                  <c:v>88.888888888888886</c:v>
                </c:pt>
                <c:pt idx="25">
                  <c:v>62.222222222222221</c:v>
                </c:pt>
                <c:pt idx="26">
                  <c:v>44.444444444444443</c:v>
                </c:pt>
                <c:pt idx="27">
                  <c:v>37.777777777777779</c:v>
                </c:pt>
                <c:pt idx="28">
                  <c:v>26.666666666666668</c:v>
                </c:pt>
                <c:pt idx="29">
                  <c:v>55.555555555555557</c:v>
                </c:pt>
              </c:numCache>
            </c:numRef>
          </c:val>
          <c:extLst>
            <c:ext xmlns:c16="http://schemas.microsoft.com/office/drawing/2014/chart" uri="{C3380CC4-5D6E-409C-BE32-E72D297353CC}">
              <c16:uniqueId val="{00000004-FED7-4144-88D8-6393C469210F}"/>
            </c:ext>
          </c:extLst>
        </c:ser>
        <c:ser>
          <c:idx val="3"/>
          <c:order val="2"/>
          <c:tx>
            <c:strRef>
              <c:f>Summary!$A$12</c:f>
              <c:strCache>
                <c:ptCount val="1"/>
                <c:pt idx="0">
                  <c:v>CS_E 50 advEARS</c:v>
                </c:pt>
              </c:strCache>
            </c:strRef>
          </c:tx>
          <c:spPr>
            <a:solidFill>
              <a:schemeClr val="accent4"/>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Summary!$S$12:$AV$12</c:f>
              <c:numCache>
                <c:formatCode>General</c:formatCode>
                <c:ptCount val="30"/>
                <c:pt idx="0">
                  <c:v>100</c:v>
                </c:pt>
                <c:pt idx="1">
                  <c:v>100</c:v>
                </c:pt>
                <c:pt idx="2">
                  <c:v>100</c:v>
                </c:pt>
                <c:pt idx="3">
                  <c:v>100</c:v>
                </c:pt>
                <c:pt idx="4">
                  <c:v>100</c:v>
                </c:pt>
                <c:pt idx="5">
                  <c:v>98.113207547169807</c:v>
                </c:pt>
                <c:pt idx="6">
                  <c:v>100</c:v>
                </c:pt>
                <c:pt idx="7">
                  <c:v>92.452830188679243</c:v>
                </c:pt>
                <c:pt idx="8">
                  <c:v>100</c:v>
                </c:pt>
                <c:pt idx="9">
                  <c:v>96.226415094339629</c:v>
                </c:pt>
                <c:pt idx="10">
                  <c:v>100</c:v>
                </c:pt>
                <c:pt idx="11">
                  <c:v>92.452830188679243</c:v>
                </c:pt>
                <c:pt idx="12">
                  <c:v>98.113207547169807</c:v>
                </c:pt>
                <c:pt idx="13">
                  <c:v>100</c:v>
                </c:pt>
                <c:pt idx="14">
                  <c:v>100</c:v>
                </c:pt>
                <c:pt idx="15">
                  <c:v>100</c:v>
                </c:pt>
                <c:pt idx="16">
                  <c:v>92.452830188679243</c:v>
                </c:pt>
                <c:pt idx="17">
                  <c:v>88.679245283018872</c:v>
                </c:pt>
                <c:pt idx="18">
                  <c:v>81.132075471698116</c:v>
                </c:pt>
                <c:pt idx="19">
                  <c:v>96.226415094339629</c:v>
                </c:pt>
                <c:pt idx="20">
                  <c:v>100</c:v>
                </c:pt>
                <c:pt idx="21">
                  <c:v>98.113207547169807</c:v>
                </c:pt>
                <c:pt idx="22">
                  <c:v>90.566037735849065</c:v>
                </c:pt>
                <c:pt idx="23">
                  <c:v>94.339622641509436</c:v>
                </c:pt>
                <c:pt idx="24">
                  <c:v>90.566037735849065</c:v>
                </c:pt>
                <c:pt idx="25">
                  <c:v>71.698113207547166</c:v>
                </c:pt>
                <c:pt idx="26">
                  <c:v>49.056603773584904</c:v>
                </c:pt>
                <c:pt idx="27">
                  <c:v>43.39622641509434</c:v>
                </c:pt>
                <c:pt idx="28">
                  <c:v>43.39622641509434</c:v>
                </c:pt>
                <c:pt idx="29">
                  <c:v>52.830188679245282</c:v>
                </c:pt>
              </c:numCache>
            </c:numRef>
          </c:val>
          <c:extLst>
            <c:ext xmlns:c16="http://schemas.microsoft.com/office/drawing/2014/chart" uri="{C3380CC4-5D6E-409C-BE32-E72D297353CC}">
              <c16:uniqueId val="{00000003-FED7-4144-88D8-6393C469210F}"/>
            </c:ext>
          </c:extLst>
        </c:ser>
        <c:ser>
          <c:idx val="2"/>
          <c:order val="3"/>
          <c:tx>
            <c:strRef>
              <c:f>Summary!$A$11</c:f>
              <c:strCache>
                <c:ptCount val="1"/>
                <c:pt idx="0">
                  <c:v>CS_E 50 MASTER</c:v>
                </c:pt>
              </c:strCache>
            </c:strRef>
          </c:tx>
          <c:spPr>
            <a:solidFill>
              <a:schemeClr val="accent3"/>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Summary!$S$11:$AV$11</c:f>
              <c:numCache>
                <c:formatCode>General</c:formatCode>
                <c:ptCount val="30"/>
                <c:pt idx="0">
                  <c:v>100</c:v>
                </c:pt>
                <c:pt idx="1">
                  <c:v>100</c:v>
                </c:pt>
                <c:pt idx="2">
                  <c:v>100</c:v>
                </c:pt>
                <c:pt idx="3">
                  <c:v>100</c:v>
                </c:pt>
                <c:pt idx="4">
                  <c:v>100</c:v>
                </c:pt>
                <c:pt idx="5">
                  <c:v>97.826086956521735</c:v>
                </c:pt>
                <c:pt idx="6">
                  <c:v>86.956521739130437</c:v>
                </c:pt>
                <c:pt idx="7">
                  <c:v>91.304347826086953</c:v>
                </c:pt>
                <c:pt idx="8">
                  <c:v>100</c:v>
                </c:pt>
                <c:pt idx="9">
                  <c:v>84.782608695652172</c:v>
                </c:pt>
                <c:pt idx="10">
                  <c:v>100</c:v>
                </c:pt>
                <c:pt idx="11">
                  <c:v>91.304347826086953</c:v>
                </c:pt>
                <c:pt idx="12">
                  <c:v>97.826086956521735</c:v>
                </c:pt>
                <c:pt idx="13">
                  <c:v>100</c:v>
                </c:pt>
                <c:pt idx="14">
                  <c:v>100</c:v>
                </c:pt>
                <c:pt idx="15">
                  <c:v>100</c:v>
                </c:pt>
                <c:pt idx="16">
                  <c:v>93.478260869565219</c:v>
                </c:pt>
                <c:pt idx="17">
                  <c:v>86.956521739130437</c:v>
                </c:pt>
                <c:pt idx="18">
                  <c:v>78.260869565217391</c:v>
                </c:pt>
                <c:pt idx="19">
                  <c:v>95.652173913043484</c:v>
                </c:pt>
                <c:pt idx="20">
                  <c:v>78.260869565217391</c:v>
                </c:pt>
                <c:pt idx="21">
                  <c:v>97.826086956521735</c:v>
                </c:pt>
                <c:pt idx="22">
                  <c:v>89.130434782608688</c:v>
                </c:pt>
                <c:pt idx="23">
                  <c:v>93.478260869565219</c:v>
                </c:pt>
                <c:pt idx="24">
                  <c:v>89.130434782608688</c:v>
                </c:pt>
                <c:pt idx="25">
                  <c:v>63.04347826086957</c:v>
                </c:pt>
                <c:pt idx="26">
                  <c:v>39.130434782608695</c:v>
                </c:pt>
                <c:pt idx="27">
                  <c:v>36.95652173913043</c:v>
                </c:pt>
                <c:pt idx="28">
                  <c:v>23.913043478260871</c:v>
                </c:pt>
                <c:pt idx="29">
                  <c:v>58.695652173913047</c:v>
                </c:pt>
              </c:numCache>
            </c:numRef>
          </c:val>
          <c:extLst>
            <c:ext xmlns:c16="http://schemas.microsoft.com/office/drawing/2014/chart" uri="{C3380CC4-5D6E-409C-BE32-E72D297353CC}">
              <c16:uniqueId val="{00000002-FED7-4144-88D8-6393C469210F}"/>
            </c:ext>
          </c:extLst>
        </c:ser>
        <c:ser>
          <c:idx val="1"/>
          <c:order val="4"/>
          <c:tx>
            <c:strRef>
              <c:f>Summary!$A$10</c:f>
              <c:strCache>
                <c:ptCount val="1"/>
                <c:pt idx="0">
                  <c:v>CS_E 50 EARS</c:v>
                </c:pt>
              </c:strCache>
            </c:strRef>
          </c:tx>
          <c:spPr>
            <a:solidFill>
              <a:schemeClr val="accent2"/>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Summary!$S$10:$AV$10</c:f>
              <c:numCache>
                <c:formatCode>General</c:formatCode>
                <c:ptCount val="30"/>
                <c:pt idx="0">
                  <c:v>100</c:v>
                </c:pt>
                <c:pt idx="1">
                  <c:v>100</c:v>
                </c:pt>
                <c:pt idx="2">
                  <c:v>100</c:v>
                </c:pt>
                <c:pt idx="3">
                  <c:v>100</c:v>
                </c:pt>
                <c:pt idx="4">
                  <c:v>100</c:v>
                </c:pt>
                <c:pt idx="5">
                  <c:v>97.142857142857139</c:v>
                </c:pt>
                <c:pt idx="6">
                  <c:v>91.428571428571431</c:v>
                </c:pt>
                <c:pt idx="7">
                  <c:v>91.428571428571431</c:v>
                </c:pt>
                <c:pt idx="8">
                  <c:v>100</c:v>
                </c:pt>
                <c:pt idx="9">
                  <c:v>100</c:v>
                </c:pt>
                <c:pt idx="10">
                  <c:v>100</c:v>
                </c:pt>
                <c:pt idx="11">
                  <c:v>88.571428571428569</c:v>
                </c:pt>
                <c:pt idx="12">
                  <c:v>94.285714285714278</c:v>
                </c:pt>
                <c:pt idx="13">
                  <c:v>77.142857142857153</c:v>
                </c:pt>
                <c:pt idx="14">
                  <c:v>100</c:v>
                </c:pt>
                <c:pt idx="15">
                  <c:v>80</c:v>
                </c:pt>
                <c:pt idx="16">
                  <c:v>82.857142857142861</c:v>
                </c:pt>
                <c:pt idx="17">
                  <c:v>91.428571428571431</c:v>
                </c:pt>
                <c:pt idx="18">
                  <c:v>77.142857142857153</c:v>
                </c:pt>
                <c:pt idx="19">
                  <c:v>94.285714285714278</c:v>
                </c:pt>
                <c:pt idx="20">
                  <c:v>82.857142857142861</c:v>
                </c:pt>
                <c:pt idx="21">
                  <c:v>97.142857142857139</c:v>
                </c:pt>
                <c:pt idx="22">
                  <c:v>71.428571428571431</c:v>
                </c:pt>
                <c:pt idx="23">
                  <c:v>82.857142857142861</c:v>
                </c:pt>
                <c:pt idx="24">
                  <c:v>85.714285714285708</c:v>
                </c:pt>
                <c:pt idx="25">
                  <c:v>34.285714285714285</c:v>
                </c:pt>
                <c:pt idx="26">
                  <c:v>34.285714285714285</c:v>
                </c:pt>
                <c:pt idx="27">
                  <c:v>31.428571428571427</c:v>
                </c:pt>
                <c:pt idx="28">
                  <c:v>14.285714285714285</c:v>
                </c:pt>
                <c:pt idx="29">
                  <c:v>22.857142857142858</c:v>
                </c:pt>
              </c:numCache>
            </c:numRef>
          </c:val>
          <c:extLst>
            <c:ext xmlns:c16="http://schemas.microsoft.com/office/drawing/2014/chart" uri="{C3380CC4-5D6E-409C-BE32-E72D297353CC}">
              <c16:uniqueId val="{00000001-FED7-4144-88D8-6393C469210F}"/>
            </c:ext>
          </c:extLst>
        </c:ser>
        <c:ser>
          <c:idx val="0"/>
          <c:order val="5"/>
          <c:tx>
            <c:strRef>
              <c:f>Summary!$A$9</c:f>
              <c:strCache>
                <c:ptCount val="1"/>
                <c:pt idx="0">
                  <c:v>CS_E 50 free</c:v>
                </c:pt>
              </c:strCache>
            </c:strRef>
          </c:tx>
          <c:spPr>
            <a:solidFill>
              <a:schemeClr val="accent1"/>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Summary!$S$9:$AV$9</c:f>
              <c:numCache>
                <c:formatCode>General</c:formatCode>
                <c:ptCount val="30"/>
                <c:pt idx="0">
                  <c:v>100</c:v>
                </c:pt>
                <c:pt idx="1">
                  <c:v>84.848484848484844</c:v>
                </c:pt>
                <c:pt idx="2">
                  <c:v>78.787878787878782</c:v>
                </c:pt>
                <c:pt idx="3">
                  <c:v>100</c:v>
                </c:pt>
                <c:pt idx="4">
                  <c:v>100</c:v>
                </c:pt>
                <c:pt idx="5">
                  <c:v>96.969696969696969</c:v>
                </c:pt>
                <c:pt idx="6">
                  <c:v>93.939393939393938</c:v>
                </c:pt>
                <c:pt idx="7">
                  <c:v>90.909090909090907</c:v>
                </c:pt>
                <c:pt idx="8">
                  <c:v>100</c:v>
                </c:pt>
                <c:pt idx="9">
                  <c:v>81.818181818181827</c:v>
                </c:pt>
                <c:pt idx="10">
                  <c:v>100</c:v>
                </c:pt>
                <c:pt idx="11">
                  <c:v>87.878787878787875</c:v>
                </c:pt>
                <c:pt idx="12">
                  <c:v>90.909090909090907</c:v>
                </c:pt>
                <c:pt idx="13">
                  <c:v>72.727272727272734</c:v>
                </c:pt>
                <c:pt idx="14">
                  <c:v>100</c:v>
                </c:pt>
                <c:pt idx="15">
                  <c:v>72.727272727272734</c:v>
                </c:pt>
                <c:pt idx="16">
                  <c:v>81.818181818181827</c:v>
                </c:pt>
                <c:pt idx="17">
                  <c:v>81.818181818181827</c:v>
                </c:pt>
                <c:pt idx="18">
                  <c:v>78.787878787878782</c:v>
                </c:pt>
                <c:pt idx="19">
                  <c:v>93.939393939393938</c:v>
                </c:pt>
                <c:pt idx="20">
                  <c:v>72.727272727272734</c:v>
                </c:pt>
                <c:pt idx="21">
                  <c:v>93.939393939393938</c:v>
                </c:pt>
                <c:pt idx="22">
                  <c:v>69.696969696969703</c:v>
                </c:pt>
                <c:pt idx="23">
                  <c:v>87.878787878787875</c:v>
                </c:pt>
                <c:pt idx="24">
                  <c:v>90.909090909090907</c:v>
                </c:pt>
                <c:pt idx="25">
                  <c:v>30.303030303030305</c:v>
                </c:pt>
                <c:pt idx="26">
                  <c:v>18.181818181818183</c:v>
                </c:pt>
                <c:pt idx="27">
                  <c:v>18.181818181818183</c:v>
                </c:pt>
                <c:pt idx="28">
                  <c:v>6.0606060606060606</c:v>
                </c:pt>
                <c:pt idx="29">
                  <c:v>18.181818181818183</c:v>
                </c:pt>
              </c:numCache>
            </c:numRef>
          </c:val>
          <c:extLst>
            <c:ext xmlns:c16="http://schemas.microsoft.com/office/drawing/2014/chart" uri="{C3380CC4-5D6E-409C-BE32-E72D297353CC}">
              <c16:uniqueId val="{00000000-FED7-4144-88D8-6393C469210F}"/>
            </c:ext>
          </c:extLst>
        </c:ser>
        <c:dLbls>
          <c:showLegendKey val="0"/>
          <c:showVal val="0"/>
          <c:showCatName val="0"/>
          <c:showSerName val="0"/>
          <c:showPercent val="0"/>
          <c:showBubbleSize val="0"/>
        </c:dLbls>
        <c:gapWidth val="182"/>
        <c:axId val="1617148032"/>
        <c:axId val="1639724736"/>
      </c:barChart>
      <c:catAx>
        <c:axId val="161714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RU"/>
          </a:p>
        </c:txPr>
        <c:crossAx val="1639724736"/>
        <c:crosses val="autoZero"/>
        <c:auto val="1"/>
        <c:lblAlgn val="ctr"/>
        <c:lblOffset val="100"/>
        <c:noMultiLvlLbl val="0"/>
      </c:catAx>
      <c:valAx>
        <c:axId val="1639724736"/>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617148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ECSS_E60-30 requirements written with template 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5"/>
          <c:order val="0"/>
          <c:tx>
            <c:strRef>
              <c:f>Summary!$A$20</c:f>
              <c:strCache>
                <c:ptCount val="1"/>
                <c:pt idx="0">
                  <c:v>ECSS_E60-30 SPIDER</c:v>
                </c:pt>
              </c:strCache>
            </c:strRef>
          </c:tx>
          <c:spPr>
            <a:solidFill>
              <a:schemeClr val="accent6"/>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Summary!$S$20:$AV$20</c:f>
              <c:numCache>
                <c:formatCode>General</c:formatCode>
                <c:ptCount val="30"/>
                <c:pt idx="0">
                  <c:v>100</c:v>
                </c:pt>
                <c:pt idx="1">
                  <c:v>100</c:v>
                </c:pt>
                <c:pt idx="2">
                  <c:v>100</c:v>
                </c:pt>
                <c:pt idx="3">
                  <c:v>100</c:v>
                </c:pt>
                <c:pt idx="4">
                  <c:v>100</c:v>
                </c:pt>
                <c:pt idx="5">
                  <c:v>100</c:v>
                </c:pt>
                <c:pt idx="6">
                  <c:v>100</c:v>
                </c:pt>
                <c:pt idx="7">
                  <c:v>93.333333333333329</c:v>
                </c:pt>
                <c:pt idx="8">
                  <c:v>93.333333333333329</c:v>
                </c:pt>
                <c:pt idx="9">
                  <c:v>83.333333333333343</c:v>
                </c:pt>
                <c:pt idx="10">
                  <c:v>93.333333333333329</c:v>
                </c:pt>
                <c:pt idx="11">
                  <c:v>70</c:v>
                </c:pt>
                <c:pt idx="12">
                  <c:v>73.333333333333329</c:v>
                </c:pt>
                <c:pt idx="13">
                  <c:v>100</c:v>
                </c:pt>
                <c:pt idx="14">
                  <c:v>96.666666666666671</c:v>
                </c:pt>
                <c:pt idx="15">
                  <c:v>100</c:v>
                </c:pt>
                <c:pt idx="16">
                  <c:v>86.666666666666671</c:v>
                </c:pt>
                <c:pt idx="17">
                  <c:v>43.333333333333336</c:v>
                </c:pt>
                <c:pt idx="18">
                  <c:v>90</c:v>
                </c:pt>
                <c:pt idx="19">
                  <c:v>43.333333333333336</c:v>
                </c:pt>
                <c:pt idx="20">
                  <c:v>83.333333333333343</c:v>
                </c:pt>
                <c:pt idx="21">
                  <c:v>96.666666666666671</c:v>
                </c:pt>
                <c:pt idx="22">
                  <c:v>96.666666666666671</c:v>
                </c:pt>
                <c:pt idx="23">
                  <c:v>63.333333333333329</c:v>
                </c:pt>
                <c:pt idx="24">
                  <c:v>100</c:v>
                </c:pt>
                <c:pt idx="25">
                  <c:v>50</c:v>
                </c:pt>
                <c:pt idx="26">
                  <c:v>66.666666666666657</c:v>
                </c:pt>
                <c:pt idx="27">
                  <c:v>63.333333333333329</c:v>
                </c:pt>
                <c:pt idx="28">
                  <c:v>60</c:v>
                </c:pt>
                <c:pt idx="29">
                  <c:v>43.333333333333336</c:v>
                </c:pt>
              </c:numCache>
            </c:numRef>
          </c:val>
          <c:extLst>
            <c:ext xmlns:c16="http://schemas.microsoft.com/office/drawing/2014/chart" uri="{C3380CC4-5D6E-409C-BE32-E72D297353CC}">
              <c16:uniqueId val="{00000005-D012-BC48-B2F2-B18CE168EF01}"/>
            </c:ext>
          </c:extLst>
        </c:ser>
        <c:ser>
          <c:idx val="4"/>
          <c:order val="1"/>
          <c:tx>
            <c:strRef>
              <c:f>Summary!$A$19</c:f>
              <c:strCache>
                <c:ptCount val="1"/>
                <c:pt idx="0">
                  <c:v>ECSS_E60-30 boilerplates (DODT)</c:v>
                </c:pt>
              </c:strCache>
            </c:strRef>
          </c:tx>
          <c:spPr>
            <a:solidFill>
              <a:schemeClr val="accent5"/>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Summary!$S$19:$AV$19</c:f>
              <c:numCache>
                <c:formatCode>General</c:formatCode>
                <c:ptCount val="30"/>
                <c:pt idx="0">
                  <c:v>100</c:v>
                </c:pt>
                <c:pt idx="1">
                  <c:v>100</c:v>
                </c:pt>
                <c:pt idx="2">
                  <c:v>100</c:v>
                </c:pt>
                <c:pt idx="3">
                  <c:v>100</c:v>
                </c:pt>
                <c:pt idx="4">
                  <c:v>100</c:v>
                </c:pt>
                <c:pt idx="5">
                  <c:v>100</c:v>
                </c:pt>
                <c:pt idx="6">
                  <c:v>90</c:v>
                </c:pt>
                <c:pt idx="7">
                  <c:v>93.333333333333329</c:v>
                </c:pt>
                <c:pt idx="8">
                  <c:v>93.333333333333329</c:v>
                </c:pt>
                <c:pt idx="9">
                  <c:v>86.666666666666671</c:v>
                </c:pt>
                <c:pt idx="10">
                  <c:v>93.333333333333329</c:v>
                </c:pt>
                <c:pt idx="11">
                  <c:v>80</c:v>
                </c:pt>
                <c:pt idx="12">
                  <c:v>70</c:v>
                </c:pt>
                <c:pt idx="13">
                  <c:v>100</c:v>
                </c:pt>
                <c:pt idx="14">
                  <c:v>96.666666666666671</c:v>
                </c:pt>
                <c:pt idx="15">
                  <c:v>100</c:v>
                </c:pt>
                <c:pt idx="16">
                  <c:v>83.333333333333343</c:v>
                </c:pt>
                <c:pt idx="17">
                  <c:v>90</c:v>
                </c:pt>
                <c:pt idx="18">
                  <c:v>90</c:v>
                </c:pt>
                <c:pt idx="19">
                  <c:v>96.666666666666671</c:v>
                </c:pt>
                <c:pt idx="20">
                  <c:v>83.333333333333343</c:v>
                </c:pt>
                <c:pt idx="21">
                  <c:v>93.333333333333329</c:v>
                </c:pt>
                <c:pt idx="22">
                  <c:v>96.666666666666671</c:v>
                </c:pt>
                <c:pt idx="23">
                  <c:v>50</c:v>
                </c:pt>
                <c:pt idx="24">
                  <c:v>100</c:v>
                </c:pt>
                <c:pt idx="25">
                  <c:v>56.666666666666664</c:v>
                </c:pt>
                <c:pt idx="26">
                  <c:v>76.666666666666671</c:v>
                </c:pt>
                <c:pt idx="27">
                  <c:v>66.666666666666657</c:v>
                </c:pt>
                <c:pt idx="28">
                  <c:v>63.333333333333329</c:v>
                </c:pt>
                <c:pt idx="29">
                  <c:v>36.666666666666664</c:v>
                </c:pt>
              </c:numCache>
            </c:numRef>
          </c:val>
          <c:extLst>
            <c:ext xmlns:c16="http://schemas.microsoft.com/office/drawing/2014/chart" uri="{C3380CC4-5D6E-409C-BE32-E72D297353CC}">
              <c16:uniqueId val="{00000004-D012-BC48-B2F2-B18CE168EF01}"/>
            </c:ext>
          </c:extLst>
        </c:ser>
        <c:ser>
          <c:idx val="3"/>
          <c:order val="2"/>
          <c:tx>
            <c:strRef>
              <c:f>Summary!$A$18</c:f>
              <c:strCache>
                <c:ptCount val="1"/>
                <c:pt idx="0">
                  <c:v>ECSS_E60-30 advEARS</c:v>
                </c:pt>
              </c:strCache>
            </c:strRef>
          </c:tx>
          <c:spPr>
            <a:solidFill>
              <a:schemeClr val="accent4"/>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Summary!$S$18:$AV$18</c:f>
              <c:numCache>
                <c:formatCode>General</c:formatCode>
                <c:ptCount val="30"/>
                <c:pt idx="0">
                  <c:v>100</c:v>
                </c:pt>
                <c:pt idx="1">
                  <c:v>100</c:v>
                </c:pt>
                <c:pt idx="2">
                  <c:v>100</c:v>
                </c:pt>
                <c:pt idx="3">
                  <c:v>100</c:v>
                </c:pt>
                <c:pt idx="4">
                  <c:v>100</c:v>
                </c:pt>
                <c:pt idx="5">
                  <c:v>100</c:v>
                </c:pt>
                <c:pt idx="6">
                  <c:v>100</c:v>
                </c:pt>
                <c:pt idx="7">
                  <c:v>90.322580645161281</c:v>
                </c:pt>
                <c:pt idx="8">
                  <c:v>93.548387096774192</c:v>
                </c:pt>
                <c:pt idx="9">
                  <c:v>93.548387096774192</c:v>
                </c:pt>
                <c:pt idx="10">
                  <c:v>93.548387096774192</c:v>
                </c:pt>
                <c:pt idx="11">
                  <c:v>87.096774193548384</c:v>
                </c:pt>
                <c:pt idx="12">
                  <c:v>93.548387096774192</c:v>
                </c:pt>
                <c:pt idx="13">
                  <c:v>100</c:v>
                </c:pt>
                <c:pt idx="14">
                  <c:v>96.774193548387103</c:v>
                </c:pt>
                <c:pt idx="15">
                  <c:v>100</c:v>
                </c:pt>
                <c:pt idx="16">
                  <c:v>93.548387096774192</c:v>
                </c:pt>
                <c:pt idx="17">
                  <c:v>90.322580645161281</c:v>
                </c:pt>
                <c:pt idx="18">
                  <c:v>90.322580645161281</c:v>
                </c:pt>
                <c:pt idx="19">
                  <c:v>96.774193548387103</c:v>
                </c:pt>
                <c:pt idx="20">
                  <c:v>96.774193548387103</c:v>
                </c:pt>
                <c:pt idx="21">
                  <c:v>96.774193548387103</c:v>
                </c:pt>
                <c:pt idx="22">
                  <c:v>100</c:v>
                </c:pt>
                <c:pt idx="23">
                  <c:v>67.741935483870961</c:v>
                </c:pt>
                <c:pt idx="24">
                  <c:v>100</c:v>
                </c:pt>
                <c:pt idx="25">
                  <c:v>29.032258064516132</c:v>
                </c:pt>
                <c:pt idx="26">
                  <c:v>77.41935483870968</c:v>
                </c:pt>
                <c:pt idx="27">
                  <c:v>74.193548387096769</c:v>
                </c:pt>
                <c:pt idx="28">
                  <c:v>74.193548387096769</c:v>
                </c:pt>
                <c:pt idx="29">
                  <c:v>70.967741935483872</c:v>
                </c:pt>
              </c:numCache>
            </c:numRef>
          </c:val>
          <c:extLst>
            <c:ext xmlns:c16="http://schemas.microsoft.com/office/drawing/2014/chart" uri="{C3380CC4-5D6E-409C-BE32-E72D297353CC}">
              <c16:uniqueId val="{00000003-D012-BC48-B2F2-B18CE168EF01}"/>
            </c:ext>
          </c:extLst>
        </c:ser>
        <c:ser>
          <c:idx val="2"/>
          <c:order val="3"/>
          <c:tx>
            <c:strRef>
              <c:f>Summary!$A$17</c:f>
              <c:strCache>
                <c:ptCount val="1"/>
                <c:pt idx="0">
                  <c:v>ECSS_E60-30 MASTER</c:v>
                </c:pt>
              </c:strCache>
            </c:strRef>
          </c:tx>
          <c:spPr>
            <a:solidFill>
              <a:schemeClr val="accent3"/>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Summary!$S$17:$AV$17</c:f>
              <c:numCache>
                <c:formatCode>General</c:formatCode>
                <c:ptCount val="30"/>
                <c:pt idx="0">
                  <c:v>100</c:v>
                </c:pt>
                <c:pt idx="1">
                  <c:v>100</c:v>
                </c:pt>
                <c:pt idx="2">
                  <c:v>100</c:v>
                </c:pt>
                <c:pt idx="3">
                  <c:v>100</c:v>
                </c:pt>
                <c:pt idx="4">
                  <c:v>100</c:v>
                </c:pt>
                <c:pt idx="5">
                  <c:v>100</c:v>
                </c:pt>
                <c:pt idx="6">
                  <c:v>83.333333333333343</c:v>
                </c:pt>
                <c:pt idx="7">
                  <c:v>93.333333333333329</c:v>
                </c:pt>
                <c:pt idx="8">
                  <c:v>90</c:v>
                </c:pt>
                <c:pt idx="9">
                  <c:v>86.666666666666671</c:v>
                </c:pt>
                <c:pt idx="10">
                  <c:v>93.333333333333329</c:v>
                </c:pt>
                <c:pt idx="11">
                  <c:v>83.333333333333343</c:v>
                </c:pt>
                <c:pt idx="12">
                  <c:v>83.333333333333343</c:v>
                </c:pt>
                <c:pt idx="13">
                  <c:v>100</c:v>
                </c:pt>
                <c:pt idx="14">
                  <c:v>96.666666666666671</c:v>
                </c:pt>
                <c:pt idx="15">
                  <c:v>100</c:v>
                </c:pt>
                <c:pt idx="16">
                  <c:v>90</c:v>
                </c:pt>
                <c:pt idx="17">
                  <c:v>93.333333333333329</c:v>
                </c:pt>
                <c:pt idx="18">
                  <c:v>90</c:v>
                </c:pt>
                <c:pt idx="19">
                  <c:v>96.666666666666671</c:v>
                </c:pt>
                <c:pt idx="20">
                  <c:v>83.333333333333343</c:v>
                </c:pt>
                <c:pt idx="21">
                  <c:v>96.666666666666671</c:v>
                </c:pt>
                <c:pt idx="22">
                  <c:v>96.666666666666671</c:v>
                </c:pt>
                <c:pt idx="23">
                  <c:v>66.666666666666657</c:v>
                </c:pt>
                <c:pt idx="24">
                  <c:v>100</c:v>
                </c:pt>
                <c:pt idx="25">
                  <c:v>56.666666666666664</c:v>
                </c:pt>
                <c:pt idx="26">
                  <c:v>76.666666666666671</c:v>
                </c:pt>
                <c:pt idx="27">
                  <c:v>73.333333333333329</c:v>
                </c:pt>
                <c:pt idx="28">
                  <c:v>66.666666666666657</c:v>
                </c:pt>
                <c:pt idx="29">
                  <c:v>43.333333333333336</c:v>
                </c:pt>
              </c:numCache>
            </c:numRef>
          </c:val>
          <c:extLst>
            <c:ext xmlns:c16="http://schemas.microsoft.com/office/drawing/2014/chart" uri="{C3380CC4-5D6E-409C-BE32-E72D297353CC}">
              <c16:uniqueId val="{00000002-D012-BC48-B2F2-B18CE168EF01}"/>
            </c:ext>
          </c:extLst>
        </c:ser>
        <c:ser>
          <c:idx val="1"/>
          <c:order val="4"/>
          <c:tx>
            <c:strRef>
              <c:f>Summary!$A$16</c:f>
              <c:strCache>
                <c:ptCount val="1"/>
                <c:pt idx="0">
                  <c:v>ECSS_E60-30 EARS</c:v>
                </c:pt>
              </c:strCache>
            </c:strRef>
          </c:tx>
          <c:spPr>
            <a:solidFill>
              <a:schemeClr val="accent2"/>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Summary!$S$16:$AV$16</c:f>
              <c:numCache>
                <c:formatCode>General</c:formatCode>
                <c:ptCount val="30"/>
                <c:pt idx="0">
                  <c:v>100</c:v>
                </c:pt>
                <c:pt idx="1">
                  <c:v>100</c:v>
                </c:pt>
                <c:pt idx="2">
                  <c:v>100</c:v>
                </c:pt>
                <c:pt idx="3">
                  <c:v>100</c:v>
                </c:pt>
                <c:pt idx="4">
                  <c:v>100</c:v>
                </c:pt>
                <c:pt idx="5">
                  <c:v>100</c:v>
                </c:pt>
                <c:pt idx="6">
                  <c:v>100</c:v>
                </c:pt>
                <c:pt idx="7">
                  <c:v>93.103448275862064</c:v>
                </c:pt>
                <c:pt idx="8">
                  <c:v>93.103448275862064</c:v>
                </c:pt>
                <c:pt idx="9">
                  <c:v>86.206896551724128</c:v>
                </c:pt>
                <c:pt idx="10">
                  <c:v>93.103448275862064</c:v>
                </c:pt>
                <c:pt idx="11">
                  <c:v>68.965517241379317</c:v>
                </c:pt>
                <c:pt idx="12">
                  <c:v>72.41379310344827</c:v>
                </c:pt>
                <c:pt idx="13">
                  <c:v>96.551724137931032</c:v>
                </c:pt>
                <c:pt idx="14">
                  <c:v>96.551724137931032</c:v>
                </c:pt>
                <c:pt idx="15">
                  <c:v>96.551724137931032</c:v>
                </c:pt>
                <c:pt idx="16">
                  <c:v>82.758620689655174</c:v>
                </c:pt>
                <c:pt idx="17">
                  <c:v>93.103448275862064</c:v>
                </c:pt>
                <c:pt idx="18">
                  <c:v>89.65517241379311</c:v>
                </c:pt>
                <c:pt idx="19">
                  <c:v>93.103448275862064</c:v>
                </c:pt>
                <c:pt idx="20">
                  <c:v>86.206896551724128</c:v>
                </c:pt>
                <c:pt idx="21">
                  <c:v>96.551724137931032</c:v>
                </c:pt>
                <c:pt idx="22">
                  <c:v>96.551724137931032</c:v>
                </c:pt>
                <c:pt idx="23">
                  <c:v>41.379310344827587</c:v>
                </c:pt>
                <c:pt idx="24">
                  <c:v>100</c:v>
                </c:pt>
                <c:pt idx="25">
                  <c:v>41.379310344827587</c:v>
                </c:pt>
                <c:pt idx="26">
                  <c:v>65.517241379310349</c:v>
                </c:pt>
                <c:pt idx="27">
                  <c:v>58.620689655172406</c:v>
                </c:pt>
                <c:pt idx="28">
                  <c:v>55.172413793103445</c:v>
                </c:pt>
                <c:pt idx="29">
                  <c:v>31.03448275862069</c:v>
                </c:pt>
              </c:numCache>
            </c:numRef>
          </c:val>
          <c:extLst>
            <c:ext xmlns:c16="http://schemas.microsoft.com/office/drawing/2014/chart" uri="{C3380CC4-5D6E-409C-BE32-E72D297353CC}">
              <c16:uniqueId val="{00000001-D012-BC48-B2F2-B18CE168EF01}"/>
            </c:ext>
          </c:extLst>
        </c:ser>
        <c:ser>
          <c:idx val="0"/>
          <c:order val="5"/>
          <c:tx>
            <c:strRef>
              <c:f>Summary!$A$15</c:f>
              <c:strCache>
                <c:ptCount val="1"/>
                <c:pt idx="0">
                  <c:v>ECSS_E60-30 free</c:v>
                </c:pt>
              </c:strCache>
            </c:strRef>
          </c:tx>
          <c:spPr>
            <a:solidFill>
              <a:schemeClr val="accent1"/>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Summary!$S$15:$AV$15</c:f>
              <c:numCache>
                <c:formatCode>General</c:formatCode>
                <c:ptCount val="30"/>
                <c:pt idx="0">
                  <c:v>100</c:v>
                </c:pt>
                <c:pt idx="1">
                  <c:v>72</c:v>
                </c:pt>
                <c:pt idx="2">
                  <c:v>60</c:v>
                </c:pt>
                <c:pt idx="3">
                  <c:v>100</c:v>
                </c:pt>
                <c:pt idx="4">
                  <c:v>100</c:v>
                </c:pt>
                <c:pt idx="5">
                  <c:v>100</c:v>
                </c:pt>
                <c:pt idx="6">
                  <c:v>72</c:v>
                </c:pt>
                <c:pt idx="7">
                  <c:v>84</c:v>
                </c:pt>
                <c:pt idx="8">
                  <c:v>92</c:v>
                </c:pt>
                <c:pt idx="9">
                  <c:v>28.000000000000004</c:v>
                </c:pt>
                <c:pt idx="10">
                  <c:v>92</c:v>
                </c:pt>
                <c:pt idx="11">
                  <c:v>56.000000000000007</c:v>
                </c:pt>
                <c:pt idx="12">
                  <c:v>60</c:v>
                </c:pt>
                <c:pt idx="13">
                  <c:v>88</c:v>
                </c:pt>
                <c:pt idx="14">
                  <c:v>92</c:v>
                </c:pt>
                <c:pt idx="15">
                  <c:v>64</c:v>
                </c:pt>
                <c:pt idx="16">
                  <c:v>76</c:v>
                </c:pt>
                <c:pt idx="17">
                  <c:v>56.000000000000007</c:v>
                </c:pt>
                <c:pt idx="18">
                  <c:v>84</c:v>
                </c:pt>
                <c:pt idx="19">
                  <c:v>92</c:v>
                </c:pt>
                <c:pt idx="20">
                  <c:v>20</c:v>
                </c:pt>
                <c:pt idx="21">
                  <c:v>88</c:v>
                </c:pt>
                <c:pt idx="22">
                  <c:v>80</c:v>
                </c:pt>
                <c:pt idx="23">
                  <c:v>32</c:v>
                </c:pt>
                <c:pt idx="24">
                  <c:v>100</c:v>
                </c:pt>
                <c:pt idx="25">
                  <c:v>16</c:v>
                </c:pt>
                <c:pt idx="26">
                  <c:v>12</c:v>
                </c:pt>
                <c:pt idx="27">
                  <c:v>4</c:v>
                </c:pt>
                <c:pt idx="28">
                  <c:v>0</c:v>
                </c:pt>
                <c:pt idx="29">
                  <c:v>8</c:v>
                </c:pt>
              </c:numCache>
            </c:numRef>
          </c:val>
          <c:extLst>
            <c:ext xmlns:c16="http://schemas.microsoft.com/office/drawing/2014/chart" uri="{C3380CC4-5D6E-409C-BE32-E72D297353CC}">
              <c16:uniqueId val="{00000000-D012-BC48-B2F2-B18CE168EF01}"/>
            </c:ext>
          </c:extLst>
        </c:ser>
        <c:dLbls>
          <c:showLegendKey val="0"/>
          <c:showVal val="0"/>
          <c:showCatName val="0"/>
          <c:showSerName val="0"/>
          <c:showPercent val="0"/>
          <c:showBubbleSize val="0"/>
        </c:dLbls>
        <c:gapWidth val="182"/>
        <c:axId val="1617148032"/>
        <c:axId val="1639724736"/>
      </c:barChart>
      <c:catAx>
        <c:axId val="161714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RU"/>
          </a:p>
        </c:txPr>
        <c:crossAx val="1639724736"/>
        <c:crosses val="autoZero"/>
        <c:auto val="1"/>
        <c:lblAlgn val="ctr"/>
        <c:lblOffset val="100"/>
        <c:noMultiLvlLbl val="0"/>
      </c:catAx>
      <c:valAx>
        <c:axId val="1639724736"/>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617148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TSS requirements written with template 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5"/>
          <c:order val="0"/>
          <c:tx>
            <c:strRef>
              <c:f>Summary!$A$26</c:f>
              <c:strCache>
                <c:ptCount val="1"/>
                <c:pt idx="0">
                  <c:v>TSS SPIDER</c:v>
                </c:pt>
              </c:strCache>
            </c:strRef>
          </c:tx>
          <c:spPr>
            <a:solidFill>
              <a:schemeClr val="accent6"/>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Summary!$S$26:$AV$26</c:f>
              <c:numCache>
                <c:formatCode>General</c:formatCode>
                <c:ptCount val="30"/>
                <c:pt idx="0">
                  <c:v>100</c:v>
                </c:pt>
                <c:pt idx="1">
                  <c:v>100</c:v>
                </c:pt>
                <c:pt idx="2">
                  <c:v>100</c:v>
                </c:pt>
                <c:pt idx="3">
                  <c:v>97.468354430379748</c:v>
                </c:pt>
                <c:pt idx="4">
                  <c:v>100</c:v>
                </c:pt>
                <c:pt idx="5">
                  <c:v>100</c:v>
                </c:pt>
                <c:pt idx="6">
                  <c:v>100</c:v>
                </c:pt>
                <c:pt idx="7">
                  <c:v>91.139240506329116</c:v>
                </c:pt>
                <c:pt idx="8">
                  <c:v>100</c:v>
                </c:pt>
                <c:pt idx="9">
                  <c:v>97.468354430379748</c:v>
                </c:pt>
                <c:pt idx="10">
                  <c:v>100</c:v>
                </c:pt>
                <c:pt idx="11">
                  <c:v>97.468354430379748</c:v>
                </c:pt>
                <c:pt idx="12">
                  <c:v>92.405063291139243</c:v>
                </c:pt>
                <c:pt idx="13">
                  <c:v>72.151898734177209</c:v>
                </c:pt>
                <c:pt idx="14">
                  <c:v>91.139240506329116</c:v>
                </c:pt>
                <c:pt idx="15">
                  <c:v>98.734177215189874</c:v>
                </c:pt>
                <c:pt idx="16">
                  <c:v>100</c:v>
                </c:pt>
                <c:pt idx="17">
                  <c:v>11.39240506329114</c:v>
                </c:pt>
                <c:pt idx="18">
                  <c:v>100</c:v>
                </c:pt>
                <c:pt idx="19">
                  <c:v>8.8607594936708853</c:v>
                </c:pt>
                <c:pt idx="20">
                  <c:v>86.075949367088612</c:v>
                </c:pt>
                <c:pt idx="21">
                  <c:v>82.278481012658233</c:v>
                </c:pt>
                <c:pt idx="22">
                  <c:v>96.202531645569621</c:v>
                </c:pt>
                <c:pt idx="23">
                  <c:v>67.088607594936718</c:v>
                </c:pt>
                <c:pt idx="24">
                  <c:v>100</c:v>
                </c:pt>
                <c:pt idx="25">
                  <c:v>68.35443037974683</c:v>
                </c:pt>
                <c:pt idx="26">
                  <c:v>77.215189873417728</c:v>
                </c:pt>
                <c:pt idx="27">
                  <c:v>74.683544303797461</c:v>
                </c:pt>
                <c:pt idx="28">
                  <c:v>68.35443037974683</c:v>
                </c:pt>
                <c:pt idx="29">
                  <c:v>53.164556962025308</c:v>
                </c:pt>
              </c:numCache>
            </c:numRef>
          </c:val>
          <c:extLst>
            <c:ext xmlns:c16="http://schemas.microsoft.com/office/drawing/2014/chart" uri="{C3380CC4-5D6E-409C-BE32-E72D297353CC}">
              <c16:uniqueId val="{00000005-D68E-A445-ADA7-0E39ED7ADA35}"/>
            </c:ext>
          </c:extLst>
        </c:ser>
        <c:ser>
          <c:idx val="4"/>
          <c:order val="1"/>
          <c:tx>
            <c:strRef>
              <c:f>Summary!$A$25</c:f>
              <c:strCache>
                <c:ptCount val="1"/>
                <c:pt idx="0">
                  <c:v>TSS boilerplates (DODT)</c:v>
                </c:pt>
              </c:strCache>
            </c:strRef>
          </c:tx>
          <c:spPr>
            <a:solidFill>
              <a:schemeClr val="accent5"/>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Summary!$S$25:$AV$25</c:f>
              <c:numCache>
                <c:formatCode>General</c:formatCode>
                <c:ptCount val="30"/>
                <c:pt idx="0">
                  <c:v>100</c:v>
                </c:pt>
                <c:pt idx="1">
                  <c:v>100</c:v>
                </c:pt>
                <c:pt idx="2">
                  <c:v>100</c:v>
                </c:pt>
                <c:pt idx="3">
                  <c:v>97.468354430379748</c:v>
                </c:pt>
                <c:pt idx="4">
                  <c:v>100</c:v>
                </c:pt>
                <c:pt idx="5">
                  <c:v>100</c:v>
                </c:pt>
                <c:pt idx="6">
                  <c:v>97.468354430379748</c:v>
                </c:pt>
                <c:pt idx="7">
                  <c:v>91.139240506329116</c:v>
                </c:pt>
                <c:pt idx="8">
                  <c:v>100</c:v>
                </c:pt>
                <c:pt idx="9">
                  <c:v>97.468354430379748</c:v>
                </c:pt>
                <c:pt idx="10">
                  <c:v>100</c:v>
                </c:pt>
                <c:pt idx="11">
                  <c:v>97.468354430379748</c:v>
                </c:pt>
                <c:pt idx="12">
                  <c:v>92.405063291139243</c:v>
                </c:pt>
                <c:pt idx="13">
                  <c:v>72.151898734177209</c:v>
                </c:pt>
                <c:pt idx="14">
                  <c:v>91.139240506329116</c:v>
                </c:pt>
                <c:pt idx="15">
                  <c:v>98.734177215189874</c:v>
                </c:pt>
                <c:pt idx="16">
                  <c:v>100</c:v>
                </c:pt>
                <c:pt idx="17">
                  <c:v>96.202531645569621</c:v>
                </c:pt>
                <c:pt idx="18">
                  <c:v>100</c:v>
                </c:pt>
                <c:pt idx="19">
                  <c:v>89.87341772151899</c:v>
                </c:pt>
                <c:pt idx="20">
                  <c:v>84.810126582278471</c:v>
                </c:pt>
                <c:pt idx="21">
                  <c:v>82.278481012658233</c:v>
                </c:pt>
                <c:pt idx="22">
                  <c:v>96.202531645569621</c:v>
                </c:pt>
                <c:pt idx="23">
                  <c:v>65.822784810126578</c:v>
                </c:pt>
                <c:pt idx="24">
                  <c:v>100</c:v>
                </c:pt>
                <c:pt idx="25">
                  <c:v>68.35443037974683</c:v>
                </c:pt>
                <c:pt idx="26">
                  <c:v>77.215189873417728</c:v>
                </c:pt>
                <c:pt idx="27">
                  <c:v>74.683544303797461</c:v>
                </c:pt>
                <c:pt idx="28">
                  <c:v>67.088607594936718</c:v>
                </c:pt>
                <c:pt idx="29">
                  <c:v>53.164556962025308</c:v>
                </c:pt>
              </c:numCache>
            </c:numRef>
          </c:val>
          <c:extLst>
            <c:ext xmlns:c16="http://schemas.microsoft.com/office/drawing/2014/chart" uri="{C3380CC4-5D6E-409C-BE32-E72D297353CC}">
              <c16:uniqueId val="{00000004-D68E-A445-ADA7-0E39ED7ADA35}"/>
            </c:ext>
          </c:extLst>
        </c:ser>
        <c:ser>
          <c:idx val="3"/>
          <c:order val="2"/>
          <c:tx>
            <c:strRef>
              <c:f>Summary!$A$24</c:f>
              <c:strCache>
                <c:ptCount val="1"/>
                <c:pt idx="0">
                  <c:v>TSS advEARS</c:v>
                </c:pt>
              </c:strCache>
            </c:strRef>
          </c:tx>
          <c:spPr>
            <a:solidFill>
              <a:schemeClr val="accent4"/>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Summary!$S$24:$AV$24</c:f>
              <c:numCache>
                <c:formatCode>General</c:formatCode>
                <c:ptCount val="30"/>
                <c:pt idx="0">
                  <c:v>100</c:v>
                </c:pt>
                <c:pt idx="1">
                  <c:v>100</c:v>
                </c:pt>
                <c:pt idx="2">
                  <c:v>100</c:v>
                </c:pt>
                <c:pt idx="3">
                  <c:v>97.468354430379748</c:v>
                </c:pt>
                <c:pt idx="4">
                  <c:v>100</c:v>
                </c:pt>
                <c:pt idx="5">
                  <c:v>100</c:v>
                </c:pt>
                <c:pt idx="6">
                  <c:v>100</c:v>
                </c:pt>
                <c:pt idx="7">
                  <c:v>91.139240506329116</c:v>
                </c:pt>
                <c:pt idx="8">
                  <c:v>100</c:v>
                </c:pt>
                <c:pt idx="9">
                  <c:v>97.468354430379748</c:v>
                </c:pt>
                <c:pt idx="10">
                  <c:v>100</c:v>
                </c:pt>
                <c:pt idx="11">
                  <c:v>97.468354430379748</c:v>
                </c:pt>
                <c:pt idx="12">
                  <c:v>92.405063291139243</c:v>
                </c:pt>
                <c:pt idx="13">
                  <c:v>72.151898734177209</c:v>
                </c:pt>
                <c:pt idx="14">
                  <c:v>91.139240506329116</c:v>
                </c:pt>
                <c:pt idx="15">
                  <c:v>98.734177215189874</c:v>
                </c:pt>
                <c:pt idx="16">
                  <c:v>100</c:v>
                </c:pt>
                <c:pt idx="17">
                  <c:v>96.202531645569621</c:v>
                </c:pt>
                <c:pt idx="18">
                  <c:v>100</c:v>
                </c:pt>
                <c:pt idx="19">
                  <c:v>89.87341772151899</c:v>
                </c:pt>
                <c:pt idx="20">
                  <c:v>79.74683544303798</c:v>
                </c:pt>
                <c:pt idx="21">
                  <c:v>82.278481012658233</c:v>
                </c:pt>
                <c:pt idx="22">
                  <c:v>96.202531645569621</c:v>
                </c:pt>
                <c:pt idx="23">
                  <c:v>65.822784810126578</c:v>
                </c:pt>
                <c:pt idx="24">
                  <c:v>100</c:v>
                </c:pt>
                <c:pt idx="25">
                  <c:v>68.35443037974683</c:v>
                </c:pt>
                <c:pt idx="26">
                  <c:v>77.215189873417728</c:v>
                </c:pt>
                <c:pt idx="27">
                  <c:v>74.683544303797461</c:v>
                </c:pt>
                <c:pt idx="28">
                  <c:v>67.088607594936718</c:v>
                </c:pt>
                <c:pt idx="29">
                  <c:v>53.164556962025308</c:v>
                </c:pt>
              </c:numCache>
            </c:numRef>
          </c:val>
          <c:extLst>
            <c:ext xmlns:c16="http://schemas.microsoft.com/office/drawing/2014/chart" uri="{C3380CC4-5D6E-409C-BE32-E72D297353CC}">
              <c16:uniqueId val="{00000003-D68E-A445-ADA7-0E39ED7ADA35}"/>
            </c:ext>
          </c:extLst>
        </c:ser>
        <c:ser>
          <c:idx val="2"/>
          <c:order val="3"/>
          <c:tx>
            <c:strRef>
              <c:f>Summary!$A$23</c:f>
              <c:strCache>
                <c:ptCount val="1"/>
                <c:pt idx="0">
                  <c:v>TSS MASTER</c:v>
                </c:pt>
              </c:strCache>
            </c:strRef>
          </c:tx>
          <c:spPr>
            <a:solidFill>
              <a:schemeClr val="accent3"/>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Summary!$S$23:$AV$23</c:f>
              <c:numCache>
                <c:formatCode>General</c:formatCode>
                <c:ptCount val="30"/>
                <c:pt idx="0">
                  <c:v>100</c:v>
                </c:pt>
                <c:pt idx="1">
                  <c:v>100</c:v>
                </c:pt>
                <c:pt idx="2">
                  <c:v>100</c:v>
                </c:pt>
                <c:pt idx="3">
                  <c:v>97.468354430379748</c:v>
                </c:pt>
                <c:pt idx="4">
                  <c:v>100</c:v>
                </c:pt>
                <c:pt idx="5">
                  <c:v>100</c:v>
                </c:pt>
                <c:pt idx="6">
                  <c:v>93.670886075949369</c:v>
                </c:pt>
                <c:pt idx="7">
                  <c:v>91.139240506329116</c:v>
                </c:pt>
                <c:pt idx="8">
                  <c:v>100</c:v>
                </c:pt>
                <c:pt idx="9">
                  <c:v>97.468354430379748</c:v>
                </c:pt>
                <c:pt idx="10">
                  <c:v>100</c:v>
                </c:pt>
                <c:pt idx="11">
                  <c:v>97.468354430379748</c:v>
                </c:pt>
                <c:pt idx="12">
                  <c:v>92.405063291139243</c:v>
                </c:pt>
                <c:pt idx="13">
                  <c:v>72.151898734177209</c:v>
                </c:pt>
                <c:pt idx="14">
                  <c:v>91.139240506329116</c:v>
                </c:pt>
                <c:pt idx="15">
                  <c:v>98.734177215189874</c:v>
                </c:pt>
                <c:pt idx="16">
                  <c:v>100</c:v>
                </c:pt>
                <c:pt idx="17">
                  <c:v>93.670886075949369</c:v>
                </c:pt>
                <c:pt idx="18">
                  <c:v>100</c:v>
                </c:pt>
                <c:pt idx="19">
                  <c:v>89.87341772151899</c:v>
                </c:pt>
                <c:pt idx="20">
                  <c:v>75.949367088607602</c:v>
                </c:pt>
                <c:pt idx="21">
                  <c:v>82.278481012658233</c:v>
                </c:pt>
                <c:pt idx="22">
                  <c:v>96.202531645569621</c:v>
                </c:pt>
                <c:pt idx="23">
                  <c:v>63.291139240506332</c:v>
                </c:pt>
                <c:pt idx="24">
                  <c:v>100</c:v>
                </c:pt>
                <c:pt idx="25">
                  <c:v>69.620253164556971</c:v>
                </c:pt>
                <c:pt idx="26">
                  <c:v>77.215189873417728</c:v>
                </c:pt>
                <c:pt idx="27">
                  <c:v>74.683544303797461</c:v>
                </c:pt>
                <c:pt idx="28">
                  <c:v>65.822784810126578</c:v>
                </c:pt>
                <c:pt idx="29">
                  <c:v>53.164556962025308</c:v>
                </c:pt>
              </c:numCache>
            </c:numRef>
          </c:val>
          <c:extLst>
            <c:ext xmlns:c16="http://schemas.microsoft.com/office/drawing/2014/chart" uri="{C3380CC4-5D6E-409C-BE32-E72D297353CC}">
              <c16:uniqueId val="{00000002-D68E-A445-ADA7-0E39ED7ADA35}"/>
            </c:ext>
          </c:extLst>
        </c:ser>
        <c:ser>
          <c:idx val="1"/>
          <c:order val="4"/>
          <c:tx>
            <c:strRef>
              <c:f>Summary!$A$22</c:f>
              <c:strCache>
                <c:ptCount val="1"/>
                <c:pt idx="0">
                  <c:v>TSS EARS</c:v>
                </c:pt>
              </c:strCache>
            </c:strRef>
          </c:tx>
          <c:spPr>
            <a:solidFill>
              <a:schemeClr val="accent2"/>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Summary!$S$22:$AV$22</c:f>
              <c:numCache>
                <c:formatCode>General</c:formatCode>
                <c:ptCount val="30"/>
                <c:pt idx="0">
                  <c:v>100</c:v>
                </c:pt>
                <c:pt idx="1">
                  <c:v>100</c:v>
                </c:pt>
                <c:pt idx="2">
                  <c:v>100</c:v>
                </c:pt>
                <c:pt idx="3">
                  <c:v>100</c:v>
                </c:pt>
                <c:pt idx="4">
                  <c:v>100</c:v>
                </c:pt>
                <c:pt idx="5">
                  <c:v>100</c:v>
                </c:pt>
                <c:pt idx="6">
                  <c:v>92.307692307692307</c:v>
                </c:pt>
                <c:pt idx="7">
                  <c:v>89.230769230769241</c:v>
                </c:pt>
                <c:pt idx="8">
                  <c:v>100</c:v>
                </c:pt>
                <c:pt idx="9">
                  <c:v>100</c:v>
                </c:pt>
                <c:pt idx="10">
                  <c:v>100</c:v>
                </c:pt>
                <c:pt idx="11">
                  <c:v>96.92307692307692</c:v>
                </c:pt>
                <c:pt idx="12">
                  <c:v>90.769230769230774</c:v>
                </c:pt>
                <c:pt idx="13">
                  <c:v>52.307692307692314</c:v>
                </c:pt>
                <c:pt idx="14">
                  <c:v>89.230769230769241</c:v>
                </c:pt>
                <c:pt idx="15">
                  <c:v>98.461538461538467</c:v>
                </c:pt>
                <c:pt idx="16">
                  <c:v>100</c:v>
                </c:pt>
                <c:pt idx="17">
                  <c:v>90.769230769230774</c:v>
                </c:pt>
                <c:pt idx="18">
                  <c:v>100</c:v>
                </c:pt>
                <c:pt idx="19">
                  <c:v>89.230769230769241</c:v>
                </c:pt>
                <c:pt idx="20">
                  <c:v>63.076923076923073</c:v>
                </c:pt>
                <c:pt idx="21">
                  <c:v>81.538461538461533</c:v>
                </c:pt>
                <c:pt idx="22">
                  <c:v>95.384615384615387</c:v>
                </c:pt>
                <c:pt idx="23">
                  <c:v>61.53846153846154</c:v>
                </c:pt>
                <c:pt idx="24">
                  <c:v>100</c:v>
                </c:pt>
                <c:pt idx="25">
                  <c:v>58.461538461538467</c:v>
                </c:pt>
                <c:pt idx="26">
                  <c:v>81.538461538461533</c:v>
                </c:pt>
                <c:pt idx="27">
                  <c:v>81.538461538461533</c:v>
                </c:pt>
                <c:pt idx="28">
                  <c:v>52.307692307692314</c:v>
                </c:pt>
                <c:pt idx="29">
                  <c:v>63.076923076923073</c:v>
                </c:pt>
              </c:numCache>
            </c:numRef>
          </c:val>
          <c:extLst>
            <c:ext xmlns:c16="http://schemas.microsoft.com/office/drawing/2014/chart" uri="{C3380CC4-5D6E-409C-BE32-E72D297353CC}">
              <c16:uniqueId val="{00000001-D68E-A445-ADA7-0E39ED7ADA35}"/>
            </c:ext>
          </c:extLst>
        </c:ser>
        <c:ser>
          <c:idx val="0"/>
          <c:order val="5"/>
          <c:tx>
            <c:strRef>
              <c:f>Summary!$A$21</c:f>
              <c:strCache>
                <c:ptCount val="1"/>
                <c:pt idx="0">
                  <c:v>TSS free</c:v>
                </c:pt>
              </c:strCache>
            </c:strRef>
          </c:tx>
          <c:spPr>
            <a:solidFill>
              <a:schemeClr val="accent1"/>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Summary!$S$21:$AV$21</c:f>
              <c:numCache>
                <c:formatCode>General</c:formatCode>
                <c:ptCount val="30"/>
                <c:pt idx="0">
                  <c:v>100</c:v>
                </c:pt>
                <c:pt idx="1">
                  <c:v>100</c:v>
                </c:pt>
                <c:pt idx="2">
                  <c:v>100</c:v>
                </c:pt>
                <c:pt idx="3">
                  <c:v>100</c:v>
                </c:pt>
                <c:pt idx="4">
                  <c:v>100</c:v>
                </c:pt>
                <c:pt idx="5">
                  <c:v>100</c:v>
                </c:pt>
                <c:pt idx="6">
                  <c:v>90.476190476190482</c:v>
                </c:pt>
                <c:pt idx="7">
                  <c:v>88.888888888888886</c:v>
                </c:pt>
                <c:pt idx="8">
                  <c:v>100</c:v>
                </c:pt>
                <c:pt idx="9">
                  <c:v>93.650793650793645</c:v>
                </c:pt>
                <c:pt idx="10">
                  <c:v>100</c:v>
                </c:pt>
                <c:pt idx="11">
                  <c:v>96.825396825396822</c:v>
                </c:pt>
                <c:pt idx="12">
                  <c:v>90.476190476190482</c:v>
                </c:pt>
                <c:pt idx="13">
                  <c:v>49.206349206349202</c:v>
                </c:pt>
                <c:pt idx="14">
                  <c:v>88.888888888888886</c:v>
                </c:pt>
                <c:pt idx="15">
                  <c:v>98.412698412698404</c:v>
                </c:pt>
                <c:pt idx="16">
                  <c:v>100</c:v>
                </c:pt>
                <c:pt idx="17">
                  <c:v>93.650793650793645</c:v>
                </c:pt>
                <c:pt idx="18">
                  <c:v>100</c:v>
                </c:pt>
                <c:pt idx="19">
                  <c:v>88.888888888888886</c:v>
                </c:pt>
                <c:pt idx="20">
                  <c:v>68.253968253968253</c:v>
                </c:pt>
                <c:pt idx="21">
                  <c:v>77.777777777777786</c:v>
                </c:pt>
                <c:pt idx="22">
                  <c:v>95.238095238095227</c:v>
                </c:pt>
                <c:pt idx="23">
                  <c:v>63.492063492063487</c:v>
                </c:pt>
                <c:pt idx="24">
                  <c:v>100</c:v>
                </c:pt>
                <c:pt idx="25">
                  <c:v>55.555555555555557</c:v>
                </c:pt>
                <c:pt idx="26">
                  <c:v>85.714285714285708</c:v>
                </c:pt>
                <c:pt idx="27">
                  <c:v>85.714285714285708</c:v>
                </c:pt>
                <c:pt idx="28">
                  <c:v>58.730158730158735</c:v>
                </c:pt>
                <c:pt idx="29">
                  <c:v>68.253968253968253</c:v>
                </c:pt>
              </c:numCache>
            </c:numRef>
          </c:val>
          <c:extLst>
            <c:ext xmlns:c16="http://schemas.microsoft.com/office/drawing/2014/chart" uri="{C3380CC4-5D6E-409C-BE32-E72D297353CC}">
              <c16:uniqueId val="{00000000-D68E-A445-ADA7-0E39ED7ADA35}"/>
            </c:ext>
          </c:extLst>
        </c:ser>
        <c:dLbls>
          <c:showLegendKey val="0"/>
          <c:showVal val="0"/>
          <c:showCatName val="0"/>
          <c:showSerName val="0"/>
          <c:showPercent val="0"/>
          <c:showBubbleSize val="0"/>
        </c:dLbls>
        <c:gapWidth val="182"/>
        <c:axId val="1617148032"/>
        <c:axId val="1639724736"/>
      </c:barChart>
      <c:catAx>
        <c:axId val="161714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RU"/>
          </a:p>
        </c:txPr>
        <c:crossAx val="1639724736"/>
        <c:crosses val="autoZero"/>
        <c:auto val="1"/>
        <c:lblAlgn val="ctr"/>
        <c:lblOffset val="100"/>
        <c:noMultiLvlLbl val="0"/>
      </c:catAx>
      <c:valAx>
        <c:axId val="1639724736"/>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617148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EVS requirements written with template 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RU"/>
        </a:p>
      </c:txPr>
    </c:title>
    <c:autoTitleDeleted val="0"/>
    <c:plotArea>
      <c:layout/>
      <c:barChart>
        <c:barDir val="bar"/>
        <c:grouping val="clustered"/>
        <c:varyColors val="0"/>
        <c:ser>
          <c:idx val="0"/>
          <c:order val="0"/>
          <c:tx>
            <c:strRef>
              <c:f>Summary!$A$32</c:f>
              <c:strCache>
                <c:ptCount val="1"/>
                <c:pt idx="0">
                  <c:v>EVS SPIDER</c:v>
                </c:pt>
              </c:strCache>
            </c:strRef>
          </c:tx>
          <c:spPr>
            <a:solidFill>
              <a:schemeClr val="accent6"/>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Summary!$S$32:$AV$32</c:f>
              <c:numCache>
                <c:formatCode>General</c:formatCode>
                <c:ptCount val="30"/>
                <c:pt idx="0">
                  <c:v>100</c:v>
                </c:pt>
                <c:pt idx="1">
                  <c:v>100</c:v>
                </c:pt>
                <c:pt idx="2">
                  <c:v>100</c:v>
                </c:pt>
                <c:pt idx="3">
                  <c:v>100</c:v>
                </c:pt>
                <c:pt idx="4">
                  <c:v>100</c:v>
                </c:pt>
                <c:pt idx="5">
                  <c:v>100</c:v>
                </c:pt>
                <c:pt idx="6">
                  <c:v>100</c:v>
                </c:pt>
                <c:pt idx="7">
                  <c:v>87.096774193548384</c:v>
                </c:pt>
                <c:pt idx="8">
                  <c:v>100</c:v>
                </c:pt>
                <c:pt idx="9">
                  <c:v>97.849462365591393</c:v>
                </c:pt>
                <c:pt idx="10">
                  <c:v>100</c:v>
                </c:pt>
                <c:pt idx="11">
                  <c:v>92.473118279569889</c:v>
                </c:pt>
                <c:pt idx="12">
                  <c:v>81.72043010752688</c:v>
                </c:pt>
                <c:pt idx="13">
                  <c:v>91.397849462365585</c:v>
                </c:pt>
                <c:pt idx="14">
                  <c:v>96.774193548387103</c:v>
                </c:pt>
                <c:pt idx="15">
                  <c:v>98.924731182795696</c:v>
                </c:pt>
                <c:pt idx="16">
                  <c:v>100</c:v>
                </c:pt>
                <c:pt idx="17">
                  <c:v>0</c:v>
                </c:pt>
                <c:pt idx="18">
                  <c:v>100</c:v>
                </c:pt>
                <c:pt idx="19">
                  <c:v>0</c:v>
                </c:pt>
                <c:pt idx="20">
                  <c:v>84.946236559139791</c:v>
                </c:pt>
                <c:pt idx="21">
                  <c:v>75.268817204301072</c:v>
                </c:pt>
                <c:pt idx="22">
                  <c:v>100</c:v>
                </c:pt>
                <c:pt idx="23">
                  <c:v>44.086021505376344</c:v>
                </c:pt>
                <c:pt idx="24">
                  <c:v>98.924731182795696</c:v>
                </c:pt>
                <c:pt idx="25">
                  <c:v>72.043010752688176</c:v>
                </c:pt>
                <c:pt idx="26">
                  <c:v>95.6989247311828</c:v>
                </c:pt>
                <c:pt idx="27">
                  <c:v>95.6989247311828</c:v>
                </c:pt>
                <c:pt idx="28">
                  <c:v>82.795698924731184</c:v>
                </c:pt>
                <c:pt idx="29">
                  <c:v>65.591397849462368</c:v>
                </c:pt>
              </c:numCache>
            </c:numRef>
          </c:val>
          <c:extLst>
            <c:ext xmlns:c16="http://schemas.microsoft.com/office/drawing/2014/chart" uri="{C3380CC4-5D6E-409C-BE32-E72D297353CC}">
              <c16:uniqueId val="{00000005-BCBD-0F4D-B8FE-DDD433AD9F37}"/>
            </c:ext>
          </c:extLst>
        </c:ser>
        <c:ser>
          <c:idx val="1"/>
          <c:order val="1"/>
          <c:tx>
            <c:strRef>
              <c:f>Summary!$A$31</c:f>
              <c:strCache>
                <c:ptCount val="1"/>
                <c:pt idx="0">
                  <c:v>EVS boilerplates (DODT)</c:v>
                </c:pt>
              </c:strCache>
            </c:strRef>
          </c:tx>
          <c:spPr>
            <a:solidFill>
              <a:schemeClr val="accent5"/>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Summary!$S$31:$AV$31</c:f>
              <c:numCache>
                <c:formatCode>General</c:formatCode>
                <c:ptCount val="30"/>
                <c:pt idx="0">
                  <c:v>100</c:v>
                </c:pt>
                <c:pt idx="1">
                  <c:v>100</c:v>
                </c:pt>
                <c:pt idx="2">
                  <c:v>100</c:v>
                </c:pt>
                <c:pt idx="3">
                  <c:v>100</c:v>
                </c:pt>
                <c:pt idx="4">
                  <c:v>100</c:v>
                </c:pt>
                <c:pt idx="5">
                  <c:v>100</c:v>
                </c:pt>
                <c:pt idx="6">
                  <c:v>52</c:v>
                </c:pt>
                <c:pt idx="7">
                  <c:v>88</c:v>
                </c:pt>
                <c:pt idx="8">
                  <c:v>100</c:v>
                </c:pt>
                <c:pt idx="9">
                  <c:v>98</c:v>
                </c:pt>
                <c:pt idx="10">
                  <c:v>100</c:v>
                </c:pt>
                <c:pt idx="11">
                  <c:v>93</c:v>
                </c:pt>
                <c:pt idx="12">
                  <c:v>82</c:v>
                </c:pt>
                <c:pt idx="13">
                  <c:v>92</c:v>
                </c:pt>
                <c:pt idx="14">
                  <c:v>97</c:v>
                </c:pt>
                <c:pt idx="15">
                  <c:v>99</c:v>
                </c:pt>
                <c:pt idx="16">
                  <c:v>100</c:v>
                </c:pt>
                <c:pt idx="17">
                  <c:v>85</c:v>
                </c:pt>
                <c:pt idx="18">
                  <c:v>100</c:v>
                </c:pt>
                <c:pt idx="19">
                  <c:v>88</c:v>
                </c:pt>
                <c:pt idx="20">
                  <c:v>85</c:v>
                </c:pt>
                <c:pt idx="21">
                  <c:v>75</c:v>
                </c:pt>
                <c:pt idx="22">
                  <c:v>99</c:v>
                </c:pt>
                <c:pt idx="23">
                  <c:v>45</c:v>
                </c:pt>
                <c:pt idx="24">
                  <c:v>99</c:v>
                </c:pt>
                <c:pt idx="25">
                  <c:v>73</c:v>
                </c:pt>
                <c:pt idx="26">
                  <c:v>95</c:v>
                </c:pt>
                <c:pt idx="27">
                  <c:v>95</c:v>
                </c:pt>
                <c:pt idx="28">
                  <c:v>83</c:v>
                </c:pt>
                <c:pt idx="29">
                  <c:v>63</c:v>
                </c:pt>
              </c:numCache>
            </c:numRef>
          </c:val>
          <c:extLst>
            <c:ext xmlns:c16="http://schemas.microsoft.com/office/drawing/2014/chart" uri="{C3380CC4-5D6E-409C-BE32-E72D297353CC}">
              <c16:uniqueId val="{00000004-BCBD-0F4D-B8FE-DDD433AD9F37}"/>
            </c:ext>
          </c:extLst>
        </c:ser>
        <c:ser>
          <c:idx val="2"/>
          <c:order val="2"/>
          <c:tx>
            <c:strRef>
              <c:f>Summary!$A$30</c:f>
              <c:strCache>
                <c:ptCount val="1"/>
                <c:pt idx="0">
                  <c:v>EVS advEARS</c:v>
                </c:pt>
              </c:strCache>
            </c:strRef>
          </c:tx>
          <c:spPr>
            <a:solidFill>
              <a:schemeClr val="accent4"/>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Summary!$S$30:$AV$30</c:f>
              <c:numCache>
                <c:formatCode>General</c:formatCode>
                <c:ptCount val="30"/>
                <c:pt idx="0">
                  <c:v>100</c:v>
                </c:pt>
                <c:pt idx="1">
                  <c:v>100</c:v>
                </c:pt>
                <c:pt idx="2">
                  <c:v>100</c:v>
                </c:pt>
                <c:pt idx="3">
                  <c:v>100</c:v>
                </c:pt>
                <c:pt idx="4">
                  <c:v>100</c:v>
                </c:pt>
                <c:pt idx="5">
                  <c:v>100</c:v>
                </c:pt>
                <c:pt idx="6">
                  <c:v>92</c:v>
                </c:pt>
                <c:pt idx="7">
                  <c:v>88</c:v>
                </c:pt>
                <c:pt idx="8">
                  <c:v>100</c:v>
                </c:pt>
                <c:pt idx="9">
                  <c:v>98</c:v>
                </c:pt>
                <c:pt idx="10">
                  <c:v>100</c:v>
                </c:pt>
                <c:pt idx="11">
                  <c:v>93</c:v>
                </c:pt>
                <c:pt idx="12">
                  <c:v>82</c:v>
                </c:pt>
                <c:pt idx="13">
                  <c:v>92</c:v>
                </c:pt>
                <c:pt idx="14">
                  <c:v>97</c:v>
                </c:pt>
                <c:pt idx="15">
                  <c:v>99</c:v>
                </c:pt>
                <c:pt idx="16">
                  <c:v>100</c:v>
                </c:pt>
                <c:pt idx="17">
                  <c:v>85</c:v>
                </c:pt>
                <c:pt idx="18">
                  <c:v>100</c:v>
                </c:pt>
                <c:pt idx="19">
                  <c:v>88</c:v>
                </c:pt>
                <c:pt idx="20">
                  <c:v>85</c:v>
                </c:pt>
                <c:pt idx="21">
                  <c:v>75</c:v>
                </c:pt>
                <c:pt idx="22">
                  <c:v>99</c:v>
                </c:pt>
                <c:pt idx="23">
                  <c:v>44</c:v>
                </c:pt>
                <c:pt idx="24">
                  <c:v>99</c:v>
                </c:pt>
                <c:pt idx="25">
                  <c:v>73</c:v>
                </c:pt>
                <c:pt idx="26">
                  <c:v>95</c:v>
                </c:pt>
                <c:pt idx="27">
                  <c:v>95</c:v>
                </c:pt>
                <c:pt idx="28">
                  <c:v>83</c:v>
                </c:pt>
                <c:pt idx="29">
                  <c:v>63</c:v>
                </c:pt>
              </c:numCache>
            </c:numRef>
          </c:val>
          <c:extLst>
            <c:ext xmlns:c16="http://schemas.microsoft.com/office/drawing/2014/chart" uri="{C3380CC4-5D6E-409C-BE32-E72D297353CC}">
              <c16:uniqueId val="{00000003-BCBD-0F4D-B8FE-DDD433AD9F37}"/>
            </c:ext>
          </c:extLst>
        </c:ser>
        <c:ser>
          <c:idx val="3"/>
          <c:order val="3"/>
          <c:tx>
            <c:strRef>
              <c:f>Summary!$A$29</c:f>
              <c:strCache>
                <c:ptCount val="1"/>
                <c:pt idx="0">
                  <c:v>EVS MASTER</c:v>
                </c:pt>
              </c:strCache>
            </c:strRef>
          </c:tx>
          <c:spPr>
            <a:solidFill>
              <a:schemeClr val="accent3"/>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Summary!$S$29:$AV$29</c:f>
              <c:numCache>
                <c:formatCode>General</c:formatCode>
                <c:ptCount val="30"/>
                <c:pt idx="0">
                  <c:v>100</c:v>
                </c:pt>
                <c:pt idx="1">
                  <c:v>100</c:v>
                </c:pt>
                <c:pt idx="2">
                  <c:v>100</c:v>
                </c:pt>
                <c:pt idx="3">
                  <c:v>100</c:v>
                </c:pt>
                <c:pt idx="4">
                  <c:v>100</c:v>
                </c:pt>
                <c:pt idx="5">
                  <c:v>100</c:v>
                </c:pt>
                <c:pt idx="6">
                  <c:v>54.716981132075468</c:v>
                </c:pt>
                <c:pt idx="7">
                  <c:v>88.679245283018872</c:v>
                </c:pt>
                <c:pt idx="8">
                  <c:v>100</c:v>
                </c:pt>
                <c:pt idx="9">
                  <c:v>98.113207547169807</c:v>
                </c:pt>
                <c:pt idx="10">
                  <c:v>100</c:v>
                </c:pt>
                <c:pt idx="11">
                  <c:v>93.396226415094347</c:v>
                </c:pt>
                <c:pt idx="12">
                  <c:v>82.075471698113205</c:v>
                </c:pt>
                <c:pt idx="13">
                  <c:v>91.509433962264154</c:v>
                </c:pt>
                <c:pt idx="14">
                  <c:v>95.283018867924525</c:v>
                </c:pt>
                <c:pt idx="15">
                  <c:v>98.113207547169807</c:v>
                </c:pt>
                <c:pt idx="16">
                  <c:v>100</c:v>
                </c:pt>
                <c:pt idx="17">
                  <c:v>85.84905660377359</c:v>
                </c:pt>
                <c:pt idx="18">
                  <c:v>99.056603773584911</c:v>
                </c:pt>
                <c:pt idx="19">
                  <c:v>88.679245283018872</c:v>
                </c:pt>
                <c:pt idx="20">
                  <c:v>84.905660377358487</c:v>
                </c:pt>
                <c:pt idx="21">
                  <c:v>74.528301886792448</c:v>
                </c:pt>
                <c:pt idx="22">
                  <c:v>100</c:v>
                </c:pt>
                <c:pt idx="23">
                  <c:v>47.169811320754718</c:v>
                </c:pt>
                <c:pt idx="24">
                  <c:v>99.056603773584911</c:v>
                </c:pt>
                <c:pt idx="25">
                  <c:v>68.867924528301884</c:v>
                </c:pt>
                <c:pt idx="26">
                  <c:v>95.283018867924525</c:v>
                </c:pt>
                <c:pt idx="27">
                  <c:v>95.283018867924525</c:v>
                </c:pt>
                <c:pt idx="28">
                  <c:v>83.018867924528308</c:v>
                </c:pt>
                <c:pt idx="29">
                  <c:v>62.264150943396224</c:v>
                </c:pt>
              </c:numCache>
            </c:numRef>
          </c:val>
          <c:extLst>
            <c:ext xmlns:c16="http://schemas.microsoft.com/office/drawing/2014/chart" uri="{C3380CC4-5D6E-409C-BE32-E72D297353CC}">
              <c16:uniqueId val="{00000002-BCBD-0F4D-B8FE-DDD433AD9F37}"/>
            </c:ext>
          </c:extLst>
        </c:ser>
        <c:ser>
          <c:idx val="4"/>
          <c:order val="4"/>
          <c:tx>
            <c:strRef>
              <c:f>Summary!$A$28</c:f>
              <c:strCache>
                <c:ptCount val="1"/>
                <c:pt idx="0">
                  <c:v>EVS EARS</c:v>
                </c:pt>
              </c:strCache>
            </c:strRef>
          </c:tx>
          <c:spPr>
            <a:solidFill>
              <a:schemeClr val="accent2"/>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Summary!$S$28:$AV$28</c:f>
              <c:numCache>
                <c:formatCode>General</c:formatCode>
                <c:ptCount val="30"/>
                <c:pt idx="0">
                  <c:v>100</c:v>
                </c:pt>
                <c:pt idx="1">
                  <c:v>100</c:v>
                </c:pt>
                <c:pt idx="2">
                  <c:v>100</c:v>
                </c:pt>
                <c:pt idx="3">
                  <c:v>100</c:v>
                </c:pt>
                <c:pt idx="4">
                  <c:v>100</c:v>
                </c:pt>
                <c:pt idx="5">
                  <c:v>100</c:v>
                </c:pt>
                <c:pt idx="6">
                  <c:v>92.631578947368425</c:v>
                </c:pt>
                <c:pt idx="7">
                  <c:v>87.368421052631589</c:v>
                </c:pt>
                <c:pt idx="8">
                  <c:v>100</c:v>
                </c:pt>
                <c:pt idx="9">
                  <c:v>97.894736842105274</c:v>
                </c:pt>
                <c:pt idx="10">
                  <c:v>100</c:v>
                </c:pt>
                <c:pt idx="11">
                  <c:v>92.631578947368425</c:v>
                </c:pt>
                <c:pt idx="12">
                  <c:v>83.15789473684211</c:v>
                </c:pt>
                <c:pt idx="13">
                  <c:v>86.31578947368422</c:v>
                </c:pt>
                <c:pt idx="14">
                  <c:v>96.84210526315789</c:v>
                </c:pt>
                <c:pt idx="15">
                  <c:v>97.894736842105274</c:v>
                </c:pt>
                <c:pt idx="16">
                  <c:v>100</c:v>
                </c:pt>
                <c:pt idx="17">
                  <c:v>82.10526315789474</c:v>
                </c:pt>
                <c:pt idx="18">
                  <c:v>100</c:v>
                </c:pt>
                <c:pt idx="19">
                  <c:v>87.368421052631589</c:v>
                </c:pt>
                <c:pt idx="20">
                  <c:v>75.789473684210535</c:v>
                </c:pt>
                <c:pt idx="21">
                  <c:v>73.68421052631578</c:v>
                </c:pt>
                <c:pt idx="22">
                  <c:v>98.94736842105263</c:v>
                </c:pt>
                <c:pt idx="23">
                  <c:v>38.94736842105263</c:v>
                </c:pt>
                <c:pt idx="24">
                  <c:v>98.94736842105263</c:v>
                </c:pt>
                <c:pt idx="25">
                  <c:v>68.421052631578945</c:v>
                </c:pt>
                <c:pt idx="26">
                  <c:v>82.10526315789474</c:v>
                </c:pt>
                <c:pt idx="27">
                  <c:v>82.10526315789474</c:v>
                </c:pt>
                <c:pt idx="28">
                  <c:v>64.21052631578948</c:v>
                </c:pt>
                <c:pt idx="29">
                  <c:v>50.526315789473685</c:v>
                </c:pt>
              </c:numCache>
            </c:numRef>
          </c:val>
          <c:extLst>
            <c:ext xmlns:c16="http://schemas.microsoft.com/office/drawing/2014/chart" uri="{C3380CC4-5D6E-409C-BE32-E72D297353CC}">
              <c16:uniqueId val="{00000001-BCBD-0F4D-B8FE-DDD433AD9F37}"/>
            </c:ext>
          </c:extLst>
        </c:ser>
        <c:ser>
          <c:idx val="5"/>
          <c:order val="5"/>
          <c:tx>
            <c:strRef>
              <c:f>Summary!$A$27</c:f>
              <c:strCache>
                <c:ptCount val="1"/>
                <c:pt idx="0">
                  <c:v>EVS free</c:v>
                </c:pt>
              </c:strCache>
            </c:strRef>
          </c:tx>
          <c:spPr>
            <a:solidFill>
              <a:schemeClr val="accent1"/>
            </a:solidFill>
            <a:ln>
              <a:noFill/>
            </a:ln>
            <a:effectLst/>
          </c:spPr>
          <c:invertIfNegative val="0"/>
          <c:cat>
            <c:strRef>
              <c:f>Summary!$S$1:$AV$1</c:f>
              <c:strCache>
                <c:ptCount val="30"/>
                <c:pt idx="0">
                  <c:v>%liability_classification</c:v>
                </c:pt>
                <c:pt idx="1">
                  <c:v>%structured_sentences</c:v>
                </c:pt>
                <c:pt idx="2">
                  <c:v>%correct_grammar</c:v>
                </c:pt>
                <c:pt idx="3">
                  <c:v>%no_light_verb</c:v>
                </c:pt>
                <c:pt idx="4">
                  <c:v>%no_comparision</c:v>
                </c:pt>
                <c:pt idx="5">
                  <c:v>%no_escape_clause</c:v>
                </c:pt>
                <c:pt idx="6">
                  <c:v>%no_superflous_imfinitives</c:v>
                </c:pt>
                <c:pt idx="7">
                  <c:v>%clear_quantifiers</c:v>
                </c:pt>
                <c:pt idx="8">
                  <c:v>%value_tolerance</c:v>
                </c:pt>
                <c:pt idx="9">
                  <c:v>%appropriate_level</c:v>
                </c:pt>
                <c:pt idx="10">
                  <c:v>%units</c:v>
                </c:pt>
                <c:pt idx="11">
                  <c:v>%no_vague_terms</c:v>
                </c:pt>
                <c:pt idx="12">
                  <c:v>%no_negation</c:v>
                </c:pt>
                <c:pt idx="13">
                  <c:v>%atomic</c:v>
                </c:pt>
                <c:pt idx="14">
                  <c:v>%no_/</c:v>
                </c:pt>
                <c:pt idx="15">
                  <c:v>%no_rationale</c:v>
                </c:pt>
                <c:pt idx="16">
                  <c:v>%no_nominalization</c:v>
                </c:pt>
                <c:pt idx="17">
                  <c:v>%no_pronoun</c:v>
                </c:pt>
                <c:pt idx="18">
                  <c:v>%context_free</c:v>
                </c:pt>
                <c:pt idx="19">
                  <c:v>%no_absolutes</c:v>
                </c:pt>
                <c:pt idx="20">
                  <c:v>%active_voice</c:v>
                </c:pt>
                <c:pt idx="21">
                  <c:v>%no_parantheses</c:v>
                </c:pt>
                <c:pt idx="22">
                  <c:v>%no_groupnoun</c:v>
                </c:pt>
                <c:pt idx="23">
                  <c:v>%definite_articles</c:v>
                </c:pt>
                <c:pt idx="24">
                  <c:v>%solution_free</c:v>
                </c:pt>
                <c:pt idx="25">
                  <c:v>%no_combinators</c:v>
                </c:pt>
                <c:pt idx="26">
                  <c:v>%precise_verb</c:v>
                </c:pt>
                <c:pt idx="27">
                  <c:v>%full_verb</c:v>
                </c:pt>
                <c:pt idx="28">
                  <c:v>%PE</c:v>
                </c:pt>
                <c:pt idx="29">
                  <c:v>Øprocess_verbs</c:v>
                </c:pt>
              </c:strCache>
            </c:strRef>
          </c:cat>
          <c:val>
            <c:numRef>
              <c:f>Summary!$S$27:$AV$27</c:f>
              <c:numCache>
                <c:formatCode>General</c:formatCode>
                <c:ptCount val="30"/>
                <c:pt idx="0">
                  <c:v>100</c:v>
                </c:pt>
                <c:pt idx="1">
                  <c:v>100</c:v>
                </c:pt>
                <c:pt idx="2">
                  <c:v>95.959595959595958</c:v>
                </c:pt>
                <c:pt idx="3">
                  <c:v>100</c:v>
                </c:pt>
                <c:pt idx="4">
                  <c:v>100</c:v>
                </c:pt>
                <c:pt idx="5">
                  <c:v>100</c:v>
                </c:pt>
                <c:pt idx="6">
                  <c:v>92.929292929292927</c:v>
                </c:pt>
                <c:pt idx="7">
                  <c:v>87.878787878787875</c:v>
                </c:pt>
                <c:pt idx="8">
                  <c:v>100</c:v>
                </c:pt>
                <c:pt idx="9">
                  <c:v>96.969696969696969</c:v>
                </c:pt>
                <c:pt idx="10">
                  <c:v>100</c:v>
                </c:pt>
                <c:pt idx="11">
                  <c:v>92.929292929292927</c:v>
                </c:pt>
                <c:pt idx="12">
                  <c:v>82.828282828282823</c:v>
                </c:pt>
                <c:pt idx="13">
                  <c:v>82.828282828282823</c:v>
                </c:pt>
                <c:pt idx="14">
                  <c:v>94.949494949494948</c:v>
                </c:pt>
                <c:pt idx="15">
                  <c:v>97.979797979797979</c:v>
                </c:pt>
                <c:pt idx="16">
                  <c:v>100</c:v>
                </c:pt>
                <c:pt idx="17">
                  <c:v>83.838383838383834</c:v>
                </c:pt>
                <c:pt idx="18">
                  <c:v>98.98989898989899</c:v>
                </c:pt>
                <c:pt idx="19">
                  <c:v>87.878787878787875</c:v>
                </c:pt>
                <c:pt idx="20">
                  <c:v>74.747474747474755</c:v>
                </c:pt>
                <c:pt idx="21">
                  <c:v>71.717171717171709</c:v>
                </c:pt>
                <c:pt idx="22">
                  <c:v>100</c:v>
                </c:pt>
                <c:pt idx="23">
                  <c:v>43.43434343434344</c:v>
                </c:pt>
                <c:pt idx="24">
                  <c:v>98.98989898989899</c:v>
                </c:pt>
                <c:pt idx="25">
                  <c:v>63.636363636363633</c:v>
                </c:pt>
                <c:pt idx="26">
                  <c:v>81.818181818181827</c:v>
                </c:pt>
                <c:pt idx="27">
                  <c:v>81.818181818181827</c:v>
                </c:pt>
                <c:pt idx="28">
                  <c:v>63.636363636363633</c:v>
                </c:pt>
                <c:pt idx="29">
                  <c:v>51.515151515151516</c:v>
                </c:pt>
              </c:numCache>
            </c:numRef>
          </c:val>
          <c:extLst>
            <c:ext xmlns:c16="http://schemas.microsoft.com/office/drawing/2014/chart" uri="{C3380CC4-5D6E-409C-BE32-E72D297353CC}">
              <c16:uniqueId val="{00000000-BCBD-0F4D-B8FE-DDD433AD9F37}"/>
            </c:ext>
          </c:extLst>
        </c:ser>
        <c:dLbls>
          <c:showLegendKey val="0"/>
          <c:showVal val="0"/>
          <c:showCatName val="0"/>
          <c:showSerName val="0"/>
          <c:showPercent val="0"/>
          <c:showBubbleSize val="0"/>
        </c:dLbls>
        <c:gapWidth val="182"/>
        <c:axId val="1617148032"/>
        <c:axId val="1639724736"/>
      </c:barChart>
      <c:catAx>
        <c:axId val="1617148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RU"/>
          </a:p>
        </c:txPr>
        <c:crossAx val="1639724736"/>
        <c:crosses val="autoZero"/>
        <c:auto val="1"/>
        <c:lblAlgn val="ctr"/>
        <c:lblOffset val="100"/>
        <c:noMultiLvlLbl val="0"/>
      </c:catAx>
      <c:valAx>
        <c:axId val="1639724736"/>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RU"/>
          </a:p>
        </c:txPr>
        <c:crossAx val="16171480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ustomXml" Target="../ink/ink10.xml"/><Relationship Id="rId18" Type="http://schemas.openxmlformats.org/officeDocument/2006/relationships/customXml" Target="../ink/ink15.xml"/><Relationship Id="rId26" Type="http://schemas.openxmlformats.org/officeDocument/2006/relationships/customXml" Target="../ink/ink23.xml"/><Relationship Id="rId39" Type="http://schemas.openxmlformats.org/officeDocument/2006/relationships/customXml" Target="../ink/ink36.xml"/><Relationship Id="rId21" Type="http://schemas.openxmlformats.org/officeDocument/2006/relationships/customXml" Target="../ink/ink18.xml"/><Relationship Id="rId34" Type="http://schemas.openxmlformats.org/officeDocument/2006/relationships/customXml" Target="../ink/ink31.xml"/><Relationship Id="rId42" Type="http://schemas.openxmlformats.org/officeDocument/2006/relationships/customXml" Target="../ink/ink39.xml"/><Relationship Id="rId47" Type="http://schemas.openxmlformats.org/officeDocument/2006/relationships/customXml" Target="../ink/ink44.xml"/><Relationship Id="rId7" Type="http://schemas.openxmlformats.org/officeDocument/2006/relationships/customXml" Target="../ink/ink4.xml"/><Relationship Id="rId16" Type="http://schemas.openxmlformats.org/officeDocument/2006/relationships/customXml" Target="../ink/ink13.xml"/><Relationship Id="rId29" Type="http://schemas.openxmlformats.org/officeDocument/2006/relationships/customXml" Target="../ink/ink26.xml"/><Relationship Id="rId1" Type="http://schemas.openxmlformats.org/officeDocument/2006/relationships/customXml" Target="../ink/ink1.xml"/><Relationship Id="rId6" Type="http://schemas.openxmlformats.org/officeDocument/2006/relationships/customXml" Target="../ink/ink3.xml"/><Relationship Id="rId11" Type="http://schemas.openxmlformats.org/officeDocument/2006/relationships/customXml" Target="../ink/ink8.xml"/><Relationship Id="rId24" Type="http://schemas.openxmlformats.org/officeDocument/2006/relationships/customXml" Target="../ink/ink21.xml"/><Relationship Id="rId32" Type="http://schemas.openxmlformats.org/officeDocument/2006/relationships/customXml" Target="../ink/ink29.xml"/><Relationship Id="rId37" Type="http://schemas.openxmlformats.org/officeDocument/2006/relationships/customXml" Target="../ink/ink34.xml"/><Relationship Id="rId40" Type="http://schemas.openxmlformats.org/officeDocument/2006/relationships/customXml" Target="../ink/ink37.xml"/><Relationship Id="rId45" Type="http://schemas.openxmlformats.org/officeDocument/2006/relationships/customXml" Target="../ink/ink42.xml"/><Relationship Id="rId5" Type="http://schemas.openxmlformats.org/officeDocument/2006/relationships/image" Target="../media/image2.png"/><Relationship Id="rId15" Type="http://schemas.openxmlformats.org/officeDocument/2006/relationships/customXml" Target="../ink/ink12.xml"/><Relationship Id="rId23" Type="http://schemas.openxmlformats.org/officeDocument/2006/relationships/customXml" Target="../ink/ink20.xml"/><Relationship Id="rId28" Type="http://schemas.openxmlformats.org/officeDocument/2006/relationships/customXml" Target="../ink/ink25.xml"/><Relationship Id="rId36" Type="http://schemas.openxmlformats.org/officeDocument/2006/relationships/customXml" Target="../ink/ink33.xml"/><Relationship Id="rId49" Type="http://schemas.openxmlformats.org/officeDocument/2006/relationships/customXml" Target="../ink/ink46.xml"/><Relationship Id="rId10" Type="http://schemas.openxmlformats.org/officeDocument/2006/relationships/customXml" Target="../ink/ink7.xml"/><Relationship Id="rId19" Type="http://schemas.openxmlformats.org/officeDocument/2006/relationships/customXml" Target="../ink/ink16.xml"/><Relationship Id="rId31" Type="http://schemas.openxmlformats.org/officeDocument/2006/relationships/customXml" Target="../ink/ink28.xml"/><Relationship Id="rId44" Type="http://schemas.openxmlformats.org/officeDocument/2006/relationships/customXml" Target="../ink/ink41.xml"/><Relationship Id="rId4" Type="http://schemas.openxmlformats.org/officeDocument/2006/relationships/customXml" Target="../ink/ink2.xml"/><Relationship Id="rId9" Type="http://schemas.openxmlformats.org/officeDocument/2006/relationships/customXml" Target="../ink/ink6.xml"/><Relationship Id="rId14" Type="http://schemas.openxmlformats.org/officeDocument/2006/relationships/customXml" Target="../ink/ink11.xml"/><Relationship Id="rId22" Type="http://schemas.openxmlformats.org/officeDocument/2006/relationships/customXml" Target="../ink/ink19.xml"/><Relationship Id="rId27" Type="http://schemas.openxmlformats.org/officeDocument/2006/relationships/customXml" Target="../ink/ink24.xml"/><Relationship Id="rId30" Type="http://schemas.openxmlformats.org/officeDocument/2006/relationships/customXml" Target="../ink/ink27.xml"/><Relationship Id="rId35" Type="http://schemas.openxmlformats.org/officeDocument/2006/relationships/customXml" Target="../ink/ink32.xml"/><Relationship Id="rId43" Type="http://schemas.openxmlformats.org/officeDocument/2006/relationships/customXml" Target="../ink/ink40.xml"/><Relationship Id="rId48" Type="http://schemas.openxmlformats.org/officeDocument/2006/relationships/customXml" Target="../ink/ink45.xml"/><Relationship Id="rId8" Type="http://schemas.openxmlformats.org/officeDocument/2006/relationships/customXml" Target="../ink/ink5.xml"/><Relationship Id="rId3" Type="http://schemas.openxmlformats.org/officeDocument/2006/relationships/image" Target="../media/image1.png"/><Relationship Id="rId12" Type="http://schemas.openxmlformats.org/officeDocument/2006/relationships/customXml" Target="../ink/ink9.xml"/><Relationship Id="rId17" Type="http://schemas.openxmlformats.org/officeDocument/2006/relationships/customXml" Target="../ink/ink14.xml"/><Relationship Id="rId25" Type="http://schemas.openxmlformats.org/officeDocument/2006/relationships/customXml" Target="../ink/ink22.xml"/><Relationship Id="rId33" Type="http://schemas.openxmlformats.org/officeDocument/2006/relationships/customXml" Target="../ink/ink30.xml"/><Relationship Id="rId38" Type="http://schemas.openxmlformats.org/officeDocument/2006/relationships/customXml" Target="../ink/ink35.xml"/><Relationship Id="rId46" Type="http://schemas.openxmlformats.org/officeDocument/2006/relationships/customXml" Target="../ink/ink43.xml"/><Relationship Id="rId20" Type="http://schemas.openxmlformats.org/officeDocument/2006/relationships/customXml" Target="../ink/ink17.xml"/><Relationship Id="rId41" Type="http://schemas.openxmlformats.org/officeDocument/2006/relationships/customXml" Target="../ink/ink3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3.xml"/><Relationship Id="rId3" Type="http://schemas.openxmlformats.org/officeDocument/2006/relationships/chart" Target="../charts/chart28.xml"/><Relationship Id="rId7" Type="http://schemas.openxmlformats.org/officeDocument/2006/relationships/chart" Target="../charts/chart32.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_rels/drawing4.xml.rels><?xml version="1.0" encoding="UTF-8" standalone="yes"?>
<Relationships xmlns="http://schemas.openxmlformats.org/package/2006/relationships"><Relationship Id="rId26" Type="http://schemas.openxmlformats.org/officeDocument/2006/relationships/customXml" Target="../ink/ink69.xml"/><Relationship Id="rId117" Type="http://schemas.openxmlformats.org/officeDocument/2006/relationships/customXml" Target="../ink/ink160.xml"/><Relationship Id="rId21" Type="http://schemas.openxmlformats.org/officeDocument/2006/relationships/customXml" Target="../ink/ink64.xml"/><Relationship Id="rId42" Type="http://schemas.openxmlformats.org/officeDocument/2006/relationships/customXml" Target="../ink/ink85.xml"/><Relationship Id="rId47" Type="http://schemas.openxmlformats.org/officeDocument/2006/relationships/customXml" Target="../ink/ink90.xml"/><Relationship Id="rId63" Type="http://schemas.openxmlformats.org/officeDocument/2006/relationships/customXml" Target="../ink/ink106.xml"/><Relationship Id="rId68" Type="http://schemas.openxmlformats.org/officeDocument/2006/relationships/customXml" Target="../ink/ink111.xml"/><Relationship Id="rId84" Type="http://schemas.openxmlformats.org/officeDocument/2006/relationships/customXml" Target="../ink/ink127.xml"/><Relationship Id="rId89" Type="http://schemas.openxmlformats.org/officeDocument/2006/relationships/customXml" Target="../ink/ink132.xml"/><Relationship Id="rId112" Type="http://schemas.openxmlformats.org/officeDocument/2006/relationships/customXml" Target="../ink/ink155.xml"/><Relationship Id="rId16" Type="http://schemas.openxmlformats.org/officeDocument/2006/relationships/customXml" Target="../ink/ink59.xml"/><Relationship Id="rId107" Type="http://schemas.openxmlformats.org/officeDocument/2006/relationships/customXml" Target="../ink/ink150.xml"/><Relationship Id="rId11" Type="http://schemas.openxmlformats.org/officeDocument/2006/relationships/customXml" Target="../ink/ink54.xml"/><Relationship Id="rId32" Type="http://schemas.openxmlformats.org/officeDocument/2006/relationships/customXml" Target="../ink/ink75.xml"/><Relationship Id="rId37" Type="http://schemas.openxmlformats.org/officeDocument/2006/relationships/customXml" Target="../ink/ink80.xml"/><Relationship Id="rId53" Type="http://schemas.openxmlformats.org/officeDocument/2006/relationships/customXml" Target="../ink/ink96.xml"/><Relationship Id="rId58" Type="http://schemas.openxmlformats.org/officeDocument/2006/relationships/customXml" Target="../ink/ink101.xml"/><Relationship Id="rId74" Type="http://schemas.openxmlformats.org/officeDocument/2006/relationships/customXml" Target="../ink/ink117.xml"/><Relationship Id="rId79" Type="http://schemas.openxmlformats.org/officeDocument/2006/relationships/customXml" Target="../ink/ink122.xml"/><Relationship Id="rId102" Type="http://schemas.openxmlformats.org/officeDocument/2006/relationships/customXml" Target="../ink/ink145.xml"/><Relationship Id="rId123" Type="http://schemas.openxmlformats.org/officeDocument/2006/relationships/customXml" Target="../ink/ink166.xml"/><Relationship Id="rId5" Type="http://schemas.openxmlformats.org/officeDocument/2006/relationships/image" Target="../media/image2.png"/><Relationship Id="rId90" Type="http://schemas.openxmlformats.org/officeDocument/2006/relationships/customXml" Target="../ink/ink133.xml"/><Relationship Id="rId95" Type="http://schemas.openxmlformats.org/officeDocument/2006/relationships/customXml" Target="../ink/ink138.xml"/><Relationship Id="rId22" Type="http://schemas.openxmlformats.org/officeDocument/2006/relationships/customXml" Target="../ink/ink65.xml"/><Relationship Id="rId27" Type="http://schemas.openxmlformats.org/officeDocument/2006/relationships/customXml" Target="../ink/ink70.xml"/><Relationship Id="rId43" Type="http://schemas.openxmlformats.org/officeDocument/2006/relationships/customXml" Target="../ink/ink86.xml"/><Relationship Id="rId48" Type="http://schemas.openxmlformats.org/officeDocument/2006/relationships/customXml" Target="../ink/ink91.xml"/><Relationship Id="rId64" Type="http://schemas.openxmlformats.org/officeDocument/2006/relationships/customXml" Target="../ink/ink107.xml"/><Relationship Id="rId69" Type="http://schemas.openxmlformats.org/officeDocument/2006/relationships/customXml" Target="../ink/ink112.xml"/><Relationship Id="rId113" Type="http://schemas.openxmlformats.org/officeDocument/2006/relationships/customXml" Target="../ink/ink156.xml"/><Relationship Id="rId118" Type="http://schemas.openxmlformats.org/officeDocument/2006/relationships/customXml" Target="../ink/ink161.xml"/><Relationship Id="rId80" Type="http://schemas.openxmlformats.org/officeDocument/2006/relationships/customXml" Target="../ink/ink123.xml"/><Relationship Id="rId85" Type="http://schemas.openxmlformats.org/officeDocument/2006/relationships/customXml" Target="../ink/ink128.xml"/><Relationship Id="rId12" Type="http://schemas.openxmlformats.org/officeDocument/2006/relationships/customXml" Target="../ink/ink55.xml"/><Relationship Id="rId17" Type="http://schemas.openxmlformats.org/officeDocument/2006/relationships/customXml" Target="../ink/ink60.xml"/><Relationship Id="rId33" Type="http://schemas.openxmlformats.org/officeDocument/2006/relationships/customXml" Target="../ink/ink76.xml"/><Relationship Id="rId38" Type="http://schemas.openxmlformats.org/officeDocument/2006/relationships/customXml" Target="../ink/ink81.xml"/><Relationship Id="rId59" Type="http://schemas.openxmlformats.org/officeDocument/2006/relationships/customXml" Target="../ink/ink102.xml"/><Relationship Id="rId103" Type="http://schemas.openxmlformats.org/officeDocument/2006/relationships/customXml" Target="../ink/ink146.xml"/><Relationship Id="rId108" Type="http://schemas.openxmlformats.org/officeDocument/2006/relationships/customXml" Target="../ink/ink151.xml"/><Relationship Id="rId54" Type="http://schemas.openxmlformats.org/officeDocument/2006/relationships/customXml" Target="../ink/ink97.xml"/><Relationship Id="rId70" Type="http://schemas.openxmlformats.org/officeDocument/2006/relationships/customXml" Target="../ink/ink113.xml"/><Relationship Id="rId75" Type="http://schemas.openxmlformats.org/officeDocument/2006/relationships/customXml" Target="../ink/ink118.xml"/><Relationship Id="rId91" Type="http://schemas.openxmlformats.org/officeDocument/2006/relationships/customXml" Target="../ink/ink134.xml"/><Relationship Id="rId96" Type="http://schemas.openxmlformats.org/officeDocument/2006/relationships/customXml" Target="../ink/ink139.xml"/><Relationship Id="rId1" Type="http://schemas.openxmlformats.org/officeDocument/2006/relationships/customXml" Target="../ink/ink47.xml"/><Relationship Id="rId6" Type="http://schemas.openxmlformats.org/officeDocument/2006/relationships/customXml" Target="../ink/ink49.xml"/><Relationship Id="rId23" Type="http://schemas.openxmlformats.org/officeDocument/2006/relationships/customXml" Target="../ink/ink66.xml"/><Relationship Id="rId28" Type="http://schemas.openxmlformats.org/officeDocument/2006/relationships/customXml" Target="../ink/ink71.xml"/><Relationship Id="rId49" Type="http://schemas.openxmlformats.org/officeDocument/2006/relationships/customXml" Target="../ink/ink92.xml"/><Relationship Id="rId114" Type="http://schemas.openxmlformats.org/officeDocument/2006/relationships/customXml" Target="../ink/ink157.xml"/><Relationship Id="rId119" Type="http://schemas.openxmlformats.org/officeDocument/2006/relationships/customXml" Target="../ink/ink162.xml"/><Relationship Id="rId44" Type="http://schemas.openxmlformats.org/officeDocument/2006/relationships/customXml" Target="../ink/ink87.xml"/><Relationship Id="rId60" Type="http://schemas.openxmlformats.org/officeDocument/2006/relationships/customXml" Target="../ink/ink103.xml"/><Relationship Id="rId65" Type="http://schemas.openxmlformats.org/officeDocument/2006/relationships/customXml" Target="../ink/ink108.xml"/><Relationship Id="rId81" Type="http://schemas.openxmlformats.org/officeDocument/2006/relationships/customXml" Target="../ink/ink124.xml"/><Relationship Id="rId86" Type="http://schemas.openxmlformats.org/officeDocument/2006/relationships/customXml" Target="../ink/ink129.xml"/><Relationship Id="rId4" Type="http://schemas.openxmlformats.org/officeDocument/2006/relationships/customXml" Target="../ink/ink48.xml"/><Relationship Id="rId9" Type="http://schemas.openxmlformats.org/officeDocument/2006/relationships/customXml" Target="../ink/ink52.xml"/><Relationship Id="rId13" Type="http://schemas.openxmlformats.org/officeDocument/2006/relationships/customXml" Target="../ink/ink56.xml"/><Relationship Id="rId18" Type="http://schemas.openxmlformats.org/officeDocument/2006/relationships/customXml" Target="../ink/ink61.xml"/><Relationship Id="rId39" Type="http://schemas.openxmlformats.org/officeDocument/2006/relationships/customXml" Target="../ink/ink82.xml"/><Relationship Id="rId109" Type="http://schemas.openxmlformats.org/officeDocument/2006/relationships/customXml" Target="../ink/ink152.xml"/><Relationship Id="rId34" Type="http://schemas.openxmlformats.org/officeDocument/2006/relationships/customXml" Target="../ink/ink77.xml"/><Relationship Id="rId50" Type="http://schemas.openxmlformats.org/officeDocument/2006/relationships/customXml" Target="../ink/ink93.xml"/><Relationship Id="rId55" Type="http://schemas.openxmlformats.org/officeDocument/2006/relationships/customXml" Target="../ink/ink98.xml"/><Relationship Id="rId76" Type="http://schemas.openxmlformats.org/officeDocument/2006/relationships/customXml" Target="../ink/ink119.xml"/><Relationship Id="rId97" Type="http://schemas.openxmlformats.org/officeDocument/2006/relationships/customXml" Target="../ink/ink140.xml"/><Relationship Id="rId104" Type="http://schemas.openxmlformats.org/officeDocument/2006/relationships/customXml" Target="../ink/ink147.xml"/><Relationship Id="rId120" Type="http://schemas.openxmlformats.org/officeDocument/2006/relationships/customXml" Target="../ink/ink163.xml"/><Relationship Id="rId7" Type="http://schemas.openxmlformats.org/officeDocument/2006/relationships/customXml" Target="../ink/ink50.xml"/><Relationship Id="rId71" Type="http://schemas.openxmlformats.org/officeDocument/2006/relationships/customXml" Target="../ink/ink114.xml"/><Relationship Id="rId92" Type="http://schemas.openxmlformats.org/officeDocument/2006/relationships/customXml" Target="../ink/ink135.xml"/><Relationship Id="rId29" Type="http://schemas.openxmlformats.org/officeDocument/2006/relationships/customXml" Target="../ink/ink72.xml"/><Relationship Id="rId24" Type="http://schemas.openxmlformats.org/officeDocument/2006/relationships/customXml" Target="../ink/ink67.xml"/><Relationship Id="rId40" Type="http://schemas.openxmlformats.org/officeDocument/2006/relationships/customXml" Target="../ink/ink83.xml"/><Relationship Id="rId45" Type="http://schemas.openxmlformats.org/officeDocument/2006/relationships/customXml" Target="../ink/ink88.xml"/><Relationship Id="rId66" Type="http://schemas.openxmlformats.org/officeDocument/2006/relationships/customXml" Target="../ink/ink109.xml"/><Relationship Id="rId87" Type="http://schemas.openxmlformats.org/officeDocument/2006/relationships/customXml" Target="../ink/ink130.xml"/><Relationship Id="rId110" Type="http://schemas.openxmlformats.org/officeDocument/2006/relationships/customXml" Target="../ink/ink153.xml"/><Relationship Id="rId115" Type="http://schemas.openxmlformats.org/officeDocument/2006/relationships/customXml" Target="../ink/ink158.xml"/><Relationship Id="rId61" Type="http://schemas.openxmlformats.org/officeDocument/2006/relationships/customXml" Target="../ink/ink104.xml"/><Relationship Id="rId82" Type="http://schemas.openxmlformats.org/officeDocument/2006/relationships/customXml" Target="../ink/ink125.xml"/><Relationship Id="rId19" Type="http://schemas.openxmlformats.org/officeDocument/2006/relationships/customXml" Target="../ink/ink62.xml"/><Relationship Id="rId14" Type="http://schemas.openxmlformats.org/officeDocument/2006/relationships/customXml" Target="../ink/ink57.xml"/><Relationship Id="rId30" Type="http://schemas.openxmlformats.org/officeDocument/2006/relationships/customXml" Target="../ink/ink73.xml"/><Relationship Id="rId35" Type="http://schemas.openxmlformats.org/officeDocument/2006/relationships/customXml" Target="../ink/ink78.xml"/><Relationship Id="rId56" Type="http://schemas.openxmlformats.org/officeDocument/2006/relationships/customXml" Target="../ink/ink99.xml"/><Relationship Id="rId77" Type="http://schemas.openxmlformats.org/officeDocument/2006/relationships/customXml" Target="../ink/ink120.xml"/><Relationship Id="rId100" Type="http://schemas.openxmlformats.org/officeDocument/2006/relationships/customXml" Target="../ink/ink143.xml"/><Relationship Id="rId105" Type="http://schemas.openxmlformats.org/officeDocument/2006/relationships/customXml" Target="../ink/ink148.xml"/><Relationship Id="rId8" Type="http://schemas.openxmlformats.org/officeDocument/2006/relationships/customXml" Target="../ink/ink51.xml"/><Relationship Id="rId51" Type="http://schemas.openxmlformats.org/officeDocument/2006/relationships/customXml" Target="../ink/ink94.xml"/><Relationship Id="rId72" Type="http://schemas.openxmlformats.org/officeDocument/2006/relationships/customXml" Target="../ink/ink115.xml"/><Relationship Id="rId93" Type="http://schemas.openxmlformats.org/officeDocument/2006/relationships/customXml" Target="../ink/ink136.xml"/><Relationship Id="rId98" Type="http://schemas.openxmlformats.org/officeDocument/2006/relationships/customXml" Target="../ink/ink141.xml"/><Relationship Id="rId121" Type="http://schemas.openxmlformats.org/officeDocument/2006/relationships/customXml" Target="../ink/ink164.xml"/><Relationship Id="rId3" Type="http://schemas.openxmlformats.org/officeDocument/2006/relationships/image" Target="../media/image1.png"/><Relationship Id="rId25" Type="http://schemas.openxmlformats.org/officeDocument/2006/relationships/customXml" Target="../ink/ink68.xml"/><Relationship Id="rId46" Type="http://schemas.openxmlformats.org/officeDocument/2006/relationships/customXml" Target="../ink/ink89.xml"/><Relationship Id="rId67" Type="http://schemas.openxmlformats.org/officeDocument/2006/relationships/customXml" Target="../ink/ink110.xml"/><Relationship Id="rId116" Type="http://schemas.openxmlformats.org/officeDocument/2006/relationships/customXml" Target="../ink/ink159.xml"/><Relationship Id="rId20" Type="http://schemas.openxmlformats.org/officeDocument/2006/relationships/customXml" Target="../ink/ink63.xml"/><Relationship Id="rId41" Type="http://schemas.openxmlformats.org/officeDocument/2006/relationships/customXml" Target="../ink/ink84.xml"/><Relationship Id="rId62" Type="http://schemas.openxmlformats.org/officeDocument/2006/relationships/customXml" Target="../ink/ink105.xml"/><Relationship Id="rId83" Type="http://schemas.openxmlformats.org/officeDocument/2006/relationships/customXml" Target="../ink/ink126.xml"/><Relationship Id="rId88" Type="http://schemas.openxmlformats.org/officeDocument/2006/relationships/customXml" Target="../ink/ink131.xml"/><Relationship Id="rId111" Type="http://schemas.openxmlformats.org/officeDocument/2006/relationships/customXml" Target="../ink/ink154.xml"/><Relationship Id="rId15" Type="http://schemas.openxmlformats.org/officeDocument/2006/relationships/customXml" Target="../ink/ink58.xml"/><Relationship Id="rId36" Type="http://schemas.openxmlformats.org/officeDocument/2006/relationships/customXml" Target="../ink/ink79.xml"/><Relationship Id="rId57" Type="http://schemas.openxmlformats.org/officeDocument/2006/relationships/customXml" Target="../ink/ink100.xml"/><Relationship Id="rId106" Type="http://schemas.openxmlformats.org/officeDocument/2006/relationships/customXml" Target="../ink/ink149.xml"/><Relationship Id="rId10" Type="http://schemas.openxmlformats.org/officeDocument/2006/relationships/customXml" Target="../ink/ink53.xml"/><Relationship Id="rId31" Type="http://schemas.openxmlformats.org/officeDocument/2006/relationships/customXml" Target="../ink/ink74.xml"/><Relationship Id="rId52" Type="http://schemas.openxmlformats.org/officeDocument/2006/relationships/customXml" Target="../ink/ink95.xml"/><Relationship Id="rId73" Type="http://schemas.openxmlformats.org/officeDocument/2006/relationships/customXml" Target="../ink/ink116.xml"/><Relationship Id="rId78" Type="http://schemas.openxmlformats.org/officeDocument/2006/relationships/customXml" Target="../ink/ink121.xml"/><Relationship Id="rId94" Type="http://schemas.openxmlformats.org/officeDocument/2006/relationships/customXml" Target="../ink/ink137.xml"/><Relationship Id="rId99" Type="http://schemas.openxmlformats.org/officeDocument/2006/relationships/customXml" Target="../ink/ink142.xml"/><Relationship Id="rId101" Type="http://schemas.openxmlformats.org/officeDocument/2006/relationships/customXml" Target="../ink/ink144.xml"/><Relationship Id="rId122" Type="http://schemas.openxmlformats.org/officeDocument/2006/relationships/customXml" Target="../ink/ink16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chart" Target="../charts/chart39.xml"/><Relationship Id="rId5" Type="http://schemas.openxmlformats.org/officeDocument/2006/relationships/chart" Target="../charts/chart38.xml"/><Relationship Id="rId4" Type="http://schemas.openxmlformats.org/officeDocument/2006/relationships/chart" Target="../charts/chart3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5.xml"/></Relationships>
</file>

<file path=xl/drawings/drawing1.xml><?xml version="1.0" encoding="utf-8"?>
<xdr:wsDr xmlns:xdr="http://schemas.openxmlformats.org/drawingml/2006/spreadsheetDrawing" xmlns:a="http://schemas.openxmlformats.org/drawingml/2006/main">
  <xdr:twoCellAnchor editAs="oneCell">
    <xdr:from>
      <xdr:col>47</xdr:col>
      <xdr:colOff>204185</xdr:colOff>
      <xdr:row>0</xdr:row>
      <xdr:rowOff>1570680</xdr:rowOff>
    </xdr:from>
    <xdr:to>
      <xdr:col>47</xdr:col>
      <xdr:colOff>204545</xdr:colOff>
      <xdr:row>0</xdr:row>
      <xdr:rowOff>1573920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4" name="Ink 33">
              <a:extLst>
                <a:ext uri="{FF2B5EF4-FFF2-40B4-BE49-F238E27FC236}">
                  <a16:creationId xmlns:a16="http://schemas.microsoft.com/office/drawing/2014/main" id="{4180648C-95F7-4147-A33A-CCC96B9042AB}"/>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47</xdr:col>
      <xdr:colOff>230465</xdr:colOff>
      <xdr:row>2</xdr:row>
      <xdr:rowOff>114425</xdr:rowOff>
    </xdr:from>
    <xdr:to>
      <xdr:col>47</xdr:col>
      <xdr:colOff>230825</xdr:colOff>
      <xdr:row>2</xdr:row>
      <xdr:rowOff>114785</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35" name="Ink 34">
              <a:extLst>
                <a:ext uri="{FF2B5EF4-FFF2-40B4-BE49-F238E27FC236}">
                  <a16:creationId xmlns:a16="http://schemas.microsoft.com/office/drawing/2014/main" id="{7CD82E0E-5D84-8841-AB9A-E49E150D6D14}"/>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47</xdr:col>
      <xdr:colOff>264305</xdr:colOff>
      <xdr:row>0</xdr:row>
      <xdr:rowOff>1784160</xdr:rowOff>
    </xdr:from>
    <xdr:to>
      <xdr:col>47</xdr:col>
      <xdr:colOff>264665</xdr:colOff>
      <xdr:row>0</xdr:row>
      <xdr:rowOff>1784520</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36" name="Ink 35">
              <a:extLst>
                <a:ext uri="{FF2B5EF4-FFF2-40B4-BE49-F238E27FC236}">
                  <a16:creationId xmlns:a16="http://schemas.microsoft.com/office/drawing/2014/main" id="{52AC0195-0C69-1B44-B17A-A271868578D8}"/>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twoCellAnchor editAs="oneCell">
    <xdr:from>
      <xdr:col>18</xdr:col>
      <xdr:colOff>263055</xdr:colOff>
      <xdr:row>15</xdr:row>
      <xdr:rowOff>131378</xdr:rowOff>
    </xdr:from>
    <xdr:to>
      <xdr:col>18</xdr:col>
      <xdr:colOff>263415</xdr:colOff>
      <xdr:row>15</xdr:row>
      <xdr:rowOff>131738</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7" name="Ink 36">
              <a:extLst>
                <a:ext uri="{FF2B5EF4-FFF2-40B4-BE49-F238E27FC236}">
                  <a16:creationId xmlns:a16="http://schemas.microsoft.com/office/drawing/2014/main" id="{8D589C7B-76A3-5C4F-913B-07A60A17F4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twoCellAnchor editAs="oneCell">
    <xdr:from>
      <xdr:col>6</xdr:col>
      <xdr:colOff>136324</xdr:colOff>
      <xdr:row>55</xdr:row>
      <xdr:rowOff>32916</xdr:rowOff>
    </xdr:from>
    <xdr:to>
      <xdr:col>6</xdr:col>
      <xdr:colOff>136684</xdr:colOff>
      <xdr:row>55</xdr:row>
      <xdr:rowOff>33276</xdr:rowOff>
    </xdr:to>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38" name="Ink 37">
              <a:extLst>
                <a:ext uri="{FF2B5EF4-FFF2-40B4-BE49-F238E27FC236}">
                  <a16:creationId xmlns:a16="http://schemas.microsoft.com/office/drawing/2014/main" id="{DC718A4A-F5C3-FC42-9192-2075F0437034}"/>
                </a:ext>
              </a:extLst>
            </xdr14:cNvPr>
            <xdr14:cNvContentPartPr/>
          </xdr14:nvContentPartPr>
          <xdr14:nvPr macro=""/>
          <xdr14:xfrm>
            <a:off x="4107960" y="12698280"/>
            <a:ext cx="360" cy="360"/>
          </xdr14:xfrm>
        </xdr:contentPart>
      </mc:Choice>
      <mc:Fallback xmlns="">
        <xdr:pic>
          <xdr:nvPicPr>
            <xdr:cNvPr id="38" name="Ink 37">
              <a:extLst>
                <a:ext uri="{FF2B5EF4-FFF2-40B4-BE49-F238E27FC236}">
                  <a16:creationId xmlns:a16="http://schemas.microsoft.com/office/drawing/2014/main" id="{DC718A4A-F5C3-FC42-9192-2075F0437034}"/>
                </a:ext>
              </a:extLst>
            </xdr:cNvPr>
            <xdr:cNvPicPr/>
          </xdr:nvPicPr>
          <xdr:blipFill>
            <a:blip xmlns:r="http://schemas.openxmlformats.org/officeDocument/2006/relationships" r:embed="rId5"/>
            <a:stretch>
              <a:fillRect/>
            </a:stretch>
          </xdr:blipFill>
          <xdr:spPr>
            <a:xfrm>
              <a:off x="4098960" y="12689280"/>
              <a:ext cx="18000" cy="18000"/>
            </a:xfrm>
            <a:prstGeom prst="rect">
              <a:avLst/>
            </a:prstGeom>
          </xdr:spPr>
        </xdr:pic>
      </mc:Fallback>
    </mc:AlternateContent>
    <xdr:clientData/>
  </xdr:twoCellAnchor>
  <xdr:oneCellAnchor>
    <xdr:from>
      <xdr:col>18</xdr:col>
      <xdr:colOff>263055</xdr:colOff>
      <xdr:row>21</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21" name="Ink 20">
              <a:extLst>
                <a:ext uri="{FF2B5EF4-FFF2-40B4-BE49-F238E27FC236}">
                  <a16:creationId xmlns:a16="http://schemas.microsoft.com/office/drawing/2014/main" id="{00C83B2F-7D90-BF47-ABD3-54B7A427BCC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27</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22" name="Ink 21">
              <a:extLst>
                <a:ext uri="{FF2B5EF4-FFF2-40B4-BE49-F238E27FC236}">
                  <a16:creationId xmlns:a16="http://schemas.microsoft.com/office/drawing/2014/main" id="{EE62EB6C-5544-0D43-A8C6-94AA85C487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0" name="Ink 9">
              <a:extLst>
                <a:ext uri="{FF2B5EF4-FFF2-40B4-BE49-F238E27FC236}">
                  <a16:creationId xmlns:a16="http://schemas.microsoft.com/office/drawing/2014/main" id="{F4A481F8-E28B-CD4A-AEB1-D4699A8DC14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11" name="Ink 10">
              <a:extLst>
                <a:ext uri="{FF2B5EF4-FFF2-40B4-BE49-F238E27FC236}">
                  <a16:creationId xmlns:a16="http://schemas.microsoft.com/office/drawing/2014/main" id="{5F81706F-CE25-FA42-9640-70ADD173E31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2" name="Ink 11">
              <a:extLst>
                <a:ext uri="{FF2B5EF4-FFF2-40B4-BE49-F238E27FC236}">
                  <a16:creationId xmlns:a16="http://schemas.microsoft.com/office/drawing/2014/main" id="{B20A2B70-B5D6-FC48-A16A-5485BBB1987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20</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13" name="Ink 12">
              <a:extLst>
                <a:ext uri="{FF2B5EF4-FFF2-40B4-BE49-F238E27FC236}">
                  <a16:creationId xmlns:a16="http://schemas.microsoft.com/office/drawing/2014/main" id="{F89800AC-FDC5-6748-B79E-E6C5FCB4790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4" name="Ink 13">
              <a:extLst>
                <a:ext uri="{FF2B5EF4-FFF2-40B4-BE49-F238E27FC236}">
                  <a16:creationId xmlns:a16="http://schemas.microsoft.com/office/drawing/2014/main" id="{50A9F436-39B3-BF47-8C0C-A09755CA850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22</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15" name="Ink 14">
              <a:extLst>
                <a:ext uri="{FF2B5EF4-FFF2-40B4-BE49-F238E27FC236}">
                  <a16:creationId xmlns:a16="http://schemas.microsoft.com/office/drawing/2014/main" id="{E7DE623E-31F7-D040-9810-5A207035041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23</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6" name="Ink 15">
              <a:extLst>
                <a:ext uri="{FF2B5EF4-FFF2-40B4-BE49-F238E27FC236}">
                  <a16:creationId xmlns:a16="http://schemas.microsoft.com/office/drawing/2014/main" id="{429B135D-63FF-E54D-B2EB-41E797DA0D8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24</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17" name="Ink 16">
              <a:extLst>
                <a:ext uri="{FF2B5EF4-FFF2-40B4-BE49-F238E27FC236}">
                  <a16:creationId xmlns:a16="http://schemas.microsoft.com/office/drawing/2014/main" id="{168DCEAD-5B8D-4B47-BF28-0F8108EA79D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8" name="Ink 17">
              <a:extLst>
                <a:ext uri="{FF2B5EF4-FFF2-40B4-BE49-F238E27FC236}">
                  <a16:creationId xmlns:a16="http://schemas.microsoft.com/office/drawing/2014/main" id="{809F1F0F-469E-EA47-8CD5-A4D64FD1D85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19" name="Ink 18">
              <a:extLst>
                <a:ext uri="{FF2B5EF4-FFF2-40B4-BE49-F238E27FC236}">
                  <a16:creationId xmlns:a16="http://schemas.microsoft.com/office/drawing/2014/main" id="{4369D5FC-A035-2446-864C-845462AED2D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20" name="Ink 19">
              <a:extLst>
                <a:ext uri="{FF2B5EF4-FFF2-40B4-BE49-F238E27FC236}">
                  <a16:creationId xmlns:a16="http://schemas.microsoft.com/office/drawing/2014/main" id="{FD984D7A-8B6B-1B48-A373-18F1D7F914A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23" name="Ink 22">
              <a:extLst>
                <a:ext uri="{FF2B5EF4-FFF2-40B4-BE49-F238E27FC236}">
                  <a16:creationId xmlns:a16="http://schemas.microsoft.com/office/drawing/2014/main" id="{5B7977C8-62AE-E74D-A2D9-C9F6CCC6563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24" name="Ink 23">
              <a:extLst>
                <a:ext uri="{FF2B5EF4-FFF2-40B4-BE49-F238E27FC236}">
                  <a16:creationId xmlns:a16="http://schemas.microsoft.com/office/drawing/2014/main" id="{68135005-8738-0B4C-8F35-A11180D50C8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30</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25" name="Ink 24">
              <a:extLst>
                <a:ext uri="{FF2B5EF4-FFF2-40B4-BE49-F238E27FC236}">
                  <a16:creationId xmlns:a16="http://schemas.microsoft.com/office/drawing/2014/main" id="{400C37F2-FD70-5F49-BA41-E89F9A9C93F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26" name="Ink 25">
              <a:extLst>
                <a:ext uri="{FF2B5EF4-FFF2-40B4-BE49-F238E27FC236}">
                  <a16:creationId xmlns:a16="http://schemas.microsoft.com/office/drawing/2014/main" id="{A0271CE5-6117-634B-A1A3-83D0BE8C024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32</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27" name="Ink 26">
              <a:extLst>
                <a:ext uri="{FF2B5EF4-FFF2-40B4-BE49-F238E27FC236}">
                  <a16:creationId xmlns:a16="http://schemas.microsoft.com/office/drawing/2014/main" id="{8BF50286-1DB9-5942-A9B5-844F814857C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33</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28" name="Ink 27">
              <a:extLst>
                <a:ext uri="{FF2B5EF4-FFF2-40B4-BE49-F238E27FC236}">
                  <a16:creationId xmlns:a16="http://schemas.microsoft.com/office/drawing/2014/main" id="{DF828B13-6EA4-9649-9C34-28CC42A630E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34</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29" name="Ink 28">
              <a:extLst>
                <a:ext uri="{FF2B5EF4-FFF2-40B4-BE49-F238E27FC236}">
                  <a16:creationId xmlns:a16="http://schemas.microsoft.com/office/drawing/2014/main" id="{EF6FC234-16E3-194A-80F1-84C75935686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30" name="Ink 29">
              <a:extLst>
                <a:ext uri="{FF2B5EF4-FFF2-40B4-BE49-F238E27FC236}">
                  <a16:creationId xmlns:a16="http://schemas.microsoft.com/office/drawing/2014/main" id="{38C2198E-A2EF-854D-87D8-DBA59398926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31" name="Ink 30">
              <a:extLst>
                <a:ext uri="{FF2B5EF4-FFF2-40B4-BE49-F238E27FC236}">
                  <a16:creationId xmlns:a16="http://schemas.microsoft.com/office/drawing/2014/main" id="{5ECE6EC9-8AE3-A74D-891F-73C4E14FA7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32" name="Ink 31">
              <a:extLst>
                <a:ext uri="{FF2B5EF4-FFF2-40B4-BE49-F238E27FC236}">
                  <a16:creationId xmlns:a16="http://schemas.microsoft.com/office/drawing/2014/main" id="{FB299F18-61C6-5F49-9E18-00C22D7C157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33" name="Ink 32">
              <a:extLst>
                <a:ext uri="{FF2B5EF4-FFF2-40B4-BE49-F238E27FC236}">
                  <a16:creationId xmlns:a16="http://schemas.microsoft.com/office/drawing/2014/main" id="{86B16069-8DDE-BF40-B248-AC7E344869A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39</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39" name="Ink 38">
              <a:extLst>
                <a:ext uri="{FF2B5EF4-FFF2-40B4-BE49-F238E27FC236}">
                  <a16:creationId xmlns:a16="http://schemas.microsoft.com/office/drawing/2014/main" id="{2A5F685D-64DC-FE4D-BD48-6D0D47D1BFC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40</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40" name="Ink 39">
              <a:extLst>
                <a:ext uri="{FF2B5EF4-FFF2-40B4-BE49-F238E27FC236}">
                  <a16:creationId xmlns:a16="http://schemas.microsoft.com/office/drawing/2014/main" id="{120C3F47-2021-9244-9F74-6967731AE3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41" name="Ink 40">
              <a:extLst>
                <a:ext uri="{FF2B5EF4-FFF2-40B4-BE49-F238E27FC236}">
                  <a16:creationId xmlns:a16="http://schemas.microsoft.com/office/drawing/2014/main" id="{8A169244-EED0-3846-BAF0-E75B612E619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42</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42" name="Ink 41">
              <a:extLst>
                <a:ext uri="{FF2B5EF4-FFF2-40B4-BE49-F238E27FC236}">
                  <a16:creationId xmlns:a16="http://schemas.microsoft.com/office/drawing/2014/main" id="{6A8B0038-C081-D044-9B5F-22F47884C55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43</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43" name="Ink 42">
              <a:extLst>
                <a:ext uri="{FF2B5EF4-FFF2-40B4-BE49-F238E27FC236}">
                  <a16:creationId xmlns:a16="http://schemas.microsoft.com/office/drawing/2014/main" id="{9F37BF81-B904-5342-8107-BFF6CFB5408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44</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44" name="Ink 43">
              <a:extLst>
                <a:ext uri="{FF2B5EF4-FFF2-40B4-BE49-F238E27FC236}">
                  <a16:creationId xmlns:a16="http://schemas.microsoft.com/office/drawing/2014/main" id="{1596D89F-2322-4D4F-843D-7D04A6FCA77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45" name="Ink 44">
              <a:extLst>
                <a:ext uri="{FF2B5EF4-FFF2-40B4-BE49-F238E27FC236}">
                  <a16:creationId xmlns:a16="http://schemas.microsoft.com/office/drawing/2014/main" id="{529DA935-892E-5947-A7F0-D77FC20433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46" name="Ink 45">
              <a:extLst>
                <a:ext uri="{FF2B5EF4-FFF2-40B4-BE49-F238E27FC236}">
                  <a16:creationId xmlns:a16="http://schemas.microsoft.com/office/drawing/2014/main" id="{8DE74725-3C57-6A47-83A3-6F9F62F463D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47" name="Ink 46">
              <a:extLst>
                <a:ext uri="{FF2B5EF4-FFF2-40B4-BE49-F238E27FC236}">
                  <a16:creationId xmlns:a16="http://schemas.microsoft.com/office/drawing/2014/main" id="{4542983D-24B6-7D4E-9B7B-2DA25C14EEF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11</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48" name="Ink 47">
              <a:extLst>
                <a:ext uri="{FF2B5EF4-FFF2-40B4-BE49-F238E27FC236}">
                  <a16:creationId xmlns:a16="http://schemas.microsoft.com/office/drawing/2014/main" id="{3569A354-E1D7-444A-A109-3B829C29A7B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12</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49" name="Ink 48">
              <a:extLst>
                <a:ext uri="{FF2B5EF4-FFF2-40B4-BE49-F238E27FC236}">
                  <a16:creationId xmlns:a16="http://schemas.microsoft.com/office/drawing/2014/main" id="{01F88DCE-BEB3-E843-950B-A12B59590C3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13</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50" name="Ink 49">
              <a:extLst>
                <a:ext uri="{FF2B5EF4-FFF2-40B4-BE49-F238E27FC236}">
                  <a16:creationId xmlns:a16="http://schemas.microsoft.com/office/drawing/2014/main" id="{F5299065-7DF0-A04A-8194-EB0DC7F34F4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51" name="Ink 50">
              <a:extLst>
                <a:ext uri="{FF2B5EF4-FFF2-40B4-BE49-F238E27FC236}">
                  <a16:creationId xmlns:a16="http://schemas.microsoft.com/office/drawing/2014/main" id="{F9880320-0C5F-D344-B523-D42847D52C2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15</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52" name="Ink 51">
              <a:extLst>
                <a:ext uri="{FF2B5EF4-FFF2-40B4-BE49-F238E27FC236}">
                  <a16:creationId xmlns:a16="http://schemas.microsoft.com/office/drawing/2014/main" id="{2C2BECF4-232E-2349-9E04-CB6EF30D8F8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16</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53" name="Ink 52">
              <a:extLst>
                <a:ext uri="{FF2B5EF4-FFF2-40B4-BE49-F238E27FC236}">
                  <a16:creationId xmlns:a16="http://schemas.microsoft.com/office/drawing/2014/main" id="{8A8E7814-579A-3343-9302-3354335FA9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17</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54" name="Ink 53">
              <a:extLst>
                <a:ext uri="{FF2B5EF4-FFF2-40B4-BE49-F238E27FC236}">
                  <a16:creationId xmlns:a16="http://schemas.microsoft.com/office/drawing/2014/main" id="{126C2896-F797-FC49-87AB-9D4A762E3BB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34</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55" name="Ink 54">
              <a:extLst>
                <a:ext uri="{FF2B5EF4-FFF2-40B4-BE49-F238E27FC236}">
                  <a16:creationId xmlns:a16="http://schemas.microsoft.com/office/drawing/2014/main" id="{C198DA5C-6BC6-4543-A776-F119528FAD7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0</xdr:col>
      <xdr:colOff>6350</xdr:colOff>
      <xdr:row>0</xdr:row>
      <xdr:rowOff>25400</xdr:rowOff>
    </xdr:from>
    <xdr:to>
      <xdr:col>6</xdr:col>
      <xdr:colOff>812800</xdr:colOff>
      <xdr:row>14</xdr:row>
      <xdr:rowOff>101600</xdr:rowOff>
    </xdr:to>
    <xdr:graphicFrame macro="">
      <xdr:nvGraphicFramePr>
        <xdr:cNvPr id="3" name="Chart 2">
          <a:extLst>
            <a:ext uri="{FF2B5EF4-FFF2-40B4-BE49-F238E27FC236}">
              <a16:creationId xmlns:a16="http://schemas.microsoft.com/office/drawing/2014/main" id="{9F83E046-4AD6-2646-82F0-ACC991C7BB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16</xdr:row>
      <xdr:rowOff>0</xdr:rowOff>
    </xdr:from>
    <xdr:to>
      <xdr:col>6</xdr:col>
      <xdr:colOff>806450</xdr:colOff>
      <xdr:row>30</xdr:row>
      <xdr:rowOff>76200</xdr:rowOff>
    </xdr:to>
    <xdr:graphicFrame macro="">
      <xdr:nvGraphicFramePr>
        <xdr:cNvPr id="5" name="Chart 4">
          <a:extLst>
            <a:ext uri="{FF2B5EF4-FFF2-40B4-BE49-F238E27FC236}">
              <a16:creationId xmlns:a16="http://schemas.microsoft.com/office/drawing/2014/main" id="{4D17FBFA-AD15-BA4E-9FBC-F6D3E747F6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32</xdr:row>
      <xdr:rowOff>0</xdr:rowOff>
    </xdr:from>
    <xdr:to>
      <xdr:col>6</xdr:col>
      <xdr:colOff>806450</xdr:colOff>
      <xdr:row>46</xdr:row>
      <xdr:rowOff>76200</xdr:rowOff>
    </xdr:to>
    <xdr:graphicFrame macro="">
      <xdr:nvGraphicFramePr>
        <xdr:cNvPr id="6" name="Chart 5">
          <a:extLst>
            <a:ext uri="{FF2B5EF4-FFF2-40B4-BE49-F238E27FC236}">
              <a16:creationId xmlns:a16="http://schemas.microsoft.com/office/drawing/2014/main" id="{BCB8362E-E725-A944-98F9-2D081A509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48</xdr:row>
      <xdr:rowOff>0</xdr:rowOff>
    </xdr:from>
    <xdr:to>
      <xdr:col>6</xdr:col>
      <xdr:colOff>806450</xdr:colOff>
      <xdr:row>62</xdr:row>
      <xdr:rowOff>76200</xdr:rowOff>
    </xdr:to>
    <xdr:graphicFrame macro="">
      <xdr:nvGraphicFramePr>
        <xdr:cNvPr id="7" name="Chart 6">
          <a:extLst>
            <a:ext uri="{FF2B5EF4-FFF2-40B4-BE49-F238E27FC236}">
              <a16:creationId xmlns:a16="http://schemas.microsoft.com/office/drawing/2014/main" id="{96C2F3A3-8886-944B-A341-07C1267688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64</xdr:row>
      <xdr:rowOff>0</xdr:rowOff>
    </xdr:from>
    <xdr:to>
      <xdr:col>6</xdr:col>
      <xdr:colOff>806450</xdr:colOff>
      <xdr:row>78</xdr:row>
      <xdr:rowOff>76200</xdr:rowOff>
    </xdr:to>
    <xdr:graphicFrame macro="">
      <xdr:nvGraphicFramePr>
        <xdr:cNvPr id="8" name="Chart 7">
          <a:extLst>
            <a:ext uri="{FF2B5EF4-FFF2-40B4-BE49-F238E27FC236}">
              <a16:creationId xmlns:a16="http://schemas.microsoft.com/office/drawing/2014/main" id="{069BCE73-4C4E-A74F-A894-3C632F0E54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6350</xdr:colOff>
      <xdr:row>0</xdr:row>
      <xdr:rowOff>0</xdr:rowOff>
    </xdr:from>
    <xdr:to>
      <xdr:col>14</xdr:col>
      <xdr:colOff>812800</xdr:colOff>
      <xdr:row>14</xdr:row>
      <xdr:rowOff>76200</xdr:rowOff>
    </xdr:to>
    <xdr:graphicFrame macro="">
      <xdr:nvGraphicFramePr>
        <xdr:cNvPr id="10" name="Chart 9">
          <a:extLst>
            <a:ext uri="{FF2B5EF4-FFF2-40B4-BE49-F238E27FC236}">
              <a16:creationId xmlns:a16="http://schemas.microsoft.com/office/drawing/2014/main" id="{7011715E-EE37-B045-B8F5-F4C47041E6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0</xdr:colOff>
      <xdr:row>15</xdr:row>
      <xdr:rowOff>165100</xdr:rowOff>
    </xdr:from>
    <xdr:to>
      <xdr:col>14</xdr:col>
      <xdr:colOff>806450</xdr:colOff>
      <xdr:row>30</xdr:row>
      <xdr:rowOff>50800</xdr:rowOff>
    </xdr:to>
    <xdr:graphicFrame macro="">
      <xdr:nvGraphicFramePr>
        <xdr:cNvPr id="11" name="Chart 10">
          <a:extLst>
            <a:ext uri="{FF2B5EF4-FFF2-40B4-BE49-F238E27FC236}">
              <a16:creationId xmlns:a16="http://schemas.microsoft.com/office/drawing/2014/main" id="{53B658E3-8661-5941-AF4C-5C74205790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31</xdr:row>
      <xdr:rowOff>165100</xdr:rowOff>
    </xdr:from>
    <xdr:to>
      <xdr:col>14</xdr:col>
      <xdr:colOff>806450</xdr:colOff>
      <xdr:row>46</xdr:row>
      <xdr:rowOff>50800</xdr:rowOff>
    </xdr:to>
    <xdr:graphicFrame macro="">
      <xdr:nvGraphicFramePr>
        <xdr:cNvPr id="12" name="Chart 11">
          <a:extLst>
            <a:ext uri="{FF2B5EF4-FFF2-40B4-BE49-F238E27FC236}">
              <a16:creationId xmlns:a16="http://schemas.microsoft.com/office/drawing/2014/main" id="{8A79D0D4-9328-604A-8254-88B273E611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0</xdr:colOff>
      <xdr:row>47</xdr:row>
      <xdr:rowOff>165100</xdr:rowOff>
    </xdr:from>
    <xdr:to>
      <xdr:col>14</xdr:col>
      <xdr:colOff>806450</xdr:colOff>
      <xdr:row>62</xdr:row>
      <xdr:rowOff>50800</xdr:rowOff>
    </xdr:to>
    <xdr:graphicFrame macro="">
      <xdr:nvGraphicFramePr>
        <xdr:cNvPr id="13" name="Chart 12">
          <a:extLst>
            <a:ext uri="{FF2B5EF4-FFF2-40B4-BE49-F238E27FC236}">
              <a16:creationId xmlns:a16="http://schemas.microsoft.com/office/drawing/2014/main" id="{5B5868C6-E221-D74B-9B4E-A8211A8CAD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0</xdr:colOff>
      <xdr:row>63</xdr:row>
      <xdr:rowOff>165100</xdr:rowOff>
    </xdr:from>
    <xdr:to>
      <xdr:col>14</xdr:col>
      <xdr:colOff>806450</xdr:colOff>
      <xdr:row>78</xdr:row>
      <xdr:rowOff>50800</xdr:rowOff>
    </xdr:to>
    <xdr:graphicFrame macro="">
      <xdr:nvGraphicFramePr>
        <xdr:cNvPr id="14" name="Chart 13">
          <a:extLst>
            <a:ext uri="{FF2B5EF4-FFF2-40B4-BE49-F238E27FC236}">
              <a16:creationId xmlns:a16="http://schemas.microsoft.com/office/drawing/2014/main" id="{167C4853-9AB1-774B-9EBA-7CB2F04732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6350</xdr:colOff>
      <xdr:row>0</xdr:row>
      <xdr:rowOff>25400</xdr:rowOff>
    </xdr:from>
    <xdr:to>
      <xdr:col>22</xdr:col>
      <xdr:colOff>812800</xdr:colOff>
      <xdr:row>14</xdr:row>
      <xdr:rowOff>101600</xdr:rowOff>
    </xdr:to>
    <xdr:graphicFrame macro="">
      <xdr:nvGraphicFramePr>
        <xdr:cNvPr id="15" name="Chart 14">
          <a:extLst>
            <a:ext uri="{FF2B5EF4-FFF2-40B4-BE49-F238E27FC236}">
              <a16:creationId xmlns:a16="http://schemas.microsoft.com/office/drawing/2014/main" id="{46D21394-8D58-0E4E-A7C8-FA107BA954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0</xdr:colOff>
      <xdr:row>16</xdr:row>
      <xdr:rowOff>0</xdr:rowOff>
    </xdr:from>
    <xdr:to>
      <xdr:col>22</xdr:col>
      <xdr:colOff>806450</xdr:colOff>
      <xdr:row>30</xdr:row>
      <xdr:rowOff>76200</xdr:rowOff>
    </xdr:to>
    <xdr:graphicFrame macro="">
      <xdr:nvGraphicFramePr>
        <xdr:cNvPr id="16" name="Chart 15">
          <a:extLst>
            <a:ext uri="{FF2B5EF4-FFF2-40B4-BE49-F238E27FC236}">
              <a16:creationId xmlns:a16="http://schemas.microsoft.com/office/drawing/2014/main" id="{D8295F24-1294-904F-85B6-B02F49038D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0</xdr:colOff>
      <xdr:row>32</xdr:row>
      <xdr:rowOff>0</xdr:rowOff>
    </xdr:from>
    <xdr:to>
      <xdr:col>22</xdr:col>
      <xdr:colOff>806450</xdr:colOff>
      <xdr:row>46</xdr:row>
      <xdr:rowOff>76200</xdr:rowOff>
    </xdr:to>
    <xdr:graphicFrame macro="">
      <xdr:nvGraphicFramePr>
        <xdr:cNvPr id="17" name="Chart 16">
          <a:extLst>
            <a:ext uri="{FF2B5EF4-FFF2-40B4-BE49-F238E27FC236}">
              <a16:creationId xmlns:a16="http://schemas.microsoft.com/office/drawing/2014/main" id="{D51ED4BD-781D-6D45-B4DC-15302B1E6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0</xdr:colOff>
      <xdr:row>48</xdr:row>
      <xdr:rowOff>0</xdr:rowOff>
    </xdr:from>
    <xdr:to>
      <xdr:col>22</xdr:col>
      <xdr:colOff>806450</xdr:colOff>
      <xdr:row>62</xdr:row>
      <xdr:rowOff>76200</xdr:rowOff>
    </xdr:to>
    <xdr:graphicFrame macro="">
      <xdr:nvGraphicFramePr>
        <xdr:cNvPr id="18" name="Chart 17">
          <a:extLst>
            <a:ext uri="{FF2B5EF4-FFF2-40B4-BE49-F238E27FC236}">
              <a16:creationId xmlns:a16="http://schemas.microsoft.com/office/drawing/2014/main" id="{17562C3A-4BE7-7E42-B9B5-145C896CD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0</xdr:colOff>
      <xdr:row>64</xdr:row>
      <xdr:rowOff>0</xdr:rowOff>
    </xdr:from>
    <xdr:to>
      <xdr:col>22</xdr:col>
      <xdr:colOff>806450</xdr:colOff>
      <xdr:row>78</xdr:row>
      <xdr:rowOff>76200</xdr:rowOff>
    </xdr:to>
    <xdr:graphicFrame macro="">
      <xdr:nvGraphicFramePr>
        <xdr:cNvPr id="19" name="Chart 18">
          <a:extLst>
            <a:ext uri="{FF2B5EF4-FFF2-40B4-BE49-F238E27FC236}">
              <a16:creationId xmlns:a16="http://schemas.microsoft.com/office/drawing/2014/main" id="{90A1815E-BF49-1D4C-82EF-5E86C830C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24</xdr:col>
      <xdr:colOff>6350</xdr:colOff>
      <xdr:row>0</xdr:row>
      <xdr:rowOff>0</xdr:rowOff>
    </xdr:from>
    <xdr:to>
      <xdr:col>30</xdr:col>
      <xdr:colOff>812800</xdr:colOff>
      <xdr:row>14</xdr:row>
      <xdr:rowOff>76200</xdr:rowOff>
    </xdr:to>
    <xdr:graphicFrame macro="">
      <xdr:nvGraphicFramePr>
        <xdr:cNvPr id="20" name="Chart 19">
          <a:extLst>
            <a:ext uri="{FF2B5EF4-FFF2-40B4-BE49-F238E27FC236}">
              <a16:creationId xmlns:a16="http://schemas.microsoft.com/office/drawing/2014/main" id="{AD36E046-3F1E-9540-8EFF-E62F24EBE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24</xdr:col>
      <xdr:colOff>0</xdr:colOff>
      <xdr:row>15</xdr:row>
      <xdr:rowOff>165100</xdr:rowOff>
    </xdr:from>
    <xdr:to>
      <xdr:col>30</xdr:col>
      <xdr:colOff>806450</xdr:colOff>
      <xdr:row>30</xdr:row>
      <xdr:rowOff>50800</xdr:rowOff>
    </xdr:to>
    <xdr:graphicFrame macro="">
      <xdr:nvGraphicFramePr>
        <xdr:cNvPr id="21" name="Chart 20">
          <a:extLst>
            <a:ext uri="{FF2B5EF4-FFF2-40B4-BE49-F238E27FC236}">
              <a16:creationId xmlns:a16="http://schemas.microsoft.com/office/drawing/2014/main" id="{F1983C73-B106-9C4C-9BA4-20E72F1EED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24</xdr:col>
      <xdr:colOff>0</xdr:colOff>
      <xdr:row>31</xdr:row>
      <xdr:rowOff>165100</xdr:rowOff>
    </xdr:from>
    <xdr:to>
      <xdr:col>30</xdr:col>
      <xdr:colOff>806450</xdr:colOff>
      <xdr:row>46</xdr:row>
      <xdr:rowOff>50800</xdr:rowOff>
    </xdr:to>
    <xdr:graphicFrame macro="">
      <xdr:nvGraphicFramePr>
        <xdr:cNvPr id="22" name="Chart 21">
          <a:extLst>
            <a:ext uri="{FF2B5EF4-FFF2-40B4-BE49-F238E27FC236}">
              <a16:creationId xmlns:a16="http://schemas.microsoft.com/office/drawing/2014/main" id="{D34858CA-6900-8F46-99DB-4BA61CDA93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24</xdr:col>
      <xdr:colOff>0</xdr:colOff>
      <xdr:row>47</xdr:row>
      <xdr:rowOff>165100</xdr:rowOff>
    </xdr:from>
    <xdr:to>
      <xdr:col>30</xdr:col>
      <xdr:colOff>806450</xdr:colOff>
      <xdr:row>62</xdr:row>
      <xdr:rowOff>50800</xdr:rowOff>
    </xdr:to>
    <xdr:graphicFrame macro="">
      <xdr:nvGraphicFramePr>
        <xdr:cNvPr id="23" name="Chart 22">
          <a:extLst>
            <a:ext uri="{FF2B5EF4-FFF2-40B4-BE49-F238E27FC236}">
              <a16:creationId xmlns:a16="http://schemas.microsoft.com/office/drawing/2014/main" id="{8C720AD9-3E39-8F42-9150-8F151FAF0E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24</xdr:col>
      <xdr:colOff>0</xdr:colOff>
      <xdr:row>63</xdr:row>
      <xdr:rowOff>165100</xdr:rowOff>
    </xdr:from>
    <xdr:to>
      <xdr:col>30</xdr:col>
      <xdr:colOff>806450</xdr:colOff>
      <xdr:row>78</xdr:row>
      <xdr:rowOff>50800</xdr:rowOff>
    </xdr:to>
    <xdr:graphicFrame macro="">
      <xdr:nvGraphicFramePr>
        <xdr:cNvPr id="24" name="Chart 23">
          <a:extLst>
            <a:ext uri="{FF2B5EF4-FFF2-40B4-BE49-F238E27FC236}">
              <a16:creationId xmlns:a16="http://schemas.microsoft.com/office/drawing/2014/main" id="{C8B63EAE-700C-4341-BAAC-38E67F1C01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32</xdr:col>
      <xdr:colOff>6350</xdr:colOff>
      <xdr:row>0</xdr:row>
      <xdr:rowOff>25400</xdr:rowOff>
    </xdr:from>
    <xdr:to>
      <xdr:col>38</xdr:col>
      <xdr:colOff>812800</xdr:colOff>
      <xdr:row>14</xdr:row>
      <xdr:rowOff>101600</xdr:rowOff>
    </xdr:to>
    <xdr:graphicFrame macro="">
      <xdr:nvGraphicFramePr>
        <xdr:cNvPr id="25" name="Chart 24">
          <a:extLst>
            <a:ext uri="{FF2B5EF4-FFF2-40B4-BE49-F238E27FC236}">
              <a16:creationId xmlns:a16="http://schemas.microsoft.com/office/drawing/2014/main" id="{C7D47D28-4C4A-5D4D-B830-45521D8205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32</xdr:col>
      <xdr:colOff>0</xdr:colOff>
      <xdr:row>16</xdr:row>
      <xdr:rowOff>0</xdr:rowOff>
    </xdr:from>
    <xdr:to>
      <xdr:col>38</xdr:col>
      <xdr:colOff>806450</xdr:colOff>
      <xdr:row>30</xdr:row>
      <xdr:rowOff>76200</xdr:rowOff>
    </xdr:to>
    <xdr:graphicFrame macro="">
      <xdr:nvGraphicFramePr>
        <xdr:cNvPr id="26" name="Chart 25">
          <a:extLst>
            <a:ext uri="{FF2B5EF4-FFF2-40B4-BE49-F238E27FC236}">
              <a16:creationId xmlns:a16="http://schemas.microsoft.com/office/drawing/2014/main" id="{9FABEAFD-A823-CC45-B8BC-6612DFFF6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32</xdr:col>
      <xdr:colOff>0</xdr:colOff>
      <xdr:row>32</xdr:row>
      <xdr:rowOff>0</xdr:rowOff>
    </xdr:from>
    <xdr:to>
      <xdr:col>38</xdr:col>
      <xdr:colOff>806450</xdr:colOff>
      <xdr:row>46</xdr:row>
      <xdr:rowOff>76200</xdr:rowOff>
    </xdr:to>
    <xdr:graphicFrame macro="">
      <xdr:nvGraphicFramePr>
        <xdr:cNvPr id="27" name="Chart 26">
          <a:extLst>
            <a:ext uri="{FF2B5EF4-FFF2-40B4-BE49-F238E27FC236}">
              <a16:creationId xmlns:a16="http://schemas.microsoft.com/office/drawing/2014/main" id="{098D0A15-8C33-3345-8473-5C520C45CB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32</xdr:col>
      <xdr:colOff>0</xdr:colOff>
      <xdr:row>48</xdr:row>
      <xdr:rowOff>0</xdr:rowOff>
    </xdr:from>
    <xdr:to>
      <xdr:col>38</xdr:col>
      <xdr:colOff>806450</xdr:colOff>
      <xdr:row>62</xdr:row>
      <xdr:rowOff>76200</xdr:rowOff>
    </xdr:to>
    <xdr:graphicFrame macro="">
      <xdr:nvGraphicFramePr>
        <xdr:cNvPr id="28" name="Chart 27">
          <a:extLst>
            <a:ext uri="{FF2B5EF4-FFF2-40B4-BE49-F238E27FC236}">
              <a16:creationId xmlns:a16="http://schemas.microsoft.com/office/drawing/2014/main" id="{F2BF5131-16D3-9A4E-84E6-45ED9E9BC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32</xdr:col>
      <xdr:colOff>0</xdr:colOff>
      <xdr:row>64</xdr:row>
      <xdr:rowOff>0</xdr:rowOff>
    </xdr:from>
    <xdr:to>
      <xdr:col>38</xdr:col>
      <xdr:colOff>806450</xdr:colOff>
      <xdr:row>78</xdr:row>
      <xdr:rowOff>76200</xdr:rowOff>
    </xdr:to>
    <xdr:graphicFrame macro="">
      <xdr:nvGraphicFramePr>
        <xdr:cNvPr id="29" name="Chart 28">
          <a:extLst>
            <a:ext uri="{FF2B5EF4-FFF2-40B4-BE49-F238E27FC236}">
              <a16:creationId xmlns:a16="http://schemas.microsoft.com/office/drawing/2014/main" id="{6501A546-561E-6D4A-9C6E-B064E1DEC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12700</xdr:colOff>
      <xdr:row>20</xdr:row>
      <xdr:rowOff>0</xdr:rowOff>
    </xdr:from>
    <xdr:to>
      <xdr:col>16</xdr:col>
      <xdr:colOff>0</xdr:colOff>
      <xdr:row>39</xdr:row>
      <xdr:rowOff>152400</xdr:rowOff>
    </xdr:to>
    <xdr:graphicFrame macro="">
      <xdr:nvGraphicFramePr>
        <xdr:cNvPr id="3" name="Chart 2">
          <a:extLst>
            <a:ext uri="{FF2B5EF4-FFF2-40B4-BE49-F238E27FC236}">
              <a16:creationId xmlns:a16="http://schemas.microsoft.com/office/drawing/2014/main" id="{76E94BFF-F508-0048-A866-DF9B6C0372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15</xdr:col>
      <xdr:colOff>800100</xdr:colOff>
      <xdr:row>19</xdr:row>
      <xdr:rowOff>152400</xdr:rowOff>
    </xdr:to>
    <xdr:graphicFrame macro="">
      <xdr:nvGraphicFramePr>
        <xdr:cNvPr id="4" name="Chart 3">
          <a:extLst>
            <a:ext uri="{FF2B5EF4-FFF2-40B4-BE49-F238E27FC236}">
              <a16:creationId xmlns:a16="http://schemas.microsoft.com/office/drawing/2014/main" id="{60FAADC9-E500-D74B-ABFC-6CAD6CFC3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40</xdr:row>
      <xdr:rowOff>0</xdr:rowOff>
    </xdr:from>
    <xdr:to>
      <xdr:col>16</xdr:col>
      <xdr:colOff>12700</xdr:colOff>
      <xdr:row>59</xdr:row>
      <xdr:rowOff>152400</xdr:rowOff>
    </xdr:to>
    <xdr:graphicFrame macro="">
      <xdr:nvGraphicFramePr>
        <xdr:cNvPr id="5" name="Chart 4">
          <a:extLst>
            <a:ext uri="{FF2B5EF4-FFF2-40B4-BE49-F238E27FC236}">
              <a16:creationId xmlns:a16="http://schemas.microsoft.com/office/drawing/2014/main" id="{70EF1C3D-D96A-B349-BA37-65D85F8D4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60</xdr:row>
      <xdr:rowOff>0</xdr:rowOff>
    </xdr:from>
    <xdr:to>
      <xdr:col>15</xdr:col>
      <xdr:colOff>812800</xdr:colOff>
      <xdr:row>79</xdr:row>
      <xdr:rowOff>152400</xdr:rowOff>
    </xdr:to>
    <xdr:graphicFrame macro="">
      <xdr:nvGraphicFramePr>
        <xdr:cNvPr id="6" name="Chart 5">
          <a:extLst>
            <a:ext uri="{FF2B5EF4-FFF2-40B4-BE49-F238E27FC236}">
              <a16:creationId xmlns:a16="http://schemas.microsoft.com/office/drawing/2014/main" id="{C2131256-30CE-AB45-AEB1-AD528E0FED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80</xdr:row>
      <xdr:rowOff>0</xdr:rowOff>
    </xdr:from>
    <xdr:to>
      <xdr:col>15</xdr:col>
      <xdr:colOff>812800</xdr:colOff>
      <xdr:row>99</xdr:row>
      <xdr:rowOff>152400</xdr:rowOff>
    </xdr:to>
    <xdr:graphicFrame macro="">
      <xdr:nvGraphicFramePr>
        <xdr:cNvPr id="7" name="Chart 6">
          <a:extLst>
            <a:ext uri="{FF2B5EF4-FFF2-40B4-BE49-F238E27FC236}">
              <a16:creationId xmlns:a16="http://schemas.microsoft.com/office/drawing/2014/main" id="{DFE6B9E4-3F3D-1C49-A03B-A419BA7218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99</xdr:row>
      <xdr:rowOff>139700</xdr:rowOff>
    </xdr:from>
    <xdr:to>
      <xdr:col>16</xdr:col>
      <xdr:colOff>0</xdr:colOff>
      <xdr:row>119</xdr:row>
      <xdr:rowOff>177800</xdr:rowOff>
    </xdr:to>
    <xdr:graphicFrame macro="">
      <xdr:nvGraphicFramePr>
        <xdr:cNvPr id="9" name="Chart 8">
          <a:extLst>
            <a:ext uri="{FF2B5EF4-FFF2-40B4-BE49-F238E27FC236}">
              <a16:creationId xmlns:a16="http://schemas.microsoft.com/office/drawing/2014/main" id="{67ED09E9-09A1-AB4F-BFE5-3EE455B93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140</xdr:row>
      <xdr:rowOff>1</xdr:rowOff>
    </xdr:from>
    <xdr:to>
      <xdr:col>15</xdr:col>
      <xdr:colOff>393700</xdr:colOff>
      <xdr:row>225</xdr:row>
      <xdr:rowOff>177800</xdr:rowOff>
    </xdr:to>
    <xdr:graphicFrame macro="">
      <xdr:nvGraphicFramePr>
        <xdr:cNvPr id="11" name="Chart 10">
          <a:extLst>
            <a:ext uri="{FF2B5EF4-FFF2-40B4-BE49-F238E27FC236}">
              <a16:creationId xmlns:a16="http://schemas.microsoft.com/office/drawing/2014/main" id="{7EE3F9A7-88BB-A549-A289-967370553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6350</xdr:colOff>
      <xdr:row>119</xdr:row>
      <xdr:rowOff>177800</xdr:rowOff>
    </xdr:from>
    <xdr:to>
      <xdr:col>15</xdr:col>
      <xdr:colOff>812800</xdr:colOff>
      <xdr:row>139</xdr:row>
      <xdr:rowOff>165100</xdr:rowOff>
    </xdr:to>
    <xdr:graphicFrame macro="">
      <xdr:nvGraphicFramePr>
        <xdr:cNvPr id="8" name="Chart 7">
          <a:extLst>
            <a:ext uri="{FF2B5EF4-FFF2-40B4-BE49-F238E27FC236}">
              <a16:creationId xmlns:a16="http://schemas.microsoft.com/office/drawing/2014/main" id="{E0AEBFE7-F26D-CF43-AF3B-0DB4E2EA58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2</xdr:row>
      <xdr:rowOff>0</xdr:rowOff>
    </xdr:from>
    <xdr:to>
      <xdr:col>8</xdr:col>
      <xdr:colOff>360</xdr:colOff>
      <xdr:row>2</xdr:row>
      <xdr:rowOff>3240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4" name="Ink 3">
              <a:extLst>
                <a:ext uri="{FF2B5EF4-FFF2-40B4-BE49-F238E27FC236}">
                  <a16:creationId xmlns:a16="http://schemas.microsoft.com/office/drawing/2014/main" id="{403C0349-410F-4849-A2AE-463877DB9DD2}"/>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twoCellAnchor>
  <xdr:twoCellAnchor editAs="oneCell">
    <xdr:from>
      <xdr:col>8</xdr:col>
      <xdr:colOff>0</xdr:colOff>
      <xdr:row>2</xdr:row>
      <xdr:rowOff>0</xdr:rowOff>
    </xdr:from>
    <xdr:to>
      <xdr:col>8</xdr:col>
      <xdr:colOff>360</xdr:colOff>
      <xdr:row>2</xdr:row>
      <xdr:rowOff>6133</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5" name="Ink 4">
              <a:extLst>
                <a:ext uri="{FF2B5EF4-FFF2-40B4-BE49-F238E27FC236}">
                  <a16:creationId xmlns:a16="http://schemas.microsoft.com/office/drawing/2014/main" id="{3276C17B-0BB2-224F-9BC2-20C9D02DF852}"/>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twoCellAnchor>
  <xdr:oneCellAnchor>
    <xdr:from>
      <xdr:col>8</xdr:col>
      <xdr:colOff>0</xdr:colOff>
      <xdr:row>22</xdr:row>
      <xdr:rowOff>1570680</xdr:rowOff>
    </xdr:from>
    <xdr:ext cx="360" cy="3240"/>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6" name="Ink 5">
              <a:extLst>
                <a:ext uri="{FF2B5EF4-FFF2-40B4-BE49-F238E27FC236}">
                  <a16:creationId xmlns:a16="http://schemas.microsoft.com/office/drawing/2014/main" id="{35C7E4E1-A68F-2946-975E-7C7B638A639B}"/>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oneCellAnchor>
  <xdr:oneCellAnchor>
    <xdr:from>
      <xdr:col>8</xdr:col>
      <xdr:colOff>0</xdr:colOff>
      <xdr:row>21</xdr:row>
      <xdr:rowOff>1784160</xdr:rowOff>
    </xdr:from>
    <xdr:ext cx="360" cy="6133"/>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7" name="Ink 6">
              <a:extLst>
                <a:ext uri="{FF2B5EF4-FFF2-40B4-BE49-F238E27FC236}">
                  <a16:creationId xmlns:a16="http://schemas.microsoft.com/office/drawing/2014/main" id="{0C003ACF-EBD3-CD45-9899-2FF6ED529A81}"/>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
          <xdr14:nvContentPartPr>
            <xdr14:cNvPr id="47" name="Ink 46">
              <a:extLst>
                <a:ext uri="{FF2B5EF4-FFF2-40B4-BE49-F238E27FC236}">
                  <a16:creationId xmlns:a16="http://schemas.microsoft.com/office/drawing/2014/main" id="{2A7AF69F-A62E-E84E-B611-AA4C665901B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48" name="Ink 47">
              <a:extLst>
                <a:ext uri="{FF2B5EF4-FFF2-40B4-BE49-F238E27FC236}">
                  <a16:creationId xmlns:a16="http://schemas.microsoft.com/office/drawing/2014/main" id="{71CBF773-68EB-1345-B058-17BF3EF7BBC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49" name="Ink 48">
              <a:extLst>
                <a:ext uri="{FF2B5EF4-FFF2-40B4-BE49-F238E27FC236}">
                  <a16:creationId xmlns:a16="http://schemas.microsoft.com/office/drawing/2014/main" id="{C98D027D-0AE4-C746-813E-59FC97FAA70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50" name="Ink 49">
              <a:extLst>
                <a:ext uri="{FF2B5EF4-FFF2-40B4-BE49-F238E27FC236}">
                  <a16:creationId xmlns:a16="http://schemas.microsoft.com/office/drawing/2014/main" id="{91D4425A-3445-434E-A4F1-03083670C52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51" name="Ink 50">
              <a:extLst>
                <a:ext uri="{FF2B5EF4-FFF2-40B4-BE49-F238E27FC236}">
                  <a16:creationId xmlns:a16="http://schemas.microsoft.com/office/drawing/2014/main" id="{BF25A593-1F55-F74A-8EF3-34B55108D8C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52" name="Ink 51">
              <a:extLst>
                <a:ext uri="{FF2B5EF4-FFF2-40B4-BE49-F238E27FC236}">
                  <a16:creationId xmlns:a16="http://schemas.microsoft.com/office/drawing/2014/main" id="{5023D062-9C7F-4E45-B6B2-A522C3DF53B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4">
          <xdr14:nvContentPartPr>
            <xdr14:cNvPr id="53" name="Ink 52">
              <a:extLst>
                <a:ext uri="{FF2B5EF4-FFF2-40B4-BE49-F238E27FC236}">
                  <a16:creationId xmlns:a16="http://schemas.microsoft.com/office/drawing/2014/main" id="{EF5EF5FD-E42B-FC45-BC2E-6939A949A27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54" name="Ink 53">
              <a:extLst>
                <a:ext uri="{FF2B5EF4-FFF2-40B4-BE49-F238E27FC236}">
                  <a16:creationId xmlns:a16="http://schemas.microsoft.com/office/drawing/2014/main" id="{F36934A1-AF28-B540-9A29-2888E3FF55F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55" name="Ink 54">
              <a:extLst>
                <a:ext uri="{FF2B5EF4-FFF2-40B4-BE49-F238E27FC236}">
                  <a16:creationId xmlns:a16="http://schemas.microsoft.com/office/drawing/2014/main" id="{02BE448C-C667-684D-B164-A30D6F1C019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56" name="Ink 55">
              <a:extLst>
                <a:ext uri="{FF2B5EF4-FFF2-40B4-BE49-F238E27FC236}">
                  <a16:creationId xmlns:a16="http://schemas.microsoft.com/office/drawing/2014/main" id="{A7E09C6E-16AA-F046-8206-F9277B21219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57" name="Ink 56">
              <a:extLst>
                <a:ext uri="{FF2B5EF4-FFF2-40B4-BE49-F238E27FC236}">
                  <a16:creationId xmlns:a16="http://schemas.microsoft.com/office/drawing/2014/main" id="{F5F2E27A-E27D-5349-B74F-5FC0299C8A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58" name="Ink 57">
              <a:extLst>
                <a:ext uri="{FF2B5EF4-FFF2-40B4-BE49-F238E27FC236}">
                  <a16:creationId xmlns:a16="http://schemas.microsoft.com/office/drawing/2014/main" id="{8FCE07C1-CC15-D841-A355-AF60C83C7D5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0">
          <xdr14:nvContentPartPr>
            <xdr14:cNvPr id="59" name="Ink 58">
              <a:extLst>
                <a:ext uri="{FF2B5EF4-FFF2-40B4-BE49-F238E27FC236}">
                  <a16:creationId xmlns:a16="http://schemas.microsoft.com/office/drawing/2014/main" id="{C0955E6B-51F4-1F48-9D16-F4604D9992A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60" name="Ink 59">
              <a:extLst>
                <a:ext uri="{FF2B5EF4-FFF2-40B4-BE49-F238E27FC236}">
                  <a16:creationId xmlns:a16="http://schemas.microsoft.com/office/drawing/2014/main" id="{90C81FFB-EBEF-694E-83A6-516E909C192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2">
          <xdr14:nvContentPartPr>
            <xdr14:cNvPr id="61" name="Ink 60">
              <a:extLst>
                <a:ext uri="{FF2B5EF4-FFF2-40B4-BE49-F238E27FC236}">
                  <a16:creationId xmlns:a16="http://schemas.microsoft.com/office/drawing/2014/main" id="{91EFA387-2EBD-5545-BD65-1D05B967BE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62" name="Ink 61">
              <a:extLst>
                <a:ext uri="{FF2B5EF4-FFF2-40B4-BE49-F238E27FC236}">
                  <a16:creationId xmlns:a16="http://schemas.microsoft.com/office/drawing/2014/main" id="{06714609-460C-584A-842E-E9345D6E579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4">
          <xdr14:nvContentPartPr>
            <xdr14:cNvPr id="63" name="Ink 62">
              <a:extLst>
                <a:ext uri="{FF2B5EF4-FFF2-40B4-BE49-F238E27FC236}">
                  <a16:creationId xmlns:a16="http://schemas.microsoft.com/office/drawing/2014/main" id="{99D3D331-637A-6547-8E68-5D4AEEFFCFA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64" name="Ink 63">
              <a:extLst>
                <a:ext uri="{FF2B5EF4-FFF2-40B4-BE49-F238E27FC236}">
                  <a16:creationId xmlns:a16="http://schemas.microsoft.com/office/drawing/2014/main" id="{E7DE44B9-D68A-2E46-8FE3-74160BAB0C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6">
          <xdr14:nvContentPartPr>
            <xdr14:cNvPr id="65" name="Ink 64">
              <a:extLst>
                <a:ext uri="{FF2B5EF4-FFF2-40B4-BE49-F238E27FC236}">
                  <a16:creationId xmlns:a16="http://schemas.microsoft.com/office/drawing/2014/main" id="{1BC87584-3EBE-E947-847B-0A0982790BA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66" name="Ink 65">
              <a:extLst>
                <a:ext uri="{FF2B5EF4-FFF2-40B4-BE49-F238E27FC236}">
                  <a16:creationId xmlns:a16="http://schemas.microsoft.com/office/drawing/2014/main" id="{69875C62-C2A2-6D41-90EE-328A6596142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8">
          <xdr14:nvContentPartPr>
            <xdr14:cNvPr id="67" name="Ink 66">
              <a:extLst>
                <a:ext uri="{FF2B5EF4-FFF2-40B4-BE49-F238E27FC236}">
                  <a16:creationId xmlns:a16="http://schemas.microsoft.com/office/drawing/2014/main" id="{D9736109-3CE3-634D-A926-B580E548CE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68" name="Ink 67">
              <a:extLst>
                <a:ext uri="{FF2B5EF4-FFF2-40B4-BE49-F238E27FC236}">
                  <a16:creationId xmlns:a16="http://schemas.microsoft.com/office/drawing/2014/main" id="{6D37DEAB-89C4-EA45-BD7E-DC74AE9D131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0">
          <xdr14:nvContentPartPr>
            <xdr14:cNvPr id="69" name="Ink 68">
              <a:extLst>
                <a:ext uri="{FF2B5EF4-FFF2-40B4-BE49-F238E27FC236}">
                  <a16:creationId xmlns:a16="http://schemas.microsoft.com/office/drawing/2014/main" id="{161FED1B-9D87-7D48-95B7-C6DE99AB1F3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70" name="Ink 69">
              <a:extLst>
                <a:ext uri="{FF2B5EF4-FFF2-40B4-BE49-F238E27FC236}">
                  <a16:creationId xmlns:a16="http://schemas.microsoft.com/office/drawing/2014/main" id="{BBD453EF-B6A2-BB4B-954E-30E3525D897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2">
          <xdr14:nvContentPartPr>
            <xdr14:cNvPr id="71" name="Ink 70">
              <a:extLst>
                <a:ext uri="{FF2B5EF4-FFF2-40B4-BE49-F238E27FC236}">
                  <a16:creationId xmlns:a16="http://schemas.microsoft.com/office/drawing/2014/main" id="{3E0D0EF3-2ADE-4746-928A-11D203D7BD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72" name="Ink 71">
              <a:extLst>
                <a:ext uri="{FF2B5EF4-FFF2-40B4-BE49-F238E27FC236}">
                  <a16:creationId xmlns:a16="http://schemas.microsoft.com/office/drawing/2014/main" id="{FF571FC4-0C5A-9B46-A561-2D36726F3FE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73" name="Ink 72">
              <a:extLst>
                <a:ext uri="{FF2B5EF4-FFF2-40B4-BE49-F238E27FC236}">
                  <a16:creationId xmlns:a16="http://schemas.microsoft.com/office/drawing/2014/main" id="{E270C64F-B054-BB4E-A9D9-8E9B31396C0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74" name="Ink 73">
              <a:extLst>
                <a:ext uri="{FF2B5EF4-FFF2-40B4-BE49-F238E27FC236}">
                  <a16:creationId xmlns:a16="http://schemas.microsoft.com/office/drawing/2014/main" id="{14120E33-FBC1-864B-9038-9E45F92574D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6">
          <xdr14:nvContentPartPr>
            <xdr14:cNvPr id="75" name="Ink 74">
              <a:extLst>
                <a:ext uri="{FF2B5EF4-FFF2-40B4-BE49-F238E27FC236}">
                  <a16:creationId xmlns:a16="http://schemas.microsoft.com/office/drawing/2014/main" id="{FDD03582-57DC-A94B-8D84-97FEA5F5AB0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76" name="Ink 75">
              <a:extLst>
                <a:ext uri="{FF2B5EF4-FFF2-40B4-BE49-F238E27FC236}">
                  <a16:creationId xmlns:a16="http://schemas.microsoft.com/office/drawing/2014/main" id="{0340E642-B5FB-2E4C-96BA-4D8F984C656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8">
          <xdr14:nvContentPartPr>
            <xdr14:cNvPr id="77" name="Ink 76">
              <a:extLst>
                <a:ext uri="{FF2B5EF4-FFF2-40B4-BE49-F238E27FC236}">
                  <a16:creationId xmlns:a16="http://schemas.microsoft.com/office/drawing/2014/main" id="{137F870C-D339-3E41-89FF-C96BA457E40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78" name="Ink 77">
              <a:extLst>
                <a:ext uri="{FF2B5EF4-FFF2-40B4-BE49-F238E27FC236}">
                  <a16:creationId xmlns:a16="http://schemas.microsoft.com/office/drawing/2014/main" id="{D9AA5112-161A-084C-B257-2B48986897D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0">
          <xdr14:nvContentPartPr>
            <xdr14:cNvPr id="79" name="Ink 78">
              <a:extLst>
                <a:ext uri="{FF2B5EF4-FFF2-40B4-BE49-F238E27FC236}">
                  <a16:creationId xmlns:a16="http://schemas.microsoft.com/office/drawing/2014/main" id="{8BAF2447-D584-8044-A82C-CAA1046F87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80" name="Ink 79">
              <a:extLst>
                <a:ext uri="{FF2B5EF4-FFF2-40B4-BE49-F238E27FC236}">
                  <a16:creationId xmlns:a16="http://schemas.microsoft.com/office/drawing/2014/main" id="{1E7C81FE-09B2-C049-A059-5AC179775F5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2">
          <xdr14:nvContentPartPr>
            <xdr14:cNvPr id="81" name="Ink 80">
              <a:extLst>
                <a:ext uri="{FF2B5EF4-FFF2-40B4-BE49-F238E27FC236}">
                  <a16:creationId xmlns:a16="http://schemas.microsoft.com/office/drawing/2014/main" id="{F6570D8B-5CCC-2F4A-8490-89597EC0866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82" name="Ink 81">
              <a:extLst>
                <a:ext uri="{FF2B5EF4-FFF2-40B4-BE49-F238E27FC236}">
                  <a16:creationId xmlns:a16="http://schemas.microsoft.com/office/drawing/2014/main" id="{9FA6BED0-43FE-0E4D-B8A5-1243F24B54C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83" name="Ink 82">
              <a:extLst>
                <a:ext uri="{FF2B5EF4-FFF2-40B4-BE49-F238E27FC236}">
                  <a16:creationId xmlns:a16="http://schemas.microsoft.com/office/drawing/2014/main" id="{D9376CC1-8395-334C-9BEB-1522EFA7C7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84" name="Ink 83">
              <a:extLst>
                <a:ext uri="{FF2B5EF4-FFF2-40B4-BE49-F238E27FC236}">
                  <a16:creationId xmlns:a16="http://schemas.microsoft.com/office/drawing/2014/main" id="{78B518CB-C9D4-A445-8FB6-95C04030D5F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85" name="Ink 84">
              <a:extLst>
                <a:ext uri="{FF2B5EF4-FFF2-40B4-BE49-F238E27FC236}">
                  <a16:creationId xmlns:a16="http://schemas.microsoft.com/office/drawing/2014/main" id="{4414CDB4-3773-BC4D-8A04-6F341ADC24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24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127" name="Ink 126">
              <a:extLst>
                <a:ext uri="{FF2B5EF4-FFF2-40B4-BE49-F238E27FC236}">
                  <a16:creationId xmlns:a16="http://schemas.microsoft.com/office/drawing/2014/main" id="{DA9FF237-6713-1F45-9553-A408079BFC10}"/>
                </a:ext>
              </a:extLst>
            </xdr14:cNvPr>
            <xdr14:cNvContentPartPr/>
          </xdr14:nvContentPartPr>
          <xdr14:nvPr macro=""/>
          <xdr14:xfrm>
            <a:off x="6542640" y="1570680"/>
            <a:ext cx="360" cy="3240"/>
          </xdr14:xfrm>
        </xdr:contentPart>
      </mc:Choice>
      <mc:Fallback xmlns="">
        <xdr:pic>
          <xdr:nvPicPr>
            <xdr:cNvPr id="34" name="Ink 33">
              <a:extLst>
                <a:ext uri="{FF2B5EF4-FFF2-40B4-BE49-F238E27FC236}">
                  <a16:creationId xmlns:a16="http://schemas.microsoft.com/office/drawing/2014/main" id="{4180648C-95F7-4147-A33A-CCC96B9042AB}"/>
                </a:ext>
              </a:extLst>
            </xdr:cNvPr>
            <xdr:cNvPicPr/>
          </xdr:nvPicPr>
          <xdr:blipFill>
            <a:blip xmlns:r="http://schemas.openxmlformats.org/officeDocument/2006/relationships" r:embed="rId3"/>
            <a:stretch>
              <a:fillRect/>
            </a:stretch>
          </xdr:blipFill>
          <xdr:spPr>
            <a:xfrm>
              <a:off x="6534000" y="1561680"/>
              <a:ext cx="18000" cy="20880"/>
            </a:xfrm>
            <a:prstGeom prst="rect">
              <a:avLst/>
            </a:prstGeom>
          </xdr:spPr>
        </xdr:pic>
      </mc:Fallback>
    </mc:AlternateContent>
    <xdr:clientData/>
  </xdr:oneCellAnchor>
  <xdr:oneCellAnchor>
    <xdr:from>
      <xdr:col>8</xdr:col>
      <xdr:colOff>0</xdr:colOff>
      <xdr:row>3</xdr:row>
      <xdr:rowOff>0</xdr:rowOff>
    </xdr:from>
    <xdr:ext cx="360" cy="6133"/>
    <mc:AlternateContent xmlns:mc="http://schemas.openxmlformats.org/markup-compatibility/2006" xmlns:xdr14="http://schemas.microsoft.com/office/excel/2010/spreadsheetDrawing">
      <mc:Choice Requires="xdr14">
        <xdr:contentPart xmlns:r="http://schemas.openxmlformats.org/officeDocument/2006/relationships" r:id="rId48">
          <xdr14:nvContentPartPr>
            <xdr14:cNvPr id="128" name="Ink 127">
              <a:extLst>
                <a:ext uri="{FF2B5EF4-FFF2-40B4-BE49-F238E27FC236}">
                  <a16:creationId xmlns:a16="http://schemas.microsoft.com/office/drawing/2014/main" id="{78AB0C58-0E6C-B84B-B3DE-93AFC3FC5B9F}"/>
                </a:ext>
              </a:extLst>
            </xdr14:cNvPr>
            <xdr14:cNvContentPartPr/>
          </xdr14:nvContentPartPr>
          <xdr14:nvPr macro=""/>
          <xdr14:xfrm>
            <a:off x="6602760" y="1784160"/>
            <a:ext cx="360" cy="360"/>
          </xdr14:xfrm>
        </xdr:contentPart>
      </mc:Choice>
      <mc:Fallback xmlns="">
        <xdr:pic>
          <xdr:nvPicPr>
            <xdr:cNvPr id="36" name="Ink 35">
              <a:extLst>
                <a:ext uri="{FF2B5EF4-FFF2-40B4-BE49-F238E27FC236}">
                  <a16:creationId xmlns:a16="http://schemas.microsoft.com/office/drawing/2014/main" id="{52AC0195-0C69-1B44-B17A-A271868578D8}"/>
                </a:ext>
              </a:extLst>
            </xdr:cNvPr>
            <xdr:cNvPicPr/>
          </xdr:nvPicPr>
          <xdr:blipFill>
            <a:blip xmlns:r="http://schemas.openxmlformats.org/officeDocument/2006/relationships" r:embed="rId5"/>
            <a:stretch>
              <a:fillRect/>
            </a:stretch>
          </xdr:blipFill>
          <xdr:spPr>
            <a:xfrm>
              <a:off x="6593760" y="177552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129" name="Ink 128">
              <a:extLst>
                <a:ext uri="{FF2B5EF4-FFF2-40B4-BE49-F238E27FC236}">
                  <a16:creationId xmlns:a16="http://schemas.microsoft.com/office/drawing/2014/main" id="{72F2AB25-6062-9143-96D5-98E8BC8EBDF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130" name="Ink 129">
              <a:extLst>
                <a:ext uri="{FF2B5EF4-FFF2-40B4-BE49-F238E27FC236}">
                  <a16:creationId xmlns:a16="http://schemas.microsoft.com/office/drawing/2014/main" id="{E804203F-9609-0446-84E5-22E685FC2DD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131" name="Ink 130">
              <a:extLst>
                <a:ext uri="{FF2B5EF4-FFF2-40B4-BE49-F238E27FC236}">
                  <a16:creationId xmlns:a16="http://schemas.microsoft.com/office/drawing/2014/main" id="{3DC54C6D-ED04-5C42-8B0C-43A50A5DCFC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2">
          <xdr14:nvContentPartPr>
            <xdr14:cNvPr id="132" name="Ink 131">
              <a:extLst>
                <a:ext uri="{FF2B5EF4-FFF2-40B4-BE49-F238E27FC236}">
                  <a16:creationId xmlns:a16="http://schemas.microsoft.com/office/drawing/2014/main" id="{4D1DD422-9E4C-814E-9AAD-BF6A611D643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133" name="Ink 132">
              <a:extLst>
                <a:ext uri="{FF2B5EF4-FFF2-40B4-BE49-F238E27FC236}">
                  <a16:creationId xmlns:a16="http://schemas.microsoft.com/office/drawing/2014/main" id="{FFEEB5FD-F40C-E645-8338-0F9187A2936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4">
          <xdr14:nvContentPartPr>
            <xdr14:cNvPr id="134" name="Ink 133">
              <a:extLst>
                <a:ext uri="{FF2B5EF4-FFF2-40B4-BE49-F238E27FC236}">
                  <a16:creationId xmlns:a16="http://schemas.microsoft.com/office/drawing/2014/main" id="{803AD8BC-7242-BC42-B99D-36F6174D17C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135" name="Ink 134">
              <a:extLst>
                <a:ext uri="{FF2B5EF4-FFF2-40B4-BE49-F238E27FC236}">
                  <a16:creationId xmlns:a16="http://schemas.microsoft.com/office/drawing/2014/main" id="{9BB126B1-63D1-D84D-BF88-4AD373B291E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6">
          <xdr14:nvContentPartPr>
            <xdr14:cNvPr id="136" name="Ink 135">
              <a:extLst>
                <a:ext uri="{FF2B5EF4-FFF2-40B4-BE49-F238E27FC236}">
                  <a16:creationId xmlns:a16="http://schemas.microsoft.com/office/drawing/2014/main" id="{8097762D-A3EA-524D-B9E3-44A01484B02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137" name="Ink 136">
              <a:extLst>
                <a:ext uri="{FF2B5EF4-FFF2-40B4-BE49-F238E27FC236}">
                  <a16:creationId xmlns:a16="http://schemas.microsoft.com/office/drawing/2014/main" id="{4A89DEA5-95DE-1D47-923E-D779A6BD36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8">
          <xdr14:nvContentPartPr>
            <xdr14:cNvPr id="138" name="Ink 137">
              <a:extLst>
                <a:ext uri="{FF2B5EF4-FFF2-40B4-BE49-F238E27FC236}">
                  <a16:creationId xmlns:a16="http://schemas.microsoft.com/office/drawing/2014/main" id="{03184CEA-0FAA-004F-A2EF-4D4F080999F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139" name="Ink 138">
              <a:extLst>
                <a:ext uri="{FF2B5EF4-FFF2-40B4-BE49-F238E27FC236}">
                  <a16:creationId xmlns:a16="http://schemas.microsoft.com/office/drawing/2014/main" id="{EA891B3C-7C4A-874A-9DBB-C82EA6DA486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0">
          <xdr14:nvContentPartPr>
            <xdr14:cNvPr id="140" name="Ink 139">
              <a:extLst>
                <a:ext uri="{FF2B5EF4-FFF2-40B4-BE49-F238E27FC236}">
                  <a16:creationId xmlns:a16="http://schemas.microsoft.com/office/drawing/2014/main" id="{D37FEC45-4F29-C748-925A-A2C3A77205C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141" name="Ink 140">
              <a:extLst>
                <a:ext uri="{FF2B5EF4-FFF2-40B4-BE49-F238E27FC236}">
                  <a16:creationId xmlns:a16="http://schemas.microsoft.com/office/drawing/2014/main" id="{E7460593-0BB3-0248-8C22-90F20E0E995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2">
          <xdr14:nvContentPartPr>
            <xdr14:cNvPr id="142" name="Ink 141">
              <a:extLst>
                <a:ext uri="{FF2B5EF4-FFF2-40B4-BE49-F238E27FC236}">
                  <a16:creationId xmlns:a16="http://schemas.microsoft.com/office/drawing/2014/main" id="{832B268F-E308-754F-9249-ACD918D3E0F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143" name="Ink 142">
              <a:extLst>
                <a:ext uri="{FF2B5EF4-FFF2-40B4-BE49-F238E27FC236}">
                  <a16:creationId xmlns:a16="http://schemas.microsoft.com/office/drawing/2014/main" id="{2575EB21-00BC-3240-911E-C1F33AD0466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4">
          <xdr14:nvContentPartPr>
            <xdr14:cNvPr id="144" name="Ink 143">
              <a:extLst>
                <a:ext uri="{FF2B5EF4-FFF2-40B4-BE49-F238E27FC236}">
                  <a16:creationId xmlns:a16="http://schemas.microsoft.com/office/drawing/2014/main" id="{F3516445-446C-F648-93CE-60408E00176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145" name="Ink 144">
              <a:extLst>
                <a:ext uri="{FF2B5EF4-FFF2-40B4-BE49-F238E27FC236}">
                  <a16:creationId xmlns:a16="http://schemas.microsoft.com/office/drawing/2014/main" id="{55C08FCE-D3B2-8840-96B2-E76B9FBAF77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6">
          <xdr14:nvContentPartPr>
            <xdr14:cNvPr id="146" name="Ink 145">
              <a:extLst>
                <a:ext uri="{FF2B5EF4-FFF2-40B4-BE49-F238E27FC236}">
                  <a16:creationId xmlns:a16="http://schemas.microsoft.com/office/drawing/2014/main" id="{F84EBCC1-37DC-5047-BD67-40B0427F21D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147" name="Ink 146">
              <a:extLst>
                <a:ext uri="{FF2B5EF4-FFF2-40B4-BE49-F238E27FC236}">
                  <a16:creationId xmlns:a16="http://schemas.microsoft.com/office/drawing/2014/main" id="{015F93AA-911B-0449-B75C-E9376CAD113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8">
          <xdr14:nvContentPartPr>
            <xdr14:cNvPr id="148" name="Ink 147">
              <a:extLst>
                <a:ext uri="{FF2B5EF4-FFF2-40B4-BE49-F238E27FC236}">
                  <a16:creationId xmlns:a16="http://schemas.microsoft.com/office/drawing/2014/main" id="{E8A0082E-231B-7E4E-82FE-EDF3226FC59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149" name="Ink 148">
              <a:extLst>
                <a:ext uri="{FF2B5EF4-FFF2-40B4-BE49-F238E27FC236}">
                  <a16:creationId xmlns:a16="http://schemas.microsoft.com/office/drawing/2014/main" id="{32C2FB69-CFD5-6B44-87F4-43E3346951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0">
          <xdr14:nvContentPartPr>
            <xdr14:cNvPr id="150" name="Ink 149">
              <a:extLst>
                <a:ext uri="{FF2B5EF4-FFF2-40B4-BE49-F238E27FC236}">
                  <a16:creationId xmlns:a16="http://schemas.microsoft.com/office/drawing/2014/main" id="{513F8681-4EE0-BD45-AF45-D5D6A5BAA95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151" name="Ink 150">
              <a:extLst>
                <a:ext uri="{FF2B5EF4-FFF2-40B4-BE49-F238E27FC236}">
                  <a16:creationId xmlns:a16="http://schemas.microsoft.com/office/drawing/2014/main" id="{76C27CA5-06BF-3243-96A3-ECBCC83EFEF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2">
          <xdr14:nvContentPartPr>
            <xdr14:cNvPr id="152" name="Ink 151">
              <a:extLst>
                <a:ext uri="{FF2B5EF4-FFF2-40B4-BE49-F238E27FC236}">
                  <a16:creationId xmlns:a16="http://schemas.microsoft.com/office/drawing/2014/main" id="{FEDFA53D-699B-B043-8839-D840691AF90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153" name="Ink 152">
              <a:extLst>
                <a:ext uri="{FF2B5EF4-FFF2-40B4-BE49-F238E27FC236}">
                  <a16:creationId xmlns:a16="http://schemas.microsoft.com/office/drawing/2014/main" id="{8EA5CFC1-0BD5-654D-A763-D6D91F20E66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4">
          <xdr14:nvContentPartPr>
            <xdr14:cNvPr id="154" name="Ink 153">
              <a:extLst>
                <a:ext uri="{FF2B5EF4-FFF2-40B4-BE49-F238E27FC236}">
                  <a16:creationId xmlns:a16="http://schemas.microsoft.com/office/drawing/2014/main" id="{41B96D16-8260-6C4C-9558-68595330BCB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155" name="Ink 154">
              <a:extLst>
                <a:ext uri="{FF2B5EF4-FFF2-40B4-BE49-F238E27FC236}">
                  <a16:creationId xmlns:a16="http://schemas.microsoft.com/office/drawing/2014/main" id="{7FD61920-EEB4-8C4B-A37E-D563DEB0CB7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6">
          <xdr14:nvContentPartPr>
            <xdr14:cNvPr id="156" name="Ink 155">
              <a:extLst>
                <a:ext uri="{FF2B5EF4-FFF2-40B4-BE49-F238E27FC236}">
                  <a16:creationId xmlns:a16="http://schemas.microsoft.com/office/drawing/2014/main" id="{82514DDF-66AE-DC40-A807-252B4E6C540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157" name="Ink 156">
              <a:extLst>
                <a:ext uri="{FF2B5EF4-FFF2-40B4-BE49-F238E27FC236}">
                  <a16:creationId xmlns:a16="http://schemas.microsoft.com/office/drawing/2014/main" id="{D5F77020-93AB-0941-8E26-E0FD63FAA84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8">
          <xdr14:nvContentPartPr>
            <xdr14:cNvPr id="158" name="Ink 157">
              <a:extLst>
                <a:ext uri="{FF2B5EF4-FFF2-40B4-BE49-F238E27FC236}">
                  <a16:creationId xmlns:a16="http://schemas.microsoft.com/office/drawing/2014/main" id="{A1353071-EB6A-0D48-AB23-A309AF8A09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159" name="Ink 158">
              <a:extLst>
                <a:ext uri="{FF2B5EF4-FFF2-40B4-BE49-F238E27FC236}">
                  <a16:creationId xmlns:a16="http://schemas.microsoft.com/office/drawing/2014/main" id="{E3E3409F-D6F9-3D4B-8A46-3BECDB37D58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0">
          <xdr14:nvContentPartPr>
            <xdr14:cNvPr id="160" name="Ink 159">
              <a:extLst>
                <a:ext uri="{FF2B5EF4-FFF2-40B4-BE49-F238E27FC236}">
                  <a16:creationId xmlns:a16="http://schemas.microsoft.com/office/drawing/2014/main" id="{2AF04265-CBCE-C140-B720-49327610C73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161" name="Ink 160">
              <a:extLst>
                <a:ext uri="{FF2B5EF4-FFF2-40B4-BE49-F238E27FC236}">
                  <a16:creationId xmlns:a16="http://schemas.microsoft.com/office/drawing/2014/main" id="{49699A44-7EC7-6847-B937-573301687A8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2">
          <xdr14:nvContentPartPr>
            <xdr14:cNvPr id="162" name="Ink 161">
              <a:extLst>
                <a:ext uri="{FF2B5EF4-FFF2-40B4-BE49-F238E27FC236}">
                  <a16:creationId xmlns:a16="http://schemas.microsoft.com/office/drawing/2014/main" id="{A7FA7E2B-AA96-4A44-9E1A-278FE29161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163" name="Ink 162">
              <a:extLst>
                <a:ext uri="{FF2B5EF4-FFF2-40B4-BE49-F238E27FC236}">
                  <a16:creationId xmlns:a16="http://schemas.microsoft.com/office/drawing/2014/main" id="{6A6EF7CC-7F6F-0B4C-8D67-51EAC7F3405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4">
          <xdr14:nvContentPartPr>
            <xdr14:cNvPr id="164" name="Ink 163">
              <a:extLst>
                <a:ext uri="{FF2B5EF4-FFF2-40B4-BE49-F238E27FC236}">
                  <a16:creationId xmlns:a16="http://schemas.microsoft.com/office/drawing/2014/main" id="{50C99342-4878-AB4B-9B0A-7EDCCA29A21C}"/>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165" name="Ink 164">
              <a:extLst>
                <a:ext uri="{FF2B5EF4-FFF2-40B4-BE49-F238E27FC236}">
                  <a16:creationId xmlns:a16="http://schemas.microsoft.com/office/drawing/2014/main" id="{2B6C0BA5-7F40-FC44-88DA-2CC072EAB24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6">
          <xdr14:nvContentPartPr>
            <xdr14:cNvPr id="166" name="Ink 165">
              <a:extLst>
                <a:ext uri="{FF2B5EF4-FFF2-40B4-BE49-F238E27FC236}">
                  <a16:creationId xmlns:a16="http://schemas.microsoft.com/office/drawing/2014/main" id="{0CA93F64-AC20-7243-A96D-27E54E37487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8</xdr:col>
      <xdr:colOff>0</xdr:colOff>
      <xdr:row>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167" name="Ink 166">
              <a:extLst>
                <a:ext uri="{FF2B5EF4-FFF2-40B4-BE49-F238E27FC236}">
                  <a16:creationId xmlns:a16="http://schemas.microsoft.com/office/drawing/2014/main" id="{4F21AED4-24B2-4948-B88C-BCCF7E5564A2}"/>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2</xdr:col>
      <xdr:colOff>263055</xdr:colOff>
      <xdr:row>2</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8">
          <xdr14:nvContentPartPr>
            <xdr14:cNvPr id="174" name="Ink 173">
              <a:extLst>
                <a:ext uri="{FF2B5EF4-FFF2-40B4-BE49-F238E27FC236}">
                  <a16:creationId xmlns:a16="http://schemas.microsoft.com/office/drawing/2014/main" id="{32B992CF-333A-604C-9A1A-AF810A9BCC6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2</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175" name="Ink 174">
              <a:extLst>
                <a:ext uri="{FF2B5EF4-FFF2-40B4-BE49-F238E27FC236}">
                  <a16:creationId xmlns:a16="http://schemas.microsoft.com/office/drawing/2014/main" id="{9F8BB5F6-374A-F24D-82CF-0BEDF9CF291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4</xdr:col>
      <xdr:colOff>263055</xdr:colOff>
      <xdr:row>2</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0">
          <xdr14:nvContentPartPr>
            <xdr14:cNvPr id="176" name="Ink 175">
              <a:extLst>
                <a:ext uri="{FF2B5EF4-FFF2-40B4-BE49-F238E27FC236}">
                  <a16:creationId xmlns:a16="http://schemas.microsoft.com/office/drawing/2014/main" id="{9498C43C-5F3E-4640-872E-EBC9777A26B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5</xdr:col>
      <xdr:colOff>263055</xdr:colOff>
      <xdr:row>2</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177" name="Ink 176">
              <a:extLst>
                <a:ext uri="{FF2B5EF4-FFF2-40B4-BE49-F238E27FC236}">
                  <a16:creationId xmlns:a16="http://schemas.microsoft.com/office/drawing/2014/main" id="{876D7F81-0BB4-E744-BC0D-831E066B391D}"/>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6</xdr:col>
      <xdr:colOff>263055</xdr:colOff>
      <xdr:row>2</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2">
          <xdr14:nvContentPartPr>
            <xdr14:cNvPr id="178" name="Ink 177">
              <a:extLst>
                <a:ext uri="{FF2B5EF4-FFF2-40B4-BE49-F238E27FC236}">
                  <a16:creationId xmlns:a16="http://schemas.microsoft.com/office/drawing/2014/main" id="{D811C21B-AC8E-BE47-8565-5549C8BD022E}"/>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7</xdr:col>
      <xdr:colOff>263055</xdr:colOff>
      <xdr:row>2</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179" name="Ink 178">
              <a:extLst>
                <a:ext uri="{FF2B5EF4-FFF2-40B4-BE49-F238E27FC236}">
                  <a16:creationId xmlns:a16="http://schemas.microsoft.com/office/drawing/2014/main" id="{A0E8B6AA-CDBF-DD44-8ACD-D9422479387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twoCellAnchor editAs="oneCell">
    <xdr:from>
      <xdr:col>14</xdr:col>
      <xdr:colOff>0</xdr:colOff>
      <xdr:row>40</xdr:row>
      <xdr:rowOff>0</xdr:rowOff>
    </xdr:from>
    <xdr:to>
      <xdr:col>14</xdr:col>
      <xdr:colOff>360</xdr:colOff>
      <xdr:row>40</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94">
          <xdr14:nvContentPartPr>
            <xdr14:cNvPr id="184" name="Ink 183">
              <a:extLst>
                <a:ext uri="{FF2B5EF4-FFF2-40B4-BE49-F238E27FC236}">
                  <a16:creationId xmlns:a16="http://schemas.microsoft.com/office/drawing/2014/main" id="{C78F371A-5017-6F4A-8C32-AFF55F8708B1}"/>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twoCellAnchor editAs="oneCell">
    <xdr:from>
      <xdr:col>14</xdr:col>
      <xdr:colOff>0</xdr:colOff>
      <xdr:row>40</xdr:row>
      <xdr:rowOff>0</xdr:rowOff>
    </xdr:from>
    <xdr:to>
      <xdr:col>14</xdr:col>
      <xdr:colOff>360</xdr:colOff>
      <xdr:row>40</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185" name="Ink 184">
              <a:extLst>
                <a:ext uri="{FF2B5EF4-FFF2-40B4-BE49-F238E27FC236}">
                  <a16:creationId xmlns:a16="http://schemas.microsoft.com/office/drawing/2014/main" id="{C898E564-DC88-2242-9219-554C6A77A9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oneCellAnchor>
    <xdr:from>
      <xdr:col>14</xdr:col>
      <xdr:colOff>0</xdr:colOff>
      <xdr:row>40</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6">
          <xdr14:nvContentPartPr>
            <xdr14:cNvPr id="186" name="Ink 185">
              <a:extLst>
                <a:ext uri="{FF2B5EF4-FFF2-40B4-BE49-F238E27FC236}">
                  <a16:creationId xmlns:a16="http://schemas.microsoft.com/office/drawing/2014/main" id="{F0EEC97E-0411-4F46-8D86-3321BF154BB6}"/>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0</xdr:colOff>
      <xdr:row>40</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187" name="Ink 186">
              <a:extLst>
                <a:ext uri="{FF2B5EF4-FFF2-40B4-BE49-F238E27FC236}">
                  <a16:creationId xmlns:a16="http://schemas.microsoft.com/office/drawing/2014/main" id="{5B59F544-BDD3-A44A-BA44-383B38B2206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twoCellAnchor editAs="oneCell">
    <xdr:from>
      <xdr:col>38</xdr:col>
      <xdr:colOff>230465</xdr:colOff>
      <xdr:row>41</xdr:row>
      <xdr:rowOff>0</xdr:rowOff>
    </xdr:from>
    <xdr:to>
      <xdr:col>38</xdr:col>
      <xdr:colOff>230825</xdr:colOff>
      <xdr:row>41</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98">
          <xdr14:nvContentPartPr>
            <xdr14:cNvPr id="193" name="Ink 192">
              <a:extLst>
                <a:ext uri="{FF2B5EF4-FFF2-40B4-BE49-F238E27FC236}">
                  <a16:creationId xmlns:a16="http://schemas.microsoft.com/office/drawing/2014/main" id="{24A29A9B-BEA9-4544-83F0-255F06FF6F2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twoCellAnchor>
  <xdr:oneCellAnchor>
    <xdr:from>
      <xdr:col>10</xdr:col>
      <xdr:colOff>0</xdr:colOff>
      <xdr:row>41</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194" name="Ink 193">
              <a:extLst>
                <a:ext uri="{FF2B5EF4-FFF2-40B4-BE49-F238E27FC236}">
                  <a16:creationId xmlns:a16="http://schemas.microsoft.com/office/drawing/2014/main" id="{E4AD2328-47D8-E44A-ADBC-CBEA80B440DF}"/>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twoCellAnchor editAs="oneCell">
    <xdr:from>
      <xdr:col>19</xdr:col>
      <xdr:colOff>263055</xdr:colOff>
      <xdr:row>80</xdr:row>
      <xdr:rowOff>0</xdr:rowOff>
    </xdr:from>
    <xdr:to>
      <xdr:col>19</xdr:col>
      <xdr:colOff>263415</xdr:colOff>
      <xdr:row>80</xdr:row>
      <xdr:rowOff>360</xdr:rowOff>
    </xdr:to>
    <mc:AlternateContent xmlns:mc="http://schemas.openxmlformats.org/markup-compatibility/2006" xmlns:xdr14="http://schemas.microsoft.com/office/excel/2010/spreadsheetDrawing">
      <mc:Choice Requires="xdr14">
        <xdr:contentPart xmlns:r="http://schemas.openxmlformats.org/officeDocument/2006/relationships" r:id="rId100">
          <xdr14:nvContentPartPr>
            <xdr14:cNvPr id="196" name="Ink 195">
              <a:extLst>
                <a:ext uri="{FF2B5EF4-FFF2-40B4-BE49-F238E27FC236}">
                  <a16:creationId xmlns:a16="http://schemas.microsoft.com/office/drawing/2014/main" id="{5B5D71EE-8667-4044-8977-326D5E44BAA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twoCellAnchor>
  <xdr:oneCellAnchor>
    <xdr:from>
      <xdr:col>10</xdr:col>
      <xdr:colOff>0</xdr:colOff>
      <xdr:row>95</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1">
          <xdr14:nvContentPartPr>
            <xdr14:cNvPr id="197" name="Ink 196">
              <a:extLst>
                <a:ext uri="{FF2B5EF4-FFF2-40B4-BE49-F238E27FC236}">
                  <a16:creationId xmlns:a16="http://schemas.microsoft.com/office/drawing/2014/main" id="{A73395D0-80ED-C441-B2C6-71356E8D8F2F}"/>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99</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2">
          <xdr14:nvContentPartPr>
            <xdr14:cNvPr id="200" name="Ink 199">
              <a:extLst>
                <a:ext uri="{FF2B5EF4-FFF2-40B4-BE49-F238E27FC236}">
                  <a16:creationId xmlns:a16="http://schemas.microsoft.com/office/drawing/2014/main" id="{43EB217C-52B8-4041-B15A-75797F056FD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18</xdr:col>
      <xdr:colOff>263055</xdr:colOff>
      <xdr:row>99</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3">
          <xdr14:nvContentPartPr>
            <xdr14:cNvPr id="201" name="Ink 200">
              <a:extLst>
                <a:ext uri="{FF2B5EF4-FFF2-40B4-BE49-F238E27FC236}">
                  <a16:creationId xmlns:a16="http://schemas.microsoft.com/office/drawing/2014/main" id="{95A52457-2C74-F840-89E6-7D2AEF3BA2F8}"/>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0</xdr:colOff>
      <xdr:row>105</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4">
          <xdr14:nvContentPartPr>
            <xdr14:cNvPr id="202" name="Ink 201">
              <a:extLst>
                <a:ext uri="{FF2B5EF4-FFF2-40B4-BE49-F238E27FC236}">
                  <a16:creationId xmlns:a16="http://schemas.microsoft.com/office/drawing/2014/main" id="{53529EF1-8F14-DE4B-A682-1AD3CB40D66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9</xdr:col>
      <xdr:colOff>0</xdr:colOff>
      <xdr:row>111</xdr:row>
      <xdr:rowOff>131378</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5">
          <xdr14:nvContentPartPr>
            <xdr14:cNvPr id="203" name="Ink 202">
              <a:extLst>
                <a:ext uri="{FF2B5EF4-FFF2-40B4-BE49-F238E27FC236}">
                  <a16:creationId xmlns:a16="http://schemas.microsoft.com/office/drawing/2014/main" id="{31982EB6-8FF5-B04C-AFA4-1BEECFF068E0}"/>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153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6">
          <xdr14:nvContentPartPr>
            <xdr14:cNvPr id="206" name="Ink 205">
              <a:extLst>
                <a:ext uri="{FF2B5EF4-FFF2-40B4-BE49-F238E27FC236}">
                  <a16:creationId xmlns:a16="http://schemas.microsoft.com/office/drawing/2014/main" id="{D2696B9A-37AA-1E46-B41A-6EA696F0B22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3</xdr:col>
      <xdr:colOff>263055</xdr:colOff>
      <xdr:row>153</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7">
          <xdr14:nvContentPartPr>
            <xdr14:cNvPr id="207" name="Ink 206">
              <a:extLst>
                <a:ext uri="{FF2B5EF4-FFF2-40B4-BE49-F238E27FC236}">
                  <a16:creationId xmlns:a16="http://schemas.microsoft.com/office/drawing/2014/main" id="{E4041C23-8FB9-4E4C-B9EF-BBDA739D9EA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0</xdr:colOff>
      <xdr:row>68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8">
          <xdr14:nvContentPartPr>
            <xdr14:cNvPr id="106" name="Ink 105">
              <a:extLst>
                <a:ext uri="{FF2B5EF4-FFF2-40B4-BE49-F238E27FC236}">
                  <a16:creationId xmlns:a16="http://schemas.microsoft.com/office/drawing/2014/main" id="{42251883-F68C-374F-98D0-E70B43A5580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14</xdr:col>
      <xdr:colOff>0</xdr:colOff>
      <xdr:row>68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09">
          <xdr14:nvContentPartPr>
            <xdr14:cNvPr id="107" name="Ink 106">
              <a:extLst>
                <a:ext uri="{FF2B5EF4-FFF2-40B4-BE49-F238E27FC236}">
                  <a16:creationId xmlns:a16="http://schemas.microsoft.com/office/drawing/2014/main" id="{AB6AECC3-873D-3845-9F6F-2B589217D81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0</xdr:colOff>
      <xdr:row>68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0">
          <xdr14:nvContentPartPr>
            <xdr14:cNvPr id="108" name="Ink 107">
              <a:extLst>
                <a:ext uri="{FF2B5EF4-FFF2-40B4-BE49-F238E27FC236}">
                  <a16:creationId xmlns:a16="http://schemas.microsoft.com/office/drawing/2014/main" id="{C9F69888-8A0E-6C44-BCAB-031D5DA38C3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0</xdr:colOff>
      <xdr:row>68</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1">
          <xdr14:nvContentPartPr>
            <xdr14:cNvPr id="109" name="Ink 108">
              <a:extLst>
                <a:ext uri="{FF2B5EF4-FFF2-40B4-BE49-F238E27FC236}">
                  <a16:creationId xmlns:a16="http://schemas.microsoft.com/office/drawing/2014/main" id="{AA3CD161-1BF0-9248-9859-E318CE791544}"/>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0</xdr:colOff>
      <xdr:row>96</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2">
          <xdr14:nvContentPartPr>
            <xdr14:cNvPr id="110" name="Ink 109">
              <a:extLst>
                <a:ext uri="{FF2B5EF4-FFF2-40B4-BE49-F238E27FC236}">
                  <a16:creationId xmlns:a16="http://schemas.microsoft.com/office/drawing/2014/main" id="{2A3FAE31-1E88-8749-B02C-4A61F253743B}"/>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14</xdr:col>
      <xdr:colOff>0</xdr:colOff>
      <xdr:row>96</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3">
          <xdr14:nvContentPartPr>
            <xdr14:cNvPr id="111" name="Ink 110">
              <a:extLst>
                <a:ext uri="{FF2B5EF4-FFF2-40B4-BE49-F238E27FC236}">
                  <a16:creationId xmlns:a16="http://schemas.microsoft.com/office/drawing/2014/main" id="{6B433C57-3240-0E45-98C4-2CDF5E42F313}"/>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0</xdr:colOff>
      <xdr:row>96</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4">
          <xdr14:nvContentPartPr>
            <xdr14:cNvPr id="112" name="Ink 111">
              <a:extLst>
                <a:ext uri="{FF2B5EF4-FFF2-40B4-BE49-F238E27FC236}">
                  <a16:creationId xmlns:a16="http://schemas.microsoft.com/office/drawing/2014/main" id="{A071D8F4-BCE3-5B45-A961-D7F3C81C58E1}"/>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0</xdr:colOff>
      <xdr:row>96</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5">
          <xdr14:nvContentPartPr>
            <xdr14:cNvPr id="113" name="Ink 112">
              <a:extLst>
                <a:ext uri="{FF2B5EF4-FFF2-40B4-BE49-F238E27FC236}">
                  <a16:creationId xmlns:a16="http://schemas.microsoft.com/office/drawing/2014/main" id="{C5D95B87-B214-AE4B-AE33-CE4E6F4E7F8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0</xdr:colOff>
      <xdr:row>124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6">
          <xdr14:nvContentPartPr>
            <xdr14:cNvPr id="114" name="Ink 113">
              <a:extLst>
                <a:ext uri="{FF2B5EF4-FFF2-40B4-BE49-F238E27FC236}">
                  <a16:creationId xmlns:a16="http://schemas.microsoft.com/office/drawing/2014/main" id="{8B0DB19E-B151-6C47-B971-00A12830752D}"/>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14</xdr:col>
      <xdr:colOff>0</xdr:colOff>
      <xdr:row>124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7">
          <xdr14:nvContentPartPr>
            <xdr14:cNvPr id="115" name="Ink 114">
              <a:extLst>
                <a:ext uri="{FF2B5EF4-FFF2-40B4-BE49-F238E27FC236}">
                  <a16:creationId xmlns:a16="http://schemas.microsoft.com/office/drawing/2014/main" id="{5503F497-1845-E741-9F31-8DD54F3D92E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0</xdr:colOff>
      <xdr:row>124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8">
          <xdr14:nvContentPartPr>
            <xdr14:cNvPr id="116" name="Ink 115">
              <a:extLst>
                <a:ext uri="{FF2B5EF4-FFF2-40B4-BE49-F238E27FC236}">
                  <a16:creationId xmlns:a16="http://schemas.microsoft.com/office/drawing/2014/main" id="{D39A869A-40AC-DE4D-B251-AA43595A0F47}"/>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0</xdr:colOff>
      <xdr:row>124</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19">
          <xdr14:nvContentPartPr>
            <xdr14:cNvPr id="117" name="Ink 116">
              <a:extLst>
                <a:ext uri="{FF2B5EF4-FFF2-40B4-BE49-F238E27FC236}">
                  <a16:creationId xmlns:a16="http://schemas.microsoft.com/office/drawing/2014/main" id="{37DBEFEA-28C0-2444-BA6F-529C60176359}"/>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0</xdr:colOff>
      <xdr:row>152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0">
          <xdr14:nvContentPartPr>
            <xdr14:cNvPr id="118" name="Ink 117">
              <a:extLst>
                <a:ext uri="{FF2B5EF4-FFF2-40B4-BE49-F238E27FC236}">
                  <a16:creationId xmlns:a16="http://schemas.microsoft.com/office/drawing/2014/main" id="{0F097357-AD9C-0540-942F-C5F053E01F19}"/>
                </a:ext>
              </a:extLst>
            </xdr14:cNvPr>
            <xdr14:cNvContentPartPr/>
          </xdr14:nvContentPartPr>
          <xdr14:nvPr macro=""/>
          <xdr14:xfrm>
            <a:off x="6568920" y="2261880"/>
            <a:ext cx="360" cy="360"/>
          </xdr14:xfrm>
        </xdr:contentPart>
      </mc:Choice>
      <mc:Fallback xmlns="">
        <xdr:pic>
          <xdr:nvPicPr>
            <xdr:cNvPr id="35" name="Ink 34">
              <a:extLst>
                <a:ext uri="{FF2B5EF4-FFF2-40B4-BE49-F238E27FC236}">
                  <a16:creationId xmlns:a16="http://schemas.microsoft.com/office/drawing/2014/main" id="{7CD82E0E-5D84-8841-AB9A-E49E150D6D14}"/>
                </a:ext>
              </a:extLst>
            </xdr:cNvPr>
            <xdr:cNvPicPr/>
          </xdr:nvPicPr>
          <xdr:blipFill>
            <a:blip xmlns:r="http://schemas.openxmlformats.org/officeDocument/2006/relationships" r:embed="rId5"/>
            <a:stretch>
              <a:fillRect/>
            </a:stretch>
          </xdr:blipFill>
          <xdr:spPr>
            <a:xfrm>
              <a:off x="6559920" y="2253240"/>
              <a:ext cx="18000" cy="18000"/>
            </a:xfrm>
            <a:prstGeom prst="rect">
              <a:avLst/>
            </a:prstGeom>
          </xdr:spPr>
        </xdr:pic>
      </mc:Fallback>
    </mc:AlternateContent>
    <xdr:clientData/>
  </xdr:oneCellAnchor>
  <xdr:oneCellAnchor>
    <xdr:from>
      <xdr:col>14</xdr:col>
      <xdr:colOff>0</xdr:colOff>
      <xdr:row>152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1">
          <xdr14:nvContentPartPr>
            <xdr14:cNvPr id="119" name="Ink 118">
              <a:extLst>
                <a:ext uri="{FF2B5EF4-FFF2-40B4-BE49-F238E27FC236}">
                  <a16:creationId xmlns:a16="http://schemas.microsoft.com/office/drawing/2014/main" id="{AF163ECC-DB6E-E441-A54F-CA4D55C82E55}"/>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0</xdr:colOff>
      <xdr:row>152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2">
          <xdr14:nvContentPartPr>
            <xdr14:cNvPr id="120" name="Ink 119">
              <a:extLst>
                <a:ext uri="{FF2B5EF4-FFF2-40B4-BE49-F238E27FC236}">
                  <a16:creationId xmlns:a16="http://schemas.microsoft.com/office/drawing/2014/main" id="{E37B3182-FB82-4A47-A954-43A87455375A}"/>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oneCellAnchor>
    <xdr:from>
      <xdr:col>14</xdr:col>
      <xdr:colOff>0</xdr:colOff>
      <xdr:row>152</xdr:row>
      <xdr:rowOff>0</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23">
          <xdr14:nvContentPartPr>
            <xdr14:cNvPr id="121" name="Ink 120">
              <a:extLst>
                <a:ext uri="{FF2B5EF4-FFF2-40B4-BE49-F238E27FC236}">
                  <a16:creationId xmlns:a16="http://schemas.microsoft.com/office/drawing/2014/main" id="{1F6EC24A-6D7A-5C45-B9A0-5F767EAAD3DB}"/>
                </a:ext>
              </a:extLst>
            </xdr14:cNvPr>
            <xdr14:cNvContentPartPr/>
          </xdr14:nvContentPartPr>
          <xdr14:nvPr macro=""/>
          <xdr14:xfrm>
            <a:off x="5862600" y="4876560"/>
            <a:ext cx="360" cy="360"/>
          </xdr14:xfrm>
        </xdr:contentPart>
      </mc:Choice>
      <mc:Fallback xmlns="">
        <xdr:pic>
          <xdr:nvPicPr>
            <xdr:cNvPr id="37" name="Ink 36">
              <a:extLst>
                <a:ext uri="{FF2B5EF4-FFF2-40B4-BE49-F238E27FC236}">
                  <a16:creationId xmlns:a16="http://schemas.microsoft.com/office/drawing/2014/main" id="{8D589C7B-76A3-5C4F-913B-07A60A17F4B9}"/>
                </a:ext>
              </a:extLst>
            </xdr:cNvPr>
            <xdr:cNvPicPr/>
          </xdr:nvPicPr>
          <xdr:blipFill>
            <a:blip xmlns:r="http://schemas.openxmlformats.org/officeDocument/2006/relationships" r:embed="rId5"/>
            <a:stretch>
              <a:fillRect/>
            </a:stretch>
          </xdr:blipFill>
          <xdr:spPr>
            <a:xfrm>
              <a:off x="5853960" y="4867560"/>
              <a:ext cx="18000" cy="18000"/>
            </a:xfrm>
            <a:prstGeom prst="rect">
              <a:avLst/>
            </a:prstGeom>
          </xdr:spPr>
        </xdr:pic>
      </mc:Fallback>
    </mc:AlternateContent>
    <xdr:clientData/>
  </xdr:oneCellAnchor>
</xdr:wsDr>
</file>

<file path=xl/drawings/drawing5.xml><?xml version="1.0" encoding="utf-8"?>
<xdr:wsDr xmlns:xdr="http://schemas.openxmlformats.org/drawingml/2006/spreadsheetDrawing" xmlns:a="http://schemas.openxmlformats.org/drawingml/2006/main">
  <xdr:twoCellAnchor>
    <xdr:from>
      <xdr:col>0</xdr:col>
      <xdr:colOff>90438</xdr:colOff>
      <xdr:row>0</xdr:row>
      <xdr:rowOff>1</xdr:rowOff>
    </xdr:from>
    <xdr:to>
      <xdr:col>16</xdr:col>
      <xdr:colOff>28222</xdr:colOff>
      <xdr:row>20</xdr:row>
      <xdr:rowOff>0</xdr:rowOff>
    </xdr:to>
    <xdr:graphicFrame macro="">
      <xdr:nvGraphicFramePr>
        <xdr:cNvPr id="2" name="Chart 1">
          <a:extLst>
            <a:ext uri="{FF2B5EF4-FFF2-40B4-BE49-F238E27FC236}">
              <a16:creationId xmlns:a16="http://schemas.microsoft.com/office/drawing/2014/main" id="{F717A0D8-CFA8-8D46-9A7F-53F0450D64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84667</xdr:colOff>
      <xdr:row>20</xdr:row>
      <xdr:rowOff>12959</xdr:rowOff>
    </xdr:from>
    <xdr:to>
      <xdr:col>16</xdr:col>
      <xdr:colOff>42334</xdr:colOff>
      <xdr:row>40</xdr:row>
      <xdr:rowOff>56445</xdr:rowOff>
    </xdr:to>
    <xdr:graphicFrame macro="">
      <xdr:nvGraphicFramePr>
        <xdr:cNvPr id="3" name="Chart 2">
          <a:extLst>
            <a:ext uri="{FF2B5EF4-FFF2-40B4-BE49-F238E27FC236}">
              <a16:creationId xmlns:a16="http://schemas.microsoft.com/office/drawing/2014/main" id="{BF5716EC-2513-5942-9A8D-1E62B176A7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93131</xdr:colOff>
      <xdr:row>40</xdr:row>
      <xdr:rowOff>91275</xdr:rowOff>
    </xdr:from>
    <xdr:to>
      <xdr:col>16</xdr:col>
      <xdr:colOff>56444</xdr:colOff>
      <xdr:row>60</xdr:row>
      <xdr:rowOff>14111</xdr:rowOff>
    </xdr:to>
    <xdr:graphicFrame macro="">
      <xdr:nvGraphicFramePr>
        <xdr:cNvPr id="4" name="Chart 3">
          <a:extLst>
            <a:ext uri="{FF2B5EF4-FFF2-40B4-BE49-F238E27FC236}">
              <a16:creationId xmlns:a16="http://schemas.microsoft.com/office/drawing/2014/main" id="{7943E5D5-76B1-E147-BAF7-2762ECF46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87491</xdr:colOff>
      <xdr:row>60</xdr:row>
      <xdr:rowOff>41883</xdr:rowOff>
    </xdr:from>
    <xdr:to>
      <xdr:col>16</xdr:col>
      <xdr:colOff>42333</xdr:colOff>
      <xdr:row>80</xdr:row>
      <xdr:rowOff>56445</xdr:rowOff>
    </xdr:to>
    <xdr:graphicFrame macro="">
      <xdr:nvGraphicFramePr>
        <xdr:cNvPr id="5" name="Chart 4">
          <a:extLst>
            <a:ext uri="{FF2B5EF4-FFF2-40B4-BE49-F238E27FC236}">
              <a16:creationId xmlns:a16="http://schemas.microsoft.com/office/drawing/2014/main" id="{2065DF8A-DF26-CD4C-8292-AAC02B53DC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69143</xdr:colOff>
      <xdr:row>80</xdr:row>
      <xdr:rowOff>54584</xdr:rowOff>
    </xdr:from>
    <xdr:to>
      <xdr:col>16</xdr:col>
      <xdr:colOff>42333</xdr:colOff>
      <xdr:row>99</xdr:row>
      <xdr:rowOff>183444</xdr:rowOff>
    </xdr:to>
    <xdr:graphicFrame macro="">
      <xdr:nvGraphicFramePr>
        <xdr:cNvPr id="6" name="Chart 5">
          <a:extLst>
            <a:ext uri="{FF2B5EF4-FFF2-40B4-BE49-F238E27FC236}">
              <a16:creationId xmlns:a16="http://schemas.microsoft.com/office/drawing/2014/main" id="{26739D4D-75B3-2543-9A6F-503DD01D00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35276</xdr:colOff>
      <xdr:row>103</xdr:row>
      <xdr:rowOff>2375</xdr:rowOff>
    </xdr:from>
    <xdr:to>
      <xdr:col>17</xdr:col>
      <xdr:colOff>458610</xdr:colOff>
      <xdr:row>136</xdr:row>
      <xdr:rowOff>93392</xdr:rowOff>
    </xdr:to>
    <xdr:graphicFrame macro="">
      <xdr:nvGraphicFramePr>
        <xdr:cNvPr id="7" name="Chart 6">
          <a:extLst>
            <a:ext uri="{FF2B5EF4-FFF2-40B4-BE49-F238E27FC236}">
              <a16:creationId xmlns:a16="http://schemas.microsoft.com/office/drawing/2014/main" id="{1FAFEE35-62A8-6144-B9AD-422F6308D4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800100</xdr:colOff>
      <xdr:row>70</xdr:row>
      <xdr:rowOff>158750</xdr:rowOff>
    </xdr:to>
    <xdr:graphicFrame macro="">
      <xdr:nvGraphicFramePr>
        <xdr:cNvPr id="2" name="Chart 1">
          <a:extLst>
            <a:ext uri="{FF2B5EF4-FFF2-40B4-BE49-F238E27FC236}">
              <a16:creationId xmlns:a16="http://schemas.microsoft.com/office/drawing/2014/main" id="{0311EBC6-4C8A-A249-A815-0E32FE59D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526143</xdr:colOff>
      <xdr:row>13</xdr:row>
      <xdr:rowOff>18142</xdr:rowOff>
    </xdr:from>
    <xdr:to>
      <xdr:col>2</xdr:col>
      <xdr:colOff>616857</xdr:colOff>
      <xdr:row>14</xdr:row>
      <xdr:rowOff>72571</xdr:rowOff>
    </xdr:to>
    <xdr:sp macro="" textlink="">
      <xdr:nvSpPr>
        <xdr:cNvPr id="5" name="Frame 4">
          <a:extLst>
            <a:ext uri="{FF2B5EF4-FFF2-40B4-BE49-F238E27FC236}">
              <a16:creationId xmlns:a16="http://schemas.microsoft.com/office/drawing/2014/main" id="{272EBD12-E058-094B-A6B9-D0CDC64900C5}"/>
            </a:ext>
          </a:extLst>
        </xdr:cNvPr>
        <xdr:cNvSpPr/>
      </xdr:nvSpPr>
      <xdr:spPr>
        <a:xfrm>
          <a:off x="1360714" y="2612571"/>
          <a:ext cx="925286" cy="254000"/>
        </a:xfrm>
        <a:prstGeom prst="fram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GB" sz="1100"/>
        </a:p>
      </xdr:txBody>
    </xdr:sp>
    <xdr:clientData/>
  </xdr:twoCellAnchor>
</xdr:wsDr>
</file>

<file path=xl/drawings/drawing7.xml><?xml version="1.0" encoding="utf-8"?>
<c:userShapes xmlns:c="http://schemas.openxmlformats.org/drawingml/2006/chart">
  <cdr:relSizeAnchor xmlns:cdr="http://schemas.openxmlformats.org/drawingml/2006/chartDrawing">
    <cdr:from>
      <cdr:x>0.09917</cdr:x>
      <cdr:y>0.70986</cdr:y>
    </cdr:from>
    <cdr:to>
      <cdr:x>0.16864</cdr:x>
      <cdr:y>0.72783</cdr:y>
    </cdr:to>
    <cdr:sp macro="" textlink="">
      <cdr:nvSpPr>
        <cdr:cNvPr id="2" name="Frame 1">
          <a:extLst xmlns:a="http://schemas.openxmlformats.org/drawingml/2006/main">
            <a:ext uri="{FF2B5EF4-FFF2-40B4-BE49-F238E27FC236}">
              <a16:creationId xmlns:a16="http://schemas.microsoft.com/office/drawing/2014/main" id="{272EBD12-E058-094B-A6B9-D0CDC64900C5}"/>
            </a:ext>
          </a:extLst>
        </cdr:cNvPr>
        <cdr:cNvSpPr/>
      </cdr:nvSpPr>
      <cdr:spPr>
        <a:xfrm xmlns:a="http://schemas.openxmlformats.org/drawingml/2006/main">
          <a:off x="1320800" y="10029372"/>
          <a:ext cx="925286" cy="254000"/>
        </a:xfrm>
        <a:prstGeom xmlns:a="http://schemas.openxmlformats.org/drawingml/2006/main" prst="frame">
          <a:avLst/>
        </a:prstGeom>
      </cdr:spPr>
      <cdr:style>
        <a:lnRef xmlns:a="http://schemas.openxmlformats.org/drawingml/2006/main" idx="2">
          <a:schemeClr val="accent2">
            <a:shade val="50000"/>
          </a:schemeClr>
        </a:lnRef>
        <a:fillRef xmlns:a="http://schemas.openxmlformats.org/drawingml/2006/main" idx="1">
          <a:schemeClr val="accent2"/>
        </a:fillRef>
        <a:effectRef xmlns:a="http://schemas.openxmlformats.org/drawingml/2006/main" idx="0">
          <a:schemeClr val="accent2"/>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GB" sz="1100"/>
        </a:p>
      </cdr:txBody>
    </cdr:sp>
  </cdr:relSizeAnchor>
  <cdr:relSizeAnchor xmlns:cdr="http://schemas.openxmlformats.org/drawingml/2006/chartDrawing">
    <cdr:from>
      <cdr:x>0.07465</cdr:x>
      <cdr:y>0.53522</cdr:y>
    </cdr:from>
    <cdr:to>
      <cdr:x>0.17164</cdr:x>
      <cdr:y>0.55474</cdr:y>
    </cdr:to>
    <cdr:sp macro="" textlink="">
      <cdr:nvSpPr>
        <cdr:cNvPr id="3" name="Frame 2">
          <a:extLst xmlns:a="http://schemas.openxmlformats.org/drawingml/2006/main">
            <a:ext uri="{FF2B5EF4-FFF2-40B4-BE49-F238E27FC236}">
              <a16:creationId xmlns:a16="http://schemas.microsoft.com/office/drawing/2014/main" id="{11F0BBBD-64E4-9A40-B613-CFDFAEA41B32}"/>
            </a:ext>
          </a:extLst>
        </cdr:cNvPr>
        <cdr:cNvSpPr/>
      </cdr:nvSpPr>
      <cdr:spPr>
        <a:xfrm xmlns:a="http://schemas.openxmlformats.org/drawingml/2006/main">
          <a:off x="994228" y="7561942"/>
          <a:ext cx="1291771" cy="275771"/>
        </a:xfrm>
        <a:prstGeom xmlns:a="http://schemas.openxmlformats.org/drawingml/2006/main" prst="frame">
          <a:avLst/>
        </a:prstGeom>
      </cdr:spPr>
      <cdr:style>
        <a:lnRef xmlns:a="http://schemas.openxmlformats.org/drawingml/2006/main" idx="2">
          <a:schemeClr val="accent2">
            <a:shade val="50000"/>
          </a:schemeClr>
        </a:lnRef>
        <a:fillRef xmlns:a="http://schemas.openxmlformats.org/drawingml/2006/main" idx="1">
          <a:schemeClr val="accent2"/>
        </a:fillRef>
        <a:effectRef xmlns:a="http://schemas.openxmlformats.org/drawingml/2006/main" idx="0">
          <a:schemeClr val="accent2"/>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GB" sz="1100"/>
        </a:p>
      </cdr:txBody>
    </cdr:sp>
  </cdr:relSizeAnchor>
  <cdr:relSizeAnchor xmlns:cdr="http://schemas.openxmlformats.org/drawingml/2006/chartDrawing">
    <cdr:from>
      <cdr:x>0.10326</cdr:x>
      <cdr:y>0.88449</cdr:y>
    </cdr:from>
    <cdr:to>
      <cdr:x>0.17273</cdr:x>
      <cdr:y>0.90247</cdr:y>
    </cdr:to>
    <cdr:sp macro="" textlink="">
      <cdr:nvSpPr>
        <cdr:cNvPr id="4" name="Frame 3">
          <a:extLst xmlns:a="http://schemas.openxmlformats.org/drawingml/2006/main">
            <a:ext uri="{FF2B5EF4-FFF2-40B4-BE49-F238E27FC236}">
              <a16:creationId xmlns:a16="http://schemas.microsoft.com/office/drawing/2014/main" id="{DF4E9D8D-22ED-4243-8739-76803D729059}"/>
            </a:ext>
          </a:extLst>
        </cdr:cNvPr>
        <cdr:cNvSpPr/>
      </cdr:nvSpPr>
      <cdr:spPr>
        <a:xfrm xmlns:a="http://schemas.openxmlformats.org/drawingml/2006/main">
          <a:off x="1375228" y="12496801"/>
          <a:ext cx="925286" cy="254000"/>
        </a:xfrm>
        <a:prstGeom xmlns:a="http://schemas.openxmlformats.org/drawingml/2006/main" prst="frame">
          <a:avLst/>
        </a:prstGeom>
      </cdr:spPr>
      <cdr:style>
        <a:lnRef xmlns:a="http://schemas.openxmlformats.org/drawingml/2006/main" idx="2">
          <a:schemeClr val="accent2">
            <a:shade val="50000"/>
          </a:schemeClr>
        </a:lnRef>
        <a:fillRef xmlns:a="http://schemas.openxmlformats.org/drawingml/2006/main" idx="1">
          <a:schemeClr val="accent2"/>
        </a:fillRef>
        <a:effectRef xmlns:a="http://schemas.openxmlformats.org/drawingml/2006/main" idx="0">
          <a:schemeClr val="accent2"/>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t"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l"/>
          <a:endParaRPr lang="en-GB" sz="1100"/>
        </a:p>
      </cdr:txBody>
    </cdr:sp>
  </cdr:relSizeAnchor>
</c:userShapes>
</file>

<file path=xl/drawings/drawing8.xml><?xml version="1.0" encoding="utf-8"?>
<xdr:wsDr xmlns:xdr="http://schemas.openxmlformats.org/drawingml/2006/spreadsheetDrawing" xmlns:a="http://schemas.openxmlformats.org/drawingml/2006/main">
  <xdr:twoCellAnchor>
    <xdr:from>
      <xdr:col>0</xdr:col>
      <xdr:colOff>0</xdr:colOff>
      <xdr:row>0</xdr:row>
      <xdr:rowOff>1</xdr:rowOff>
    </xdr:from>
    <xdr:to>
      <xdr:col>16</xdr:col>
      <xdr:colOff>12700</xdr:colOff>
      <xdr:row>99</xdr:row>
      <xdr:rowOff>181429</xdr:rowOff>
    </xdr:to>
    <xdr:graphicFrame macro="">
      <xdr:nvGraphicFramePr>
        <xdr:cNvPr id="4" name="Chart 3">
          <a:extLst>
            <a:ext uri="{FF2B5EF4-FFF2-40B4-BE49-F238E27FC236}">
              <a16:creationId xmlns:a16="http://schemas.microsoft.com/office/drawing/2014/main" id="{F8A66210-F9EA-444D-A3EE-C0844EF0B4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812800</xdr:colOff>
      <xdr:row>100</xdr:row>
      <xdr:rowOff>50800</xdr:rowOff>
    </xdr:to>
    <xdr:graphicFrame macro="">
      <xdr:nvGraphicFramePr>
        <xdr:cNvPr id="4" name="Chart 3">
          <a:extLst>
            <a:ext uri="{FF2B5EF4-FFF2-40B4-BE49-F238E27FC236}">
              <a16:creationId xmlns:a16="http://schemas.microsoft.com/office/drawing/2014/main" id="{720A637A-87AC-3A4B-9333-2719A7A4C3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812800</xdr:colOff>
      <xdr:row>100</xdr:row>
      <xdr:rowOff>50800</xdr:rowOff>
    </xdr:to>
    <xdr:graphicFrame macro="">
      <xdr:nvGraphicFramePr>
        <xdr:cNvPr id="2" name="Chart 1">
          <a:extLst>
            <a:ext uri="{FF2B5EF4-FFF2-40B4-BE49-F238E27FC236}">
              <a16:creationId xmlns:a16="http://schemas.microsoft.com/office/drawing/2014/main" id="{E7929012-E23B-0F43-948B-EB9C2255A6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812800</xdr:colOff>
      <xdr:row>100</xdr:row>
      <xdr:rowOff>50800</xdr:rowOff>
    </xdr:to>
    <xdr:graphicFrame macro="">
      <xdr:nvGraphicFramePr>
        <xdr:cNvPr id="2" name="Chart 1">
          <a:extLst>
            <a:ext uri="{FF2B5EF4-FFF2-40B4-BE49-F238E27FC236}">
              <a16:creationId xmlns:a16="http://schemas.microsoft.com/office/drawing/2014/main" id="{69AABB23-BDD8-B248-8A3C-680A771579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812800</xdr:colOff>
      <xdr:row>100</xdr:row>
      <xdr:rowOff>50800</xdr:rowOff>
    </xdr:to>
    <xdr:graphicFrame macro="">
      <xdr:nvGraphicFramePr>
        <xdr:cNvPr id="2" name="Chart 1">
          <a:extLst>
            <a:ext uri="{FF2B5EF4-FFF2-40B4-BE49-F238E27FC236}">
              <a16:creationId xmlns:a16="http://schemas.microsoft.com/office/drawing/2014/main" id="{6284350A-6A9A-C448-8FFF-703510ADE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arinarukavitsyna/Desktop/WeST/Master/Requirements%20Documents/XRealStats-Mac.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g"/>
      <sheetName val="Wilcoxon Table"/>
      <sheetName val="Mann Table"/>
      <sheetName val="RSign Table"/>
      <sheetName val="Runs Table"/>
      <sheetName val="KS Table"/>
      <sheetName val="KS2 Table"/>
      <sheetName val="Lil Table"/>
      <sheetName val="AD Table"/>
      <sheetName val="AD2 Table"/>
      <sheetName val="SW Table"/>
      <sheetName val="Stud. Q Table"/>
      <sheetName val="Stud. Q Table 2"/>
      <sheetName val="Sp Rho Table"/>
      <sheetName val="Ken Tau Table"/>
      <sheetName val="Durbin Table"/>
      <sheetName val="Dunnett Table"/>
      <sheetName val="Dunnett 1"/>
      <sheetName val="Prime"/>
      <sheetName val="MSSD"/>
    </sheetNames>
    <definedNames>
      <definedName name="ADFTEST"/>
      <definedName name="GRANGER_TEST"/>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3:57.207"/>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0.14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1.6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05.61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08:54:10.716"/>
    </inkml:context>
    <inkml:brush xml:id="br0">
      <inkml:brushProperty name="width" value="0.05" units="cm"/>
      <inkml:brushProperty name="height" value="0.05" units="cm"/>
      <inkml:brushProperty name="color" value="#E71224"/>
    </inkml:brush>
  </inkml:definitions>
  <inkml:trace contextRef="#ctx0" brushRef="#br0">0 0 24575,'0'0'0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25.3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5-21T14:09:30.8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23.22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8:38.62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8:09:06.4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3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1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5:58.21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0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1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6:39.7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7:56:03.184"/>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7:56:03.18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7:56:23.828"/>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17:56:23.8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8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7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9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9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9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9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9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9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9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9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9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39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8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7:20.40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48"/>
    </inkml:context>
    <inkml:brush xml:id="br0">
      <inkml:brushProperty name="width" value="0.05" units="cm"/>
      <inkml:brushProperty name="height" value="0.05" units="cm"/>
      <inkml:brushProperty name="color" value="#E71224"/>
    </inkml:brush>
  </inkml:definitions>
  <inkml:trace contextRef="#ctx0" brushRef="#br0">1 8 24575,'0'-4'0,"0"0"0</inkml:trace>
</inkml:ink>
</file>

<file path=xl/ink/ink9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4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9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5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5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5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5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5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5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9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5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5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5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6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0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7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7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7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7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7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7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8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8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8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8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8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8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00.48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23.66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23.66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23.66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23.663"/>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23.6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1T22:38:23.6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3T14:57:08.324"/>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3T14:57:08.32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3T14:57:08.32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3T14:57:08.32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3T15:02:21.429"/>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3T15:02:41.440"/>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3T15:10:04.00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3T15:10:19.63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3T15:11:56.864"/>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3T15:11:56.865"/>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3T15:12:11.94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3T15:12:11.95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3T15:13:03.53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6-23T15:13:03.532"/>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7-07T19:48:26.978"/>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7-07T19:48:26.9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7-07T19:48:26.980"/>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7-07T19:48:26.981"/>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7-07T19:48:37.275"/>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7-07T19:48:37.276"/>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7-07T19:48:37.2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7-07T19:48:37.2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7-07T19:48:51.46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7-07T19:48:51.46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7-07T19:48:51.46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7-07T19:48:51.46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7-07T19:49:01.776"/>
    </inkml:context>
    <inkml:brush xml:id="br0">
      <inkml:brushProperty name="width" value="0.05" units="cm"/>
      <inkml:brushProperty name="height" value="0.05" units="cm"/>
      <inkml:brushProperty name="color" value="#E71224"/>
    </inkml:brush>
  </inkml:definitions>
  <inkml:trace contextRef="#ctx0" brushRef="#br0">0 1 24575,'0'0'0</inkml:trace>
</inkml:ink>
</file>

<file path=xl/ink/ink1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7-07T19:49:01.777"/>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7-07T19:49:01.778"/>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ink/ink1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1-07-07T19:49:01.779"/>
    </inkml:context>
    <inkml:brush xml:id="br0">
      <inkml:brushProperty name="width" value="0.05" units="cm"/>
      <inkml:brushProperty name="height" value="0.05" units="cm"/>
      <inkml:brushProperty name="color" value="#E71224"/>
    </inkml:brush>
  </inkml:definitions>
  <inkml:trace contextRef="#ctx0" brushRef="#br0">1 0 24575,'0'0'0</inkml:trace>
</inkm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B3" dT="2020-10-15T10:21:50.66" personId="{00000000-0000-0000-0000-000000000000}" id="{4C970DCC-1F7F-6948-BC7C-3C7E30351B0E}">
    <text># of words NOT found on Dale-Chall Word List</text>
  </threadedComment>
  <threadedComment ref="BB4" dT="2020-10-08T10:21:10.05" personId="{00000000-0000-0000-0000-000000000000}" id="{DFD6E91A-D686-3C4B-8371-631B5AF8245B}">
    <text>fulfil(1) | requirements(1) | unless(1) |</text>
  </threadedComment>
  <threadedComment ref="AM5" dT="2020-09-23T13:45:29.10" personId="{00000000-0000-0000-0000-000000000000}" id="{B9F95B95-D493-2D4D-9CA3-C8ACD2282FA3}">
    <text>that</text>
  </threadedComment>
  <threadedComment ref="BB5" dT="2020-10-08T10:21:46.13" personId="{00000000-0000-0000-0000-000000000000}" id="{B5FBED75-61EB-D547-8E5A-38579D042ED6}">
    <text>requirements(1) | explicitly(1) | verified(1) | verification(1) | process(1) | appendix(1) |</text>
  </threadedComment>
  <threadedComment ref="AJ6" dT="2020-09-17T08:45:11.75" personId="{00000000-0000-0000-0000-000000000000}" id="{1D86EB81-6598-BD4B-A9C2-38C15CCA2B3D}">
    <text>……to</text>
  </threadedComment>
  <threadedComment ref="AM6" dT="2020-09-23T13:45:18.65" personId="{00000000-0000-0000-0000-000000000000}" id="{4CAEECC0-98AA-A146-B56D-6FCBB5364389}">
    <text>each</text>
  </threadedComment>
  <threadedComment ref="Z7" dT="2020-07-24T13:46:36.21" personId="{00000000-0000-0000-0000-000000000000}" id="{2F39D742-8C02-E341-AB8A-092C6B302320}">
    <text>temperatures in what?</text>
  </threadedComment>
  <threadedComment ref="Z8" dT="2020-07-24T13:46:30.49" personId="{00000000-0000-0000-0000-000000000000}" id="{B012781B-0301-4B45-9AD8-14090FC8C94B}">
    <text>temperatures in what?</text>
  </threadedComment>
  <threadedComment ref="R9" dT="2020-09-03T20:00:40.86" personId="{00000000-0000-0000-0000-000000000000}" id="{B4520465-4CCD-B441-B260-EA3B1BCF68AE}">
    <text>interactions</text>
  </threadedComment>
  <threadedComment ref="AM9" dT="2020-09-23T13:48:34.56" personId="{00000000-0000-0000-0000-000000000000}" id="{B08C2C5E-4F93-D140-9961-438C77D47691}">
    <text>that, such</text>
  </threadedComment>
  <threadedComment ref="AN9" dT="2020-08-08T06:07:41.75" personId="{00000000-0000-0000-0000-000000000000}" id="{36115CCB-5103-AD4A-9B84-8EF04A299D14}">
    <text>Satellite ?</text>
  </threadedComment>
  <threadedComment ref="AM11" dT="2020-09-23T13:47:29.86" personId="{00000000-0000-0000-0000-000000000000}" id="{926F949D-7B5C-6046-91DA-66703150E5ED}">
    <text>that</text>
  </threadedComment>
  <threadedComment ref="AL12" dT="2020-09-04T11:09:06.74" personId="{00000000-0000-0000-0000-000000000000}" id="{BCD8BCCF-0395-2847-AC10-BB734EA9B0CA}">
    <text xml:space="preserve"> functional and operational requirements</text>
  </threadedComment>
  <threadedComment ref="AN12" dT="2020-08-08T06:07:55.86" personId="{00000000-0000-0000-0000-000000000000}" id="{CFA025D2-2A8F-C543-B2CB-E5CE4137FF79}">
    <text>Satellite</text>
  </threadedComment>
  <threadedComment ref="AN13" dT="2020-08-08T06:08:36.50" personId="{00000000-0000-0000-0000-000000000000}" id="{52E1D6A9-2FA5-6044-A55D-A51C7F53ED6C}">
    <text>Geodetic nadir, yaw steering</text>
  </threadedComment>
  <threadedComment ref="AL14" dT="2020-09-04T11:09:37.15" personId="{00000000-0000-0000-0000-000000000000}" id="{F666CFC0-9C77-5448-A7FA-80DA7D8DB945}">
    <text>estimation and control of attitude, position, velocity and angular rates</text>
  </threadedComment>
  <threadedComment ref="BB14" dT="2020-10-08T10:25:45.09" personId="{00000000-0000-0000-0000-000000000000}" id="{E04B1FFA-44D9-1C47-B03C-38AC2F5F28C9}">
    <text>accuracy(1) | estimation(1) | attitude(1) | position(1) | velocity(1) | angular(1) | derived(1) | observational(1) | location(1) | registration(1) | requirements(1) |</text>
  </threadedComment>
  <threadedComment ref="R15" dT="2020-09-03T19:41:28.48" personId="{00000000-0000-0000-0000-000000000000}" id="{A8C7D68A-794E-3147-A4C0-32D052BC3CB8}">
    <text>inhibit</text>
  </threadedComment>
  <threadedComment ref="AL16" dT="2020-09-04T11:10:02.57" personId="{00000000-0000-0000-0000-000000000000}" id="{B7CB9578-E0E8-5045-97DD-4053211EDCC5}">
    <text>performance, stability and robustness</text>
  </threadedComment>
  <threadedComment ref="AM16" dT="2020-09-23T13:49:59.09" personId="{00000000-0000-0000-0000-000000000000}" id="{F1DB3F31-5C53-C84F-9D2C-1B384FEC56D3}">
    <text>all</text>
  </threadedComment>
  <threadedComment ref="AO16" dT="2020-09-23T15:19:51.79" personId="{00000000-0000-0000-0000-000000000000}" id="{2BB3C958-3A2D-2B46-ACA7-BA98ED9C54F2}">
    <text>all</text>
  </threadedComment>
  <threadedComment ref="AS16" dT="2020-10-01T07:14:08.71" personId="{00000000-0000-0000-0000-000000000000}" id="{40985882-9FBA-3840-B219-F164C1200307}">
    <text>all</text>
  </threadedComment>
  <threadedComment ref="AO17" dT="2020-09-23T15:20:00.95" personId="{00000000-0000-0000-0000-000000000000}" id="{48E85521-8475-6A47-9DFA-773660B50095}">
    <text>fully</text>
  </threadedComment>
  <threadedComment ref="AL18" dT="2020-09-04T11:10:35.15" personId="{00000000-0000-0000-0000-000000000000}" id="{3148B107-D4C4-9F43-9E47-68CD4275D3DE}">
    <text>Emergency and Safe Mode</text>
  </threadedComment>
  <threadedComment ref="R19" dT="2020-09-03T19:40:52.29" personId="{00000000-0000-0000-0000-000000000000}" id="{B242CAC8-83D4-5D4C-BC4E-D861988EFC3B}">
    <text>update</text>
  </threadedComment>
  <threadedComment ref="AG19" dT="2020-09-16T15:21:24.26" personId="{00000000-0000-0000-0000-000000000000}" id="{9254ABB8-E134-4D4A-A885-4E8BF296E0ED}">
    <text>not require</text>
  </threadedComment>
  <threadedComment ref="AL19" dT="2020-09-04T11:12:07.92" personId="{00000000-0000-0000-0000-000000000000}" id="{785AEF12-DB2F-AE42-AA8D-71B15F45197B}">
    <text>e.g. Earth, Sun, stars</text>
  </threadedComment>
  <threadedComment ref="AN19" dT="2020-08-08T06:10:02.50" personId="{00000000-0000-0000-0000-000000000000}" id="{DA443126-08AB-FB49-ABFE-004EAD09ADEC}">
    <text xml:space="preserve">update from Ground </text>
  </threadedComment>
  <threadedComment ref="AD20" dT="2020-09-16T13:21:50.84" personId="{00000000-0000-0000-0000-000000000000}" id="{C50C1A4D-0C3A-BA44-BA77-7C65F01D511C}">
    <text>it shall be possible to access</text>
  </threadedComment>
  <threadedComment ref="AL20" dT="2020-09-04T11:13:00.20" personId="{00000000-0000-0000-0000-000000000000}" id="{F213CB5E-47FD-5446-9E74-915290EBD583}">
    <text>all AOCS units</text>
  </threadedComment>
  <threadedComment ref="AM20" dT="2020-09-23T13:51:13.49" personId="{00000000-0000-0000-0000-000000000000}" id="{90C14560-4DB8-4041-BE51-58DB935738DC}">
    <text>all</text>
  </threadedComment>
  <threadedComment ref="AN20" dT="2020-08-08T06:10:15.62" personId="{00000000-0000-0000-0000-000000000000}" id="{BCBB9002-F604-7142-BFF0-523AC963BE48}">
    <text>Ground</text>
  </threadedComment>
  <threadedComment ref="AO20" dT="2020-09-23T15:20:29.38" personId="{00000000-0000-0000-0000-000000000000}" id="{6E10EC84-9E5B-F743-A0B6-1F9627CC1A0C}">
    <text>all</text>
  </threadedComment>
  <threadedComment ref="AS20" dT="2020-10-01T07:14:08.71" personId="{00000000-0000-0000-0000-000000000000}" id="{CF697923-D16B-E344-B2F8-5DA8753A3E0F}">
    <text>all</text>
  </threadedComment>
  <threadedComment ref="R21" dT="2020-09-03T19:43:24.18" personId="{00000000-0000-0000-0000-000000000000}" id="{6FC8A980-3A66-C04B-8ED6-52521A3C1B65}">
    <text>validity</text>
  </threadedComment>
  <threadedComment ref="AL21" dT="2020-09-04T11:13:21.60" personId="{00000000-0000-0000-0000-000000000000}" id="{75988277-1DBF-AD44-B11F-6626F017A375}">
    <text xml:space="preserve"> all parameters</text>
  </threadedComment>
  <threadedComment ref="AM21" dT="2020-09-23T13:51:40.96" personId="{00000000-0000-0000-0000-000000000000}" id="{9A7B484D-BE1B-C246-B545-F5693AB316D9}">
    <text>all</text>
  </threadedComment>
  <threadedComment ref="AO21" dT="2020-09-23T15:20:36.75" personId="{00000000-0000-0000-0000-000000000000}" id="{11890E05-BA70-8349-A53B-77E94C052D09}">
    <text>all</text>
  </threadedComment>
  <threadedComment ref="AS21" dT="2020-10-01T07:14:08.71" personId="{00000000-0000-0000-0000-000000000000}" id="{F0DF9C06-C6C9-F741-89AB-2E5A10BFF9F9}">
    <text>all</text>
  </threadedComment>
</ThreadedComments>
</file>

<file path=xl/threadedComments/threadedComment2.xml><?xml version="1.0" encoding="utf-8"?>
<ThreadedComments xmlns="http://schemas.microsoft.com/office/spreadsheetml/2018/threadedcomments" xmlns:x="http://schemas.openxmlformats.org/spreadsheetml/2006/main">
  <threadedComment ref="BB3" dT="2020-10-15T10:21:50.66" personId="{00000000-0000-0000-0000-000000000000}" id="{825AA3E5-1ED3-7340-AF4F-B60A700BA396}">
    <text># of words NOT found on Dale-Chall Word List</text>
  </threadedComment>
  <threadedComment ref="AD21" dT="2020-09-16T13:22:09.16" personId="{00000000-0000-0000-0000-000000000000}" id="{1B7E1B22-34D8-434A-AA27-61F597CBF51E}">
    <text>staff shall be able to diagnose</text>
  </threadedComment>
</ThreadedComments>
</file>

<file path=xl/threadedComments/threadedComment3.xml><?xml version="1.0" encoding="utf-8"?>
<ThreadedComments xmlns="http://schemas.microsoft.com/office/spreadsheetml/2018/threadedcomments" xmlns:x="http://schemas.openxmlformats.org/spreadsheetml/2006/main">
  <threadedComment ref="BB3" dT="2020-10-15T10:21:50.66" personId="{00000000-0000-0000-0000-000000000000}" id="{DE3E078B-FD88-A542-8D59-12EEAAA7CE7E}">
    <text># of words NOT found on Dale-Chall Word List</text>
  </threadedComment>
</ThreadedComments>
</file>

<file path=xl/threadedComments/threadedComment4.xml><?xml version="1.0" encoding="utf-8"?>
<ThreadedComments xmlns="http://schemas.microsoft.com/office/spreadsheetml/2018/threadedcomments" xmlns:x="http://schemas.openxmlformats.org/spreadsheetml/2006/main">
  <threadedComment ref="BB3" dT="2020-10-15T10:21:50.66" personId="{00000000-0000-0000-0000-000000000000}" id="{9080A5A9-9F58-7640-9C8E-421B0188C911}">
    <text># of words NOT found on Dale-Chall Word List</text>
  </threadedComment>
  <threadedComment ref="AG26" dT="2020-09-16T15:20:58.11" personId="{00000000-0000-0000-0000-000000000000}" id="{11D21307-82E2-AA40-A6B1-FD7E627A3BC1}">
    <text>not in exit</text>
  </threadedComment>
</ThreadedComments>
</file>

<file path=xl/threadedComments/threadedComment5.xml><?xml version="1.0" encoding="utf-8"?>
<ThreadedComments xmlns="http://schemas.microsoft.com/office/spreadsheetml/2018/threadedcomments" xmlns:x="http://schemas.openxmlformats.org/spreadsheetml/2006/main">
  <threadedComment ref="BB3" dT="2020-10-15T10:21:50.66" personId="{00000000-0000-0000-0000-000000000000}" id="{F57BDF0B-6FFE-3843-8FC6-A2C6DD22254D}">
    <text># of words NOT found on Dale-Chall Word List</text>
  </threadedComment>
  <threadedComment ref="AD28" dT="2020-09-16T13:22:38.60" personId="{00000000-0000-0000-0000-000000000000}" id="{9BD76C8D-B921-2149-AB98-0E908C759BE3}">
    <text>staff shall be able to diagnose</text>
  </threadedComment>
</ThreadedComments>
</file>

<file path=xl/threadedComments/threadedComment6.xml><?xml version="1.0" encoding="utf-8"?>
<ThreadedComments xmlns="http://schemas.microsoft.com/office/spreadsheetml/2018/threadedcomments" xmlns:x="http://schemas.openxmlformats.org/spreadsheetml/2006/main">
  <threadedComment ref="BB3" dT="2020-10-15T10:21:50.66" personId="{00000000-0000-0000-0000-000000000000}" id="{3657F6D9-867D-FA40-BB4B-BC4D7CA9B191}">
    <text># of words NOT found on Dale-Chall Word List</text>
  </threadedComment>
</ThreadedComments>
</file>

<file path=xl/threadedComments/threadedComment7.xml><?xml version="1.0" encoding="utf-8"?>
<ThreadedComments xmlns="http://schemas.microsoft.com/office/spreadsheetml/2018/threadedcomments" xmlns:x="http://schemas.openxmlformats.org/spreadsheetml/2006/main">
  <threadedComment ref="BB3" dT="2020-10-15T10:21:50.66" personId="{00000000-0000-0000-0000-000000000000}" id="{6B2359AF-327E-ED43-B17E-16BF8A0B143E}">
    <text># of words NOT found on Dale-Chall Word List</text>
  </threadedComment>
  <threadedComment ref="AD21" dT="2020-09-16T13:21:01.02" personId="{00000000-0000-0000-0000-000000000000}" id="{4913AF23-0975-544B-A93E-52FEFEE54FCE}">
    <text xml:space="preserve"> staff is able to diagnose </text>
  </threadedComment>
</ThreadedComments>
</file>

<file path=xl/threadedComments/threadedComment8.xml><?xml version="1.0" encoding="utf-8"?>
<ThreadedComments xmlns="http://schemas.microsoft.com/office/spreadsheetml/2018/threadedcomments" xmlns:x="http://schemas.openxmlformats.org/spreadsheetml/2006/main">
  <threadedComment ref="BB3" dT="2020-10-15T10:21:50.66" personId="{00000000-0000-0000-0000-000000000000}" id="{970485E5-CE6A-5A47-8561-7ED923DA3FC4}">
    <text># of words NOT found on Dale-Chall Word List</text>
  </threadedComment>
  <threadedComment ref="AL4" dT="2020-09-04T11:37:51.87" personId="{00000000-0000-0000-0000-000000000000}" id="{A1DDD9E8-1373-AA4D-A843-47CFBE1FE51C}">
    <text>hardware and software capabilities</text>
  </threadedComment>
  <threadedComment ref="AL5" dT="2020-09-04T11:37:51.87" personId="{00000000-0000-0000-0000-000000000000}" id="{D4147875-45AE-514D-B90B-B7DC6EEB440F}">
    <text>hardware and software capabilities</text>
  </threadedComment>
  <threadedComment ref="AL6" dT="2020-09-04T11:37:51.87" personId="{00000000-0000-0000-0000-000000000000}" id="{188146C9-D6ED-9542-BCEA-77DFF5BE2A19}">
    <text>hardware and software capabilities</text>
  </threadedComment>
  <threadedComment ref="AL7" dT="2020-09-04T11:37:51.87" personId="{00000000-0000-0000-0000-000000000000}" id="{13707F46-2EBC-A842-8617-37E0E314B117}">
    <text>hardware and software capabilities</text>
  </threadedComment>
  <threadedComment ref="AL8" dT="2020-09-04T11:39:17.89" personId="{00000000-0000-0000-0000-000000000000}" id="{EC99B8F9-1615-994D-B95C-A02FE851D9FE}">
    <text>all attitudes, all phases</text>
  </threadedComment>
  <threadedComment ref="AM8" dT="2020-09-23T14:01:37.19" personId="{00000000-0000-0000-0000-000000000000}" id="{ADA8FA45-CD73-4F4A-AF67-91BEEB0E1BAF}">
    <text>all</text>
  </threadedComment>
  <threadedComment ref="AO8" dT="2020-09-23T15:26:08.93" personId="{00000000-0000-0000-0000-000000000000}" id="{2E851D7A-D4BD-8A4E-B4A3-C4DC0E858D41}">
    <text>all</text>
  </threadedComment>
  <threadedComment ref="AS8" dT="2020-10-01T07:21:52.42" personId="{00000000-0000-0000-0000-000000000000}" id="{17BC629D-D81B-4F45-BD0E-3EEE69273846}">
    <text>all</text>
  </threadedComment>
  <threadedComment ref="R9" dT="2020-09-03T20:38:24.01" personId="{00000000-0000-0000-0000-000000000000}" id="{BC4A275D-9F6B-1C4C-B6F0-79B9965444ED}">
    <text>pointing</text>
  </threadedComment>
  <threadedComment ref="R10" dT="2020-09-03T20:38:40.23" personId="{00000000-0000-0000-0000-000000000000}" id="{FA024745-8A7B-4E42-B08C-28CACB5BB408}">
    <text>means</text>
  </threadedComment>
  <threadedComment ref="AL10" dT="2020-09-04T11:39:25.54" personId="{00000000-0000-0000-0000-000000000000}" id="{9C4FC84F-CC4E-3F4C-B742-5097755DBECF}">
    <text xml:space="preserve">hardware and software means </text>
  </threadedComment>
  <threadedComment ref="R11" dT="2020-09-03T20:47:52.40" personId="{00000000-0000-0000-0000-000000000000}" id="{69FF63B8-CE94-7643-8396-B4FA8B0A72F7}">
    <text>means</text>
  </threadedComment>
  <threadedComment ref="AL11" dT="2020-09-04T11:39:38.46" personId="{00000000-0000-0000-0000-000000000000}" id="{563884FC-3F4D-8B45-A3ED-0D94BD27A6E4}">
    <text xml:space="preserve">hardware and software means </text>
  </threadedComment>
  <threadedComment ref="R12" dT="2020-09-03T20:39:13.52" personId="{00000000-0000-0000-0000-000000000000}" id="{77D71F45-B2DC-8643-BD5F-67102CA438BC}">
    <text>pointing</text>
  </threadedComment>
  <threadedComment ref="AM17" dT="2020-09-23T14:02:21.67" personId="{00000000-0000-0000-0000-000000000000}" id="{3E2A0931-E2EB-FA46-8B1D-C1A0937E6F60}">
    <text>each</text>
  </threadedComment>
  <threadedComment ref="AG18" dT="2020-09-16T15:25:13.06" personId="{00000000-0000-0000-0000-000000000000}" id="{F157753E-C1D6-914C-81AF-820585A63B1C}">
    <text>tagged or not</text>
  </threadedComment>
  <threadedComment ref="R21" dT="2020-09-03T20:42:41.27" personId="{00000000-0000-0000-0000-000000000000}" id="{98A3E16B-339E-9F4E-A1A6-257C03D51550}">
    <text>meeting</text>
  </threadedComment>
  <threadedComment ref="AD21" dT="2020-09-16T13:38:28.80" personId="{00000000-0000-0000-0000-000000000000}" id="{445DAB49-2B18-5D4B-B64D-FE6172F77068}">
    <text xml:space="preserve"> shall be demonstrated</text>
  </threadedComment>
  <threadedComment ref="AG21" dT="2020-09-16T15:26:06.93" personId="{00000000-0000-0000-0000-000000000000}" id="{1914D575-AA07-E84B-BAE0-AF9D23F8EA70}">
    <text>does not prevent</text>
  </threadedComment>
  <threadedComment ref="AM21" dT="2020-09-23T14:02:47.11" personId="{00000000-0000-0000-0000-000000000000}" id="{A0CC7C78-7E09-0F4D-A544-5B77F9359A84}">
    <text>it</text>
  </threadedComment>
  <threadedComment ref="AD22" dT="2020-09-16T13:38:54.59" personId="{00000000-0000-0000-0000-000000000000}" id="{EA913DED-F4C9-3844-BD78-0638499ECBC3}">
    <text xml:space="preserve"> shall be demonstrated</text>
  </threadedComment>
  <threadedComment ref="AL22" dT="2020-09-04T11:42:10.29" personId="{00000000-0000-0000-0000-000000000000}" id="{D43A6667-F5D5-8D46-91A4-5624BC290A3C}">
    <text>attitudes and durations</text>
  </threadedComment>
  <threadedComment ref="AM22" dT="2020-09-23T14:03:05.07" personId="{00000000-0000-0000-0000-000000000000}" id="{5B1708B0-2A9A-C443-BDBB-812C5599E6C3}">
    <text>it</text>
  </threadedComment>
  <threadedComment ref="AM23" dT="2020-09-23T14:05:01.77" personId="{00000000-0000-0000-0000-000000000000}" id="{DF9967E9-57FE-6E47-ADD6-AFB16A7DD54E}">
    <text>all</text>
  </threadedComment>
  <threadedComment ref="AO23" dT="2020-09-23T15:26:30.83" personId="{00000000-0000-0000-0000-000000000000}" id="{574CD2DF-6D5B-FE41-AAB1-060487AD8429}">
    <text>all</text>
  </threadedComment>
  <threadedComment ref="AS23" dT="2020-10-01T07:21:03.33" personId="{00000000-0000-0000-0000-000000000000}" id="{3032AAB9-15F6-3F4D-AF59-C59957BA5A17}">
    <text>all</text>
  </threadedComment>
  <threadedComment ref="AL24" dT="2020-09-04T11:41:47.40" personId="{00000000-0000-0000-0000-000000000000}" id="{1BBA11BD-E0B9-0E46-8F68-A6B5925D0193}">
    <text>attitude and orbit related informatio</text>
  </threadedComment>
  <threadedComment ref="AN27" dT="2020-09-04T17:54:28.23" personId="{00000000-0000-0000-0000-000000000000}" id="{764D512A-21CD-8248-9DC7-5C7A33B6ABD9}">
    <text>diagonal terms</text>
  </threadedComment>
  <threadedComment ref="AN28" dT="2020-09-04T17:54:47.07" personId="{00000000-0000-0000-0000-000000000000}" id="{D1181419-6770-F04B-92A6-47E46D5F2D9F}">
    <text>inertia cross-products</text>
  </threadedComment>
  <threadedComment ref="R29" dT="2020-09-03T20:43:23.99" personId="{00000000-0000-0000-0000-000000000000}" id="{D0D26BB9-BAA4-1A4B-A399-235590BB4E67}">
    <text>means</text>
  </threadedComment>
  <threadedComment ref="AS32" dT="2020-10-01T07:20:50.56" personId="{00000000-0000-0000-0000-000000000000}" id="{82EE7D4E-FC8B-FD43-88F4-2D399B22B606}">
    <text>any</text>
  </threadedComment>
  <threadedComment ref="AG35" dT="2020-09-16T15:25:49.74" personId="{00000000-0000-0000-0000-000000000000}" id="{C04065EC-078B-4748-975B-733404D8AFC4}">
    <text xml:space="preserve"> does not cover</text>
  </threadedComment>
  <threadedComment ref="AM36" dT="2020-09-23T14:05:32.88" personId="{00000000-0000-0000-0000-000000000000}" id="{B90A3EDD-46FE-5546-8BF0-B058BB2F5CD6}">
    <text>every</text>
  </threadedComment>
</ThreadedComments>
</file>

<file path=xl/threadedComments/threadedComment9.xml><?xml version="1.0" encoding="utf-8"?>
<ThreadedComments xmlns="http://schemas.microsoft.com/office/spreadsheetml/2018/threadedcomments" xmlns:x="http://schemas.openxmlformats.org/spreadsheetml/2006/main">
  <threadedComment ref="BB3" dT="2020-10-15T10:21:50.66" personId="{00000000-0000-0000-0000-000000000000}" id="{37A691BA-7D35-1B46-804C-85AA462315C5}">
    <text># of words NOT found on Dale-Chall Word List</text>
  </threadedComment>
  <threadedComment ref="AL4" dT="2020-09-04T11:37:51.87" personId="{00000000-0000-0000-0000-000000000000}" id="{86FA99D3-D268-154A-ACFB-C14934A2DAFC}">
    <text>hardware and software capabilities</text>
  </threadedComment>
  <threadedComment ref="AL5" dT="2020-09-04T11:37:51.87" personId="{00000000-0000-0000-0000-000000000000}" id="{8273086A-5BB2-BF48-A0A4-2A33523CCDB6}">
    <text>hardware and software capabilities</text>
  </threadedComment>
  <threadedComment ref="AL6" dT="2020-09-04T11:37:51.87" personId="{00000000-0000-0000-0000-000000000000}" id="{B961A2A4-0F31-8E44-BF36-767CEC8B0EB4}">
    <text>hardware and software capabilities</text>
  </threadedComment>
  <threadedComment ref="AL7" dT="2020-09-04T11:37:51.87" personId="{00000000-0000-0000-0000-000000000000}" id="{7A16D11B-9816-064D-9EB5-DD0C69A2BAAE}">
    <text>hardware and software capabilities</text>
  </threadedComment>
  <threadedComment ref="AL8" dT="2020-09-04T11:39:17.89" personId="{00000000-0000-0000-0000-000000000000}" id="{A4EFB27D-9F4C-3F46-9DBF-4D8BAF8C6D7B}">
    <text>all attitudes, all phases</text>
  </threadedComment>
  <threadedComment ref="AL10" dT="2020-09-04T11:39:25.54" personId="{00000000-0000-0000-0000-000000000000}" id="{3BB24CC5-E9D4-C94A-B3DD-58181EF4FDE7}">
    <text xml:space="preserve">hardware and software means </text>
  </threadedComment>
  <threadedComment ref="AL11" dT="2020-09-04T11:39:38.46" personId="{00000000-0000-0000-0000-000000000000}" id="{2C5072F2-49A0-8449-BA70-816AA9CEE67F}">
    <text xml:space="preserve">hardware and software means </text>
  </threadedComment>
  <threadedComment ref="AN19" dT="2020-09-04T17:57:45.52" personId="{00000000-0000-0000-0000-000000000000}" id="{1D60C280-7BE2-3B48-93D7-343AF81ACAB5}">
    <text>transition codition</text>
  </threadedComment>
  <threadedComment ref="AL24" dT="2020-09-04T11:42:10.29" personId="{00000000-0000-0000-0000-000000000000}" id="{11A274F2-44DB-8B48-99BD-B544AEDFE246}">
    <text>attitudes and durations</text>
  </threadedComment>
  <threadedComment ref="AL26" dT="2020-09-04T11:41:47.40" personId="{00000000-0000-0000-0000-000000000000}" id="{CD612686-2876-7D48-9714-EA99BB2C51BD}">
    <text>attitude and orbit related informatio</text>
  </threadedComment>
  <threadedComment ref="AL37" dT="2020-09-04T11:52:39.70" personId="{00000000-0000-0000-0000-000000000000}" id="{A4895B0E-7877-6D41-AC97-18A42AA8DD9D}">
    <text>remaining quantities</text>
  </threadedComment>
</ThreadedComments>
</file>

<file path=xl/threadedComments/threadedComment10.xml><?xml version="1.0" encoding="utf-8"?>
<ThreadedComments xmlns="http://schemas.microsoft.com/office/spreadsheetml/2018/threadedcomments" xmlns:x="http://schemas.openxmlformats.org/spreadsheetml/2006/main">
  <threadedComment ref="BB3" dT="2020-10-15T10:21:50.66" personId="{00000000-0000-0000-0000-000000000000}" id="{784BD06A-A6C9-EE41-8015-3AAEC851F185}">
    <text># of words NOT found on Dale-Chall Word List</text>
  </threadedComment>
  <threadedComment ref="AD11" dT="2020-09-16T13:55:43.35" personId="{00000000-0000-0000-0000-000000000000}" id="{5B382943-2A76-914A-A214-C4F843507901}">
    <text xml:space="preserve"> shall be able to</text>
  </threadedComment>
  <threadedComment ref="AD12" dT="2020-09-16T13:55:43.35" personId="{00000000-0000-0000-0000-000000000000}" id="{91E0BECE-E17B-814A-90C9-C9D04CA6D4F5}">
    <text xml:space="preserve"> shall be able to</text>
  </threadedComment>
  <threadedComment ref="AD13" dT="2020-09-16T13:55:43.35" personId="{00000000-0000-0000-0000-000000000000}" id="{081B86B4-735F-D347-9E13-733AAE7EC761}">
    <text xml:space="preserve"> shall be able to</text>
  </threadedComment>
  <threadedComment ref="AD14" dT="2020-09-16T13:55:43.35" personId="{00000000-0000-0000-0000-000000000000}" id="{F5AF9A73-72DF-994C-BC90-F050B75039E8}">
    <text xml:space="preserve"> shall be able to</text>
  </threadedComment>
  <threadedComment ref="AD17" dT="2020-09-16T13:55:43.35" personId="{00000000-0000-0000-0000-000000000000}" id="{5445A083-BBCC-5C4F-BE6F-794472F33CD5}">
    <text xml:space="preserve"> shall be able to</text>
  </threadedComment>
  <threadedComment ref="AD28" dT="2020-09-16T13:55:43.35" personId="{00000000-0000-0000-0000-000000000000}" id="{5DA5B817-7EEA-2241-862C-2F2AD3E7CEA6}">
    <text xml:space="preserve"> shall be able to</text>
  </threadedComment>
</ThreadedComments>
</file>

<file path=xl/threadedComments/threadedComment11.xml><?xml version="1.0" encoding="utf-8"?>
<ThreadedComments xmlns="http://schemas.microsoft.com/office/spreadsheetml/2018/threadedcomments" xmlns:x="http://schemas.openxmlformats.org/spreadsheetml/2006/main">
  <threadedComment ref="BB3" dT="2020-10-15T10:21:50.66" personId="{00000000-0000-0000-0000-000000000000}" id="{C4E68C21-833B-4545-ADFD-03DE99D8372B}">
    <text># of words NOT found on Dale-Chall Word List</text>
  </threadedComment>
</ThreadedComments>
</file>

<file path=xl/threadedComments/threadedComment12.xml><?xml version="1.0" encoding="utf-8"?>
<ThreadedComments xmlns="http://schemas.microsoft.com/office/spreadsheetml/2018/threadedcomments" xmlns:x="http://schemas.openxmlformats.org/spreadsheetml/2006/main">
  <threadedComment ref="BB3" dT="2020-10-15T10:21:50.66" personId="{00000000-0000-0000-0000-000000000000}" id="{13B52451-6A5C-F64B-A779-0A41B790D015}">
    <text># of words NOT found on Dale-Chall Word List</text>
  </threadedComment>
  <threadedComment ref="AD15" dT="2020-09-16T13:42:40.33" personId="{00000000-0000-0000-0000-000000000000}" id="{AE7AFA45-BF43-4142-9CD1-C620C0D4C79E}">
    <text>shall be able to</text>
  </threadedComment>
  <threadedComment ref="AD16" dT="2020-09-16T13:42:53.99" personId="{00000000-0000-0000-0000-000000000000}" id="{470A8C45-AD1C-E643-9177-3DA0FA22711F}">
    <text>shall be able to</text>
  </threadedComment>
  <threadedComment ref="AD22" dT="2020-09-16T13:41:48.19" personId="{00000000-0000-0000-0000-000000000000}" id="{A6933740-516A-044C-B1CA-340248F30B80}">
    <text>shall provide the capability</text>
  </threadedComment>
</ThreadedComments>
</file>

<file path=xl/threadedComments/threadedComment13.xml><?xml version="1.0" encoding="utf-8"?>
<ThreadedComments xmlns="http://schemas.microsoft.com/office/spreadsheetml/2018/threadedcomments" xmlns:x="http://schemas.openxmlformats.org/spreadsheetml/2006/main">
  <threadedComment ref="BB3" dT="2020-10-15T10:21:50.66" personId="{00000000-0000-0000-0000-000000000000}" id="{05976833-E623-EB41-8EAB-A207A29B7451}">
    <text># of words NOT found on Dale-Chall Word List</text>
  </threadedComment>
  <threadedComment ref="AD11" dT="2020-09-16T14:00:13.09" personId="{00000000-0000-0000-0000-000000000000}" id="{1964F979-9A38-374C-A3C6-199623DEE9CF}">
    <text xml:space="preserve"> shall be able to</text>
  </threadedComment>
  <threadedComment ref="AD13" dT="2020-09-16T14:00:00.56" personId="{00000000-0000-0000-0000-000000000000}" id="{3CA721A6-7263-B244-AB49-F08A0B50BE45}">
    <text xml:space="preserve"> shall be able to</text>
  </threadedComment>
  <threadedComment ref="AD14" dT="2020-09-16T13:59:50.16" personId="{00000000-0000-0000-0000-000000000000}" id="{6CA667EC-3EB6-7844-8761-838CAAF3130A}">
    <text xml:space="preserve"> shall be able to</text>
  </threadedComment>
  <threadedComment ref="AD17" dT="2020-09-16T13:58:19.60" personId="{00000000-0000-0000-0000-000000000000}" id="{12046CEF-95B5-C44F-A4AF-C3F0A5757AC6}">
    <text xml:space="preserve">shall be able to </text>
  </threadedComment>
  <threadedComment ref="AD28" dT="2020-09-16T13:58:01.48" personId="{00000000-0000-0000-0000-000000000000}" id="{7A67A31A-A013-2649-A0E3-EDA69155C412}">
    <text xml:space="preserve">shall be able to </text>
  </threadedComment>
</ThreadedComments>
</file>

<file path=xl/threadedComments/threadedComment14.xml><?xml version="1.0" encoding="utf-8"?>
<ThreadedComments xmlns="http://schemas.microsoft.com/office/spreadsheetml/2018/threadedcomments" xmlns:x="http://schemas.openxmlformats.org/spreadsheetml/2006/main">
  <threadedComment ref="BB3" dT="2020-10-15T10:21:50.66" personId="{00000000-0000-0000-0000-000000000000}" id="{80603974-9909-8448-92AE-EE588C9AF4E0}">
    <text># of words NOT found on Dale-Chall Word List</text>
  </threadedComment>
  <threadedComment ref="AD14" dT="2020-09-16T14:09:20.44" personId="{00000000-0000-0000-0000-000000000000}" id="{6456113B-050E-5F45-A6E7-54FBF185859A}">
    <text>is able to</text>
  </threadedComment>
</ThreadedComments>
</file>

<file path=xl/threadedComments/threadedComment15.xml><?xml version="1.0" encoding="utf-8"?>
<ThreadedComments xmlns="http://schemas.microsoft.com/office/spreadsheetml/2018/threadedcomments" xmlns:x="http://schemas.openxmlformats.org/spreadsheetml/2006/main">
  <threadedComment ref="BB3" dT="2020-10-15T10:21:50.66" personId="{00000000-0000-0000-0000-000000000000}" id="{49D76D9A-EEDF-E44F-A446-B2198FFDAA50}">
    <text># of words NOT found on Dale-Chall Word List</text>
  </threadedComment>
  <threadedComment ref="AA4" dT="2020-07-24T14:01:45.34" personId="{00000000-0000-0000-0000-000000000000}" id="{6C71D6C4-1C02-AA4A-BEE6-1E2D4BC36D68}">
    <text>relevant</text>
  </threadedComment>
  <threadedComment ref="AM4" dT="2020-09-23T14:18:24.92" personId="{00000000-0000-0000-0000-000000000000}" id="{0B0BC3D7-E808-8143-9355-832A96093837}">
    <text>it</text>
  </threadedComment>
  <threadedComment ref="AA5" dT="2020-07-24T14:02:05.42" personId="{00000000-0000-0000-0000-000000000000}" id="{3AD7D1BC-9126-CC49-AF1B-00FCA3ACE4AD}">
    <text>adequate</text>
  </threadedComment>
  <threadedComment ref="AM5" dT="2020-09-23T14:18:24.92" personId="{00000000-0000-0000-0000-000000000000}" id="{9D14E78F-68D2-B644-BD52-40229D17F7EF}">
    <text>it</text>
  </threadedComment>
  <threadedComment ref="AA6" dT="2020-07-24T14:03:08.72" personId="{00000000-0000-0000-0000-000000000000}" id="{C7DDA9AD-1781-2A4E-AF81-19C13558FC68}">
    <text>unacceptable</text>
  </threadedComment>
  <threadedComment ref="AM6" dT="2020-09-23T14:18:24.92" personId="{00000000-0000-0000-0000-000000000000}" id="{9EB1E736-6C2B-E745-A670-B702E8EBE8F8}">
    <text>it</text>
  </threadedComment>
  <threadedComment ref="AM7" dT="2020-09-23T14:18:24.92" personId="{00000000-0000-0000-0000-000000000000}" id="{3F10CBE4-D9FE-124B-8B06-E1710E79A732}">
    <text>it</text>
  </threadedComment>
  <threadedComment ref="AS7" dT="2020-10-01T07:28:36.84" personId="{00000000-0000-0000-0000-000000000000}" id="{A6C92CD1-9F60-E74E-A468-F506B364C109}">
    <text>any</text>
  </threadedComment>
  <threadedComment ref="AA8" dT="2020-07-24T14:03:33.21" personId="{00000000-0000-0000-0000-000000000000}" id="{CC99557B-B2EB-BF41-A23C-B0E166F65198}">
    <text>unacceptable</text>
  </threadedComment>
  <threadedComment ref="AM8" dT="2020-09-23T14:18:24.92" personId="{00000000-0000-0000-0000-000000000000}" id="{AA2DFB8D-D725-5145-881D-B45A798365D4}">
    <text>it</text>
  </threadedComment>
  <threadedComment ref="R9" dT="2020-09-03T20:09:25.40" personId="{00000000-0000-0000-0000-000000000000}" id="{1EB3C023-D40F-454D-BFBA-46CA3F1CC5DE}">
    <text>means</text>
  </threadedComment>
  <threadedComment ref="AM9" dT="2020-09-23T14:18:24.92" personId="{00000000-0000-0000-0000-000000000000}" id="{25935C70-24B8-9B47-9473-63C6B6865D56}">
    <text>it</text>
  </threadedComment>
  <threadedComment ref="AM10" dT="2020-09-23T14:21:55.16" personId="{00000000-0000-0000-0000-000000000000}" id="{60A7A9C0-18D8-A44A-BE08-6ACABA8A6C4D}">
    <text>any</text>
  </threadedComment>
  <threadedComment ref="AS10" dT="2020-10-01T07:28:36.84" personId="{00000000-0000-0000-0000-000000000000}" id="{E6FB6D2A-A8C5-1A4D-A065-CA8E0852D5A6}">
    <text>any</text>
  </threadedComment>
  <threadedComment ref="AD11" dT="2020-09-16T14:11:59.33" personId="{00000000-0000-0000-0000-000000000000}" id="{524D3352-BBDA-BC4A-92A7-295BC18C8BB9}">
    <text>must be designed</text>
  </threadedComment>
  <threadedComment ref="AA12" dT="2020-07-24T14:04:22.63" personId="{00000000-0000-0000-0000-000000000000}" id="{50DA3D9A-D3F6-354F-96D8-0A6125BD1B65}">
    <text>essentially</text>
  </threadedComment>
  <threadedComment ref="AD12" dT="2020-09-16T14:11:59.33" personId="{00000000-0000-0000-0000-000000000000}" id="{627AFF85-FBD8-314C-8EB9-FE173026F010}">
    <text>must be designed</text>
  </threadedComment>
  <threadedComment ref="AO12" dT="2020-09-23T15:30:47.09" personId="{00000000-0000-0000-0000-000000000000}" id="{55152CEC-B74B-CC4A-91AC-4A22BE5E3406}">
    <text>Full-up Configuration</text>
  </threadedComment>
  <threadedComment ref="AD13" dT="2020-09-16T14:11:59.33" personId="{00000000-0000-0000-0000-000000000000}" id="{7213C4A6-9A67-C348-906F-843B9C5B92F3}">
    <text>must be designed</text>
  </threadedComment>
  <threadedComment ref="AD14" dT="2020-09-16T14:11:59.33" personId="{00000000-0000-0000-0000-000000000000}" id="{87708471-1E55-3D4B-936C-0A970D00E9E9}">
    <text>must be designed</text>
  </threadedComment>
  <threadedComment ref="AL14" dT="2020-09-04T12:52:09.55" personId="{00000000-0000-0000-0000-000000000000}" id="{3FF0D2B0-ADD5-3D40-9B60-69484F3926FB}">
    <text>such as fire, overheat</text>
  </threadedComment>
  <threadedComment ref="R16" dT="2020-09-03T20:10:57.84" personId="{00000000-0000-0000-0000-000000000000}" id="{C206C193-01D3-564E-9B0F-56F64B6B0C50}">
    <text>means</text>
  </threadedComment>
  <threadedComment ref="AA16" dT="2020-07-24T14:05:38.70" personId="{00000000-0000-0000-0000-000000000000}" id="{65606715-AEA9-6543-AA6E-C0FEC98EE1B4}">
    <text>fully</text>
  </threadedComment>
  <threadedComment ref="AO16" dT="2020-09-23T15:31:27.06" personId="{00000000-0000-0000-0000-000000000000}" id="{670D1EEC-3521-194C-8D06-9C3E6D71B878}">
    <text>fully</text>
  </threadedComment>
  <threadedComment ref="R17" dT="2020-09-03T20:11:19.90" personId="{00000000-0000-0000-0000-000000000000}" id="{C764A22A-9928-FA4D-80FC-D78040B41E80}">
    <text>means</text>
  </threadedComment>
  <threadedComment ref="AA17" dT="2020-07-24T14:05:54.19" personId="{00000000-0000-0000-0000-000000000000}" id="{B64D8FA7-2418-D74E-A4B8-CAE156B6476A}">
    <text>acceptable</text>
  </threadedComment>
  <threadedComment ref="AM17" dT="2020-09-23T14:19:54.81" personId="{00000000-0000-0000-0000-000000000000}" id="{E88DE37D-6F8A-5E47-9C5C-8C101F9A3C72}">
    <text>it</text>
  </threadedComment>
  <threadedComment ref="AD18" dT="2020-09-16T14:12:43.16" personId="{00000000-0000-0000-0000-000000000000}" id="{EBBE174B-A272-8D42-A34E-FC6BCBE05D42}">
    <text xml:space="preserve"> must be designed</text>
  </threadedComment>
  <threadedComment ref="AM18" dT="2020-09-23T14:20:02.44" personId="{00000000-0000-0000-0000-000000000000}" id="{A234117A-8F14-854E-A440-A753E0002ED9}">
    <text>all</text>
  </threadedComment>
  <threadedComment ref="AM19" dT="2020-09-23T14:20:47.80" personId="{00000000-0000-0000-0000-000000000000}" id="{675DEB79-FE0B-F640-B242-53D7BA76A861}">
    <text>any</text>
  </threadedComment>
  <threadedComment ref="AS19" dT="2020-10-01T07:28:36.84" personId="{00000000-0000-0000-0000-000000000000}" id="{06D38FA0-5610-044E-98DF-65C69EF39828}">
    <text>any</text>
  </threadedComment>
  <threadedComment ref="AA20" dT="2020-07-24T14:07:10.24" personId="{00000000-0000-0000-0000-000000000000}" id="{8419674B-8098-2447-BC28-B1BD7A0D11D7}">
    <text>unacceptable</text>
  </threadedComment>
  <threadedComment ref="AD21" dT="2020-09-16T14:12:52.30" personId="{00000000-0000-0000-0000-000000000000}" id="{2A3D2C17-65BF-7F4E-8606-B4AC2C1B9008}">
    <text xml:space="preserve"> must be designed</text>
  </threadedComment>
  <threadedComment ref="AA22" dT="2020-07-24T14:07:48.76" personId="{00000000-0000-0000-0000-000000000000}" id="{749FB0FA-1166-D94B-A404-BD533F16B18E}">
    <text>unacceptable</text>
  </threadedComment>
  <threadedComment ref="AD22" dT="2020-09-16T14:12:52.30" personId="{00000000-0000-0000-0000-000000000000}" id="{2E104658-6D74-B94F-AD28-EEFF59003F00}">
    <text xml:space="preserve"> must be designed</text>
  </threadedComment>
  <threadedComment ref="AA23" dT="2020-07-24T14:08:06.40" personId="{00000000-0000-0000-0000-000000000000}" id="{943A670A-CB9C-6040-ABBC-19884DD764B8}">
    <text>sufficient</text>
  </threadedComment>
  <threadedComment ref="AL24" dT="2020-09-04T12:56:16.85" personId="{00000000-0000-0000-0000-000000000000}" id="{6A7FB186-215C-4F4B-985F-3D9A9A98114E}">
    <text xml:space="preserve">The need for, and the characteristics </text>
  </threadedComment>
  <threadedComment ref="AM24" dT="2020-09-23T14:21:05.57" personId="{00000000-0000-0000-0000-000000000000}" id="{FE0B6CE6-E1FC-5A4F-B9F4-7CAAABBE4DC0}">
    <text>any</text>
  </threadedComment>
  <threadedComment ref="AS24" dT="2020-10-01T07:28:36.84" personId="{00000000-0000-0000-0000-000000000000}" id="{98D5DF0F-FCA2-2A40-A9A6-429B17D8FA61}">
    <text>any</text>
  </threadedComment>
  <threadedComment ref="R26" dT="2020-09-03T20:19:59.49" personId="{00000000-0000-0000-0000-000000000000}" id="{7D8189AD-CB73-0F41-9A4B-F945318FB404}">
    <text>leakage</text>
  </threadedComment>
  <threadedComment ref="AA26" dT="2020-07-24T14:08:40.81" personId="{00000000-0000-0000-0000-000000000000}" id="{2677A9ED-E65A-9A41-AC68-B08E95DE8194}">
    <text>appropriate</text>
  </threadedComment>
  <threadedComment ref="R27" dT="2020-09-03T20:21:33.95" personId="{00000000-0000-0000-0000-000000000000}" id="{5F0E4E7A-EA5E-0B4E-901A-2338DE08A87A}">
    <text>means</text>
  </threadedComment>
  <threadedComment ref="R28" dT="2020-09-03T20:21:44.69" personId="{00000000-0000-0000-0000-000000000000}" id="{9921DF83-9FD7-8846-B33B-1ECB31DE8EF8}">
    <text>means</text>
  </threadedComment>
</ThreadedComments>
</file>

<file path=xl/threadedComments/threadedComment16.xml><?xml version="1.0" encoding="utf-8"?>
<ThreadedComments xmlns="http://schemas.microsoft.com/office/spreadsheetml/2018/threadedcomments" xmlns:x="http://schemas.openxmlformats.org/spreadsheetml/2006/main">
  <threadedComment ref="BB3" dT="2020-10-15T10:21:50.66" personId="{00000000-0000-0000-0000-000000000000}" id="{8DE34ABF-AD61-3B4D-9BF4-C8D0698E18AD}">
    <text># of words NOT found on Dale-Chall Word List</text>
  </threadedComment>
</ThreadedComments>
</file>

<file path=xl/threadedComments/threadedComment17.xml><?xml version="1.0" encoding="utf-8"?>
<ThreadedComments xmlns="http://schemas.microsoft.com/office/spreadsheetml/2018/threadedcomments" xmlns:x="http://schemas.openxmlformats.org/spreadsheetml/2006/main">
  <threadedComment ref="BB3" dT="2020-10-15T10:21:50.66" personId="{00000000-0000-0000-0000-000000000000}" id="{F4427BF7-C3E9-F84F-9765-FB99D13697B2}">
    <text># of words NOT found on Dale-Chall Word List</text>
  </threadedComment>
</ThreadedComments>
</file>

<file path=xl/threadedComments/threadedComment18.xml><?xml version="1.0" encoding="utf-8"?>
<ThreadedComments xmlns="http://schemas.microsoft.com/office/spreadsheetml/2018/threadedcomments" xmlns:x="http://schemas.openxmlformats.org/spreadsheetml/2006/main">
  <threadedComment ref="BB3" dT="2020-10-15T10:21:50.66" personId="{00000000-0000-0000-0000-000000000000}" id="{96A1DD99-3177-6B4B-982A-FAEA044FD1A1}">
    <text># of words NOT found on Dale-Chall Word List</text>
  </threadedComment>
</ThreadedComments>
</file>

<file path=xl/threadedComments/threadedComment19.xml><?xml version="1.0" encoding="utf-8"?>
<ThreadedComments xmlns="http://schemas.microsoft.com/office/spreadsheetml/2018/threadedcomments" xmlns:x="http://schemas.openxmlformats.org/spreadsheetml/2006/main">
  <threadedComment ref="BB3" dT="2020-10-15T10:21:50.66" personId="{00000000-0000-0000-0000-000000000000}" id="{9792B3F3-CC7E-2342-9FA7-C4522F06C3F2}">
    <text># of words NOT found on Dale-Chall Word List</text>
  </threadedComment>
  <threadedComment ref="AO17" dT="2020-09-23T15:34:05.90" personId="{00000000-0000-0000-0000-000000000000}" id="{E01FED98-76FE-1841-8362-3F3449810566}">
    <text>complete test</text>
  </threadedComment>
  <threadedComment ref="AD20" dT="2020-09-16T14:14:42.50" personId="{00000000-0000-0000-0000-000000000000}" id="{ADEF5A02-CA93-A54F-B8FF-D737D3C1D2B2}">
    <text>shall be designed</text>
  </threadedComment>
</ThreadedComments>
</file>

<file path=xl/threadedComments/threadedComment20.xml><?xml version="1.0" encoding="utf-8"?>
<ThreadedComments xmlns="http://schemas.microsoft.com/office/spreadsheetml/2018/threadedcomments" xmlns:x="http://schemas.openxmlformats.org/spreadsheetml/2006/main">
  <threadedComment ref="BB3" dT="2020-10-15T10:21:50.66" personId="{00000000-0000-0000-0000-000000000000}" id="{7D0D5BB0-8696-014A-8A74-90BA880A60BA}">
    <text># of words NOT found on Dale-Chall Word List</text>
  </threadedComment>
  <threadedComment ref="AD4" dT="2020-09-16T14:18:51.32" personId="{00000000-0000-0000-0000-000000000000}" id="{17AD68F2-216D-504C-99E9-39C8ECF3102C}">
    <text>shall be designed</text>
  </threadedComment>
  <threadedComment ref="AD21" dT="2020-09-16T14:19:19.07" personId="{00000000-0000-0000-0000-000000000000}" id="{3D68E155-E9C1-E64B-9533-4337EEDCE34C}">
    <text>shall be designed</text>
  </threadedComment>
  <threadedComment ref="AD33" dT="2020-09-16T14:23:59.32" personId="{00000000-0000-0000-0000-000000000000}" id="{A01C97E3-B88D-5D4E-BD66-D318FD531F92}">
    <text>shall be able to</text>
  </threadedComment>
</ThreadedComments>
</file>

<file path=xl/threadedComments/threadedComment21.xml><?xml version="1.0" encoding="utf-8"?>
<ThreadedComments xmlns="http://schemas.microsoft.com/office/spreadsheetml/2018/threadedcomments" xmlns:x="http://schemas.openxmlformats.org/spreadsheetml/2006/main">
  <threadedComment ref="BB3" dT="2020-10-15T10:21:50.66" personId="{00000000-0000-0000-0000-000000000000}" id="{A2E1B8E6-06AE-2F41-88B4-922A120A5571}">
    <text># of words NOT found on Dale-Chall Word List</text>
  </threadedComment>
</ThreadedComments>
</file>

<file path=xl/threadedComments/threadedComment22.xml><?xml version="1.0" encoding="utf-8"?>
<ThreadedComments xmlns="http://schemas.microsoft.com/office/spreadsheetml/2018/threadedcomments" xmlns:x="http://schemas.openxmlformats.org/spreadsheetml/2006/main">
  <threadedComment ref="BB3" dT="2020-10-15T10:21:50.66" personId="{00000000-0000-0000-0000-000000000000}" id="{BA54E94A-47BC-9A46-B2DA-1DB54FB98F6D}">
    <text># of words NOT found on Dale-Chall Word List</text>
  </threadedComment>
</ThreadedComments>
</file>

<file path=xl/threadedComments/threadedComment23.xml><?xml version="1.0" encoding="utf-8"?>
<ThreadedComments xmlns="http://schemas.microsoft.com/office/spreadsheetml/2018/threadedcomments" xmlns:x="http://schemas.openxmlformats.org/spreadsheetml/2006/main">
  <threadedComment ref="BB3" dT="2020-10-15T10:21:50.66" personId="{00000000-0000-0000-0000-000000000000}" id="{C48DE5D3-D6DE-3D42-8EBE-9DF6B8EFD478}">
    <text># of words NOT found on Dale-Chall Word List</text>
  </threadedComment>
</ThreadedComments>
</file>

<file path=xl/threadedComments/threadedComment24.xml><?xml version="1.0" encoding="utf-8"?>
<ThreadedComments xmlns="http://schemas.microsoft.com/office/spreadsheetml/2018/threadedcomments" xmlns:x="http://schemas.openxmlformats.org/spreadsheetml/2006/main">
  <threadedComment ref="BB3" dT="2020-10-15T10:21:50.66" personId="{00000000-0000-0000-0000-000000000000}" id="{E1722023-FDEA-6747-863D-95C903424538}">
    <text># of words NOT found on Dale-Chall Word List</text>
  </threadedComment>
</ThreadedComments>
</file>

<file path=xl/threadedComments/threadedComment25.xml><?xml version="1.0" encoding="utf-8"?>
<ThreadedComments xmlns="http://schemas.microsoft.com/office/spreadsheetml/2018/threadedcomments" xmlns:x="http://schemas.openxmlformats.org/spreadsheetml/2006/main">
  <threadedComment ref="BB3" dT="2020-10-15T10:21:50.66" personId="{00000000-0000-0000-0000-000000000000}" id="{6AD6BA75-87F7-244B-8F6B-DB855BD695AB}">
    <text># of words NOT found on Dale-Chall Word List</text>
  </threadedComment>
</ThreadedComments>
</file>

<file path=xl/threadedComments/threadedComment26.xml><?xml version="1.0" encoding="utf-8"?>
<ThreadedComments xmlns="http://schemas.microsoft.com/office/spreadsheetml/2018/threadedcomments" xmlns:x="http://schemas.openxmlformats.org/spreadsheetml/2006/main">
  <threadedComment ref="BB3" dT="2020-10-15T10:21:50.66" personId="{00000000-0000-0000-0000-000000000000}" id="{3B3F3CE2-890E-454C-8AD4-6037185D10F4}">
    <text># of words NOT found on Dale-Chall Word List</text>
  </threadedComment>
</ThreadedComments>
</file>

<file path=xl/threadedComments/threadedComment27.xml><?xml version="1.0" encoding="utf-8"?>
<ThreadedComments xmlns="http://schemas.microsoft.com/office/spreadsheetml/2018/threadedcomments" xmlns:x="http://schemas.openxmlformats.org/spreadsheetml/2006/main">
  <threadedComment ref="BB3" dT="2020-10-15T10:21:50.66" personId="{00000000-0000-0000-0000-000000000000}" id="{8AD2E1CD-3902-324D-BA78-F075432B0BC7}">
    <text># of words NOT found on Dale-Chall Word List</text>
  </threadedComment>
</ThreadedComments>
</file>

<file path=xl/threadedComments/threadedComment28.xml><?xml version="1.0" encoding="utf-8"?>
<ThreadedComments xmlns="http://schemas.microsoft.com/office/spreadsheetml/2018/threadedcomments" xmlns:x="http://schemas.openxmlformats.org/spreadsheetml/2006/main">
  <threadedComment ref="BB3" dT="2020-10-15T10:21:50.66" personId="{00000000-0000-0000-0000-000000000000}" id="{B3801C6B-973F-314B-8FFF-AFB7D26697EB}">
    <text># of words NOT found on Dale-Chall Word List</text>
  </threadedComment>
</ThreadedComments>
</file>

<file path=xl/threadedComments/threadedComment29.xml><?xml version="1.0" encoding="utf-8"?>
<ThreadedComments xmlns="http://schemas.microsoft.com/office/spreadsheetml/2018/threadedcomments" xmlns:x="http://schemas.openxmlformats.org/spreadsheetml/2006/main">
  <threadedComment ref="BB3" dT="2020-10-15T10:21:50.66" personId="{00000000-0000-0000-0000-000000000000}" id="{13D4A485-7899-7F4D-8B0E-4AC289308F57}">
    <text># of words NOT found on Dale-Chall Word List</text>
  </threadedComment>
</ThreadedComments>
</file>

<file path=xl/threadedComments/threadedComment30.xml><?xml version="1.0" encoding="utf-8"?>
<ThreadedComments xmlns="http://schemas.microsoft.com/office/spreadsheetml/2018/threadedcomments" xmlns:x="http://schemas.openxmlformats.org/spreadsheetml/2006/main">
  <threadedComment ref="BB3" dT="2020-10-15T10:21:50.66" personId="{00000000-0000-0000-0000-000000000000}" id="{3A045D80-3480-6B4C-A48D-5158380E728B}">
    <text># of words NOT found on Dale-Chall Word List</text>
  </threadedComment>
</ThreadedComments>
</file>

<file path=xl/threadedComments/threadedComment31.xml><?xml version="1.0" encoding="utf-8"?>
<ThreadedComments xmlns="http://schemas.microsoft.com/office/spreadsheetml/2018/threadedcomments" xmlns:x="http://schemas.openxmlformats.org/spreadsheetml/2006/main">
  <threadedComment ref="BB3" dT="2020-10-15T10:21:50.66" personId="{00000000-0000-0000-0000-000000000000}" id="{5589E0A1-B6AC-F54A-A336-0C98EEA3DFDF}">
    <text># of words NOT found on Dale-Chall Word List</text>
  </threadedComment>
</ThreadedComments>
</file>

<file path=xl/threadedComments/threadedComment32.xml><?xml version="1.0" encoding="utf-8"?>
<ThreadedComments xmlns="http://schemas.microsoft.com/office/spreadsheetml/2018/threadedcomments" xmlns:x="http://schemas.openxmlformats.org/spreadsheetml/2006/main">
  <threadedComment ref="BB3" dT="2020-10-15T10:21:50.66" personId="{00000000-0000-0000-0000-000000000000}" id="{A00A2A73-317C-5544-8346-934C5F3F58BB}">
    <text># of words NOT found on Dale-Chall Word List</text>
  </threadedComment>
</ThreadedComments>
</file>

<file path=xl/threadedComments/threadedComment33.xml><?xml version="1.0" encoding="utf-8"?>
<ThreadedComments xmlns="http://schemas.microsoft.com/office/spreadsheetml/2018/threadedcomments" xmlns:x="http://schemas.openxmlformats.org/spreadsheetml/2006/main">
  <threadedComment ref="BB3" dT="2020-10-15T10:21:50.66" personId="{00000000-0000-0000-0000-000000000000}" id="{2B93972F-D4CF-D24F-8526-757706E50DD8}">
    <text># of words NOT found on Dale-Chall Word List</text>
  </threadedComment>
</ThreadedComments>
</file>

<file path=xl/threadedComments/threadedComment34.xml><?xml version="1.0" encoding="utf-8"?>
<ThreadedComments xmlns="http://schemas.microsoft.com/office/spreadsheetml/2018/threadedcomments" xmlns:x="http://schemas.openxmlformats.org/spreadsheetml/2006/main">
  <threadedComment ref="BB3" dT="2020-10-15T10:21:50.66" personId="{00000000-0000-0000-0000-000000000000}" id="{14C2EAA6-A34C-CD42-9D44-46B40FB8C061}">
    <text># of words NOT found on Dale-Chall Word List</text>
  </threadedComment>
</ThreadedComments>
</file>

<file path=xl/threadedComments/threadedComment35.xml><?xml version="1.0" encoding="utf-8"?>
<ThreadedComments xmlns="http://schemas.microsoft.com/office/spreadsheetml/2018/threadedcomments" xmlns:x="http://schemas.openxmlformats.org/spreadsheetml/2006/main">
  <threadedComment ref="BB3" dT="2020-10-15T10:21:50.66" personId="{00000000-0000-0000-0000-000000000000}" id="{843F3B6A-BA68-8748-9637-8947D437D263}">
    <text># of words NOT found on Dale-Chall Word List</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 Id="rId4" Type="http://schemas.microsoft.com/office/2017/10/relationships/threadedComment" Target="../threadedComments/threadedComment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 Id="rId4" Type="http://schemas.microsoft.com/office/2017/10/relationships/threadedComment" Target="../threadedComments/threadedComment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 Id="rId4" Type="http://schemas.microsoft.com/office/2017/10/relationships/threadedComment" Target="../threadedComments/threadedComment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9.bin"/><Relationship Id="rId4" Type="http://schemas.microsoft.com/office/2017/10/relationships/threadedComment" Target="../threadedComments/threadedComment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 Id="rId4" Type="http://schemas.microsoft.com/office/2017/10/relationships/threadedComment" Target="../threadedComments/threadedComment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 Id="rId4" Type="http://schemas.microsoft.com/office/2017/10/relationships/threadedComment" Target="../threadedComments/threadedComment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2.bin"/><Relationship Id="rId4" Type="http://schemas.microsoft.com/office/2017/10/relationships/threadedComment" Target="../threadedComments/threadedComment1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3.bin"/><Relationship Id="rId4" Type="http://schemas.microsoft.com/office/2017/10/relationships/threadedComment" Target="../threadedComments/threadedComment1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 Id="rId4" Type="http://schemas.microsoft.com/office/2017/10/relationships/threadedComment" Target="../threadedComments/threadedComment1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5.bin"/><Relationship Id="rId4" Type="http://schemas.microsoft.com/office/2017/10/relationships/threadedComment" Target="../threadedComments/threadedComment1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6.bin"/><Relationship Id="rId4" Type="http://schemas.microsoft.com/office/2017/10/relationships/threadedComment" Target="../threadedComments/threadedComment1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7.bin"/><Relationship Id="rId4" Type="http://schemas.microsoft.com/office/2017/10/relationships/threadedComment" Target="../threadedComments/threadedComment1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8.bin"/><Relationship Id="rId4" Type="http://schemas.microsoft.com/office/2017/10/relationships/threadedComment" Target="../threadedComments/threadedComment1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9.bin"/><Relationship Id="rId4" Type="http://schemas.microsoft.com/office/2017/10/relationships/threadedComment" Target="../threadedComments/threadedComment19.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0.bin"/><Relationship Id="rId4" Type="http://schemas.microsoft.com/office/2017/10/relationships/threadedComment" Target="../threadedComments/threadedComment20.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1.bin"/><Relationship Id="rId4" Type="http://schemas.microsoft.com/office/2017/10/relationships/threadedComment" Target="../threadedComments/threadedComment21.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2.bin"/><Relationship Id="rId4" Type="http://schemas.microsoft.com/office/2017/10/relationships/threadedComment" Target="../threadedComments/threadedComment22.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3.bin"/><Relationship Id="rId4" Type="http://schemas.microsoft.com/office/2017/10/relationships/threadedComment" Target="../threadedComments/threadedComment23.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4.bin"/><Relationship Id="rId4" Type="http://schemas.microsoft.com/office/2017/10/relationships/threadedComment" Target="../threadedComments/threadedComment24.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5.bin"/><Relationship Id="rId4" Type="http://schemas.microsoft.com/office/2017/10/relationships/threadedComment" Target="../threadedComments/threadedComment25.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6.bin"/><Relationship Id="rId4" Type="http://schemas.microsoft.com/office/2017/10/relationships/threadedComment" Target="../threadedComments/threadedComment26.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27.bin"/><Relationship Id="rId4" Type="http://schemas.microsoft.com/office/2017/10/relationships/threadedComment" Target="../threadedComments/threadedComment27.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28.bin"/><Relationship Id="rId4" Type="http://schemas.microsoft.com/office/2017/10/relationships/threadedComment" Target="../threadedComments/threadedComment28.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29.bin"/><Relationship Id="rId4" Type="http://schemas.microsoft.com/office/2017/10/relationships/threadedComment" Target="../threadedComments/threadedComment29.xml"/></Relationships>
</file>

<file path=xl/worksheets/_rels/sheet30.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0.bin"/><Relationship Id="rId4" Type="http://schemas.microsoft.com/office/2017/10/relationships/threadedComment" Target="../threadedComments/threadedComment30.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1.bin"/><Relationship Id="rId4" Type="http://schemas.microsoft.com/office/2017/10/relationships/threadedComment" Target="../threadedComments/threadedComment31.xml"/></Relationships>
</file>

<file path=xl/worksheets/_rels/sheet32.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2.bin"/><Relationship Id="rId4" Type="http://schemas.microsoft.com/office/2017/10/relationships/threadedComment" Target="../threadedComments/threadedComment32.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3.bin"/><Relationship Id="rId4" Type="http://schemas.microsoft.com/office/2017/10/relationships/threadedComment" Target="../threadedComments/threadedComment33.xml"/></Relationships>
</file>

<file path=xl/worksheets/_rels/sheet34.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34.bin"/><Relationship Id="rId4" Type="http://schemas.microsoft.com/office/2017/10/relationships/threadedComment" Target="../threadedComments/threadedComment34.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5.bin"/><Relationship Id="rId4" Type="http://schemas.microsoft.com/office/2017/10/relationships/threadedComment" Target="../threadedComments/threadedComment35.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BO102"/>
  <sheetViews>
    <sheetView tabSelected="1" topLeftCell="A3" zoomScaleNormal="100" workbookViewId="0">
      <pane xSplit="2" topLeftCell="C1" activePane="topRight" state="frozen"/>
      <selection activeCell="W2" sqref="W2"/>
      <selection pane="topRight" activeCell="C5" sqref="C5"/>
    </sheetView>
  </sheetViews>
  <sheetFormatPr baseColWidth="10" defaultColWidth="9.1640625" defaultRowHeight="15" x14ac:dyDescent="0.2"/>
  <cols>
    <col min="1" max="1" width="5.5" customWidth="1"/>
    <col min="2" max="2" width="34.1640625" style="240" customWidth="1"/>
    <col min="3" max="3" width="18.1640625" style="3" bestFit="1" customWidth="1"/>
    <col min="4" max="4" width="3.6640625" bestFit="1" customWidth="1"/>
    <col min="5" max="5" width="4" bestFit="1" customWidth="1"/>
    <col min="6" max="6" width="3.5" customWidth="1"/>
    <col min="7" max="7" width="5.5" customWidth="1"/>
    <col min="8" max="8" width="4.83203125" customWidth="1"/>
    <col min="9" max="9" width="4.5" customWidth="1"/>
    <col min="10" max="10" width="5.33203125" customWidth="1"/>
    <col min="11" max="11" width="4.1640625" customWidth="1"/>
    <col min="12" max="12" width="5.33203125" customWidth="1"/>
    <col min="13" max="13" width="3.6640625" customWidth="1"/>
    <col min="14" max="18" width="3.6640625" bestFit="1" customWidth="1"/>
    <col min="19" max="19" width="4.33203125" bestFit="1" customWidth="1"/>
    <col min="20" max="21" width="3.6640625" bestFit="1" customWidth="1"/>
    <col min="22" max="22" width="4" bestFit="1" customWidth="1"/>
    <col min="23" max="23" width="3.6640625" bestFit="1" customWidth="1"/>
    <col min="24" max="24" width="4.33203125" bestFit="1" customWidth="1"/>
    <col min="25" max="27" width="3.6640625" bestFit="1" customWidth="1"/>
    <col min="28" max="30" width="4.33203125" bestFit="1" customWidth="1"/>
    <col min="31" max="37" width="3.6640625" bestFit="1" customWidth="1"/>
    <col min="38" max="38" width="4.33203125" bestFit="1" customWidth="1"/>
    <col min="39" max="51" width="3.6640625" customWidth="1"/>
    <col min="52" max="53" width="4.33203125" bestFit="1" customWidth="1"/>
    <col min="54" max="55" width="3.6640625" bestFit="1" customWidth="1"/>
    <col min="56" max="57" width="3.6640625" customWidth="1"/>
    <col min="58" max="58" width="3.6640625" bestFit="1" customWidth="1"/>
    <col min="59" max="59" width="5.33203125" customWidth="1"/>
    <col min="60" max="60" width="8.33203125" customWidth="1"/>
    <col min="61" max="61" width="7.1640625" bestFit="1" customWidth="1"/>
    <col min="62" max="65" width="3.6640625" customWidth="1"/>
    <col min="66" max="66" width="3.6640625" bestFit="1" customWidth="1"/>
  </cols>
  <sheetData>
    <row r="1" spans="1:67" s="9" customFormat="1" ht="140.25" customHeight="1"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c r="BO1" s="8"/>
    </row>
    <row r="2" spans="1:67" s="13" customFormat="1" x14ac:dyDescent="0.2">
      <c r="B2" s="13" t="s">
        <v>103</v>
      </c>
      <c r="C2" s="13">
        <f>COUNTA(A4:A102)</f>
        <v>18</v>
      </c>
      <c r="D2" s="13">
        <f>SUM(F4:F102)</f>
        <v>19</v>
      </c>
      <c r="E2" s="13">
        <f>SUM(G4:G102)</f>
        <v>393</v>
      </c>
      <c r="F2" s="13">
        <f>IF(D2=0,0,E2/D2)</f>
        <v>20.684210526315791</v>
      </c>
      <c r="G2" s="13">
        <f>SUM(I4:I102)</f>
        <v>2264</v>
      </c>
      <c r="H2" s="13">
        <f>SUM(J4:J102)</f>
        <v>742</v>
      </c>
      <c r="I2" s="13">
        <f>IF(E2=0,0,H2/E2)</f>
        <v>1.8880407124681935</v>
      </c>
      <c r="J2" s="13">
        <f>SUM(L4:L102)</f>
        <v>2187</v>
      </c>
      <c r="K2" s="13">
        <f>IF(E2=0,0,J2/E2)</f>
        <v>5.5648854961832059</v>
      </c>
      <c r="L2" s="13">
        <f>IF($C$2=0,0,COUNTIF(D4:D102,1)/$C$2*100)</f>
        <v>88.888888888888886</v>
      </c>
      <c r="M2" s="13">
        <f>IF($C$2=0,0,COUNTIF(E4:E102,1)/$C$2*100)</f>
        <v>88.888888888888886</v>
      </c>
      <c r="N2" s="17">
        <f>IF($C$2=0,0,SUM(N4:N102)/$C$2*100)</f>
        <v>11.111111111111111</v>
      </c>
      <c r="O2" s="13">
        <f t="shared" ref="O2:U2" si="0">IF($C$2=0,0,COUNTIF(O4:O102,1)/$C$2*100)</f>
        <v>88.888888888888886</v>
      </c>
      <c r="P2" s="13">
        <f t="shared" si="0"/>
        <v>50</v>
      </c>
      <c r="Q2" s="13">
        <f t="shared" si="0"/>
        <v>22.222222222222221</v>
      </c>
      <c r="R2" s="13">
        <f t="shared" si="0"/>
        <v>77.777777777777786</v>
      </c>
      <c r="S2" s="13">
        <f t="shared" si="0"/>
        <v>100</v>
      </c>
      <c r="T2" s="13">
        <f t="shared" si="0"/>
        <v>11.111111111111111</v>
      </c>
      <c r="U2" s="13">
        <f t="shared" si="0"/>
        <v>94.444444444444443</v>
      </c>
      <c r="V2" s="13">
        <f>IF(COUNTIF(U4:U102,0)=0,100,(COUNTIFS(V4:V102,1,U4:U102,0)/COUNTIF(U4:U102,0))*100)</f>
        <v>100</v>
      </c>
      <c r="W2" s="13">
        <f t="shared" ref="W2:AE2" si="1">IF($C$2=0,0,COUNTIF(W4:W102,1)/$C$2*100)</f>
        <v>0</v>
      </c>
      <c r="X2" s="13">
        <f t="shared" si="1"/>
        <v>100</v>
      </c>
      <c r="Y2" s="13">
        <f t="shared" si="1"/>
        <v>83.333333333333343</v>
      </c>
      <c r="Z2" s="13">
        <f t="shared" si="1"/>
        <v>88.888888888888886</v>
      </c>
      <c r="AA2" s="13">
        <f t="shared" si="1"/>
        <v>94.444444444444443</v>
      </c>
      <c r="AB2" s="13">
        <f t="shared" si="1"/>
        <v>100</v>
      </c>
      <c r="AC2" s="13">
        <f t="shared" si="1"/>
        <v>100</v>
      </c>
      <c r="AD2" s="13">
        <f t="shared" si="1"/>
        <v>94.444444444444443</v>
      </c>
      <c r="AE2" s="13">
        <f t="shared" si="1"/>
        <v>88.888888888888886</v>
      </c>
      <c r="AF2" s="13">
        <f>SUM(AF4:AF102)</f>
        <v>77</v>
      </c>
      <c r="AG2" s="13">
        <f t="shared" ref="AG2:AT2" si="2">IF($C$2=0,0,COUNTIF(AG4:AG102,1)/$C$2*100)</f>
        <v>94.444444444444443</v>
      </c>
      <c r="AH2" s="13">
        <f t="shared" si="2"/>
        <v>88.888888888888886</v>
      </c>
      <c r="AI2" s="13">
        <f t="shared" si="2"/>
        <v>33.333333333333329</v>
      </c>
      <c r="AJ2" s="13">
        <f t="shared" si="2"/>
        <v>94.444444444444443</v>
      </c>
      <c r="AK2" s="13">
        <f t="shared" si="2"/>
        <v>61.111111111111114</v>
      </c>
      <c r="AL2" s="13">
        <f t="shared" si="2"/>
        <v>61.111111111111114</v>
      </c>
      <c r="AM2" s="13">
        <f t="shared" si="2"/>
        <v>61.111111111111114</v>
      </c>
      <c r="AN2" s="13">
        <f t="shared" si="2"/>
        <v>72.222222222222214</v>
      </c>
      <c r="AO2" s="13">
        <f t="shared" si="2"/>
        <v>77.777777777777786</v>
      </c>
      <c r="AP2" s="13">
        <f t="shared" si="2"/>
        <v>100</v>
      </c>
      <c r="AQ2" s="13">
        <f t="shared" si="2"/>
        <v>100</v>
      </c>
      <c r="AR2" s="13">
        <f t="shared" si="2"/>
        <v>83.333333333333343</v>
      </c>
      <c r="AS2" s="13">
        <f t="shared" si="2"/>
        <v>83.333333333333343</v>
      </c>
      <c r="AT2" s="13">
        <f t="shared" si="2"/>
        <v>88.888888888888886</v>
      </c>
      <c r="AU2" s="14">
        <f>IF(E2=0,0,(206.835-(84.6*(I2))-(1.015*(F2))))</f>
        <v>26.112282040980325</v>
      </c>
      <c r="AV2" s="14">
        <f>IF(E2=0,0,(0.39*F2)+(11.8*I2)-15.59)</f>
        <v>14.755722512387845</v>
      </c>
      <c r="AW2" s="14">
        <f>IF(E2=0,0,((0.0588*K2*100)-(0.296*(D2/E2)*100)-15.8))</f>
        <v>15.490483460559791</v>
      </c>
      <c r="AX2" s="14">
        <f>IF(G2=0,0,(4.71*K2)+(0.5*F2)-21.43)</f>
        <v>15.122715950180798</v>
      </c>
      <c r="AY2" s="13">
        <f>IF($C$2=0,0,COUNTIF(AY4:AY102,1)/$C$2*100)</f>
        <v>83.333333333333343</v>
      </c>
      <c r="AZ2" s="13">
        <f>IF($C$2=0,0,COUNTIF(AZ4:AZ102,1)/$C$2*100)</f>
        <v>100</v>
      </c>
      <c r="BA2" s="13">
        <f>IF($C$2=0,0,COUNTIF(BA4:BA102,1)/$C$2*100)</f>
        <v>100</v>
      </c>
      <c r="BG2" s="14">
        <f>IF(E2=0,0,AF2/E2*1000)</f>
        <v>195.92875318066157</v>
      </c>
      <c r="BH2" s="15">
        <f>E2/200/24/60</f>
        <v>1.3645833333333333E-3</v>
      </c>
      <c r="BI2" s="15">
        <f>IF($C$2=0,0,BH2/$C$2)</f>
        <v>7.5810185185185187E-5</v>
      </c>
      <c r="BJ2" s="13">
        <f>IF($C$2=0,0,D2/$C$2)</f>
        <v>1.0555555555555556</v>
      </c>
      <c r="BK2" s="13">
        <f>IF($C$2=0,0,E2/$C$2)</f>
        <v>21.833333333333332</v>
      </c>
      <c r="BL2" s="13">
        <f>IF($C$2=0,0,AF2/$C$2)</f>
        <v>4.2777777777777777</v>
      </c>
      <c r="BM2" s="13">
        <f>(0.5*W2)+(0.5*X2)</f>
        <v>50</v>
      </c>
      <c r="BN2" s="13">
        <f>IF(C2=0,0,J2/G2*100)</f>
        <v>96.598939929328623</v>
      </c>
    </row>
    <row r="3" spans="1:67" s="5" customFormat="1" ht="201" customHeight="1"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I3" s="8" t="s">
        <v>296</v>
      </c>
      <c r="BO3" s="12"/>
    </row>
    <row r="4" spans="1:67" ht="64" x14ac:dyDescent="0.2">
      <c r="A4">
        <v>1</v>
      </c>
      <c r="B4" s="29" t="s">
        <v>1196</v>
      </c>
      <c r="D4">
        <v>1</v>
      </c>
      <c r="E4">
        <v>1</v>
      </c>
      <c r="F4">
        <f>IF(B4="",0,(LEN(B4)-LEN(SUBSTITUTE(B4,". ","."))+1))</f>
        <v>1</v>
      </c>
      <c r="G4">
        <f>IF(B4="",0,LEN(B4)-LEN(SUBSTITUTE(B4," ",""))+1)</f>
        <v>18</v>
      </c>
      <c r="H4">
        <f>IF(F4=0,0,G4/F4)</f>
        <v>18</v>
      </c>
      <c r="I4">
        <f>LEN(SUBSTITUTE(B4," ",""))</f>
        <v>115</v>
      </c>
      <c r="J4">
        <v>32</v>
      </c>
      <c r="K4">
        <f>IF(G4=0,0,J4/G4)</f>
        <v>1.7777777777777777</v>
      </c>
      <c r="L4">
        <f>LEN(SUBSTITUTE(SUBSTITUTE(SUBSTITUTE(SUBSTITUTE(SUBSTITUTE(SUBSTITUTE(SUBSTITUTE(SUBSTITUTE(SUBSTITUTE(SUBSTITUTE(SUBSTITUTE(SUBSTITUTE(SUBSTITUTE(SUBSTITUTE(SUBSTITUTE(SUBSTITUTE(SUBSTITUTE(SUBSTITUTE(SUBSTITUTE(B4," ",""),".",""),",",""),"?",""),"!",""),";",""),"(",""),")",""),"[",""),"]",""),"-",""),"{",""),"}",""),"/",""),"+",""),"*",""),"_",""),"&amp;",""),"#",""))</f>
        <v>101</v>
      </c>
      <c r="M4" s="2">
        <f>IF(G4=0,0,L4/G4)</f>
        <v>5.6111111111111107</v>
      </c>
      <c r="N4">
        <v>0</v>
      </c>
      <c r="O4">
        <v>1</v>
      </c>
      <c r="P4">
        <v>1</v>
      </c>
      <c r="Q4">
        <v>0</v>
      </c>
      <c r="R4">
        <v>1</v>
      </c>
      <c r="S4" s="32">
        <v>1</v>
      </c>
      <c r="T4">
        <f>QUOTIENT((Q4+R4+S4),3)</f>
        <v>0</v>
      </c>
      <c r="U4">
        <v>1</v>
      </c>
      <c r="V4">
        <v>1</v>
      </c>
      <c r="W4">
        <f>QUOTIENT((P4+T4),2)</f>
        <v>0</v>
      </c>
      <c r="X4">
        <f>IF(U4=1,1,IF(V4=1,1,0))</f>
        <v>1</v>
      </c>
      <c r="Y4">
        <v>1</v>
      </c>
      <c r="Z4" s="54">
        <v>1</v>
      </c>
      <c r="AA4">
        <v>1</v>
      </c>
      <c r="AB4">
        <v>1</v>
      </c>
      <c r="AC4">
        <v>1</v>
      </c>
      <c r="AD4">
        <v>1</v>
      </c>
      <c r="AE4">
        <v>0</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14</v>
      </c>
      <c r="AG4">
        <v>1</v>
      </c>
      <c r="AH4">
        <f>IF(G4&gt;0,IF((LEN(B4)-LEN(SUBSTITUTE(B4,"/","")))&gt;0,0,1),0)</f>
        <v>1</v>
      </c>
      <c r="AI4">
        <v>0</v>
      </c>
      <c r="AJ4">
        <v>1</v>
      </c>
      <c r="AK4">
        <f>IF(G4&gt;0,IF(((LEN(B4)-LEN(SUBSTITUTE(B4,"(","")))+(LEN(B4)-LEN(SUBSTITUTE(B4,")","")))+(LEN(B4)-LEN(SUBSTITUTE(B4,"[","")))+(LEN(B4)-LEN(SUBSTITUTE(B4,"]","")))+(LEN(B4)-LEN(SUBSTITUTE(B4,"{","")))+(LEN(B4)-LEN(SUBSTITUTE(B4,"}",""))))&gt;0,0,1),0)</f>
        <v>0</v>
      </c>
      <c r="AL4">
        <v>1</v>
      </c>
      <c r="AM4">
        <v>1</v>
      </c>
      <c r="AN4" s="54">
        <v>1</v>
      </c>
      <c r="AO4">
        <v>1</v>
      </c>
      <c r="AP4">
        <v>1</v>
      </c>
      <c r="AQ4">
        <v>1</v>
      </c>
      <c r="AR4">
        <v>1</v>
      </c>
      <c r="AS4">
        <v>1</v>
      </c>
      <c r="AT4" s="37">
        <v>1</v>
      </c>
      <c r="AU4">
        <f>IF(G4=0,0,(206.835-(84.6*(K4))-(1.015*(H4))))</f>
        <v>38.165000000000035</v>
      </c>
      <c r="AV4">
        <f>IF(G4=0,0,(0.39*H4)+(11.8*K4)-15.59)</f>
        <v>12.407777777777778</v>
      </c>
      <c r="AW4">
        <f>IF(G4=0,0,((0.0588*M4*100)-(0.296*(F4/G4)*100)-15.8))</f>
        <v>15.548888888888886</v>
      </c>
      <c r="AX4">
        <f>IF(I4=0,0,(4.71*M4)+(0.5*H4)-21.43)</f>
        <v>13.998333333333328</v>
      </c>
      <c r="AY4" s="38">
        <v>1</v>
      </c>
      <c r="AZ4" s="38">
        <v>1</v>
      </c>
      <c r="BA4" s="38">
        <v>1</v>
      </c>
      <c r="BB4">
        <v>3</v>
      </c>
      <c r="BG4">
        <f>IF(G4=0,0,AF4/G4*1000)</f>
        <v>777.77777777777783</v>
      </c>
      <c r="BH4" s="11">
        <f>G4/200/24/60</f>
        <v>6.2500000000000001E-5</v>
      </c>
      <c r="BI4">
        <f>IF(G4=0,0,L4/I4*100)</f>
        <v>87.826086956521749</v>
      </c>
    </row>
    <row r="5" spans="1:67" ht="64" x14ac:dyDescent="0.2">
      <c r="A5">
        <v>2</v>
      </c>
      <c r="B5" s="19" t="s">
        <v>1197</v>
      </c>
      <c r="D5">
        <v>0</v>
      </c>
      <c r="E5">
        <v>0</v>
      </c>
      <c r="F5">
        <f t="shared" ref="F5:F67" si="3">IF(B5="",0,(LEN(B5)-LEN(SUBSTITUTE(B5,". ","."))+1))</f>
        <v>1</v>
      </c>
      <c r="G5">
        <f t="shared" ref="G5:G67" si="4">IF(B5="",0,LEN(B5)-LEN(SUBSTITUTE(B5," ",""))+1)</f>
        <v>26</v>
      </c>
      <c r="H5">
        <f t="shared" ref="H5:H67" si="5">IF(F5=0,0,G5/F5)</f>
        <v>26</v>
      </c>
      <c r="I5" s="54">
        <f t="shared" ref="I5:I68" si="6">LEN(SUBSTITUTE(B5," ",""))</f>
        <v>141</v>
      </c>
      <c r="J5">
        <v>45</v>
      </c>
      <c r="K5">
        <f t="shared" ref="K5:K67" si="7">IF(G5=0,0,J5/G5)</f>
        <v>1.7307692307692308</v>
      </c>
      <c r="L5">
        <f t="shared" ref="L5:L68" si="8">LEN(SUBSTITUTE(SUBSTITUTE(SUBSTITUTE(SUBSTITUTE(SUBSTITUTE(SUBSTITUTE(SUBSTITUTE(SUBSTITUTE(SUBSTITUTE(SUBSTITUTE(SUBSTITUTE(SUBSTITUTE(SUBSTITUTE(SUBSTITUTE(SUBSTITUTE(SUBSTITUTE(SUBSTITUTE(SUBSTITUTE(SUBSTITUTE(B5," ",""),".",""),",",""),"?",""),"!",""),";",""),"(",""),")",""),"[",""),"]",""),"-",""),"{",""),"}",""),"/",""),"+",""),"*",""),"_",""),"&amp;",""),"#",""))</f>
        <v>129</v>
      </c>
      <c r="M5" s="2">
        <f t="shared" ref="M5:M67" si="9">IF(G5=0,0,L5/G5)</f>
        <v>4.9615384615384617</v>
      </c>
      <c r="N5">
        <v>0</v>
      </c>
      <c r="O5">
        <v>1</v>
      </c>
      <c r="P5">
        <v>0</v>
      </c>
      <c r="Q5">
        <v>1</v>
      </c>
      <c r="R5">
        <v>1</v>
      </c>
      <c r="S5" s="32">
        <v>1</v>
      </c>
      <c r="T5">
        <f t="shared" ref="T5:T67" si="10">QUOTIENT((Q5+R5+S5),3)</f>
        <v>1</v>
      </c>
      <c r="U5">
        <v>1</v>
      </c>
      <c r="V5">
        <v>1</v>
      </c>
      <c r="W5">
        <f t="shared" ref="W5:W67" si="11">QUOTIENT((P5+T5),2)</f>
        <v>0</v>
      </c>
      <c r="X5">
        <f t="shared" ref="X5:X67" si="12">IF(U5=1,1,IF(V5=1,1,0))</f>
        <v>1</v>
      </c>
      <c r="Y5">
        <v>0</v>
      </c>
      <c r="Z5" s="54">
        <v>1</v>
      </c>
      <c r="AA5">
        <v>1</v>
      </c>
      <c r="AB5">
        <v>1</v>
      </c>
      <c r="AC5">
        <v>1</v>
      </c>
      <c r="AD5">
        <v>1</v>
      </c>
      <c r="AE5">
        <v>1</v>
      </c>
      <c r="AF5">
        <f t="shared" ref="AF5:AF68" si="13">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12</v>
      </c>
      <c r="AG5">
        <v>1</v>
      </c>
      <c r="AH5">
        <f t="shared" ref="AH5:AH68" si="14">IF(G5&gt;0,IF((LEN(B5)-LEN(SUBSTITUTE(B5,"/","")))&gt;0,0,1),0)</f>
        <v>0</v>
      </c>
      <c r="AI5">
        <v>0</v>
      </c>
      <c r="AJ5">
        <v>1</v>
      </c>
      <c r="AK5">
        <f t="shared" ref="AK5:AK68" si="15">IF(G5&gt;0,IF(((LEN(B5)-LEN(SUBSTITUTE(B5,"(","")))+(LEN(B5)-LEN(SUBSTITUTE(B5,")","")))+(LEN(B5)-LEN(SUBSTITUTE(B5,"[","")))+(LEN(B5)-LEN(SUBSTITUTE(B5,"]","")))+(LEN(B5)-LEN(SUBSTITUTE(B5,"{","")))+(LEN(B5)-LEN(SUBSTITUTE(B5,"}",""))))&gt;0,0,1),0)</f>
        <v>0</v>
      </c>
      <c r="AL5">
        <v>1</v>
      </c>
      <c r="AM5">
        <v>0</v>
      </c>
      <c r="AN5" s="54">
        <v>1</v>
      </c>
      <c r="AO5">
        <v>1</v>
      </c>
      <c r="AP5">
        <v>1</v>
      </c>
      <c r="AQ5">
        <v>1</v>
      </c>
      <c r="AR5">
        <v>1</v>
      </c>
      <c r="AS5">
        <v>1</v>
      </c>
      <c r="AT5" s="37">
        <v>1</v>
      </c>
      <c r="AU5">
        <f t="shared" ref="AU5:AU67" si="16">IF(G5=0,0,(206.835-(84.6*(K5))-(1.015*(H5))))</f>
        <v>34.021923076923102</v>
      </c>
      <c r="AV5">
        <f t="shared" ref="AV5:AV67" si="17">IF(G5=0,0,(0.39*H5)+(11.8*K5)-15.59)</f>
        <v>14.973076923076924</v>
      </c>
      <c r="AW5" s="54">
        <f t="shared" ref="AW5:AW68" si="18">IF(G5=0,0,((0.0588*M5*100)-(0.296*(F5/G5)*100)-15.8))</f>
        <v>12.235384615384618</v>
      </c>
      <c r="AX5">
        <f t="shared" ref="AX5:AX67" si="19">IF(I5=0,0,(4.71*M5)+(0.5*H5)-21.43)</f>
        <v>14.93884615384615</v>
      </c>
      <c r="AY5" s="38">
        <v>1</v>
      </c>
      <c r="AZ5" s="38">
        <v>1</v>
      </c>
      <c r="BA5" s="38">
        <v>1</v>
      </c>
      <c r="BB5">
        <v>6</v>
      </c>
      <c r="BG5">
        <f>IF(G5=0,0,AF5/G5*1000)</f>
        <v>461.53846153846155</v>
      </c>
      <c r="BH5" s="11">
        <f t="shared" ref="BH5:BH67" si="20">G5/200/24/60</f>
        <v>9.0277777777777787E-5</v>
      </c>
      <c r="BI5" s="54">
        <f t="shared" ref="BI5:BI68" si="21">IF(G5=0,0,L5/I5*100)</f>
        <v>91.489361702127653</v>
      </c>
    </row>
    <row r="6" spans="1:67" ht="80" x14ac:dyDescent="0.2">
      <c r="A6">
        <v>3</v>
      </c>
      <c r="B6" s="19" t="s">
        <v>1198</v>
      </c>
      <c r="D6">
        <v>1</v>
      </c>
      <c r="E6">
        <v>1</v>
      </c>
      <c r="F6">
        <f t="shared" si="3"/>
        <v>1</v>
      </c>
      <c r="G6">
        <f t="shared" si="4"/>
        <v>29</v>
      </c>
      <c r="H6">
        <f t="shared" si="5"/>
        <v>29</v>
      </c>
      <c r="I6" s="54">
        <f t="shared" si="6"/>
        <v>159</v>
      </c>
      <c r="J6">
        <v>51</v>
      </c>
      <c r="K6">
        <f t="shared" si="7"/>
        <v>1.7586206896551724</v>
      </c>
      <c r="L6">
        <f t="shared" si="8"/>
        <v>158</v>
      </c>
      <c r="M6" s="2">
        <f t="shared" si="9"/>
        <v>5.4482758620689653</v>
      </c>
      <c r="N6">
        <v>0</v>
      </c>
      <c r="O6">
        <v>1</v>
      </c>
      <c r="P6">
        <v>1</v>
      </c>
      <c r="Q6">
        <v>0</v>
      </c>
      <c r="R6" s="54">
        <v>1</v>
      </c>
      <c r="S6" s="32">
        <v>1</v>
      </c>
      <c r="T6">
        <f t="shared" si="10"/>
        <v>0</v>
      </c>
      <c r="U6">
        <v>1</v>
      </c>
      <c r="V6">
        <v>1</v>
      </c>
      <c r="W6">
        <f t="shared" si="11"/>
        <v>0</v>
      </c>
      <c r="X6">
        <f t="shared" si="12"/>
        <v>1</v>
      </c>
      <c r="Y6">
        <v>1</v>
      </c>
      <c r="Z6" s="54">
        <v>1</v>
      </c>
      <c r="AA6">
        <v>1</v>
      </c>
      <c r="AB6">
        <v>1</v>
      </c>
      <c r="AC6">
        <v>1</v>
      </c>
      <c r="AD6">
        <v>1</v>
      </c>
      <c r="AE6">
        <v>1</v>
      </c>
      <c r="AF6">
        <f t="shared" si="13"/>
        <v>1</v>
      </c>
      <c r="AG6">
        <v>1</v>
      </c>
      <c r="AH6">
        <f t="shared" si="14"/>
        <v>1</v>
      </c>
      <c r="AI6">
        <v>0</v>
      </c>
      <c r="AJ6">
        <v>0</v>
      </c>
      <c r="AK6">
        <f t="shared" si="15"/>
        <v>1</v>
      </c>
      <c r="AL6">
        <v>1</v>
      </c>
      <c r="AM6">
        <v>0</v>
      </c>
      <c r="AN6" s="54">
        <v>1</v>
      </c>
      <c r="AO6">
        <v>1</v>
      </c>
      <c r="AP6">
        <v>1</v>
      </c>
      <c r="AQ6">
        <v>1</v>
      </c>
      <c r="AR6">
        <v>1</v>
      </c>
      <c r="AS6">
        <v>1</v>
      </c>
      <c r="AT6" s="37">
        <v>1</v>
      </c>
      <c r="AU6">
        <f t="shared" si="16"/>
        <v>28.620689655172445</v>
      </c>
      <c r="AV6">
        <f t="shared" si="17"/>
        <v>16.471724137931037</v>
      </c>
      <c r="AW6" s="54">
        <f t="shared" si="18"/>
        <v>15.215172413793098</v>
      </c>
      <c r="AX6">
        <f t="shared" si="19"/>
        <v>18.731379310344828</v>
      </c>
      <c r="AY6" s="38">
        <v>1</v>
      </c>
      <c r="AZ6" s="38">
        <v>1</v>
      </c>
      <c r="BA6" s="38">
        <v>1</v>
      </c>
      <c r="BB6">
        <v>9</v>
      </c>
      <c r="BG6">
        <f t="shared" ref="BG6:BG21" si="22">IF(G6=0,0,AF6/G6*1000)</f>
        <v>34.482758620689651</v>
      </c>
      <c r="BH6" s="11">
        <f t="shared" si="20"/>
        <v>1.0069444444444445E-4</v>
      </c>
      <c r="BI6" s="54">
        <f t="shared" si="21"/>
        <v>99.371069182389931</v>
      </c>
      <c r="BK6" s="11"/>
      <c r="BL6" s="11"/>
    </row>
    <row r="7" spans="1:67" ht="80" x14ac:dyDescent="0.2">
      <c r="A7">
        <v>4</v>
      </c>
      <c r="B7" s="19" t="s">
        <v>1199</v>
      </c>
      <c r="D7">
        <v>1</v>
      </c>
      <c r="E7">
        <v>1</v>
      </c>
      <c r="F7">
        <f t="shared" si="3"/>
        <v>1</v>
      </c>
      <c r="G7">
        <f t="shared" si="4"/>
        <v>22</v>
      </c>
      <c r="H7">
        <f t="shared" si="5"/>
        <v>22</v>
      </c>
      <c r="I7" s="54">
        <f t="shared" si="6"/>
        <v>137</v>
      </c>
      <c r="J7">
        <v>44</v>
      </c>
      <c r="K7">
        <f t="shared" si="7"/>
        <v>2</v>
      </c>
      <c r="L7">
        <f t="shared" si="8"/>
        <v>136</v>
      </c>
      <c r="M7" s="2">
        <f t="shared" si="9"/>
        <v>6.1818181818181817</v>
      </c>
      <c r="N7">
        <v>0</v>
      </c>
      <c r="O7">
        <v>1</v>
      </c>
      <c r="P7">
        <v>1</v>
      </c>
      <c r="Q7">
        <v>0</v>
      </c>
      <c r="R7" s="54">
        <v>1</v>
      </c>
      <c r="S7" s="32">
        <v>1</v>
      </c>
      <c r="T7">
        <f t="shared" si="10"/>
        <v>0</v>
      </c>
      <c r="U7">
        <v>1</v>
      </c>
      <c r="V7">
        <v>1</v>
      </c>
      <c r="W7">
        <f t="shared" si="11"/>
        <v>0</v>
      </c>
      <c r="X7">
        <f t="shared" si="12"/>
        <v>1</v>
      </c>
      <c r="Y7">
        <v>1</v>
      </c>
      <c r="Z7" s="54">
        <v>0</v>
      </c>
      <c r="AA7">
        <v>1</v>
      </c>
      <c r="AB7">
        <v>1</v>
      </c>
      <c r="AC7">
        <v>1</v>
      </c>
      <c r="AD7">
        <v>1</v>
      </c>
      <c r="AE7">
        <v>1</v>
      </c>
      <c r="AF7">
        <f t="shared" si="13"/>
        <v>1</v>
      </c>
      <c r="AG7">
        <v>1</v>
      </c>
      <c r="AH7">
        <f t="shared" si="14"/>
        <v>1</v>
      </c>
      <c r="AI7">
        <v>0</v>
      </c>
      <c r="AJ7">
        <v>1</v>
      </c>
      <c r="AK7">
        <f t="shared" si="15"/>
        <v>1</v>
      </c>
      <c r="AL7">
        <v>1</v>
      </c>
      <c r="AM7">
        <v>1</v>
      </c>
      <c r="AN7" s="54">
        <v>1</v>
      </c>
      <c r="AO7">
        <v>1</v>
      </c>
      <c r="AP7">
        <v>1</v>
      </c>
      <c r="AQ7">
        <v>1</v>
      </c>
      <c r="AR7">
        <v>1</v>
      </c>
      <c r="AS7">
        <v>1</v>
      </c>
      <c r="AT7" s="37">
        <v>1</v>
      </c>
      <c r="AU7">
        <f t="shared" si="16"/>
        <v>15.305000000000021</v>
      </c>
      <c r="AV7">
        <f t="shared" si="17"/>
        <v>16.59</v>
      </c>
      <c r="AW7" s="54">
        <f t="shared" si="18"/>
        <v>19.203636363636367</v>
      </c>
      <c r="AX7">
        <f t="shared" si="19"/>
        <v>18.686363636363637</v>
      </c>
      <c r="AY7" s="38">
        <v>1</v>
      </c>
      <c r="AZ7" s="38">
        <v>1</v>
      </c>
      <c r="BA7" s="38">
        <v>1</v>
      </c>
      <c r="BB7">
        <v>7</v>
      </c>
      <c r="BG7">
        <f t="shared" si="22"/>
        <v>45.454545454545453</v>
      </c>
      <c r="BH7" s="11">
        <f t="shared" si="20"/>
        <v>7.6388888888888887E-5</v>
      </c>
      <c r="BI7" s="54">
        <f t="shared" si="21"/>
        <v>99.270072992700733</v>
      </c>
    </row>
    <row r="8" spans="1:67" ht="64" x14ac:dyDescent="0.2">
      <c r="A8">
        <v>5</v>
      </c>
      <c r="B8" s="19" t="s">
        <v>1200</v>
      </c>
      <c r="D8">
        <v>1</v>
      </c>
      <c r="E8">
        <v>1</v>
      </c>
      <c r="F8">
        <f t="shared" si="3"/>
        <v>1</v>
      </c>
      <c r="G8">
        <f t="shared" si="4"/>
        <v>16</v>
      </c>
      <c r="H8">
        <f t="shared" si="5"/>
        <v>16</v>
      </c>
      <c r="I8" s="54">
        <f t="shared" si="6"/>
        <v>110</v>
      </c>
      <c r="J8">
        <v>36</v>
      </c>
      <c r="K8">
        <f t="shared" si="7"/>
        <v>2.25</v>
      </c>
      <c r="L8">
        <f t="shared" si="8"/>
        <v>108</v>
      </c>
      <c r="M8" s="2">
        <f t="shared" si="9"/>
        <v>6.75</v>
      </c>
      <c r="N8">
        <v>0</v>
      </c>
      <c r="O8">
        <v>1</v>
      </c>
      <c r="P8">
        <v>1</v>
      </c>
      <c r="Q8">
        <v>0</v>
      </c>
      <c r="R8" s="54">
        <v>1</v>
      </c>
      <c r="S8" s="32">
        <v>1</v>
      </c>
      <c r="T8">
        <f t="shared" si="10"/>
        <v>0</v>
      </c>
      <c r="U8">
        <v>1</v>
      </c>
      <c r="V8">
        <v>1</v>
      </c>
      <c r="W8">
        <f t="shared" si="11"/>
        <v>0</v>
      </c>
      <c r="X8">
        <f t="shared" si="12"/>
        <v>1</v>
      </c>
      <c r="Y8">
        <v>1</v>
      </c>
      <c r="Z8" s="54">
        <v>0</v>
      </c>
      <c r="AA8">
        <v>1</v>
      </c>
      <c r="AB8">
        <v>1</v>
      </c>
      <c r="AC8">
        <v>1</v>
      </c>
      <c r="AD8">
        <v>1</v>
      </c>
      <c r="AE8">
        <v>1</v>
      </c>
      <c r="AF8">
        <f t="shared" si="13"/>
        <v>2</v>
      </c>
      <c r="AG8">
        <v>1</v>
      </c>
      <c r="AH8">
        <f t="shared" si="14"/>
        <v>1</v>
      </c>
      <c r="AI8">
        <v>1</v>
      </c>
      <c r="AJ8">
        <v>1</v>
      </c>
      <c r="AK8">
        <f t="shared" si="15"/>
        <v>1</v>
      </c>
      <c r="AL8">
        <v>1</v>
      </c>
      <c r="AM8">
        <v>1</v>
      </c>
      <c r="AN8" s="54">
        <v>1</v>
      </c>
      <c r="AO8">
        <v>1</v>
      </c>
      <c r="AP8">
        <v>1</v>
      </c>
      <c r="AQ8">
        <v>1</v>
      </c>
      <c r="AR8">
        <v>1</v>
      </c>
      <c r="AS8">
        <v>1</v>
      </c>
      <c r="AT8" s="37">
        <v>1</v>
      </c>
      <c r="AU8">
        <f t="shared" si="16"/>
        <v>0.24500000000001521</v>
      </c>
      <c r="AV8">
        <f t="shared" si="17"/>
        <v>17.2</v>
      </c>
      <c r="AW8" s="54">
        <f t="shared" si="18"/>
        <v>22.039999999999996</v>
      </c>
      <c r="AX8">
        <f t="shared" si="19"/>
        <v>18.362500000000004</v>
      </c>
      <c r="AY8" s="38">
        <v>1</v>
      </c>
      <c r="AZ8" s="38">
        <v>1</v>
      </c>
      <c r="BA8" s="38">
        <v>1</v>
      </c>
      <c r="BB8">
        <v>5</v>
      </c>
      <c r="BG8">
        <f t="shared" si="22"/>
        <v>125</v>
      </c>
      <c r="BH8" s="11">
        <f t="shared" si="20"/>
        <v>5.5555555555555558E-5</v>
      </c>
      <c r="BI8" s="54">
        <f t="shared" si="21"/>
        <v>98.181818181818187</v>
      </c>
    </row>
    <row r="9" spans="1:67" ht="64" x14ac:dyDescent="0.2">
      <c r="A9">
        <v>6</v>
      </c>
      <c r="B9" s="19" t="s">
        <v>1211</v>
      </c>
      <c r="D9">
        <v>1</v>
      </c>
      <c r="E9">
        <v>1</v>
      </c>
      <c r="F9">
        <f t="shared" si="3"/>
        <v>1</v>
      </c>
      <c r="G9">
        <f t="shared" si="4"/>
        <v>22</v>
      </c>
      <c r="H9">
        <f t="shared" si="5"/>
        <v>22</v>
      </c>
      <c r="I9" s="54">
        <f t="shared" si="6"/>
        <v>123</v>
      </c>
      <c r="J9">
        <v>42</v>
      </c>
      <c r="K9">
        <f t="shared" si="7"/>
        <v>1.9090909090909092</v>
      </c>
      <c r="L9">
        <f t="shared" si="8"/>
        <v>121</v>
      </c>
      <c r="M9" s="2">
        <f t="shared" si="9"/>
        <v>5.5</v>
      </c>
      <c r="N9">
        <v>0</v>
      </c>
      <c r="O9">
        <v>1</v>
      </c>
      <c r="P9">
        <v>1</v>
      </c>
      <c r="Q9">
        <v>0</v>
      </c>
      <c r="R9" s="54">
        <v>0</v>
      </c>
      <c r="S9" s="32">
        <v>1</v>
      </c>
      <c r="T9">
        <f t="shared" si="10"/>
        <v>0</v>
      </c>
      <c r="U9">
        <v>1</v>
      </c>
      <c r="V9">
        <v>1</v>
      </c>
      <c r="W9">
        <f t="shared" si="11"/>
        <v>0</v>
      </c>
      <c r="X9">
        <f t="shared" si="12"/>
        <v>1</v>
      </c>
      <c r="Y9">
        <v>1</v>
      </c>
      <c r="Z9" s="54">
        <v>1</v>
      </c>
      <c r="AA9">
        <v>1</v>
      </c>
      <c r="AB9">
        <v>1</v>
      </c>
      <c r="AC9">
        <v>1</v>
      </c>
      <c r="AD9">
        <v>1</v>
      </c>
      <c r="AE9">
        <v>1</v>
      </c>
      <c r="AF9">
        <f t="shared" si="13"/>
        <v>2</v>
      </c>
      <c r="AG9">
        <v>1</v>
      </c>
      <c r="AH9">
        <f t="shared" si="14"/>
        <v>1</v>
      </c>
      <c r="AI9">
        <v>0</v>
      </c>
      <c r="AJ9">
        <v>1</v>
      </c>
      <c r="AK9">
        <f t="shared" si="15"/>
        <v>1</v>
      </c>
      <c r="AL9">
        <v>1</v>
      </c>
      <c r="AM9">
        <v>0</v>
      </c>
      <c r="AN9" s="54">
        <v>0</v>
      </c>
      <c r="AO9">
        <v>1</v>
      </c>
      <c r="AP9">
        <v>1</v>
      </c>
      <c r="AQ9">
        <v>1</v>
      </c>
      <c r="AR9">
        <v>1</v>
      </c>
      <c r="AS9">
        <v>1</v>
      </c>
      <c r="AT9" s="37">
        <v>0</v>
      </c>
      <c r="AU9">
        <f t="shared" si="16"/>
        <v>22.995909090909109</v>
      </c>
      <c r="AV9">
        <f t="shared" si="17"/>
        <v>15.517272727272729</v>
      </c>
      <c r="AW9" s="54">
        <f t="shared" si="18"/>
        <v>15.194545454545452</v>
      </c>
      <c r="AX9">
        <f t="shared" si="19"/>
        <v>15.475000000000001</v>
      </c>
      <c r="AY9" s="38">
        <v>1</v>
      </c>
      <c r="AZ9" s="38">
        <v>1</v>
      </c>
      <c r="BA9" s="38">
        <v>1</v>
      </c>
      <c r="BB9">
        <v>5</v>
      </c>
      <c r="BG9">
        <f t="shared" si="22"/>
        <v>90.909090909090907</v>
      </c>
      <c r="BH9" s="11">
        <f t="shared" si="20"/>
        <v>7.6388888888888887E-5</v>
      </c>
      <c r="BI9" s="54">
        <f t="shared" si="21"/>
        <v>98.373983739837399</v>
      </c>
    </row>
    <row r="10" spans="1:67" ht="48" x14ac:dyDescent="0.2">
      <c r="A10">
        <v>7</v>
      </c>
      <c r="B10" s="19" t="s">
        <v>1212</v>
      </c>
      <c r="D10">
        <v>1</v>
      </c>
      <c r="E10">
        <v>1</v>
      </c>
      <c r="F10">
        <f t="shared" si="3"/>
        <v>1</v>
      </c>
      <c r="G10">
        <f t="shared" si="4"/>
        <v>12</v>
      </c>
      <c r="H10">
        <f t="shared" si="5"/>
        <v>12</v>
      </c>
      <c r="I10" s="54">
        <f t="shared" si="6"/>
        <v>76</v>
      </c>
      <c r="J10">
        <v>22</v>
      </c>
      <c r="K10">
        <f t="shared" si="7"/>
        <v>1.8333333333333333</v>
      </c>
      <c r="L10">
        <f t="shared" si="8"/>
        <v>70</v>
      </c>
      <c r="M10" s="2">
        <f t="shared" si="9"/>
        <v>5.833333333333333</v>
      </c>
      <c r="N10">
        <v>0</v>
      </c>
      <c r="O10">
        <v>0</v>
      </c>
      <c r="P10">
        <v>1</v>
      </c>
      <c r="Q10">
        <v>0</v>
      </c>
      <c r="R10" s="54">
        <v>1</v>
      </c>
      <c r="S10" s="32">
        <v>1</v>
      </c>
      <c r="T10">
        <f t="shared" si="10"/>
        <v>0</v>
      </c>
      <c r="U10">
        <v>1</v>
      </c>
      <c r="V10">
        <v>1</v>
      </c>
      <c r="W10">
        <f t="shared" si="11"/>
        <v>0</v>
      </c>
      <c r="X10">
        <f t="shared" si="12"/>
        <v>1</v>
      </c>
      <c r="Y10">
        <v>1</v>
      </c>
      <c r="Z10" s="54">
        <v>1</v>
      </c>
      <c r="AA10">
        <v>1</v>
      </c>
      <c r="AB10">
        <v>1</v>
      </c>
      <c r="AC10">
        <v>1</v>
      </c>
      <c r="AD10">
        <v>1</v>
      </c>
      <c r="AE10">
        <v>0</v>
      </c>
      <c r="AF10">
        <f t="shared" si="13"/>
        <v>6</v>
      </c>
      <c r="AG10">
        <v>1</v>
      </c>
      <c r="AH10">
        <f t="shared" si="14"/>
        <v>1</v>
      </c>
      <c r="AI10">
        <v>0</v>
      </c>
      <c r="AJ10">
        <v>1</v>
      </c>
      <c r="AK10">
        <f t="shared" si="15"/>
        <v>0</v>
      </c>
      <c r="AL10">
        <v>1</v>
      </c>
      <c r="AM10">
        <v>1</v>
      </c>
      <c r="AN10" s="54">
        <v>1</v>
      </c>
      <c r="AO10">
        <v>1</v>
      </c>
      <c r="AP10">
        <v>1</v>
      </c>
      <c r="AQ10">
        <v>1</v>
      </c>
      <c r="AR10">
        <v>1</v>
      </c>
      <c r="AS10">
        <v>1</v>
      </c>
      <c r="AT10" s="37">
        <v>1</v>
      </c>
      <c r="AU10">
        <f t="shared" si="16"/>
        <v>39.555000000000014</v>
      </c>
      <c r="AV10">
        <f t="shared" si="17"/>
        <v>10.723333333333333</v>
      </c>
      <c r="AW10" s="54">
        <f t="shared" si="18"/>
        <v>16.033333333333331</v>
      </c>
      <c r="AX10">
        <f t="shared" si="19"/>
        <v>12.044999999999995</v>
      </c>
      <c r="AY10" s="38">
        <v>1</v>
      </c>
      <c r="AZ10" s="38">
        <v>1</v>
      </c>
      <c r="BA10" s="38">
        <v>1</v>
      </c>
      <c r="BB10">
        <v>2</v>
      </c>
      <c r="BG10">
        <f t="shared" si="22"/>
        <v>500</v>
      </c>
      <c r="BH10" s="11">
        <f t="shared" si="20"/>
        <v>4.1666666666666665E-5</v>
      </c>
      <c r="BI10" s="54">
        <f t="shared" si="21"/>
        <v>92.10526315789474</v>
      </c>
    </row>
    <row r="11" spans="1:67" ht="64" x14ac:dyDescent="0.2">
      <c r="A11">
        <v>8</v>
      </c>
      <c r="B11" s="19" t="s">
        <v>1201</v>
      </c>
      <c r="D11">
        <v>0</v>
      </c>
      <c r="E11">
        <v>1</v>
      </c>
      <c r="F11">
        <f t="shared" si="3"/>
        <v>1</v>
      </c>
      <c r="G11">
        <f t="shared" si="4"/>
        <v>26</v>
      </c>
      <c r="H11">
        <f t="shared" si="5"/>
        <v>26</v>
      </c>
      <c r="I11" s="54">
        <f t="shared" si="6"/>
        <v>129</v>
      </c>
      <c r="J11">
        <v>42</v>
      </c>
      <c r="K11">
        <f t="shared" si="7"/>
        <v>1.6153846153846154</v>
      </c>
      <c r="L11">
        <f t="shared" si="8"/>
        <v>121</v>
      </c>
      <c r="M11" s="2">
        <f t="shared" si="9"/>
        <v>4.6538461538461542</v>
      </c>
      <c r="N11">
        <v>0</v>
      </c>
      <c r="O11">
        <v>1</v>
      </c>
      <c r="P11">
        <v>0</v>
      </c>
      <c r="Q11">
        <v>0</v>
      </c>
      <c r="R11" s="54">
        <v>1</v>
      </c>
      <c r="S11" s="32">
        <v>1</v>
      </c>
      <c r="T11">
        <f t="shared" si="10"/>
        <v>0</v>
      </c>
      <c r="U11">
        <v>1</v>
      </c>
      <c r="V11">
        <v>1</v>
      </c>
      <c r="W11">
        <f t="shared" si="11"/>
        <v>0</v>
      </c>
      <c r="X11">
        <f t="shared" si="12"/>
        <v>1</v>
      </c>
      <c r="Y11">
        <v>0</v>
      </c>
      <c r="Z11" s="54">
        <v>1</v>
      </c>
      <c r="AA11">
        <v>1</v>
      </c>
      <c r="AB11">
        <v>1</v>
      </c>
      <c r="AC11">
        <v>1</v>
      </c>
      <c r="AD11">
        <v>1</v>
      </c>
      <c r="AE11">
        <v>1</v>
      </c>
      <c r="AF11">
        <f t="shared" si="13"/>
        <v>8</v>
      </c>
      <c r="AG11">
        <v>1</v>
      </c>
      <c r="AH11">
        <f t="shared" si="14"/>
        <v>0</v>
      </c>
      <c r="AI11">
        <v>1</v>
      </c>
      <c r="AJ11">
        <v>1</v>
      </c>
      <c r="AK11">
        <f t="shared" si="15"/>
        <v>0</v>
      </c>
      <c r="AL11">
        <v>1</v>
      </c>
      <c r="AM11">
        <v>0</v>
      </c>
      <c r="AN11" s="54">
        <v>1</v>
      </c>
      <c r="AO11">
        <v>1</v>
      </c>
      <c r="AP11">
        <v>1</v>
      </c>
      <c r="AQ11">
        <v>1</v>
      </c>
      <c r="AR11">
        <v>1</v>
      </c>
      <c r="AS11">
        <v>1</v>
      </c>
      <c r="AT11" s="37">
        <v>1</v>
      </c>
      <c r="AU11">
        <f t="shared" si="16"/>
        <v>43.783461538461566</v>
      </c>
      <c r="AV11">
        <f t="shared" si="17"/>
        <v>13.611538461538462</v>
      </c>
      <c r="AW11" s="54">
        <f t="shared" si="18"/>
        <v>10.426153846153849</v>
      </c>
      <c r="AX11">
        <f t="shared" si="19"/>
        <v>13.489615384615384</v>
      </c>
      <c r="AY11" s="38">
        <v>1</v>
      </c>
      <c r="AZ11" s="38">
        <v>1</v>
      </c>
      <c r="BA11" s="38">
        <v>1</v>
      </c>
      <c r="BB11">
        <v>6</v>
      </c>
      <c r="BG11">
        <f t="shared" si="22"/>
        <v>307.69230769230774</v>
      </c>
      <c r="BH11" s="11">
        <f t="shared" si="20"/>
        <v>9.0277777777777787E-5</v>
      </c>
      <c r="BI11" s="54">
        <f t="shared" si="21"/>
        <v>93.798449612403104</v>
      </c>
    </row>
    <row r="12" spans="1:67" ht="80" x14ac:dyDescent="0.2">
      <c r="A12">
        <v>9</v>
      </c>
      <c r="B12" s="19" t="s">
        <v>1202</v>
      </c>
      <c r="D12">
        <v>1</v>
      </c>
      <c r="E12">
        <v>1</v>
      </c>
      <c r="F12">
        <f t="shared" si="3"/>
        <v>1</v>
      </c>
      <c r="G12">
        <f t="shared" si="4"/>
        <v>24</v>
      </c>
      <c r="H12">
        <f t="shared" si="5"/>
        <v>24</v>
      </c>
      <c r="I12" s="54">
        <f t="shared" si="6"/>
        <v>137</v>
      </c>
      <c r="J12">
        <v>45</v>
      </c>
      <c r="K12">
        <f t="shared" si="7"/>
        <v>1.875</v>
      </c>
      <c r="L12">
        <f t="shared" si="8"/>
        <v>136</v>
      </c>
      <c r="M12" s="2">
        <f t="shared" si="9"/>
        <v>5.666666666666667</v>
      </c>
      <c r="N12">
        <v>0</v>
      </c>
      <c r="O12">
        <v>1</v>
      </c>
      <c r="P12">
        <v>0</v>
      </c>
      <c r="Q12">
        <v>0</v>
      </c>
      <c r="R12" s="54">
        <v>1</v>
      </c>
      <c r="S12" s="32">
        <v>1</v>
      </c>
      <c r="T12">
        <f t="shared" si="10"/>
        <v>0</v>
      </c>
      <c r="U12">
        <v>1</v>
      </c>
      <c r="V12">
        <v>1</v>
      </c>
      <c r="W12">
        <f t="shared" si="11"/>
        <v>0</v>
      </c>
      <c r="X12">
        <f t="shared" si="12"/>
        <v>1</v>
      </c>
      <c r="Y12">
        <v>1</v>
      </c>
      <c r="Z12" s="54">
        <v>1</v>
      </c>
      <c r="AA12">
        <v>1</v>
      </c>
      <c r="AB12">
        <v>1</v>
      </c>
      <c r="AC12">
        <v>1</v>
      </c>
      <c r="AD12">
        <v>1</v>
      </c>
      <c r="AE12">
        <v>1</v>
      </c>
      <c r="AF12">
        <f t="shared" si="13"/>
        <v>1</v>
      </c>
      <c r="AG12">
        <v>1</v>
      </c>
      <c r="AH12">
        <f t="shared" si="14"/>
        <v>1</v>
      </c>
      <c r="AI12">
        <v>0</v>
      </c>
      <c r="AJ12">
        <v>1</v>
      </c>
      <c r="AK12">
        <f t="shared" si="15"/>
        <v>1</v>
      </c>
      <c r="AL12">
        <v>0</v>
      </c>
      <c r="AM12">
        <v>1</v>
      </c>
      <c r="AN12" s="54">
        <v>0</v>
      </c>
      <c r="AO12">
        <v>1</v>
      </c>
      <c r="AP12">
        <v>1</v>
      </c>
      <c r="AQ12">
        <v>1</v>
      </c>
      <c r="AR12">
        <v>1</v>
      </c>
      <c r="AS12">
        <v>1</v>
      </c>
      <c r="AT12" s="37">
        <v>1</v>
      </c>
      <c r="AU12">
        <f t="shared" si="16"/>
        <v>23.850000000000009</v>
      </c>
      <c r="AV12">
        <f t="shared" si="17"/>
        <v>15.895</v>
      </c>
      <c r="AW12" s="54">
        <f t="shared" si="18"/>
        <v>16.286666666666665</v>
      </c>
      <c r="AX12">
        <f t="shared" si="19"/>
        <v>17.259999999999998</v>
      </c>
      <c r="AY12" s="38">
        <v>0</v>
      </c>
      <c r="AZ12" s="38">
        <v>1</v>
      </c>
      <c r="BA12" s="38">
        <v>1</v>
      </c>
      <c r="BB12">
        <v>8</v>
      </c>
      <c r="BG12">
        <f t="shared" si="22"/>
        <v>41.666666666666664</v>
      </c>
      <c r="BH12" s="11">
        <f t="shared" si="20"/>
        <v>8.3333333333333331E-5</v>
      </c>
      <c r="BI12" s="54">
        <f t="shared" si="21"/>
        <v>99.270072992700733</v>
      </c>
    </row>
    <row r="13" spans="1:67" ht="48" x14ac:dyDescent="0.2">
      <c r="A13">
        <v>10</v>
      </c>
      <c r="B13" s="19" t="s">
        <v>1203</v>
      </c>
      <c r="D13">
        <v>1</v>
      </c>
      <c r="E13">
        <v>1</v>
      </c>
      <c r="F13">
        <f t="shared" si="3"/>
        <v>1</v>
      </c>
      <c r="G13">
        <f t="shared" si="4"/>
        <v>14</v>
      </c>
      <c r="H13">
        <f t="shared" si="5"/>
        <v>14</v>
      </c>
      <c r="I13" s="54">
        <f t="shared" si="6"/>
        <v>90</v>
      </c>
      <c r="J13">
        <v>30</v>
      </c>
      <c r="K13">
        <f t="shared" si="7"/>
        <v>2.1428571428571428</v>
      </c>
      <c r="L13">
        <f t="shared" si="8"/>
        <v>89</v>
      </c>
      <c r="M13" s="2">
        <f t="shared" si="9"/>
        <v>6.3571428571428568</v>
      </c>
      <c r="N13">
        <v>0</v>
      </c>
      <c r="O13">
        <v>1</v>
      </c>
      <c r="P13">
        <v>0</v>
      </c>
      <c r="Q13">
        <v>0</v>
      </c>
      <c r="R13" s="54">
        <v>1</v>
      </c>
      <c r="S13" s="32">
        <v>1</v>
      </c>
      <c r="T13">
        <f t="shared" si="10"/>
        <v>0</v>
      </c>
      <c r="U13">
        <v>1</v>
      </c>
      <c r="V13">
        <v>1</v>
      </c>
      <c r="W13">
        <f t="shared" si="11"/>
        <v>0</v>
      </c>
      <c r="X13">
        <f t="shared" si="12"/>
        <v>1</v>
      </c>
      <c r="Y13">
        <v>1</v>
      </c>
      <c r="Z13" s="54">
        <v>1</v>
      </c>
      <c r="AA13">
        <v>1</v>
      </c>
      <c r="AB13">
        <v>1</v>
      </c>
      <c r="AC13">
        <v>1</v>
      </c>
      <c r="AD13">
        <v>1</v>
      </c>
      <c r="AE13">
        <v>1</v>
      </c>
      <c r="AF13">
        <f t="shared" si="13"/>
        <v>1</v>
      </c>
      <c r="AG13">
        <v>1</v>
      </c>
      <c r="AH13">
        <f t="shared" si="14"/>
        <v>1</v>
      </c>
      <c r="AI13">
        <v>1</v>
      </c>
      <c r="AJ13">
        <v>1</v>
      </c>
      <c r="AK13">
        <f t="shared" si="15"/>
        <v>1</v>
      </c>
      <c r="AL13">
        <v>1</v>
      </c>
      <c r="AM13">
        <v>1</v>
      </c>
      <c r="AN13" s="54">
        <v>0</v>
      </c>
      <c r="AO13">
        <v>1</v>
      </c>
      <c r="AP13">
        <v>1</v>
      </c>
      <c r="AQ13">
        <v>1</v>
      </c>
      <c r="AR13">
        <v>0</v>
      </c>
      <c r="AS13">
        <v>1</v>
      </c>
      <c r="AT13" s="37">
        <v>1</v>
      </c>
      <c r="AU13">
        <f t="shared" si="16"/>
        <v>11.339285714285731</v>
      </c>
      <c r="AV13">
        <f t="shared" si="17"/>
        <v>15.155714285714289</v>
      </c>
      <c r="AW13" s="54">
        <f t="shared" si="18"/>
        <v>19.465714285714281</v>
      </c>
      <c r="AX13">
        <f t="shared" si="19"/>
        <v>15.512142857142855</v>
      </c>
      <c r="AY13" s="38">
        <v>1</v>
      </c>
      <c r="AZ13" s="38">
        <v>1</v>
      </c>
      <c r="BA13" s="38">
        <v>1</v>
      </c>
      <c r="BB13">
        <v>7</v>
      </c>
      <c r="BG13">
        <f t="shared" si="22"/>
        <v>71.428571428571431</v>
      </c>
      <c r="BH13" s="11">
        <f t="shared" si="20"/>
        <v>4.8611111111111115E-5</v>
      </c>
      <c r="BI13" s="54">
        <f t="shared" si="21"/>
        <v>98.888888888888886</v>
      </c>
    </row>
    <row r="14" spans="1:67" ht="80" x14ac:dyDescent="0.2">
      <c r="A14">
        <v>11</v>
      </c>
      <c r="B14" s="19" t="s">
        <v>1204</v>
      </c>
      <c r="D14">
        <v>1</v>
      </c>
      <c r="E14">
        <v>1</v>
      </c>
      <c r="F14">
        <f t="shared" si="3"/>
        <v>1</v>
      </c>
      <c r="G14">
        <f t="shared" si="4"/>
        <v>24</v>
      </c>
      <c r="H14">
        <f t="shared" si="5"/>
        <v>24</v>
      </c>
      <c r="I14" s="54">
        <f t="shared" si="6"/>
        <v>157</v>
      </c>
      <c r="J14">
        <v>55</v>
      </c>
      <c r="K14">
        <f t="shared" si="7"/>
        <v>2.2916666666666665</v>
      </c>
      <c r="L14">
        <f t="shared" si="8"/>
        <v>151</v>
      </c>
      <c r="M14" s="2">
        <f t="shared" si="9"/>
        <v>6.291666666666667</v>
      </c>
      <c r="N14">
        <v>0</v>
      </c>
      <c r="O14">
        <v>1</v>
      </c>
      <c r="P14">
        <v>0</v>
      </c>
      <c r="Q14">
        <v>1</v>
      </c>
      <c r="R14" s="54">
        <v>1</v>
      </c>
      <c r="S14" s="32">
        <v>1</v>
      </c>
      <c r="T14">
        <f t="shared" si="10"/>
        <v>1</v>
      </c>
      <c r="U14">
        <v>1</v>
      </c>
      <c r="V14">
        <v>1</v>
      </c>
      <c r="W14">
        <f t="shared" si="11"/>
        <v>0</v>
      </c>
      <c r="X14">
        <f t="shared" si="12"/>
        <v>1</v>
      </c>
      <c r="Y14">
        <v>1</v>
      </c>
      <c r="Z14" s="54">
        <v>1</v>
      </c>
      <c r="AA14">
        <v>1</v>
      </c>
      <c r="AB14">
        <v>1</v>
      </c>
      <c r="AC14">
        <v>1</v>
      </c>
      <c r="AD14">
        <v>1</v>
      </c>
      <c r="AE14">
        <v>1</v>
      </c>
      <c r="AF14">
        <f t="shared" si="13"/>
        <v>6</v>
      </c>
      <c r="AG14">
        <v>1</v>
      </c>
      <c r="AH14">
        <f t="shared" si="14"/>
        <v>1</v>
      </c>
      <c r="AI14">
        <v>0</v>
      </c>
      <c r="AJ14">
        <v>1</v>
      </c>
      <c r="AK14">
        <f t="shared" si="15"/>
        <v>1</v>
      </c>
      <c r="AL14">
        <v>0</v>
      </c>
      <c r="AM14">
        <v>1</v>
      </c>
      <c r="AN14" s="54">
        <v>1</v>
      </c>
      <c r="AO14">
        <v>1</v>
      </c>
      <c r="AP14">
        <v>1</v>
      </c>
      <c r="AQ14">
        <v>1</v>
      </c>
      <c r="AR14">
        <v>0</v>
      </c>
      <c r="AS14">
        <v>1</v>
      </c>
      <c r="AT14" s="37">
        <v>1</v>
      </c>
      <c r="AU14">
        <f t="shared" si="16"/>
        <v>-11.399999999999963</v>
      </c>
      <c r="AV14">
        <f t="shared" si="17"/>
        <v>20.811666666666671</v>
      </c>
      <c r="AW14" s="54">
        <f t="shared" si="18"/>
        <v>19.961666666666662</v>
      </c>
      <c r="AX14">
        <f t="shared" si="19"/>
        <v>20.203750000000007</v>
      </c>
      <c r="AY14" s="38">
        <v>0</v>
      </c>
      <c r="AZ14" s="38">
        <v>1</v>
      </c>
      <c r="BA14" s="38">
        <v>1</v>
      </c>
      <c r="BB14">
        <v>11</v>
      </c>
      <c r="BG14">
        <f t="shared" si="22"/>
        <v>250</v>
      </c>
      <c r="BH14" s="11">
        <f t="shared" si="20"/>
        <v>8.3333333333333331E-5</v>
      </c>
      <c r="BI14" s="54">
        <f t="shared" si="21"/>
        <v>96.178343949044589</v>
      </c>
    </row>
    <row r="15" spans="1:67" ht="32" x14ac:dyDescent="0.2">
      <c r="A15">
        <v>12</v>
      </c>
      <c r="B15" s="19" t="s">
        <v>1205</v>
      </c>
      <c r="D15">
        <v>1</v>
      </c>
      <c r="E15">
        <v>1</v>
      </c>
      <c r="F15">
        <f t="shared" si="3"/>
        <v>1</v>
      </c>
      <c r="G15">
        <f t="shared" si="4"/>
        <v>10</v>
      </c>
      <c r="H15">
        <f t="shared" si="5"/>
        <v>10</v>
      </c>
      <c r="I15" s="54">
        <f t="shared" si="6"/>
        <v>66</v>
      </c>
      <c r="J15">
        <v>22</v>
      </c>
      <c r="K15">
        <f t="shared" si="7"/>
        <v>2.2000000000000002</v>
      </c>
      <c r="L15">
        <f t="shared" si="8"/>
        <v>65</v>
      </c>
      <c r="M15" s="2">
        <f t="shared" si="9"/>
        <v>6.5</v>
      </c>
      <c r="N15">
        <v>1</v>
      </c>
      <c r="O15">
        <v>1</v>
      </c>
      <c r="P15">
        <v>1</v>
      </c>
      <c r="Q15">
        <v>1</v>
      </c>
      <c r="R15" s="54">
        <v>0</v>
      </c>
      <c r="S15" s="32">
        <v>1</v>
      </c>
      <c r="T15">
        <f t="shared" si="10"/>
        <v>0</v>
      </c>
      <c r="U15">
        <v>1</v>
      </c>
      <c r="V15">
        <v>1</v>
      </c>
      <c r="W15">
        <f t="shared" si="11"/>
        <v>0</v>
      </c>
      <c r="X15">
        <f t="shared" si="12"/>
        <v>1</v>
      </c>
      <c r="Y15">
        <v>1</v>
      </c>
      <c r="Z15" s="54">
        <v>1</v>
      </c>
      <c r="AA15">
        <v>1</v>
      </c>
      <c r="AB15">
        <v>1</v>
      </c>
      <c r="AC15">
        <v>1</v>
      </c>
      <c r="AD15">
        <v>1</v>
      </c>
      <c r="AE15">
        <v>1</v>
      </c>
      <c r="AF15">
        <f t="shared" si="13"/>
        <v>1</v>
      </c>
      <c r="AG15">
        <v>1</v>
      </c>
      <c r="AH15">
        <f t="shared" si="14"/>
        <v>1</v>
      </c>
      <c r="AI15">
        <v>1</v>
      </c>
      <c r="AJ15">
        <v>1</v>
      </c>
      <c r="AK15">
        <f t="shared" si="15"/>
        <v>1</v>
      </c>
      <c r="AL15">
        <v>1</v>
      </c>
      <c r="AM15">
        <v>1</v>
      </c>
      <c r="AN15" s="54">
        <v>1</v>
      </c>
      <c r="AO15">
        <v>1</v>
      </c>
      <c r="AP15">
        <v>1</v>
      </c>
      <c r="AQ15">
        <v>1</v>
      </c>
      <c r="AR15">
        <v>1</v>
      </c>
      <c r="AS15">
        <v>1</v>
      </c>
      <c r="AT15" s="37">
        <v>0</v>
      </c>
      <c r="AU15">
        <f t="shared" si="16"/>
        <v>10.565000000000005</v>
      </c>
      <c r="AV15">
        <f t="shared" si="17"/>
        <v>14.270000000000007</v>
      </c>
      <c r="AW15" s="54">
        <f t="shared" si="18"/>
        <v>19.459999999999997</v>
      </c>
      <c r="AX15">
        <f t="shared" si="19"/>
        <v>14.184999999999995</v>
      </c>
      <c r="AY15" s="38">
        <v>1</v>
      </c>
      <c r="AZ15" s="38">
        <v>1</v>
      </c>
      <c r="BA15" s="38">
        <v>1</v>
      </c>
      <c r="BB15">
        <v>5</v>
      </c>
      <c r="BG15">
        <f t="shared" si="22"/>
        <v>100</v>
      </c>
      <c r="BH15" s="11">
        <f t="shared" si="20"/>
        <v>3.4722222222222222E-5</v>
      </c>
      <c r="BI15" s="54">
        <f t="shared" si="21"/>
        <v>98.484848484848484</v>
      </c>
    </row>
    <row r="16" spans="1:67" ht="80" x14ac:dyDescent="0.2">
      <c r="A16">
        <v>13</v>
      </c>
      <c r="B16" s="19" t="s">
        <v>1206</v>
      </c>
      <c r="D16">
        <v>1</v>
      </c>
      <c r="E16">
        <v>1</v>
      </c>
      <c r="F16">
        <f t="shared" si="3"/>
        <v>1</v>
      </c>
      <c r="G16">
        <f t="shared" si="4"/>
        <v>25</v>
      </c>
      <c r="H16">
        <f t="shared" si="5"/>
        <v>25</v>
      </c>
      <c r="I16" s="54">
        <f t="shared" si="6"/>
        <v>146</v>
      </c>
      <c r="J16">
        <v>47</v>
      </c>
      <c r="K16">
        <f t="shared" si="7"/>
        <v>1.88</v>
      </c>
      <c r="L16">
        <f t="shared" si="8"/>
        <v>143</v>
      </c>
      <c r="M16" s="2">
        <f t="shared" si="9"/>
        <v>5.72</v>
      </c>
      <c r="N16">
        <v>1</v>
      </c>
      <c r="O16">
        <v>1</v>
      </c>
      <c r="P16">
        <v>0</v>
      </c>
      <c r="Q16">
        <v>0</v>
      </c>
      <c r="R16" s="54">
        <v>1</v>
      </c>
      <c r="S16" s="32">
        <v>1</v>
      </c>
      <c r="T16">
        <f t="shared" si="10"/>
        <v>0</v>
      </c>
      <c r="U16">
        <v>1</v>
      </c>
      <c r="V16">
        <v>1</v>
      </c>
      <c r="W16">
        <f t="shared" si="11"/>
        <v>0</v>
      </c>
      <c r="X16">
        <f t="shared" si="12"/>
        <v>1</v>
      </c>
      <c r="Y16">
        <v>1</v>
      </c>
      <c r="Z16" s="54">
        <v>1</v>
      </c>
      <c r="AA16">
        <v>1</v>
      </c>
      <c r="AB16">
        <v>1</v>
      </c>
      <c r="AC16">
        <v>1</v>
      </c>
      <c r="AD16">
        <v>1</v>
      </c>
      <c r="AE16">
        <v>1</v>
      </c>
      <c r="AF16">
        <f t="shared" si="13"/>
        <v>3</v>
      </c>
      <c r="AG16">
        <v>1</v>
      </c>
      <c r="AH16">
        <f t="shared" si="14"/>
        <v>1</v>
      </c>
      <c r="AI16">
        <v>0</v>
      </c>
      <c r="AJ16">
        <v>1</v>
      </c>
      <c r="AK16">
        <f t="shared" si="15"/>
        <v>1</v>
      </c>
      <c r="AL16">
        <v>0</v>
      </c>
      <c r="AM16">
        <v>0</v>
      </c>
      <c r="AN16" s="54">
        <v>1</v>
      </c>
      <c r="AO16">
        <v>0</v>
      </c>
      <c r="AP16">
        <v>1</v>
      </c>
      <c r="AQ16">
        <v>1</v>
      </c>
      <c r="AR16">
        <v>1</v>
      </c>
      <c r="AS16" s="54">
        <v>0</v>
      </c>
      <c r="AT16" s="37">
        <v>1</v>
      </c>
      <c r="AU16">
        <f t="shared" si="16"/>
        <v>22.412000000000038</v>
      </c>
      <c r="AV16">
        <f t="shared" si="17"/>
        <v>16.344000000000001</v>
      </c>
      <c r="AW16" s="54">
        <f t="shared" si="18"/>
        <v>16.649599999999996</v>
      </c>
      <c r="AX16">
        <f t="shared" si="19"/>
        <v>18.011199999999995</v>
      </c>
      <c r="AY16" s="38">
        <v>1</v>
      </c>
      <c r="AZ16" s="38">
        <v>1</v>
      </c>
      <c r="BA16" s="38">
        <v>1</v>
      </c>
      <c r="BB16">
        <v>8</v>
      </c>
      <c r="BG16">
        <f t="shared" si="22"/>
        <v>120</v>
      </c>
      <c r="BH16" s="11">
        <f t="shared" si="20"/>
        <v>8.6805555555555545E-5</v>
      </c>
      <c r="BI16" s="54">
        <f t="shared" si="21"/>
        <v>97.945205479452056</v>
      </c>
    </row>
    <row r="17" spans="1:61" ht="32" x14ac:dyDescent="0.2">
      <c r="A17">
        <v>14</v>
      </c>
      <c r="B17" s="19" t="s">
        <v>1207</v>
      </c>
      <c r="D17">
        <v>1</v>
      </c>
      <c r="E17">
        <v>1</v>
      </c>
      <c r="F17">
        <f t="shared" si="3"/>
        <v>1</v>
      </c>
      <c r="G17">
        <f t="shared" si="4"/>
        <v>12</v>
      </c>
      <c r="H17">
        <f t="shared" si="5"/>
        <v>12</v>
      </c>
      <c r="I17" s="54">
        <f t="shared" si="6"/>
        <v>64</v>
      </c>
      <c r="J17">
        <v>24</v>
      </c>
      <c r="K17">
        <f t="shared" si="7"/>
        <v>2</v>
      </c>
      <c r="L17">
        <f t="shared" si="8"/>
        <v>63</v>
      </c>
      <c r="M17" s="2">
        <f t="shared" si="9"/>
        <v>5.25</v>
      </c>
      <c r="N17">
        <v>0</v>
      </c>
      <c r="O17">
        <v>1</v>
      </c>
      <c r="P17">
        <v>0</v>
      </c>
      <c r="Q17">
        <v>0</v>
      </c>
      <c r="R17" s="54">
        <v>1</v>
      </c>
      <c r="S17" s="32">
        <v>1</v>
      </c>
      <c r="T17">
        <f t="shared" si="10"/>
        <v>0</v>
      </c>
      <c r="U17">
        <v>1</v>
      </c>
      <c r="V17">
        <v>1</v>
      </c>
      <c r="W17">
        <f t="shared" si="11"/>
        <v>0</v>
      </c>
      <c r="X17">
        <f t="shared" si="12"/>
        <v>1</v>
      </c>
      <c r="Y17">
        <v>1</v>
      </c>
      <c r="Z17" s="54">
        <v>1</v>
      </c>
      <c r="AA17">
        <v>0</v>
      </c>
      <c r="AB17">
        <v>1</v>
      </c>
      <c r="AC17">
        <v>1</v>
      </c>
      <c r="AD17">
        <v>1</v>
      </c>
      <c r="AE17">
        <v>1</v>
      </c>
      <c r="AF17">
        <f t="shared" si="13"/>
        <v>1</v>
      </c>
      <c r="AG17">
        <v>1</v>
      </c>
      <c r="AH17">
        <f t="shared" si="14"/>
        <v>1</v>
      </c>
      <c r="AI17">
        <v>0</v>
      </c>
      <c r="AJ17">
        <v>1</v>
      </c>
      <c r="AK17">
        <f t="shared" si="15"/>
        <v>1</v>
      </c>
      <c r="AL17">
        <v>1</v>
      </c>
      <c r="AM17">
        <v>1</v>
      </c>
      <c r="AN17" s="54">
        <v>1</v>
      </c>
      <c r="AO17">
        <v>0</v>
      </c>
      <c r="AP17">
        <v>1</v>
      </c>
      <c r="AQ17">
        <v>1</v>
      </c>
      <c r="AR17">
        <v>1</v>
      </c>
      <c r="AS17">
        <v>1</v>
      </c>
      <c r="AT17" s="37">
        <v>1</v>
      </c>
      <c r="AU17">
        <f t="shared" si="16"/>
        <v>25.45500000000002</v>
      </c>
      <c r="AV17">
        <f t="shared" si="17"/>
        <v>12.690000000000001</v>
      </c>
      <c r="AW17" s="54">
        <f t="shared" si="18"/>
        <v>12.603333333333332</v>
      </c>
      <c r="AX17">
        <f t="shared" si="19"/>
        <v>9.2974999999999994</v>
      </c>
      <c r="AY17" s="38">
        <v>1</v>
      </c>
      <c r="AZ17" s="38">
        <v>1</v>
      </c>
      <c r="BA17" s="38">
        <v>1</v>
      </c>
      <c r="BB17">
        <v>2</v>
      </c>
      <c r="BG17">
        <f t="shared" si="22"/>
        <v>83.333333333333329</v>
      </c>
      <c r="BH17" s="11">
        <f t="shared" si="20"/>
        <v>4.1666666666666665E-5</v>
      </c>
      <c r="BI17" s="54">
        <f t="shared" si="21"/>
        <v>98.4375</v>
      </c>
    </row>
    <row r="18" spans="1:61" ht="80" x14ac:dyDescent="0.2">
      <c r="A18">
        <v>15</v>
      </c>
      <c r="B18" s="19" t="s">
        <v>1208</v>
      </c>
      <c r="D18">
        <v>1</v>
      </c>
      <c r="E18">
        <v>1</v>
      </c>
      <c r="F18">
        <f t="shared" si="3"/>
        <v>1</v>
      </c>
      <c r="G18">
        <f t="shared" si="4"/>
        <v>26</v>
      </c>
      <c r="H18">
        <f t="shared" si="5"/>
        <v>26</v>
      </c>
      <c r="I18" s="54">
        <f t="shared" si="6"/>
        <v>141</v>
      </c>
      <c r="J18">
        <v>49</v>
      </c>
      <c r="K18">
        <f t="shared" si="7"/>
        <v>1.8846153846153846</v>
      </c>
      <c r="L18">
        <f t="shared" si="8"/>
        <v>139</v>
      </c>
      <c r="M18" s="2">
        <f t="shared" si="9"/>
        <v>5.3461538461538458</v>
      </c>
      <c r="N18">
        <v>0</v>
      </c>
      <c r="O18">
        <v>1</v>
      </c>
      <c r="P18">
        <v>0</v>
      </c>
      <c r="Q18">
        <v>0</v>
      </c>
      <c r="R18" s="54">
        <v>1</v>
      </c>
      <c r="S18" s="32">
        <v>1</v>
      </c>
      <c r="T18">
        <f t="shared" si="10"/>
        <v>0</v>
      </c>
      <c r="U18">
        <v>1</v>
      </c>
      <c r="V18">
        <v>1</v>
      </c>
      <c r="W18">
        <f t="shared" si="11"/>
        <v>0</v>
      </c>
      <c r="X18">
        <f t="shared" si="12"/>
        <v>1</v>
      </c>
      <c r="Y18">
        <v>1</v>
      </c>
      <c r="Z18" s="54">
        <v>1</v>
      </c>
      <c r="AA18">
        <v>1</v>
      </c>
      <c r="AB18">
        <v>1</v>
      </c>
      <c r="AC18">
        <v>1</v>
      </c>
      <c r="AD18">
        <v>1</v>
      </c>
      <c r="AE18">
        <v>1</v>
      </c>
      <c r="AF18">
        <f t="shared" si="13"/>
        <v>2</v>
      </c>
      <c r="AG18">
        <v>1</v>
      </c>
      <c r="AH18">
        <f t="shared" si="14"/>
        <v>1</v>
      </c>
      <c r="AI18">
        <v>0</v>
      </c>
      <c r="AJ18">
        <v>1</v>
      </c>
      <c r="AK18">
        <f t="shared" si="15"/>
        <v>1</v>
      </c>
      <c r="AL18">
        <v>0</v>
      </c>
      <c r="AM18">
        <v>1</v>
      </c>
      <c r="AN18" s="54">
        <v>1</v>
      </c>
      <c r="AO18">
        <v>1</v>
      </c>
      <c r="AP18">
        <v>1</v>
      </c>
      <c r="AQ18">
        <v>1</v>
      </c>
      <c r="AR18">
        <v>1</v>
      </c>
      <c r="AS18">
        <v>1</v>
      </c>
      <c r="AT18" s="37">
        <v>1</v>
      </c>
      <c r="AU18">
        <f t="shared" si="16"/>
        <v>21.006538461538486</v>
      </c>
      <c r="AV18">
        <f t="shared" si="17"/>
        <v>16.788461538461537</v>
      </c>
      <c r="AW18" s="54">
        <f t="shared" si="18"/>
        <v>14.496923076923075</v>
      </c>
      <c r="AX18">
        <f t="shared" si="19"/>
        <v>16.750384615384611</v>
      </c>
      <c r="AY18" s="38">
        <v>1</v>
      </c>
      <c r="AZ18" s="38">
        <v>1</v>
      </c>
      <c r="BA18" s="38">
        <v>1</v>
      </c>
      <c r="BB18">
        <v>6</v>
      </c>
      <c r="BG18">
        <f t="shared" si="22"/>
        <v>76.923076923076934</v>
      </c>
      <c r="BH18" s="11">
        <f t="shared" si="20"/>
        <v>9.0277777777777787E-5</v>
      </c>
      <c r="BI18" s="54">
        <f t="shared" si="21"/>
        <v>98.581560283687935</v>
      </c>
    </row>
    <row r="19" spans="1:61" ht="64" x14ac:dyDescent="0.2">
      <c r="A19">
        <v>16</v>
      </c>
      <c r="B19" s="19" t="s">
        <v>1209</v>
      </c>
      <c r="D19">
        <v>1</v>
      </c>
      <c r="E19">
        <v>1</v>
      </c>
      <c r="F19">
        <f t="shared" si="3"/>
        <v>2</v>
      </c>
      <c r="G19">
        <f t="shared" si="4"/>
        <v>22</v>
      </c>
      <c r="H19">
        <f t="shared" si="5"/>
        <v>11</v>
      </c>
      <c r="I19" s="54">
        <f t="shared" si="6"/>
        <v>119</v>
      </c>
      <c r="J19">
        <v>34</v>
      </c>
      <c r="K19">
        <f t="shared" si="7"/>
        <v>1.5454545454545454</v>
      </c>
      <c r="L19">
        <f t="shared" si="8"/>
        <v>111</v>
      </c>
      <c r="M19" s="2">
        <f t="shared" si="9"/>
        <v>5.0454545454545459</v>
      </c>
      <c r="N19">
        <v>0</v>
      </c>
      <c r="O19" s="32">
        <v>1</v>
      </c>
      <c r="P19">
        <v>1</v>
      </c>
      <c r="Q19">
        <v>0</v>
      </c>
      <c r="R19" s="54">
        <v>0</v>
      </c>
      <c r="S19" s="32">
        <v>1</v>
      </c>
      <c r="T19">
        <f t="shared" si="10"/>
        <v>0</v>
      </c>
      <c r="U19">
        <v>0</v>
      </c>
      <c r="V19">
        <v>1</v>
      </c>
      <c r="W19">
        <f t="shared" si="11"/>
        <v>0</v>
      </c>
      <c r="X19">
        <f t="shared" si="12"/>
        <v>1</v>
      </c>
      <c r="Y19">
        <v>1</v>
      </c>
      <c r="Z19" s="54">
        <v>1</v>
      </c>
      <c r="AA19">
        <v>1</v>
      </c>
      <c r="AB19">
        <v>1</v>
      </c>
      <c r="AC19">
        <v>1</v>
      </c>
      <c r="AD19">
        <v>1</v>
      </c>
      <c r="AE19">
        <v>1</v>
      </c>
      <c r="AF19">
        <f t="shared" si="13"/>
        <v>8</v>
      </c>
      <c r="AG19">
        <v>0</v>
      </c>
      <c r="AH19">
        <f t="shared" si="14"/>
        <v>1</v>
      </c>
      <c r="AI19">
        <v>1</v>
      </c>
      <c r="AJ19">
        <v>1</v>
      </c>
      <c r="AK19">
        <f t="shared" si="15"/>
        <v>0</v>
      </c>
      <c r="AL19">
        <v>0</v>
      </c>
      <c r="AM19">
        <v>1</v>
      </c>
      <c r="AN19" s="54">
        <v>0</v>
      </c>
      <c r="AO19">
        <v>1</v>
      </c>
      <c r="AP19">
        <v>1</v>
      </c>
      <c r="AQ19">
        <v>1</v>
      </c>
      <c r="AR19">
        <v>1</v>
      </c>
      <c r="AS19">
        <v>1</v>
      </c>
      <c r="AT19" s="37">
        <v>1</v>
      </c>
      <c r="AU19">
        <f t="shared" si="16"/>
        <v>64.924545454545495</v>
      </c>
      <c r="AV19">
        <f t="shared" si="17"/>
        <v>6.9363636363636374</v>
      </c>
      <c r="AW19" s="54">
        <f t="shared" si="18"/>
        <v>11.176363636363639</v>
      </c>
      <c r="AX19">
        <f t="shared" si="19"/>
        <v>7.8340909090909108</v>
      </c>
      <c r="AY19" s="38">
        <v>1</v>
      </c>
      <c r="AZ19" s="38">
        <v>1</v>
      </c>
      <c r="BA19" s="38">
        <v>1</v>
      </c>
      <c r="BB19">
        <v>5</v>
      </c>
      <c r="BG19">
        <f t="shared" si="22"/>
        <v>363.63636363636363</v>
      </c>
      <c r="BH19" s="11">
        <f t="shared" si="20"/>
        <v>7.6388888888888887E-5</v>
      </c>
      <c r="BI19" s="54">
        <f t="shared" si="21"/>
        <v>93.277310924369743</v>
      </c>
    </row>
    <row r="20" spans="1:61" ht="64" x14ac:dyDescent="0.2">
      <c r="A20">
        <v>17</v>
      </c>
      <c r="B20" s="19" t="s">
        <v>1210</v>
      </c>
      <c r="D20">
        <v>1</v>
      </c>
      <c r="E20">
        <v>0</v>
      </c>
      <c r="F20">
        <f t="shared" si="3"/>
        <v>1</v>
      </c>
      <c r="G20">
        <f t="shared" si="4"/>
        <v>23</v>
      </c>
      <c r="H20">
        <f t="shared" si="5"/>
        <v>23</v>
      </c>
      <c r="I20" s="54">
        <f t="shared" si="6"/>
        <v>129</v>
      </c>
      <c r="J20">
        <v>42</v>
      </c>
      <c r="K20">
        <f t="shared" si="7"/>
        <v>1.826086956521739</v>
      </c>
      <c r="L20">
        <f t="shared" si="8"/>
        <v>126</v>
      </c>
      <c r="M20" s="2">
        <f t="shared" si="9"/>
        <v>5.4782608695652177</v>
      </c>
      <c r="N20">
        <v>0</v>
      </c>
      <c r="O20">
        <v>0</v>
      </c>
      <c r="P20">
        <v>0</v>
      </c>
      <c r="Q20">
        <v>0</v>
      </c>
      <c r="R20" s="54">
        <v>1</v>
      </c>
      <c r="S20" s="32">
        <v>1</v>
      </c>
      <c r="T20">
        <f t="shared" si="10"/>
        <v>0</v>
      </c>
      <c r="U20">
        <v>1</v>
      </c>
      <c r="V20">
        <v>1</v>
      </c>
      <c r="W20">
        <f t="shared" si="11"/>
        <v>0</v>
      </c>
      <c r="X20">
        <f t="shared" si="12"/>
        <v>1</v>
      </c>
      <c r="Y20">
        <v>1</v>
      </c>
      <c r="Z20" s="54">
        <v>1</v>
      </c>
      <c r="AA20">
        <v>1</v>
      </c>
      <c r="AB20">
        <v>1</v>
      </c>
      <c r="AC20">
        <v>1</v>
      </c>
      <c r="AD20">
        <v>0</v>
      </c>
      <c r="AE20">
        <v>1</v>
      </c>
      <c r="AF20">
        <f t="shared" si="13"/>
        <v>3</v>
      </c>
      <c r="AG20">
        <v>1</v>
      </c>
      <c r="AH20">
        <f t="shared" si="14"/>
        <v>1</v>
      </c>
      <c r="AI20">
        <v>0</v>
      </c>
      <c r="AJ20">
        <v>1</v>
      </c>
      <c r="AK20">
        <f t="shared" si="15"/>
        <v>0</v>
      </c>
      <c r="AL20">
        <v>0</v>
      </c>
      <c r="AM20">
        <v>0</v>
      </c>
      <c r="AN20" s="54">
        <v>0</v>
      </c>
      <c r="AO20">
        <v>0</v>
      </c>
      <c r="AP20">
        <v>1</v>
      </c>
      <c r="AQ20">
        <v>1</v>
      </c>
      <c r="AR20">
        <v>1</v>
      </c>
      <c r="AS20" s="54">
        <v>0</v>
      </c>
      <c r="AT20" s="37">
        <v>1</v>
      </c>
      <c r="AU20">
        <f t="shared" si="16"/>
        <v>29.003043478260906</v>
      </c>
      <c r="AV20">
        <f t="shared" si="17"/>
        <v>14.927826086956525</v>
      </c>
      <c r="AW20" s="54">
        <f t="shared" si="18"/>
        <v>15.125217391304346</v>
      </c>
      <c r="AX20">
        <f t="shared" si="19"/>
        <v>15.872608695652175</v>
      </c>
      <c r="AY20" s="38">
        <v>1</v>
      </c>
      <c r="AZ20" s="38">
        <v>1</v>
      </c>
      <c r="BA20" s="38">
        <v>1</v>
      </c>
      <c r="BB20">
        <v>8</v>
      </c>
      <c r="BG20">
        <f t="shared" si="22"/>
        <v>130.43478260869566</v>
      </c>
      <c r="BH20" s="11">
        <f t="shared" si="20"/>
        <v>7.9861111111111116E-5</v>
      </c>
      <c r="BI20" s="54">
        <f t="shared" si="21"/>
        <v>97.674418604651152</v>
      </c>
    </row>
    <row r="21" spans="1:61" ht="112" x14ac:dyDescent="0.2">
      <c r="A21">
        <v>18</v>
      </c>
      <c r="B21" s="19" t="s">
        <v>1213</v>
      </c>
      <c r="D21">
        <v>1</v>
      </c>
      <c r="E21">
        <v>1</v>
      </c>
      <c r="F21">
        <f t="shared" si="3"/>
        <v>1</v>
      </c>
      <c r="G21">
        <f t="shared" si="4"/>
        <v>42</v>
      </c>
      <c r="H21">
        <f t="shared" si="5"/>
        <v>42</v>
      </c>
      <c r="I21" s="54">
        <f t="shared" si="6"/>
        <v>225</v>
      </c>
      <c r="J21">
        <v>80</v>
      </c>
      <c r="K21">
        <f t="shared" si="7"/>
        <v>1.9047619047619047</v>
      </c>
      <c r="L21">
        <f t="shared" si="8"/>
        <v>220</v>
      </c>
      <c r="M21" s="2">
        <f t="shared" si="9"/>
        <v>5.2380952380952381</v>
      </c>
      <c r="N21">
        <v>0</v>
      </c>
      <c r="O21">
        <v>1</v>
      </c>
      <c r="P21">
        <v>1</v>
      </c>
      <c r="Q21">
        <v>1</v>
      </c>
      <c r="R21" s="54">
        <v>0</v>
      </c>
      <c r="S21" s="32">
        <v>1</v>
      </c>
      <c r="T21">
        <f t="shared" si="10"/>
        <v>0</v>
      </c>
      <c r="U21">
        <v>1</v>
      </c>
      <c r="V21">
        <v>1</v>
      </c>
      <c r="W21">
        <f t="shared" si="11"/>
        <v>0</v>
      </c>
      <c r="X21">
        <f t="shared" si="12"/>
        <v>1</v>
      </c>
      <c r="Y21">
        <v>0</v>
      </c>
      <c r="Z21" s="54">
        <v>1</v>
      </c>
      <c r="AA21">
        <v>1</v>
      </c>
      <c r="AB21">
        <v>1</v>
      </c>
      <c r="AC21">
        <v>1</v>
      </c>
      <c r="AD21">
        <v>1</v>
      </c>
      <c r="AE21">
        <v>1</v>
      </c>
      <c r="AF21">
        <f t="shared" si="13"/>
        <v>5</v>
      </c>
      <c r="AG21">
        <v>1</v>
      </c>
      <c r="AH21">
        <f t="shared" si="14"/>
        <v>1</v>
      </c>
      <c r="AI21">
        <v>1</v>
      </c>
      <c r="AJ21">
        <v>1</v>
      </c>
      <c r="AK21">
        <f t="shared" si="15"/>
        <v>0</v>
      </c>
      <c r="AL21">
        <v>0</v>
      </c>
      <c r="AM21">
        <v>0</v>
      </c>
      <c r="AN21" s="54">
        <v>1</v>
      </c>
      <c r="AO21">
        <v>0</v>
      </c>
      <c r="AP21">
        <v>1</v>
      </c>
      <c r="AQ21">
        <v>1</v>
      </c>
      <c r="AR21">
        <v>0</v>
      </c>
      <c r="AS21">
        <v>0</v>
      </c>
      <c r="AT21" s="37">
        <v>1</v>
      </c>
      <c r="AU21">
        <f t="shared" si="16"/>
        <v>3.0621428571429021</v>
      </c>
      <c r="AV21">
        <f t="shared" si="17"/>
        <v>23.266190476190477</v>
      </c>
      <c r="AW21" s="54">
        <f t="shared" si="18"/>
        <v>14.295238095238094</v>
      </c>
      <c r="AX21">
        <f t="shared" si="19"/>
        <v>24.241428571428571</v>
      </c>
      <c r="AY21" s="38">
        <v>0</v>
      </c>
      <c r="AZ21" s="38">
        <v>1</v>
      </c>
      <c r="BA21" s="38">
        <v>1</v>
      </c>
      <c r="BB21">
        <v>15</v>
      </c>
      <c r="BG21">
        <f t="shared" si="22"/>
        <v>119.04761904761904</v>
      </c>
      <c r="BH21" s="11">
        <f t="shared" si="20"/>
        <v>1.4583333333333332E-4</v>
      </c>
      <c r="BI21" s="54">
        <f t="shared" si="21"/>
        <v>97.777777777777771</v>
      </c>
    </row>
    <row r="22" spans="1:61" x14ac:dyDescent="0.2">
      <c r="F22">
        <f t="shared" si="3"/>
        <v>0</v>
      </c>
      <c r="G22">
        <f t="shared" si="4"/>
        <v>0</v>
      </c>
      <c r="H22">
        <f t="shared" si="5"/>
        <v>0</v>
      </c>
      <c r="I22" s="54">
        <f t="shared" si="6"/>
        <v>0</v>
      </c>
      <c r="K22">
        <f t="shared" si="7"/>
        <v>0</v>
      </c>
      <c r="L22">
        <f t="shared" si="8"/>
        <v>0</v>
      </c>
      <c r="M22" s="2">
        <f t="shared" si="9"/>
        <v>0</v>
      </c>
      <c r="T22">
        <f t="shared" si="10"/>
        <v>0</v>
      </c>
      <c r="W22">
        <f t="shared" si="11"/>
        <v>0</v>
      </c>
      <c r="X22">
        <f t="shared" si="12"/>
        <v>0</v>
      </c>
      <c r="AF22">
        <f t="shared" si="13"/>
        <v>0</v>
      </c>
      <c r="AH22">
        <f t="shared" si="14"/>
        <v>0</v>
      </c>
      <c r="AK22">
        <f t="shared" si="15"/>
        <v>0</v>
      </c>
      <c r="AU22">
        <f t="shared" si="16"/>
        <v>0</v>
      </c>
      <c r="AV22">
        <f t="shared" si="17"/>
        <v>0</v>
      </c>
      <c r="AW22" s="54">
        <f t="shared" si="18"/>
        <v>0</v>
      </c>
      <c r="AX22">
        <f t="shared" si="19"/>
        <v>0</v>
      </c>
      <c r="BG22">
        <f t="shared" ref="BG22:BG67" si="23">IF(E22=0,0,AF22/E22*1000)</f>
        <v>0</v>
      </c>
      <c r="BH22" s="11">
        <f t="shared" si="20"/>
        <v>0</v>
      </c>
      <c r="BI22" s="54">
        <f t="shared" si="21"/>
        <v>0</v>
      </c>
    </row>
    <row r="23" spans="1:61" x14ac:dyDescent="0.2">
      <c r="F23">
        <f t="shared" si="3"/>
        <v>0</v>
      </c>
      <c r="G23">
        <f t="shared" si="4"/>
        <v>0</v>
      </c>
      <c r="H23">
        <f t="shared" si="5"/>
        <v>0</v>
      </c>
      <c r="I23" s="54">
        <f t="shared" si="6"/>
        <v>0</v>
      </c>
      <c r="K23">
        <f t="shared" si="7"/>
        <v>0</v>
      </c>
      <c r="L23">
        <f t="shared" si="8"/>
        <v>0</v>
      </c>
      <c r="M23" s="2">
        <f t="shared" si="9"/>
        <v>0</v>
      </c>
      <c r="T23">
        <f t="shared" si="10"/>
        <v>0</v>
      </c>
      <c r="W23">
        <f t="shared" si="11"/>
        <v>0</v>
      </c>
      <c r="X23">
        <f t="shared" si="12"/>
        <v>0</v>
      </c>
      <c r="AF23">
        <f t="shared" si="13"/>
        <v>0</v>
      </c>
      <c r="AH23">
        <f t="shared" si="14"/>
        <v>0</v>
      </c>
      <c r="AK23">
        <f t="shared" si="15"/>
        <v>0</v>
      </c>
      <c r="AU23">
        <f t="shared" si="16"/>
        <v>0</v>
      </c>
      <c r="AV23">
        <f t="shared" si="17"/>
        <v>0</v>
      </c>
      <c r="AW23" s="54">
        <f t="shared" si="18"/>
        <v>0</v>
      </c>
      <c r="AX23">
        <f t="shared" si="19"/>
        <v>0</v>
      </c>
      <c r="BG23">
        <f t="shared" si="23"/>
        <v>0</v>
      </c>
      <c r="BH23" s="11">
        <f t="shared" si="20"/>
        <v>0</v>
      </c>
      <c r="BI23" s="54">
        <f t="shared" si="21"/>
        <v>0</v>
      </c>
    </row>
    <row r="24" spans="1:61" x14ac:dyDescent="0.2">
      <c r="F24">
        <f t="shared" si="3"/>
        <v>0</v>
      </c>
      <c r="G24">
        <f t="shared" si="4"/>
        <v>0</v>
      </c>
      <c r="H24">
        <f t="shared" si="5"/>
        <v>0</v>
      </c>
      <c r="I24" s="54">
        <f t="shared" si="6"/>
        <v>0</v>
      </c>
      <c r="K24">
        <f t="shared" si="7"/>
        <v>0</v>
      </c>
      <c r="L24">
        <f t="shared" si="8"/>
        <v>0</v>
      </c>
      <c r="M24" s="2">
        <f t="shared" si="9"/>
        <v>0</v>
      </c>
      <c r="T24">
        <f t="shared" si="10"/>
        <v>0</v>
      </c>
      <c r="W24">
        <f t="shared" si="11"/>
        <v>0</v>
      </c>
      <c r="X24">
        <f t="shared" si="12"/>
        <v>0</v>
      </c>
      <c r="AF24">
        <f t="shared" si="13"/>
        <v>0</v>
      </c>
      <c r="AH24">
        <f t="shared" si="14"/>
        <v>0</v>
      </c>
      <c r="AK24">
        <f t="shared" si="15"/>
        <v>0</v>
      </c>
      <c r="AU24">
        <f t="shared" si="16"/>
        <v>0</v>
      </c>
      <c r="AV24">
        <f t="shared" si="17"/>
        <v>0</v>
      </c>
      <c r="AW24" s="54">
        <f t="shared" si="18"/>
        <v>0</v>
      </c>
      <c r="AX24">
        <f t="shared" si="19"/>
        <v>0</v>
      </c>
      <c r="BG24">
        <f t="shared" si="23"/>
        <v>0</v>
      </c>
      <c r="BH24" s="11">
        <f t="shared" si="20"/>
        <v>0</v>
      </c>
      <c r="BI24" s="54">
        <f t="shared" si="21"/>
        <v>0</v>
      </c>
    </row>
    <row r="25" spans="1:61" x14ac:dyDescent="0.2">
      <c r="F25">
        <f t="shared" si="3"/>
        <v>0</v>
      </c>
      <c r="G25">
        <f t="shared" si="4"/>
        <v>0</v>
      </c>
      <c r="H25">
        <f t="shared" si="5"/>
        <v>0</v>
      </c>
      <c r="I25" s="54">
        <f t="shared" si="6"/>
        <v>0</v>
      </c>
      <c r="K25">
        <f t="shared" si="7"/>
        <v>0</v>
      </c>
      <c r="L25">
        <f t="shared" si="8"/>
        <v>0</v>
      </c>
      <c r="M25" s="2">
        <f t="shared" si="9"/>
        <v>0</v>
      </c>
      <c r="T25">
        <f t="shared" si="10"/>
        <v>0</v>
      </c>
      <c r="W25">
        <f t="shared" si="11"/>
        <v>0</v>
      </c>
      <c r="X25">
        <f t="shared" si="12"/>
        <v>0</v>
      </c>
      <c r="AF25">
        <f t="shared" si="13"/>
        <v>0</v>
      </c>
      <c r="AH25">
        <f t="shared" si="14"/>
        <v>0</v>
      </c>
      <c r="AK25">
        <f t="shared" si="15"/>
        <v>0</v>
      </c>
      <c r="AU25">
        <f t="shared" si="16"/>
        <v>0</v>
      </c>
      <c r="AV25">
        <f t="shared" si="17"/>
        <v>0</v>
      </c>
      <c r="AW25" s="54">
        <f t="shared" si="18"/>
        <v>0</v>
      </c>
      <c r="AX25">
        <f t="shared" si="19"/>
        <v>0</v>
      </c>
      <c r="BG25">
        <f t="shared" si="23"/>
        <v>0</v>
      </c>
      <c r="BH25" s="11">
        <f t="shared" si="20"/>
        <v>0</v>
      </c>
      <c r="BI25" s="54">
        <f t="shared" si="21"/>
        <v>0</v>
      </c>
    </row>
    <row r="26" spans="1:61" x14ac:dyDescent="0.2">
      <c r="F26">
        <f t="shared" si="3"/>
        <v>0</v>
      </c>
      <c r="G26">
        <f t="shared" si="4"/>
        <v>0</v>
      </c>
      <c r="H26">
        <f t="shared" si="5"/>
        <v>0</v>
      </c>
      <c r="I26" s="54">
        <f t="shared" si="6"/>
        <v>0</v>
      </c>
      <c r="K26">
        <f t="shared" si="7"/>
        <v>0</v>
      </c>
      <c r="L26">
        <f t="shared" si="8"/>
        <v>0</v>
      </c>
      <c r="M26" s="2">
        <f t="shared" si="9"/>
        <v>0</v>
      </c>
      <c r="T26">
        <f t="shared" si="10"/>
        <v>0</v>
      </c>
      <c r="W26">
        <f t="shared" si="11"/>
        <v>0</v>
      </c>
      <c r="X26">
        <f t="shared" si="12"/>
        <v>0</v>
      </c>
      <c r="AF26">
        <f t="shared" si="13"/>
        <v>0</v>
      </c>
      <c r="AH26">
        <f t="shared" si="14"/>
        <v>0</v>
      </c>
      <c r="AK26">
        <f t="shared" si="15"/>
        <v>0</v>
      </c>
      <c r="AU26">
        <f t="shared" si="16"/>
        <v>0</v>
      </c>
      <c r="AV26">
        <f t="shared" si="17"/>
        <v>0</v>
      </c>
      <c r="AW26" s="54">
        <f t="shared" si="18"/>
        <v>0</v>
      </c>
      <c r="AX26">
        <f t="shared" si="19"/>
        <v>0</v>
      </c>
      <c r="BG26">
        <f t="shared" si="23"/>
        <v>0</v>
      </c>
      <c r="BH26" s="11">
        <f t="shared" si="20"/>
        <v>0</v>
      </c>
      <c r="BI26" s="54">
        <f t="shared" si="21"/>
        <v>0</v>
      </c>
    </row>
    <row r="27" spans="1:61" x14ac:dyDescent="0.2">
      <c r="F27">
        <f t="shared" si="3"/>
        <v>0</v>
      </c>
      <c r="G27">
        <f t="shared" si="4"/>
        <v>0</v>
      </c>
      <c r="H27">
        <f t="shared" si="5"/>
        <v>0</v>
      </c>
      <c r="I27" s="54">
        <f t="shared" si="6"/>
        <v>0</v>
      </c>
      <c r="K27">
        <f t="shared" si="7"/>
        <v>0</v>
      </c>
      <c r="L27">
        <f t="shared" si="8"/>
        <v>0</v>
      </c>
      <c r="M27" s="2">
        <f t="shared" si="9"/>
        <v>0</v>
      </c>
      <c r="T27">
        <f t="shared" si="10"/>
        <v>0</v>
      </c>
      <c r="W27">
        <f t="shared" si="11"/>
        <v>0</v>
      </c>
      <c r="X27">
        <f t="shared" si="12"/>
        <v>0</v>
      </c>
      <c r="AF27">
        <f t="shared" si="13"/>
        <v>0</v>
      </c>
      <c r="AH27">
        <f t="shared" si="14"/>
        <v>0</v>
      </c>
      <c r="AK27">
        <f t="shared" si="15"/>
        <v>0</v>
      </c>
      <c r="AU27">
        <f t="shared" si="16"/>
        <v>0</v>
      </c>
      <c r="AV27">
        <f t="shared" si="17"/>
        <v>0</v>
      </c>
      <c r="AW27" s="54">
        <f t="shared" si="18"/>
        <v>0</v>
      </c>
      <c r="AX27">
        <f t="shared" si="19"/>
        <v>0</v>
      </c>
      <c r="BG27">
        <f t="shared" si="23"/>
        <v>0</v>
      </c>
      <c r="BH27" s="11">
        <f t="shared" si="20"/>
        <v>0</v>
      </c>
      <c r="BI27" s="54">
        <f t="shared" si="21"/>
        <v>0</v>
      </c>
    </row>
    <row r="28" spans="1:61" x14ac:dyDescent="0.2">
      <c r="F28">
        <f t="shared" si="3"/>
        <v>0</v>
      </c>
      <c r="G28">
        <f t="shared" si="4"/>
        <v>0</v>
      </c>
      <c r="H28">
        <f t="shared" si="5"/>
        <v>0</v>
      </c>
      <c r="I28" s="54">
        <f t="shared" si="6"/>
        <v>0</v>
      </c>
      <c r="K28">
        <f t="shared" si="7"/>
        <v>0</v>
      </c>
      <c r="L28">
        <f t="shared" si="8"/>
        <v>0</v>
      </c>
      <c r="M28" s="2">
        <f t="shared" si="9"/>
        <v>0</v>
      </c>
      <c r="T28">
        <f t="shared" si="10"/>
        <v>0</v>
      </c>
      <c r="W28">
        <f t="shared" si="11"/>
        <v>0</v>
      </c>
      <c r="X28">
        <f t="shared" si="12"/>
        <v>0</v>
      </c>
      <c r="AF28">
        <f t="shared" si="13"/>
        <v>0</v>
      </c>
      <c r="AH28">
        <f t="shared" si="14"/>
        <v>0</v>
      </c>
      <c r="AK28">
        <f t="shared" si="15"/>
        <v>0</v>
      </c>
      <c r="AU28">
        <f t="shared" si="16"/>
        <v>0</v>
      </c>
      <c r="AV28">
        <f t="shared" si="17"/>
        <v>0</v>
      </c>
      <c r="AW28" s="54">
        <f t="shared" si="18"/>
        <v>0</v>
      </c>
      <c r="AX28">
        <f t="shared" si="19"/>
        <v>0</v>
      </c>
      <c r="BG28">
        <f t="shared" si="23"/>
        <v>0</v>
      </c>
      <c r="BH28" s="11">
        <f t="shared" si="20"/>
        <v>0</v>
      </c>
      <c r="BI28" s="54">
        <f t="shared" si="21"/>
        <v>0</v>
      </c>
    </row>
    <row r="29" spans="1:61" x14ac:dyDescent="0.2">
      <c r="F29">
        <f t="shared" si="3"/>
        <v>0</v>
      </c>
      <c r="G29">
        <f t="shared" si="4"/>
        <v>0</v>
      </c>
      <c r="H29">
        <f t="shared" si="5"/>
        <v>0</v>
      </c>
      <c r="I29" s="54">
        <f t="shared" si="6"/>
        <v>0</v>
      </c>
      <c r="K29">
        <f t="shared" si="7"/>
        <v>0</v>
      </c>
      <c r="L29">
        <f t="shared" si="8"/>
        <v>0</v>
      </c>
      <c r="M29" s="2">
        <f t="shared" si="9"/>
        <v>0</v>
      </c>
      <c r="T29">
        <f t="shared" si="10"/>
        <v>0</v>
      </c>
      <c r="W29">
        <f t="shared" si="11"/>
        <v>0</v>
      </c>
      <c r="X29">
        <f t="shared" si="12"/>
        <v>0</v>
      </c>
      <c r="AF29">
        <f t="shared" si="13"/>
        <v>0</v>
      </c>
      <c r="AH29">
        <f t="shared" si="14"/>
        <v>0</v>
      </c>
      <c r="AK29">
        <f t="shared" si="15"/>
        <v>0</v>
      </c>
      <c r="AU29">
        <f t="shared" si="16"/>
        <v>0</v>
      </c>
      <c r="AV29">
        <f t="shared" si="17"/>
        <v>0</v>
      </c>
      <c r="AW29" s="54">
        <f t="shared" si="18"/>
        <v>0</v>
      </c>
      <c r="AX29">
        <f t="shared" si="19"/>
        <v>0</v>
      </c>
      <c r="BG29">
        <f t="shared" si="23"/>
        <v>0</v>
      </c>
      <c r="BH29" s="11">
        <f t="shared" si="20"/>
        <v>0</v>
      </c>
      <c r="BI29" s="54">
        <f t="shared" si="21"/>
        <v>0</v>
      </c>
    </row>
    <row r="30" spans="1:61" x14ac:dyDescent="0.2">
      <c r="F30">
        <f t="shared" si="3"/>
        <v>0</v>
      </c>
      <c r="G30">
        <f t="shared" si="4"/>
        <v>0</v>
      </c>
      <c r="H30">
        <f t="shared" si="5"/>
        <v>0</v>
      </c>
      <c r="I30" s="54">
        <f t="shared" si="6"/>
        <v>0</v>
      </c>
      <c r="K30">
        <f t="shared" si="7"/>
        <v>0</v>
      </c>
      <c r="L30">
        <f t="shared" si="8"/>
        <v>0</v>
      </c>
      <c r="M30" s="2">
        <f t="shared" si="9"/>
        <v>0</v>
      </c>
      <c r="T30">
        <f t="shared" si="10"/>
        <v>0</v>
      </c>
      <c r="W30">
        <f t="shared" si="11"/>
        <v>0</v>
      </c>
      <c r="X30">
        <f t="shared" si="12"/>
        <v>0</v>
      </c>
      <c r="AF30">
        <f t="shared" si="13"/>
        <v>0</v>
      </c>
      <c r="AH30">
        <f t="shared" si="14"/>
        <v>0</v>
      </c>
      <c r="AK30">
        <f t="shared" si="15"/>
        <v>0</v>
      </c>
      <c r="AU30">
        <f t="shared" si="16"/>
        <v>0</v>
      </c>
      <c r="AV30">
        <f t="shared" si="17"/>
        <v>0</v>
      </c>
      <c r="AW30" s="54">
        <f t="shared" si="18"/>
        <v>0</v>
      </c>
      <c r="AX30">
        <f t="shared" si="19"/>
        <v>0</v>
      </c>
      <c r="BG30">
        <f t="shared" si="23"/>
        <v>0</v>
      </c>
      <c r="BH30" s="11">
        <f t="shared" si="20"/>
        <v>0</v>
      </c>
      <c r="BI30" s="54">
        <f t="shared" si="21"/>
        <v>0</v>
      </c>
    </row>
    <row r="31" spans="1:61" x14ac:dyDescent="0.2">
      <c r="F31">
        <f t="shared" si="3"/>
        <v>0</v>
      </c>
      <c r="G31">
        <f t="shared" si="4"/>
        <v>0</v>
      </c>
      <c r="H31">
        <f t="shared" si="5"/>
        <v>0</v>
      </c>
      <c r="I31" s="54">
        <f t="shared" si="6"/>
        <v>0</v>
      </c>
      <c r="K31">
        <f t="shared" si="7"/>
        <v>0</v>
      </c>
      <c r="L31">
        <f t="shared" si="8"/>
        <v>0</v>
      </c>
      <c r="M31" s="2">
        <f t="shared" si="9"/>
        <v>0</v>
      </c>
      <c r="T31">
        <f t="shared" si="10"/>
        <v>0</v>
      </c>
      <c r="W31">
        <f t="shared" si="11"/>
        <v>0</v>
      </c>
      <c r="X31">
        <f t="shared" si="12"/>
        <v>0</v>
      </c>
      <c r="AF31">
        <f t="shared" si="13"/>
        <v>0</v>
      </c>
      <c r="AH31">
        <f t="shared" si="14"/>
        <v>0</v>
      </c>
      <c r="AK31">
        <f t="shared" si="15"/>
        <v>0</v>
      </c>
      <c r="AU31">
        <f t="shared" si="16"/>
        <v>0</v>
      </c>
      <c r="AV31">
        <f t="shared" si="17"/>
        <v>0</v>
      </c>
      <c r="AW31" s="54">
        <f t="shared" si="18"/>
        <v>0</v>
      </c>
      <c r="AX31">
        <f t="shared" si="19"/>
        <v>0</v>
      </c>
      <c r="BG31">
        <f t="shared" si="23"/>
        <v>0</v>
      </c>
      <c r="BH31" s="11">
        <f t="shared" si="20"/>
        <v>0</v>
      </c>
      <c r="BI31" s="54">
        <f t="shared" si="21"/>
        <v>0</v>
      </c>
    </row>
    <row r="32" spans="1:61" x14ac:dyDescent="0.2">
      <c r="F32">
        <f t="shared" si="3"/>
        <v>0</v>
      </c>
      <c r="G32">
        <f t="shared" si="4"/>
        <v>0</v>
      </c>
      <c r="H32">
        <f t="shared" si="5"/>
        <v>0</v>
      </c>
      <c r="I32" s="54">
        <f t="shared" si="6"/>
        <v>0</v>
      </c>
      <c r="K32">
        <f t="shared" si="7"/>
        <v>0</v>
      </c>
      <c r="L32">
        <f t="shared" si="8"/>
        <v>0</v>
      </c>
      <c r="M32" s="2">
        <f t="shared" si="9"/>
        <v>0</v>
      </c>
      <c r="T32">
        <f t="shared" si="10"/>
        <v>0</v>
      </c>
      <c r="W32">
        <f t="shared" si="11"/>
        <v>0</v>
      </c>
      <c r="X32">
        <f t="shared" si="12"/>
        <v>0</v>
      </c>
      <c r="AF32">
        <f t="shared" si="13"/>
        <v>0</v>
      </c>
      <c r="AH32">
        <f t="shared" si="14"/>
        <v>0</v>
      </c>
      <c r="AK32">
        <f t="shared" si="15"/>
        <v>0</v>
      </c>
      <c r="AU32">
        <f t="shared" si="16"/>
        <v>0</v>
      </c>
      <c r="AV32">
        <f t="shared" si="17"/>
        <v>0</v>
      </c>
      <c r="AW32" s="54">
        <f t="shared" si="18"/>
        <v>0</v>
      </c>
      <c r="AX32">
        <f t="shared" si="19"/>
        <v>0</v>
      </c>
      <c r="BG32">
        <f t="shared" si="23"/>
        <v>0</v>
      </c>
      <c r="BH32" s="11">
        <f t="shared" si="20"/>
        <v>0</v>
      </c>
      <c r="BI32" s="54">
        <f t="shared" si="21"/>
        <v>0</v>
      </c>
    </row>
    <row r="33" spans="6:61" x14ac:dyDescent="0.2">
      <c r="F33">
        <f t="shared" si="3"/>
        <v>0</v>
      </c>
      <c r="G33">
        <f t="shared" si="4"/>
        <v>0</v>
      </c>
      <c r="H33">
        <f t="shared" si="5"/>
        <v>0</v>
      </c>
      <c r="I33" s="54">
        <f t="shared" si="6"/>
        <v>0</v>
      </c>
      <c r="K33">
        <f t="shared" si="7"/>
        <v>0</v>
      </c>
      <c r="L33">
        <f t="shared" si="8"/>
        <v>0</v>
      </c>
      <c r="M33" s="2">
        <f t="shared" si="9"/>
        <v>0</v>
      </c>
      <c r="T33">
        <f t="shared" si="10"/>
        <v>0</v>
      </c>
      <c r="W33">
        <f t="shared" si="11"/>
        <v>0</v>
      </c>
      <c r="X33">
        <f t="shared" si="12"/>
        <v>0</v>
      </c>
      <c r="AF33">
        <f t="shared" si="13"/>
        <v>0</v>
      </c>
      <c r="AH33">
        <f t="shared" si="14"/>
        <v>0</v>
      </c>
      <c r="AK33">
        <f t="shared" si="15"/>
        <v>0</v>
      </c>
      <c r="AU33">
        <f t="shared" si="16"/>
        <v>0</v>
      </c>
      <c r="AV33">
        <f t="shared" si="17"/>
        <v>0</v>
      </c>
      <c r="AW33" s="54">
        <f t="shared" si="18"/>
        <v>0</v>
      </c>
      <c r="AX33">
        <f t="shared" si="19"/>
        <v>0</v>
      </c>
      <c r="BG33">
        <f t="shared" si="23"/>
        <v>0</v>
      </c>
      <c r="BH33" s="11">
        <f t="shared" si="20"/>
        <v>0</v>
      </c>
      <c r="BI33" s="54">
        <f t="shared" si="21"/>
        <v>0</v>
      </c>
    </row>
    <row r="34" spans="6:61" x14ac:dyDescent="0.2">
      <c r="F34">
        <f t="shared" si="3"/>
        <v>0</v>
      </c>
      <c r="G34">
        <f t="shared" si="4"/>
        <v>0</v>
      </c>
      <c r="H34">
        <f t="shared" si="5"/>
        <v>0</v>
      </c>
      <c r="I34" s="54">
        <f t="shared" si="6"/>
        <v>0</v>
      </c>
      <c r="K34">
        <f t="shared" si="7"/>
        <v>0</v>
      </c>
      <c r="L34">
        <f t="shared" si="8"/>
        <v>0</v>
      </c>
      <c r="M34" s="2">
        <f t="shared" si="9"/>
        <v>0</v>
      </c>
      <c r="T34">
        <f t="shared" si="10"/>
        <v>0</v>
      </c>
      <c r="W34">
        <f t="shared" si="11"/>
        <v>0</v>
      </c>
      <c r="X34">
        <f t="shared" si="12"/>
        <v>0</v>
      </c>
      <c r="AF34">
        <f t="shared" si="13"/>
        <v>0</v>
      </c>
      <c r="AH34">
        <f t="shared" si="14"/>
        <v>0</v>
      </c>
      <c r="AK34">
        <f t="shared" si="15"/>
        <v>0</v>
      </c>
      <c r="AU34">
        <f t="shared" si="16"/>
        <v>0</v>
      </c>
      <c r="AV34">
        <f t="shared" si="17"/>
        <v>0</v>
      </c>
      <c r="AW34" s="54">
        <f t="shared" si="18"/>
        <v>0</v>
      </c>
      <c r="AX34">
        <f t="shared" si="19"/>
        <v>0</v>
      </c>
      <c r="BG34">
        <f t="shared" si="23"/>
        <v>0</v>
      </c>
      <c r="BH34" s="11">
        <f t="shared" si="20"/>
        <v>0</v>
      </c>
      <c r="BI34" s="54">
        <f t="shared" si="21"/>
        <v>0</v>
      </c>
    </row>
    <row r="35" spans="6:61" x14ac:dyDescent="0.2">
      <c r="F35">
        <f t="shared" si="3"/>
        <v>0</v>
      </c>
      <c r="G35">
        <f t="shared" si="4"/>
        <v>0</v>
      </c>
      <c r="H35">
        <f t="shared" si="5"/>
        <v>0</v>
      </c>
      <c r="I35" s="54">
        <f t="shared" si="6"/>
        <v>0</v>
      </c>
      <c r="K35">
        <f t="shared" si="7"/>
        <v>0</v>
      </c>
      <c r="L35">
        <f t="shared" si="8"/>
        <v>0</v>
      </c>
      <c r="M35" s="2">
        <f t="shared" si="9"/>
        <v>0</v>
      </c>
      <c r="T35">
        <f t="shared" si="10"/>
        <v>0</v>
      </c>
      <c r="W35">
        <f t="shared" si="11"/>
        <v>0</v>
      </c>
      <c r="X35">
        <f t="shared" si="12"/>
        <v>0</v>
      </c>
      <c r="AF35">
        <f t="shared" si="13"/>
        <v>0</v>
      </c>
      <c r="AH35">
        <f t="shared" si="14"/>
        <v>0</v>
      </c>
      <c r="AK35">
        <f t="shared" si="15"/>
        <v>0</v>
      </c>
      <c r="AU35">
        <f t="shared" si="16"/>
        <v>0</v>
      </c>
      <c r="AV35">
        <f t="shared" si="17"/>
        <v>0</v>
      </c>
      <c r="AW35" s="54">
        <f t="shared" si="18"/>
        <v>0</v>
      </c>
      <c r="AX35">
        <f t="shared" si="19"/>
        <v>0</v>
      </c>
      <c r="BG35">
        <f t="shared" si="23"/>
        <v>0</v>
      </c>
      <c r="BH35" s="11">
        <f t="shared" si="20"/>
        <v>0</v>
      </c>
      <c r="BI35" s="54">
        <f t="shared" si="21"/>
        <v>0</v>
      </c>
    </row>
    <row r="36" spans="6:61" x14ac:dyDescent="0.2">
      <c r="F36">
        <f t="shared" si="3"/>
        <v>0</v>
      </c>
      <c r="G36">
        <f t="shared" si="4"/>
        <v>0</v>
      </c>
      <c r="H36">
        <f t="shared" si="5"/>
        <v>0</v>
      </c>
      <c r="I36" s="54">
        <f t="shared" si="6"/>
        <v>0</v>
      </c>
      <c r="K36">
        <f t="shared" si="7"/>
        <v>0</v>
      </c>
      <c r="L36">
        <f t="shared" si="8"/>
        <v>0</v>
      </c>
      <c r="M36" s="2">
        <f t="shared" si="9"/>
        <v>0</v>
      </c>
      <c r="T36">
        <f t="shared" si="10"/>
        <v>0</v>
      </c>
      <c r="W36">
        <f t="shared" si="11"/>
        <v>0</v>
      </c>
      <c r="X36">
        <f t="shared" si="12"/>
        <v>0</v>
      </c>
      <c r="AF36">
        <f t="shared" si="13"/>
        <v>0</v>
      </c>
      <c r="AH36">
        <f t="shared" si="14"/>
        <v>0</v>
      </c>
      <c r="AK36">
        <f t="shared" si="15"/>
        <v>0</v>
      </c>
      <c r="AU36">
        <f t="shared" si="16"/>
        <v>0</v>
      </c>
      <c r="AV36">
        <f t="shared" si="17"/>
        <v>0</v>
      </c>
      <c r="AW36" s="54">
        <f t="shared" si="18"/>
        <v>0</v>
      </c>
      <c r="AX36">
        <f t="shared" si="19"/>
        <v>0</v>
      </c>
      <c r="BG36">
        <f t="shared" si="23"/>
        <v>0</v>
      </c>
      <c r="BH36" s="11">
        <f t="shared" si="20"/>
        <v>0</v>
      </c>
      <c r="BI36" s="54">
        <f t="shared" si="21"/>
        <v>0</v>
      </c>
    </row>
    <row r="37" spans="6:61" x14ac:dyDescent="0.2">
      <c r="F37">
        <f t="shared" si="3"/>
        <v>0</v>
      </c>
      <c r="G37">
        <f t="shared" si="4"/>
        <v>0</v>
      </c>
      <c r="H37">
        <f t="shared" si="5"/>
        <v>0</v>
      </c>
      <c r="I37" s="54">
        <f t="shared" si="6"/>
        <v>0</v>
      </c>
      <c r="K37">
        <f t="shared" si="7"/>
        <v>0</v>
      </c>
      <c r="L37">
        <f t="shared" si="8"/>
        <v>0</v>
      </c>
      <c r="M37" s="2">
        <f t="shared" si="9"/>
        <v>0</v>
      </c>
      <c r="T37">
        <f t="shared" si="10"/>
        <v>0</v>
      </c>
      <c r="W37">
        <f t="shared" si="11"/>
        <v>0</v>
      </c>
      <c r="X37">
        <f t="shared" si="12"/>
        <v>0</v>
      </c>
      <c r="AF37">
        <f t="shared" si="13"/>
        <v>0</v>
      </c>
      <c r="AH37">
        <f t="shared" si="14"/>
        <v>0</v>
      </c>
      <c r="AK37">
        <f t="shared" si="15"/>
        <v>0</v>
      </c>
      <c r="AU37">
        <f t="shared" si="16"/>
        <v>0</v>
      </c>
      <c r="AV37">
        <f t="shared" si="17"/>
        <v>0</v>
      </c>
      <c r="AW37" s="54">
        <f t="shared" si="18"/>
        <v>0</v>
      </c>
      <c r="AX37">
        <f t="shared" si="19"/>
        <v>0</v>
      </c>
      <c r="BG37">
        <f t="shared" si="23"/>
        <v>0</v>
      </c>
      <c r="BH37" s="11">
        <f t="shared" si="20"/>
        <v>0</v>
      </c>
      <c r="BI37" s="54">
        <f t="shared" si="21"/>
        <v>0</v>
      </c>
    </row>
    <row r="38" spans="6:61" x14ac:dyDescent="0.2">
      <c r="F38">
        <f t="shared" si="3"/>
        <v>0</v>
      </c>
      <c r="G38">
        <f t="shared" si="4"/>
        <v>0</v>
      </c>
      <c r="H38">
        <f t="shared" si="5"/>
        <v>0</v>
      </c>
      <c r="I38" s="54">
        <f t="shared" si="6"/>
        <v>0</v>
      </c>
      <c r="K38">
        <f t="shared" si="7"/>
        <v>0</v>
      </c>
      <c r="L38">
        <f t="shared" si="8"/>
        <v>0</v>
      </c>
      <c r="M38" s="2">
        <f t="shared" si="9"/>
        <v>0</v>
      </c>
      <c r="T38">
        <f t="shared" si="10"/>
        <v>0</v>
      </c>
      <c r="W38">
        <f t="shared" si="11"/>
        <v>0</v>
      </c>
      <c r="X38">
        <f t="shared" si="12"/>
        <v>0</v>
      </c>
      <c r="AF38">
        <f t="shared" si="13"/>
        <v>0</v>
      </c>
      <c r="AH38">
        <f t="shared" si="14"/>
        <v>0</v>
      </c>
      <c r="AK38">
        <f t="shared" si="15"/>
        <v>0</v>
      </c>
      <c r="AU38">
        <f t="shared" si="16"/>
        <v>0</v>
      </c>
      <c r="AV38">
        <f t="shared" si="17"/>
        <v>0</v>
      </c>
      <c r="AW38" s="54">
        <f t="shared" si="18"/>
        <v>0</v>
      </c>
      <c r="AX38">
        <f t="shared" si="19"/>
        <v>0</v>
      </c>
      <c r="BG38">
        <f t="shared" si="23"/>
        <v>0</v>
      </c>
      <c r="BH38" s="11">
        <f t="shared" si="20"/>
        <v>0</v>
      </c>
      <c r="BI38" s="54">
        <f t="shared" si="21"/>
        <v>0</v>
      </c>
    </row>
    <row r="39" spans="6:61" x14ac:dyDescent="0.2">
      <c r="F39">
        <f t="shared" si="3"/>
        <v>0</v>
      </c>
      <c r="G39">
        <f t="shared" si="4"/>
        <v>0</v>
      </c>
      <c r="H39">
        <f t="shared" si="5"/>
        <v>0</v>
      </c>
      <c r="I39" s="54">
        <f t="shared" si="6"/>
        <v>0</v>
      </c>
      <c r="K39">
        <f t="shared" si="7"/>
        <v>0</v>
      </c>
      <c r="L39">
        <f t="shared" si="8"/>
        <v>0</v>
      </c>
      <c r="M39" s="2">
        <f t="shared" si="9"/>
        <v>0</v>
      </c>
      <c r="T39">
        <f t="shared" si="10"/>
        <v>0</v>
      </c>
      <c r="W39">
        <f t="shared" si="11"/>
        <v>0</v>
      </c>
      <c r="X39">
        <f t="shared" si="12"/>
        <v>0</v>
      </c>
      <c r="AF39">
        <f t="shared" si="13"/>
        <v>0</v>
      </c>
      <c r="AH39">
        <f t="shared" si="14"/>
        <v>0</v>
      </c>
      <c r="AK39">
        <f t="shared" si="15"/>
        <v>0</v>
      </c>
      <c r="AU39">
        <f t="shared" si="16"/>
        <v>0</v>
      </c>
      <c r="AV39">
        <f t="shared" si="17"/>
        <v>0</v>
      </c>
      <c r="AW39" s="54">
        <f t="shared" si="18"/>
        <v>0</v>
      </c>
      <c r="AX39">
        <f t="shared" si="19"/>
        <v>0</v>
      </c>
      <c r="BG39">
        <f t="shared" si="23"/>
        <v>0</v>
      </c>
      <c r="BH39" s="11">
        <f t="shared" si="20"/>
        <v>0</v>
      </c>
      <c r="BI39" s="54">
        <f t="shared" si="21"/>
        <v>0</v>
      </c>
    </row>
    <row r="40" spans="6:61" x14ac:dyDescent="0.2">
      <c r="F40">
        <f t="shared" si="3"/>
        <v>0</v>
      </c>
      <c r="G40">
        <f t="shared" si="4"/>
        <v>0</v>
      </c>
      <c r="H40">
        <f t="shared" si="5"/>
        <v>0</v>
      </c>
      <c r="I40" s="54">
        <f t="shared" si="6"/>
        <v>0</v>
      </c>
      <c r="K40">
        <f t="shared" si="7"/>
        <v>0</v>
      </c>
      <c r="L40">
        <f t="shared" si="8"/>
        <v>0</v>
      </c>
      <c r="M40" s="2">
        <f t="shared" si="9"/>
        <v>0</v>
      </c>
      <c r="T40">
        <f t="shared" si="10"/>
        <v>0</v>
      </c>
      <c r="W40">
        <f t="shared" si="11"/>
        <v>0</v>
      </c>
      <c r="X40">
        <f t="shared" si="12"/>
        <v>0</v>
      </c>
      <c r="AF40">
        <f t="shared" si="13"/>
        <v>0</v>
      </c>
      <c r="AH40">
        <f t="shared" si="14"/>
        <v>0</v>
      </c>
      <c r="AK40">
        <f t="shared" si="15"/>
        <v>0</v>
      </c>
      <c r="AU40">
        <f t="shared" si="16"/>
        <v>0</v>
      </c>
      <c r="AV40">
        <f t="shared" si="17"/>
        <v>0</v>
      </c>
      <c r="AW40" s="54">
        <f t="shared" si="18"/>
        <v>0</v>
      </c>
      <c r="AX40">
        <f t="shared" si="19"/>
        <v>0</v>
      </c>
      <c r="BG40">
        <f t="shared" si="23"/>
        <v>0</v>
      </c>
      <c r="BH40" s="11">
        <f t="shared" si="20"/>
        <v>0</v>
      </c>
      <c r="BI40" s="54">
        <f t="shared" si="21"/>
        <v>0</v>
      </c>
    </row>
    <row r="41" spans="6:61" x14ac:dyDescent="0.2">
      <c r="F41">
        <f t="shared" si="3"/>
        <v>0</v>
      </c>
      <c r="G41">
        <f t="shared" si="4"/>
        <v>0</v>
      </c>
      <c r="H41">
        <f t="shared" si="5"/>
        <v>0</v>
      </c>
      <c r="I41" s="54">
        <f t="shared" si="6"/>
        <v>0</v>
      </c>
      <c r="K41">
        <f t="shared" si="7"/>
        <v>0</v>
      </c>
      <c r="L41">
        <f t="shared" si="8"/>
        <v>0</v>
      </c>
      <c r="M41" s="2">
        <f t="shared" si="9"/>
        <v>0</v>
      </c>
      <c r="T41">
        <f t="shared" si="10"/>
        <v>0</v>
      </c>
      <c r="W41">
        <f t="shared" si="11"/>
        <v>0</v>
      </c>
      <c r="X41">
        <f t="shared" si="12"/>
        <v>0</v>
      </c>
      <c r="AF41">
        <f t="shared" si="13"/>
        <v>0</v>
      </c>
      <c r="AH41">
        <f t="shared" si="14"/>
        <v>0</v>
      </c>
      <c r="AK41">
        <f t="shared" si="15"/>
        <v>0</v>
      </c>
      <c r="AU41">
        <f t="shared" si="16"/>
        <v>0</v>
      </c>
      <c r="AV41">
        <f t="shared" si="17"/>
        <v>0</v>
      </c>
      <c r="AW41" s="54">
        <f t="shared" si="18"/>
        <v>0</v>
      </c>
      <c r="AX41">
        <f t="shared" si="19"/>
        <v>0</v>
      </c>
      <c r="BG41">
        <f t="shared" si="23"/>
        <v>0</v>
      </c>
      <c r="BH41" s="11">
        <f t="shared" si="20"/>
        <v>0</v>
      </c>
      <c r="BI41" s="54">
        <f t="shared" si="21"/>
        <v>0</v>
      </c>
    </row>
    <row r="42" spans="6:61" x14ac:dyDescent="0.2">
      <c r="F42">
        <f t="shared" si="3"/>
        <v>0</v>
      </c>
      <c r="G42">
        <f t="shared" si="4"/>
        <v>0</v>
      </c>
      <c r="H42">
        <f t="shared" si="5"/>
        <v>0</v>
      </c>
      <c r="I42" s="54">
        <f t="shared" si="6"/>
        <v>0</v>
      </c>
      <c r="K42">
        <f t="shared" si="7"/>
        <v>0</v>
      </c>
      <c r="L42">
        <f t="shared" si="8"/>
        <v>0</v>
      </c>
      <c r="M42" s="2">
        <f t="shared" si="9"/>
        <v>0</v>
      </c>
      <c r="T42">
        <f t="shared" si="10"/>
        <v>0</v>
      </c>
      <c r="W42">
        <f t="shared" si="11"/>
        <v>0</v>
      </c>
      <c r="X42">
        <f t="shared" si="12"/>
        <v>0</v>
      </c>
      <c r="AF42">
        <f t="shared" si="13"/>
        <v>0</v>
      </c>
      <c r="AH42">
        <f t="shared" si="14"/>
        <v>0</v>
      </c>
      <c r="AK42">
        <f t="shared" si="15"/>
        <v>0</v>
      </c>
      <c r="AU42">
        <f t="shared" si="16"/>
        <v>0</v>
      </c>
      <c r="AV42">
        <f t="shared" si="17"/>
        <v>0</v>
      </c>
      <c r="AW42" s="54">
        <f t="shared" si="18"/>
        <v>0</v>
      </c>
      <c r="AX42">
        <f t="shared" si="19"/>
        <v>0</v>
      </c>
      <c r="BG42">
        <f t="shared" si="23"/>
        <v>0</v>
      </c>
      <c r="BH42" s="11">
        <f t="shared" si="20"/>
        <v>0</v>
      </c>
      <c r="BI42" s="54">
        <f t="shared" si="21"/>
        <v>0</v>
      </c>
    </row>
    <row r="43" spans="6:61" x14ac:dyDescent="0.2">
      <c r="F43">
        <f t="shared" si="3"/>
        <v>0</v>
      </c>
      <c r="G43">
        <f t="shared" si="4"/>
        <v>0</v>
      </c>
      <c r="H43">
        <f t="shared" si="5"/>
        <v>0</v>
      </c>
      <c r="I43" s="54">
        <f t="shared" si="6"/>
        <v>0</v>
      </c>
      <c r="K43">
        <f t="shared" si="7"/>
        <v>0</v>
      </c>
      <c r="L43">
        <f t="shared" si="8"/>
        <v>0</v>
      </c>
      <c r="M43" s="2">
        <f t="shared" si="9"/>
        <v>0</v>
      </c>
      <c r="T43">
        <f t="shared" si="10"/>
        <v>0</v>
      </c>
      <c r="W43">
        <f t="shared" si="11"/>
        <v>0</v>
      </c>
      <c r="X43">
        <f t="shared" si="12"/>
        <v>0</v>
      </c>
      <c r="AF43">
        <f t="shared" si="13"/>
        <v>0</v>
      </c>
      <c r="AH43">
        <f t="shared" si="14"/>
        <v>0</v>
      </c>
      <c r="AK43">
        <f t="shared" si="15"/>
        <v>0</v>
      </c>
      <c r="AU43">
        <f t="shared" si="16"/>
        <v>0</v>
      </c>
      <c r="AV43">
        <f t="shared" si="17"/>
        <v>0</v>
      </c>
      <c r="AW43" s="54">
        <f t="shared" si="18"/>
        <v>0</v>
      </c>
      <c r="AX43">
        <f t="shared" si="19"/>
        <v>0</v>
      </c>
      <c r="BG43">
        <f t="shared" si="23"/>
        <v>0</v>
      </c>
      <c r="BH43" s="11">
        <f t="shared" si="20"/>
        <v>0</v>
      </c>
      <c r="BI43" s="54">
        <f t="shared" si="21"/>
        <v>0</v>
      </c>
    </row>
    <row r="44" spans="6:61" x14ac:dyDescent="0.2">
      <c r="F44">
        <f t="shared" si="3"/>
        <v>0</v>
      </c>
      <c r="G44">
        <f t="shared" si="4"/>
        <v>0</v>
      </c>
      <c r="H44">
        <f t="shared" si="5"/>
        <v>0</v>
      </c>
      <c r="I44" s="54">
        <f t="shared" si="6"/>
        <v>0</v>
      </c>
      <c r="K44">
        <f t="shared" si="7"/>
        <v>0</v>
      </c>
      <c r="L44">
        <f t="shared" si="8"/>
        <v>0</v>
      </c>
      <c r="M44" s="2">
        <f t="shared" si="9"/>
        <v>0</v>
      </c>
      <c r="T44">
        <f t="shared" si="10"/>
        <v>0</v>
      </c>
      <c r="W44">
        <f t="shared" si="11"/>
        <v>0</v>
      </c>
      <c r="X44">
        <f t="shared" si="12"/>
        <v>0</v>
      </c>
      <c r="AF44">
        <f t="shared" si="13"/>
        <v>0</v>
      </c>
      <c r="AH44">
        <f t="shared" si="14"/>
        <v>0</v>
      </c>
      <c r="AK44">
        <f t="shared" si="15"/>
        <v>0</v>
      </c>
      <c r="AU44">
        <f t="shared" si="16"/>
        <v>0</v>
      </c>
      <c r="AV44">
        <f t="shared" si="17"/>
        <v>0</v>
      </c>
      <c r="AW44" s="54">
        <f t="shared" si="18"/>
        <v>0</v>
      </c>
      <c r="AX44">
        <f t="shared" si="19"/>
        <v>0</v>
      </c>
      <c r="BG44">
        <f t="shared" si="23"/>
        <v>0</v>
      </c>
      <c r="BH44" s="11">
        <f t="shared" si="20"/>
        <v>0</v>
      </c>
      <c r="BI44" s="54">
        <f t="shared" si="21"/>
        <v>0</v>
      </c>
    </row>
    <row r="45" spans="6:61" x14ac:dyDescent="0.2">
      <c r="F45">
        <f t="shared" si="3"/>
        <v>0</v>
      </c>
      <c r="G45">
        <f t="shared" si="4"/>
        <v>0</v>
      </c>
      <c r="H45">
        <f t="shared" si="5"/>
        <v>0</v>
      </c>
      <c r="I45" s="54">
        <f t="shared" si="6"/>
        <v>0</v>
      </c>
      <c r="K45">
        <f t="shared" si="7"/>
        <v>0</v>
      </c>
      <c r="L45">
        <f t="shared" si="8"/>
        <v>0</v>
      </c>
      <c r="M45" s="2">
        <f t="shared" si="9"/>
        <v>0</v>
      </c>
      <c r="T45">
        <f t="shared" si="10"/>
        <v>0</v>
      </c>
      <c r="W45">
        <f t="shared" si="11"/>
        <v>0</v>
      </c>
      <c r="X45">
        <f t="shared" si="12"/>
        <v>0</v>
      </c>
      <c r="AF45">
        <f t="shared" si="13"/>
        <v>0</v>
      </c>
      <c r="AH45">
        <f t="shared" si="14"/>
        <v>0</v>
      </c>
      <c r="AK45">
        <f t="shared" si="15"/>
        <v>0</v>
      </c>
      <c r="AU45">
        <f t="shared" si="16"/>
        <v>0</v>
      </c>
      <c r="AV45">
        <f t="shared" si="17"/>
        <v>0</v>
      </c>
      <c r="AW45" s="54">
        <f t="shared" si="18"/>
        <v>0</v>
      </c>
      <c r="AX45">
        <f t="shared" si="19"/>
        <v>0</v>
      </c>
      <c r="BG45">
        <f t="shared" si="23"/>
        <v>0</v>
      </c>
      <c r="BH45" s="11">
        <f t="shared" si="20"/>
        <v>0</v>
      </c>
      <c r="BI45" s="54">
        <f t="shared" si="21"/>
        <v>0</v>
      </c>
    </row>
    <row r="46" spans="6:61" x14ac:dyDescent="0.2">
      <c r="F46">
        <f t="shared" si="3"/>
        <v>0</v>
      </c>
      <c r="G46">
        <f t="shared" si="4"/>
        <v>0</v>
      </c>
      <c r="H46">
        <f t="shared" si="5"/>
        <v>0</v>
      </c>
      <c r="I46" s="54">
        <f t="shared" si="6"/>
        <v>0</v>
      </c>
      <c r="K46">
        <f t="shared" si="7"/>
        <v>0</v>
      </c>
      <c r="L46">
        <f t="shared" si="8"/>
        <v>0</v>
      </c>
      <c r="M46" s="2">
        <f t="shared" si="9"/>
        <v>0</v>
      </c>
      <c r="T46">
        <f t="shared" si="10"/>
        <v>0</v>
      </c>
      <c r="W46">
        <f t="shared" si="11"/>
        <v>0</v>
      </c>
      <c r="X46">
        <f t="shared" si="12"/>
        <v>0</v>
      </c>
      <c r="AF46">
        <f t="shared" si="13"/>
        <v>0</v>
      </c>
      <c r="AH46">
        <f t="shared" si="14"/>
        <v>0</v>
      </c>
      <c r="AK46">
        <f t="shared" si="15"/>
        <v>0</v>
      </c>
      <c r="AU46">
        <f t="shared" si="16"/>
        <v>0</v>
      </c>
      <c r="AV46">
        <f t="shared" si="17"/>
        <v>0</v>
      </c>
      <c r="AW46" s="54">
        <f t="shared" si="18"/>
        <v>0</v>
      </c>
      <c r="AX46">
        <f t="shared" si="19"/>
        <v>0</v>
      </c>
      <c r="BG46">
        <f t="shared" si="23"/>
        <v>0</v>
      </c>
      <c r="BH46" s="11">
        <f t="shared" si="20"/>
        <v>0</v>
      </c>
      <c r="BI46" s="54">
        <f t="shared" si="21"/>
        <v>0</v>
      </c>
    </row>
    <row r="47" spans="6:61" x14ac:dyDescent="0.2">
      <c r="F47">
        <f t="shared" si="3"/>
        <v>0</v>
      </c>
      <c r="G47">
        <f t="shared" si="4"/>
        <v>0</v>
      </c>
      <c r="H47">
        <f t="shared" si="5"/>
        <v>0</v>
      </c>
      <c r="I47" s="54">
        <f t="shared" si="6"/>
        <v>0</v>
      </c>
      <c r="K47">
        <f t="shared" si="7"/>
        <v>0</v>
      </c>
      <c r="L47">
        <f t="shared" si="8"/>
        <v>0</v>
      </c>
      <c r="M47" s="2">
        <f t="shared" si="9"/>
        <v>0</v>
      </c>
      <c r="T47">
        <f t="shared" si="10"/>
        <v>0</v>
      </c>
      <c r="W47">
        <f t="shared" si="11"/>
        <v>0</v>
      </c>
      <c r="X47">
        <f t="shared" si="12"/>
        <v>0</v>
      </c>
      <c r="AF47">
        <f t="shared" si="13"/>
        <v>0</v>
      </c>
      <c r="AH47">
        <f t="shared" si="14"/>
        <v>0</v>
      </c>
      <c r="AK47">
        <f t="shared" si="15"/>
        <v>0</v>
      </c>
      <c r="AU47">
        <f t="shared" si="16"/>
        <v>0</v>
      </c>
      <c r="AV47">
        <f t="shared" si="17"/>
        <v>0</v>
      </c>
      <c r="AW47" s="54">
        <f t="shared" si="18"/>
        <v>0</v>
      </c>
      <c r="AX47">
        <f t="shared" si="19"/>
        <v>0</v>
      </c>
      <c r="BG47">
        <f t="shared" si="23"/>
        <v>0</v>
      </c>
      <c r="BH47" s="11">
        <f t="shared" si="20"/>
        <v>0</v>
      </c>
      <c r="BI47" s="54">
        <f t="shared" si="21"/>
        <v>0</v>
      </c>
    </row>
    <row r="48" spans="6:61" x14ac:dyDescent="0.2">
      <c r="F48">
        <f t="shared" si="3"/>
        <v>0</v>
      </c>
      <c r="G48">
        <f t="shared" si="4"/>
        <v>0</v>
      </c>
      <c r="H48">
        <f t="shared" si="5"/>
        <v>0</v>
      </c>
      <c r="I48" s="54">
        <f t="shared" si="6"/>
        <v>0</v>
      </c>
      <c r="K48">
        <f t="shared" si="7"/>
        <v>0</v>
      </c>
      <c r="L48">
        <f t="shared" si="8"/>
        <v>0</v>
      </c>
      <c r="M48" s="2">
        <f t="shared" si="9"/>
        <v>0</v>
      </c>
      <c r="T48">
        <f t="shared" si="10"/>
        <v>0</v>
      </c>
      <c r="W48">
        <f t="shared" si="11"/>
        <v>0</v>
      </c>
      <c r="X48">
        <f t="shared" si="12"/>
        <v>0</v>
      </c>
      <c r="AF48">
        <f t="shared" si="13"/>
        <v>0</v>
      </c>
      <c r="AH48">
        <f t="shared" si="14"/>
        <v>0</v>
      </c>
      <c r="AK48">
        <f t="shared" si="15"/>
        <v>0</v>
      </c>
      <c r="AU48">
        <f t="shared" si="16"/>
        <v>0</v>
      </c>
      <c r="AV48">
        <f t="shared" si="17"/>
        <v>0</v>
      </c>
      <c r="AW48" s="54">
        <f t="shared" si="18"/>
        <v>0</v>
      </c>
      <c r="AX48">
        <f t="shared" si="19"/>
        <v>0</v>
      </c>
      <c r="BG48">
        <f t="shared" si="23"/>
        <v>0</v>
      </c>
      <c r="BH48" s="11">
        <f t="shared" si="20"/>
        <v>0</v>
      </c>
      <c r="BI48" s="54">
        <f t="shared" si="21"/>
        <v>0</v>
      </c>
    </row>
    <row r="49" spans="6:61" x14ac:dyDescent="0.2">
      <c r="F49">
        <f t="shared" si="3"/>
        <v>0</v>
      </c>
      <c r="G49">
        <f t="shared" si="4"/>
        <v>0</v>
      </c>
      <c r="H49">
        <f t="shared" si="5"/>
        <v>0</v>
      </c>
      <c r="I49" s="54">
        <f t="shared" si="6"/>
        <v>0</v>
      </c>
      <c r="K49">
        <f t="shared" si="7"/>
        <v>0</v>
      </c>
      <c r="L49">
        <f t="shared" si="8"/>
        <v>0</v>
      </c>
      <c r="M49" s="2">
        <f t="shared" si="9"/>
        <v>0</v>
      </c>
      <c r="T49">
        <f t="shared" si="10"/>
        <v>0</v>
      </c>
      <c r="W49">
        <f t="shared" si="11"/>
        <v>0</v>
      </c>
      <c r="X49">
        <f t="shared" si="12"/>
        <v>0</v>
      </c>
      <c r="AF49">
        <f t="shared" si="13"/>
        <v>0</v>
      </c>
      <c r="AH49">
        <f t="shared" si="14"/>
        <v>0</v>
      </c>
      <c r="AK49">
        <f t="shared" si="15"/>
        <v>0</v>
      </c>
      <c r="AU49">
        <f t="shared" si="16"/>
        <v>0</v>
      </c>
      <c r="AV49">
        <f t="shared" si="17"/>
        <v>0</v>
      </c>
      <c r="AW49" s="54">
        <f t="shared" si="18"/>
        <v>0</v>
      </c>
      <c r="AX49">
        <f t="shared" si="19"/>
        <v>0</v>
      </c>
      <c r="BG49">
        <f t="shared" si="23"/>
        <v>0</v>
      </c>
      <c r="BH49" s="11">
        <f t="shared" si="20"/>
        <v>0</v>
      </c>
      <c r="BI49" s="54">
        <f t="shared" si="21"/>
        <v>0</v>
      </c>
    </row>
    <row r="50" spans="6:61" x14ac:dyDescent="0.2">
      <c r="F50">
        <f t="shared" si="3"/>
        <v>0</v>
      </c>
      <c r="G50">
        <f t="shared" si="4"/>
        <v>0</v>
      </c>
      <c r="H50">
        <f t="shared" si="5"/>
        <v>0</v>
      </c>
      <c r="I50" s="54">
        <f t="shared" si="6"/>
        <v>0</v>
      </c>
      <c r="K50">
        <f t="shared" si="7"/>
        <v>0</v>
      </c>
      <c r="L50">
        <f t="shared" si="8"/>
        <v>0</v>
      </c>
      <c r="M50" s="2">
        <f t="shared" si="9"/>
        <v>0</v>
      </c>
      <c r="T50">
        <f t="shared" si="10"/>
        <v>0</v>
      </c>
      <c r="W50">
        <f t="shared" si="11"/>
        <v>0</v>
      </c>
      <c r="X50">
        <f t="shared" si="12"/>
        <v>0</v>
      </c>
      <c r="AF50">
        <f t="shared" si="13"/>
        <v>0</v>
      </c>
      <c r="AH50">
        <f t="shared" si="14"/>
        <v>0</v>
      </c>
      <c r="AK50">
        <f t="shared" si="15"/>
        <v>0</v>
      </c>
      <c r="AU50">
        <f t="shared" si="16"/>
        <v>0</v>
      </c>
      <c r="AV50">
        <f t="shared" si="17"/>
        <v>0</v>
      </c>
      <c r="AW50" s="54">
        <f t="shared" si="18"/>
        <v>0</v>
      </c>
      <c r="AX50">
        <f t="shared" si="19"/>
        <v>0</v>
      </c>
      <c r="BG50">
        <f t="shared" si="23"/>
        <v>0</v>
      </c>
      <c r="BH50" s="11">
        <f t="shared" si="20"/>
        <v>0</v>
      </c>
      <c r="BI50" s="54">
        <f t="shared" si="21"/>
        <v>0</v>
      </c>
    </row>
    <row r="51" spans="6:61" x14ac:dyDescent="0.2">
      <c r="F51">
        <f t="shared" si="3"/>
        <v>0</v>
      </c>
      <c r="G51">
        <f t="shared" si="4"/>
        <v>0</v>
      </c>
      <c r="H51">
        <f t="shared" si="5"/>
        <v>0</v>
      </c>
      <c r="I51" s="54">
        <f t="shared" si="6"/>
        <v>0</v>
      </c>
      <c r="K51">
        <f t="shared" si="7"/>
        <v>0</v>
      </c>
      <c r="L51">
        <f t="shared" si="8"/>
        <v>0</v>
      </c>
      <c r="M51" s="2">
        <f t="shared" si="9"/>
        <v>0</v>
      </c>
      <c r="T51">
        <f t="shared" si="10"/>
        <v>0</v>
      </c>
      <c r="W51">
        <f t="shared" si="11"/>
        <v>0</v>
      </c>
      <c r="X51">
        <f t="shared" si="12"/>
        <v>0</v>
      </c>
      <c r="AF51">
        <f t="shared" si="13"/>
        <v>0</v>
      </c>
      <c r="AH51">
        <f t="shared" si="14"/>
        <v>0</v>
      </c>
      <c r="AK51">
        <f t="shared" si="15"/>
        <v>0</v>
      </c>
      <c r="AU51">
        <f t="shared" si="16"/>
        <v>0</v>
      </c>
      <c r="AV51">
        <f t="shared" si="17"/>
        <v>0</v>
      </c>
      <c r="AW51" s="54">
        <f t="shared" si="18"/>
        <v>0</v>
      </c>
      <c r="AX51">
        <f t="shared" si="19"/>
        <v>0</v>
      </c>
      <c r="BG51">
        <f t="shared" si="23"/>
        <v>0</v>
      </c>
      <c r="BH51" s="11">
        <f t="shared" si="20"/>
        <v>0</v>
      </c>
      <c r="BI51" s="54">
        <f t="shared" si="21"/>
        <v>0</v>
      </c>
    </row>
    <row r="52" spans="6:61" x14ac:dyDescent="0.2">
      <c r="F52">
        <f t="shared" si="3"/>
        <v>0</v>
      </c>
      <c r="G52">
        <f t="shared" si="4"/>
        <v>0</v>
      </c>
      <c r="H52">
        <f t="shared" si="5"/>
        <v>0</v>
      </c>
      <c r="I52" s="54">
        <f t="shared" si="6"/>
        <v>0</v>
      </c>
      <c r="K52">
        <f t="shared" si="7"/>
        <v>0</v>
      </c>
      <c r="L52">
        <f t="shared" si="8"/>
        <v>0</v>
      </c>
      <c r="M52" s="2">
        <f t="shared" si="9"/>
        <v>0</v>
      </c>
      <c r="T52">
        <f t="shared" si="10"/>
        <v>0</v>
      </c>
      <c r="W52">
        <f t="shared" si="11"/>
        <v>0</v>
      </c>
      <c r="X52">
        <f t="shared" si="12"/>
        <v>0</v>
      </c>
      <c r="AF52">
        <f t="shared" si="13"/>
        <v>0</v>
      </c>
      <c r="AH52">
        <f t="shared" si="14"/>
        <v>0</v>
      </c>
      <c r="AK52">
        <f t="shared" si="15"/>
        <v>0</v>
      </c>
      <c r="AU52">
        <f t="shared" si="16"/>
        <v>0</v>
      </c>
      <c r="AV52">
        <f t="shared" si="17"/>
        <v>0</v>
      </c>
      <c r="AW52" s="54">
        <f t="shared" si="18"/>
        <v>0</v>
      </c>
      <c r="AX52">
        <f t="shared" si="19"/>
        <v>0</v>
      </c>
      <c r="BG52">
        <f t="shared" si="23"/>
        <v>0</v>
      </c>
      <c r="BH52" s="11">
        <f t="shared" si="20"/>
        <v>0</v>
      </c>
      <c r="BI52" s="54">
        <f t="shared" si="21"/>
        <v>0</v>
      </c>
    </row>
    <row r="53" spans="6:61" x14ac:dyDescent="0.2">
      <c r="F53">
        <f t="shared" si="3"/>
        <v>0</v>
      </c>
      <c r="G53">
        <f t="shared" si="4"/>
        <v>0</v>
      </c>
      <c r="H53">
        <f t="shared" si="5"/>
        <v>0</v>
      </c>
      <c r="I53" s="54">
        <f t="shared" si="6"/>
        <v>0</v>
      </c>
      <c r="K53">
        <f t="shared" si="7"/>
        <v>0</v>
      </c>
      <c r="L53">
        <f t="shared" si="8"/>
        <v>0</v>
      </c>
      <c r="M53" s="2">
        <f t="shared" si="9"/>
        <v>0</v>
      </c>
      <c r="T53">
        <f t="shared" si="10"/>
        <v>0</v>
      </c>
      <c r="W53">
        <f t="shared" si="11"/>
        <v>0</v>
      </c>
      <c r="X53">
        <f t="shared" si="12"/>
        <v>0</v>
      </c>
      <c r="AF53">
        <f t="shared" si="13"/>
        <v>0</v>
      </c>
      <c r="AH53">
        <f t="shared" si="14"/>
        <v>0</v>
      </c>
      <c r="AK53">
        <f t="shared" si="15"/>
        <v>0</v>
      </c>
      <c r="AU53">
        <f t="shared" si="16"/>
        <v>0</v>
      </c>
      <c r="AV53">
        <f t="shared" si="17"/>
        <v>0</v>
      </c>
      <c r="AW53" s="54">
        <f t="shared" si="18"/>
        <v>0</v>
      </c>
      <c r="AX53">
        <f t="shared" si="19"/>
        <v>0</v>
      </c>
      <c r="BG53">
        <f t="shared" si="23"/>
        <v>0</v>
      </c>
      <c r="BH53" s="11">
        <f t="shared" si="20"/>
        <v>0</v>
      </c>
      <c r="BI53" s="54">
        <f t="shared" si="21"/>
        <v>0</v>
      </c>
    </row>
    <row r="54" spans="6:61" x14ac:dyDescent="0.2">
      <c r="F54">
        <f t="shared" si="3"/>
        <v>0</v>
      </c>
      <c r="G54">
        <f t="shared" si="4"/>
        <v>0</v>
      </c>
      <c r="H54">
        <f t="shared" si="5"/>
        <v>0</v>
      </c>
      <c r="I54" s="54">
        <f t="shared" si="6"/>
        <v>0</v>
      </c>
      <c r="K54">
        <f t="shared" si="7"/>
        <v>0</v>
      </c>
      <c r="L54">
        <f t="shared" si="8"/>
        <v>0</v>
      </c>
      <c r="M54" s="2">
        <f t="shared" si="9"/>
        <v>0</v>
      </c>
      <c r="T54">
        <f t="shared" si="10"/>
        <v>0</v>
      </c>
      <c r="W54">
        <f t="shared" si="11"/>
        <v>0</v>
      </c>
      <c r="X54">
        <f t="shared" si="12"/>
        <v>0</v>
      </c>
      <c r="AF54">
        <f t="shared" si="13"/>
        <v>0</v>
      </c>
      <c r="AH54">
        <f t="shared" si="14"/>
        <v>0</v>
      </c>
      <c r="AK54">
        <f t="shared" si="15"/>
        <v>0</v>
      </c>
      <c r="AU54">
        <f t="shared" si="16"/>
        <v>0</v>
      </c>
      <c r="AV54">
        <f t="shared" si="17"/>
        <v>0</v>
      </c>
      <c r="AW54" s="54">
        <f t="shared" si="18"/>
        <v>0</v>
      </c>
      <c r="AX54">
        <f t="shared" si="19"/>
        <v>0</v>
      </c>
      <c r="BG54">
        <f t="shared" si="23"/>
        <v>0</v>
      </c>
      <c r="BH54" s="11">
        <f t="shared" si="20"/>
        <v>0</v>
      </c>
      <c r="BI54" s="54">
        <f t="shared" si="21"/>
        <v>0</v>
      </c>
    </row>
    <row r="55" spans="6:61" x14ac:dyDescent="0.2">
      <c r="F55">
        <f t="shared" si="3"/>
        <v>0</v>
      </c>
      <c r="G55">
        <f t="shared" si="4"/>
        <v>0</v>
      </c>
      <c r="H55">
        <f t="shared" si="5"/>
        <v>0</v>
      </c>
      <c r="I55" s="54">
        <f t="shared" si="6"/>
        <v>0</v>
      </c>
      <c r="K55">
        <f t="shared" si="7"/>
        <v>0</v>
      </c>
      <c r="L55">
        <f t="shared" si="8"/>
        <v>0</v>
      </c>
      <c r="M55" s="2">
        <f t="shared" si="9"/>
        <v>0</v>
      </c>
      <c r="T55">
        <f t="shared" si="10"/>
        <v>0</v>
      </c>
      <c r="W55">
        <f t="shared" si="11"/>
        <v>0</v>
      </c>
      <c r="X55">
        <f t="shared" si="12"/>
        <v>0</v>
      </c>
      <c r="AF55">
        <f t="shared" si="13"/>
        <v>0</v>
      </c>
      <c r="AH55">
        <f t="shared" si="14"/>
        <v>0</v>
      </c>
      <c r="AK55">
        <f t="shared" si="15"/>
        <v>0</v>
      </c>
      <c r="AU55">
        <f t="shared" si="16"/>
        <v>0</v>
      </c>
      <c r="AV55">
        <f t="shared" si="17"/>
        <v>0</v>
      </c>
      <c r="AW55" s="54">
        <f t="shared" si="18"/>
        <v>0</v>
      </c>
      <c r="AX55">
        <f t="shared" si="19"/>
        <v>0</v>
      </c>
      <c r="BG55">
        <f t="shared" si="23"/>
        <v>0</v>
      </c>
      <c r="BH55" s="11">
        <f t="shared" si="20"/>
        <v>0</v>
      </c>
      <c r="BI55" s="54">
        <f t="shared" si="21"/>
        <v>0</v>
      </c>
    </row>
    <row r="56" spans="6:61" x14ac:dyDescent="0.2">
      <c r="F56">
        <f t="shared" si="3"/>
        <v>0</v>
      </c>
      <c r="G56">
        <f t="shared" si="4"/>
        <v>0</v>
      </c>
      <c r="H56">
        <f t="shared" si="5"/>
        <v>0</v>
      </c>
      <c r="I56" s="54">
        <f t="shared" si="6"/>
        <v>0</v>
      </c>
      <c r="K56">
        <f t="shared" si="7"/>
        <v>0</v>
      </c>
      <c r="L56">
        <f t="shared" si="8"/>
        <v>0</v>
      </c>
      <c r="M56" s="2">
        <f t="shared" si="9"/>
        <v>0</v>
      </c>
      <c r="T56">
        <f t="shared" si="10"/>
        <v>0</v>
      </c>
      <c r="W56">
        <f t="shared" si="11"/>
        <v>0</v>
      </c>
      <c r="X56">
        <f t="shared" si="12"/>
        <v>0</v>
      </c>
      <c r="AF56">
        <f t="shared" si="13"/>
        <v>0</v>
      </c>
      <c r="AH56">
        <f t="shared" si="14"/>
        <v>0</v>
      </c>
      <c r="AK56">
        <f t="shared" si="15"/>
        <v>0</v>
      </c>
      <c r="AU56">
        <f t="shared" si="16"/>
        <v>0</v>
      </c>
      <c r="AV56">
        <f t="shared" si="17"/>
        <v>0</v>
      </c>
      <c r="AW56" s="54">
        <f t="shared" si="18"/>
        <v>0</v>
      </c>
      <c r="AX56">
        <f t="shared" si="19"/>
        <v>0</v>
      </c>
      <c r="BG56">
        <f t="shared" si="23"/>
        <v>0</v>
      </c>
      <c r="BH56" s="11">
        <f t="shared" si="20"/>
        <v>0</v>
      </c>
      <c r="BI56" s="54">
        <f t="shared" si="21"/>
        <v>0</v>
      </c>
    </row>
    <row r="57" spans="6:61" x14ac:dyDescent="0.2">
      <c r="F57">
        <f t="shared" si="3"/>
        <v>0</v>
      </c>
      <c r="G57">
        <f t="shared" si="4"/>
        <v>0</v>
      </c>
      <c r="H57">
        <f t="shared" si="5"/>
        <v>0</v>
      </c>
      <c r="I57" s="54">
        <f t="shared" si="6"/>
        <v>0</v>
      </c>
      <c r="K57">
        <f t="shared" si="7"/>
        <v>0</v>
      </c>
      <c r="L57">
        <f t="shared" si="8"/>
        <v>0</v>
      </c>
      <c r="M57" s="2">
        <f t="shared" si="9"/>
        <v>0</v>
      </c>
      <c r="T57">
        <f t="shared" si="10"/>
        <v>0</v>
      </c>
      <c r="W57">
        <f t="shared" si="11"/>
        <v>0</v>
      </c>
      <c r="X57">
        <f t="shared" si="12"/>
        <v>0</v>
      </c>
      <c r="AF57">
        <f t="shared" si="13"/>
        <v>0</v>
      </c>
      <c r="AH57">
        <f t="shared" si="14"/>
        <v>0</v>
      </c>
      <c r="AK57">
        <f t="shared" si="15"/>
        <v>0</v>
      </c>
      <c r="AU57">
        <f t="shared" si="16"/>
        <v>0</v>
      </c>
      <c r="AV57">
        <f t="shared" si="17"/>
        <v>0</v>
      </c>
      <c r="AW57" s="54">
        <f t="shared" si="18"/>
        <v>0</v>
      </c>
      <c r="AX57">
        <f t="shared" si="19"/>
        <v>0</v>
      </c>
      <c r="BG57">
        <f t="shared" si="23"/>
        <v>0</v>
      </c>
      <c r="BH57" s="11">
        <f t="shared" si="20"/>
        <v>0</v>
      </c>
      <c r="BI57" s="54">
        <f t="shared" si="21"/>
        <v>0</v>
      </c>
    </row>
    <row r="58" spans="6:61" x14ac:dyDescent="0.2">
      <c r="F58">
        <f t="shared" si="3"/>
        <v>0</v>
      </c>
      <c r="G58">
        <f t="shared" si="4"/>
        <v>0</v>
      </c>
      <c r="H58">
        <f t="shared" si="5"/>
        <v>0</v>
      </c>
      <c r="I58" s="54">
        <f t="shared" si="6"/>
        <v>0</v>
      </c>
      <c r="K58">
        <f t="shared" si="7"/>
        <v>0</v>
      </c>
      <c r="L58">
        <f t="shared" si="8"/>
        <v>0</v>
      </c>
      <c r="M58" s="2">
        <f t="shared" si="9"/>
        <v>0</v>
      </c>
      <c r="T58">
        <f t="shared" si="10"/>
        <v>0</v>
      </c>
      <c r="W58">
        <f t="shared" si="11"/>
        <v>0</v>
      </c>
      <c r="X58">
        <f t="shared" si="12"/>
        <v>0</v>
      </c>
      <c r="AF58">
        <f t="shared" si="13"/>
        <v>0</v>
      </c>
      <c r="AH58">
        <f t="shared" si="14"/>
        <v>0</v>
      </c>
      <c r="AK58">
        <f t="shared" si="15"/>
        <v>0</v>
      </c>
      <c r="AU58">
        <f t="shared" si="16"/>
        <v>0</v>
      </c>
      <c r="AV58">
        <f t="shared" si="17"/>
        <v>0</v>
      </c>
      <c r="AW58" s="54">
        <f t="shared" si="18"/>
        <v>0</v>
      </c>
      <c r="AX58">
        <f t="shared" si="19"/>
        <v>0</v>
      </c>
      <c r="BG58">
        <f t="shared" si="23"/>
        <v>0</v>
      </c>
      <c r="BH58" s="11">
        <f t="shared" si="20"/>
        <v>0</v>
      </c>
      <c r="BI58" s="54">
        <f t="shared" si="21"/>
        <v>0</v>
      </c>
    </row>
    <row r="59" spans="6:61" x14ac:dyDescent="0.2">
      <c r="F59">
        <f t="shared" si="3"/>
        <v>0</v>
      </c>
      <c r="G59">
        <f t="shared" si="4"/>
        <v>0</v>
      </c>
      <c r="H59">
        <f t="shared" si="5"/>
        <v>0</v>
      </c>
      <c r="I59" s="54">
        <f t="shared" si="6"/>
        <v>0</v>
      </c>
      <c r="K59">
        <f t="shared" si="7"/>
        <v>0</v>
      </c>
      <c r="L59">
        <f t="shared" si="8"/>
        <v>0</v>
      </c>
      <c r="M59" s="2">
        <f t="shared" si="9"/>
        <v>0</v>
      </c>
      <c r="T59">
        <f t="shared" si="10"/>
        <v>0</v>
      </c>
      <c r="W59">
        <f t="shared" si="11"/>
        <v>0</v>
      </c>
      <c r="X59">
        <f t="shared" si="12"/>
        <v>0</v>
      </c>
      <c r="AF59">
        <f t="shared" si="13"/>
        <v>0</v>
      </c>
      <c r="AH59">
        <f t="shared" si="14"/>
        <v>0</v>
      </c>
      <c r="AK59">
        <f t="shared" si="15"/>
        <v>0</v>
      </c>
      <c r="AU59">
        <f t="shared" si="16"/>
        <v>0</v>
      </c>
      <c r="AV59">
        <f t="shared" si="17"/>
        <v>0</v>
      </c>
      <c r="AW59" s="54">
        <f t="shared" si="18"/>
        <v>0</v>
      </c>
      <c r="AX59">
        <f t="shared" si="19"/>
        <v>0</v>
      </c>
      <c r="BG59">
        <f t="shared" si="23"/>
        <v>0</v>
      </c>
      <c r="BH59" s="11">
        <f t="shared" si="20"/>
        <v>0</v>
      </c>
      <c r="BI59" s="54">
        <f t="shared" si="21"/>
        <v>0</v>
      </c>
    </row>
    <row r="60" spans="6:61" x14ac:dyDescent="0.2">
      <c r="F60">
        <f t="shared" si="3"/>
        <v>0</v>
      </c>
      <c r="G60">
        <f t="shared" si="4"/>
        <v>0</v>
      </c>
      <c r="H60">
        <f t="shared" si="5"/>
        <v>0</v>
      </c>
      <c r="I60" s="54">
        <f t="shared" si="6"/>
        <v>0</v>
      </c>
      <c r="K60">
        <f t="shared" si="7"/>
        <v>0</v>
      </c>
      <c r="L60">
        <f t="shared" si="8"/>
        <v>0</v>
      </c>
      <c r="M60" s="2">
        <f t="shared" si="9"/>
        <v>0</v>
      </c>
      <c r="T60">
        <f t="shared" si="10"/>
        <v>0</v>
      </c>
      <c r="W60">
        <f t="shared" si="11"/>
        <v>0</v>
      </c>
      <c r="X60">
        <f t="shared" si="12"/>
        <v>0</v>
      </c>
      <c r="AF60">
        <f t="shared" si="13"/>
        <v>0</v>
      </c>
      <c r="AH60">
        <f t="shared" si="14"/>
        <v>0</v>
      </c>
      <c r="AK60">
        <f t="shared" si="15"/>
        <v>0</v>
      </c>
      <c r="AU60">
        <f t="shared" si="16"/>
        <v>0</v>
      </c>
      <c r="AV60">
        <f t="shared" si="17"/>
        <v>0</v>
      </c>
      <c r="AW60" s="54">
        <f t="shared" si="18"/>
        <v>0</v>
      </c>
      <c r="AX60">
        <f t="shared" si="19"/>
        <v>0</v>
      </c>
      <c r="BG60">
        <f t="shared" si="23"/>
        <v>0</v>
      </c>
      <c r="BH60" s="11">
        <f t="shared" si="20"/>
        <v>0</v>
      </c>
      <c r="BI60" s="54">
        <f t="shared" si="21"/>
        <v>0</v>
      </c>
    </row>
    <row r="61" spans="6:61" x14ac:dyDescent="0.2">
      <c r="F61">
        <f t="shared" si="3"/>
        <v>0</v>
      </c>
      <c r="G61">
        <f t="shared" si="4"/>
        <v>0</v>
      </c>
      <c r="H61">
        <f t="shared" si="5"/>
        <v>0</v>
      </c>
      <c r="I61" s="54">
        <f t="shared" si="6"/>
        <v>0</v>
      </c>
      <c r="K61">
        <f t="shared" si="7"/>
        <v>0</v>
      </c>
      <c r="L61">
        <f t="shared" si="8"/>
        <v>0</v>
      </c>
      <c r="M61" s="2">
        <f t="shared" si="9"/>
        <v>0</v>
      </c>
      <c r="T61">
        <f t="shared" si="10"/>
        <v>0</v>
      </c>
      <c r="W61">
        <f t="shared" si="11"/>
        <v>0</v>
      </c>
      <c r="X61">
        <f t="shared" si="12"/>
        <v>0</v>
      </c>
      <c r="AF61">
        <f t="shared" si="13"/>
        <v>0</v>
      </c>
      <c r="AH61">
        <f t="shared" si="14"/>
        <v>0</v>
      </c>
      <c r="AK61">
        <f t="shared" si="15"/>
        <v>0</v>
      </c>
      <c r="AU61">
        <f t="shared" si="16"/>
        <v>0</v>
      </c>
      <c r="AV61">
        <f t="shared" si="17"/>
        <v>0</v>
      </c>
      <c r="AW61" s="54">
        <f t="shared" si="18"/>
        <v>0</v>
      </c>
      <c r="AX61">
        <f t="shared" si="19"/>
        <v>0</v>
      </c>
      <c r="BG61">
        <f t="shared" si="23"/>
        <v>0</v>
      </c>
      <c r="BH61" s="11">
        <f t="shared" si="20"/>
        <v>0</v>
      </c>
      <c r="BI61" s="54">
        <f t="shared" si="21"/>
        <v>0</v>
      </c>
    </row>
    <row r="62" spans="6:61" x14ac:dyDescent="0.2">
      <c r="F62">
        <f t="shared" si="3"/>
        <v>0</v>
      </c>
      <c r="G62">
        <f t="shared" si="4"/>
        <v>0</v>
      </c>
      <c r="H62">
        <f t="shared" si="5"/>
        <v>0</v>
      </c>
      <c r="I62" s="54">
        <f t="shared" si="6"/>
        <v>0</v>
      </c>
      <c r="K62">
        <f t="shared" si="7"/>
        <v>0</v>
      </c>
      <c r="L62">
        <f t="shared" si="8"/>
        <v>0</v>
      </c>
      <c r="M62" s="2">
        <f t="shared" si="9"/>
        <v>0</v>
      </c>
      <c r="T62">
        <f t="shared" si="10"/>
        <v>0</v>
      </c>
      <c r="W62">
        <f t="shared" si="11"/>
        <v>0</v>
      </c>
      <c r="X62">
        <f t="shared" si="12"/>
        <v>0</v>
      </c>
      <c r="AF62">
        <f t="shared" si="13"/>
        <v>0</v>
      </c>
      <c r="AH62">
        <f t="shared" si="14"/>
        <v>0</v>
      </c>
      <c r="AK62">
        <f t="shared" si="15"/>
        <v>0</v>
      </c>
      <c r="AU62">
        <f t="shared" si="16"/>
        <v>0</v>
      </c>
      <c r="AV62">
        <f t="shared" si="17"/>
        <v>0</v>
      </c>
      <c r="AW62" s="54">
        <f t="shared" si="18"/>
        <v>0</v>
      </c>
      <c r="AX62">
        <f t="shared" si="19"/>
        <v>0</v>
      </c>
      <c r="BG62">
        <f t="shared" si="23"/>
        <v>0</v>
      </c>
      <c r="BH62" s="11">
        <f t="shared" si="20"/>
        <v>0</v>
      </c>
      <c r="BI62" s="54">
        <f t="shared" si="21"/>
        <v>0</v>
      </c>
    </row>
    <row r="63" spans="6:61" x14ac:dyDescent="0.2">
      <c r="F63">
        <f t="shared" si="3"/>
        <v>0</v>
      </c>
      <c r="G63">
        <f t="shared" si="4"/>
        <v>0</v>
      </c>
      <c r="H63">
        <f t="shared" si="5"/>
        <v>0</v>
      </c>
      <c r="I63" s="54">
        <f t="shared" si="6"/>
        <v>0</v>
      </c>
      <c r="K63">
        <f t="shared" si="7"/>
        <v>0</v>
      </c>
      <c r="L63">
        <f t="shared" si="8"/>
        <v>0</v>
      </c>
      <c r="M63" s="2">
        <f t="shared" si="9"/>
        <v>0</v>
      </c>
      <c r="T63">
        <f t="shared" si="10"/>
        <v>0</v>
      </c>
      <c r="W63">
        <f t="shared" si="11"/>
        <v>0</v>
      </c>
      <c r="X63">
        <f t="shared" si="12"/>
        <v>0</v>
      </c>
      <c r="AF63">
        <f t="shared" si="13"/>
        <v>0</v>
      </c>
      <c r="AH63">
        <f t="shared" si="14"/>
        <v>0</v>
      </c>
      <c r="AK63">
        <f t="shared" si="15"/>
        <v>0</v>
      </c>
      <c r="AU63">
        <f t="shared" si="16"/>
        <v>0</v>
      </c>
      <c r="AV63">
        <f t="shared" si="17"/>
        <v>0</v>
      </c>
      <c r="AW63" s="54">
        <f t="shared" si="18"/>
        <v>0</v>
      </c>
      <c r="AX63">
        <f t="shared" si="19"/>
        <v>0</v>
      </c>
      <c r="BG63">
        <f t="shared" si="23"/>
        <v>0</v>
      </c>
      <c r="BH63" s="11">
        <f t="shared" si="20"/>
        <v>0</v>
      </c>
      <c r="BI63" s="54">
        <f t="shared" si="21"/>
        <v>0</v>
      </c>
    </row>
    <row r="64" spans="6:61" x14ac:dyDescent="0.2">
      <c r="F64">
        <f t="shared" si="3"/>
        <v>0</v>
      </c>
      <c r="G64">
        <f t="shared" si="4"/>
        <v>0</v>
      </c>
      <c r="H64">
        <f t="shared" si="5"/>
        <v>0</v>
      </c>
      <c r="I64" s="54">
        <f t="shared" si="6"/>
        <v>0</v>
      </c>
      <c r="K64">
        <f t="shared" si="7"/>
        <v>0</v>
      </c>
      <c r="L64">
        <f t="shared" si="8"/>
        <v>0</v>
      </c>
      <c r="M64" s="2">
        <f t="shared" si="9"/>
        <v>0</v>
      </c>
      <c r="T64">
        <f t="shared" si="10"/>
        <v>0</v>
      </c>
      <c r="W64">
        <f t="shared" si="11"/>
        <v>0</v>
      </c>
      <c r="X64">
        <f t="shared" si="12"/>
        <v>0</v>
      </c>
      <c r="AF64">
        <f t="shared" si="13"/>
        <v>0</v>
      </c>
      <c r="AH64">
        <f t="shared" si="14"/>
        <v>0</v>
      </c>
      <c r="AK64">
        <f t="shared" si="15"/>
        <v>0</v>
      </c>
      <c r="AU64">
        <f t="shared" si="16"/>
        <v>0</v>
      </c>
      <c r="AV64">
        <f t="shared" si="17"/>
        <v>0</v>
      </c>
      <c r="AW64" s="54">
        <f t="shared" si="18"/>
        <v>0</v>
      </c>
      <c r="AX64">
        <f t="shared" si="19"/>
        <v>0</v>
      </c>
      <c r="BG64">
        <f t="shared" si="23"/>
        <v>0</v>
      </c>
      <c r="BH64" s="11">
        <f t="shared" si="20"/>
        <v>0</v>
      </c>
      <c r="BI64" s="54">
        <f t="shared" si="21"/>
        <v>0</v>
      </c>
    </row>
    <row r="65" spans="6:61" x14ac:dyDescent="0.2">
      <c r="F65">
        <f t="shared" si="3"/>
        <v>0</v>
      </c>
      <c r="G65">
        <f t="shared" si="4"/>
        <v>0</v>
      </c>
      <c r="H65">
        <f t="shared" si="5"/>
        <v>0</v>
      </c>
      <c r="I65" s="54">
        <f t="shared" si="6"/>
        <v>0</v>
      </c>
      <c r="K65">
        <f t="shared" si="7"/>
        <v>0</v>
      </c>
      <c r="L65">
        <f t="shared" si="8"/>
        <v>0</v>
      </c>
      <c r="M65" s="2">
        <f t="shared" si="9"/>
        <v>0</v>
      </c>
      <c r="T65">
        <f t="shared" si="10"/>
        <v>0</v>
      </c>
      <c r="W65">
        <f t="shared" si="11"/>
        <v>0</v>
      </c>
      <c r="X65">
        <f t="shared" si="12"/>
        <v>0</v>
      </c>
      <c r="AF65">
        <f t="shared" si="13"/>
        <v>0</v>
      </c>
      <c r="AH65">
        <f t="shared" si="14"/>
        <v>0</v>
      </c>
      <c r="AK65">
        <f t="shared" si="15"/>
        <v>0</v>
      </c>
      <c r="AU65">
        <f t="shared" si="16"/>
        <v>0</v>
      </c>
      <c r="AV65">
        <f t="shared" si="17"/>
        <v>0</v>
      </c>
      <c r="AW65" s="54">
        <f t="shared" si="18"/>
        <v>0</v>
      </c>
      <c r="AX65">
        <f t="shared" si="19"/>
        <v>0</v>
      </c>
      <c r="BG65">
        <f t="shared" si="23"/>
        <v>0</v>
      </c>
      <c r="BH65" s="11">
        <f t="shared" si="20"/>
        <v>0</v>
      </c>
      <c r="BI65" s="54">
        <f t="shared" si="21"/>
        <v>0</v>
      </c>
    </row>
    <row r="66" spans="6:61" x14ac:dyDescent="0.2">
      <c r="F66">
        <f t="shared" si="3"/>
        <v>0</v>
      </c>
      <c r="G66">
        <f t="shared" si="4"/>
        <v>0</v>
      </c>
      <c r="H66">
        <f t="shared" si="5"/>
        <v>0</v>
      </c>
      <c r="I66" s="54">
        <f t="shared" si="6"/>
        <v>0</v>
      </c>
      <c r="K66">
        <f t="shared" si="7"/>
        <v>0</v>
      </c>
      <c r="L66">
        <f t="shared" si="8"/>
        <v>0</v>
      </c>
      <c r="M66" s="2">
        <f t="shared" si="9"/>
        <v>0</v>
      </c>
      <c r="T66">
        <f t="shared" si="10"/>
        <v>0</v>
      </c>
      <c r="W66">
        <f t="shared" si="11"/>
        <v>0</v>
      </c>
      <c r="X66">
        <f t="shared" si="12"/>
        <v>0</v>
      </c>
      <c r="AF66">
        <f t="shared" si="13"/>
        <v>0</v>
      </c>
      <c r="AH66">
        <f t="shared" si="14"/>
        <v>0</v>
      </c>
      <c r="AK66">
        <f t="shared" si="15"/>
        <v>0</v>
      </c>
      <c r="AU66">
        <f t="shared" si="16"/>
        <v>0</v>
      </c>
      <c r="AV66">
        <f t="shared" si="17"/>
        <v>0</v>
      </c>
      <c r="AW66" s="54">
        <f t="shared" si="18"/>
        <v>0</v>
      </c>
      <c r="AX66">
        <f t="shared" si="19"/>
        <v>0</v>
      </c>
      <c r="BG66">
        <f t="shared" si="23"/>
        <v>0</v>
      </c>
      <c r="BH66" s="11">
        <f t="shared" si="20"/>
        <v>0</v>
      </c>
      <c r="BI66" s="54">
        <f t="shared" si="21"/>
        <v>0</v>
      </c>
    </row>
    <row r="67" spans="6:61" x14ac:dyDescent="0.2">
      <c r="F67">
        <f t="shared" si="3"/>
        <v>0</v>
      </c>
      <c r="G67">
        <f t="shared" si="4"/>
        <v>0</v>
      </c>
      <c r="H67">
        <f t="shared" si="5"/>
        <v>0</v>
      </c>
      <c r="I67" s="54">
        <f t="shared" si="6"/>
        <v>0</v>
      </c>
      <c r="K67">
        <f t="shared" si="7"/>
        <v>0</v>
      </c>
      <c r="L67">
        <f t="shared" si="8"/>
        <v>0</v>
      </c>
      <c r="M67" s="2">
        <f t="shared" si="9"/>
        <v>0</v>
      </c>
      <c r="T67">
        <f t="shared" si="10"/>
        <v>0</v>
      </c>
      <c r="W67">
        <f t="shared" si="11"/>
        <v>0</v>
      </c>
      <c r="X67">
        <f t="shared" si="12"/>
        <v>0</v>
      </c>
      <c r="AF67">
        <f t="shared" si="13"/>
        <v>0</v>
      </c>
      <c r="AH67">
        <f t="shared" si="14"/>
        <v>0</v>
      </c>
      <c r="AK67">
        <f t="shared" si="15"/>
        <v>0</v>
      </c>
      <c r="AU67">
        <f t="shared" si="16"/>
        <v>0</v>
      </c>
      <c r="AV67">
        <f t="shared" si="17"/>
        <v>0</v>
      </c>
      <c r="AW67" s="54">
        <f t="shared" si="18"/>
        <v>0</v>
      </c>
      <c r="AX67">
        <f t="shared" si="19"/>
        <v>0</v>
      </c>
      <c r="BG67">
        <f t="shared" si="23"/>
        <v>0</v>
      </c>
      <c r="BH67" s="11">
        <f t="shared" si="20"/>
        <v>0</v>
      </c>
      <c r="BI67" s="54">
        <f t="shared" si="21"/>
        <v>0</v>
      </c>
    </row>
    <row r="68" spans="6:61" x14ac:dyDescent="0.2">
      <c r="F68">
        <f t="shared" ref="F68:F102" si="24">IF(B68="",0,(LEN(B68)-LEN(SUBSTITUTE(B68,". ","."))+1))</f>
        <v>0</v>
      </c>
      <c r="G68">
        <f t="shared" ref="G68:G102" si="25">IF(B68="",0,LEN(B68)-LEN(SUBSTITUTE(B68," ",""))+1)</f>
        <v>0</v>
      </c>
      <c r="H68">
        <f t="shared" ref="H68:H102" si="26">IF(F68=0,0,G68/F68)</f>
        <v>0</v>
      </c>
      <c r="I68" s="54">
        <f t="shared" si="6"/>
        <v>0</v>
      </c>
      <c r="K68">
        <f t="shared" ref="K68:K102" si="27">IF(G68=0,0,J68/G68)</f>
        <v>0</v>
      </c>
      <c r="L68">
        <f t="shared" si="8"/>
        <v>0</v>
      </c>
      <c r="M68" s="2">
        <f t="shared" ref="M68:M102" si="28">IF(G68=0,0,L68/G68)</f>
        <v>0</v>
      </c>
      <c r="T68">
        <f t="shared" ref="T68:T102" si="29">QUOTIENT((Q68+R68+S68),3)</f>
        <v>0</v>
      </c>
      <c r="W68">
        <f t="shared" ref="W68:W102" si="30">QUOTIENT((P68+T68),2)</f>
        <v>0</v>
      </c>
      <c r="X68">
        <f t="shared" ref="X68:X102" si="31">IF(U68=1,1,IF(V68=1,1,0))</f>
        <v>0</v>
      </c>
      <c r="AF68">
        <f t="shared" si="13"/>
        <v>0</v>
      </c>
      <c r="AH68">
        <f t="shared" si="14"/>
        <v>0</v>
      </c>
      <c r="AK68">
        <f t="shared" si="15"/>
        <v>0</v>
      </c>
      <c r="AU68">
        <f t="shared" ref="AU68:AU102" si="32">IF(G68=0,0,(206.835-(84.6*(K68))-(1.015*(H68))))</f>
        <v>0</v>
      </c>
      <c r="AV68">
        <f t="shared" ref="AV68:AV102" si="33">IF(G68=0,0,(0.39*H68)+(11.8*K68)-15.59)</f>
        <v>0</v>
      </c>
      <c r="AW68" s="54">
        <f t="shared" si="18"/>
        <v>0</v>
      </c>
      <c r="AX68">
        <f t="shared" ref="AX68:AX102" si="34">IF(I68=0,0,(4.71*M68)+(0.5*H68)-21.43)</f>
        <v>0</v>
      </c>
      <c r="BG68">
        <f t="shared" ref="BG68:BG102" si="35">IF(E68=0,0,AF68/E68*1000)</f>
        <v>0</v>
      </c>
      <c r="BH68" s="11">
        <f t="shared" ref="BH68:BH102" si="36">G68/200/24/60</f>
        <v>0</v>
      </c>
      <c r="BI68" s="54">
        <f t="shared" si="21"/>
        <v>0</v>
      </c>
    </row>
    <row r="69" spans="6:61" x14ac:dyDescent="0.2">
      <c r="F69">
        <f t="shared" si="24"/>
        <v>0</v>
      </c>
      <c r="G69">
        <f t="shared" si="25"/>
        <v>0</v>
      </c>
      <c r="H69">
        <f t="shared" si="26"/>
        <v>0</v>
      </c>
      <c r="I69" s="54">
        <f t="shared" ref="I69:I102" si="37">LEN(SUBSTITUTE(B69," ",""))</f>
        <v>0</v>
      </c>
      <c r="K69">
        <f t="shared" si="27"/>
        <v>0</v>
      </c>
      <c r="L69">
        <f t="shared" ref="L69:L102" si="38">LEN(SUBSTITUTE(SUBSTITUTE(SUBSTITUTE(SUBSTITUTE(SUBSTITUTE(SUBSTITUTE(SUBSTITUTE(SUBSTITUTE(SUBSTITUTE(SUBSTITUTE(SUBSTITUTE(SUBSTITUTE(SUBSTITUTE(SUBSTITUTE(SUBSTITUTE(SUBSTITUTE(SUBSTITUTE(SUBSTITUTE(SUBSTITUTE(B69," ",""),".",""),",",""),"?",""),"!",""),";",""),"(",""),")",""),"[",""),"]",""),"-",""),"{",""),"}",""),"/",""),"+",""),"*",""),"_",""),"&amp;",""),"#",""))</f>
        <v>0</v>
      </c>
      <c r="M69" s="2">
        <f t="shared" si="28"/>
        <v>0</v>
      </c>
      <c r="T69">
        <f t="shared" si="29"/>
        <v>0</v>
      </c>
      <c r="W69">
        <f t="shared" si="30"/>
        <v>0</v>
      </c>
      <c r="X69">
        <f t="shared" si="31"/>
        <v>0</v>
      </c>
      <c r="AF69">
        <f t="shared" ref="AF69:AF102" si="39">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102" si="40">IF(G69&gt;0,IF((LEN(B69)-LEN(SUBSTITUTE(B69,"/","")))&gt;0,0,1),0)</f>
        <v>0</v>
      </c>
      <c r="AK69">
        <f t="shared" ref="AK69:AK102" si="41">IF(G69&gt;0,IF(((LEN(B69)-LEN(SUBSTITUTE(B69,"(","")))+(LEN(B69)-LEN(SUBSTITUTE(B69,")","")))+(LEN(B69)-LEN(SUBSTITUTE(B69,"[","")))+(LEN(B69)-LEN(SUBSTITUTE(B69,"]","")))+(LEN(B69)-LEN(SUBSTITUTE(B69,"{","")))+(LEN(B69)-LEN(SUBSTITUTE(B69,"}",""))))&gt;0,0,1),0)</f>
        <v>0</v>
      </c>
      <c r="AU69">
        <f t="shared" si="32"/>
        <v>0</v>
      </c>
      <c r="AV69">
        <f t="shared" si="33"/>
        <v>0</v>
      </c>
      <c r="AW69" s="54">
        <f t="shared" ref="AW69:AW102" si="42">IF(G69=0,0,((0.0588*M69*100)-(0.296*(F69/G69)*100)-15.8))</f>
        <v>0</v>
      </c>
      <c r="AX69">
        <f t="shared" si="34"/>
        <v>0</v>
      </c>
      <c r="BG69">
        <f t="shared" si="35"/>
        <v>0</v>
      </c>
      <c r="BH69" s="11">
        <f t="shared" si="36"/>
        <v>0</v>
      </c>
      <c r="BI69" s="54">
        <f t="shared" ref="BI69:BI102" si="43">IF(G69=0,0,L69/I69*100)</f>
        <v>0</v>
      </c>
    </row>
    <row r="70" spans="6:61" x14ac:dyDescent="0.2">
      <c r="F70">
        <f t="shared" si="24"/>
        <v>0</v>
      </c>
      <c r="G70">
        <f t="shared" si="25"/>
        <v>0</v>
      </c>
      <c r="H70">
        <f t="shared" si="26"/>
        <v>0</v>
      </c>
      <c r="I70" s="54">
        <f t="shared" si="37"/>
        <v>0</v>
      </c>
      <c r="K70">
        <f t="shared" si="27"/>
        <v>0</v>
      </c>
      <c r="L70">
        <f t="shared" si="38"/>
        <v>0</v>
      </c>
      <c r="M70" s="2">
        <f t="shared" si="28"/>
        <v>0</v>
      </c>
      <c r="T70">
        <f t="shared" si="29"/>
        <v>0</v>
      </c>
      <c r="W70">
        <f t="shared" si="30"/>
        <v>0</v>
      </c>
      <c r="X70">
        <f t="shared" si="31"/>
        <v>0</v>
      </c>
      <c r="AF70">
        <f t="shared" si="39"/>
        <v>0</v>
      </c>
      <c r="AH70">
        <f t="shared" si="40"/>
        <v>0</v>
      </c>
      <c r="AK70">
        <f t="shared" si="41"/>
        <v>0</v>
      </c>
      <c r="AU70">
        <f t="shared" si="32"/>
        <v>0</v>
      </c>
      <c r="AV70">
        <f t="shared" si="33"/>
        <v>0</v>
      </c>
      <c r="AW70" s="54">
        <f t="shared" si="42"/>
        <v>0</v>
      </c>
      <c r="AX70">
        <f t="shared" si="34"/>
        <v>0</v>
      </c>
      <c r="BG70">
        <f t="shared" si="35"/>
        <v>0</v>
      </c>
      <c r="BH70" s="11">
        <f t="shared" si="36"/>
        <v>0</v>
      </c>
      <c r="BI70" s="54">
        <f t="shared" si="43"/>
        <v>0</v>
      </c>
    </row>
    <row r="71" spans="6:61" x14ac:dyDescent="0.2">
      <c r="F71">
        <f t="shared" si="24"/>
        <v>0</v>
      </c>
      <c r="G71">
        <f t="shared" si="25"/>
        <v>0</v>
      </c>
      <c r="H71">
        <f t="shared" si="26"/>
        <v>0</v>
      </c>
      <c r="I71" s="54">
        <f t="shared" si="37"/>
        <v>0</v>
      </c>
      <c r="K71">
        <f t="shared" si="27"/>
        <v>0</v>
      </c>
      <c r="L71">
        <f t="shared" si="38"/>
        <v>0</v>
      </c>
      <c r="M71" s="2">
        <f t="shared" si="28"/>
        <v>0</v>
      </c>
      <c r="T71">
        <f t="shared" si="29"/>
        <v>0</v>
      </c>
      <c r="W71">
        <f t="shared" si="30"/>
        <v>0</v>
      </c>
      <c r="X71">
        <f t="shared" si="31"/>
        <v>0</v>
      </c>
      <c r="AF71">
        <f t="shared" si="39"/>
        <v>0</v>
      </c>
      <c r="AH71">
        <f t="shared" si="40"/>
        <v>0</v>
      </c>
      <c r="AK71">
        <f t="shared" si="41"/>
        <v>0</v>
      </c>
      <c r="AU71">
        <f t="shared" si="32"/>
        <v>0</v>
      </c>
      <c r="AV71">
        <f t="shared" si="33"/>
        <v>0</v>
      </c>
      <c r="AW71" s="54">
        <f t="shared" si="42"/>
        <v>0</v>
      </c>
      <c r="AX71">
        <f t="shared" si="34"/>
        <v>0</v>
      </c>
      <c r="BG71">
        <f t="shared" si="35"/>
        <v>0</v>
      </c>
      <c r="BH71" s="11">
        <f t="shared" si="36"/>
        <v>0</v>
      </c>
      <c r="BI71" s="54">
        <f t="shared" si="43"/>
        <v>0</v>
      </c>
    </row>
    <row r="72" spans="6:61" x14ac:dyDescent="0.2">
      <c r="F72">
        <f t="shared" si="24"/>
        <v>0</v>
      </c>
      <c r="G72">
        <f t="shared" si="25"/>
        <v>0</v>
      </c>
      <c r="H72">
        <f t="shared" si="26"/>
        <v>0</v>
      </c>
      <c r="I72" s="54">
        <f t="shared" si="37"/>
        <v>0</v>
      </c>
      <c r="K72">
        <f t="shared" si="27"/>
        <v>0</v>
      </c>
      <c r="L72">
        <f t="shared" si="38"/>
        <v>0</v>
      </c>
      <c r="M72" s="2">
        <f t="shared" si="28"/>
        <v>0</v>
      </c>
      <c r="T72">
        <f t="shared" si="29"/>
        <v>0</v>
      </c>
      <c r="W72">
        <f t="shared" si="30"/>
        <v>0</v>
      </c>
      <c r="X72">
        <f t="shared" si="31"/>
        <v>0</v>
      </c>
      <c r="AF72">
        <f t="shared" si="39"/>
        <v>0</v>
      </c>
      <c r="AH72">
        <f t="shared" si="40"/>
        <v>0</v>
      </c>
      <c r="AK72">
        <f t="shared" si="41"/>
        <v>0</v>
      </c>
      <c r="AU72">
        <f t="shared" si="32"/>
        <v>0</v>
      </c>
      <c r="AV72">
        <f t="shared" si="33"/>
        <v>0</v>
      </c>
      <c r="AW72" s="54">
        <f t="shared" si="42"/>
        <v>0</v>
      </c>
      <c r="AX72">
        <f t="shared" si="34"/>
        <v>0</v>
      </c>
      <c r="BG72">
        <f t="shared" si="35"/>
        <v>0</v>
      </c>
      <c r="BH72" s="11">
        <f t="shared" si="36"/>
        <v>0</v>
      </c>
      <c r="BI72" s="54">
        <f t="shared" si="43"/>
        <v>0</v>
      </c>
    </row>
    <row r="73" spans="6:61" x14ac:dyDescent="0.2">
      <c r="F73">
        <f t="shared" si="24"/>
        <v>0</v>
      </c>
      <c r="G73">
        <f t="shared" si="25"/>
        <v>0</v>
      </c>
      <c r="H73">
        <f t="shared" si="26"/>
        <v>0</v>
      </c>
      <c r="I73" s="54">
        <f t="shared" si="37"/>
        <v>0</v>
      </c>
      <c r="K73">
        <f t="shared" si="27"/>
        <v>0</v>
      </c>
      <c r="L73">
        <f t="shared" si="38"/>
        <v>0</v>
      </c>
      <c r="M73" s="2">
        <f t="shared" si="28"/>
        <v>0</v>
      </c>
      <c r="T73">
        <f t="shared" si="29"/>
        <v>0</v>
      </c>
      <c r="W73">
        <f t="shared" si="30"/>
        <v>0</v>
      </c>
      <c r="X73">
        <f t="shared" si="31"/>
        <v>0</v>
      </c>
      <c r="AF73">
        <f t="shared" si="39"/>
        <v>0</v>
      </c>
      <c r="AH73">
        <f t="shared" si="40"/>
        <v>0</v>
      </c>
      <c r="AK73">
        <f t="shared" si="41"/>
        <v>0</v>
      </c>
      <c r="AU73">
        <f t="shared" si="32"/>
        <v>0</v>
      </c>
      <c r="AV73">
        <f t="shared" si="33"/>
        <v>0</v>
      </c>
      <c r="AW73" s="54">
        <f t="shared" si="42"/>
        <v>0</v>
      </c>
      <c r="AX73">
        <f t="shared" si="34"/>
        <v>0</v>
      </c>
      <c r="BG73">
        <f t="shared" si="35"/>
        <v>0</v>
      </c>
      <c r="BH73" s="11">
        <f t="shared" si="36"/>
        <v>0</v>
      </c>
      <c r="BI73" s="54">
        <f t="shared" si="43"/>
        <v>0</v>
      </c>
    </row>
    <row r="74" spans="6:61" x14ac:dyDescent="0.2">
      <c r="F74">
        <f t="shared" si="24"/>
        <v>0</v>
      </c>
      <c r="G74">
        <f t="shared" si="25"/>
        <v>0</v>
      </c>
      <c r="H74">
        <f t="shared" si="26"/>
        <v>0</v>
      </c>
      <c r="I74" s="54">
        <f t="shared" si="37"/>
        <v>0</v>
      </c>
      <c r="K74">
        <f t="shared" si="27"/>
        <v>0</v>
      </c>
      <c r="L74">
        <f t="shared" si="38"/>
        <v>0</v>
      </c>
      <c r="M74" s="2">
        <f t="shared" si="28"/>
        <v>0</v>
      </c>
      <c r="T74">
        <f t="shared" si="29"/>
        <v>0</v>
      </c>
      <c r="W74">
        <f t="shared" si="30"/>
        <v>0</v>
      </c>
      <c r="X74">
        <f t="shared" si="31"/>
        <v>0</v>
      </c>
      <c r="AF74">
        <f t="shared" si="39"/>
        <v>0</v>
      </c>
      <c r="AH74">
        <f t="shared" si="40"/>
        <v>0</v>
      </c>
      <c r="AK74">
        <f t="shared" si="41"/>
        <v>0</v>
      </c>
      <c r="AU74">
        <f t="shared" si="32"/>
        <v>0</v>
      </c>
      <c r="AV74">
        <f t="shared" si="33"/>
        <v>0</v>
      </c>
      <c r="AW74" s="54">
        <f t="shared" si="42"/>
        <v>0</v>
      </c>
      <c r="AX74">
        <f t="shared" si="34"/>
        <v>0</v>
      </c>
      <c r="BG74">
        <f t="shared" si="35"/>
        <v>0</v>
      </c>
      <c r="BH74" s="11">
        <f t="shared" si="36"/>
        <v>0</v>
      </c>
      <c r="BI74" s="54">
        <f t="shared" si="43"/>
        <v>0</v>
      </c>
    </row>
    <row r="75" spans="6:61" x14ac:dyDescent="0.2">
      <c r="F75">
        <f t="shared" si="24"/>
        <v>0</v>
      </c>
      <c r="G75">
        <f t="shared" si="25"/>
        <v>0</v>
      </c>
      <c r="H75">
        <f t="shared" si="26"/>
        <v>0</v>
      </c>
      <c r="I75" s="54">
        <f t="shared" si="37"/>
        <v>0</v>
      </c>
      <c r="K75">
        <f t="shared" si="27"/>
        <v>0</v>
      </c>
      <c r="L75">
        <f t="shared" si="38"/>
        <v>0</v>
      </c>
      <c r="M75" s="2">
        <f t="shared" si="28"/>
        <v>0</v>
      </c>
      <c r="T75">
        <f t="shared" si="29"/>
        <v>0</v>
      </c>
      <c r="W75">
        <f t="shared" si="30"/>
        <v>0</v>
      </c>
      <c r="X75">
        <f t="shared" si="31"/>
        <v>0</v>
      </c>
      <c r="AF75">
        <f t="shared" si="39"/>
        <v>0</v>
      </c>
      <c r="AH75">
        <f t="shared" si="40"/>
        <v>0</v>
      </c>
      <c r="AK75">
        <f t="shared" si="41"/>
        <v>0</v>
      </c>
      <c r="AU75">
        <f t="shared" si="32"/>
        <v>0</v>
      </c>
      <c r="AV75">
        <f t="shared" si="33"/>
        <v>0</v>
      </c>
      <c r="AW75" s="54">
        <f t="shared" si="42"/>
        <v>0</v>
      </c>
      <c r="AX75">
        <f t="shared" si="34"/>
        <v>0</v>
      </c>
      <c r="BG75">
        <f t="shared" si="35"/>
        <v>0</v>
      </c>
      <c r="BH75" s="11">
        <f t="shared" si="36"/>
        <v>0</v>
      </c>
      <c r="BI75" s="54">
        <f t="shared" si="43"/>
        <v>0</v>
      </c>
    </row>
    <row r="76" spans="6:61" x14ac:dyDescent="0.2">
      <c r="F76">
        <f t="shared" si="24"/>
        <v>0</v>
      </c>
      <c r="G76">
        <f t="shared" si="25"/>
        <v>0</v>
      </c>
      <c r="H76">
        <f t="shared" si="26"/>
        <v>0</v>
      </c>
      <c r="I76" s="54">
        <f t="shared" si="37"/>
        <v>0</v>
      </c>
      <c r="K76">
        <f t="shared" si="27"/>
        <v>0</v>
      </c>
      <c r="L76">
        <f t="shared" si="38"/>
        <v>0</v>
      </c>
      <c r="M76" s="2">
        <f t="shared" si="28"/>
        <v>0</v>
      </c>
      <c r="T76">
        <f t="shared" si="29"/>
        <v>0</v>
      </c>
      <c r="W76">
        <f t="shared" si="30"/>
        <v>0</v>
      </c>
      <c r="X76">
        <f t="shared" si="31"/>
        <v>0</v>
      </c>
      <c r="AF76">
        <f t="shared" si="39"/>
        <v>0</v>
      </c>
      <c r="AH76">
        <f t="shared" si="40"/>
        <v>0</v>
      </c>
      <c r="AK76">
        <f t="shared" si="41"/>
        <v>0</v>
      </c>
      <c r="AU76">
        <f t="shared" si="32"/>
        <v>0</v>
      </c>
      <c r="AV76">
        <f t="shared" si="33"/>
        <v>0</v>
      </c>
      <c r="AW76" s="54">
        <f t="shared" si="42"/>
        <v>0</v>
      </c>
      <c r="AX76">
        <f t="shared" si="34"/>
        <v>0</v>
      </c>
      <c r="BG76">
        <f t="shared" si="35"/>
        <v>0</v>
      </c>
      <c r="BH76" s="11">
        <f t="shared" si="36"/>
        <v>0</v>
      </c>
      <c r="BI76" s="54">
        <f t="shared" si="43"/>
        <v>0</v>
      </c>
    </row>
    <row r="77" spans="6:61" x14ac:dyDescent="0.2">
      <c r="F77">
        <f t="shared" si="24"/>
        <v>0</v>
      </c>
      <c r="G77">
        <f t="shared" si="25"/>
        <v>0</v>
      </c>
      <c r="H77">
        <f t="shared" si="26"/>
        <v>0</v>
      </c>
      <c r="I77" s="54">
        <f t="shared" si="37"/>
        <v>0</v>
      </c>
      <c r="K77">
        <f t="shared" si="27"/>
        <v>0</v>
      </c>
      <c r="L77">
        <f t="shared" si="38"/>
        <v>0</v>
      </c>
      <c r="M77" s="2">
        <f t="shared" si="28"/>
        <v>0</v>
      </c>
      <c r="T77">
        <f t="shared" si="29"/>
        <v>0</v>
      </c>
      <c r="W77">
        <f t="shared" si="30"/>
        <v>0</v>
      </c>
      <c r="X77">
        <f t="shared" si="31"/>
        <v>0</v>
      </c>
      <c r="AF77">
        <f t="shared" si="39"/>
        <v>0</v>
      </c>
      <c r="AH77">
        <f t="shared" si="40"/>
        <v>0</v>
      </c>
      <c r="AK77">
        <f t="shared" si="41"/>
        <v>0</v>
      </c>
      <c r="AU77">
        <f t="shared" si="32"/>
        <v>0</v>
      </c>
      <c r="AV77">
        <f t="shared" si="33"/>
        <v>0</v>
      </c>
      <c r="AW77" s="54">
        <f t="shared" si="42"/>
        <v>0</v>
      </c>
      <c r="AX77">
        <f t="shared" si="34"/>
        <v>0</v>
      </c>
      <c r="BG77">
        <f t="shared" si="35"/>
        <v>0</v>
      </c>
      <c r="BH77" s="11">
        <f t="shared" si="36"/>
        <v>0</v>
      </c>
      <c r="BI77" s="54">
        <f t="shared" si="43"/>
        <v>0</v>
      </c>
    </row>
    <row r="78" spans="6:61" x14ac:dyDescent="0.2">
      <c r="F78">
        <f t="shared" si="24"/>
        <v>0</v>
      </c>
      <c r="G78">
        <f t="shared" si="25"/>
        <v>0</v>
      </c>
      <c r="H78">
        <f t="shared" si="26"/>
        <v>0</v>
      </c>
      <c r="I78" s="54">
        <f t="shared" si="37"/>
        <v>0</v>
      </c>
      <c r="K78">
        <f t="shared" si="27"/>
        <v>0</v>
      </c>
      <c r="L78">
        <f t="shared" si="38"/>
        <v>0</v>
      </c>
      <c r="M78" s="2">
        <f t="shared" si="28"/>
        <v>0</v>
      </c>
      <c r="T78">
        <f t="shared" si="29"/>
        <v>0</v>
      </c>
      <c r="W78">
        <f t="shared" si="30"/>
        <v>0</v>
      </c>
      <c r="X78">
        <f t="shared" si="31"/>
        <v>0</v>
      </c>
      <c r="AF78">
        <f t="shared" si="39"/>
        <v>0</v>
      </c>
      <c r="AH78">
        <f t="shared" si="40"/>
        <v>0</v>
      </c>
      <c r="AK78">
        <f t="shared" si="41"/>
        <v>0</v>
      </c>
      <c r="AU78">
        <f t="shared" si="32"/>
        <v>0</v>
      </c>
      <c r="AV78">
        <f t="shared" si="33"/>
        <v>0</v>
      </c>
      <c r="AW78" s="54">
        <f t="shared" si="42"/>
        <v>0</v>
      </c>
      <c r="AX78">
        <f t="shared" si="34"/>
        <v>0</v>
      </c>
      <c r="BG78">
        <f t="shared" si="35"/>
        <v>0</v>
      </c>
      <c r="BH78" s="11">
        <f t="shared" si="36"/>
        <v>0</v>
      </c>
      <c r="BI78" s="54">
        <f t="shared" si="43"/>
        <v>0</v>
      </c>
    </row>
    <row r="79" spans="6:61" x14ac:dyDescent="0.2">
      <c r="F79">
        <f t="shared" si="24"/>
        <v>0</v>
      </c>
      <c r="G79">
        <f t="shared" si="25"/>
        <v>0</v>
      </c>
      <c r="H79">
        <f t="shared" si="26"/>
        <v>0</v>
      </c>
      <c r="I79" s="54">
        <f t="shared" si="37"/>
        <v>0</v>
      </c>
      <c r="K79">
        <f t="shared" si="27"/>
        <v>0</v>
      </c>
      <c r="L79">
        <f t="shared" si="38"/>
        <v>0</v>
      </c>
      <c r="M79" s="2">
        <f t="shared" si="28"/>
        <v>0</v>
      </c>
      <c r="T79">
        <f t="shared" si="29"/>
        <v>0</v>
      </c>
      <c r="W79">
        <f t="shared" si="30"/>
        <v>0</v>
      </c>
      <c r="X79">
        <f t="shared" si="31"/>
        <v>0</v>
      </c>
      <c r="AF79">
        <f t="shared" si="39"/>
        <v>0</v>
      </c>
      <c r="AH79">
        <f t="shared" si="40"/>
        <v>0</v>
      </c>
      <c r="AK79">
        <f t="shared" si="41"/>
        <v>0</v>
      </c>
      <c r="AU79">
        <f t="shared" si="32"/>
        <v>0</v>
      </c>
      <c r="AV79">
        <f t="shared" si="33"/>
        <v>0</v>
      </c>
      <c r="AW79" s="54">
        <f t="shared" si="42"/>
        <v>0</v>
      </c>
      <c r="AX79">
        <f t="shared" si="34"/>
        <v>0</v>
      </c>
      <c r="BG79">
        <f t="shared" si="35"/>
        <v>0</v>
      </c>
      <c r="BH79" s="11">
        <f t="shared" si="36"/>
        <v>0</v>
      </c>
      <c r="BI79" s="54">
        <f t="shared" si="43"/>
        <v>0</v>
      </c>
    </row>
    <row r="80" spans="6:61" x14ac:dyDescent="0.2">
      <c r="F80">
        <f t="shared" si="24"/>
        <v>0</v>
      </c>
      <c r="G80">
        <f t="shared" si="25"/>
        <v>0</v>
      </c>
      <c r="H80">
        <f t="shared" si="26"/>
        <v>0</v>
      </c>
      <c r="I80" s="54">
        <f t="shared" si="37"/>
        <v>0</v>
      </c>
      <c r="K80">
        <f t="shared" si="27"/>
        <v>0</v>
      </c>
      <c r="L80">
        <f t="shared" si="38"/>
        <v>0</v>
      </c>
      <c r="M80" s="2">
        <f t="shared" si="28"/>
        <v>0</v>
      </c>
      <c r="T80">
        <f t="shared" si="29"/>
        <v>0</v>
      </c>
      <c r="W80">
        <f t="shared" si="30"/>
        <v>0</v>
      </c>
      <c r="X80">
        <f t="shared" si="31"/>
        <v>0</v>
      </c>
      <c r="AF80">
        <f t="shared" si="39"/>
        <v>0</v>
      </c>
      <c r="AH80">
        <f t="shared" si="40"/>
        <v>0</v>
      </c>
      <c r="AK80">
        <f t="shared" si="41"/>
        <v>0</v>
      </c>
      <c r="AU80">
        <f t="shared" si="32"/>
        <v>0</v>
      </c>
      <c r="AV80">
        <f t="shared" si="33"/>
        <v>0</v>
      </c>
      <c r="AW80" s="54">
        <f t="shared" si="42"/>
        <v>0</v>
      </c>
      <c r="AX80">
        <f t="shared" si="34"/>
        <v>0</v>
      </c>
      <c r="BG80">
        <f t="shared" si="35"/>
        <v>0</v>
      </c>
      <c r="BH80" s="11">
        <f t="shared" si="36"/>
        <v>0</v>
      </c>
      <c r="BI80" s="54">
        <f t="shared" si="43"/>
        <v>0</v>
      </c>
    </row>
    <row r="81" spans="6:61" x14ac:dyDescent="0.2">
      <c r="F81">
        <f t="shared" si="24"/>
        <v>0</v>
      </c>
      <c r="G81">
        <f t="shared" si="25"/>
        <v>0</v>
      </c>
      <c r="H81">
        <f t="shared" si="26"/>
        <v>0</v>
      </c>
      <c r="I81" s="54">
        <f t="shared" si="37"/>
        <v>0</v>
      </c>
      <c r="K81">
        <f t="shared" si="27"/>
        <v>0</v>
      </c>
      <c r="L81">
        <f t="shared" si="38"/>
        <v>0</v>
      </c>
      <c r="M81" s="2">
        <f t="shared" si="28"/>
        <v>0</v>
      </c>
      <c r="T81">
        <f t="shared" si="29"/>
        <v>0</v>
      </c>
      <c r="W81">
        <f t="shared" si="30"/>
        <v>0</v>
      </c>
      <c r="X81">
        <f t="shared" si="31"/>
        <v>0</v>
      </c>
      <c r="AF81">
        <f t="shared" si="39"/>
        <v>0</v>
      </c>
      <c r="AH81">
        <f t="shared" si="40"/>
        <v>0</v>
      </c>
      <c r="AK81">
        <f t="shared" si="41"/>
        <v>0</v>
      </c>
      <c r="AU81">
        <f t="shared" si="32"/>
        <v>0</v>
      </c>
      <c r="AV81">
        <f t="shared" si="33"/>
        <v>0</v>
      </c>
      <c r="AW81" s="54">
        <f t="shared" si="42"/>
        <v>0</v>
      </c>
      <c r="AX81">
        <f t="shared" si="34"/>
        <v>0</v>
      </c>
      <c r="BG81">
        <f t="shared" si="35"/>
        <v>0</v>
      </c>
      <c r="BH81" s="11">
        <f t="shared" si="36"/>
        <v>0</v>
      </c>
      <c r="BI81" s="54">
        <f t="shared" si="43"/>
        <v>0</v>
      </c>
    </row>
    <row r="82" spans="6:61" x14ac:dyDescent="0.2">
      <c r="F82">
        <f t="shared" si="24"/>
        <v>0</v>
      </c>
      <c r="G82">
        <f t="shared" si="25"/>
        <v>0</v>
      </c>
      <c r="H82">
        <f t="shared" si="26"/>
        <v>0</v>
      </c>
      <c r="I82" s="54">
        <f t="shared" si="37"/>
        <v>0</v>
      </c>
      <c r="K82">
        <f t="shared" si="27"/>
        <v>0</v>
      </c>
      <c r="L82">
        <f t="shared" si="38"/>
        <v>0</v>
      </c>
      <c r="M82" s="2">
        <f t="shared" si="28"/>
        <v>0</v>
      </c>
      <c r="T82">
        <f t="shared" si="29"/>
        <v>0</v>
      </c>
      <c r="W82">
        <f t="shared" si="30"/>
        <v>0</v>
      </c>
      <c r="X82">
        <f t="shared" si="31"/>
        <v>0</v>
      </c>
      <c r="AF82">
        <f t="shared" si="39"/>
        <v>0</v>
      </c>
      <c r="AH82">
        <f t="shared" si="40"/>
        <v>0</v>
      </c>
      <c r="AK82">
        <f t="shared" si="41"/>
        <v>0</v>
      </c>
      <c r="AU82">
        <f t="shared" si="32"/>
        <v>0</v>
      </c>
      <c r="AV82">
        <f t="shared" si="33"/>
        <v>0</v>
      </c>
      <c r="AW82" s="54">
        <f t="shared" si="42"/>
        <v>0</v>
      </c>
      <c r="AX82">
        <f t="shared" si="34"/>
        <v>0</v>
      </c>
      <c r="BG82">
        <f t="shared" si="35"/>
        <v>0</v>
      </c>
      <c r="BH82" s="11">
        <f t="shared" si="36"/>
        <v>0</v>
      </c>
      <c r="BI82" s="54">
        <f t="shared" si="43"/>
        <v>0</v>
      </c>
    </row>
    <row r="83" spans="6:61" x14ac:dyDescent="0.2">
      <c r="F83">
        <f t="shared" si="24"/>
        <v>0</v>
      </c>
      <c r="G83">
        <f t="shared" si="25"/>
        <v>0</v>
      </c>
      <c r="H83">
        <f t="shared" si="26"/>
        <v>0</v>
      </c>
      <c r="I83" s="54">
        <f t="shared" si="37"/>
        <v>0</v>
      </c>
      <c r="K83">
        <f t="shared" si="27"/>
        <v>0</v>
      </c>
      <c r="L83">
        <f t="shared" si="38"/>
        <v>0</v>
      </c>
      <c r="M83" s="2">
        <f t="shared" si="28"/>
        <v>0</v>
      </c>
      <c r="T83">
        <f t="shared" si="29"/>
        <v>0</v>
      </c>
      <c r="W83">
        <f t="shared" si="30"/>
        <v>0</v>
      </c>
      <c r="X83">
        <f t="shared" si="31"/>
        <v>0</v>
      </c>
      <c r="AF83">
        <f t="shared" si="39"/>
        <v>0</v>
      </c>
      <c r="AH83">
        <f t="shared" si="40"/>
        <v>0</v>
      </c>
      <c r="AK83">
        <f t="shared" si="41"/>
        <v>0</v>
      </c>
      <c r="AU83">
        <f t="shared" si="32"/>
        <v>0</v>
      </c>
      <c r="AV83">
        <f t="shared" si="33"/>
        <v>0</v>
      </c>
      <c r="AW83" s="54">
        <f t="shared" si="42"/>
        <v>0</v>
      </c>
      <c r="AX83">
        <f t="shared" si="34"/>
        <v>0</v>
      </c>
      <c r="BG83">
        <f t="shared" si="35"/>
        <v>0</v>
      </c>
      <c r="BH83" s="11">
        <f t="shared" si="36"/>
        <v>0</v>
      </c>
      <c r="BI83" s="54">
        <f t="shared" si="43"/>
        <v>0</v>
      </c>
    </row>
    <row r="84" spans="6:61" x14ac:dyDescent="0.2">
      <c r="F84">
        <f t="shared" si="24"/>
        <v>0</v>
      </c>
      <c r="G84">
        <f t="shared" si="25"/>
        <v>0</v>
      </c>
      <c r="H84">
        <f t="shared" si="26"/>
        <v>0</v>
      </c>
      <c r="I84" s="54">
        <f t="shared" si="37"/>
        <v>0</v>
      </c>
      <c r="K84">
        <f t="shared" si="27"/>
        <v>0</v>
      </c>
      <c r="L84">
        <f t="shared" si="38"/>
        <v>0</v>
      </c>
      <c r="M84" s="2">
        <f t="shared" si="28"/>
        <v>0</v>
      </c>
      <c r="T84">
        <f t="shared" si="29"/>
        <v>0</v>
      </c>
      <c r="W84">
        <f t="shared" si="30"/>
        <v>0</v>
      </c>
      <c r="X84">
        <f t="shared" si="31"/>
        <v>0</v>
      </c>
      <c r="AF84">
        <f t="shared" si="39"/>
        <v>0</v>
      </c>
      <c r="AH84">
        <f t="shared" si="40"/>
        <v>0</v>
      </c>
      <c r="AK84">
        <f t="shared" si="41"/>
        <v>0</v>
      </c>
      <c r="AU84">
        <f t="shared" si="32"/>
        <v>0</v>
      </c>
      <c r="AV84">
        <f t="shared" si="33"/>
        <v>0</v>
      </c>
      <c r="AW84" s="54">
        <f t="shared" si="42"/>
        <v>0</v>
      </c>
      <c r="AX84">
        <f t="shared" si="34"/>
        <v>0</v>
      </c>
      <c r="BG84">
        <f t="shared" si="35"/>
        <v>0</v>
      </c>
      <c r="BH84" s="11">
        <f t="shared" si="36"/>
        <v>0</v>
      </c>
      <c r="BI84" s="54">
        <f t="shared" si="43"/>
        <v>0</v>
      </c>
    </row>
    <row r="85" spans="6:61" x14ac:dyDescent="0.2">
      <c r="F85">
        <f t="shared" si="24"/>
        <v>0</v>
      </c>
      <c r="G85">
        <f t="shared" si="25"/>
        <v>0</v>
      </c>
      <c r="H85">
        <f t="shared" si="26"/>
        <v>0</v>
      </c>
      <c r="I85" s="54">
        <f t="shared" si="37"/>
        <v>0</v>
      </c>
      <c r="K85">
        <f t="shared" si="27"/>
        <v>0</v>
      </c>
      <c r="L85">
        <f t="shared" si="38"/>
        <v>0</v>
      </c>
      <c r="M85" s="2">
        <f t="shared" si="28"/>
        <v>0</v>
      </c>
      <c r="T85">
        <f t="shared" si="29"/>
        <v>0</v>
      </c>
      <c r="W85">
        <f t="shared" si="30"/>
        <v>0</v>
      </c>
      <c r="X85">
        <f t="shared" si="31"/>
        <v>0</v>
      </c>
      <c r="AF85">
        <f t="shared" si="39"/>
        <v>0</v>
      </c>
      <c r="AH85">
        <f t="shared" si="40"/>
        <v>0</v>
      </c>
      <c r="AK85">
        <f t="shared" si="41"/>
        <v>0</v>
      </c>
      <c r="AU85">
        <f t="shared" si="32"/>
        <v>0</v>
      </c>
      <c r="AV85">
        <f t="shared" si="33"/>
        <v>0</v>
      </c>
      <c r="AW85" s="54">
        <f t="shared" si="42"/>
        <v>0</v>
      </c>
      <c r="AX85">
        <f t="shared" si="34"/>
        <v>0</v>
      </c>
      <c r="BG85">
        <f t="shared" si="35"/>
        <v>0</v>
      </c>
      <c r="BH85" s="11">
        <f t="shared" si="36"/>
        <v>0</v>
      </c>
      <c r="BI85" s="54">
        <f t="shared" si="43"/>
        <v>0</v>
      </c>
    </row>
    <row r="86" spans="6:61" x14ac:dyDescent="0.2">
      <c r="F86">
        <f t="shared" si="24"/>
        <v>0</v>
      </c>
      <c r="G86">
        <f t="shared" si="25"/>
        <v>0</v>
      </c>
      <c r="H86">
        <f t="shared" si="26"/>
        <v>0</v>
      </c>
      <c r="I86" s="54">
        <f t="shared" si="37"/>
        <v>0</v>
      </c>
      <c r="K86">
        <f t="shared" si="27"/>
        <v>0</v>
      </c>
      <c r="L86">
        <f t="shared" si="38"/>
        <v>0</v>
      </c>
      <c r="M86" s="2">
        <f t="shared" si="28"/>
        <v>0</v>
      </c>
      <c r="T86">
        <f t="shared" si="29"/>
        <v>0</v>
      </c>
      <c r="W86">
        <f t="shared" si="30"/>
        <v>0</v>
      </c>
      <c r="X86">
        <f t="shared" si="31"/>
        <v>0</v>
      </c>
      <c r="AF86">
        <f t="shared" si="39"/>
        <v>0</v>
      </c>
      <c r="AH86">
        <f t="shared" si="40"/>
        <v>0</v>
      </c>
      <c r="AK86">
        <f t="shared" si="41"/>
        <v>0</v>
      </c>
      <c r="AU86">
        <f t="shared" si="32"/>
        <v>0</v>
      </c>
      <c r="AV86">
        <f t="shared" si="33"/>
        <v>0</v>
      </c>
      <c r="AW86" s="54">
        <f t="shared" si="42"/>
        <v>0</v>
      </c>
      <c r="AX86">
        <f t="shared" si="34"/>
        <v>0</v>
      </c>
      <c r="BG86">
        <f t="shared" si="35"/>
        <v>0</v>
      </c>
      <c r="BH86" s="11">
        <f t="shared" si="36"/>
        <v>0</v>
      </c>
      <c r="BI86" s="54">
        <f t="shared" si="43"/>
        <v>0</v>
      </c>
    </row>
    <row r="87" spans="6:61" x14ac:dyDescent="0.2">
      <c r="F87">
        <f t="shared" si="24"/>
        <v>0</v>
      </c>
      <c r="G87">
        <f t="shared" si="25"/>
        <v>0</v>
      </c>
      <c r="H87">
        <f t="shared" si="26"/>
        <v>0</v>
      </c>
      <c r="I87" s="54">
        <f t="shared" si="37"/>
        <v>0</v>
      </c>
      <c r="K87">
        <f t="shared" si="27"/>
        <v>0</v>
      </c>
      <c r="L87">
        <f t="shared" si="38"/>
        <v>0</v>
      </c>
      <c r="M87" s="2">
        <f t="shared" si="28"/>
        <v>0</v>
      </c>
      <c r="T87">
        <f t="shared" si="29"/>
        <v>0</v>
      </c>
      <c r="W87">
        <f t="shared" si="30"/>
        <v>0</v>
      </c>
      <c r="X87">
        <f t="shared" si="31"/>
        <v>0</v>
      </c>
      <c r="AF87">
        <f t="shared" si="39"/>
        <v>0</v>
      </c>
      <c r="AH87">
        <f t="shared" si="40"/>
        <v>0</v>
      </c>
      <c r="AK87">
        <f t="shared" si="41"/>
        <v>0</v>
      </c>
      <c r="AU87">
        <f t="shared" si="32"/>
        <v>0</v>
      </c>
      <c r="AV87">
        <f t="shared" si="33"/>
        <v>0</v>
      </c>
      <c r="AW87" s="54">
        <f t="shared" si="42"/>
        <v>0</v>
      </c>
      <c r="AX87">
        <f t="shared" si="34"/>
        <v>0</v>
      </c>
      <c r="BG87">
        <f t="shared" si="35"/>
        <v>0</v>
      </c>
      <c r="BH87" s="11">
        <f t="shared" si="36"/>
        <v>0</v>
      </c>
      <c r="BI87" s="54">
        <f t="shared" si="43"/>
        <v>0</v>
      </c>
    </row>
    <row r="88" spans="6:61" x14ac:dyDescent="0.2">
      <c r="F88">
        <f t="shared" si="24"/>
        <v>0</v>
      </c>
      <c r="G88">
        <f t="shared" si="25"/>
        <v>0</v>
      </c>
      <c r="H88">
        <f t="shared" si="26"/>
        <v>0</v>
      </c>
      <c r="I88" s="54">
        <f t="shared" si="37"/>
        <v>0</v>
      </c>
      <c r="K88">
        <f t="shared" si="27"/>
        <v>0</v>
      </c>
      <c r="L88">
        <f t="shared" si="38"/>
        <v>0</v>
      </c>
      <c r="M88" s="2">
        <f t="shared" si="28"/>
        <v>0</v>
      </c>
      <c r="T88">
        <f t="shared" si="29"/>
        <v>0</v>
      </c>
      <c r="W88">
        <f t="shared" si="30"/>
        <v>0</v>
      </c>
      <c r="X88">
        <f t="shared" si="31"/>
        <v>0</v>
      </c>
      <c r="AF88">
        <f t="shared" si="39"/>
        <v>0</v>
      </c>
      <c r="AH88">
        <f t="shared" si="40"/>
        <v>0</v>
      </c>
      <c r="AK88">
        <f t="shared" si="41"/>
        <v>0</v>
      </c>
      <c r="AU88">
        <f t="shared" si="32"/>
        <v>0</v>
      </c>
      <c r="AV88">
        <f t="shared" si="33"/>
        <v>0</v>
      </c>
      <c r="AW88" s="54">
        <f t="shared" si="42"/>
        <v>0</v>
      </c>
      <c r="AX88">
        <f t="shared" si="34"/>
        <v>0</v>
      </c>
      <c r="BG88">
        <f t="shared" si="35"/>
        <v>0</v>
      </c>
      <c r="BH88" s="11">
        <f t="shared" si="36"/>
        <v>0</v>
      </c>
      <c r="BI88" s="54">
        <f t="shared" si="43"/>
        <v>0</v>
      </c>
    </row>
    <row r="89" spans="6:61" x14ac:dyDescent="0.2">
      <c r="F89">
        <f t="shared" si="24"/>
        <v>0</v>
      </c>
      <c r="G89">
        <f t="shared" si="25"/>
        <v>0</v>
      </c>
      <c r="H89">
        <f t="shared" si="26"/>
        <v>0</v>
      </c>
      <c r="I89" s="54">
        <f t="shared" si="37"/>
        <v>0</v>
      </c>
      <c r="K89">
        <f t="shared" si="27"/>
        <v>0</v>
      </c>
      <c r="L89">
        <f t="shared" si="38"/>
        <v>0</v>
      </c>
      <c r="M89" s="2">
        <f t="shared" si="28"/>
        <v>0</v>
      </c>
      <c r="T89">
        <f t="shared" si="29"/>
        <v>0</v>
      </c>
      <c r="W89">
        <f t="shared" si="30"/>
        <v>0</v>
      </c>
      <c r="X89">
        <f t="shared" si="31"/>
        <v>0</v>
      </c>
      <c r="AF89">
        <f t="shared" si="39"/>
        <v>0</v>
      </c>
      <c r="AH89">
        <f t="shared" si="40"/>
        <v>0</v>
      </c>
      <c r="AK89">
        <f t="shared" si="41"/>
        <v>0</v>
      </c>
      <c r="AU89">
        <f t="shared" si="32"/>
        <v>0</v>
      </c>
      <c r="AV89">
        <f t="shared" si="33"/>
        <v>0</v>
      </c>
      <c r="AW89" s="54">
        <f t="shared" si="42"/>
        <v>0</v>
      </c>
      <c r="AX89">
        <f t="shared" si="34"/>
        <v>0</v>
      </c>
      <c r="BG89">
        <f t="shared" si="35"/>
        <v>0</v>
      </c>
      <c r="BH89" s="11">
        <f t="shared" si="36"/>
        <v>0</v>
      </c>
      <c r="BI89" s="54">
        <f t="shared" si="43"/>
        <v>0</v>
      </c>
    </row>
    <row r="90" spans="6:61" x14ac:dyDescent="0.2">
      <c r="F90">
        <f t="shared" si="24"/>
        <v>0</v>
      </c>
      <c r="G90">
        <f t="shared" si="25"/>
        <v>0</v>
      </c>
      <c r="H90">
        <f t="shared" si="26"/>
        <v>0</v>
      </c>
      <c r="I90" s="54">
        <f t="shared" si="37"/>
        <v>0</v>
      </c>
      <c r="K90">
        <f t="shared" si="27"/>
        <v>0</v>
      </c>
      <c r="L90">
        <f t="shared" si="38"/>
        <v>0</v>
      </c>
      <c r="M90" s="2">
        <f t="shared" si="28"/>
        <v>0</v>
      </c>
      <c r="T90">
        <f t="shared" si="29"/>
        <v>0</v>
      </c>
      <c r="W90">
        <f t="shared" si="30"/>
        <v>0</v>
      </c>
      <c r="X90">
        <f t="shared" si="31"/>
        <v>0</v>
      </c>
      <c r="AF90">
        <f t="shared" si="39"/>
        <v>0</v>
      </c>
      <c r="AH90">
        <f t="shared" si="40"/>
        <v>0</v>
      </c>
      <c r="AK90">
        <f t="shared" si="41"/>
        <v>0</v>
      </c>
      <c r="AU90">
        <f t="shared" si="32"/>
        <v>0</v>
      </c>
      <c r="AV90">
        <f t="shared" si="33"/>
        <v>0</v>
      </c>
      <c r="AW90" s="54">
        <f t="shared" si="42"/>
        <v>0</v>
      </c>
      <c r="AX90">
        <f t="shared" si="34"/>
        <v>0</v>
      </c>
      <c r="BG90">
        <f t="shared" si="35"/>
        <v>0</v>
      </c>
      <c r="BH90" s="11">
        <f t="shared" si="36"/>
        <v>0</v>
      </c>
      <c r="BI90" s="54">
        <f t="shared" si="43"/>
        <v>0</v>
      </c>
    </row>
    <row r="91" spans="6:61" x14ac:dyDescent="0.2">
      <c r="F91">
        <f t="shared" si="24"/>
        <v>0</v>
      </c>
      <c r="G91">
        <f t="shared" si="25"/>
        <v>0</v>
      </c>
      <c r="H91">
        <f t="shared" si="26"/>
        <v>0</v>
      </c>
      <c r="I91" s="54">
        <f t="shared" si="37"/>
        <v>0</v>
      </c>
      <c r="K91">
        <f t="shared" si="27"/>
        <v>0</v>
      </c>
      <c r="L91">
        <f t="shared" si="38"/>
        <v>0</v>
      </c>
      <c r="M91" s="2">
        <f t="shared" si="28"/>
        <v>0</v>
      </c>
      <c r="T91">
        <f t="shared" si="29"/>
        <v>0</v>
      </c>
      <c r="W91">
        <f t="shared" si="30"/>
        <v>0</v>
      </c>
      <c r="X91">
        <f t="shared" si="31"/>
        <v>0</v>
      </c>
      <c r="AF91">
        <f t="shared" si="39"/>
        <v>0</v>
      </c>
      <c r="AH91">
        <f t="shared" si="40"/>
        <v>0</v>
      </c>
      <c r="AK91">
        <f t="shared" si="41"/>
        <v>0</v>
      </c>
      <c r="AU91">
        <f t="shared" si="32"/>
        <v>0</v>
      </c>
      <c r="AV91">
        <f t="shared" si="33"/>
        <v>0</v>
      </c>
      <c r="AW91" s="54">
        <f t="shared" si="42"/>
        <v>0</v>
      </c>
      <c r="AX91">
        <f t="shared" si="34"/>
        <v>0</v>
      </c>
      <c r="BG91">
        <f t="shared" si="35"/>
        <v>0</v>
      </c>
      <c r="BH91" s="11">
        <f t="shared" si="36"/>
        <v>0</v>
      </c>
      <c r="BI91" s="54">
        <f t="shared" si="43"/>
        <v>0</v>
      </c>
    </row>
    <row r="92" spans="6:61" x14ac:dyDescent="0.2">
      <c r="F92">
        <f t="shared" si="24"/>
        <v>0</v>
      </c>
      <c r="G92">
        <f t="shared" si="25"/>
        <v>0</v>
      </c>
      <c r="H92">
        <f t="shared" si="26"/>
        <v>0</v>
      </c>
      <c r="I92" s="54">
        <f t="shared" si="37"/>
        <v>0</v>
      </c>
      <c r="K92">
        <f t="shared" si="27"/>
        <v>0</v>
      </c>
      <c r="L92">
        <f t="shared" si="38"/>
        <v>0</v>
      </c>
      <c r="M92" s="2">
        <f t="shared" si="28"/>
        <v>0</v>
      </c>
      <c r="T92">
        <f t="shared" si="29"/>
        <v>0</v>
      </c>
      <c r="W92">
        <f t="shared" si="30"/>
        <v>0</v>
      </c>
      <c r="X92">
        <f t="shared" si="31"/>
        <v>0</v>
      </c>
      <c r="AF92">
        <f t="shared" si="39"/>
        <v>0</v>
      </c>
      <c r="AH92">
        <f t="shared" si="40"/>
        <v>0</v>
      </c>
      <c r="AK92">
        <f t="shared" si="41"/>
        <v>0</v>
      </c>
      <c r="AU92">
        <f t="shared" si="32"/>
        <v>0</v>
      </c>
      <c r="AV92">
        <f t="shared" si="33"/>
        <v>0</v>
      </c>
      <c r="AW92" s="54">
        <f t="shared" si="42"/>
        <v>0</v>
      </c>
      <c r="AX92">
        <f t="shared" si="34"/>
        <v>0</v>
      </c>
      <c r="BG92">
        <f t="shared" si="35"/>
        <v>0</v>
      </c>
      <c r="BH92" s="11">
        <f t="shared" si="36"/>
        <v>0</v>
      </c>
      <c r="BI92" s="54">
        <f t="shared" si="43"/>
        <v>0</v>
      </c>
    </row>
    <row r="93" spans="6:61" x14ac:dyDescent="0.2">
      <c r="F93">
        <f t="shared" si="24"/>
        <v>0</v>
      </c>
      <c r="G93">
        <f t="shared" si="25"/>
        <v>0</v>
      </c>
      <c r="H93">
        <f t="shared" si="26"/>
        <v>0</v>
      </c>
      <c r="I93" s="54">
        <f t="shared" si="37"/>
        <v>0</v>
      </c>
      <c r="K93">
        <f t="shared" si="27"/>
        <v>0</v>
      </c>
      <c r="L93">
        <f t="shared" si="38"/>
        <v>0</v>
      </c>
      <c r="M93" s="2">
        <f t="shared" si="28"/>
        <v>0</v>
      </c>
      <c r="T93">
        <f t="shared" si="29"/>
        <v>0</v>
      </c>
      <c r="W93">
        <f t="shared" si="30"/>
        <v>0</v>
      </c>
      <c r="X93">
        <f t="shared" si="31"/>
        <v>0</v>
      </c>
      <c r="AF93">
        <f t="shared" si="39"/>
        <v>0</v>
      </c>
      <c r="AH93">
        <f t="shared" si="40"/>
        <v>0</v>
      </c>
      <c r="AK93">
        <f t="shared" si="41"/>
        <v>0</v>
      </c>
      <c r="AU93">
        <f t="shared" si="32"/>
        <v>0</v>
      </c>
      <c r="AV93">
        <f t="shared" si="33"/>
        <v>0</v>
      </c>
      <c r="AW93" s="54">
        <f t="shared" si="42"/>
        <v>0</v>
      </c>
      <c r="AX93">
        <f t="shared" si="34"/>
        <v>0</v>
      </c>
      <c r="BG93">
        <f t="shared" si="35"/>
        <v>0</v>
      </c>
      <c r="BH93" s="11">
        <f t="shared" si="36"/>
        <v>0</v>
      </c>
      <c r="BI93" s="54">
        <f t="shared" si="43"/>
        <v>0</v>
      </c>
    </row>
    <row r="94" spans="6:61" x14ac:dyDescent="0.2">
      <c r="F94">
        <f t="shared" si="24"/>
        <v>0</v>
      </c>
      <c r="G94">
        <f t="shared" si="25"/>
        <v>0</v>
      </c>
      <c r="H94">
        <f t="shared" si="26"/>
        <v>0</v>
      </c>
      <c r="I94" s="54">
        <f t="shared" si="37"/>
        <v>0</v>
      </c>
      <c r="K94">
        <f t="shared" si="27"/>
        <v>0</v>
      </c>
      <c r="L94">
        <f t="shared" si="38"/>
        <v>0</v>
      </c>
      <c r="M94" s="2">
        <f t="shared" si="28"/>
        <v>0</v>
      </c>
      <c r="T94">
        <f t="shared" si="29"/>
        <v>0</v>
      </c>
      <c r="W94">
        <f t="shared" si="30"/>
        <v>0</v>
      </c>
      <c r="X94">
        <f t="shared" si="31"/>
        <v>0</v>
      </c>
      <c r="AF94">
        <f t="shared" si="39"/>
        <v>0</v>
      </c>
      <c r="AH94">
        <f t="shared" si="40"/>
        <v>0</v>
      </c>
      <c r="AK94">
        <f t="shared" si="41"/>
        <v>0</v>
      </c>
      <c r="AU94">
        <f t="shared" si="32"/>
        <v>0</v>
      </c>
      <c r="AV94">
        <f t="shared" si="33"/>
        <v>0</v>
      </c>
      <c r="AW94" s="54">
        <f t="shared" si="42"/>
        <v>0</v>
      </c>
      <c r="AX94">
        <f t="shared" si="34"/>
        <v>0</v>
      </c>
      <c r="BG94">
        <f t="shared" si="35"/>
        <v>0</v>
      </c>
      <c r="BH94" s="11">
        <f t="shared" si="36"/>
        <v>0</v>
      </c>
      <c r="BI94" s="54">
        <f t="shared" si="43"/>
        <v>0</v>
      </c>
    </row>
    <row r="95" spans="6:61" x14ac:dyDescent="0.2">
      <c r="F95">
        <f t="shared" si="24"/>
        <v>0</v>
      </c>
      <c r="G95">
        <f t="shared" si="25"/>
        <v>0</v>
      </c>
      <c r="H95">
        <f t="shared" si="26"/>
        <v>0</v>
      </c>
      <c r="I95" s="54">
        <f t="shared" si="37"/>
        <v>0</v>
      </c>
      <c r="K95">
        <f t="shared" si="27"/>
        <v>0</v>
      </c>
      <c r="L95">
        <f t="shared" si="38"/>
        <v>0</v>
      </c>
      <c r="M95" s="2">
        <f t="shared" si="28"/>
        <v>0</v>
      </c>
      <c r="T95">
        <f t="shared" si="29"/>
        <v>0</v>
      </c>
      <c r="W95">
        <f t="shared" si="30"/>
        <v>0</v>
      </c>
      <c r="X95">
        <f t="shared" si="31"/>
        <v>0</v>
      </c>
      <c r="AF95">
        <f t="shared" si="39"/>
        <v>0</v>
      </c>
      <c r="AH95">
        <f t="shared" si="40"/>
        <v>0</v>
      </c>
      <c r="AK95">
        <f t="shared" si="41"/>
        <v>0</v>
      </c>
      <c r="AU95">
        <f t="shared" si="32"/>
        <v>0</v>
      </c>
      <c r="AV95">
        <f t="shared" si="33"/>
        <v>0</v>
      </c>
      <c r="AW95" s="54">
        <f t="shared" si="42"/>
        <v>0</v>
      </c>
      <c r="AX95">
        <f t="shared" si="34"/>
        <v>0</v>
      </c>
      <c r="BG95">
        <f t="shared" si="35"/>
        <v>0</v>
      </c>
      <c r="BH95" s="11">
        <f t="shared" si="36"/>
        <v>0</v>
      </c>
      <c r="BI95" s="54">
        <f t="shared" si="43"/>
        <v>0</v>
      </c>
    </row>
    <row r="96" spans="6:61" x14ac:dyDescent="0.2">
      <c r="F96">
        <f t="shared" si="24"/>
        <v>0</v>
      </c>
      <c r="G96">
        <f t="shared" si="25"/>
        <v>0</v>
      </c>
      <c r="H96">
        <f t="shared" si="26"/>
        <v>0</v>
      </c>
      <c r="I96" s="54">
        <f t="shared" si="37"/>
        <v>0</v>
      </c>
      <c r="K96">
        <f t="shared" si="27"/>
        <v>0</v>
      </c>
      <c r="L96">
        <f t="shared" si="38"/>
        <v>0</v>
      </c>
      <c r="M96" s="2">
        <f t="shared" si="28"/>
        <v>0</v>
      </c>
      <c r="T96">
        <f t="shared" si="29"/>
        <v>0</v>
      </c>
      <c r="W96">
        <f t="shared" si="30"/>
        <v>0</v>
      </c>
      <c r="X96">
        <f t="shared" si="31"/>
        <v>0</v>
      </c>
      <c r="AF96">
        <f t="shared" si="39"/>
        <v>0</v>
      </c>
      <c r="AH96">
        <f t="shared" si="40"/>
        <v>0</v>
      </c>
      <c r="AK96">
        <f t="shared" si="41"/>
        <v>0</v>
      </c>
      <c r="AU96">
        <f t="shared" si="32"/>
        <v>0</v>
      </c>
      <c r="AV96">
        <f t="shared" si="33"/>
        <v>0</v>
      </c>
      <c r="AW96" s="54">
        <f t="shared" si="42"/>
        <v>0</v>
      </c>
      <c r="AX96">
        <f t="shared" si="34"/>
        <v>0</v>
      </c>
      <c r="BG96">
        <f t="shared" si="35"/>
        <v>0</v>
      </c>
      <c r="BH96" s="11">
        <f t="shared" si="36"/>
        <v>0</v>
      </c>
      <c r="BI96" s="54">
        <f t="shared" si="43"/>
        <v>0</v>
      </c>
    </row>
    <row r="97" spans="6:61" x14ac:dyDescent="0.2">
      <c r="F97">
        <f t="shared" si="24"/>
        <v>0</v>
      </c>
      <c r="G97">
        <f t="shared" si="25"/>
        <v>0</v>
      </c>
      <c r="H97">
        <f t="shared" si="26"/>
        <v>0</v>
      </c>
      <c r="I97" s="54">
        <f t="shared" si="37"/>
        <v>0</v>
      </c>
      <c r="K97">
        <f t="shared" si="27"/>
        <v>0</v>
      </c>
      <c r="L97">
        <f t="shared" si="38"/>
        <v>0</v>
      </c>
      <c r="M97" s="2">
        <f t="shared" si="28"/>
        <v>0</v>
      </c>
      <c r="T97">
        <f t="shared" si="29"/>
        <v>0</v>
      </c>
      <c r="W97">
        <f t="shared" si="30"/>
        <v>0</v>
      </c>
      <c r="X97">
        <f t="shared" si="31"/>
        <v>0</v>
      </c>
      <c r="AF97">
        <f t="shared" si="39"/>
        <v>0</v>
      </c>
      <c r="AH97">
        <f t="shared" si="40"/>
        <v>0</v>
      </c>
      <c r="AK97">
        <f t="shared" si="41"/>
        <v>0</v>
      </c>
      <c r="AU97">
        <f t="shared" si="32"/>
        <v>0</v>
      </c>
      <c r="AV97">
        <f t="shared" si="33"/>
        <v>0</v>
      </c>
      <c r="AW97" s="54">
        <f t="shared" si="42"/>
        <v>0</v>
      </c>
      <c r="AX97">
        <f t="shared" si="34"/>
        <v>0</v>
      </c>
      <c r="BG97">
        <f t="shared" si="35"/>
        <v>0</v>
      </c>
      <c r="BH97" s="11">
        <f t="shared" si="36"/>
        <v>0</v>
      </c>
      <c r="BI97" s="54">
        <f t="shared" si="43"/>
        <v>0</v>
      </c>
    </row>
    <row r="98" spans="6:61" x14ac:dyDescent="0.2">
      <c r="F98">
        <f t="shared" si="24"/>
        <v>0</v>
      </c>
      <c r="G98">
        <f t="shared" si="25"/>
        <v>0</v>
      </c>
      <c r="H98">
        <f t="shared" si="26"/>
        <v>0</v>
      </c>
      <c r="I98" s="54">
        <f t="shared" si="37"/>
        <v>0</v>
      </c>
      <c r="K98">
        <f t="shared" si="27"/>
        <v>0</v>
      </c>
      <c r="L98">
        <f t="shared" si="38"/>
        <v>0</v>
      </c>
      <c r="M98" s="2">
        <f t="shared" si="28"/>
        <v>0</v>
      </c>
      <c r="T98">
        <f t="shared" si="29"/>
        <v>0</v>
      </c>
      <c r="W98">
        <f t="shared" si="30"/>
        <v>0</v>
      </c>
      <c r="X98">
        <f t="shared" si="31"/>
        <v>0</v>
      </c>
      <c r="AF98">
        <f t="shared" si="39"/>
        <v>0</v>
      </c>
      <c r="AH98">
        <f t="shared" si="40"/>
        <v>0</v>
      </c>
      <c r="AK98">
        <f t="shared" si="41"/>
        <v>0</v>
      </c>
      <c r="AU98">
        <f t="shared" si="32"/>
        <v>0</v>
      </c>
      <c r="AV98">
        <f t="shared" si="33"/>
        <v>0</v>
      </c>
      <c r="AW98" s="54">
        <f t="shared" si="42"/>
        <v>0</v>
      </c>
      <c r="AX98">
        <f t="shared" si="34"/>
        <v>0</v>
      </c>
      <c r="BG98">
        <f t="shared" si="35"/>
        <v>0</v>
      </c>
      <c r="BH98" s="11">
        <f t="shared" si="36"/>
        <v>0</v>
      </c>
      <c r="BI98" s="54">
        <f t="shared" si="43"/>
        <v>0</v>
      </c>
    </row>
    <row r="99" spans="6:61" x14ac:dyDescent="0.2">
      <c r="F99">
        <f t="shared" si="24"/>
        <v>0</v>
      </c>
      <c r="G99">
        <f t="shared" si="25"/>
        <v>0</v>
      </c>
      <c r="H99">
        <f t="shared" si="26"/>
        <v>0</v>
      </c>
      <c r="I99" s="54">
        <f t="shared" si="37"/>
        <v>0</v>
      </c>
      <c r="K99">
        <f t="shared" si="27"/>
        <v>0</v>
      </c>
      <c r="L99">
        <f t="shared" si="38"/>
        <v>0</v>
      </c>
      <c r="M99" s="2">
        <f t="shared" si="28"/>
        <v>0</v>
      </c>
      <c r="T99">
        <f t="shared" si="29"/>
        <v>0</v>
      </c>
      <c r="W99">
        <f t="shared" si="30"/>
        <v>0</v>
      </c>
      <c r="X99">
        <f t="shared" si="31"/>
        <v>0</v>
      </c>
      <c r="AF99">
        <f t="shared" si="39"/>
        <v>0</v>
      </c>
      <c r="AH99">
        <f t="shared" si="40"/>
        <v>0</v>
      </c>
      <c r="AK99">
        <f t="shared" si="41"/>
        <v>0</v>
      </c>
      <c r="AU99">
        <f t="shared" si="32"/>
        <v>0</v>
      </c>
      <c r="AV99">
        <f t="shared" si="33"/>
        <v>0</v>
      </c>
      <c r="AW99" s="54">
        <f t="shared" si="42"/>
        <v>0</v>
      </c>
      <c r="AX99">
        <f t="shared" si="34"/>
        <v>0</v>
      </c>
      <c r="BG99">
        <f t="shared" si="35"/>
        <v>0</v>
      </c>
      <c r="BH99" s="11">
        <f t="shared" si="36"/>
        <v>0</v>
      </c>
      <c r="BI99" s="54">
        <f t="shared" si="43"/>
        <v>0</v>
      </c>
    </row>
    <row r="100" spans="6:61" x14ac:dyDescent="0.2">
      <c r="F100">
        <f t="shared" si="24"/>
        <v>0</v>
      </c>
      <c r="G100">
        <f t="shared" si="25"/>
        <v>0</v>
      </c>
      <c r="H100">
        <f t="shared" si="26"/>
        <v>0</v>
      </c>
      <c r="I100" s="54">
        <f t="shared" si="37"/>
        <v>0</v>
      </c>
      <c r="K100">
        <f t="shared" si="27"/>
        <v>0</v>
      </c>
      <c r="L100">
        <f t="shared" si="38"/>
        <v>0</v>
      </c>
      <c r="M100" s="2">
        <f t="shared" si="28"/>
        <v>0</v>
      </c>
      <c r="T100">
        <f t="shared" si="29"/>
        <v>0</v>
      </c>
      <c r="W100">
        <f t="shared" si="30"/>
        <v>0</v>
      </c>
      <c r="X100">
        <f t="shared" si="31"/>
        <v>0</v>
      </c>
      <c r="AF100">
        <f t="shared" si="39"/>
        <v>0</v>
      </c>
      <c r="AH100">
        <f t="shared" si="40"/>
        <v>0</v>
      </c>
      <c r="AK100">
        <f t="shared" si="41"/>
        <v>0</v>
      </c>
      <c r="AU100">
        <f t="shared" si="32"/>
        <v>0</v>
      </c>
      <c r="AV100">
        <f t="shared" si="33"/>
        <v>0</v>
      </c>
      <c r="AW100" s="54">
        <f t="shared" si="42"/>
        <v>0</v>
      </c>
      <c r="AX100">
        <f t="shared" si="34"/>
        <v>0</v>
      </c>
      <c r="BG100">
        <f t="shared" si="35"/>
        <v>0</v>
      </c>
      <c r="BH100" s="11">
        <f t="shared" si="36"/>
        <v>0</v>
      </c>
      <c r="BI100" s="54">
        <f t="shared" si="43"/>
        <v>0</v>
      </c>
    </row>
    <row r="101" spans="6:61" x14ac:dyDescent="0.2">
      <c r="F101">
        <f t="shared" si="24"/>
        <v>0</v>
      </c>
      <c r="G101">
        <f t="shared" si="25"/>
        <v>0</v>
      </c>
      <c r="H101">
        <f t="shared" si="26"/>
        <v>0</v>
      </c>
      <c r="I101" s="54">
        <f t="shared" si="37"/>
        <v>0</v>
      </c>
      <c r="K101">
        <f t="shared" si="27"/>
        <v>0</v>
      </c>
      <c r="L101">
        <f t="shared" si="38"/>
        <v>0</v>
      </c>
      <c r="M101" s="2">
        <f t="shared" si="28"/>
        <v>0</v>
      </c>
      <c r="T101">
        <f t="shared" si="29"/>
        <v>0</v>
      </c>
      <c r="W101">
        <f t="shared" si="30"/>
        <v>0</v>
      </c>
      <c r="X101">
        <f t="shared" si="31"/>
        <v>0</v>
      </c>
      <c r="AF101">
        <f t="shared" si="39"/>
        <v>0</v>
      </c>
      <c r="AH101">
        <f t="shared" si="40"/>
        <v>0</v>
      </c>
      <c r="AK101">
        <f t="shared" si="41"/>
        <v>0</v>
      </c>
      <c r="AU101">
        <f t="shared" si="32"/>
        <v>0</v>
      </c>
      <c r="AV101">
        <f t="shared" si="33"/>
        <v>0</v>
      </c>
      <c r="AW101" s="54">
        <f t="shared" si="42"/>
        <v>0</v>
      </c>
      <c r="AX101">
        <f t="shared" si="34"/>
        <v>0</v>
      </c>
      <c r="BG101">
        <f t="shared" si="35"/>
        <v>0</v>
      </c>
      <c r="BH101" s="11">
        <f t="shared" si="36"/>
        <v>0</v>
      </c>
      <c r="BI101" s="54">
        <f t="shared" si="43"/>
        <v>0</v>
      </c>
    </row>
    <row r="102" spans="6:61" x14ac:dyDescent="0.2">
      <c r="F102">
        <f t="shared" si="24"/>
        <v>0</v>
      </c>
      <c r="G102">
        <f t="shared" si="25"/>
        <v>0</v>
      </c>
      <c r="H102">
        <f t="shared" si="26"/>
        <v>0</v>
      </c>
      <c r="I102" s="54">
        <f t="shared" si="37"/>
        <v>0</v>
      </c>
      <c r="K102">
        <f t="shared" si="27"/>
        <v>0</v>
      </c>
      <c r="L102">
        <f t="shared" si="38"/>
        <v>0</v>
      </c>
      <c r="M102" s="2">
        <f t="shared" si="28"/>
        <v>0</v>
      </c>
      <c r="T102">
        <f t="shared" si="29"/>
        <v>0</v>
      </c>
      <c r="W102">
        <f t="shared" si="30"/>
        <v>0</v>
      </c>
      <c r="X102">
        <f t="shared" si="31"/>
        <v>0</v>
      </c>
      <c r="AF102">
        <f t="shared" si="39"/>
        <v>0</v>
      </c>
      <c r="AH102">
        <f t="shared" si="40"/>
        <v>0</v>
      </c>
      <c r="AK102">
        <f t="shared" si="41"/>
        <v>0</v>
      </c>
      <c r="AU102">
        <f t="shared" si="32"/>
        <v>0</v>
      </c>
      <c r="AV102">
        <f t="shared" si="33"/>
        <v>0</v>
      </c>
      <c r="AW102" s="54">
        <f t="shared" si="42"/>
        <v>0</v>
      </c>
      <c r="AX102">
        <f t="shared" si="34"/>
        <v>0</v>
      </c>
      <c r="BG102">
        <f t="shared" si="35"/>
        <v>0</v>
      </c>
      <c r="BH102" s="11">
        <f t="shared" si="36"/>
        <v>0</v>
      </c>
      <c r="BI102" s="54">
        <f t="shared" si="43"/>
        <v>0</v>
      </c>
    </row>
  </sheetData>
  <conditionalFormatting sqref="F4:F102">
    <cfRule type="cellIs" dxfId="3784" priority="60" operator="greaterThanOrEqual">
      <formula>2</formula>
    </cfRule>
    <cfRule type="cellIs" dxfId="3783" priority="61" operator="equal">
      <formula>1</formula>
    </cfRule>
    <cfRule type="cellIs" dxfId="3782" priority="72" operator="equal">
      <formula>0</formula>
    </cfRule>
  </conditionalFormatting>
  <conditionalFormatting sqref="G4:G102">
    <cfRule type="cellIs" dxfId="3781" priority="57" operator="greaterThan">
      <formula>20</formula>
    </cfRule>
    <cfRule type="cellIs" dxfId="3780" priority="58" operator="between">
      <formula>16</formula>
      <formula>20</formula>
    </cfRule>
    <cfRule type="cellIs" dxfId="3779" priority="59" operator="between">
      <formula>5</formula>
      <formula>15</formula>
    </cfRule>
    <cfRule type="cellIs" dxfId="3778" priority="71" operator="lessThan">
      <formula>5</formula>
    </cfRule>
  </conditionalFormatting>
  <conditionalFormatting sqref="AU4:AU102">
    <cfRule type="colorScale" priority="67">
      <colorScale>
        <cfvo type="num" val="0"/>
        <cfvo type="num" val="65"/>
        <cfvo type="num" val="100"/>
        <color rgb="FFFFCCCC"/>
        <color rgb="FFFFEB84"/>
        <color theme="9" tint="0.39997558519241921"/>
      </colorScale>
    </cfRule>
  </conditionalFormatting>
  <conditionalFormatting sqref="AV4:AX102">
    <cfRule type="colorScale" priority="66">
      <colorScale>
        <cfvo type="num" val="0"/>
        <cfvo type="num" val="8"/>
        <cfvo type="num" val="15"/>
        <color theme="9" tint="0.39997558519241921"/>
        <color rgb="FFFFEB84"/>
        <color rgb="FFFFCCCC"/>
      </colorScale>
    </cfRule>
  </conditionalFormatting>
  <conditionalFormatting sqref="AU2">
    <cfRule type="colorScale" priority="65">
      <colorScale>
        <cfvo type="num" val="0"/>
        <cfvo type="num" val="65"/>
        <cfvo type="num" val="100"/>
        <color rgb="FFFFCCCC"/>
        <color rgb="FFFFEB84"/>
        <color theme="9" tint="0.39997558519241921"/>
      </colorScale>
    </cfRule>
  </conditionalFormatting>
  <conditionalFormatting sqref="AV2">
    <cfRule type="colorScale" priority="64">
      <colorScale>
        <cfvo type="num" val="0"/>
        <cfvo type="num" val="8"/>
        <cfvo type="num" val="13"/>
        <color theme="9" tint="0.39997558519241921"/>
        <color rgb="FFFFEB84"/>
        <color rgb="FFFFCCCC"/>
      </colorScale>
    </cfRule>
  </conditionalFormatting>
  <conditionalFormatting sqref="AW2">
    <cfRule type="colorScale" priority="63">
      <colorScale>
        <cfvo type="num" val="0"/>
        <cfvo type="num" val="8"/>
        <cfvo type="num" val="13"/>
        <color theme="9" tint="0.39997558519241921"/>
        <color rgb="FFFFEB84"/>
        <color rgb="FFFFCCCC"/>
      </colorScale>
    </cfRule>
  </conditionalFormatting>
  <conditionalFormatting sqref="AX2">
    <cfRule type="colorScale" priority="62">
      <colorScale>
        <cfvo type="num" val="0"/>
        <cfvo type="num" val="8"/>
        <cfvo type="num" val="13"/>
        <color theme="9" tint="0.39997558519241921"/>
        <color rgb="FFFFEB84"/>
        <color rgb="FFFFCCCC"/>
      </colorScale>
    </cfRule>
  </conditionalFormatting>
  <conditionalFormatting sqref="N4:N102">
    <cfRule type="cellIs" dxfId="3777" priority="55" operator="equal">
      <formula>1</formula>
    </cfRule>
    <cfRule type="cellIs" dxfId="3776" priority="56" operator="notEqual">
      <formula>1</formula>
    </cfRule>
  </conditionalFormatting>
  <conditionalFormatting sqref="L2:M2 O2:AE2 AG2:AT2 AY2:BA2">
    <cfRule type="colorScale" priority="52">
      <colorScale>
        <cfvo type="num" val="0"/>
        <cfvo type="num" val="50"/>
        <cfvo type="num" val="100"/>
        <color rgb="FFFFCCCC"/>
        <color rgb="FFFFEB84"/>
        <color theme="9" tint="0.39997558519241921"/>
      </colorScale>
    </cfRule>
  </conditionalFormatting>
  <conditionalFormatting sqref="BM2">
    <cfRule type="colorScale" priority="51">
      <colorScale>
        <cfvo type="num" val="0"/>
        <cfvo type="num" val="50"/>
        <cfvo type="num" val="100"/>
        <color rgb="FFFFCCCC"/>
        <color rgb="FFFFEB84"/>
        <color theme="9" tint="0.39997558519241921"/>
      </colorScale>
    </cfRule>
  </conditionalFormatting>
  <conditionalFormatting sqref="BG4:BG102">
    <cfRule type="cellIs" dxfId="3775" priority="49" operator="greaterThanOrEqual">
      <formula>208</formula>
    </cfRule>
    <cfRule type="cellIs" dxfId="3774" priority="50" operator="lessThan">
      <formula>208</formula>
    </cfRule>
  </conditionalFormatting>
  <conditionalFormatting sqref="BG2">
    <cfRule type="cellIs" dxfId="3773" priority="47" operator="greaterThanOrEqual">
      <formula>208</formula>
    </cfRule>
    <cfRule type="cellIs" dxfId="3772" priority="48" operator="lessThan">
      <formula>208</formula>
    </cfRule>
  </conditionalFormatting>
  <conditionalFormatting sqref="BB2 BC4:BF4 BB4:BB102 BC6:BF102">
    <cfRule type="cellIs" dxfId="3771" priority="44" operator="greaterThanOrEqual">
      <formula>9</formula>
    </cfRule>
    <cfRule type="cellIs" dxfId="3770" priority="45" operator="between">
      <formula>7</formula>
      <formula>9</formula>
    </cfRule>
    <cfRule type="cellIs" dxfId="3769" priority="46" operator="lessThan">
      <formula>7</formula>
    </cfRule>
  </conditionalFormatting>
  <conditionalFormatting sqref="BC4">
    <cfRule type="colorScale" priority="43">
      <colorScale>
        <cfvo type="num" val="0"/>
        <cfvo type="percentile" val="8"/>
        <cfvo type="num" val="15"/>
        <color theme="9" tint="0.39997558519241921"/>
        <color rgb="FFFFEB84"/>
        <color rgb="FFFFCCCC"/>
      </colorScale>
    </cfRule>
  </conditionalFormatting>
  <conditionalFormatting sqref="BD4">
    <cfRule type="colorScale" priority="42">
      <colorScale>
        <cfvo type="num" val="0"/>
        <cfvo type="percentile" val="8"/>
        <cfvo type="num" val="15"/>
        <color theme="9" tint="0.39997558519241921"/>
        <color rgb="FFFFEB84"/>
        <color rgb="FFFFCCCC"/>
      </colorScale>
    </cfRule>
  </conditionalFormatting>
  <conditionalFormatting sqref="BE4">
    <cfRule type="colorScale" priority="41">
      <colorScale>
        <cfvo type="num" val="0"/>
        <cfvo type="percentile" val="8"/>
        <cfvo type="num" val="15"/>
        <color theme="9" tint="0.39997558519241921"/>
        <color rgb="FFFFEB84"/>
        <color rgb="FFFFCCCC"/>
      </colorScale>
    </cfRule>
  </conditionalFormatting>
  <conditionalFormatting sqref="BF4">
    <cfRule type="colorScale" priority="40">
      <colorScale>
        <cfvo type="num" val="0"/>
        <cfvo type="percentile" val="8"/>
        <cfvo type="num" val="15"/>
        <color theme="9" tint="0.39997558519241921"/>
        <color rgb="FFFFEB84"/>
        <color rgb="FFFFCCCC"/>
      </colorScale>
    </cfRule>
  </conditionalFormatting>
  <conditionalFormatting sqref="BC2:BF2">
    <cfRule type="cellIs" dxfId="3768" priority="37" operator="greaterThanOrEqual">
      <formula>9</formula>
    </cfRule>
    <cfRule type="cellIs" dxfId="3767" priority="38" operator="between">
      <formula>7</formula>
      <formula>9</formula>
    </cfRule>
    <cfRule type="cellIs" dxfId="3766" priority="39" operator="lessThan">
      <formula>7</formula>
    </cfRule>
  </conditionalFormatting>
  <conditionalFormatting sqref="BC5:BF5">
    <cfRule type="cellIs" dxfId="3765" priority="34" operator="greaterThanOrEqual">
      <formula>9</formula>
    </cfRule>
    <cfRule type="cellIs" dxfId="3764" priority="35" operator="between">
      <formula>7</formula>
      <formula>9</formula>
    </cfRule>
    <cfRule type="cellIs" dxfId="3763" priority="36" operator="lessThan">
      <formula>7</formula>
    </cfRule>
  </conditionalFormatting>
  <conditionalFormatting sqref="D4:E102 AG22:AT102 AY4:BA102 O22:AE102 AG4:AM21 O4:Y21 AA4:AE21 AO4:AT21">
    <cfRule type="cellIs" dxfId="3762" priority="15" operator="equal">
      <formula>0</formula>
    </cfRule>
  </conditionalFormatting>
  <conditionalFormatting sqref="D4:E102 AG22:AT102 AY4:BA102 O22:AE102 AG4:AM21 O4:Y21 AA4:AE21 AO4:AT21">
    <cfRule type="cellIs" dxfId="3761" priority="14" operator="equal">
      <formula>1</formula>
    </cfRule>
  </conditionalFormatting>
  <conditionalFormatting sqref="V4:V102">
    <cfRule type="cellIs" dxfId="3760" priority="13" operator="equal">
      <formula>1</formula>
    </cfRule>
  </conditionalFormatting>
  <conditionalFormatting sqref="AF4:AF102">
    <cfRule type="cellIs" dxfId="3759" priority="12" operator="equal">
      <formula>0</formula>
    </cfRule>
  </conditionalFormatting>
  <conditionalFormatting sqref="N2">
    <cfRule type="colorScale" priority="11">
      <colorScale>
        <cfvo type="num" val="0"/>
        <cfvo type="num" val="0.5"/>
        <cfvo type="num" val="1"/>
        <color rgb="FFFFCCCC"/>
        <color rgb="FFFFEB84"/>
        <color theme="9" tint="0.39997558519241921"/>
      </colorScale>
    </cfRule>
  </conditionalFormatting>
  <conditionalFormatting sqref="AN4:AN21">
    <cfRule type="cellIs" dxfId="3758" priority="10" operator="equal">
      <formula>0</formula>
    </cfRule>
  </conditionalFormatting>
  <conditionalFormatting sqref="AN4:AN21">
    <cfRule type="cellIs" dxfId="3757" priority="9" operator="equal">
      <formula>1</formula>
    </cfRule>
  </conditionalFormatting>
  <conditionalFormatting sqref="Z7:Z8">
    <cfRule type="cellIs" dxfId="3756" priority="8" operator="equal">
      <formula>0</formula>
    </cfRule>
  </conditionalFormatting>
  <conditionalFormatting sqref="Z7:Z8">
    <cfRule type="cellIs" dxfId="3755" priority="7" operator="equal">
      <formula>1</formula>
    </cfRule>
  </conditionalFormatting>
  <conditionalFormatting sqref="Z4:Z6">
    <cfRule type="cellIs" dxfId="3754" priority="6" operator="equal">
      <formula>0</formula>
    </cfRule>
  </conditionalFormatting>
  <conditionalFormatting sqref="Z4:Z6">
    <cfRule type="cellIs" dxfId="3753" priority="5" operator="equal">
      <formula>1</formula>
    </cfRule>
  </conditionalFormatting>
  <conditionalFormatting sqref="Z9:Z18">
    <cfRule type="cellIs" dxfId="3752" priority="4" operator="equal">
      <formula>0</formula>
    </cfRule>
  </conditionalFormatting>
  <conditionalFormatting sqref="Z9:Z18">
    <cfRule type="cellIs" dxfId="3751" priority="3" operator="equal">
      <formula>1</formula>
    </cfRule>
  </conditionalFormatting>
  <conditionalFormatting sqref="Z19:Z21">
    <cfRule type="cellIs" dxfId="3750" priority="2" operator="equal">
      <formula>0</formula>
    </cfRule>
  </conditionalFormatting>
  <conditionalFormatting sqref="Z19:Z21">
    <cfRule type="cellIs" dxfId="3749" priority="1" operator="equal">
      <formula>1</formula>
    </cfRule>
  </conditionalFormatting>
  <dataValidations count="2">
    <dataValidation type="time" operator="greaterThanOrEqual" allowBlank="1" showInputMessage="1" showErrorMessage="1" sqref="BH2 BH4:BH102" xr:uid="{00000000-0002-0000-0000-000000000000}">
      <formula1>0</formula1>
    </dataValidation>
    <dataValidation type="whole" allowBlank="1" showInputMessage="1" showErrorMessage="1" sqref="AY4:BA102 Y4:AE102 S22:S102 D4:E102 Q22:Q102 O20:O102 P4:P102 O4:O18 R4:R102 T4:V102 AG4:AT102" xr:uid="{00000000-0002-0000-00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pageSetUpPr fitToPage="1"/>
  </sheetPr>
  <dimension ref="A1:BO96"/>
  <sheetViews>
    <sheetView topLeftCell="A3" zoomScaleNormal="100" workbookViewId="0">
      <pane xSplit="2" topLeftCell="C1" activePane="topRight" state="frozen"/>
      <selection activeCell="W2" sqref="W2"/>
      <selection pane="topRight" activeCell="B3" sqref="B1:B1048576"/>
    </sheetView>
  </sheetViews>
  <sheetFormatPr baseColWidth="10" defaultColWidth="9.1640625" defaultRowHeight="15" x14ac:dyDescent="0.2"/>
  <cols>
    <col min="1" max="1" width="5.5" customWidth="1"/>
    <col min="2" max="2" width="34.1640625" style="240" customWidth="1"/>
    <col min="3" max="3" width="18.1640625" style="3" bestFit="1" customWidth="1"/>
    <col min="4" max="4" width="3.6640625" bestFit="1" customWidth="1"/>
    <col min="5" max="5" width="5.5" bestFit="1" customWidth="1"/>
    <col min="6" max="6" width="3.6640625" bestFit="1" customWidth="1"/>
    <col min="7" max="7" width="6.33203125" bestFit="1" customWidth="1"/>
    <col min="8" max="8" width="5.5" bestFit="1" customWidth="1"/>
    <col min="9" max="9" width="6.6640625" customWidth="1"/>
    <col min="10" max="10" width="6.83203125" bestFit="1" customWidth="1"/>
    <col min="11" max="11" width="3.6640625" customWidth="1"/>
    <col min="12" max="12" width="5.5" bestFit="1" customWidth="1"/>
    <col min="13" max="13" width="5.5" customWidth="1"/>
    <col min="14" max="18" width="3.6640625" bestFit="1" customWidth="1"/>
    <col min="19" max="19" width="5.5" bestFit="1" customWidth="1"/>
    <col min="20" max="21" width="3.6640625" bestFit="1" customWidth="1"/>
    <col min="22" max="22" width="5.1640625" customWidth="1"/>
    <col min="23" max="23" width="3.6640625" bestFit="1" customWidth="1"/>
    <col min="24" max="24" width="5.5" bestFit="1" customWidth="1"/>
    <col min="25" max="27" width="3.6640625" bestFit="1" customWidth="1"/>
    <col min="28" max="31" width="5.5" bestFit="1" customWidth="1"/>
    <col min="32" max="37" width="3.6640625" bestFit="1" customWidth="1"/>
    <col min="38" max="38" width="5.5" bestFit="1" customWidth="1"/>
    <col min="39" max="41" width="3.6640625" customWidth="1"/>
    <col min="42" max="43" width="5.5" bestFit="1" customWidth="1"/>
    <col min="44" max="48" width="3.6640625" customWidth="1"/>
    <col min="49" max="49" width="4.5" customWidth="1"/>
    <col min="50" max="51" width="3.6640625" customWidth="1"/>
    <col min="52" max="53" width="4.33203125" bestFit="1" customWidth="1"/>
    <col min="54" max="55" width="3.6640625" bestFit="1" customWidth="1"/>
    <col min="56" max="57" width="3.6640625" customWidth="1"/>
    <col min="58" max="58" width="3.6640625" bestFit="1" customWidth="1"/>
    <col min="59" max="59" width="7.6640625" customWidth="1"/>
    <col min="60" max="60" width="9.33203125" bestFit="1" customWidth="1"/>
    <col min="61" max="61" width="8.6640625" bestFit="1" customWidth="1"/>
    <col min="62" max="65" width="3.6640625" customWidth="1"/>
    <col min="66" max="66" width="3.6640625" bestFit="1" customWidth="1"/>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13" t="s">
        <v>103</v>
      </c>
      <c r="C2" s="13">
        <f>COUNTA(A4:A96)</f>
        <v>19</v>
      </c>
      <c r="D2" s="13">
        <f>SUM(F4:F96)</f>
        <v>19</v>
      </c>
      <c r="E2" s="13">
        <f>SUM(G4:G96)</f>
        <v>385</v>
      </c>
      <c r="F2" s="13">
        <f>IF(D2=0,0,E2/D2)</f>
        <v>20.263157894736842</v>
      </c>
      <c r="G2" s="13">
        <f>SUM(I4:I96)</f>
        <v>2157</v>
      </c>
      <c r="H2" s="13">
        <f>SUM(J4:J96)</f>
        <v>704</v>
      </c>
      <c r="I2" s="13">
        <f>IF(E2=0,0,H2/E2)</f>
        <v>1.8285714285714285</v>
      </c>
      <c r="J2" s="13">
        <f>SUM(L4:L96)</f>
        <v>2083</v>
      </c>
      <c r="K2" s="13">
        <f>IF(E2=0,0,J2/E2)</f>
        <v>5.4103896103896103</v>
      </c>
      <c r="L2" s="13">
        <f>IF($C$2=0,0,COUNTIF(D4:D96,1)/$C$2*100)</f>
        <v>100</v>
      </c>
      <c r="M2" s="13">
        <f>IF($C$2=0,0,COUNTIF(E4:E96,1)/$C$2*100)</f>
        <v>100</v>
      </c>
      <c r="N2" s="17">
        <f>IF($C$2=0,0,SUM(N4:N96)/$C$2*100)</f>
        <v>15.789473684210526</v>
      </c>
      <c r="O2" s="13">
        <f t="shared" ref="O2:U2" si="0">IF($C$2=0,0,COUNTIF(O4:O96,1)/$C$2*100)</f>
        <v>89.473684210526315</v>
      </c>
      <c r="P2" s="13">
        <f t="shared" si="0"/>
        <v>52.631578947368418</v>
      </c>
      <c r="Q2" s="13">
        <f t="shared" si="0"/>
        <v>42.105263157894733</v>
      </c>
      <c r="R2" s="13">
        <f t="shared" si="0"/>
        <v>78.94736842105263</v>
      </c>
      <c r="S2" s="13">
        <f t="shared" si="0"/>
        <v>100</v>
      </c>
      <c r="T2" s="13">
        <f t="shared" si="0"/>
        <v>31.578947368421051</v>
      </c>
      <c r="U2" s="13">
        <f t="shared" si="0"/>
        <v>94.73684210526315</v>
      </c>
      <c r="V2" s="13">
        <f>IF(COUNTIF(U4:U102,0)=0,100,(COUNTIFS(V4:V102,1,U4:U102,0)/COUNTIF(U4:U102,0))*100)</f>
        <v>100</v>
      </c>
      <c r="W2" s="13">
        <f t="shared" ref="W2:AE2" si="1">IF($C$2=0,0,COUNTIF(W4:W96,1)/$C$2*100)</f>
        <v>10.526315789473683</v>
      </c>
      <c r="X2" s="13">
        <f t="shared" si="1"/>
        <v>100</v>
      </c>
      <c r="Y2" s="13">
        <f t="shared" si="1"/>
        <v>78.94736842105263</v>
      </c>
      <c r="Z2" s="13">
        <f t="shared" si="1"/>
        <v>89.473684210526315</v>
      </c>
      <c r="AA2" s="13">
        <f t="shared" si="1"/>
        <v>94.73684210526315</v>
      </c>
      <c r="AB2" s="13">
        <f t="shared" si="1"/>
        <v>100</v>
      </c>
      <c r="AC2" s="13">
        <f t="shared" si="1"/>
        <v>100</v>
      </c>
      <c r="AD2" s="13">
        <f t="shared" si="1"/>
        <v>94.73684210526315</v>
      </c>
      <c r="AE2" s="13">
        <f t="shared" si="1"/>
        <v>100</v>
      </c>
      <c r="AF2" s="13">
        <f>SUM(AF4:AF96)</f>
        <v>74</v>
      </c>
      <c r="AG2" s="13">
        <f t="shared" ref="AG2:AT2" si="2">IF($C$2=0,0,COUNTIF(AG4:AG96,1)/$C$2*100)</f>
        <v>89.473684210526315</v>
      </c>
      <c r="AH2" s="13">
        <f t="shared" si="2"/>
        <v>89.473684210526315</v>
      </c>
      <c r="AI2" s="13">
        <f t="shared" si="2"/>
        <v>42.105263157894733</v>
      </c>
      <c r="AJ2" s="13">
        <f t="shared" si="2"/>
        <v>94.73684210526315</v>
      </c>
      <c r="AK2" s="13">
        <f t="shared" si="2"/>
        <v>63.157894736842103</v>
      </c>
      <c r="AL2" s="13">
        <f t="shared" si="2"/>
        <v>78.94736842105263</v>
      </c>
      <c r="AM2" s="13">
        <f t="shared" si="2"/>
        <v>73.68421052631578</v>
      </c>
      <c r="AN2" s="13">
        <f t="shared" si="2"/>
        <v>73.68421052631578</v>
      </c>
      <c r="AO2" s="13">
        <f t="shared" si="2"/>
        <v>84.210526315789465</v>
      </c>
      <c r="AP2" s="13">
        <f t="shared" si="2"/>
        <v>100</v>
      </c>
      <c r="AQ2" s="13">
        <f t="shared" si="2"/>
        <v>100</v>
      </c>
      <c r="AR2" s="13">
        <f t="shared" si="2"/>
        <v>84.210526315789465</v>
      </c>
      <c r="AS2" s="13">
        <f t="shared" si="2"/>
        <v>89.473684210526315</v>
      </c>
      <c r="AT2" s="13">
        <f t="shared" si="2"/>
        <v>89.473684210526315</v>
      </c>
      <c r="AU2" s="14">
        <f>IF(E2=0,0,(206.835-(84.6*(I2))-(1.015*(F2))))</f>
        <v>31.57075187969928</v>
      </c>
      <c r="AV2" s="14">
        <f>IF(E2=0,0,(0.39*F2)+(11.8*I2)-15.59)</f>
        <v>13.889774436090224</v>
      </c>
      <c r="AW2" s="14">
        <f>IF(E2=0,0,((0.0588*K2*100)-(0.296*(D2/E2)*100)-15.8))</f>
        <v>14.552311688311686</v>
      </c>
      <c r="AX2" s="14">
        <f>IF(G2=0,0,(4.71*K2)+(0.5*F2)-21.43)</f>
        <v>14.184514012303488</v>
      </c>
      <c r="AY2" s="13">
        <f>IF($C$2=0,0,COUNTIF(AY4:AY96,1)/$C$2*100)</f>
        <v>89.473684210526315</v>
      </c>
      <c r="AZ2" s="13">
        <f>IF($C$2=0,0,COUNTIF(AZ4:AZ96,1)/$C$2*100)</f>
        <v>100</v>
      </c>
      <c r="BA2" s="13">
        <f>IF($C$2=0,0,COUNTIF(BA4:BA96,1)/$C$2*100)</f>
        <v>100</v>
      </c>
      <c r="BG2" s="14">
        <f>IF(E2=0,0,AF2/E2*1000)</f>
        <v>192.20779220779221</v>
      </c>
      <c r="BH2" s="15">
        <f>E2/200/24/60</f>
        <v>1.3368055555555557E-3</v>
      </c>
      <c r="BI2" s="15">
        <f>IF($C$2=0,0,BH2/$C$2)</f>
        <v>7.0358187134502928E-5</v>
      </c>
      <c r="BJ2" s="13">
        <f>IF($C$2=0,0,D2/$C$2)</f>
        <v>1</v>
      </c>
      <c r="BK2" s="13">
        <f>IF($C$2=0,0,E2/$C$2)</f>
        <v>20.263157894736842</v>
      </c>
      <c r="BL2" s="13">
        <f>IF($C$2=0,0,AF2/$C$2)</f>
        <v>3.8947368421052633</v>
      </c>
      <c r="BM2" s="13">
        <f>(0.5*W2)+(0.5*X2)</f>
        <v>55.263157894736842</v>
      </c>
      <c r="BN2" s="13">
        <f>IF(C2=0,0,J2/G2*100)</f>
        <v>96.56930922577655</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48" x14ac:dyDescent="0.2">
      <c r="A4">
        <v>1</v>
      </c>
      <c r="B4" s="20" t="s">
        <v>1214</v>
      </c>
      <c r="C4" s="3" t="s">
        <v>192</v>
      </c>
      <c r="D4">
        <v>1</v>
      </c>
      <c r="E4">
        <v>1</v>
      </c>
      <c r="F4">
        <f>IF(B4="",0,(LEN(B4)-LEN(SUBSTITUTE(B4,". ","."))+1))</f>
        <v>1</v>
      </c>
      <c r="G4">
        <f>IF(B4="",0,LEN(B4)-LEN(SUBSTITUTE(B4," ",""))+1)</f>
        <v>15</v>
      </c>
      <c r="H4">
        <f>IF(F4=0,0,G4/F4)</f>
        <v>15</v>
      </c>
      <c r="I4">
        <f>LEN(SUBSTITUTE(B4," ",""))</f>
        <v>90</v>
      </c>
      <c r="J4">
        <v>24</v>
      </c>
      <c r="K4">
        <f>IF(G4=0,0,J4/G4)</f>
        <v>1.6</v>
      </c>
      <c r="L4">
        <f>LEN(SUBSTITUTE(SUBSTITUTE(SUBSTITUTE(SUBSTITUTE(SUBSTITUTE(SUBSTITUTE(SUBSTITUTE(SUBSTITUTE(SUBSTITUTE(SUBSTITUTE(SUBSTITUTE(SUBSTITUTE(SUBSTITUTE(SUBSTITUTE(SUBSTITUTE(SUBSTITUTE(SUBSTITUTE(SUBSTITUTE(SUBSTITUTE(B4," ",""),".",""),",",""),"?",""),"!",""),";",""),"(",""),")",""),"[",""),"]",""),"-",""),"{",""),"}",""),"/",""),"+",""),"*",""),"_",""),"&amp;",""),"#",""))</f>
        <v>77</v>
      </c>
      <c r="M4" s="2">
        <f>IF(G4=0,0,L4/G4)</f>
        <v>5.1333333333333337</v>
      </c>
      <c r="N4">
        <v>0</v>
      </c>
      <c r="O4">
        <v>1</v>
      </c>
      <c r="P4">
        <v>1</v>
      </c>
      <c r="Q4">
        <v>0</v>
      </c>
      <c r="R4">
        <v>1</v>
      </c>
      <c r="S4" s="32">
        <v>1</v>
      </c>
      <c r="T4">
        <f>QUOTIENT((Q4+R4+S4),3)</f>
        <v>0</v>
      </c>
      <c r="U4">
        <v>1</v>
      </c>
      <c r="V4">
        <v>1</v>
      </c>
      <c r="W4">
        <f>QUOTIENT((P4+T4),2)</f>
        <v>0</v>
      </c>
      <c r="X4">
        <f>IF(U4=1,1,IF(V4=1,1,0))</f>
        <v>1</v>
      </c>
      <c r="Y4">
        <v>1</v>
      </c>
      <c r="Z4" s="54">
        <v>1</v>
      </c>
      <c r="AA4">
        <v>1</v>
      </c>
      <c r="AB4">
        <v>1</v>
      </c>
      <c r="AC4">
        <v>1</v>
      </c>
      <c r="AD4">
        <v>1</v>
      </c>
      <c r="AE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13</v>
      </c>
      <c r="AG4">
        <v>1</v>
      </c>
      <c r="AH4">
        <f>IF(G4&gt;0,IF((LEN(B4)-LEN(SUBSTITUTE(B4,"/","")))&gt;0,0,1),0)</f>
        <v>1</v>
      </c>
      <c r="AI4">
        <v>0</v>
      </c>
      <c r="AJ4">
        <v>1</v>
      </c>
      <c r="AK4">
        <f>IF(G4&gt;0,IF(((LEN(B4)-LEN(SUBSTITUTE(B4,"(","")))+(LEN(B4)-LEN(SUBSTITUTE(B4,")","")))+(LEN(B4)-LEN(SUBSTITUTE(B4,"[","")))+(LEN(B4)-LEN(SUBSTITUTE(B4,"]","")))+(LEN(B4)-LEN(SUBSTITUTE(B4,"{","")))+(LEN(B4)-LEN(SUBSTITUTE(B4,"}",""))))&gt;0,0,1),0)</f>
        <v>0</v>
      </c>
      <c r="AL4">
        <v>1</v>
      </c>
      <c r="AM4">
        <v>1</v>
      </c>
      <c r="AN4">
        <v>1</v>
      </c>
      <c r="AO4">
        <v>1</v>
      </c>
      <c r="AP4">
        <v>1</v>
      </c>
      <c r="AQ4">
        <v>1</v>
      </c>
      <c r="AR4">
        <v>1</v>
      </c>
      <c r="AS4">
        <v>1</v>
      </c>
      <c r="AT4" s="39">
        <v>1</v>
      </c>
      <c r="AU4">
        <f>IF(G4=0,0,(206.835-(84.6*(K4))-(1.015*(H4))))</f>
        <v>56.250000000000028</v>
      </c>
      <c r="AV4">
        <f>IF(G4=0,0,(0.39*H4)+(11.8*K4)-15.59)</f>
        <v>9.1400000000000041</v>
      </c>
      <c r="AW4">
        <f>IF(G4=0,0,((0.0588*M4*100)-(0.296*(F4/G4)*100)-15.8))</f>
        <v>12.410666666666668</v>
      </c>
      <c r="AX4">
        <f>IF(I4=0,0,(4.71*M4)+(0.5*H4)-21.43)</f>
        <v>10.248000000000001</v>
      </c>
      <c r="AY4" s="40">
        <v>1</v>
      </c>
      <c r="AZ4" s="40">
        <v>1</v>
      </c>
      <c r="BA4" s="40">
        <v>1</v>
      </c>
      <c r="BB4">
        <v>2</v>
      </c>
      <c r="BG4">
        <f>IF(G4=0,0,AF4/G4*1000)</f>
        <v>866.66666666666674</v>
      </c>
      <c r="BH4" s="11">
        <f>G4/200/24/60</f>
        <v>5.208333333333333E-5</v>
      </c>
    </row>
    <row r="5" spans="1:67" ht="80" x14ac:dyDescent="0.2">
      <c r="A5">
        <v>2</v>
      </c>
      <c r="B5" s="19" t="s">
        <v>1215</v>
      </c>
      <c r="C5" s="3" t="s">
        <v>203</v>
      </c>
      <c r="D5">
        <v>1</v>
      </c>
      <c r="E5">
        <v>1</v>
      </c>
      <c r="F5">
        <f t="shared" ref="F5:F61" si="3">IF(B5="",0,(LEN(B5)-LEN(SUBSTITUTE(B5,". ","."))+1))</f>
        <v>1</v>
      </c>
      <c r="G5">
        <f t="shared" ref="G5:G61" si="4">IF(B5="",0,LEN(B5)-LEN(SUBSTITUTE(B5," ",""))+1)</f>
        <v>29</v>
      </c>
      <c r="H5">
        <f t="shared" ref="H5:H61" si="5">IF(F5=0,0,G5/F5)</f>
        <v>29</v>
      </c>
      <c r="I5" s="54">
        <f t="shared" ref="I5:I68" si="6">LEN(SUBSTITUTE(B5," ",""))</f>
        <v>151</v>
      </c>
      <c r="J5">
        <v>48</v>
      </c>
      <c r="K5">
        <f t="shared" ref="K5:K61" si="7">IF(G5=0,0,J5/G5)</f>
        <v>1.6551724137931034</v>
      </c>
      <c r="L5">
        <f t="shared" ref="L5:L68" si="8">LEN(SUBSTITUTE(SUBSTITUTE(SUBSTITUTE(SUBSTITUTE(SUBSTITUTE(SUBSTITUTE(SUBSTITUTE(SUBSTITUTE(SUBSTITUTE(SUBSTITUTE(SUBSTITUTE(SUBSTITUTE(SUBSTITUTE(SUBSTITUTE(SUBSTITUTE(SUBSTITUTE(SUBSTITUTE(SUBSTITUTE(SUBSTITUTE(B5," ",""),".",""),",",""),"?",""),"!",""),";",""),"(",""),")",""),"[",""),"]",""),"-",""),"{",""),"}",""),"/",""),"+",""),"*",""),"_",""),"&amp;",""),"#",""))</f>
        <v>138</v>
      </c>
      <c r="M5" s="2">
        <f t="shared" ref="M5:M61" si="9">IF(G5=0,0,L5/G5)</f>
        <v>4.7586206896551726</v>
      </c>
      <c r="N5">
        <v>0</v>
      </c>
      <c r="O5">
        <v>1</v>
      </c>
      <c r="P5">
        <v>0</v>
      </c>
      <c r="Q5">
        <v>1</v>
      </c>
      <c r="R5" s="54">
        <v>1</v>
      </c>
      <c r="S5" s="32">
        <v>1</v>
      </c>
      <c r="T5">
        <f t="shared" ref="T5:T61" si="10">QUOTIENT((Q5+R5+S5),3)</f>
        <v>1</v>
      </c>
      <c r="U5">
        <v>1</v>
      </c>
      <c r="V5">
        <v>1</v>
      </c>
      <c r="W5">
        <f t="shared" ref="W5:W61" si="11">QUOTIENT((P5+T5),2)</f>
        <v>0</v>
      </c>
      <c r="X5">
        <f t="shared" ref="X5:X61" si="12">IF(U5=1,1,IF(V5=1,1,0))</f>
        <v>1</v>
      </c>
      <c r="Y5">
        <v>0</v>
      </c>
      <c r="Z5" s="54">
        <v>1</v>
      </c>
      <c r="AA5">
        <v>1</v>
      </c>
      <c r="AB5">
        <v>1</v>
      </c>
      <c r="AC5">
        <v>1</v>
      </c>
      <c r="AD5">
        <v>1</v>
      </c>
      <c r="AE5">
        <v>1</v>
      </c>
      <c r="AF5">
        <f t="shared" ref="AF5:AF68" si="13">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13</v>
      </c>
      <c r="AG5">
        <v>1</v>
      </c>
      <c r="AH5">
        <f t="shared" ref="AH5:AH68" si="14">IF(G5&gt;0,IF((LEN(B5)-LEN(SUBSTITUTE(B5,"/","")))&gt;0,0,1),0)</f>
        <v>0</v>
      </c>
      <c r="AI5">
        <v>0</v>
      </c>
      <c r="AJ5">
        <v>1</v>
      </c>
      <c r="AK5">
        <f t="shared" ref="AK5:AK68" si="15">IF(G5&gt;0,IF(((LEN(B5)-LEN(SUBSTITUTE(B5,"(","")))+(LEN(B5)-LEN(SUBSTITUTE(B5,")","")))+(LEN(B5)-LEN(SUBSTITUTE(B5,"[","")))+(LEN(B5)-LEN(SUBSTITUTE(B5,"]","")))+(LEN(B5)-LEN(SUBSTITUTE(B5,"{","")))+(LEN(B5)-LEN(SUBSTITUTE(B5,"}",""))))&gt;0,0,1),0)</f>
        <v>0</v>
      </c>
      <c r="AL5">
        <v>1</v>
      </c>
      <c r="AM5">
        <v>1</v>
      </c>
      <c r="AN5" s="54">
        <v>1</v>
      </c>
      <c r="AO5">
        <v>1</v>
      </c>
      <c r="AP5">
        <v>1</v>
      </c>
      <c r="AQ5">
        <v>1</v>
      </c>
      <c r="AR5">
        <v>1</v>
      </c>
      <c r="AS5">
        <v>1</v>
      </c>
      <c r="AT5" s="39">
        <v>1</v>
      </c>
      <c r="AU5">
        <f t="shared" ref="AU5:AU61" si="16">IF(G5=0,0,(206.835-(84.6*(K5))-(1.015*(H5))))</f>
        <v>37.372413793103476</v>
      </c>
      <c r="AV5">
        <f t="shared" ref="AV5:AV61" si="17">IF(G5=0,0,(0.39*H5)+(11.8*K5)-15.59)</f>
        <v>15.251034482758623</v>
      </c>
      <c r="AW5" s="54">
        <f t="shared" ref="AW5:AW68" si="18">IF(G5=0,0,((0.0588*M5*100)-(0.296*(F5/G5)*100)-15.8))</f>
        <v>11.159999999999997</v>
      </c>
      <c r="AX5">
        <f t="shared" ref="AX5:AX61" si="19">IF(I5=0,0,(4.71*M5)+(0.5*H5)-21.43)</f>
        <v>15.483103448275862</v>
      </c>
      <c r="AY5" s="40">
        <v>1</v>
      </c>
      <c r="AZ5" s="40">
        <v>1</v>
      </c>
      <c r="BA5" s="40">
        <v>1</v>
      </c>
      <c r="BB5">
        <v>7</v>
      </c>
      <c r="BG5">
        <f t="shared" ref="BG5:BG22" si="20">IF(G5=0,0,AF5/G5*1000)</f>
        <v>448.27586206896552</v>
      </c>
      <c r="BH5" s="11">
        <f t="shared" ref="BH5:BH61" si="21">G5/200/24/60</f>
        <v>1.0069444444444445E-4</v>
      </c>
    </row>
    <row r="6" spans="1:67" ht="80" x14ac:dyDescent="0.2">
      <c r="A6">
        <v>3</v>
      </c>
      <c r="B6" s="20" t="s">
        <v>1216</v>
      </c>
      <c r="C6" s="3" t="s">
        <v>192</v>
      </c>
      <c r="D6">
        <v>1</v>
      </c>
      <c r="E6">
        <v>1</v>
      </c>
      <c r="F6">
        <f t="shared" si="3"/>
        <v>1</v>
      </c>
      <c r="G6">
        <f t="shared" si="4"/>
        <v>29</v>
      </c>
      <c r="H6">
        <f t="shared" si="5"/>
        <v>29</v>
      </c>
      <c r="I6" s="54">
        <f t="shared" si="6"/>
        <v>159</v>
      </c>
      <c r="J6">
        <v>51</v>
      </c>
      <c r="K6">
        <f t="shared" si="7"/>
        <v>1.7586206896551724</v>
      </c>
      <c r="L6">
        <f t="shared" si="8"/>
        <v>158</v>
      </c>
      <c r="M6" s="2">
        <f t="shared" si="9"/>
        <v>5.4482758620689653</v>
      </c>
      <c r="N6">
        <v>0</v>
      </c>
      <c r="O6">
        <v>1</v>
      </c>
      <c r="P6">
        <v>1</v>
      </c>
      <c r="Q6">
        <v>0</v>
      </c>
      <c r="R6" s="54">
        <v>1</v>
      </c>
      <c r="S6" s="32">
        <v>1</v>
      </c>
      <c r="T6">
        <f t="shared" si="10"/>
        <v>0</v>
      </c>
      <c r="U6">
        <v>1</v>
      </c>
      <c r="V6">
        <v>1</v>
      </c>
      <c r="W6">
        <f t="shared" si="11"/>
        <v>0</v>
      </c>
      <c r="X6">
        <f t="shared" si="12"/>
        <v>1</v>
      </c>
      <c r="Y6">
        <v>1</v>
      </c>
      <c r="Z6" s="54">
        <v>1</v>
      </c>
      <c r="AA6">
        <v>1</v>
      </c>
      <c r="AB6">
        <v>1</v>
      </c>
      <c r="AC6">
        <v>1</v>
      </c>
      <c r="AD6">
        <v>1</v>
      </c>
      <c r="AE6">
        <v>1</v>
      </c>
      <c r="AF6">
        <f t="shared" si="13"/>
        <v>1</v>
      </c>
      <c r="AG6">
        <v>1</v>
      </c>
      <c r="AH6">
        <f t="shared" si="14"/>
        <v>1</v>
      </c>
      <c r="AI6">
        <v>0</v>
      </c>
      <c r="AJ6">
        <v>0</v>
      </c>
      <c r="AK6">
        <f t="shared" si="15"/>
        <v>1</v>
      </c>
      <c r="AL6">
        <v>1</v>
      </c>
      <c r="AM6">
        <v>0</v>
      </c>
      <c r="AN6" s="54">
        <v>1</v>
      </c>
      <c r="AO6">
        <v>1</v>
      </c>
      <c r="AP6">
        <v>1</v>
      </c>
      <c r="AQ6">
        <v>1</v>
      </c>
      <c r="AR6">
        <v>1</v>
      </c>
      <c r="AS6">
        <v>1</v>
      </c>
      <c r="AT6" s="39">
        <v>1</v>
      </c>
      <c r="AU6">
        <f t="shared" si="16"/>
        <v>28.620689655172445</v>
      </c>
      <c r="AV6">
        <f t="shared" si="17"/>
        <v>16.471724137931037</v>
      </c>
      <c r="AW6" s="54">
        <f t="shared" si="18"/>
        <v>15.215172413793098</v>
      </c>
      <c r="AX6">
        <f t="shared" si="19"/>
        <v>18.731379310344828</v>
      </c>
      <c r="AY6" s="40">
        <v>1</v>
      </c>
      <c r="AZ6" s="40">
        <v>1</v>
      </c>
      <c r="BA6" s="40">
        <v>1</v>
      </c>
      <c r="BB6">
        <v>9</v>
      </c>
      <c r="BG6">
        <f t="shared" si="20"/>
        <v>34.482758620689651</v>
      </c>
      <c r="BH6" s="11">
        <f t="shared" si="21"/>
        <v>1.0069444444444445E-4</v>
      </c>
      <c r="BK6" s="11"/>
      <c r="BL6" s="11"/>
    </row>
    <row r="7" spans="1:67" ht="64" x14ac:dyDescent="0.2">
      <c r="A7">
        <v>4</v>
      </c>
      <c r="B7" s="20" t="s">
        <v>1217</v>
      </c>
      <c r="C7" s="3" t="s">
        <v>205</v>
      </c>
      <c r="D7">
        <v>1</v>
      </c>
      <c r="E7">
        <v>1</v>
      </c>
      <c r="F7">
        <f t="shared" si="3"/>
        <v>1</v>
      </c>
      <c r="G7">
        <f t="shared" si="4"/>
        <v>22</v>
      </c>
      <c r="H7">
        <f t="shared" si="5"/>
        <v>22</v>
      </c>
      <c r="I7" s="54">
        <f t="shared" si="6"/>
        <v>128</v>
      </c>
      <c r="J7">
        <v>41</v>
      </c>
      <c r="K7">
        <f t="shared" si="7"/>
        <v>1.8636363636363635</v>
      </c>
      <c r="L7">
        <f t="shared" si="8"/>
        <v>126</v>
      </c>
      <c r="M7" s="2">
        <f t="shared" si="9"/>
        <v>5.7272727272727275</v>
      </c>
      <c r="N7">
        <v>0</v>
      </c>
      <c r="O7">
        <v>1</v>
      </c>
      <c r="P7">
        <v>1</v>
      </c>
      <c r="Q7">
        <v>0</v>
      </c>
      <c r="R7" s="54">
        <v>1</v>
      </c>
      <c r="S7" s="32">
        <v>1</v>
      </c>
      <c r="T7">
        <f t="shared" si="10"/>
        <v>0</v>
      </c>
      <c r="U7">
        <v>1</v>
      </c>
      <c r="V7">
        <v>1</v>
      </c>
      <c r="W7">
        <f t="shared" si="11"/>
        <v>0</v>
      </c>
      <c r="X7">
        <f t="shared" si="12"/>
        <v>1</v>
      </c>
      <c r="Y7">
        <v>1</v>
      </c>
      <c r="Z7" s="54">
        <v>0</v>
      </c>
      <c r="AA7">
        <v>1</v>
      </c>
      <c r="AB7">
        <v>1</v>
      </c>
      <c r="AC7">
        <v>1</v>
      </c>
      <c r="AD7">
        <v>1</v>
      </c>
      <c r="AE7">
        <v>1</v>
      </c>
      <c r="AF7">
        <f t="shared" si="13"/>
        <v>2</v>
      </c>
      <c r="AG7">
        <v>1</v>
      </c>
      <c r="AH7">
        <f t="shared" si="14"/>
        <v>1</v>
      </c>
      <c r="AI7">
        <v>0</v>
      </c>
      <c r="AJ7">
        <v>1</v>
      </c>
      <c r="AK7">
        <f t="shared" si="15"/>
        <v>1</v>
      </c>
      <c r="AL7">
        <v>1</v>
      </c>
      <c r="AM7">
        <v>1</v>
      </c>
      <c r="AN7" s="54">
        <v>1</v>
      </c>
      <c r="AO7">
        <v>1</v>
      </c>
      <c r="AP7">
        <v>1</v>
      </c>
      <c r="AQ7">
        <v>1</v>
      </c>
      <c r="AR7">
        <v>1</v>
      </c>
      <c r="AS7">
        <v>1</v>
      </c>
      <c r="AT7" s="39">
        <v>1</v>
      </c>
      <c r="AU7">
        <f t="shared" si="16"/>
        <v>26.841363636363653</v>
      </c>
      <c r="AV7">
        <f t="shared" si="17"/>
        <v>14.980909090909091</v>
      </c>
      <c r="AW7" s="54">
        <f t="shared" si="18"/>
        <v>16.530909090909095</v>
      </c>
      <c r="AX7">
        <f t="shared" si="19"/>
        <v>16.545454545454547</v>
      </c>
      <c r="AY7" s="40">
        <v>1</v>
      </c>
      <c r="AZ7" s="40">
        <v>1</v>
      </c>
      <c r="BA7" s="40">
        <v>1</v>
      </c>
      <c r="BB7">
        <v>6</v>
      </c>
      <c r="BG7">
        <f t="shared" si="20"/>
        <v>90.909090909090907</v>
      </c>
      <c r="BH7" s="11">
        <f t="shared" si="21"/>
        <v>7.6388888888888887E-5</v>
      </c>
    </row>
    <row r="8" spans="1:67" ht="64" x14ac:dyDescent="0.2">
      <c r="A8">
        <v>5</v>
      </c>
      <c r="B8" s="20" t="s">
        <v>1218</v>
      </c>
      <c r="C8" s="3" t="s">
        <v>192</v>
      </c>
      <c r="D8">
        <v>1</v>
      </c>
      <c r="E8">
        <v>1</v>
      </c>
      <c r="F8">
        <f t="shared" si="3"/>
        <v>1</v>
      </c>
      <c r="G8">
        <f t="shared" si="4"/>
        <v>16</v>
      </c>
      <c r="H8">
        <f t="shared" si="5"/>
        <v>16</v>
      </c>
      <c r="I8" s="54">
        <f t="shared" si="6"/>
        <v>110</v>
      </c>
      <c r="J8">
        <v>36</v>
      </c>
      <c r="K8">
        <f t="shared" si="7"/>
        <v>2.25</v>
      </c>
      <c r="L8">
        <f t="shared" si="8"/>
        <v>108</v>
      </c>
      <c r="M8" s="2">
        <f t="shared" si="9"/>
        <v>6.75</v>
      </c>
      <c r="N8">
        <v>0</v>
      </c>
      <c r="O8">
        <v>1</v>
      </c>
      <c r="P8">
        <v>1</v>
      </c>
      <c r="Q8">
        <v>0</v>
      </c>
      <c r="R8" s="54">
        <v>1</v>
      </c>
      <c r="S8" s="32">
        <v>1</v>
      </c>
      <c r="T8">
        <f t="shared" si="10"/>
        <v>0</v>
      </c>
      <c r="U8">
        <v>1</v>
      </c>
      <c r="V8">
        <v>1</v>
      </c>
      <c r="W8">
        <f t="shared" si="11"/>
        <v>0</v>
      </c>
      <c r="X8">
        <f t="shared" si="12"/>
        <v>1</v>
      </c>
      <c r="Y8">
        <v>1</v>
      </c>
      <c r="Z8" s="54">
        <v>0</v>
      </c>
      <c r="AA8">
        <v>1</v>
      </c>
      <c r="AB8">
        <v>1</v>
      </c>
      <c r="AC8">
        <v>1</v>
      </c>
      <c r="AD8">
        <v>1</v>
      </c>
      <c r="AE8">
        <v>1</v>
      </c>
      <c r="AF8">
        <f t="shared" si="13"/>
        <v>2</v>
      </c>
      <c r="AG8">
        <v>1</v>
      </c>
      <c r="AH8">
        <f t="shared" si="14"/>
        <v>1</v>
      </c>
      <c r="AI8">
        <v>1</v>
      </c>
      <c r="AJ8">
        <v>1</v>
      </c>
      <c r="AK8">
        <f t="shared" si="15"/>
        <v>1</v>
      </c>
      <c r="AL8">
        <v>1</v>
      </c>
      <c r="AM8">
        <v>1</v>
      </c>
      <c r="AN8" s="54">
        <v>1</v>
      </c>
      <c r="AO8">
        <v>1</v>
      </c>
      <c r="AP8">
        <v>1</v>
      </c>
      <c r="AQ8">
        <v>1</v>
      </c>
      <c r="AR8">
        <v>1</v>
      </c>
      <c r="AS8">
        <v>1</v>
      </c>
      <c r="AT8" s="39">
        <v>1</v>
      </c>
      <c r="AU8">
        <f t="shared" si="16"/>
        <v>0.24500000000001521</v>
      </c>
      <c r="AV8">
        <f t="shared" si="17"/>
        <v>17.2</v>
      </c>
      <c r="AW8" s="54">
        <f t="shared" si="18"/>
        <v>22.039999999999996</v>
      </c>
      <c r="AX8">
        <f t="shared" si="19"/>
        <v>18.362500000000004</v>
      </c>
      <c r="AY8" s="40">
        <v>1</v>
      </c>
      <c r="AZ8" s="40">
        <v>1</v>
      </c>
      <c r="BA8" s="40">
        <v>1</v>
      </c>
      <c r="BB8">
        <v>5</v>
      </c>
      <c r="BG8">
        <f t="shared" si="20"/>
        <v>125</v>
      </c>
      <c r="BH8" s="11">
        <f t="shared" si="21"/>
        <v>5.5555555555555558E-5</v>
      </c>
    </row>
    <row r="9" spans="1:67" ht="64" x14ac:dyDescent="0.2">
      <c r="A9">
        <v>6</v>
      </c>
      <c r="B9" s="20" t="s">
        <v>1219</v>
      </c>
      <c r="C9" s="3" t="s">
        <v>192</v>
      </c>
      <c r="D9">
        <v>1</v>
      </c>
      <c r="E9">
        <v>1</v>
      </c>
      <c r="F9">
        <f t="shared" si="3"/>
        <v>1</v>
      </c>
      <c r="G9">
        <f t="shared" si="4"/>
        <v>22</v>
      </c>
      <c r="H9">
        <f t="shared" si="5"/>
        <v>22</v>
      </c>
      <c r="I9" s="54">
        <f t="shared" si="6"/>
        <v>123</v>
      </c>
      <c r="J9">
        <v>42</v>
      </c>
      <c r="K9">
        <f t="shared" si="7"/>
        <v>1.9090909090909092</v>
      </c>
      <c r="L9">
        <f t="shared" si="8"/>
        <v>121</v>
      </c>
      <c r="M9" s="2">
        <f t="shared" si="9"/>
        <v>5.5</v>
      </c>
      <c r="N9">
        <v>0</v>
      </c>
      <c r="O9">
        <v>1</v>
      </c>
      <c r="P9">
        <v>0</v>
      </c>
      <c r="Q9">
        <v>0</v>
      </c>
      <c r="R9" s="54">
        <v>0</v>
      </c>
      <c r="S9" s="32">
        <v>1</v>
      </c>
      <c r="T9">
        <f t="shared" si="10"/>
        <v>0</v>
      </c>
      <c r="U9">
        <v>1</v>
      </c>
      <c r="V9">
        <v>1</v>
      </c>
      <c r="W9">
        <f t="shared" si="11"/>
        <v>0</v>
      </c>
      <c r="X9">
        <f t="shared" si="12"/>
        <v>1</v>
      </c>
      <c r="Y9">
        <v>1</v>
      </c>
      <c r="Z9" s="54">
        <v>1</v>
      </c>
      <c r="AA9">
        <v>1</v>
      </c>
      <c r="AB9">
        <v>1</v>
      </c>
      <c r="AC9">
        <v>1</v>
      </c>
      <c r="AD9">
        <v>1</v>
      </c>
      <c r="AE9">
        <v>1</v>
      </c>
      <c r="AF9">
        <f t="shared" si="13"/>
        <v>2</v>
      </c>
      <c r="AG9">
        <v>1</v>
      </c>
      <c r="AH9">
        <f t="shared" si="14"/>
        <v>1</v>
      </c>
      <c r="AI9">
        <v>0</v>
      </c>
      <c r="AJ9">
        <v>1</v>
      </c>
      <c r="AK9">
        <f t="shared" si="15"/>
        <v>1</v>
      </c>
      <c r="AL9">
        <v>1</v>
      </c>
      <c r="AM9">
        <v>0</v>
      </c>
      <c r="AN9" s="54">
        <v>0</v>
      </c>
      <c r="AO9">
        <v>1</v>
      </c>
      <c r="AP9">
        <v>1</v>
      </c>
      <c r="AQ9">
        <v>1</v>
      </c>
      <c r="AR9">
        <v>1</v>
      </c>
      <c r="AS9">
        <v>1</v>
      </c>
      <c r="AT9" s="39">
        <v>0</v>
      </c>
      <c r="AU9">
        <f t="shared" si="16"/>
        <v>22.995909090909109</v>
      </c>
      <c r="AV9">
        <f t="shared" si="17"/>
        <v>15.517272727272729</v>
      </c>
      <c r="AW9" s="54">
        <f t="shared" si="18"/>
        <v>15.194545454545452</v>
      </c>
      <c r="AX9">
        <f t="shared" si="19"/>
        <v>15.475000000000001</v>
      </c>
      <c r="AY9" s="40">
        <v>1</v>
      </c>
      <c r="AZ9" s="40">
        <v>1</v>
      </c>
      <c r="BA9" s="40">
        <v>1</v>
      </c>
      <c r="BB9">
        <v>5</v>
      </c>
      <c r="BG9">
        <f t="shared" si="20"/>
        <v>90.909090909090907</v>
      </c>
      <c r="BH9" s="11">
        <f t="shared" si="21"/>
        <v>7.6388888888888887E-5</v>
      </c>
    </row>
    <row r="10" spans="1:67" ht="32" x14ac:dyDescent="0.2">
      <c r="A10">
        <v>7</v>
      </c>
      <c r="B10" s="20" t="s">
        <v>1220</v>
      </c>
      <c r="C10" s="3" t="s">
        <v>192</v>
      </c>
      <c r="D10">
        <v>1</v>
      </c>
      <c r="E10">
        <v>1</v>
      </c>
      <c r="F10">
        <v>1</v>
      </c>
      <c r="G10">
        <f t="shared" si="4"/>
        <v>10</v>
      </c>
      <c r="H10">
        <f t="shared" si="5"/>
        <v>10</v>
      </c>
      <c r="I10" s="54">
        <f t="shared" si="6"/>
        <v>51</v>
      </c>
      <c r="J10">
        <v>14</v>
      </c>
      <c r="K10">
        <f t="shared" si="7"/>
        <v>1.4</v>
      </c>
      <c r="L10">
        <f t="shared" si="8"/>
        <v>46</v>
      </c>
      <c r="M10" s="2">
        <f t="shared" si="9"/>
        <v>4.5999999999999996</v>
      </c>
      <c r="N10">
        <v>0</v>
      </c>
      <c r="O10">
        <v>0</v>
      </c>
      <c r="P10">
        <v>1</v>
      </c>
      <c r="Q10">
        <v>0</v>
      </c>
      <c r="R10" s="54">
        <v>1</v>
      </c>
      <c r="S10" s="32">
        <v>1</v>
      </c>
      <c r="T10">
        <f t="shared" si="10"/>
        <v>0</v>
      </c>
      <c r="U10">
        <v>1</v>
      </c>
      <c r="V10">
        <v>1</v>
      </c>
      <c r="W10">
        <f t="shared" si="11"/>
        <v>0</v>
      </c>
      <c r="X10">
        <f t="shared" si="12"/>
        <v>1</v>
      </c>
      <c r="Y10">
        <v>1</v>
      </c>
      <c r="Z10" s="54">
        <v>1</v>
      </c>
      <c r="AA10">
        <v>1</v>
      </c>
      <c r="AB10">
        <v>1</v>
      </c>
      <c r="AC10">
        <v>1</v>
      </c>
      <c r="AD10">
        <v>1</v>
      </c>
      <c r="AE10">
        <v>1</v>
      </c>
      <c r="AF10">
        <f t="shared" si="13"/>
        <v>5</v>
      </c>
      <c r="AG10">
        <v>1</v>
      </c>
      <c r="AH10">
        <f t="shared" si="14"/>
        <v>1</v>
      </c>
      <c r="AI10">
        <v>1</v>
      </c>
      <c r="AJ10">
        <v>1</v>
      </c>
      <c r="AK10">
        <f t="shared" si="15"/>
        <v>0</v>
      </c>
      <c r="AL10">
        <v>1</v>
      </c>
      <c r="AM10">
        <v>1</v>
      </c>
      <c r="AN10" s="54">
        <v>1</v>
      </c>
      <c r="AO10">
        <v>1</v>
      </c>
      <c r="AP10">
        <v>1</v>
      </c>
      <c r="AQ10">
        <v>1</v>
      </c>
      <c r="AR10">
        <v>1</v>
      </c>
      <c r="AS10">
        <v>1</v>
      </c>
      <c r="AT10" s="39">
        <v>1</v>
      </c>
      <c r="AU10">
        <f t="shared" si="16"/>
        <v>78.245000000000033</v>
      </c>
      <c r="AV10">
        <f t="shared" si="17"/>
        <v>4.8300000000000018</v>
      </c>
      <c r="AW10" s="54">
        <f t="shared" si="18"/>
        <v>8.2879999999999932</v>
      </c>
      <c r="AX10">
        <f t="shared" si="19"/>
        <v>5.2359999999999971</v>
      </c>
      <c r="AY10" s="40">
        <v>1</v>
      </c>
      <c r="AZ10" s="40">
        <v>1</v>
      </c>
      <c r="BA10" s="40">
        <v>1</v>
      </c>
      <c r="BB10">
        <v>1</v>
      </c>
      <c r="BG10">
        <f t="shared" si="20"/>
        <v>500</v>
      </c>
      <c r="BH10" s="11">
        <f t="shared" si="21"/>
        <v>3.4722222222222222E-5</v>
      </c>
    </row>
    <row r="11" spans="1:67" ht="80" x14ac:dyDescent="0.2">
      <c r="A11">
        <v>8</v>
      </c>
      <c r="B11" s="20" t="s">
        <v>1221</v>
      </c>
      <c r="C11" s="3" t="s">
        <v>203</v>
      </c>
      <c r="D11">
        <v>1</v>
      </c>
      <c r="E11">
        <v>1</v>
      </c>
      <c r="F11">
        <f t="shared" si="3"/>
        <v>1</v>
      </c>
      <c r="G11">
        <f t="shared" si="4"/>
        <v>27</v>
      </c>
      <c r="H11">
        <f t="shared" si="5"/>
        <v>27</v>
      </c>
      <c r="I11" s="54">
        <f t="shared" si="6"/>
        <v>139</v>
      </c>
      <c r="J11">
        <v>45</v>
      </c>
      <c r="K11">
        <f t="shared" si="7"/>
        <v>1.6666666666666667</v>
      </c>
      <c r="L11">
        <f t="shared" si="8"/>
        <v>130</v>
      </c>
      <c r="M11" s="2">
        <f t="shared" si="9"/>
        <v>4.8148148148148149</v>
      </c>
      <c r="N11">
        <v>0</v>
      </c>
      <c r="O11">
        <v>1</v>
      </c>
      <c r="P11">
        <v>0</v>
      </c>
      <c r="Q11">
        <v>1</v>
      </c>
      <c r="R11" s="54">
        <v>1</v>
      </c>
      <c r="S11" s="32">
        <v>1</v>
      </c>
      <c r="T11">
        <f t="shared" si="10"/>
        <v>1</v>
      </c>
      <c r="U11">
        <v>1</v>
      </c>
      <c r="V11">
        <v>1</v>
      </c>
      <c r="W11">
        <f t="shared" si="11"/>
        <v>0</v>
      </c>
      <c r="X11">
        <f t="shared" si="12"/>
        <v>1</v>
      </c>
      <c r="Y11">
        <v>0</v>
      </c>
      <c r="Z11" s="54">
        <v>1</v>
      </c>
      <c r="AA11">
        <v>1</v>
      </c>
      <c r="AB11">
        <v>1</v>
      </c>
      <c r="AC11">
        <v>1</v>
      </c>
      <c r="AD11">
        <v>1</v>
      </c>
      <c r="AE11">
        <v>1</v>
      </c>
      <c r="AF11">
        <f t="shared" si="13"/>
        <v>9</v>
      </c>
      <c r="AG11">
        <v>1</v>
      </c>
      <c r="AH11">
        <f t="shared" si="14"/>
        <v>0</v>
      </c>
      <c r="AI11">
        <v>1</v>
      </c>
      <c r="AJ11">
        <v>1</v>
      </c>
      <c r="AK11">
        <f t="shared" si="15"/>
        <v>0</v>
      </c>
      <c r="AL11">
        <v>1</v>
      </c>
      <c r="AM11">
        <v>1</v>
      </c>
      <c r="AN11" s="54">
        <v>1</v>
      </c>
      <c r="AO11">
        <v>1</v>
      </c>
      <c r="AP11">
        <v>1</v>
      </c>
      <c r="AQ11">
        <v>1</v>
      </c>
      <c r="AR11">
        <v>1</v>
      </c>
      <c r="AS11">
        <v>1</v>
      </c>
      <c r="AT11" s="39">
        <v>1</v>
      </c>
      <c r="AU11">
        <f t="shared" si="16"/>
        <v>38.430000000000007</v>
      </c>
      <c r="AV11">
        <f t="shared" si="17"/>
        <v>14.606666666666669</v>
      </c>
      <c r="AW11" s="54">
        <f t="shared" si="18"/>
        <v>11.414814814814815</v>
      </c>
      <c r="AX11">
        <f t="shared" si="19"/>
        <v>14.747777777777777</v>
      </c>
      <c r="AY11" s="40">
        <v>1</v>
      </c>
      <c r="AZ11" s="40">
        <v>1</v>
      </c>
      <c r="BA11" s="40">
        <v>1</v>
      </c>
      <c r="BB11">
        <v>7</v>
      </c>
      <c r="BG11">
        <f t="shared" si="20"/>
        <v>333.33333333333331</v>
      </c>
      <c r="BH11" s="11">
        <f t="shared" si="21"/>
        <v>9.3750000000000016E-5</v>
      </c>
    </row>
    <row r="12" spans="1:67" ht="32" x14ac:dyDescent="0.2">
      <c r="A12" t="s">
        <v>145</v>
      </c>
      <c r="B12" s="19" t="s">
        <v>1222</v>
      </c>
      <c r="C12" s="3" t="s">
        <v>192</v>
      </c>
      <c r="D12">
        <v>1</v>
      </c>
      <c r="E12">
        <v>1</v>
      </c>
      <c r="F12">
        <f t="shared" si="3"/>
        <v>1</v>
      </c>
      <c r="G12">
        <f t="shared" si="4"/>
        <v>9</v>
      </c>
      <c r="H12">
        <f t="shared" si="5"/>
        <v>9</v>
      </c>
      <c r="I12" s="54">
        <f t="shared" si="6"/>
        <v>42</v>
      </c>
      <c r="J12">
        <v>13</v>
      </c>
      <c r="K12">
        <f t="shared" si="7"/>
        <v>1.4444444444444444</v>
      </c>
      <c r="L12">
        <f t="shared" si="8"/>
        <v>41</v>
      </c>
      <c r="M12" s="2">
        <f t="shared" si="9"/>
        <v>4.5555555555555554</v>
      </c>
      <c r="N12">
        <v>0</v>
      </c>
      <c r="O12">
        <v>1</v>
      </c>
      <c r="P12">
        <v>1</v>
      </c>
      <c r="Q12">
        <v>1</v>
      </c>
      <c r="R12" s="54">
        <v>1</v>
      </c>
      <c r="S12" s="32">
        <v>1</v>
      </c>
      <c r="T12">
        <f t="shared" si="10"/>
        <v>1</v>
      </c>
      <c r="U12">
        <v>1</v>
      </c>
      <c r="V12">
        <v>1</v>
      </c>
      <c r="W12">
        <f t="shared" si="11"/>
        <v>1</v>
      </c>
      <c r="X12">
        <f t="shared" si="12"/>
        <v>1</v>
      </c>
      <c r="Y12">
        <v>0</v>
      </c>
      <c r="Z12" s="54">
        <v>1</v>
      </c>
      <c r="AA12">
        <v>1</v>
      </c>
      <c r="AB12">
        <v>1</v>
      </c>
      <c r="AC12">
        <v>1</v>
      </c>
      <c r="AD12">
        <v>1</v>
      </c>
      <c r="AE12">
        <v>1</v>
      </c>
      <c r="AF12">
        <f t="shared" si="13"/>
        <v>1</v>
      </c>
      <c r="AG12">
        <v>1</v>
      </c>
      <c r="AH12">
        <f t="shared" si="14"/>
        <v>1</v>
      </c>
      <c r="AI12">
        <v>0</v>
      </c>
      <c r="AJ12">
        <v>1</v>
      </c>
      <c r="AK12">
        <f t="shared" si="15"/>
        <v>1</v>
      </c>
      <c r="AL12">
        <v>0</v>
      </c>
      <c r="AM12">
        <v>1</v>
      </c>
      <c r="AN12" s="54">
        <v>1</v>
      </c>
      <c r="AO12">
        <v>1</v>
      </c>
      <c r="AP12">
        <v>1</v>
      </c>
      <c r="AQ12">
        <v>1</v>
      </c>
      <c r="AR12">
        <v>1</v>
      </c>
      <c r="AS12">
        <v>1</v>
      </c>
      <c r="AT12" s="39">
        <v>1</v>
      </c>
      <c r="AU12">
        <f t="shared" si="16"/>
        <v>75.500000000000014</v>
      </c>
      <c r="AV12">
        <f t="shared" si="17"/>
        <v>4.964444444444446</v>
      </c>
      <c r="AW12" s="54">
        <f t="shared" si="18"/>
        <v>7.6977777777777767</v>
      </c>
      <c r="AX12">
        <f t="shared" si="19"/>
        <v>4.5266666666666673</v>
      </c>
      <c r="AY12" s="40">
        <v>1</v>
      </c>
      <c r="AZ12" s="40">
        <v>1</v>
      </c>
      <c r="BA12" s="40">
        <v>1</v>
      </c>
      <c r="BB12">
        <v>2</v>
      </c>
      <c r="BG12">
        <f t="shared" si="20"/>
        <v>111.1111111111111</v>
      </c>
      <c r="BH12" s="11">
        <f t="shared" si="21"/>
        <v>3.1250000000000001E-5</v>
      </c>
    </row>
    <row r="13" spans="1:67" ht="48" x14ac:dyDescent="0.2">
      <c r="A13" t="s">
        <v>144</v>
      </c>
      <c r="B13" s="20" t="s">
        <v>1223</v>
      </c>
      <c r="C13" s="3" t="s">
        <v>192</v>
      </c>
      <c r="D13">
        <v>1</v>
      </c>
      <c r="E13">
        <v>1</v>
      </c>
      <c r="F13">
        <f t="shared" si="3"/>
        <v>1</v>
      </c>
      <c r="G13">
        <f t="shared" si="4"/>
        <v>16</v>
      </c>
      <c r="H13">
        <f t="shared" si="5"/>
        <v>16</v>
      </c>
      <c r="I13" s="54">
        <f t="shared" si="6"/>
        <v>100</v>
      </c>
      <c r="J13">
        <v>33</v>
      </c>
      <c r="K13">
        <f t="shared" si="7"/>
        <v>2.0625</v>
      </c>
      <c r="L13">
        <f t="shared" si="8"/>
        <v>99</v>
      </c>
      <c r="M13" s="2">
        <f t="shared" si="9"/>
        <v>6.1875</v>
      </c>
      <c r="N13">
        <v>0</v>
      </c>
      <c r="O13">
        <v>1</v>
      </c>
      <c r="P13">
        <v>0</v>
      </c>
      <c r="Q13">
        <v>0</v>
      </c>
      <c r="R13" s="54">
        <v>1</v>
      </c>
      <c r="S13" s="32">
        <v>1</v>
      </c>
      <c r="T13">
        <f t="shared" si="10"/>
        <v>0</v>
      </c>
      <c r="U13">
        <v>1</v>
      </c>
      <c r="V13">
        <v>1</v>
      </c>
      <c r="W13">
        <f t="shared" si="11"/>
        <v>0</v>
      </c>
      <c r="X13">
        <f t="shared" si="12"/>
        <v>1</v>
      </c>
      <c r="Y13">
        <v>1</v>
      </c>
      <c r="Z13" s="54">
        <v>1</v>
      </c>
      <c r="AA13">
        <v>1</v>
      </c>
      <c r="AB13">
        <v>1</v>
      </c>
      <c r="AC13">
        <v>1</v>
      </c>
      <c r="AD13">
        <v>1</v>
      </c>
      <c r="AE13">
        <v>1</v>
      </c>
      <c r="AF13">
        <f t="shared" si="13"/>
        <v>1</v>
      </c>
      <c r="AG13">
        <v>1</v>
      </c>
      <c r="AH13">
        <f t="shared" si="14"/>
        <v>1</v>
      </c>
      <c r="AI13">
        <v>0</v>
      </c>
      <c r="AJ13">
        <v>1</v>
      </c>
      <c r="AK13">
        <f t="shared" si="15"/>
        <v>1</v>
      </c>
      <c r="AL13">
        <v>0</v>
      </c>
      <c r="AM13">
        <v>1</v>
      </c>
      <c r="AN13" s="54">
        <v>0</v>
      </c>
      <c r="AO13">
        <v>1</v>
      </c>
      <c r="AP13">
        <v>1</v>
      </c>
      <c r="AQ13">
        <v>1</v>
      </c>
      <c r="AR13">
        <v>1</v>
      </c>
      <c r="AS13">
        <v>1</v>
      </c>
      <c r="AT13" s="39">
        <v>1</v>
      </c>
      <c r="AU13">
        <f t="shared" si="16"/>
        <v>16.107500000000027</v>
      </c>
      <c r="AV13">
        <f t="shared" si="17"/>
        <v>14.987500000000001</v>
      </c>
      <c r="AW13" s="54">
        <f t="shared" si="18"/>
        <v>18.732499999999998</v>
      </c>
      <c r="AX13">
        <f t="shared" si="19"/>
        <v>15.713124999999998</v>
      </c>
      <c r="AY13" s="40">
        <v>1</v>
      </c>
      <c r="AZ13" s="40">
        <v>1</v>
      </c>
      <c r="BA13" s="40">
        <v>1</v>
      </c>
      <c r="BB13">
        <v>6</v>
      </c>
      <c r="BG13">
        <f t="shared" si="20"/>
        <v>62.5</v>
      </c>
      <c r="BH13" s="11">
        <f t="shared" si="21"/>
        <v>5.5555555555555558E-5</v>
      </c>
    </row>
    <row r="14" spans="1:67" ht="48" x14ac:dyDescent="0.2">
      <c r="A14">
        <v>10</v>
      </c>
      <c r="B14" s="20" t="s">
        <v>1224</v>
      </c>
      <c r="C14" s="3" t="s">
        <v>192</v>
      </c>
      <c r="D14">
        <v>1</v>
      </c>
      <c r="E14">
        <v>1</v>
      </c>
      <c r="F14">
        <f t="shared" si="3"/>
        <v>1</v>
      </c>
      <c r="G14">
        <f t="shared" si="4"/>
        <v>15</v>
      </c>
      <c r="H14">
        <f t="shared" si="5"/>
        <v>15</v>
      </c>
      <c r="I14" s="54">
        <f t="shared" si="6"/>
        <v>87</v>
      </c>
      <c r="J14">
        <v>27</v>
      </c>
      <c r="K14">
        <f t="shared" si="7"/>
        <v>1.8</v>
      </c>
      <c r="L14">
        <f t="shared" si="8"/>
        <v>86</v>
      </c>
      <c r="M14" s="2">
        <f t="shared" si="9"/>
        <v>5.7333333333333334</v>
      </c>
      <c r="N14">
        <v>1</v>
      </c>
      <c r="O14">
        <v>1</v>
      </c>
      <c r="P14">
        <v>1</v>
      </c>
      <c r="Q14">
        <v>1</v>
      </c>
      <c r="R14" s="54">
        <v>1</v>
      </c>
      <c r="S14" s="32">
        <v>1</v>
      </c>
      <c r="T14">
        <f t="shared" si="10"/>
        <v>1</v>
      </c>
      <c r="U14">
        <v>1</v>
      </c>
      <c r="V14">
        <v>1</v>
      </c>
      <c r="W14">
        <f t="shared" si="11"/>
        <v>1</v>
      </c>
      <c r="X14">
        <f t="shared" si="12"/>
        <v>1</v>
      </c>
      <c r="Y14">
        <v>1</v>
      </c>
      <c r="Z14" s="54">
        <v>1</v>
      </c>
      <c r="AA14">
        <v>1</v>
      </c>
      <c r="AB14">
        <v>1</v>
      </c>
      <c r="AC14">
        <v>1</v>
      </c>
      <c r="AD14">
        <v>1</v>
      </c>
      <c r="AE14">
        <v>1</v>
      </c>
      <c r="AF14">
        <f t="shared" si="13"/>
        <v>1</v>
      </c>
      <c r="AG14">
        <v>1</v>
      </c>
      <c r="AH14">
        <f t="shared" si="14"/>
        <v>1</v>
      </c>
      <c r="AI14">
        <v>1</v>
      </c>
      <c r="AJ14">
        <v>1</v>
      </c>
      <c r="AK14">
        <f t="shared" si="15"/>
        <v>1</v>
      </c>
      <c r="AL14">
        <v>1</v>
      </c>
      <c r="AM14">
        <v>1</v>
      </c>
      <c r="AN14" s="54">
        <v>0</v>
      </c>
      <c r="AO14">
        <v>1</v>
      </c>
      <c r="AP14">
        <v>1</v>
      </c>
      <c r="AQ14">
        <v>1</v>
      </c>
      <c r="AR14">
        <v>0</v>
      </c>
      <c r="AS14">
        <v>1</v>
      </c>
      <c r="AT14" s="39">
        <v>1</v>
      </c>
      <c r="AU14">
        <f t="shared" si="16"/>
        <v>39.330000000000013</v>
      </c>
      <c r="AV14">
        <f t="shared" si="17"/>
        <v>11.500000000000004</v>
      </c>
      <c r="AW14" s="54">
        <f t="shared" si="18"/>
        <v>15.938666666666663</v>
      </c>
      <c r="AX14">
        <f t="shared" si="19"/>
        <v>13.074000000000005</v>
      </c>
      <c r="AY14" s="40">
        <v>1</v>
      </c>
      <c r="AZ14" s="40">
        <v>1</v>
      </c>
      <c r="BA14" s="40">
        <v>1</v>
      </c>
      <c r="BB14">
        <v>5</v>
      </c>
      <c r="BG14">
        <f t="shared" si="20"/>
        <v>66.666666666666671</v>
      </c>
      <c r="BH14" s="11">
        <f t="shared" si="21"/>
        <v>5.208333333333333E-5</v>
      </c>
    </row>
    <row r="15" spans="1:67" ht="80" x14ac:dyDescent="0.2">
      <c r="A15">
        <v>11</v>
      </c>
      <c r="B15" s="18" t="s">
        <v>1204</v>
      </c>
      <c r="C15" s="3" t="s">
        <v>192</v>
      </c>
      <c r="D15">
        <v>1</v>
      </c>
      <c r="E15">
        <v>1</v>
      </c>
      <c r="F15">
        <f t="shared" si="3"/>
        <v>1</v>
      </c>
      <c r="G15">
        <f t="shared" si="4"/>
        <v>24</v>
      </c>
      <c r="H15">
        <f t="shared" si="5"/>
        <v>24</v>
      </c>
      <c r="I15" s="54">
        <f t="shared" si="6"/>
        <v>157</v>
      </c>
      <c r="J15">
        <v>55</v>
      </c>
      <c r="K15">
        <f t="shared" si="7"/>
        <v>2.2916666666666665</v>
      </c>
      <c r="L15">
        <f t="shared" si="8"/>
        <v>151</v>
      </c>
      <c r="M15" s="2">
        <f t="shared" si="9"/>
        <v>6.291666666666667</v>
      </c>
      <c r="N15">
        <v>0</v>
      </c>
      <c r="O15">
        <v>1</v>
      </c>
      <c r="P15">
        <v>0</v>
      </c>
      <c r="Q15">
        <v>1</v>
      </c>
      <c r="R15" s="54">
        <v>1</v>
      </c>
      <c r="S15" s="32">
        <v>1</v>
      </c>
      <c r="T15">
        <f t="shared" si="10"/>
        <v>1</v>
      </c>
      <c r="U15">
        <v>1</v>
      </c>
      <c r="V15">
        <v>1</v>
      </c>
      <c r="W15">
        <f t="shared" si="11"/>
        <v>0</v>
      </c>
      <c r="X15">
        <f t="shared" si="12"/>
        <v>1</v>
      </c>
      <c r="Y15">
        <v>1</v>
      </c>
      <c r="Z15" s="54">
        <v>1</v>
      </c>
      <c r="AA15">
        <v>1</v>
      </c>
      <c r="AB15">
        <v>1</v>
      </c>
      <c r="AC15">
        <v>1</v>
      </c>
      <c r="AD15">
        <v>1</v>
      </c>
      <c r="AE15">
        <v>1</v>
      </c>
      <c r="AF15">
        <f t="shared" si="13"/>
        <v>6</v>
      </c>
      <c r="AG15">
        <v>1</v>
      </c>
      <c r="AH15">
        <f t="shared" si="14"/>
        <v>1</v>
      </c>
      <c r="AI15">
        <v>0</v>
      </c>
      <c r="AJ15">
        <v>1</v>
      </c>
      <c r="AK15">
        <f t="shared" si="15"/>
        <v>1</v>
      </c>
      <c r="AL15">
        <v>0</v>
      </c>
      <c r="AM15">
        <v>1</v>
      </c>
      <c r="AN15" s="54">
        <v>1</v>
      </c>
      <c r="AO15">
        <v>1</v>
      </c>
      <c r="AP15">
        <v>1</v>
      </c>
      <c r="AQ15">
        <v>1</v>
      </c>
      <c r="AR15">
        <v>0</v>
      </c>
      <c r="AS15">
        <v>1</v>
      </c>
      <c r="AT15" s="39">
        <v>1</v>
      </c>
      <c r="AU15">
        <f t="shared" si="16"/>
        <v>-11.399999999999963</v>
      </c>
      <c r="AV15">
        <f t="shared" si="17"/>
        <v>20.811666666666671</v>
      </c>
      <c r="AW15" s="54">
        <f t="shared" si="18"/>
        <v>19.961666666666662</v>
      </c>
      <c r="AX15">
        <f t="shared" si="19"/>
        <v>20.203750000000007</v>
      </c>
      <c r="AY15" s="40">
        <v>0</v>
      </c>
      <c r="AZ15" s="40">
        <v>1</v>
      </c>
      <c r="BA15" s="40">
        <v>1</v>
      </c>
      <c r="BB15">
        <v>11</v>
      </c>
      <c r="BG15">
        <f t="shared" si="20"/>
        <v>250</v>
      </c>
      <c r="BH15" s="11">
        <f t="shared" si="21"/>
        <v>8.3333333333333331E-5</v>
      </c>
    </row>
    <row r="16" spans="1:67" ht="32" x14ac:dyDescent="0.2">
      <c r="A16">
        <v>12</v>
      </c>
      <c r="B16" s="20" t="s">
        <v>1225</v>
      </c>
      <c r="C16" s="3" t="s">
        <v>192</v>
      </c>
      <c r="D16">
        <v>1</v>
      </c>
      <c r="E16">
        <v>1</v>
      </c>
      <c r="F16">
        <f t="shared" si="3"/>
        <v>1</v>
      </c>
      <c r="G16">
        <f t="shared" si="4"/>
        <v>10</v>
      </c>
      <c r="H16">
        <f t="shared" si="5"/>
        <v>10</v>
      </c>
      <c r="I16" s="54">
        <f t="shared" si="6"/>
        <v>66</v>
      </c>
      <c r="J16">
        <v>22</v>
      </c>
      <c r="K16">
        <f t="shared" si="7"/>
        <v>2.2000000000000002</v>
      </c>
      <c r="L16">
        <f t="shared" si="8"/>
        <v>65</v>
      </c>
      <c r="M16" s="2">
        <f t="shared" si="9"/>
        <v>6.5</v>
      </c>
      <c r="N16">
        <v>1</v>
      </c>
      <c r="O16">
        <v>1</v>
      </c>
      <c r="P16">
        <v>1</v>
      </c>
      <c r="Q16">
        <v>1</v>
      </c>
      <c r="R16" s="54">
        <v>0</v>
      </c>
      <c r="S16" s="32">
        <v>1</v>
      </c>
      <c r="T16">
        <f t="shared" si="10"/>
        <v>0</v>
      </c>
      <c r="U16">
        <v>1</v>
      </c>
      <c r="V16">
        <v>1</v>
      </c>
      <c r="W16">
        <f t="shared" si="11"/>
        <v>0</v>
      </c>
      <c r="X16">
        <f t="shared" si="12"/>
        <v>1</v>
      </c>
      <c r="Y16">
        <v>1</v>
      </c>
      <c r="Z16" s="54">
        <v>1</v>
      </c>
      <c r="AA16">
        <v>1</v>
      </c>
      <c r="AB16">
        <v>1</v>
      </c>
      <c r="AC16">
        <v>1</v>
      </c>
      <c r="AD16">
        <v>1</v>
      </c>
      <c r="AE16">
        <v>1</v>
      </c>
      <c r="AF16">
        <f t="shared" si="13"/>
        <v>1</v>
      </c>
      <c r="AG16">
        <v>1</v>
      </c>
      <c r="AH16">
        <f t="shared" si="14"/>
        <v>1</v>
      </c>
      <c r="AI16">
        <v>1</v>
      </c>
      <c r="AJ16">
        <v>1</v>
      </c>
      <c r="AK16">
        <f t="shared" si="15"/>
        <v>1</v>
      </c>
      <c r="AL16">
        <v>1</v>
      </c>
      <c r="AM16">
        <v>1</v>
      </c>
      <c r="AN16" s="54">
        <v>1</v>
      </c>
      <c r="AO16">
        <v>1</v>
      </c>
      <c r="AP16">
        <v>1</v>
      </c>
      <c r="AQ16">
        <v>1</v>
      </c>
      <c r="AR16">
        <v>1</v>
      </c>
      <c r="AS16">
        <v>1</v>
      </c>
      <c r="AT16" s="39">
        <v>0</v>
      </c>
      <c r="AU16">
        <f t="shared" si="16"/>
        <v>10.565000000000005</v>
      </c>
      <c r="AV16">
        <f t="shared" si="17"/>
        <v>14.270000000000007</v>
      </c>
      <c r="AW16" s="54">
        <f t="shared" si="18"/>
        <v>19.459999999999997</v>
      </c>
      <c r="AX16">
        <f t="shared" si="19"/>
        <v>14.184999999999995</v>
      </c>
      <c r="AY16" s="40">
        <v>1</v>
      </c>
      <c r="AZ16" s="40">
        <v>1</v>
      </c>
      <c r="BA16" s="40">
        <v>1</v>
      </c>
      <c r="BB16">
        <v>5</v>
      </c>
      <c r="BG16">
        <f t="shared" si="20"/>
        <v>100</v>
      </c>
      <c r="BH16" s="11">
        <f t="shared" si="21"/>
        <v>3.4722222222222222E-5</v>
      </c>
    </row>
    <row r="17" spans="1:60" ht="64" x14ac:dyDescent="0.2">
      <c r="A17">
        <v>13</v>
      </c>
      <c r="B17" s="18" t="s">
        <v>1226</v>
      </c>
      <c r="C17" s="3" t="s">
        <v>192</v>
      </c>
      <c r="D17">
        <v>1</v>
      </c>
      <c r="E17">
        <v>1</v>
      </c>
      <c r="F17">
        <f t="shared" si="3"/>
        <v>1</v>
      </c>
      <c r="G17">
        <f t="shared" si="4"/>
        <v>18</v>
      </c>
      <c r="H17">
        <f t="shared" si="5"/>
        <v>18</v>
      </c>
      <c r="I17" s="54">
        <f t="shared" si="6"/>
        <v>109</v>
      </c>
      <c r="J17">
        <v>33</v>
      </c>
      <c r="K17">
        <f t="shared" si="7"/>
        <v>1.8333333333333333</v>
      </c>
      <c r="L17">
        <f t="shared" si="8"/>
        <v>106</v>
      </c>
      <c r="M17" s="2">
        <f t="shared" si="9"/>
        <v>5.8888888888888893</v>
      </c>
      <c r="N17">
        <v>1</v>
      </c>
      <c r="O17">
        <v>1</v>
      </c>
      <c r="P17">
        <v>0</v>
      </c>
      <c r="Q17">
        <v>0</v>
      </c>
      <c r="R17" s="54">
        <v>1</v>
      </c>
      <c r="S17" s="32">
        <v>1</v>
      </c>
      <c r="T17">
        <f t="shared" si="10"/>
        <v>0</v>
      </c>
      <c r="U17">
        <v>1</v>
      </c>
      <c r="V17">
        <v>1</v>
      </c>
      <c r="W17">
        <f t="shared" si="11"/>
        <v>0</v>
      </c>
      <c r="X17">
        <f t="shared" si="12"/>
        <v>1</v>
      </c>
      <c r="Y17">
        <v>1</v>
      </c>
      <c r="Z17" s="54">
        <v>1</v>
      </c>
      <c r="AA17">
        <v>1</v>
      </c>
      <c r="AB17">
        <v>1</v>
      </c>
      <c r="AC17">
        <v>1</v>
      </c>
      <c r="AD17">
        <v>1</v>
      </c>
      <c r="AE17">
        <v>1</v>
      </c>
      <c r="AF17">
        <f t="shared" si="13"/>
        <v>3</v>
      </c>
      <c r="AG17">
        <v>1</v>
      </c>
      <c r="AH17">
        <f t="shared" si="14"/>
        <v>1</v>
      </c>
      <c r="AI17">
        <v>0</v>
      </c>
      <c r="AJ17">
        <v>1</v>
      </c>
      <c r="AK17">
        <f t="shared" si="15"/>
        <v>1</v>
      </c>
      <c r="AL17">
        <v>0</v>
      </c>
      <c r="AM17">
        <v>1</v>
      </c>
      <c r="AN17" s="54">
        <v>1</v>
      </c>
      <c r="AO17">
        <v>1</v>
      </c>
      <c r="AP17">
        <v>1</v>
      </c>
      <c r="AQ17">
        <v>1</v>
      </c>
      <c r="AR17">
        <v>1</v>
      </c>
      <c r="AS17">
        <v>1</v>
      </c>
      <c r="AT17" s="39">
        <v>1</v>
      </c>
      <c r="AU17">
        <f t="shared" si="16"/>
        <v>33.465000000000018</v>
      </c>
      <c r="AV17">
        <f t="shared" si="17"/>
        <v>13.063333333333333</v>
      </c>
      <c r="AW17" s="54">
        <f t="shared" si="18"/>
        <v>17.182222222222219</v>
      </c>
      <c r="AX17">
        <f t="shared" si="19"/>
        <v>15.306666666666665</v>
      </c>
      <c r="AY17" s="40">
        <v>1</v>
      </c>
      <c r="AZ17" s="40">
        <v>1</v>
      </c>
      <c r="BA17" s="40">
        <v>1</v>
      </c>
      <c r="BB17">
        <v>5</v>
      </c>
      <c r="BG17">
        <f t="shared" si="20"/>
        <v>166.66666666666666</v>
      </c>
      <c r="BH17" s="11">
        <f t="shared" si="21"/>
        <v>6.2500000000000001E-5</v>
      </c>
    </row>
    <row r="18" spans="1:60" ht="32" x14ac:dyDescent="0.2">
      <c r="A18">
        <v>14</v>
      </c>
      <c r="B18" s="18" t="s">
        <v>1207</v>
      </c>
      <c r="C18" s="3" t="s">
        <v>192</v>
      </c>
      <c r="D18">
        <v>1</v>
      </c>
      <c r="E18">
        <v>1</v>
      </c>
      <c r="F18">
        <f t="shared" si="3"/>
        <v>1</v>
      </c>
      <c r="G18">
        <f t="shared" si="4"/>
        <v>12</v>
      </c>
      <c r="H18">
        <f t="shared" si="5"/>
        <v>12</v>
      </c>
      <c r="I18" s="54">
        <f t="shared" si="6"/>
        <v>64</v>
      </c>
      <c r="J18">
        <v>24</v>
      </c>
      <c r="K18">
        <f t="shared" si="7"/>
        <v>2</v>
      </c>
      <c r="L18">
        <f t="shared" si="8"/>
        <v>63</v>
      </c>
      <c r="M18" s="2">
        <f t="shared" si="9"/>
        <v>5.25</v>
      </c>
      <c r="N18">
        <v>0</v>
      </c>
      <c r="O18">
        <v>1</v>
      </c>
      <c r="P18">
        <v>0</v>
      </c>
      <c r="Q18">
        <v>0</v>
      </c>
      <c r="R18" s="54">
        <v>1</v>
      </c>
      <c r="S18" s="32">
        <v>1</v>
      </c>
      <c r="T18">
        <f t="shared" si="10"/>
        <v>0</v>
      </c>
      <c r="U18">
        <v>1</v>
      </c>
      <c r="V18">
        <v>1</v>
      </c>
      <c r="W18">
        <f t="shared" si="11"/>
        <v>0</v>
      </c>
      <c r="X18">
        <f t="shared" si="12"/>
        <v>1</v>
      </c>
      <c r="Y18">
        <v>1</v>
      </c>
      <c r="Z18" s="54">
        <v>1</v>
      </c>
      <c r="AA18">
        <v>0</v>
      </c>
      <c r="AB18">
        <v>1</v>
      </c>
      <c r="AC18">
        <v>1</v>
      </c>
      <c r="AD18">
        <v>1</v>
      </c>
      <c r="AE18">
        <v>1</v>
      </c>
      <c r="AF18">
        <f t="shared" si="13"/>
        <v>1</v>
      </c>
      <c r="AG18">
        <v>1</v>
      </c>
      <c r="AH18">
        <f t="shared" si="14"/>
        <v>1</v>
      </c>
      <c r="AI18">
        <v>1</v>
      </c>
      <c r="AJ18">
        <v>1</v>
      </c>
      <c r="AK18">
        <f t="shared" si="15"/>
        <v>1</v>
      </c>
      <c r="AL18">
        <v>1</v>
      </c>
      <c r="AM18">
        <v>1</v>
      </c>
      <c r="AN18" s="54">
        <v>1</v>
      </c>
      <c r="AO18">
        <v>0</v>
      </c>
      <c r="AP18">
        <v>1</v>
      </c>
      <c r="AQ18">
        <v>1</v>
      </c>
      <c r="AR18">
        <v>1</v>
      </c>
      <c r="AS18">
        <v>1</v>
      </c>
      <c r="AT18" s="39">
        <v>1</v>
      </c>
      <c r="AU18">
        <f t="shared" si="16"/>
        <v>25.45500000000002</v>
      </c>
      <c r="AV18">
        <f t="shared" si="17"/>
        <v>12.690000000000001</v>
      </c>
      <c r="AW18" s="54">
        <f t="shared" si="18"/>
        <v>12.603333333333332</v>
      </c>
      <c r="AX18">
        <f t="shared" si="19"/>
        <v>9.2974999999999994</v>
      </c>
      <c r="AY18" s="40">
        <v>1</v>
      </c>
      <c r="AZ18" s="40">
        <v>1</v>
      </c>
      <c r="BA18" s="40">
        <v>1</v>
      </c>
      <c r="BB18">
        <v>2</v>
      </c>
      <c r="BG18">
        <f t="shared" si="20"/>
        <v>83.333333333333329</v>
      </c>
      <c r="BH18" s="11">
        <f t="shared" si="21"/>
        <v>4.1666666666666665E-5</v>
      </c>
    </row>
    <row r="19" spans="1:60" ht="80" x14ac:dyDescent="0.2">
      <c r="A19">
        <v>15</v>
      </c>
      <c r="B19" s="20" t="s">
        <v>1227</v>
      </c>
      <c r="C19" s="3" t="s">
        <v>205</v>
      </c>
      <c r="D19">
        <v>1</v>
      </c>
      <c r="E19">
        <v>1</v>
      </c>
      <c r="F19">
        <f t="shared" si="3"/>
        <v>1</v>
      </c>
      <c r="G19">
        <f t="shared" si="4"/>
        <v>27</v>
      </c>
      <c r="H19">
        <f t="shared" si="5"/>
        <v>27</v>
      </c>
      <c r="I19" s="54">
        <f t="shared" si="6"/>
        <v>136</v>
      </c>
      <c r="J19">
        <v>48</v>
      </c>
      <c r="K19">
        <f t="shared" si="7"/>
        <v>1.7777777777777777</v>
      </c>
      <c r="L19">
        <f t="shared" si="8"/>
        <v>134</v>
      </c>
      <c r="M19" s="2">
        <f t="shared" si="9"/>
        <v>4.9629629629629628</v>
      </c>
      <c r="N19">
        <v>0</v>
      </c>
      <c r="O19">
        <v>1</v>
      </c>
      <c r="P19">
        <v>0</v>
      </c>
      <c r="Q19">
        <v>0</v>
      </c>
      <c r="R19" s="54">
        <v>1</v>
      </c>
      <c r="S19" s="32">
        <v>1</v>
      </c>
      <c r="T19">
        <f t="shared" si="10"/>
        <v>0</v>
      </c>
      <c r="U19">
        <v>1</v>
      </c>
      <c r="V19">
        <v>1</v>
      </c>
      <c r="W19">
        <f t="shared" si="11"/>
        <v>0</v>
      </c>
      <c r="X19">
        <f t="shared" si="12"/>
        <v>1</v>
      </c>
      <c r="Y19">
        <v>1</v>
      </c>
      <c r="Z19" s="54">
        <v>1</v>
      </c>
      <c r="AA19">
        <v>1</v>
      </c>
      <c r="AB19">
        <v>1</v>
      </c>
      <c r="AC19">
        <v>1</v>
      </c>
      <c r="AD19">
        <v>1</v>
      </c>
      <c r="AE19">
        <v>1</v>
      </c>
      <c r="AF19">
        <f t="shared" si="13"/>
        <v>2</v>
      </c>
      <c r="AG19">
        <v>0</v>
      </c>
      <c r="AH19">
        <f t="shared" si="14"/>
        <v>1</v>
      </c>
      <c r="AI19">
        <v>0</v>
      </c>
      <c r="AJ19">
        <v>1</v>
      </c>
      <c r="AK19">
        <v>0</v>
      </c>
      <c r="AL19">
        <v>1</v>
      </c>
      <c r="AM19">
        <v>1</v>
      </c>
      <c r="AN19" s="54">
        <v>1</v>
      </c>
      <c r="AO19">
        <v>1</v>
      </c>
      <c r="AP19">
        <v>1</v>
      </c>
      <c r="AQ19">
        <v>1</v>
      </c>
      <c r="AR19">
        <v>1</v>
      </c>
      <c r="AS19">
        <v>1</v>
      </c>
      <c r="AT19" s="39">
        <v>1</v>
      </c>
      <c r="AU19">
        <f t="shared" si="16"/>
        <v>29.030000000000033</v>
      </c>
      <c r="AV19">
        <f t="shared" si="17"/>
        <v>15.917777777777779</v>
      </c>
      <c r="AW19" s="54">
        <f t="shared" si="18"/>
        <v>12.285925925925927</v>
      </c>
      <c r="AX19">
        <f t="shared" si="19"/>
        <v>15.445555555555551</v>
      </c>
      <c r="AY19" s="40">
        <v>1</v>
      </c>
      <c r="AZ19" s="40">
        <v>1</v>
      </c>
      <c r="BA19" s="40">
        <v>1</v>
      </c>
      <c r="BB19">
        <v>6</v>
      </c>
      <c r="BG19">
        <f t="shared" si="20"/>
        <v>74.074074074074076</v>
      </c>
      <c r="BH19" s="11">
        <f t="shared" si="21"/>
        <v>9.3750000000000016E-5</v>
      </c>
    </row>
    <row r="20" spans="1:60" ht="48" x14ac:dyDescent="0.2">
      <c r="A20">
        <v>16</v>
      </c>
      <c r="B20" s="18" t="s">
        <v>1228</v>
      </c>
      <c r="C20" s="3" t="s">
        <v>192</v>
      </c>
      <c r="D20">
        <v>1</v>
      </c>
      <c r="E20">
        <v>1</v>
      </c>
      <c r="F20">
        <f t="shared" si="3"/>
        <v>1</v>
      </c>
      <c r="G20">
        <f t="shared" si="4"/>
        <v>19</v>
      </c>
      <c r="H20">
        <f t="shared" si="5"/>
        <v>19</v>
      </c>
      <c r="I20" s="54">
        <f t="shared" si="6"/>
        <v>101</v>
      </c>
      <c r="J20">
        <v>31</v>
      </c>
      <c r="K20">
        <f t="shared" si="7"/>
        <v>1.631578947368421</v>
      </c>
      <c r="L20">
        <f t="shared" si="8"/>
        <v>99</v>
      </c>
      <c r="M20" s="2">
        <f t="shared" si="9"/>
        <v>5.2105263157894735</v>
      </c>
      <c r="N20">
        <v>0</v>
      </c>
      <c r="O20">
        <v>1</v>
      </c>
      <c r="P20">
        <v>1</v>
      </c>
      <c r="Q20">
        <v>0</v>
      </c>
      <c r="R20" s="54">
        <v>0</v>
      </c>
      <c r="S20" s="32">
        <v>1</v>
      </c>
      <c r="T20">
        <f t="shared" si="10"/>
        <v>0</v>
      </c>
      <c r="U20">
        <v>0</v>
      </c>
      <c r="V20">
        <v>1</v>
      </c>
      <c r="W20">
        <f t="shared" si="11"/>
        <v>0</v>
      </c>
      <c r="X20">
        <f t="shared" si="12"/>
        <v>1</v>
      </c>
      <c r="Y20">
        <v>1</v>
      </c>
      <c r="Z20" s="54">
        <v>1</v>
      </c>
      <c r="AA20">
        <v>1</v>
      </c>
      <c r="AB20">
        <v>1</v>
      </c>
      <c r="AC20">
        <v>1</v>
      </c>
      <c r="AD20">
        <v>1</v>
      </c>
      <c r="AE20">
        <v>1</v>
      </c>
      <c r="AF20">
        <f t="shared" si="13"/>
        <v>2</v>
      </c>
      <c r="AG20">
        <v>0</v>
      </c>
      <c r="AH20">
        <f t="shared" si="14"/>
        <v>1</v>
      </c>
      <c r="AI20">
        <v>1</v>
      </c>
      <c r="AJ20">
        <v>1</v>
      </c>
      <c r="AK20">
        <f t="shared" si="15"/>
        <v>1</v>
      </c>
      <c r="AL20">
        <v>1</v>
      </c>
      <c r="AM20">
        <v>0</v>
      </c>
      <c r="AN20" s="54">
        <v>0</v>
      </c>
      <c r="AO20">
        <v>1</v>
      </c>
      <c r="AP20">
        <v>1</v>
      </c>
      <c r="AQ20">
        <v>1</v>
      </c>
      <c r="AR20">
        <v>1</v>
      </c>
      <c r="AS20">
        <v>1</v>
      </c>
      <c r="AT20" s="39">
        <v>1</v>
      </c>
      <c r="AU20">
        <f t="shared" si="16"/>
        <v>49.518421052631595</v>
      </c>
      <c r="AV20">
        <f t="shared" si="17"/>
        <v>11.072631578947369</v>
      </c>
      <c r="AW20" s="54">
        <f t="shared" si="18"/>
        <v>13.279999999999998</v>
      </c>
      <c r="AX20">
        <f t="shared" si="19"/>
        <v>12.611578947368422</v>
      </c>
      <c r="AY20" s="40">
        <v>1</v>
      </c>
      <c r="AZ20" s="40">
        <v>1</v>
      </c>
      <c r="BA20" s="40">
        <v>1</v>
      </c>
      <c r="BB20">
        <v>5</v>
      </c>
      <c r="BG20">
        <f t="shared" si="20"/>
        <v>105.26315789473684</v>
      </c>
      <c r="BH20" s="11">
        <f t="shared" si="21"/>
        <v>6.597222222222223E-5</v>
      </c>
    </row>
    <row r="21" spans="1:60" ht="64" x14ac:dyDescent="0.2">
      <c r="A21">
        <v>17</v>
      </c>
      <c r="B21" s="19" t="s">
        <v>1229</v>
      </c>
      <c r="C21" s="3" t="s">
        <v>204</v>
      </c>
      <c r="D21">
        <v>1</v>
      </c>
      <c r="E21">
        <v>1</v>
      </c>
      <c r="F21">
        <f t="shared" si="3"/>
        <v>1</v>
      </c>
      <c r="G21">
        <f t="shared" si="4"/>
        <v>23</v>
      </c>
      <c r="H21">
        <f t="shared" si="5"/>
        <v>23</v>
      </c>
      <c r="I21" s="54">
        <f t="shared" si="6"/>
        <v>119</v>
      </c>
      <c r="J21">
        <v>37</v>
      </c>
      <c r="K21">
        <f t="shared" si="7"/>
        <v>1.6086956521739131</v>
      </c>
      <c r="L21">
        <f t="shared" si="8"/>
        <v>115</v>
      </c>
      <c r="M21" s="2">
        <f t="shared" si="9"/>
        <v>5</v>
      </c>
      <c r="N21">
        <v>0</v>
      </c>
      <c r="O21">
        <v>0</v>
      </c>
      <c r="P21">
        <v>0</v>
      </c>
      <c r="Q21">
        <v>1</v>
      </c>
      <c r="R21" s="54">
        <v>1</v>
      </c>
      <c r="S21" s="32">
        <v>1</v>
      </c>
      <c r="T21">
        <f t="shared" si="10"/>
        <v>1</v>
      </c>
      <c r="U21">
        <v>1</v>
      </c>
      <c r="V21">
        <v>1</v>
      </c>
      <c r="W21">
        <f t="shared" si="11"/>
        <v>0</v>
      </c>
      <c r="X21">
        <f t="shared" si="12"/>
        <v>1</v>
      </c>
      <c r="Y21">
        <v>1</v>
      </c>
      <c r="Z21" s="54">
        <v>1</v>
      </c>
      <c r="AA21">
        <v>1</v>
      </c>
      <c r="AB21">
        <v>1</v>
      </c>
      <c r="AC21">
        <v>1</v>
      </c>
      <c r="AD21">
        <v>0</v>
      </c>
      <c r="AE21">
        <v>1</v>
      </c>
      <c r="AF21">
        <f t="shared" si="13"/>
        <v>4</v>
      </c>
      <c r="AG21">
        <v>1</v>
      </c>
      <c r="AH21">
        <f t="shared" si="14"/>
        <v>1</v>
      </c>
      <c r="AI21">
        <v>0</v>
      </c>
      <c r="AJ21">
        <v>1</v>
      </c>
      <c r="AK21">
        <f t="shared" si="15"/>
        <v>0</v>
      </c>
      <c r="AL21">
        <v>1</v>
      </c>
      <c r="AM21">
        <v>0</v>
      </c>
      <c r="AN21" s="54">
        <v>0</v>
      </c>
      <c r="AO21">
        <v>0</v>
      </c>
      <c r="AP21">
        <v>1</v>
      </c>
      <c r="AQ21">
        <v>1</v>
      </c>
      <c r="AR21">
        <v>1</v>
      </c>
      <c r="AS21">
        <v>0</v>
      </c>
      <c r="AT21" s="39">
        <v>1</v>
      </c>
      <c r="AU21">
        <f t="shared" si="16"/>
        <v>47.394347826086971</v>
      </c>
      <c r="AV21">
        <f t="shared" si="17"/>
        <v>12.362608695652174</v>
      </c>
      <c r="AW21" s="54">
        <f t="shared" si="18"/>
        <v>12.313043478260866</v>
      </c>
      <c r="AX21">
        <f t="shared" si="19"/>
        <v>13.619999999999997</v>
      </c>
      <c r="AY21" s="40">
        <v>1</v>
      </c>
      <c r="AZ21" s="40">
        <v>1</v>
      </c>
      <c r="BA21" s="40">
        <v>1</v>
      </c>
      <c r="BB21">
        <v>8</v>
      </c>
      <c r="BG21">
        <f t="shared" si="20"/>
        <v>173.91304347826087</v>
      </c>
      <c r="BH21" s="11">
        <f t="shared" si="21"/>
        <v>7.9861111111111116E-5</v>
      </c>
    </row>
    <row r="22" spans="1:60" ht="112" x14ac:dyDescent="0.2">
      <c r="A22">
        <v>18</v>
      </c>
      <c r="B22" s="20" t="s">
        <v>1230</v>
      </c>
      <c r="C22" s="3" t="s">
        <v>192</v>
      </c>
      <c r="D22">
        <v>1</v>
      </c>
      <c r="E22">
        <v>1</v>
      </c>
      <c r="F22">
        <f t="shared" si="3"/>
        <v>1</v>
      </c>
      <c r="G22">
        <f t="shared" si="4"/>
        <v>42</v>
      </c>
      <c r="H22">
        <f t="shared" si="5"/>
        <v>42</v>
      </c>
      <c r="I22" s="54">
        <f t="shared" si="6"/>
        <v>225</v>
      </c>
      <c r="J22">
        <v>80</v>
      </c>
      <c r="K22">
        <f t="shared" si="7"/>
        <v>1.9047619047619047</v>
      </c>
      <c r="L22">
        <f t="shared" si="8"/>
        <v>220</v>
      </c>
      <c r="M22" s="2">
        <f t="shared" si="9"/>
        <v>5.2380952380952381</v>
      </c>
      <c r="N22">
        <v>0</v>
      </c>
      <c r="O22">
        <v>1</v>
      </c>
      <c r="P22">
        <v>1</v>
      </c>
      <c r="Q22">
        <v>1</v>
      </c>
      <c r="R22" s="54">
        <v>0</v>
      </c>
      <c r="S22" s="32">
        <v>1</v>
      </c>
      <c r="T22">
        <f t="shared" si="10"/>
        <v>0</v>
      </c>
      <c r="U22">
        <v>1</v>
      </c>
      <c r="V22">
        <v>1</v>
      </c>
      <c r="W22">
        <f t="shared" si="11"/>
        <v>0</v>
      </c>
      <c r="X22">
        <f t="shared" si="12"/>
        <v>1</v>
      </c>
      <c r="Y22">
        <v>0</v>
      </c>
      <c r="Z22" s="54">
        <v>1</v>
      </c>
      <c r="AA22">
        <v>1</v>
      </c>
      <c r="AB22">
        <v>1</v>
      </c>
      <c r="AC22">
        <v>1</v>
      </c>
      <c r="AD22">
        <v>1</v>
      </c>
      <c r="AE22">
        <v>1</v>
      </c>
      <c r="AF22">
        <f t="shared" si="13"/>
        <v>5</v>
      </c>
      <c r="AG22">
        <v>1</v>
      </c>
      <c r="AH22">
        <f t="shared" si="14"/>
        <v>1</v>
      </c>
      <c r="AI22">
        <v>1</v>
      </c>
      <c r="AJ22">
        <v>1</v>
      </c>
      <c r="AK22">
        <f t="shared" si="15"/>
        <v>0</v>
      </c>
      <c r="AL22">
        <v>1</v>
      </c>
      <c r="AM22">
        <v>0</v>
      </c>
      <c r="AN22" s="54">
        <v>1</v>
      </c>
      <c r="AO22">
        <v>0</v>
      </c>
      <c r="AP22">
        <v>1</v>
      </c>
      <c r="AQ22">
        <v>1</v>
      </c>
      <c r="AR22">
        <v>0</v>
      </c>
      <c r="AS22">
        <v>0</v>
      </c>
      <c r="AT22" s="39">
        <v>1</v>
      </c>
      <c r="AU22">
        <f t="shared" si="16"/>
        <v>3.0621428571429021</v>
      </c>
      <c r="AV22">
        <f t="shared" si="17"/>
        <v>23.266190476190477</v>
      </c>
      <c r="AW22" s="54">
        <f t="shared" si="18"/>
        <v>14.295238095238094</v>
      </c>
      <c r="AX22">
        <f t="shared" si="19"/>
        <v>24.241428571428571</v>
      </c>
      <c r="AY22" s="40">
        <v>0</v>
      </c>
      <c r="AZ22" s="40">
        <v>1</v>
      </c>
      <c r="BA22" s="40">
        <v>1</v>
      </c>
      <c r="BB22">
        <v>15</v>
      </c>
      <c r="BG22">
        <f t="shared" si="20"/>
        <v>119.04761904761904</v>
      </c>
      <c r="BH22" s="11">
        <f t="shared" si="21"/>
        <v>1.4583333333333332E-4</v>
      </c>
    </row>
    <row r="23" spans="1:60" x14ac:dyDescent="0.2">
      <c r="F23">
        <f t="shared" si="3"/>
        <v>0</v>
      </c>
      <c r="G23">
        <f t="shared" si="4"/>
        <v>0</v>
      </c>
      <c r="H23">
        <f t="shared" si="5"/>
        <v>0</v>
      </c>
      <c r="I23" s="54">
        <f t="shared" si="6"/>
        <v>0</v>
      </c>
      <c r="K23">
        <f t="shared" si="7"/>
        <v>0</v>
      </c>
      <c r="L23">
        <f t="shared" si="8"/>
        <v>0</v>
      </c>
      <c r="M23" s="2">
        <f t="shared" si="9"/>
        <v>0</v>
      </c>
      <c r="T23">
        <f t="shared" si="10"/>
        <v>0</v>
      </c>
      <c r="W23">
        <f t="shared" si="11"/>
        <v>0</v>
      </c>
      <c r="X23">
        <f t="shared" si="12"/>
        <v>0</v>
      </c>
      <c r="AF23">
        <f t="shared" si="13"/>
        <v>0</v>
      </c>
      <c r="AH23">
        <f t="shared" si="14"/>
        <v>0</v>
      </c>
      <c r="AK23">
        <f t="shared" si="15"/>
        <v>0</v>
      </c>
      <c r="AT23" s="39"/>
      <c r="AU23">
        <f t="shared" si="16"/>
        <v>0</v>
      </c>
      <c r="AV23">
        <f t="shared" si="17"/>
        <v>0</v>
      </c>
      <c r="AW23" s="54">
        <f t="shared" si="18"/>
        <v>0</v>
      </c>
      <c r="AX23">
        <f t="shared" si="19"/>
        <v>0</v>
      </c>
      <c r="BG23">
        <f t="shared" ref="BG23:BG61" si="22">IF(E23=0,0,AF23/E23*1000)</f>
        <v>0</v>
      </c>
      <c r="BH23" s="11">
        <f t="shared" si="21"/>
        <v>0</v>
      </c>
    </row>
    <row r="24" spans="1:60" x14ac:dyDescent="0.2">
      <c r="F24">
        <f t="shared" si="3"/>
        <v>0</v>
      </c>
      <c r="G24">
        <f t="shared" si="4"/>
        <v>0</v>
      </c>
      <c r="H24">
        <f t="shared" si="5"/>
        <v>0</v>
      </c>
      <c r="I24" s="54">
        <f t="shared" si="6"/>
        <v>0</v>
      </c>
      <c r="K24">
        <f t="shared" si="7"/>
        <v>0</v>
      </c>
      <c r="L24">
        <f t="shared" si="8"/>
        <v>0</v>
      </c>
      <c r="M24" s="2">
        <f t="shared" si="9"/>
        <v>0</v>
      </c>
      <c r="T24">
        <f t="shared" si="10"/>
        <v>0</v>
      </c>
      <c r="W24">
        <f t="shared" si="11"/>
        <v>0</v>
      </c>
      <c r="X24">
        <f t="shared" si="12"/>
        <v>0</v>
      </c>
      <c r="AF24">
        <f t="shared" si="13"/>
        <v>0</v>
      </c>
      <c r="AH24">
        <f t="shared" si="14"/>
        <v>0</v>
      </c>
      <c r="AK24">
        <f t="shared" si="15"/>
        <v>0</v>
      </c>
      <c r="AT24" s="39"/>
      <c r="AU24">
        <f t="shared" si="16"/>
        <v>0</v>
      </c>
      <c r="AV24">
        <f t="shared" si="17"/>
        <v>0</v>
      </c>
      <c r="AW24" s="54">
        <f t="shared" si="18"/>
        <v>0</v>
      </c>
      <c r="AX24">
        <f t="shared" si="19"/>
        <v>0</v>
      </c>
      <c r="BG24">
        <f t="shared" si="22"/>
        <v>0</v>
      </c>
      <c r="BH24" s="11">
        <f t="shared" si="21"/>
        <v>0</v>
      </c>
    </row>
    <row r="25" spans="1:60" x14ac:dyDescent="0.2">
      <c r="F25">
        <f t="shared" si="3"/>
        <v>0</v>
      </c>
      <c r="G25">
        <f t="shared" si="4"/>
        <v>0</v>
      </c>
      <c r="H25">
        <f t="shared" si="5"/>
        <v>0</v>
      </c>
      <c r="I25" s="54">
        <f t="shared" si="6"/>
        <v>0</v>
      </c>
      <c r="K25">
        <f t="shared" si="7"/>
        <v>0</v>
      </c>
      <c r="L25">
        <f t="shared" si="8"/>
        <v>0</v>
      </c>
      <c r="M25" s="2">
        <f t="shared" si="9"/>
        <v>0</v>
      </c>
      <c r="T25">
        <f t="shared" si="10"/>
        <v>0</v>
      </c>
      <c r="W25">
        <f t="shared" si="11"/>
        <v>0</v>
      </c>
      <c r="X25">
        <f t="shared" si="12"/>
        <v>0</v>
      </c>
      <c r="AF25">
        <f t="shared" si="13"/>
        <v>0</v>
      </c>
      <c r="AH25">
        <f t="shared" si="14"/>
        <v>0</v>
      </c>
      <c r="AK25">
        <f t="shared" si="15"/>
        <v>0</v>
      </c>
      <c r="AT25" s="39"/>
      <c r="AU25">
        <f t="shared" si="16"/>
        <v>0</v>
      </c>
      <c r="AV25">
        <f t="shared" si="17"/>
        <v>0</v>
      </c>
      <c r="AW25" s="54">
        <f t="shared" si="18"/>
        <v>0</v>
      </c>
      <c r="AX25">
        <f t="shared" si="19"/>
        <v>0</v>
      </c>
      <c r="BG25">
        <f t="shared" si="22"/>
        <v>0</v>
      </c>
      <c r="BH25" s="11">
        <f t="shared" si="21"/>
        <v>0</v>
      </c>
    </row>
    <row r="26" spans="1:60" x14ac:dyDescent="0.2">
      <c r="F26">
        <f t="shared" si="3"/>
        <v>0</v>
      </c>
      <c r="G26">
        <f t="shared" si="4"/>
        <v>0</v>
      </c>
      <c r="H26">
        <f t="shared" si="5"/>
        <v>0</v>
      </c>
      <c r="I26" s="54">
        <f t="shared" si="6"/>
        <v>0</v>
      </c>
      <c r="K26">
        <f t="shared" si="7"/>
        <v>0</v>
      </c>
      <c r="L26">
        <f t="shared" si="8"/>
        <v>0</v>
      </c>
      <c r="M26" s="2">
        <f t="shared" si="9"/>
        <v>0</v>
      </c>
      <c r="T26">
        <f t="shared" si="10"/>
        <v>0</v>
      </c>
      <c r="W26">
        <f t="shared" si="11"/>
        <v>0</v>
      </c>
      <c r="X26">
        <f t="shared" si="12"/>
        <v>0</v>
      </c>
      <c r="AF26">
        <f t="shared" si="13"/>
        <v>0</v>
      </c>
      <c r="AH26">
        <f t="shared" si="14"/>
        <v>0</v>
      </c>
      <c r="AK26">
        <f t="shared" si="15"/>
        <v>0</v>
      </c>
      <c r="AT26" s="39"/>
      <c r="AU26">
        <f t="shared" si="16"/>
        <v>0</v>
      </c>
      <c r="AV26">
        <f t="shared" si="17"/>
        <v>0</v>
      </c>
      <c r="AW26" s="54">
        <f t="shared" si="18"/>
        <v>0</v>
      </c>
      <c r="AX26">
        <f t="shared" si="19"/>
        <v>0</v>
      </c>
      <c r="BG26">
        <f t="shared" si="22"/>
        <v>0</v>
      </c>
      <c r="BH26" s="11">
        <f t="shared" si="21"/>
        <v>0</v>
      </c>
    </row>
    <row r="27" spans="1:60" x14ac:dyDescent="0.2">
      <c r="F27">
        <f t="shared" si="3"/>
        <v>0</v>
      </c>
      <c r="G27">
        <f t="shared" si="4"/>
        <v>0</v>
      </c>
      <c r="H27">
        <f t="shared" si="5"/>
        <v>0</v>
      </c>
      <c r="I27" s="54">
        <f t="shared" si="6"/>
        <v>0</v>
      </c>
      <c r="K27">
        <f t="shared" si="7"/>
        <v>0</v>
      </c>
      <c r="L27">
        <f t="shared" si="8"/>
        <v>0</v>
      </c>
      <c r="M27" s="2">
        <f t="shared" si="9"/>
        <v>0</v>
      </c>
      <c r="T27">
        <f t="shared" si="10"/>
        <v>0</v>
      </c>
      <c r="W27">
        <f t="shared" si="11"/>
        <v>0</v>
      </c>
      <c r="X27">
        <f t="shared" si="12"/>
        <v>0</v>
      </c>
      <c r="AF27">
        <f t="shared" si="13"/>
        <v>0</v>
      </c>
      <c r="AH27">
        <f t="shared" si="14"/>
        <v>0</v>
      </c>
      <c r="AK27">
        <f t="shared" si="15"/>
        <v>0</v>
      </c>
      <c r="AT27" s="39"/>
      <c r="AU27">
        <f t="shared" si="16"/>
        <v>0</v>
      </c>
      <c r="AV27">
        <f t="shared" si="17"/>
        <v>0</v>
      </c>
      <c r="AW27" s="54">
        <f t="shared" si="18"/>
        <v>0</v>
      </c>
      <c r="AX27">
        <f t="shared" si="19"/>
        <v>0</v>
      </c>
      <c r="BG27">
        <f t="shared" si="22"/>
        <v>0</v>
      </c>
      <c r="BH27" s="11">
        <f t="shared" si="21"/>
        <v>0</v>
      </c>
    </row>
    <row r="28" spans="1:60" x14ac:dyDescent="0.2">
      <c r="F28">
        <f t="shared" si="3"/>
        <v>0</v>
      </c>
      <c r="G28">
        <f t="shared" si="4"/>
        <v>0</v>
      </c>
      <c r="H28">
        <f t="shared" si="5"/>
        <v>0</v>
      </c>
      <c r="I28" s="54">
        <f t="shared" si="6"/>
        <v>0</v>
      </c>
      <c r="K28">
        <f t="shared" si="7"/>
        <v>0</v>
      </c>
      <c r="L28">
        <f t="shared" si="8"/>
        <v>0</v>
      </c>
      <c r="M28" s="2">
        <f t="shared" si="9"/>
        <v>0</v>
      </c>
      <c r="T28">
        <f t="shared" si="10"/>
        <v>0</v>
      </c>
      <c r="W28">
        <f t="shared" si="11"/>
        <v>0</v>
      </c>
      <c r="X28">
        <f t="shared" si="12"/>
        <v>0</v>
      </c>
      <c r="AF28">
        <f t="shared" si="13"/>
        <v>0</v>
      </c>
      <c r="AH28">
        <f t="shared" si="14"/>
        <v>0</v>
      </c>
      <c r="AK28">
        <f t="shared" si="15"/>
        <v>0</v>
      </c>
      <c r="AT28" s="39"/>
      <c r="AU28">
        <f t="shared" si="16"/>
        <v>0</v>
      </c>
      <c r="AV28">
        <f t="shared" si="17"/>
        <v>0</v>
      </c>
      <c r="AW28" s="54">
        <f t="shared" si="18"/>
        <v>0</v>
      </c>
      <c r="AX28">
        <f t="shared" si="19"/>
        <v>0</v>
      </c>
      <c r="BG28">
        <f t="shared" si="22"/>
        <v>0</v>
      </c>
      <c r="BH28" s="11">
        <f t="shared" si="21"/>
        <v>0</v>
      </c>
    </row>
    <row r="29" spans="1:60" x14ac:dyDescent="0.2">
      <c r="F29">
        <f t="shared" si="3"/>
        <v>0</v>
      </c>
      <c r="G29">
        <f t="shared" si="4"/>
        <v>0</v>
      </c>
      <c r="H29">
        <f t="shared" si="5"/>
        <v>0</v>
      </c>
      <c r="I29" s="54">
        <f t="shared" si="6"/>
        <v>0</v>
      </c>
      <c r="K29">
        <f t="shared" si="7"/>
        <v>0</v>
      </c>
      <c r="L29">
        <f t="shared" si="8"/>
        <v>0</v>
      </c>
      <c r="M29" s="2">
        <f t="shared" si="9"/>
        <v>0</v>
      </c>
      <c r="T29">
        <f t="shared" si="10"/>
        <v>0</v>
      </c>
      <c r="W29">
        <f t="shared" si="11"/>
        <v>0</v>
      </c>
      <c r="X29">
        <f t="shared" si="12"/>
        <v>0</v>
      </c>
      <c r="AF29">
        <f t="shared" si="13"/>
        <v>0</v>
      </c>
      <c r="AH29">
        <f t="shared" si="14"/>
        <v>0</v>
      </c>
      <c r="AK29">
        <f t="shared" si="15"/>
        <v>0</v>
      </c>
      <c r="AT29" s="39"/>
      <c r="AU29">
        <f t="shared" si="16"/>
        <v>0</v>
      </c>
      <c r="AV29">
        <f t="shared" si="17"/>
        <v>0</v>
      </c>
      <c r="AW29" s="54">
        <f t="shared" si="18"/>
        <v>0</v>
      </c>
      <c r="AX29">
        <f t="shared" si="19"/>
        <v>0</v>
      </c>
      <c r="BG29">
        <f t="shared" si="22"/>
        <v>0</v>
      </c>
      <c r="BH29" s="11">
        <f t="shared" si="21"/>
        <v>0</v>
      </c>
    </row>
    <row r="30" spans="1:60" x14ac:dyDescent="0.2">
      <c r="F30">
        <f t="shared" si="3"/>
        <v>0</v>
      </c>
      <c r="G30">
        <f t="shared" si="4"/>
        <v>0</v>
      </c>
      <c r="H30">
        <f t="shared" si="5"/>
        <v>0</v>
      </c>
      <c r="I30" s="54">
        <f t="shared" si="6"/>
        <v>0</v>
      </c>
      <c r="K30">
        <f t="shared" si="7"/>
        <v>0</v>
      </c>
      <c r="L30">
        <f t="shared" si="8"/>
        <v>0</v>
      </c>
      <c r="M30" s="2">
        <f t="shared" si="9"/>
        <v>0</v>
      </c>
      <c r="T30">
        <f t="shared" si="10"/>
        <v>0</v>
      </c>
      <c r="W30">
        <f t="shared" si="11"/>
        <v>0</v>
      </c>
      <c r="X30">
        <f t="shared" si="12"/>
        <v>0</v>
      </c>
      <c r="AF30">
        <f t="shared" si="13"/>
        <v>0</v>
      </c>
      <c r="AH30">
        <f t="shared" si="14"/>
        <v>0</v>
      </c>
      <c r="AK30">
        <f t="shared" si="15"/>
        <v>0</v>
      </c>
      <c r="AT30" s="39"/>
      <c r="AU30">
        <f t="shared" si="16"/>
        <v>0</v>
      </c>
      <c r="AV30">
        <f t="shared" si="17"/>
        <v>0</v>
      </c>
      <c r="AW30" s="54">
        <f t="shared" si="18"/>
        <v>0</v>
      </c>
      <c r="AX30">
        <f t="shared" si="19"/>
        <v>0</v>
      </c>
      <c r="BG30">
        <f t="shared" si="22"/>
        <v>0</v>
      </c>
      <c r="BH30" s="11">
        <f t="shared" si="21"/>
        <v>0</v>
      </c>
    </row>
    <row r="31" spans="1:60" x14ac:dyDescent="0.2">
      <c r="F31">
        <f t="shared" si="3"/>
        <v>0</v>
      </c>
      <c r="G31">
        <f t="shared" si="4"/>
        <v>0</v>
      </c>
      <c r="H31">
        <f t="shared" si="5"/>
        <v>0</v>
      </c>
      <c r="I31" s="54">
        <f t="shared" si="6"/>
        <v>0</v>
      </c>
      <c r="K31">
        <f t="shared" si="7"/>
        <v>0</v>
      </c>
      <c r="L31">
        <f t="shared" si="8"/>
        <v>0</v>
      </c>
      <c r="M31" s="2">
        <f t="shared" si="9"/>
        <v>0</v>
      </c>
      <c r="T31">
        <f t="shared" si="10"/>
        <v>0</v>
      </c>
      <c r="W31">
        <f t="shared" si="11"/>
        <v>0</v>
      </c>
      <c r="X31">
        <f t="shared" si="12"/>
        <v>0</v>
      </c>
      <c r="AF31">
        <f t="shared" si="13"/>
        <v>0</v>
      </c>
      <c r="AH31">
        <f t="shared" si="14"/>
        <v>0</v>
      </c>
      <c r="AK31">
        <f t="shared" si="15"/>
        <v>0</v>
      </c>
      <c r="AT31" s="39"/>
      <c r="AU31">
        <f t="shared" si="16"/>
        <v>0</v>
      </c>
      <c r="AV31">
        <f t="shared" si="17"/>
        <v>0</v>
      </c>
      <c r="AW31" s="54">
        <f t="shared" si="18"/>
        <v>0</v>
      </c>
      <c r="AX31">
        <f t="shared" si="19"/>
        <v>0</v>
      </c>
      <c r="BG31">
        <f t="shared" si="22"/>
        <v>0</v>
      </c>
      <c r="BH31" s="11">
        <f t="shared" si="21"/>
        <v>0</v>
      </c>
    </row>
    <row r="32" spans="1:60" x14ac:dyDescent="0.2">
      <c r="F32">
        <f t="shared" si="3"/>
        <v>0</v>
      </c>
      <c r="G32">
        <f t="shared" si="4"/>
        <v>0</v>
      </c>
      <c r="H32">
        <f t="shared" si="5"/>
        <v>0</v>
      </c>
      <c r="I32" s="54">
        <f t="shared" si="6"/>
        <v>0</v>
      </c>
      <c r="K32">
        <f t="shared" si="7"/>
        <v>0</v>
      </c>
      <c r="L32">
        <f t="shared" si="8"/>
        <v>0</v>
      </c>
      <c r="M32" s="2">
        <f t="shared" si="9"/>
        <v>0</v>
      </c>
      <c r="T32">
        <f t="shared" si="10"/>
        <v>0</v>
      </c>
      <c r="W32">
        <f t="shared" si="11"/>
        <v>0</v>
      </c>
      <c r="X32">
        <f t="shared" si="12"/>
        <v>0</v>
      </c>
      <c r="AF32">
        <f t="shared" si="13"/>
        <v>0</v>
      </c>
      <c r="AH32">
        <f t="shared" si="14"/>
        <v>0</v>
      </c>
      <c r="AK32">
        <f t="shared" si="15"/>
        <v>0</v>
      </c>
      <c r="AT32" s="39"/>
      <c r="AU32">
        <f t="shared" si="16"/>
        <v>0</v>
      </c>
      <c r="AV32">
        <f t="shared" si="17"/>
        <v>0</v>
      </c>
      <c r="AW32" s="54">
        <f t="shared" si="18"/>
        <v>0</v>
      </c>
      <c r="AX32">
        <f t="shared" si="19"/>
        <v>0</v>
      </c>
      <c r="BG32">
        <f t="shared" si="22"/>
        <v>0</v>
      </c>
      <c r="BH32" s="11">
        <f t="shared" si="21"/>
        <v>0</v>
      </c>
    </row>
    <row r="33" spans="6:60" x14ac:dyDescent="0.2">
      <c r="F33">
        <f t="shared" si="3"/>
        <v>0</v>
      </c>
      <c r="G33">
        <f t="shared" si="4"/>
        <v>0</v>
      </c>
      <c r="H33">
        <f t="shared" si="5"/>
        <v>0</v>
      </c>
      <c r="I33" s="54">
        <f t="shared" si="6"/>
        <v>0</v>
      </c>
      <c r="K33">
        <f t="shared" si="7"/>
        <v>0</v>
      </c>
      <c r="L33">
        <f t="shared" si="8"/>
        <v>0</v>
      </c>
      <c r="M33" s="2">
        <f t="shared" si="9"/>
        <v>0</v>
      </c>
      <c r="T33">
        <f t="shared" si="10"/>
        <v>0</v>
      </c>
      <c r="W33">
        <f t="shared" si="11"/>
        <v>0</v>
      </c>
      <c r="X33">
        <f t="shared" si="12"/>
        <v>0</v>
      </c>
      <c r="AF33">
        <f t="shared" si="13"/>
        <v>0</v>
      </c>
      <c r="AH33">
        <f t="shared" si="14"/>
        <v>0</v>
      </c>
      <c r="AK33">
        <f t="shared" si="15"/>
        <v>0</v>
      </c>
      <c r="AT33" s="39"/>
      <c r="AU33">
        <f t="shared" si="16"/>
        <v>0</v>
      </c>
      <c r="AV33">
        <f t="shared" si="17"/>
        <v>0</v>
      </c>
      <c r="AW33" s="54">
        <f t="shared" si="18"/>
        <v>0</v>
      </c>
      <c r="AX33">
        <f t="shared" si="19"/>
        <v>0</v>
      </c>
      <c r="BG33">
        <f t="shared" si="22"/>
        <v>0</v>
      </c>
      <c r="BH33" s="11">
        <f t="shared" si="21"/>
        <v>0</v>
      </c>
    </row>
    <row r="34" spans="6:60" x14ac:dyDescent="0.2">
      <c r="F34">
        <f t="shared" si="3"/>
        <v>0</v>
      </c>
      <c r="G34">
        <f t="shared" si="4"/>
        <v>0</v>
      </c>
      <c r="H34">
        <f t="shared" si="5"/>
        <v>0</v>
      </c>
      <c r="I34" s="54">
        <f t="shared" si="6"/>
        <v>0</v>
      </c>
      <c r="K34">
        <f t="shared" si="7"/>
        <v>0</v>
      </c>
      <c r="L34">
        <f t="shared" si="8"/>
        <v>0</v>
      </c>
      <c r="M34" s="2">
        <f t="shared" si="9"/>
        <v>0</v>
      </c>
      <c r="T34">
        <f t="shared" si="10"/>
        <v>0</v>
      </c>
      <c r="W34">
        <f t="shared" si="11"/>
        <v>0</v>
      </c>
      <c r="X34">
        <f t="shared" si="12"/>
        <v>0</v>
      </c>
      <c r="AF34">
        <f t="shared" si="13"/>
        <v>0</v>
      </c>
      <c r="AH34">
        <f t="shared" si="14"/>
        <v>0</v>
      </c>
      <c r="AK34">
        <f t="shared" si="15"/>
        <v>0</v>
      </c>
      <c r="AT34" s="39"/>
      <c r="AU34">
        <f t="shared" si="16"/>
        <v>0</v>
      </c>
      <c r="AV34">
        <f t="shared" si="17"/>
        <v>0</v>
      </c>
      <c r="AW34" s="54">
        <f t="shared" si="18"/>
        <v>0</v>
      </c>
      <c r="AX34">
        <f t="shared" si="19"/>
        <v>0</v>
      </c>
      <c r="BG34">
        <f t="shared" si="22"/>
        <v>0</v>
      </c>
      <c r="BH34" s="11">
        <f t="shared" si="21"/>
        <v>0</v>
      </c>
    </row>
    <row r="35" spans="6:60" x14ac:dyDescent="0.2">
      <c r="F35">
        <f t="shared" si="3"/>
        <v>0</v>
      </c>
      <c r="G35">
        <f t="shared" si="4"/>
        <v>0</v>
      </c>
      <c r="H35">
        <f t="shared" si="5"/>
        <v>0</v>
      </c>
      <c r="I35" s="54">
        <f t="shared" si="6"/>
        <v>0</v>
      </c>
      <c r="K35">
        <f t="shared" si="7"/>
        <v>0</v>
      </c>
      <c r="L35">
        <f t="shared" si="8"/>
        <v>0</v>
      </c>
      <c r="M35" s="2">
        <f t="shared" si="9"/>
        <v>0</v>
      </c>
      <c r="T35">
        <f t="shared" si="10"/>
        <v>0</v>
      </c>
      <c r="W35">
        <f t="shared" si="11"/>
        <v>0</v>
      </c>
      <c r="X35">
        <f t="shared" si="12"/>
        <v>0</v>
      </c>
      <c r="AF35">
        <f t="shared" si="13"/>
        <v>0</v>
      </c>
      <c r="AH35">
        <f t="shared" si="14"/>
        <v>0</v>
      </c>
      <c r="AK35">
        <f t="shared" si="15"/>
        <v>0</v>
      </c>
      <c r="AT35" s="39"/>
      <c r="AU35">
        <f t="shared" si="16"/>
        <v>0</v>
      </c>
      <c r="AV35">
        <f t="shared" si="17"/>
        <v>0</v>
      </c>
      <c r="AW35" s="54">
        <f t="shared" si="18"/>
        <v>0</v>
      </c>
      <c r="AX35">
        <f t="shared" si="19"/>
        <v>0</v>
      </c>
      <c r="BG35">
        <f t="shared" si="22"/>
        <v>0</v>
      </c>
      <c r="BH35" s="11">
        <f t="shared" si="21"/>
        <v>0</v>
      </c>
    </row>
    <row r="36" spans="6:60" x14ac:dyDescent="0.2">
      <c r="F36">
        <f t="shared" si="3"/>
        <v>0</v>
      </c>
      <c r="G36">
        <f t="shared" si="4"/>
        <v>0</v>
      </c>
      <c r="H36">
        <f t="shared" si="5"/>
        <v>0</v>
      </c>
      <c r="I36" s="54">
        <f t="shared" si="6"/>
        <v>0</v>
      </c>
      <c r="K36">
        <f t="shared" si="7"/>
        <v>0</v>
      </c>
      <c r="L36">
        <f t="shared" si="8"/>
        <v>0</v>
      </c>
      <c r="M36" s="2">
        <f t="shared" si="9"/>
        <v>0</v>
      </c>
      <c r="T36">
        <f t="shared" si="10"/>
        <v>0</v>
      </c>
      <c r="W36">
        <f t="shared" si="11"/>
        <v>0</v>
      </c>
      <c r="X36">
        <f t="shared" si="12"/>
        <v>0</v>
      </c>
      <c r="AF36">
        <f t="shared" si="13"/>
        <v>0</v>
      </c>
      <c r="AH36">
        <f t="shared" si="14"/>
        <v>0</v>
      </c>
      <c r="AK36">
        <f t="shared" si="15"/>
        <v>0</v>
      </c>
      <c r="AT36" s="39"/>
      <c r="AU36">
        <f t="shared" si="16"/>
        <v>0</v>
      </c>
      <c r="AV36">
        <f t="shared" si="17"/>
        <v>0</v>
      </c>
      <c r="AW36" s="54">
        <f t="shared" si="18"/>
        <v>0</v>
      </c>
      <c r="AX36">
        <f t="shared" si="19"/>
        <v>0</v>
      </c>
      <c r="BG36">
        <f t="shared" si="22"/>
        <v>0</v>
      </c>
      <c r="BH36" s="11">
        <f t="shared" si="21"/>
        <v>0</v>
      </c>
    </row>
    <row r="37" spans="6:60" x14ac:dyDescent="0.2">
      <c r="F37">
        <f t="shared" si="3"/>
        <v>0</v>
      </c>
      <c r="G37">
        <f t="shared" si="4"/>
        <v>0</v>
      </c>
      <c r="H37">
        <f t="shared" si="5"/>
        <v>0</v>
      </c>
      <c r="I37" s="54">
        <f t="shared" si="6"/>
        <v>0</v>
      </c>
      <c r="K37">
        <f t="shared" si="7"/>
        <v>0</v>
      </c>
      <c r="L37">
        <f t="shared" si="8"/>
        <v>0</v>
      </c>
      <c r="M37" s="2">
        <f t="shared" si="9"/>
        <v>0</v>
      </c>
      <c r="T37">
        <f t="shared" si="10"/>
        <v>0</v>
      </c>
      <c r="W37">
        <f t="shared" si="11"/>
        <v>0</v>
      </c>
      <c r="X37">
        <f t="shared" si="12"/>
        <v>0</v>
      </c>
      <c r="AF37">
        <f t="shared" si="13"/>
        <v>0</v>
      </c>
      <c r="AH37">
        <f t="shared" si="14"/>
        <v>0</v>
      </c>
      <c r="AK37">
        <f t="shared" si="15"/>
        <v>0</v>
      </c>
      <c r="AT37" s="39"/>
      <c r="AU37">
        <f t="shared" si="16"/>
        <v>0</v>
      </c>
      <c r="AV37">
        <f t="shared" si="17"/>
        <v>0</v>
      </c>
      <c r="AW37" s="54">
        <f t="shared" si="18"/>
        <v>0</v>
      </c>
      <c r="AX37">
        <f t="shared" si="19"/>
        <v>0</v>
      </c>
      <c r="BG37">
        <f t="shared" si="22"/>
        <v>0</v>
      </c>
      <c r="BH37" s="11">
        <f t="shared" si="21"/>
        <v>0</v>
      </c>
    </row>
    <row r="38" spans="6:60" x14ac:dyDescent="0.2">
      <c r="F38">
        <f t="shared" si="3"/>
        <v>0</v>
      </c>
      <c r="G38">
        <f t="shared" si="4"/>
        <v>0</v>
      </c>
      <c r="H38">
        <f t="shared" si="5"/>
        <v>0</v>
      </c>
      <c r="I38" s="54">
        <f t="shared" si="6"/>
        <v>0</v>
      </c>
      <c r="K38">
        <f t="shared" si="7"/>
        <v>0</v>
      </c>
      <c r="L38">
        <f t="shared" si="8"/>
        <v>0</v>
      </c>
      <c r="M38" s="2">
        <f t="shared" si="9"/>
        <v>0</v>
      </c>
      <c r="T38">
        <f t="shared" si="10"/>
        <v>0</v>
      </c>
      <c r="W38">
        <f t="shared" si="11"/>
        <v>0</v>
      </c>
      <c r="X38">
        <f t="shared" si="12"/>
        <v>0</v>
      </c>
      <c r="AF38">
        <f t="shared" si="13"/>
        <v>0</v>
      </c>
      <c r="AH38">
        <f t="shared" si="14"/>
        <v>0</v>
      </c>
      <c r="AK38">
        <f t="shared" si="15"/>
        <v>0</v>
      </c>
      <c r="AT38" s="39"/>
      <c r="AU38">
        <f t="shared" si="16"/>
        <v>0</v>
      </c>
      <c r="AV38">
        <f t="shared" si="17"/>
        <v>0</v>
      </c>
      <c r="AW38" s="54">
        <f t="shared" si="18"/>
        <v>0</v>
      </c>
      <c r="AX38">
        <f t="shared" si="19"/>
        <v>0</v>
      </c>
      <c r="BG38">
        <f t="shared" si="22"/>
        <v>0</v>
      </c>
      <c r="BH38" s="11">
        <f t="shared" si="21"/>
        <v>0</v>
      </c>
    </row>
    <row r="39" spans="6:60" x14ac:dyDescent="0.2">
      <c r="F39">
        <f t="shared" si="3"/>
        <v>0</v>
      </c>
      <c r="G39">
        <f t="shared" si="4"/>
        <v>0</v>
      </c>
      <c r="H39">
        <f t="shared" si="5"/>
        <v>0</v>
      </c>
      <c r="I39" s="54">
        <f t="shared" si="6"/>
        <v>0</v>
      </c>
      <c r="K39">
        <f t="shared" si="7"/>
        <v>0</v>
      </c>
      <c r="L39">
        <f t="shared" si="8"/>
        <v>0</v>
      </c>
      <c r="M39" s="2">
        <f t="shared" si="9"/>
        <v>0</v>
      </c>
      <c r="T39">
        <f t="shared" si="10"/>
        <v>0</v>
      </c>
      <c r="W39">
        <f t="shared" si="11"/>
        <v>0</v>
      </c>
      <c r="X39">
        <f t="shared" si="12"/>
        <v>0</v>
      </c>
      <c r="AF39">
        <f t="shared" si="13"/>
        <v>0</v>
      </c>
      <c r="AH39">
        <f t="shared" si="14"/>
        <v>0</v>
      </c>
      <c r="AK39">
        <f t="shared" si="15"/>
        <v>0</v>
      </c>
      <c r="AT39" s="39"/>
      <c r="AU39">
        <f t="shared" si="16"/>
        <v>0</v>
      </c>
      <c r="AV39">
        <f t="shared" si="17"/>
        <v>0</v>
      </c>
      <c r="AW39" s="54">
        <f t="shared" si="18"/>
        <v>0</v>
      </c>
      <c r="AX39">
        <f t="shared" si="19"/>
        <v>0</v>
      </c>
      <c r="BG39">
        <f t="shared" si="22"/>
        <v>0</v>
      </c>
      <c r="BH39" s="11">
        <f t="shared" si="21"/>
        <v>0</v>
      </c>
    </row>
    <row r="40" spans="6:60" x14ac:dyDescent="0.2">
      <c r="F40">
        <f t="shared" si="3"/>
        <v>0</v>
      </c>
      <c r="G40">
        <f t="shared" si="4"/>
        <v>0</v>
      </c>
      <c r="H40">
        <f t="shared" si="5"/>
        <v>0</v>
      </c>
      <c r="I40" s="54">
        <f t="shared" si="6"/>
        <v>0</v>
      </c>
      <c r="K40">
        <f t="shared" si="7"/>
        <v>0</v>
      </c>
      <c r="L40">
        <f t="shared" si="8"/>
        <v>0</v>
      </c>
      <c r="M40" s="2">
        <f t="shared" si="9"/>
        <v>0</v>
      </c>
      <c r="T40">
        <f t="shared" si="10"/>
        <v>0</v>
      </c>
      <c r="W40">
        <f t="shared" si="11"/>
        <v>0</v>
      </c>
      <c r="X40">
        <f t="shared" si="12"/>
        <v>0</v>
      </c>
      <c r="AF40">
        <f t="shared" si="13"/>
        <v>0</v>
      </c>
      <c r="AH40">
        <f t="shared" si="14"/>
        <v>0</v>
      </c>
      <c r="AK40">
        <f t="shared" si="15"/>
        <v>0</v>
      </c>
      <c r="AT40" s="39"/>
      <c r="AU40">
        <f t="shared" si="16"/>
        <v>0</v>
      </c>
      <c r="AV40">
        <f t="shared" si="17"/>
        <v>0</v>
      </c>
      <c r="AW40" s="54">
        <f t="shared" si="18"/>
        <v>0</v>
      </c>
      <c r="AX40">
        <f t="shared" si="19"/>
        <v>0</v>
      </c>
      <c r="BG40">
        <f t="shared" si="22"/>
        <v>0</v>
      </c>
      <c r="BH40" s="11">
        <f t="shared" si="21"/>
        <v>0</v>
      </c>
    </row>
    <row r="41" spans="6:60" x14ac:dyDescent="0.2">
      <c r="F41">
        <f t="shared" si="3"/>
        <v>0</v>
      </c>
      <c r="G41">
        <f t="shared" si="4"/>
        <v>0</v>
      </c>
      <c r="H41">
        <f t="shared" si="5"/>
        <v>0</v>
      </c>
      <c r="I41" s="54">
        <f t="shared" si="6"/>
        <v>0</v>
      </c>
      <c r="K41">
        <f t="shared" si="7"/>
        <v>0</v>
      </c>
      <c r="L41">
        <f t="shared" si="8"/>
        <v>0</v>
      </c>
      <c r="M41" s="2">
        <f t="shared" si="9"/>
        <v>0</v>
      </c>
      <c r="T41">
        <f t="shared" si="10"/>
        <v>0</v>
      </c>
      <c r="W41">
        <f t="shared" si="11"/>
        <v>0</v>
      </c>
      <c r="X41">
        <f t="shared" si="12"/>
        <v>0</v>
      </c>
      <c r="AF41">
        <f t="shared" si="13"/>
        <v>0</v>
      </c>
      <c r="AH41">
        <f t="shared" si="14"/>
        <v>0</v>
      </c>
      <c r="AK41">
        <f t="shared" si="15"/>
        <v>0</v>
      </c>
      <c r="AT41" s="39"/>
      <c r="AU41">
        <f t="shared" si="16"/>
        <v>0</v>
      </c>
      <c r="AV41">
        <f t="shared" si="17"/>
        <v>0</v>
      </c>
      <c r="AW41" s="54">
        <f t="shared" si="18"/>
        <v>0</v>
      </c>
      <c r="AX41">
        <f t="shared" si="19"/>
        <v>0</v>
      </c>
      <c r="BG41">
        <f t="shared" si="22"/>
        <v>0</v>
      </c>
      <c r="BH41" s="11">
        <f t="shared" si="21"/>
        <v>0</v>
      </c>
    </row>
    <row r="42" spans="6:60" x14ac:dyDescent="0.2">
      <c r="F42">
        <f t="shared" si="3"/>
        <v>0</v>
      </c>
      <c r="G42">
        <f t="shared" si="4"/>
        <v>0</v>
      </c>
      <c r="H42">
        <f t="shared" si="5"/>
        <v>0</v>
      </c>
      <c r="I42" s="54">
        <f t="shared" si="6"/>
        <v>0</v>
      </c>
      <c r="K42">
        <f t="shared" si="7"/>
        <v>0</v>
      </c>
      <c r="L42">
        <f t="shared" si="8"/>
        <v>0</v>
      </c>
      <c r="M42" s="2">
        <f t="shared" si="9"/>
        <v>0</v>
      </c>
      <c r="T42">
        <f t="shared" si="10"/>
        <v>0</v>
      </c>
      <c r="W42">
        <f t="shared" si="11"/>
        <v>0</v>
      </c>
      <c r="X42">
        <f t="shared" si="12"/>
        <v>0</v>
      </c>
      <c r="AF42">
        <f t="shared" si="13"/>
        <v>0</v>
      </c>
      <c r="AH42">
        <f t="shared" si="14"/>
        <v>0</v>
      </c>
      <c r="AK42">
        <f t="shared" si="15"/>
        <v>0</v>
      </c>
      <c r="AT42" s="39"/>
      <c r="AU42">
        <f t="shared" si="16"/>
        <v>0</v>
      </c>
      <c r="AV42">
        <f t="shared" si="17"/>
        <v>0</v>
      </c>
      <c r="AW42" s="54">
        <f t="shared" si="18"/>
        <v>0</v>
      </c>
      <c r="AX42">
        <f t="shared" si="19"/>
        <v>0</v>
      </c>
      <c r="BG42">
        <f t="shared" si="22"/>
        <v>0</v>
      </c>
      <c r="BH42" s="11">
        <f t="shared" si="21"/>
        <v>0</v>
      </c>
    </row>
    <row r="43" spans="6:60" x14ac:dyDescent="0.2">
      <c r="F43">
        <f t="shared" si="3"/>
        <v>0</v>
      </c>
      <c r="G43">
        <f t="shared" si="4"/>
        <v>0</v>
      </c>
      <c r="H43">
        <f t="shared" si="5"/>
        <v>0</v>
      </c>
      <c r="I43" s="54">
        <f t="shared" si="6"/>
        <v>0</v>
      </c>
      <c r="K43">
        <f t="shared" si="7"/>
        <v>0</v>
      </c>
      <c r="L43">
        <f t="shared" si="8"/>
        <v>0</v>
      </c>
      <c r="M43" s="2">
        <f t="shared" si="9"/>
        <v>0</v>
      </c>
      <c r="T43">
        <f t="shared" si="10"/>
        <v>0</v>
      </c>
      <c r="W43">
        <f t="shared" si="11"/>
        <v>0</v>
      </c>
      <c r="X43">
        <f t="shared" si="12"/>
        <v>0</v>
      </c>
      <c r="AF43">
        <f t="shared" si="13"/>
        <v>0</v>
      </c>
      <c r="AH43">
        <f t="shared" si="14"/>
        <v>0</v>
      </c>
      <c r="AK43">
        <f t="shared" si="15"/>
        <v>0</v>
      </c>
      <c r="AT43" s="39"/>
      <c r="AU43">
        <f t="shared" si="16"/>
        <v>0</v>
      </c>
      <c r="AV43">
        <f t="shared" si="17"/>
        <v>0</v>
      </c>
      <c r="AW43" s="54">
        <f t="shared" si="18"/>
        <v>0</v>
      </c>
      <c r="AX43">
        <f t="shared" si="19"/>
        <v>0</v>
      </c>
      <c r="BG43">
        <f t="shared" si="22"/>
        <v>0</v>
      </c>
      <c r="BH43" s="11">
        <f t="shared" si="21"/>
        <v>0</v>
      </c>
    </row>
    <row r="44" spans="6:60" x14ac:dyDescent="0.2">
      <c r="F44">
        <f t="shared" si="3"/>
        <v>0</v>
      </c>
      <c r="G44">
        <f t="shared" si="4"/>
        <v>0</v>
      </c>
      <c r="H44">
        <f t="shared" si="5"/>
        <v>0</v>
      </c>
      <c r="I44" s="54">
        <f t="shared" si="6"/>
        <v>0</v>
      </c>
      <c r="K44">
        <f t="shared" si="7"/>
        <v>0</v>
      </c>
      <c r="L44">
        <f t="shared" si="8"/>
        <v>0</v>
      </c>
      <c r="M44" s="2">
        <f t="shared" si="9"/>
        <v>0</v>
      </c>
      <c r="T44">
        <f t="shared" si="10"/>
        <v>0</v>
      </c>
      <c r="W44">
        <f t="shared" si="11"/>
        <v>0</v>
      </c>
      <c r="X44">
        <f t="shared" si="12"/>
        <v>0</v>
      </c>
      <c r="AF44">
        <f t="shared" si="13"/>
        <v>0</v>
      </c>
      <c r="AH44">
        <f t="shared" si="14"/>
        <v>0</v>
      </c>
      <c r="AK44">
        <f t="shared" si="15"/>
        <v>0</v>
      </c>
      <c r="AT44" s="39"/>
      <c r="AU44">
        <f t="shared" si="16"/>
        <v>0</v>
      </c>
      <c r="AV44">
        <f t="shared" si="17"/>
        <v>0</v>
      </c>
      <c r="AW44" s="54">
        <f t="shared" si="18"/>
        <v>0</v>
      </c>
      <c r="AX44">
        <f t="shared" si="19"/>
        <v>0</v>
      </c>
      <c r="BG44">
        <f t="shared" si="22"/>
        <v>0</v>
      </c>
      <c r="BH44" s="11">
        <f t="shared" si="21"/>
        <v>0</v>
      </c>
    </row>
    <row r="45" spans="6:60" x14ac:dyDescent="0.2">
      <c r="F45">
        <f t="shared" si="3"/>
        <v>0</v>
      </c>
      <c r="G45">
        <f t="shared" si="4"/>
        <v>0</v>
      </c>
      <c r="H45">
        <f t="shared" si="5"/>
        <v>0</v>
      </c>
      <c r="I45" s="54">
        <f t="shared" si="6"/>
        <v>0</v>
      </c>
      <c r="K45">
        <f t="shared" si="7"/>
        <v>0</v>
      </c>
      <c r="L45">
        <f t="shared" si="8"/>
        <v>0</v>
      </c>
      <c r="M45" s="2">
        <f t="shared" si="9"/>
        <v>0</v>
      </c>
      <c r="T45">
        <f t="shared" si="10"/>
        <v>0</v>
      </c>
      <c r="W45">
        <f t="shared" si="11"/>
        <v>0</v>
      </c>
      <c r="X45">
        <f t="shared" si="12"/>
        <v>0</v>
      </c>
      <c r="AF45">
        <f t="shared" si="13"/>
        <v>0</v>
      </c>
      <c r="AH45">
        <f t="shared" si="14"/>
        <v>0</v>
      </c>
      <c r="AK45">
        <f t="shared" si="15"/>
        <v>0</v>
      </c>
      <c r="AT45" s="39"/>
      <c r="AU45">
        <f t="shared" si="16"/>
        <v>0</v>
      </c>
      <c r="AV45">
        <f t="shared" si="17"/>
        <v>0</v>
      </c>
      <c r="AW45" s="54">
        <f t="shared" si="18"/>
        <v>0</v>
      </c>
      <c r="AX45">
        <f t="shared" si="19"/>
        <v>0</v>
      </c>
      <c r="BG45">
        <f t="shared" si="22"/>
        <v>0</v>
      </c>
      <c r="BH45" s="11">
        <f t="shared" si="21"/>
        <v>0</v>
      </c>
    </row>
    <row r="46" spans="6:60" x14ac:dyDescent="0.2">
      <c r="F46">
        <f t="shared" si="3"/>
        <v>0</v>
      </c>
      <c r="G46">
        <f t="shared" si="4"/>
        <v>0</v>
      </c>
      <c r="H46">
        <f t="shared" si="5"/>
        <v>0</v>
      </c>
      <c r="I46" s="54">
        <f t="shared" si="6"/>
        <v>0</v>
      </c>
      <c r="K46">
        <f t="shared" si="7"/>
        <v>0</v>
      </c>
      <c r="L46">
        <f t="shared" si="8"/>
        <v>0</v>
      </c>
      <c r="M46" s="2">
        <f t="shared" si="9"/>
        <v>0</v>
      </c>
      <c r="T46">
        <f t="shared" si="10"/>
        <v>0</v>
      </c>
      <c r="W46">
        <f t="shared" si="11"/>
        <v>0</v>
      </c>
      <c r="X46">
        <f t="shared" si="12"/>
        <v>0</v>
      </c>
      <c r="AF46">
        <f t="shared" si="13"/>
        <v>0</v>
      </c>
      <c r="AH46">
        <f t="shared" si="14"/>
        <v>0</v>
      </c>
      <c r="AK46">
        <f t="shared" si="15"/>
        <v>0</v>
      </c>
      <c r="AT46" s="39"/>
      <c r="AU46">
        <f t="shared" si="16"/>
        <v>0</v>
      </c>
      <c r="AV46">
        <f t="shared" si="17"/>
        <v>0</v>
      </c>
      <c r="AW46" s="54">
        <f t="shared" si="18"/>
        <v>0</v>
      </c>
      <c r="AX46">
        <f t="shared" si="19"/>
        <v>0</v>
      </c>
      <c r="BG46">
        <f t="shared" si="22"/>
        <v>0</v>
      </c>
      <c r="BH46" s="11">
        <f t="shared" si="21"/>
        <v>0</v>
      </c>
    </row>
    <row r="47" spans="6:60" x14ac:dyDescent="0.2">
      <c r="F47">
        <f t="shared" si="3"/>
        <v>0</v>
      </c>
      <c r="G47">
        <f t="shared" si="4"/>
        <v>0</v>
      </c>
      <c r="H47">
        <f t="shared" si="5"/>
        <v>0</v>
      </c>
      <c r="I47" s="54">
        <f t="shared" si="6"/>
        <v>0</v>
      </c>
      <c r="K47">
        <f t="shared" si="7"/>
        <v>0</v>
      </c>
      <c r="L47">
        <f t="shared" si="8"/>
        <v>0</v>
      </c>
      <c r="M47" s="2">
        <f t="shared" si="9"/>
        <v>0</v>
      </c>
      <c r="T47">
        <f t="shared" si="10"/>
        <v>0</v>
      </c>
      <c r="W47">
        <f t="shared" si="11"/>
        <v>0</v>
      </c>
      <c r="X47">
        <f t="shared" si="12"/>
        <v>0</v>
      </c>
      <c r="AF47">
        <f t="shared" si="13"/>
        <v>0</v>
      </c>
      <c r="AH47">
        <f t="shared" si="14"/>
        <v>0</v>
      </c>
      <c r="AK47">
        <f t="shared" si="15"/>
        <v>0</v>
      </c>
      <c r="AT47" s="39"/>
      <c r="AU47">
        <f t="shared" si="16"/>
        <v>0</v>
      </c>
      <c r="AV47">
        <f t="shared" si="17"/>
        <v>0</v>
      </c>
      <c r="AW47" s="54">
        <f t="shared" si="18"/>
        <v>0</v>
      </c>
      <c r="AX47">
        <f t="shared" si="19"/>
        <v>0</v>
      </c>
      <c r="BG47">
        <f t="shared" si="22"/>
        <v>0</v>
      </c>
      <c r="BH47" s="11">
        <f t="shared" si="21"/>
        <v>0</v>
      </c>
    </row>
    <row r="48" spans="6:60" x14ac:dyDescent="0.2">
      <c r="F48">
        <f t="shared" si="3"/>
        <v>0</v>
      </c>
      <c r="G48">
        <f t="shared" si="4"/>
        <v>0</v>
      </c>
      <c r="H48">
        <f t="shared" si="5"/>
        <v>0</v>
      </c>
      <c r="I48" s="54">
        <f t="shared" si="6"/>
        <v>0</v>
      </c>
      <c r="K48">
        <f t="shared" si="7"/>
        <v>0</v>
      </c>
      <c r="L48">
        <f t="shared" si="8"/>
        <v>0</v>
      </c>
      <c r="M48" s="2">
        <f t="shared" si="9"/>
        <v>0</v>
      </c>
      <c r="T48">
        <f t="shared" si="10"/>
        <v>0</v>
      </c>
      <c r="W48">
        <f t="shared" si="11"/>
        <v>0</v>
      </c>
      <c r="X48">
        <f t="shared" si="12"/>
        <v>0</v>
      </c>
      <c r="AF48">
        <f t="shared" si="13"/>
        <v>0</v>
      </c>
      <c r="AH48">
        <f t="shared" si="14"/>
        <v>0</v>
      </c>
      <c r="AK48">
        <f t="shared" si="15"/>
        <v>0</v>
      </c>
      <c r="AT48" s="39"/>
      <c r="AU48">
        <f t="shared" si="16"/>
        <v>0</v>
      </c>
      <c r="AV48">
        <f t="shared" si="17"/>
        <v>0</v>
      </c>
      <c r="AW48" s="54">
        <f t="shared" si="18"/>
        <v>0</v>
      </c>
      <c r="AX48">
        <f t="shared" si="19"/>
        <v>0</v>
      </c>
      <c r="BG48">
        <f t="shared" si="22"/>
        <v>0</v>
      </c>
      <c r="BH48" s="11">
        <f t="shared" si="21"/>
        <v>0</v>
      </c>
    </row>
    <row r="49" spans="6:60" x14ac:dyDescent="0.2">
      <c r="F49">
        <f t="shared" si="3"/>
        <v>0</v>
      </c>
      <c r="G49">
        <f t="shared" si="4"/>
        <v>0</v>
      </c>
      <c r="H49">
        <f t="shared" si="5"/>
        <v>0</v>
      </c>
      <c r="I49" s="54">
        <f t="shared" si="6"/>
        <v>0</v>
      </c>
      <c r="K49">
        <f t="shared" si="7"/>
        <v>0</v>
      </c>
      <c r="L49">
        <f t="shared" si="8"/>
        <v>0</v>
      </c>
      <c r="M49" s="2">
        <f t="shared" si="9"/>
        <v>0</v>
      </c>
      <c r="T49">
        <f t="shared" si="10"/>
        <v>0</v>
      </c>
      <c r="W49">
        <f t="shared" si="11"/>
        <v>0</v>
      </c>
      <c r="X49">
        <f t="shared" si="12"/>
        <v>0</v>
      </c>
      <c r="AF49">
        <f t="shared" si="13"/>
        <v>0</v>
      </c>
      <c r="AH49">
        <f t="shared" si="14"/>
        <v>0</v>
      </c>
      <c r="AK49">
        <f t="shared" si="15"/>
        <v>0</v>
      </c>
      <c r="AT49" s="39"/>
      <c r="AU49">
        <f t="shared" si="16"/>
        <v>0</v>
      </c>
      <c r="AV49">
        <f t="shared" si="17"/>
        <v>0</v>
      </c>
      <c r="AW49" s="54">
        <f t="shared" si="18"/>
        <v>0</v>
      </c>
      <c r="AX49">
        <f t="shared" si="19"/>
        <v>0</v>
      </c>
      <c r="BG49">
        <f t="shared" si="22"/>
        <v>0</v>
      </c>
      <c r="BH49" s="11">
        <f t="shared" si="21"/>
        <v>0</v>
      </c>
    </row>
    <row r="50" spans="6:60" x14ac:dyDescent="0.2">
      <c r="F50">
        <f t="shared" si="3"/>
        <v>0</v>
      </c>
      <c r="G50">
        <f t="shared" si="4"/>
        <v>0</v>
      </c>
      <c r="H50">
        <f t="shared" si="5"/>
        <v>0</v>
      </c>
      <c r="I50" s="54">
        <f t="shared" si="6"/>
        <v>0</v>
      </c>
      <c r="K50">
        <f t="shared" si="7"/>
        <v>0</v>
      </c>
      <c r="L50">
        <f t="shared" si="8"/>
        <v>0</v>
      </c>
      <c r="M50" s="2">
        <f t="shared" si="9"/>
        <v>0</v>
      </c>
      <c r="T50">
        <f t="shared" si="10"/>
        <v>0</v>
      </c>
      <c r="W50">
        <f t="shared" si="11"/>
        <v>0</v>
      </c>
      <c r="X50">
        <f t="shared" si="12"/>
        <v>0</v>
      </c>
      <c r="AF50">
        <f t="shared" si="13"/>
        <v>0</v>
      </c>
      <c r="AH50">
        <f t="shared" si="14"/>
        <v>0</v>
      </c>
      <c r="AK50">
        <f t="shared" si="15"/>
        <v>0</v>
      </c>
      <c r="AT50" s="39"/>
      <c r="AU50">
        <f t="shared" si="16"/>
        <v>0</v>
      </c>
      <c r="AV50">
        <f t="shared" si="17"/>
        <v>0</v>
      </c>
      <c r="AW50" s="54">
        <f t="shared" si="18"/>
        <v>0</v>
      </c>
      <c r="AX50">
        <f t="shared" si="19"/>
        <v>0</v>
      </c>
      <c r="BG50">
        <f t="shared" si="22"/>
        <v>0</v>
      </c>
      <c r="BH50" s="11">
        <f t="shared" si="21"/>
        <v>0</v>
      </c>
    </row>
    <row r="51" spans="6:60" x14ac:dyDescent="0.2">
      <c r="F51">
        <f t="shared" si="3"/>
        <v>0</v>
      </c>
      <c r="G51">
        <f t="shared" si="4"/>
        <v>0</v>
      </c>
      <c r="H51">
        <f t="shared" si="5"/>
        <v>0</v>
      </c>
      <c r="I51" s="54">
        <f t="shared" si="6"/>
        <v>0</v>
      </c>
      <c r="K51">
        <f t="shared" si="7"/>
        <v>0</v>
      </c>
      <c r="L51">
        <f t="shared" si="8"/>
        <v>0</v>
      </c>
      <c r="M51" s="2">
        <f t="shared" si="9"/>
        <v>0</v>
      </c>
      <c r="T51">
        <f t="shared" si="10"/>
        <v>0</v>
      </c>
      <c r="W51">
        <f t="shared" si="11"/>
        <v>0</v>
      </c>
      <c r="X51">
        <f t="shared" si="12"/>
        <v>0</v>
      </c>
      <c r="AF51">
        <f t="shared" si="13"/>
        <v>0</v>
      </c>
      <c r="AH51">
        <f t="shared" si="14"/>
        <v>0</v>
      </c>
      <c r="AK51">
        <f t="shared" si="15"/>
        <v>0</v>
      </c>
      <c r="AT51" s="39"/>
      <c r="AU51">
        <f t="shared" si="16"/>
        <v>0</v>
      </c>
      <c r="AV51">
        <f t="shared" si="17"/>
        <v>0</v>
      </c>
      <c r="AW51" s="54">
        <f t="shared" si="18"/>
        <v>0</v>
      </c>
      <c r="AX51">
        <f t="shared" si="19"/>
        <v>0</v>
      </c>
      <c r="BG51">
        <f t="shared" si="22"/>
        <v>0</v>
      </c>
      <c r="BH51" s="11">
        <f t="shared" si="21"/>
        <v>0</v>
      </c>
    </row>
    <row r="52" spans="6:60" x14ac:dyDescent="0.2">
      <c r="F52">
        <f t="shared" si="3"/>
        <v>0</v>
      </c>
      <c r="G52">
        <f t="shared" si="4"/>
        <v>0</v>
      </c>
      <c r="H52">
        <f t="shared" si="5"/>
        <v>0</v>
      </c>
      <c r="I52" s="54">
        <f t="shared" si="6"/>
        <v>0</v>
      </c>
      <c r="K52">
        <f t="shared" si="7"/>
        <v>0</v>
      </c>
      <c r="L52">
        <f t="shared" si="8"/>
        <v>0</v>
      </c>
      <c r="M52" s="2">
        <f t="shared" si="9"/>
        <v>0</v>
      </c>
      <c r="T52">
        <f t="shared" si="10"/>
        <v>0</v>
      </c>
      <c r="W52">
        <f t="shared" si="11"/>
        <v>0</v>
      </c>
      <c r="X52">
        <f t="shared" si="12"/>
        <v>0</v>
      </c>
      <c r="AF52">
        <f t="shared" si="13"/>
        <v>0</v>
      </c>
      <c r="AH52">
        <f t="shared" si="14"/>
        <v>0</v>
      </c>
      <c r="AK52">
        <f t="shared" si="15"/>
        <v>0</v>
      </c>
      <c r="AT52" s="39"/>
      <c r="AU52">
        <f t="shared" si="16"/>
        <v>0</v>
      </c>
      <c r="AV52">
        <f t="shared" si="17"/>
        <v>0</v>
      </c>
      <c r="AW52" s="54">
        <f t="shared" si="18"/>
        <v>0</v>
      </c>
      <c r="AX52">
        <f t="shared" si="19"/>
        <v>0</v>
      </c>
      <c r="BG52">
        <f t="shared" si="22"/>
        <v>0</v>
      </c>
      <c r="BH52" s="11">
        <f t="shared" si="21"/>
        <v>0</v>
      </c>
    </row>
    <row r="53" spans="6:60" x14ac:dyDescent="0.2">
      <c r="F53">
        <f t="shared" si="3"/>
        <v>0</v>
      </c>
      <c r="G53">
        <f t="shared" si="4"/>
        <v>0</v>
      </c>
      <c r="H53">
        <f t="shared" si="5"/>
        <v>0</v>
      </c>
      <c r="I53" s="54">
        <f t="shared" si="6"/>
        <v>0</v>
      </c>
      <c r="K53">
        <f t="shared" si="7"/>
        <v>0</v>
      </c>
      <c r="L53">
        <f t="shared" si="8"/>
        <v>0</v>
      </c>
      <c r="M53" s="2">
        <f t="shared" si="9"/>
        <v>0</v>
      </c>
      <c r="T53">
        <f t="shared" si="10"/>
        <v>0</v>
      </c>
      <c r="W53">
        <f t="shared" si="11"/>
        <v>0</v>
      </c>
      <c r="X53">
        <f t="shared" si="12"/>
        <v>0</v>
      </c>
      <c r="AF53">
        <f t="shared" si="13"/>
        <v>0</v>
      </c>
      <c r="AH53">
        <f t="shared" si="14"/>
        <v>0</v>
      </c>
      <c r="AK53">
        <f t="shared" si="15"/>
        <v>0</v>
      </c>
      <c r="AT53" s="39"/>
      <c r="AU53">
        <f t="shared" si="16"/>
        <v>0</v>
      </c>
      <c r="AV53">
        <f t="shared" si="17"/>
        <v>0</v>
      </c>
      <c r="AW53" s="54">
        <f t="shared" si="18"/>
        <v>0</v>
      </c>
      <c r="AX53">
        <f t="shared" si="19"/>
        <v>0</v>
      </c>
      <c r="BG53">
        <f t="shared" si="22"/>
        <v>0</v>
      </c>
      <c r="BH53" s="11">
        <f t="shared" si="21"/>
        <v>0</v>
      </c>
    </row>
    <row r="54" spans="6:60" x14ac:dyDescent="0.2">
      <c r="F54">
        <f t="shared" si="3"/>
        <v>0</v>
      </c>
      <c r="G54">
        <f t="shared" si="4"/>
        <v>0</v>
      </c>
      <c r="H54">
        <f t="shared" si="5"/>
        <v>0</v>
      </c>
      <c r="I54" s="54">
        <f t="shared" si="6"/>
        <v>0</v>
      </c>
      <c r="K54">
        <f t="shared" si="7"/>
        <v>0</v>
      </c>
      <c r="L54">
        <f t="shared" si="8"/>
        <v>0</v>
      </c>
      <c r="M54" s="2">
        <f t="shared" si="9"/>
        <v>0</v>
      </c>
      <c r="T54">
        <f t="shared" si="10"/>
        <v>0</v>
      </c>
      <c r="W54">
        <f t="shared" si="11"/>
        <v>0</v>
      </c>
      <c r="X54">
        <f t="shared" si="12"/>
        <v>0</v>
      </c>
      <c r="AF54">
        <f t="shared" si="13"/>
        <v>0</v>
      </c>
      <c r="AH54">
        <f t="shared" si="14"/>
        <v>0</v>
      </c>
      <c r="AK54">
        <f t="shared" si="15"/>
        <v>0</v>
      </c>
      <c r="AT54" s="39"/>
      <c r="AU54">
        <f t="shared" si="16"/>
        <v>0</v>
      </c>
      <c r="AV54">
        <f t="shared" si="17"/>
        <v>0</v>
      </c>
      <c r="AW54" s="54">
        <f t="shared" si="18"/>
        <v>0</v>
      </c>
      <c r="AX54">
        <f t="shared" si="19"/>
        <v>0</v>
      </c>
      <c r="BG54">
        <f t="shared" si="22"/>
        <v>0</v>
      </c>
      <c r="BH54" s="11">
        <f t="shared" si="21"/>
        <v>0</v>
      </c>
    </row>
    <row r="55" spans="6:60" x14ac:dyDescent="0.2">
      <c r="F55">
        <f t="shared" si="3"/>
        <v>0</v>
      </c>
      <c r="G55">
        <f t="shared" si="4"/>
        <v>0</v>
      </c>
      <c r="H55">
        <f t="shared" si="5"/>
        <v>0</v>
      </c>
      <c r="I55" s="54">
        <f t="shared" si="6"/>
        <v>0</v>
      </c>
      <c r="K55">
        <f t="shared" si="7"/>
        <v>0</v>
      </c>
      <c r="L55">
        <f t="shared" si="8"/>
        <v>0</v>
      </c>
      <c r="M55" s="2">
        <f t="shared" si="9"/>
        <v>0</v>
      </c>
      <c r="T55">
        <f t="shared" si="10"/>
        <v>0</v>
      </c>
      <c r="W55">
        <f t="shared" si="11"/>
        <v>0</v>
      </c>
      <c r="X55">
        <f t="shared" si="12"/>
        <v>0</v>
      </c>
      <c r="AF55">
        <f t="shared" si="13"/>
        <v>0</v>
      </c>
      <c r="AH55">
        <f t="shared" si="14"/>
        <v>0</v>
      </c>
      <c r="AK55">
        <f t="shared" si="15"/>
        <v>0</v>
      </c>
      <c r="AT55" s="39"/>
      <c r="AU55">
        <f t="shared" si="16"/>
        <v>0</v>
      </c>
      <c r="AV55">
        <f t="shared" si="17"/>
        <v>0</v>
      </c>
      <c r="AW55" s="54">
        <f t="shared" si="18"/>
        <v>0</v>
      </c>
      <c r="AX55">
        <f t="shared" si="19"/>
        <v>0</v>
      </c>
      <c r="BG55">
        <f t="shared" si="22"/>
        <v>0</v>
      </c>
      <c r="BH55" s="11">
        <f t="shared" si="21"/>
        <v>0</v>
      </c>
    </row>
    <row r="56" spans="6:60" x14ac:dyDescent="0.2">
      <c r="F56">
        <f t="shared" si="3"/>
        <v>0</v>
      </c>
      <c r="G56">
        <f t="shared" si="4"/>
        <v>0</v>
      </c>
      <c r="H56">
        <f t="shared" si="5"/>
        <v>0</v>
      </c>
      <c r="I56" s="54">
        <f t="shared" si="6"/>
        <v>0</v>
      </c>
      <c r="K56">
        <f t="shared" si="7"/>
        <v>0</v>
      </c>
      <c r="L56">
        <f t="shared" si="8"/>
        <v>0</v>
      </c>
      <c r="M56" s="2">
        <f t="shared" si="9"/>
        <v>0</v>
      </c>
      <c r="T56">
        <f t="shared" si="10"/>
        <v>0</v>
      </c>
      <c r="W56">
        <f t="shared" si="11"/>
        <v>0</v>
      </c>
      <c r="X56">
        <f t="shared" si="12"/>
        <v>0</v>
      </c>
      <c r="AF56">
        <f t="shared" si="13"/>
        <v>0</v>
      </c>
      <c r="AH56">
        <f t="shared" si="14"/>
        <v>0</v>
      </c>
      <c r="AK56">
        <f t="shared" si="15"/>
        <v>0</v>
      </c>
      <c r="AT56" s="39"/>
      <c r="AU56">
        <f t="shared" si="16"/>
        <v>0</v>
      </c>
      <c r="AV56">
        <f t="shared" si="17"/>
        <v>0</v>
      </c>
      <c r="AW56" s="54">
        <f t="shared" si="18"/>
        <v>0</v>
      </c>
      <c r="AX56">
        <f t="shared" si="19"/>
        <v>0</v>
      </c>
      <c r="BG56">
        <f t="shared" si="22"/>
        <v>0</v>
      </c>
      <c r="BH56" s="11">
        <f t="shared" si="21"/>
        <v>0</v>
      </c>
    </row>
    <row r="57" spans="6:60" x14ac:dyDescent="0.2">
      <c r="F57">
        <f t="shared" si="3"/>
        <v>0</v>
      </c>
      <c r="G57">
        <f t="shared" si="4"/>
        <v>0</v>
      </c>
      <c r="H57">
        <f t="shared" si="5"/>
        <v>0</v>
      </c>
      <c r="I57" s="54">
        <f t="shared" si="6"/>
        <v>0</v>
      </c>
      <c r="K57">
        <f t="shared" si="7"/>
        <v>0</v>
      </c>
      <c r="L57">
        <f t="shared" si="8"/>
        <v>0</v>
      </c>
      <c r="M57" s="2">
        <f t="shared" si="9"/>
        <v>0</v>
      </c>
      <c r="T57">
        <f t="shared" si="10"/>
        <v>0</v>
      </c>
      <c r="W57">
        <f t="shared" si="11"/>
        <v>0</v>
      </c>
      <c r="X57">
        <f t="shared" si="12"/>
        <v>0</v>
      </c>
      <c r="AF57">
        <f t="shared" si="13"/>
        <v>0</v>
      </c>
      <c r="AH57">
        <f t="shared" si="14"/>
        <v>0</v>
      </c>
      <c r="AK57">
        <f t="shared" si="15"/>
        <v>0</v>
      </c>
      <c r="AT57" s="39"/>
      <c r="AU57">
        <f t="shared" si="16"/>
        <v>0</v>
      </c>
      <c r="AV57">
        <f t="shared" si="17"/>
        <v>0</v>
      </c>
      <c r="AW57" s="54">
        <f t="shared" si="18"/>
        <v>0</v>
      </c>
      <c r="AX57">
        <f t="shared" si="19"/>
        <v>0</v>
      </c>
      <c r="BG57">
        <f t="shared" si="22"/>
        <v>0</v>
      </c>
      <c r="BH57" s="11">
        <f t="shared" si="21"/>
        <v>0</v>
      </c>
    </row>
    <row r="58" spans="6:60" x14ac:dyDescent="0.2">
      <c r="F58">
        <f t="shared" si="3"/>
        <v>0</v>
      </c>
      <c r="G58">
        <f t="shared" si="4"/>
        <v>0</v>
      </c>
      <c r="H58">
        <f t="shared" si="5"/>
        <v>0</v>
      </c>
      <c r="I58" s="54">
        <f t="shared" si="6"/>
        <v>0</v>
      </c>
      <c r="K58">
        <f t="shared" si="7"/>
        <v>0</v>
      </c>
      <c r="L58">
        <f t="shared" si="8"/>
        <v>0</v>
      </c>
      <c r="M58" s="2">
        <f t="shared" si="9"/>
        <v>0</v>
      </c>
      <c r="T58">
        <f t="shared" si="10"/>
        <v>0</v>
      </c>
      <c r="W58">
        <f t="shared" si="11"/>
        <v>0</v>
      </c>
      <c r="X58">
        <f t="shared" si="12"/>
        <v>0</v>
      </c>
      <c r="AF58">
        <f t="shared" si="13"/>
        <v>0</v>
      </c>
      <c r="AH58">
        <f t="shared" si="14"/>
        <v>0</v>
      </c>
      <c r="AK58">
        <f t="shared" si="15"/>
        <v>0</v>
      </c>
      <c r="AT58" s="39"/>
      <c r="AU58">
        <f t="shared" si="16"/>
        <v>0</v>
      </c>
      <c r="AV58">
        <f t="shared" si="17"/>
        <v>0</v>
      </c>
      <c r="AW58" s="54">
        <f t="shared" si="18"/>
        <v>0</v>
      </c>
      <c r="AX58">
        <f t="shared" si="19"/>
        <v>0</v>
      </c>
      <c r="BG58">
        <f t="shared" si="22"/>
        <v>0</v>
      </c>
      <c r="BH58" s="11">
        <f t="shared" si="21"/>
        <v>0</v>
      </c>
    </row>
    <row r="59" spans="6:60" x14ac:dyDescent="0.2">
      <c r="F59">
        <f t="shared" si="3"/>
        <v>0</v>
      </c>
      <c r="G59">
        <f t="shared" si="4"/>
        <v>0</v>
      </c>
      <c r="H59">
        <f t="shared" si="5"/>
        <v>0</v>
      </c>
      <c r="I59" s="54">
        <f t="shared" si="6"/>
        <v>0</v>
      </c>
      <c r="K59">
        <f t="shared" si="7"/>
        <v>0</v>
      </c>
      <c r="L59">
        <f t="shared" si="8"/>
        <v>0</v>
      </c>
      <c r="M59" s="2">
        <f t="shared" si="9"/>
        <v>0</v>
      </c>
      <c r="T59">
        <f t="shared" si="10"/>
        <v>0</v>
      </c>
      <c r="W59">
        <f t="shared" si="11"/>
        <v>0</v>
      </c>
      <c r="X59">
        <f t="shared" si="12"/>
        <v>0</v>
      </c>
      <c r="AF59">
        <f t="shared" si="13"/>
        <v>0</v>
      </c>
      <c r="AH59">
        <f t="shared" si="14"/>
        <v>0</v>
      </c>
      <c r="AK59">
        <f t="shared" si="15"/>
        <v>0</v>
      </c>
      <c r="AT59" s="39"/>
      <c r="AU59">
        <f t="shared" si="16"/>
        <v>0</v>
      </c>
      <c r="AV59">
        <f t="shared" si="17"/>
        <v>0</v>
      </c>
      <c r="AW59" s="54">
        <f t="shared" si="18"/>
        <v>0</v>
      </c>
      <c r="AX59">
        <f t="shared" si="19"/>
        <v>0</v>
      </c>
      <c r="BG59">
        <f t="shared" si="22"/>
        <v>0</v>
      </c>
      <c r="BH59" s="11">
        <f t="shared" si="21"/>
        <v>0</v>
      </c>
    </row>
    <row r="60" spans="6:60" x14ac:dyDescent="0.2">
      <c r="F60">
        <f t="shared" si="3"/>
        <v>0</v>
      </c>
      <c r="G60">
        <f t="shared" si="4"/>
        <v>0</v>
      </c>
      <c r="H60">
        <f t="shared" si="5"/>
        <v>0</v>
      </c>
      <c r="I60" s="54">
        <f t="shared" si="6"/>
        <v>0</v>
      </c>
      <c r="K60">
        <f t="shared" si="7"/>
        <v>0</v>
      </c>
      <c r="L60">
        <f t="shared" si="8"/>
        <v>0</v>
      </c>
      <c r="M60" s="2">
        <f t="shared" si="9"/>
        <v>0</v>
      </c>
      <c r="T60">
        <f t="shared" si="10"/>
        <v>0</v>
      </c>
      <c r="W60">
        <f t="shared" si="11"/>
        <v>0</v>
      </c>
      <c r="X60">
        <f t="shared" si="12"/>
        <v>0</v>
      </c>
      <c r="AF60">
        <f t="shared" si="13"/>
        <v>0</v>
      </c>
      <c r="AH60">
        <f t="shared" si="14"/>
        <v>0</v>
      </c>
      <c r="AK60">
        <f t="shared" si="15"/>
        <v>0</v>
      </c>
      <c r="AT60" s="39"/>
      <c r="AU60">
        <f t="shared" si="16"/>
        <v>0</v>
      </c>
      <c r="AV60">
        <f t="shared" si="17"/>
        <v>0</v>
      </c>
      <c r="AW60" s="54">
        <f t="shared" si="18"/>
        <v>0</v>
      </c>
      <c r="AX60">
        <f t="shared" si="19"/>
        <v>0</v>
      </c>
      <c r="BG60">
        <f t="shared" si="22"/>
        <v>0</v>
      </c>
      <c r="BH60" s="11">
        <f t="shared" si="21"/>
        <v>0</v>
      </c>
    </row>
    <row r="61" spans="6:60" x14ac:dyDescent="0.2">
      <c r="F61">
        <f t="shared" si="3"/>
        <v>0</v>
      </c>
      <c r="G61">
        <f t="shared" si="4"/>
        <v>0</v>
      </c>
      <c r="H61">
        <f t="shared" si="5"/>
        <v>0</v>
      </c>
      <c r="I61" s="54">
        <f t="shared" si="6"/>
        <v>0</v>
      </c>
      <c r="K61">
        <f t="shared" si="7"/>
        <v>0</v>
      </c>
      <c r="L61">
        <f t="shared" si="8"/>
        <v>0</v>
      </c>
      <c r="M61" s="2">
        <f t="shared" si="9"/>
        <v>0</v>
      </c>
      <c r="T61">
        <f t="shared" si="10"/>
        <v>0</v>
      </c>
      <c r="W61">
        <f t="shared" si="11"/>
        <v>0</v>
      </c>
      <c r="X61">
        <f t="shared" si="12"/>
        <v>0</v>
      </c>
      <c r="AF61">
        <f t="shared" si="13"/>
        <v>0</v>
      </c>
      <c r="AH61">
        <f t="shared" si="14"/>
        <v>0</v>
      </c>
      <c r="AK61">
        <f t="shared" si="15"/>
        <v>0</v>
      </c>
      <c r="AT61" s="39"/>
      <c r="AU61">
        <f t="shared" si="16"/>
        <v>0</v>
      </c>
      <c r="AV61">
        <f t="shared" si="17"/>
        <v>0</v>
      </c>
      <c r="AW61" s="54">
        <f t="shared" si="18"/>
        <v>0</v>
      </c>
      <c r="AX61">
        <f t="shared" si="19"/>
        <v>0</v>
      </c>
      <c r="BG61">
        <f t="shared" si="22"/>
        <v>0</v>
      </c>
      <c r="BH61" s="11">
        <f t="shared" si="21"/>
        <v>0</v>
      </c>
    </row>
    <row r="62" spans="6:60" x14ac:dyDescent="0.2">
      <c r="F62">
        <f t="shared" ref="F62:F96" si="23">IF(B62="",0,(LEN(B62)-LEN(SUBSTITUTE(B62,". ","."))+1))</f>
        <v>0</v>
      </c>
      <c r="G62">
        <f t="shared" ref="G62:G96" si="24">IF(B62="",0,LEN(B62)-LEN(SUBSTITUTE(B62," ",""))+1)</f>
        <v>0</v>
      </c>
      <c r="H62">
        <f t="shared" ref="H62:H96" si="25">IF(F62=0,0,G62/F62)</f>
        <v>0</v>
      </c>
      <c r="I62" s="54">
        <f t="shared" si="6"/>
        <v>0</v>
      </c>
      <c r="K62">
        <f t="shared" ref="K62:K96" si="26">IF(G62=0,0,J62/G62)</f>
        <v>0</v>
      </c>
      <c r="L62">
        <f t="shared" si="8"/>
        <v>0</v>
      </c>
      <c r="M62" s="2">
        <f t="shared" ref="M62:M96" si="27">IF(G62=0,0,L62/G62)</f>
        <v>0</v>
      </c>
      <c r="T62">
        <f t="shared" ref="T62:T96" si="28">QUOTIENT((Q62+R62+S62),3)</f>
        <v>0</v>
      </c>
      <c r="W62">
        <f t="shared" ref="W62:W96" si="29">QUOTIENT((P62+T62),2)</f>
        <v>0</v>
      </c>
      <c r="X62">
        <f t="shared" ref="X62:X96" si="30">IF(U62=1,1,IF(V62=1,1,0))</f>
        <v>0</v>
      </c>
      <c r="AF62">
        <f t="shared" si="13"/>
        <v>0</v>
      </c>
      <c r="AH62">
        <f t="shared" si="14"/>
        <v>0</v>
      </c>
      <c r="AK62">
        <f t="shared" si="15"/>
        <v>0</v>
      </c>
      <c r="AT62" s="39"/>
      <c r="AU62">
        <f t="shared" ref="AU62:AU96" si="31">IF(G62=0,0,(206.835-(84.6*(K62))-(1.015*(H62))))</f>
        <v>0</v>
      </c>
      <c r="AV62">
        <f t="shared" ref="AV62:AV96" si="32">IF(G62=0,0,(0.39*H62)+(11.8*K62)-15.59)</f>
        <v>0</v>
      </c>
      <c r="AW62" s="54">
        <f t="shared" si="18"/>
        <v>0</v>
      </c>
      <c r="AX62">
        <f t="shared" ref="AX62:AX96" si="33">IF(I62=0,0,(4.71*M62)+(0.5*H62)-21.43)</f>
        <v>0</v>
      </c>
      <c r="BG62">
        <f t="shared" ref="BG62:BG96" si="34">IF(E62=0,0,AF62/E62*1000)</f>
        <v>0</v>
      </c>
      <c r="BH62" s="11">
        <f t="shared" ref="BH62:BH96" si="35">G62/200/24/60</f>
        <v>0</v>
      </c>
    </row>
    <row r="63" spans="6:60" x14ac:dyDescent="0.2">
      <c r="F63">
        <f t="shared" si="23"/>
        <v>0</v>
      </c>
      <c r="G63">
        <f t="shared" si="24"/>
        <v>0</v>
      </c>
      <c r="H63">
        <f t="shared" si="25"/>
        <v>0</v>
      </c>
      <c r="I63" s="54">
        <f t="shared" si="6"/>
        <v>0</v>
      </c>
      <c r="K63">
        <f t="shared" si="26"/>
        <v>0</v>
      </c>
      <c r="L63">
        <f t="shared" si="8"/>
        <v>0</v>
      </c>
      <c r="M63" s="2">
        <f t="shared" si="27"/>
        <v>0</v>
      </c>
      <c r="T63">
        <f t="shared" si="28"/>
        <v>0</v>
      </c>
      <c r="W63">
        <f t="shared" si="29"/>
        <v>0</v>
      </c>
      <c r="X63">
        <f t="shared" si="30"/>
        <v>0</v>
      </c>
      <c r="AF63">
        <f t="shared" si="13"/>
        <v>0</v>
      </c>
      <c r="AH63">
        <f t="shared" si="14"/>
        <v>0</v>
      </c>
      <c r="AK63">
        <f t="shared" si="15"/>
        <v>0</v>
      </c>
      <c r="AT63" s="39"/>
      <c r="AU63">
        <f t="shared" si="31"/>
        <v>0</v>
      </c>
      <c r="AV63">
        <f t="shared" si="32"/>
        <v>0</v>
      </c>
      <c r="AW63" s="54">
        <f t="shared" si="18"/>
        <v>0</v>
      </c>
      <c r="AX63">
        <f t="shared" si="33"/>
        <v>0</v>
      </c>
      <c r="BG63">
        <f t="shared" si="34"/>
        <v>0</v>
      </c>
      <c r="BH63" s="11">
        <f t="shared" si="35"/>
        <v>0</v>
      </c>
    </row>
    <row r="64" spans="6:60" x14ac:dyDescent="0.2">
      <c r="F64">
        <f t="shared" si="23"/>
        <v>0</v>
      </c>
      <c r="G64">
        <f t="shared" si="24"/>
        <v>0</v>
      </c>
      <c r="H64">
        <f t="shared" si="25"/>
        <v>0</v>
      </c>
      <c r="I64" s="54">
        <f t="shared" si="6"/>
        <v>0</v>
      </c>
      <c r="K64">
        <f t="shared" si="26"/>
        <v>0</v>
      </c>
      <c r="L64">
        <f t="shared" si="8"/>
        <v>0</v>
      </c>
      <c r="M64" s="2">
        <f t="shared" si="27"/>
        <v>0</v>
      </c>
      <c r="T64">
        <f t="shared" si="28"/>
        <v>0</v>
      </c>
      <c r="W64">
        <f t="shared" si="29"/>
        <v>0</v>
      </c>
      <c r="X64">
        <f t="shared" si="30"/>
        <v>0</v>
      </c>
      <c r="AF64">
        <f t="shared" si="13"/>
        <v>0</v>
      </c>
      <c r="AH64">
        <f t="shared" si="14"/>
        <v>0</v>
      </c>
      <c r="AK64">
        <f t="shared" si="15"/>
        <v>0</v>
      </c>
      <c r="AT64" s="39"/>
      <c r="AU64">
        <f t="shared" si="31"/>
        <v>0</v>
      </c>
      <c r="AV64">
        <f t="shared" si="32"/>
        <v>0</v>
      </c>
      <c r="AW64" s="54">
        <f t="shared" si="18"/>
        <v>0</v>
      </c>
      <c r="AX64">
        <f t="shared" si="33"/>
        <v>0</v>
      </c>
      <c r="BG64">
        <f t="shared" si="34"/>
        <v>0</v>
      </c>
      <c r="BH64" s="11">
        <f t="shared" si="35"/>
        <v>0</v>
      </c>
    </row>
    <row r="65" spans="6:60" x14ac:dyDescent="0.2">
      <c r="F65">
        <f t="shared" si="23"/>
        <v>0</v>
      </c>
      <c r="G65">
        <f t="shared" si="24"/>
        <v>0</v>
      </c>
      <c r="H65">
        <f t="shared" si="25"/>
        <v>0</v>
      </c>
      <c r="I65" s="54">
        <f t="shared" si="6"/>
        <v>0</v>
      </c>
      <c r="K65">
        <f t="shared" si="26"/>
        <v>0</v>
      </c>
      <c r="L65">
        <f t="shared" si="8"/>
        <v>0</v>
      </c>
      <c r="M65" s="2">
        <f t="shared" si="27"/>
        <v>0</v>
      </c>
      <c r="T65">
        <f t="shared" si="28"/>
        <v>0</v>
      </c>
      <c r="W65">
        <f t="shared" si="29"/>
        <v>0</v>
      </c>
      <c r="X65">
        <f t="shared" si="30"/>
        <v>0</v>
      </c>
      <c r="AF65">
        <f t="shared" si="13"/>
        <v>0</v>
      </c>
      <c r="AH65">
        <f t="shared" si="14"/>
        <v>0</v>
      </c>
      <c r="AK65">
        <f t="shared" si="15"/>
        <v>0</v>
      </c>
      <c r="AT65" s="39"/>
      <c r="AU65">
        <f t="shared" si="31"/>
        <v>0</v>
      </c>
      <c r="AV65">
        <f t="shared" si="32"/>
        <v>0</v>
      </c>
      <c r="AW65" s="54">
        <f t="shared" si="18"/>
        <v>0</v>
      </c>
      <c r="AX65">
        <f t="shared" si="33"/>
        <v>0</v>
      </c>
      <c r="BG65">
        <f t="shared" si="34"/>
        <v>0</v>
      </c>
      <c r="BH65" s="11">
        <f t="shared" si="35"/>
        <v>0</v>
      </c>
    </row>
    <row r="66" spans="6:60" x14ac:dyDescent="0.2">
      <c r="F66">
        <f t="shared" si="23"/>
        <v>0</v>
      </c>
      <c r="G66">
        <f t="shared" si="24"/>
        <v>0</v>
      </c>
      <c r="H66">
        <f t="shared" si="25"/>
        <v>0</v>
      </c>
      <c r="I66" s="54">
        <f t="shared" si="6"/>
        <v>0</v>
      </c>
      <c r="K66">
        <f t="shared" si="26"/>
        <v>0</v>
      </c>
      <c r="L66">
        <f t="shared" si="8"/>
        <v>0</v>
      </c>
      <c r="M66" s="2">
        <f t="shared" si="27"/>
        <v>0</v>
      </c>
      <c r="T66">
        <f t="shared" si="28"/>
        <v>0</v>
      </c>
      <c r="W66">
        <f t="shared" si="29"/>
        <v>0</v>
      </c>
      <c r="X66">
        <f t="shared" si="30"/>
        <v>0</v>
      </c>
      <c r="AF66">
        <f t="shared" si="13"/>
        <v>0</v>
      </c>
      <c r="AH66">
        <f t="shared" si="14"/>
        <v>0</v>
      </c>
      <c r="AK66">
        <f t="shared" si="15"/>
        <v>0</v>
      </c>
      <c r="AT66" s="39"/>
      <c r="AU66">
        <f t="shared" si="31"/>
        <v>0</v>
      </c>
      <c r="AV66">
        <f t="shared" si="32"/>
        <v>0</v>
      </c>
      <c r="AW66" s="54">
        <f t="shared" si="18"/>
        <v>0</v>
      </c>
      <c r="AX66">
        <f t="shared" si="33"/>
        <v>0</v>
      </c>
      <c r="BG66">
        <f t="shared" si="34"/>
        <v>0</v>
      </c>
      <c r="BH66" s="11">
        <f t="shared" si="35"/>
        <v>0</v>
      </c>
    </row>
    <row r="67" spans="6:60" x14ac:dyDescent="0.2">
      <c r="F67">
        <f t="shared" si="23"/>
        <v>0</v>
      </c>
      <c r="G67">
        <f t="shared" si="24"/>
        <v>0</v>
      </c>
      <c r="H67">
        <f t="shared" si="25"/>
        <v>0</v>
      </c>
      <c r="I67" s="54">
        <f t="shared" si="6"/>
        <v>0</v>
      </c>
      <c r="K67">
        <f t="shared" si="26"/>
        <v>0</v>
      </c>
      <c r="L67">
        <f t="shared" si="8"/>
        <v>0</v>
      </c>
      <c r="M67" s="2">
        <f t="shared" si="27"/>
        <v>0</v>
      </c>
      <c r="T67">
        <f t="shared" si="28"/>
        <v>0</v>
      </c>
      <c r="W67">
        <f t="shared" si="29"/>
        <v>0</v>
      </c>
      <c r="X67">
        <f t="shared" si="30"/>
        <v>0</v>
      </c>
      <c r="AF67">
        <f t="shared" si="13"/>
        <v>0</v>
      </c>
      <c r="AH67">
        <f t="shared" si="14"/>
        <v>0</v>
      </c>
      <c r="AK67">
        <f t="shared" si="15"/>
        <v>0</v>
      </c>
      <c r="AT67" s="39"/>
      <c r="AU67">
        <f t="shared" si="31"/>
        <v>0</v>
      </c>
      <c r="AV67">
        <f t="shared" si="32"/>
        <v>0</v>
      </c>
      <c r="AW67" s="54">
        <f t="shared" si="18"/>
        <v>0</v>
      </c>
      <c r="AX67">
        <f t="shared" si="33"/>
        <v>0</v>
      </c>
      <c r="BG67">
        <f t="shared" si="34"/>
        <v>0</v>
      </c>
      <c r="BH67" s="11">
        <f t="shared" si="35"/>
        <v>0</v>
      </c>
    </row>
    <row r="68" spans="6:60" x14ac:dyDescent="0.2">
      <c r="F68">
        <f t="shared" si="23"/>
        <v>0</v>
      </c>
      <c r="G68">
        <f t="shared" si="24"/>
        <v>0</v>
      </c>
      <c r="H68">
        <f t="shared" si="25"/>
        <v>0</v>
      </c>
      <c r="I68" s="54">
        <f t="shared" si="6"/>
        <v>0</v>
      </c>
      <c r="K68">
        <f t="shared" si="26"/>
        <v>0</v>
      </c>
      <c r="L68">
        <f t="shared" si="8"/>
        <v>0</v>
      </c>
      <c r="M68" s="2">
        <f t="shared" si="27"/>
        <v>0</v>
      </c>
      <c r="T68">
        <f t="shared" si="28"/>
        <v>0</v>
      </c>
      <c r="W68">
        <f t="shared" si="29"/>
        <v>0</v>
      </c>
      <c r="X68">
        <f t="shared" si="30"/>
        <v>0</v>
      </c>
      <c r="AF68">
        <f t="shared" si="13"/>
        <v>0</v>
      </c>
      <c r="AH68">
        <f t="shared" si="14"/>
        <v>0</v>
      </c>
      <c r="AK68">
        <f t="shared" si="15"/>
        <v>0</v>
      </c>
      <c r="AT68" s="39"/>
      <c r="AU68">
        <f t="shared" si="31"/>
        <v>0</v>
      </c>
      <c r="AV68">
        <f t="shared" si="32"/>
        <v>0</v>
      </c>
      <c r="AW68" s="54">
        <f t="shared" si="18"/>
        <v>0</v>
      </c>
      <c r="AX68">
        <f t="shared" si="33"/>
        <v>0</v>
      </c>
      <c r="BG68">
        <f t="shared" si="34"/>
        <v>0</v>
      </c>
      <c r="BH68" s="11">
        <f t="shared" si="35"/>
        <v>0</v>
      </c>
    </row>
    <row r="69" spans="6:60" x14ac:dyDescent="0.2">
      <c r="F69">
        <f t="shared" si="23"/>
        <v>0</v>
      </c>
      <c r="G69">
        <f t="shared" si="24"/>
        <v>0</v>
      </c>
      <c r="H69">
        <f t="shared" si="25"/>
        <v>0</v>
      </c>
      <c r="I69" s="54">
        <f t="shared" ref="I69:I96" si="36">LEN(SUBSTITUTE(B69," ",""))</f>
        <v>0</v>
      </c>
      <c r="K69">
        <f t="shared" si="26"/>
        <v>0</v>
      </c>
      <c r="L69">
        <f t="shared" ref="L69:L96" si="37">LEN(SUBSTITUTE(SUBSTITUTE(SUBSTITUTE(SUBSTITUTE(SUBSTITUTE(SUBSTITUTE(SUBSTITUTE(SUBSTITUTE(SUBSTITUTE(SUBSTITUTE(SUBSTITUTE(SUBSTITUTE(SUBSTITUTE(SUBSTITUTE(SUBSTITUTE(SUBSTITUTE(SUBSTITUTE(SUBSTITUTE(SUBSTITUTE(B69," ",""),".",""),",",""),"?",""),"!",""),";",""),"(",""),")",""),"[",""),"]",""),"-",""),"{",""),"}",""),"/",""),"+",""),"*",""),"_",""),"&amp;",""),"#",""))</f>
        <v>0</v>
      </c>
      <c r="M69" s="2">
        <f t="shared" si="27"/>
        <v>0</v>
      </c>
      <c r="T69">
        <f t="shared" si="28"/>
        <v>0</v>
      </c>
      <c r="W69">
        <f t="shared" si="29"/>
        <v>0</v>
      </c>
      <c r="X69">
        <f t="shared" si="30"/>
        <v>0</v>
      </c>
      <c r="AF69">
        <f t="shared" ref="AF69:AF96" si="38">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96" si="39">IF(G69&gt;0,IF((LEN(B69)-LEN(SUBSTITUTE(B69,"/","")))&gt;0,0,1),0)</f>
        <v>0</v>
      </c>
      <c r="AK69">
        <f t="shared" ref="AK69:AK96" si="40">IF(G69&gt;0,IF(((LEN(B69)-LEN(SUBSTITUTE(B69,"(","")))+(LEN(B69)-LEN(SUBSTITUTE(B69,")","")))+(LEN(B69)-LEN(SUBSTITUTE(B69,"[","")))+(LEN(B69)-LEN(SUBSTITUTE(B69,"]","")))+(LEN(B69)-LEN(SUBSTITUTE(B69,"{","")))+(LEN(B69)-LEN(SUBSTITUTE(B69,"}",""))))&gt;0,0,1),0)</f>
        <v>0</v>
      </c>
      <c r="AT69" s="39"/>
      <c r="AU69">
        <f t="shared" si="31"/>
        <v>0</v>
      </c>
      <c r="AV69">
        <f t="shared" si="32"/>
        <v>0</v>
      </c>
      <c r="AW69" s="54">
        <f t="shared" ref="AW69:AW96" si="41">IF(G69=0,0,((0.0588*M69*100)-(0.296*(F69/G69)*100)-15.8))</f>
        <v>0</v>
      </c>
      <c r="AX69">
        <f t="shared" si="33"/>
        <v>0</v>
      </c>
      <c r="BG69">
        <f t="shared" si="34"/>
        <v>0</v>
      </c>
      <c r="BH69" s="11">
        <f t="shared" si="35"/>
        <v>0</v>
      </c>
    </row>
    <row r="70" spans="6:60" x14ac:dyDescent="0.2">
      <c r="F70">
        <f t="shared" si="23"/>
        <v>0</v>
      </c>
      <c r="G70">
        <f t="shared" si="24"/>
        <v>0</v>
      </c>
      <c r="H70">
        <f t="shared" si="25"/>
        <v>0</v>
      </c>
      <c r="I70" s="54">
        <f t="shared" si="36"/>
        <v>0</v>
      </c>
      <c r="K70">
        <f t="shared" si="26"/>
        <v>0</v>
      </c>
      <c r="L70">
        <f t="shared" si="37"/>
        <v>0</v>
      </c>
      <c r="M70" s="2">
        <f t="shared" si="27"/>
        <v>0</v>
      </c>
      <c r="T70">
        <f t="shared" si="28"/>
        <v>0</v>
      </c>
      <c r="W70">
        <f t="shared" si="29"/>
        <v>0</v>
      </c>
      <c r="X70">
        <f t="shared" si="30"/>
        <v>0</v>
      </c>
      <c r="AF70">
        <f t="shared" si="38"/>
        <v>0</v>
      </c>
      <c r="AH70">
        <f t="shared" si="39"/>
        <v>0</v>
      </c>
      <c r="AK70">
        <f t="shared" si="40"/>
        <v>0</v>
      </c>
      <c r="AT70" s="39"/>
      <c r="AU70">
        <f t="shared" si="31"/>
        <v>0</v>
      </c>
      <c r="AV70">
        <f t="shared" si="32"/>
        <v>0</v>
      </c>
      <c r="AW70" s="54">
        <f t="shared" si="41"/>
        <v>0</v>
      </c>
      <c r="AX70">
        <f t="shared" si="33"/>
        <v>0</v>
      </c>
      <c r="BG70">
        <f t="shared" si="34"/>
        <v>0</v>
      </c>
      <c r="BH70" s="11">
        <f t="shared" si="35"/>
        <v>0</v>
      </c>
    </row>
    <row r="71" spans="6:60" x14ac:dyDescent="0.2">
      <c r="F71">
        <f t="shared" si="23"/>
        <v>0</v>
      </c>
      <c r="G71">
        <f t="shared" si="24"/>
        <v>0</v>
      </c>
      <c r="H71">
        <f t="shared" si="25"/>
        <v>0</v>
      </c>
      <c r="I71" s="54">
        <f t="shared" si="36"/>
        <v>0</v>
      </c>
      <c r="K71">
        <f t="shared" si="26"/>
        <v>0</v>
      </c>
      <c r="L71">
        <f t="shared" si="37"/>
        <v>0</v>
      </c>
      <c r="M71" s="2">
        <f t="shared" si="27"/>
        <v>0</v>
      </c>
      <c r="T71">
        <f t="shared" si="28"/>
        <v>0</v>
      </c>
      <c r="W71">
        <f t="shared" si="29"/>
        <v>0</v>
      </c>
      <c r="X71">
        <f t="shared" si="30"/>
        <v>0</v>
      </c>
      <c r="AF71">
        <f t="shared" si="38"/>
        <v>0</v>
      </c>
      <c r="AH71">
        <f t="shared" si="39"/>
        <v>0</v>
      </c>
      <c r="AK71">
        <f t="shared" si="40"/>
        <v>0</v>
      </c>
      <c r="AT71" s="39"/>
      <c r="AU71">
        <f t="shared" si="31"/>
        <v>0</v>
      </c>
      <c r="AV71">
        <f t="shared" si="32"/>
        <v>0</v>
      </c>
      <c r="AW71" s="54">
        <f t="shared" si="41"/>
        <v>0</v>
      </c>
      <c r="AX71">
        <f t="shared" si="33"/>
        <v>0</v>
      </c>
      <c r="BG71">
        <f t="shared" si="34"/>
        <v>0</v>
      </c>
      <c r="BH71" s="11">
        <f t="shared" si="35"/>
        <v>0</v>
      </c>
    </row>
    <row r="72" spans="6:60" x14ac:dyDescent="0.2">
      <c r="F72">
        <f t="shared" si="23"/>
        <v>0</v>
      </c>
      <c r="G72">
        <f t="shared" si="24"/>
        <v>0</v>
      </c>
      <c r="H72">
        <f t="shared" si="25"/>
        <v>0</v>
      </c>
      <c r="I72" s="54">
        <f t="shared" si="36"/>
        <v>0</v>
      </c>
      <c r="K72">
        <f t="shared" si="26"/>
        <v>0</v>
      </c>
      <c r="L72">
        <f t="shared" si="37"/>
        <v>0</v>
      </c>
      <c r="M72" s="2">
        <f t="shared" si="27"/>
        <v>0</v>
      </c>
      <c r="T72">
        <f t="shared" si="28"/>
        <v>0</v>
      </c>
      <c r="W72">
        <f t="shared" si="29"/>
        <v>0</v>
      </c>
      <c r="X72">
        <f t="shared" si="30"/>
        <v>0</v>
      </c>
      <c r="AF72">
        <f t="shared" si="38"/>
        <v>0</v>
      </c>
      <c r="AH72">
        <f t="shared" si="39"/>
        <v>0</v>
      </c>
      <c r="AK72">
        <f t="shared" si="40"/>
        <v>0</v>
      </c>
      <c r="AT72" s="39"/>
      <c r="AU72">
        <f t="shared" si="31"/>
        <v>0</v>
      </c>
      <c r="AV72">
        <f t="shared" si="32"/>
        <v>0</v>
      </c>
      <c r="AW72" s="54">
        <f t="shared" si="41"/>
        <v>0</v>
      </c>
      <c r="AX72">
        <f t="shared" si="33"/>
        <v>0</v>
      </c>
      <c r="BG72">
        <f t="shared" si="34"/>
        <v>0</v>
      </c>
      <c r="BH72" s="11">
        <f t="shared" si="35"/>
        <v>0</v>
      </c>
    </row>
    <row r="73" spans="6:60" x14ac:dyDescent="0.2">
      <c r="F73">
        <f t="shared" si="23"/>
        <v>0</v>
      </c>
      <c r="G73">
        <f t="shared" si="24"/>
        <v>0</v>
      </c>
      <c r="H73">
        <f t="shared" si="25"/>
        <v>0</v>
      </c>
      <c r="I73" s="54">
        <f t="shared" si="36"/>
        <v>0</v>
      </c>
      <c r="K73">
        <f t="shared" si="26"/>
        <v>0</v>
      </c>
      <c r="L73">
        <f t="shared" si="37"/>
        <v>0</v>
      </c>
      <c r="M73" s="2">
        <f t="shared" si="27"/>
        <v>0</v>
      </c>
      <c r="T73">
        <f t="shared" si="28"/>
        <v>0</v>
      </c>
      <c r="W73">
        <f t="shared" si="29"/>
        <v>0</v>
      </c>
      <c r="X73">
        <f t="shared" si="30"/>
        <v>0</v>
      </c>
      <c r="AF73">
        <f t="shared" si="38"/>
        <v>0</v>
      </c>
      <c r="AH73">
        <f t="shared" si="39"/>
        <v>0</v>
      </c>
      <c r="AK73">
        <f t="shared" si="40"/>
        <v>0</v>
      </c>
      <c r="AT73" s="39"/>
      <c r="AU73">
        <f t="shared" si="31"/>
        <v>0</v>
      </c>
      <c r="AV73">
        <f t="shared" si="32"/>
        <v>0</v>
      </c>
      <c r="AW73" s="54">
        <f t="shared" si="41"/>
        <v>0</v>
      </c>
      <c r="AX73">
        <f t="shared" si="33"/>
        <v>0</v>
      </c>
      <c r="BG73">
        <f t="shared" si="34"/>
        <v>0</v>
      </c>
      <c r="BH73" s="11">
        <f t="shared" si="35"/>
        <v>0</v>
      </c>
    </row>
    <row r="74" spans="6:60" x14ac:dyDescent="0.2">
      <c r="F74">
        <f t="shared" si="23"/>
        <v>0</v>
      </c>
      <c r="G74">
        <f t="shared" si="24"/>
        <v>0</v>
      </c>
      <c r="H74">
        <f t="shared" si="25"/>
        <v>0</v>
      </c>
      <c r="I74" s="54">
        <f t="shared" si="36"/>
        <v>0</v>
      </c>
      <c r="K74">
        <f t="shared" si="26"/>
        <v>0</v>
      </c>
      <c r="L74">
        <f t="shared" si="37"/>
        <v>0</v>
      </c>
      <c r="M74" s="2">
        <f t="shared" si="27"/>
        <v>0</v>
      </c>
      <c r="T74">
        <f t="shared" si="28"/>
        <v>0</v>
      </c>
      <c r="W74">
        <f t="shared" si="29"/>
        <v>0</v>
      </c>
      <c r="X74">
        <f t="shared" si="30"/>
        <v>0</v>
      </c>
      <c r="AF74">
        <f t="shared" si="38"/>
        <v>0</v>
      </c>
      <c r="AH74">
        <f t="shared" si="39"/>
        <v>0</v>
      </c>
      <c r="AK74">
        <f t="shared" si="40"/>
        <v>0</v>
      </c>
      <c r="AU74">
        <f t="shared" si="31"/>
        <v>0</v>
      </c>
      <c r="AV74">
        <f t="shared" si="32"/>
        <v>0</v>
      </c>
      <c r="AW74" s="54">
        <f t="shared" si="41"/>
        <v>0</v>
      </c>
      <c r="AX74">
        <f t="shared" si="33"/>
        <v>0</v>
      </c>
      <c r="BG74">
        <f t="shared" si="34"/>
        <v>0</v>
      </c>
      <c r="BH74" s="11">
        <f t="shared" si="35"/>
        <v>0</v>
      </c>
    </row>
    <row r="75" spans="6:60" x14ac:dyDescent="0.2">
      <c r="F75">
        <f t="shared" si="23"/>
        <v>0</v>
      </c>
      <c r="G75">
        <f t="shared" si="24"/>
        <v>0</v>
      </c>
      <c r="H75">
        <f t="shared" si="25"/>
        <v>0</v>
      </c>
      <c r="I75" s="54">
        <f t="shared" si="36"/>
        <v>0</v>
      </c>
      <c r="K75">
        <f t="shared" si="26"/>
        <v>0</v>
      </c>
      <c r="L75">
        <f t="shared" si="37"/>
        <v>0</v>
      </c>
      <c r="M75" s="2">
        <f t="shared" si="27"/>
        <v>0</v>
      </c>
      <c r="T75">
        <f t="shared" si="28"/>
        <v>0</v>
      </c>
      <c r="W75">
        <f t="shared" si="29"/>
        <v>0</v>
      </c>
      <c r="X75">
        <f t="shared" si="30"/>
        <v>0</v>
      </c>
      <c r="AF75">
        <f t="shared" si="38"/>
        <v>0</v>
      </c>
      <c r="AH75">
        <f t="shared" si="39"/>
        <v>0</v>
      </c>
      <c r="AK75">
        <f t="shared" si="40"/>
        <v>0</v>
      </c>
      <c r="AU75">
        <f t="shared" si="31"/>
        <v>0</v>
      </c>
      <c r="AV75">
        <f t="shared" si="32"/>
        <v>0</v>
      </c>
      <c r="AW75" s="54">
        <f t="shared" si="41"/>
        <v>0</v>
      </c>
      <c r="AX75">
        <f t="shared" si="33"/>
        <v>0</v>
      </c>
      <c r="BG75">
        <f t="shared" si="34"/>
        <v>0</v>
      </c>
      <c r="BH75" s="11">
        <f t="shared" si="35"/>
        <v>0</v>
      </c>
    </row>
    <row r="76" spans="6:60" x14ac:dyDescent="0.2">
      <c r="F76">
        <f t="shared" si="23"/>
        <v>0</v>
      </c>
      <c r="G76">
        <f t="shared" si="24"/>
        <v>0</v>
      </c>
      <c r="H76">
        <f t="shared" si="25"/>
        <v>0</v>
      </c>
      <c r="I76" s="54">
        <f t="shared" si="36"/>
        <v>0</v>
      </c>
      <c r="K76">
        <f t="shared" si="26"/>
        <v>0</v>
      </c>
      <c r="L76">
        <f t="shared" si="37"/>
        <v>0</v>
      </c>
      <c r="M76" s="2">
        <f t="shared" si="27"/>
        <v>0</v>
      </c>
      <c r="T76">
        <f t="shared" si="28"/>
        <v>0</v>
      </c>
      <c r="W76">
        <f t="shared" si="29"/>
        <v>0</v>
      </c>
      <c r="X76">
        <f t="shared" si="30"/>
        <v>0</v>
      </c>
      <c r="AF76">
        <f t="shared" si="38"/>
        <v>0</v>
      </c>
      <c r="AH76">
        <f t="shared" si="39"/>
        <v>0</v>
      </c>
      <c r="AK76">
        <f t="shared" si="40"/>
        <v>0</v>
      </c>
      <c r="AU76">
        <f t="shared" si="31"/>
        <v>0</v>
      </c>
      <c r="AV76">
        <f t="shared" si="32"/>
        <v>0</v>
      </c>
      <c r="AW76" s="54">
        <f t="shared" si="41"/>
        <v>0</v>
      </c>
      <c r="AX76">
        <f t="shared" si="33"/>
        <v>0</v>
      </c>
      <c r="BG76">
        <f t="shared" si="34"/>
        <v>0</v>
      </c>
      <c r="BH76" s="11">
        <f t="shared" si="35"/>
        <v>0</v>
      </c>
    </row>
    <row r="77" spans="6:60" x14ac:dyDescent="0.2">
      <c r="F77">
        <f t="shared" si="23"/>
        <v>0</v>
      </c>
      <c r="G77">
        <f t="shared" si="24"/>
        <v>0</v>
      </c>
      <c r="H77">
        <f t="shared" si="25"/>
        <v>0</v>
      </c>
      <c r="I77" s="54">
        <f t="shared" si="36"/>
        <v>0</v>
      </c>
      <c r="K77">
        <f t="shared" si="26"/>
        <v>0</v>
      </c>
      <c r="L77">
        <f t="shared" si="37"/>
        <v>0</v>
      </c>
      <c r="M77" s="2">
        <f t="shared" si="27"/>
        <v>0</v>
      </c>
      <c r="T77">
        <f t="shared" si="28"/>
        <v>0</v>
      </c>
      <c r="W77">
        <f t="shared" si="29"/>
        <v>0</v>
      </c>
      <c r="X77">
        <f t="shared" si="30"/>
        <v>0</v>
      </c>
      <c r="AF77">
        <f t="shared" si="38"/>
        <v>0</v>
      </c>
      <c r="AH77">
        <f t="shared" si="39"/>
        <v>0</v>
      </c>
      <c r="AK77">
        <f t="shared" si="40"/>
        <v>0</v>
      </c>
      <c r="AU77">
        <f t="shared" si="31"/>
        <v>0</v>
      </c>
      <c r="AV77">
        <f t="shared" si="32"/>
        <v>0</v>
      </c>
      <c r="AW77" s="54">
        <f t="shared" si="41"/>
        <v>0</v>
      </c>
      <c r="AX77">
        <f t="shared" si="33"/>
        <v>0</v>
      </c>
      <c r="BG77">
        <f t="shared" si="34"/>
        <v>0</v>
      </c>
      <c r="BH77" s="11">
        <f t="shared" si="35"/>
        <v>0</v>
      </c>
    </row>
    <row r="78" spans="6:60" x14ac:dyDescent="0.2">
      <c r="F78">
        <f t="shared" si="23"/>
        <v>0</v>
      </c>
      <c r="G78">
        <f t="shared" si="24"/>
        <v>0</v>
      </c>
      <c r="H78">
        <f t="shared" si="25"/>
        <v>0</v>
      </c>
      <c r="I78" s="54">
        <f t="shared" si="36"/>
        <v>0</v>
      </c>
      <c r="K78">
        <f t="shared" si="26"/>
        <v>0</v>
      </c>
      <c r="L78">
        <f t="shared" si="37"/>
        <v>0</v>
      </c>
      <c r="M78" s="2">
        <f t="shared" si="27"/>
        <v>0</v>
      </c>
      <c r="T78">
        <f t="shared" si="28"/>
        <v>0</v>
      </c>
      <c r="W78">
        <f t="shared" si="29"/>
        <v>0</v>
      </c>
      <c r="X78">
        <f t="shared" si="30"/>
        <v>0</v>
      </c>
      <c r="AF78">
        <f t="shared" si="38"/>
        <v>0</v>
      </c>
      <c r="AH78">
        <f t="shared" si="39"/>
        <v>0</v>
      </c>
      <c r="AK78">
        <f t="shared" si="40"/>
        <v>0</v>
      </c>
      <c r="AU78">
        <f t="shared" si="31"/>
        <v>0</v>
      </c>
      <c r="AV78">
        <f t="shared" si="32"/>
        <v>0</v>
      </c>
      <c r="AW78" s="54">
        <f t="shared" si="41"/>
        <v>0</v>
      </c>
      <c r="AX78">
        <f t="shared" si="33"/>
        <v>0</v>
      </c>
      <c r="BG78">
        <f t="shared" si="34"/>
        <v>0</v>
      </c>
      <c r="BH78" s="11">
        <f t="shared" si="35"/>
        <v>0</v>
      </c>
    </row>
    <row r="79" spans="6:60" x14ac:dyDescent="0.2">
      <c r="F79">
        <f t="shared" si="23"/>
        <v>0</v>
      </c>
      <c r="G79">
        <f t="shared" si="24"/>
        <v>0</v>
      </c>
      <c r="H79">
        <f t="shared" si="25"/>
        <v>0</v>
      </c>
      <c r="I79" s="54">
        <f t="shared" si="36"/>
        <v>0</v>
      </c>
      <c r="K79">
        <f t="shared" si="26"/>
        <v>0</v>
      </c>
      <c r="L79">
        <f t="shared" si="37"/>
        <v>0</v>
      </c>
      <c r="M79" s="2">
        <f t="shared" si="27"/>
        <v>0</v>
      </c>
      <c r="T79">
        <f t="shared" si="28"/>
        <v>0</v>
      </c>
      <c r="W79">
        <f t="shared" si="29"/>
        <v>0</v>
      </c>
      <c r="X79">
        <f t="shared" si="30"/>
        <v>0</v>
      </c>
      <c r="AF79">
        <f t="shared" si="38"/>
        <v>0</v>
      </c>
      <c r="AH79">
        <f t="shared" si="39"/>
        <v>0</v>
      </c>
      <c r="AK79">
        <f t="shared" si="40"/>
        <v>0</v>
      </c>
      <c r="AU79">
        <f t="shared" si="31"/>
        <v>0</v>
      </c>
      <c r="AV79">
        <f t="shared" si="32"/>
        <v>0</v>
      </c>
      <c r="AW79" s="54">
        <f t="shared" si="41"/>
        <v>0</v>
      </c>
      <c r="AX79">
        <f t="shared" si="33"/>
        <v>0</v>
      </c>
      <c r="BG79">
        <f t="shared" si="34"/>
        <v>0</v>
      </c>
      <c r="BH79" s="11">
        <f t="shared" si="35"/>
        <v>0</v>
      </c>
    </row>
    <row r="80" spans="6:60" x14ac:dyDescent="0.2">
      <c r="F80">
        <f t="shared" si="23"/>
        <v>0</v>
      </c>
      <c r="G80">
        <f t="shared" si="24"/>
        <v>0</v>
      </c>
      <c r="H80">
        <f t="shared" si="25"/>
        <v>0</v>
      </c>
      <c r="I80" s="54">
        <f t="shared" si="36"/>
        <v>0</v>
      </c>
      <c r="K80">
        <f t="shared" si="26"/>
        <v>0</v>
      </c>
      <c r="L80">
        <f t="shared" si="37"/>
        <v>0</v>
      </c>
      <c r="M80" s="2">
        <f t="shared" si="27"/>
        <v>0</v>
      </c>
      <c r="T80">
        <f t="shared" si="28"/>
        <v>0</v>
      </c>
      <c r="W80">
        <f t="shared" si="29"/>
        <v>0</v>
      </c>
      <c r="X80">
        <f t="shared" si="30"/>
        <v>0</v>
      </c>
      <c r="AF80">
        <f t="shared" si="38"/>
        <v>0</v>
      </c>
      <c r="AH80">
        <f t="shared" si="39"/>
        <v>0</v>
      </c>
      <c r="AK80">
        <f t="shared" si="40"/>
        <v>0</v>
      </c>
      <c r="AU80">
        <f t="shared" si="31"/>
        <v>0</v>
      </c>
      <c r="AV80">
        <f t="shared" si="32"/>
        <v>0</v>
      </c>
      <c r="AW80" s="54">
        <f t="shared" si="41"/>
        <v>0</v>
      </c>
      <c r="AX80">
        <f t="shared" si="33"/>
        <v>0</v>
      </c>
      <c r="BG80">
        <f t="shared" si="34"/>
        <v>0</v>
      </c>
      <c r="BH80" s="11">
        <f t="shared" si="35"/>
        <v>0</v>
      </c>
    </row>
    <row r="81" spans="6:60" x14ac:dyDescent="0.2">
      <c r="F81">
        <f t="shared" si="23"/>
        <v>0</v>
      </c>
      <c r="G81">
        <f t="shared" si="24"/>
        <v>0</v>
      </c>
      <c r="H81">
        <f t="shared" si="25"/>
        <v>0</v>
      </c>
      <c r="I81" s="54">
        <f t="shared" si="36"/>
        <v>0</v>
      </c>
      <c r="K81">
        <f t="shared" si="26"/>
        <v>0</v>
      </c>
      <c r="L81">
        <f t="shared" si="37"/>
        <v>0</v>
      </c>
      <c r="M81" s="2">
        <f t="shared" si="27"/>
        <v>0</v>
      </c>
      <c r="T81">
        <f t="shared" si="28"/>
        <v>0</v>
      </c>
      <c r="W81">
        <f t="shared" si="29"/>
        <v>0</v>
      </c>
      <c r="X81">
        <f t="shared" si="30"/>
        <v>0</v>
      </c>
      <c r="AF81">
        <f t="shared" si="38"/>
        <v>0</v>
      </c>
      <c r="AH81">
        <f t="shared" si="39"/>
        <v>0</v>
      </c>
      <c r="AK81">
        <f t="shared" si="40"/>
        <v>0</v>
      </c>
      <c r="AU81">
        <f t="shared" si="31"/>
        <v>0</v>
      </c>
      <c r="AV81">
        <f t="shared" si="32"/>
        <v>0</v>
      </c>
      <c r="AW81" s="54">
        <f t="shared" si="41"/>
        <v>0</v>
      </c>
      <c r="AX81">
        <f t="shared" si="33"/>
        <v>0</v>
      </c>
      <c r="BG81">
        <f t="shared" si="34"/>
        <v>0</v>
      </c>
      <c r="BH81" s="11">
        <f t="shared" si="35"/>
        <v>0</v>
      </c>
    </row>
    <row r="82" spans="6:60" x14ac:dyDescent="0.2">
      <c r="F82">
        <f t="shared" si="23"/>
        <v>0</v>
      </c>
      <c r="G82">
        <f t="shared" si="24"/>
        <v>0</v>
      </c>
      <c r="H82">
        <f t="shared" si="25"/>
        <v>0</v>
      </c>
      <c r="I82" s="54">
        <f t="shared" si="36"/>
        <v>0</v>
      </c>
      <c r="K82">
        <f t="shared" si="26"/>
        <v>0</v>
      </c>
      <c r="L82">
        <f t="shared" si="37"/>
        <v>0</v>
      </c>
      <c r="M82" s="2">
        <f t="shared" si="27"/>
        <v>0</v>
      </c>
      <c r="T82">
        <f t="shared" si="28"/>
        <v>0</v>
      </c>
      <c r="W82">
        <f t="shared" si="29"/>
        <v>0</v>
      </c>
      <c r="X82">
        <f t="shared" si="30"/>
        <v>0</v>
      </c>
      <c r="AF82">
        <f t="shared" si="38"/>
        <v>0</v>
      </c>
      <c r="AH82">
        <f t="shared" si="39"/>
        <v>0</v>
      </c>
      <c r="AK82">
        <f t="shared" si="40"/>
        <v>0</v>
      </c>
      <c r="AU82">
        <f t="shared" si="31"/>
        <v>0</v>
      </c>
      <c r="AV82">
        <f t="shared" si="32"/>
        <v>0</v>
      </c>
      <c r="AW82" s="54">
        <f t="shared" si="41"/>
        <v>0</v>
      </c>
      <c r="AX82">
        <f t="shared" si="33"/>
        <v>0</v>
      </c>
      <c r="BG82">
        <f t="shared" si="34"/>
        <v>0</v>
      </c>
      <c r="BH82" s="11">
        <f t="shared" si="35"/>
        <v>0</v>
      </c>
    </row>
    <row r="83" spans="6:60" x14ac:dyDescent="0.2">
      <c r="F83">
        <f t="shared" si="23"/>
        <v>0</v>
      </c>
      <c r="G83">
        <f t="shared" si="24"/>
        <v>0</v>
      </c>
      <c r="H83">
        <f t="shared" si="25"/>
        <v>0</v>
      </c>
      <c r="I83" s="54">
        <f t="shared" si="36"/>
        <v>0</v>
      </c>
      <c r="K83">
        <f t="shared" si="26"/>
        <v>0</v>
      </c>
      <c r="L83">
        <f t="shared" si="37"/>
        <v>0</v>
      </c>
      <c r="M83" s="2">
        <f t="shared" si="27"/>
        <v>0</v>
      </c>
      <c r="T83">
        <f t="shared" si="28"/>
        <v>0</v>
      </c>
      <c r="W83">
        <f t="shared" si="29"/>
        <v>0</v>
      </c>
      <c r="X83">
        <f t="shared" si="30"/>
        <v>0</v>
      </c>
      <c r="AF83">
        <f t="shared" si="38"/>
        <v>0</v>
      </c>
      <c r="AH83">
        <f t="shared" si="39"/>
        <v>0</v>
      </c>
      <c r="AK83">
        <f t="shared" si="40"/>
        <v>0</v>
      </c>
      <c r="AU83">
        <f t="shared" si="31"/>
        <v>0</v>
      </c>
      <c r="AV83">
        <f t="shared" si="32"/>
        <v>0</v>
      </c>
      <c r="AW83" s="54">
        <f t="shared" si="41"/>
        <v>0</v>
      </c>
      <c r="AX83">
        <f t="shared" si="33"/>
        <v>0</v>
      </c>
      <c r="BG83">
        <f t="shared" si="34"/>
        <v>0</v>
      </c>
      <c r="BH83" s="11">
        <f t="shared" si="35"/>
        <v>0</v>
      </c>
    </row>
    <row r="84" spans="6:60" x14ac:dyDescent="0.2">
      <c r="F84">
        <f t="shared" si="23"/>
        <v>0</v>
      </c>
      <c r="G84">
        <f t="shared" si="24"/>
        <v>0</v>
      </c>
      <c r="H84">
        <f t="shared" si="25"/>
        <v>0</v>
      </c>
      <c r="I84" s="54">
        <f t="shared" si="36"/>
        <v>0</v>
      </c>
      <c r="K84">
        <f t="shared" si="26"/>
        <v>0</v>
      </c>
      <c r="L84">
        <f t="shared" si="37"/>
        <v>0</v>
      </c>
      <c r="M84" s="2">
        <f t="shared" si="27"/>
        <v>0</v>
      </c>
      <c r="T84">
        <f t="shared" si="28"/>
        <v>0</v>
      </c>
      <c r="W84">
        <f t="shared" si="29"/>
        <v>0</v>
      </c>
      <c r="X84">
        <f t="shared" si="30"/>
        <v>0</v>
      </c>
      <c r="AF84">
        <f t="shared" si="38"/>
        <v>0</v>
      </c>
      <c r="AH84">
        <f t="shared" si="39"/>
        <v>0</v>
      </c>
      <c r="AK84">
        <f t="shared" si="40"/>
        <v>0</v>
      </c>
      <c r="AU84">
        <f t="shared" si="31"/>
        <v>0</v>
      </c>
      <c r="AV84">
        <f t="shared" si="32"/>
        <v>0</v>
      </c>
      <c r="AW84" s="54">
        <f t="shared" si="41"/>
        <v>0</v>
      </c>
      <c r="AX84">
        <f t="shared" si="33"/>
        <v>0</v>
      </c>
      <c r="BG84">
        <f t="shared" si="34"/>
        <v>0</v>
      </c>
      <c r="BH84" s="11">
        <f t="shared" si="35"/>
        <v>0</v>
      </c>
    </row>
    <row r="85" spans="6:60" x14ac:dyDescent="0.2">
      <c r="F85">
        <f t="shared" si="23"/>
        <v>0</v>
      </c>
      <c r="G85">
        <f t="shared" si="24"/>
        <v>0</v>
      </c>
      <c r="H85">
        <f t="shared" si="25"/>
        <v>0</v>
      </c>
      <c r="I85" s="54">
        <f t="shared" si="36"/>
        <v>0</v>
      </c>
      <c r="K85">
        <f t="shared" si="26"/>
        <v>0</v>
      </c>
      <c r="L85">
        <f t="shared" si="37"/>
        <v>0</v>
      </c>
      <c r="M85" s="2">
        <f t="shared" si="27"/>
        <v>0</v>
      </c>
      <c r="T85">
        <f t="shared" si="28"/>
        <v>0</v>
      </c>
      <c r="W85">
        <f t="shared" si="29"/>
        <v>0</v>
      </c>
      <c r="X85">
        <f t="shared" si="30"/>
        <v>0</v>
      </c>
      <c r="AF85">
        <f t="shared" si="38"/>
        <v>0</v>
      </c>
      <c r="AH85">
        <f t="shared" si="39"/>
        <v>0</v>
      </c>
      <c r="AK85">
        <f t="shared" si="40"/>
        <v>0</v>
      </c>
      <c r="AU85">
        <f t="shared" si="31"/>
        <v>0</v>
      </c>
      <c r="AV85">
        <f t="shared" si="32"/>
        <v>0</v>
      </c>
      <c r="AW85" s="54">
        <f t="shared" si="41"/>
        <v>0</v>
      </c>
      <c r="AX85">
        <f t="shared" si="33"/>
        <v>0</v>
      </c>
      <c r="BG85">
        <f t="shared" si="34"/>
        <v>0</v>
      </c>
      <c r="BH85" s="11">
        <f t="shared" si="35"/>
        <v>0</v>
      </c>
    </row>
    <row r="86" spans="6:60" x14ac:dyDescent="0.2">
      <c r="F86">
        <f t="shared" si="23"/>
        <v>0</v>
      </c>
      <c r="G86">
        <f t="shared" si="24"/>
        <v>0</v>
      </c>
      <c r="H86">
        <f t="shared" si="25"/>
        <v>0</v>
      </c>
      <c r="I86" s="54">
        <f t="shared" si="36"/>
        <v>0</v>
      </c>
      <c r="K86">
        <f t="shared" si="26"/>
        <v>0</v>
      </c>
      <c r="L86">
        <f t="shared" si="37"/>
        <v>0</v>
      </c>
      <c r="M86" s="2">
        <f t="shared" si="27"/>
        <v>0</v>
      </c>
      <c r="T86">
        <f t="shared" si="28"/>
        <v>0</v>
      </c>
      <c r="W86">
        <f t="shared" si="29"/>
        <v>0</v>
      </c>
      <c r="X86">
        <f t="shared" si="30"/>
        <v>0</v>
      </c>
      <c r="AF86">
        <f t="shared" si="38"/>
        <v>0</v>
      </c>
      <c r="AH86">
        <f t="shared" si="39"/>
        <v>0</v>
      </c>
      <c r="AK86">
        <f t="shared" si="40"/>
        <v>0</v>
      </c>
      <c r="AU86">
        <f t="shared" si="31"/>
        <v>0</v>
      </c>
      <c r="AV86">
        <f t="shared" si="32"/>
        <v>0</v>
      </c>
      <c r="AW86" s="54">
        <f t="shared" si="41"/>
        <v>0</v>
      </c>
      <c r="AX86">
        <f t="shared" si="33"/>
        <v>0</v>
      </c>
      <c r="BG86">
        <f t="shared" si="34"/>
        <v>0</v>
      </c>
      <c r="BH86" s="11">
        <f t="shared" si="35"/>
        <v>0</v>
      </c>
    </row>
    <row r="87" spans="6:60" x14ac:dyDescent="0.2">
      <c r="F87">
        <f t="shared" si="23"/>
        <v>0</v>
      </c>
      <c r="G87">
        <f t="shared" si="24"/>
        <v>0</v>
      </c>
      <c r="H87">
        <f t="shared" si="25"/>
        <v>0</v>
      </c>
      <c r="I87" s="54">
        <f t="shared" si="36"/>
        <v>0</v>
      </c>
      <c r="K87">
        <f t="shared" si="26"/>
        <v>0</v>
      </c>
      <c r="L87">
        <f t="shared" si="37"/>
        <v>0</v>
      </c>
      <c r="M87" s="2">
        <f t="shared" si="27"/>
        <v>0</v>
      </c>
      <c r="T87">
        <f t="shared" si="28"/>
        <v>0</v>
      </c>
      <c r="W87">
        <f t="shared" si="29"/>
        <v>0</v>
      </c>
      <c r="X87">
        <f t="shared" si="30"/>
        <v>0</v>
      </c>
      <c r="AF87">
        <f t="shared" si="38"/>
        <v>0</v>
      </c>
      <c r="AH87">
        <f t="shared" si="39"/>
        <v>0</v>
      </c>
      <c r="AK87">
        <f t="shared" si="40"/>
        <v>0</v>
      </c>
      <c r="AU87">
        <f t="shared" si="31"/>
        <v>0</v>
      </c>
      <c r="AV87">
        <f t="shared" si="32"/>
        <v>0</v>
      </c>
      <c r="AW87" s="54">
        <f t="shared" si="41"/>
        <v>0</v>
      </c>
      <c r="AX87">
        <f t="shared" si="33"/>
        <v>0</v>
      </c>
      <c r="BG87">
        <f t="shared" si="34"/>
        <v>0</v>
      </c>
      <c r="BH87" s="11">
        <f t="shared" si="35"/>
        <v>0</v>
      </c>
    </row>
    <row r="88" spans="6:60" x14ac:dyDescent="0.2">
      <c r="F88">
        <f t="shared" si="23"/>
        <v>0</v>
      </c>
      <c r="G88">
        <f t="shared" si="24"/>
        <v>0</v>
      </c>
      <c r="H88">
        <f t="shared" si="25"/>
        <v>0</v>
      </c>
      <c r="I88" s="54">
        <f t="shared" si="36"/>
        <v>0</v>
      </c>
      <c r="K88">
        <f t="shared" si="26"/>
        <v>0</v>
      </c>
      <c r="L88">
        <f t="shared" si="37"/>
        <v>0</v>
      </c>
      <c r="M88" s="2">
        <f t="shared" si="27"/>
        <v>0</v>
      </c>
      <c r="T88">
        <f t="shared" si="28"/>
        <v>0</v>
      </c>
      <c r="W88">
        <f t="shared" si="29"/>
        <v>0</v>
      </c>
      <c r="X88">
        <f t="shared" si="30"/>
        <v>0</v>
      </c>
      <c r="AF88">
        <f t="shared" si="38"/>
        <v>0</v>
      </c>
      <c r="AH88">
        <f t="shared" si="39"/>
        <v>0</v>
      </c>
      <c r="AK88">
        <f t="shared" si="40"/>
        <v>0</v>
      </c>
      <c r="AU88">
        <f t="shared" si="31"/>
        <v>0</v>
      </c>
      <c r="AV88">
        <f t="shared" si="32"/>
        <v>0</v>
      </c>
      <c r="AW88" s="54">
        <f t="shared" si="41"/>
        <v>0</v>
      </c>
      <c r="AX88">
        <f t="shared" si="33"/>
        <v>0</v>
      </c>
      <c r="BG88">
        <f t="shared" si="34"/>
        <v>0</v>
      </c>
      <c r="BH88" s="11">
        <f t="shared" si="35"/>
        <v>0</v>
      </c>
    </row>
    <row r="89" spans="6:60" x14ac:dyDescent="0.2">
      <c r="F89">
        <f t="shared" si="23"/>
        <v>0</v>
      </c>
      <c r="G89">
        <f t="shared" si="24"/>
        <v>0</v>
      </c>
      <c r="H89">
        <f t="shared" si="25"/>
        <v>0</v>
      </c>
      <c r="I89" s="54">
        <f t="shared" si="36"/>
        <v>0</v>
      </c>
      <c r="K89">
        <f t="shared" si="26"/>
        <v>0</v>
      </c>
      <c r="L89">
        <f t="shared" si="37"/>
        <v>0</v>
      </c>
      <c r="M89" s="2">
        <f t="shared" si="27"/>
        <v>0</v>
      </c>
      <c r="T89">
        <f t="shared" si="28"/>
        <v>0</v>
      </c>
      <c r="W89">
        <f t="shared" si="29"/>
        <v>0</v>
      </c>
      <c r="X89">
        <f t="shared" si="30"/>
        <v>0</v>
      </c>
      <c r="AF89">
        <f t="shared" si="38"/>
        <v>0</v>
      </c>
      <c r="AH89">
        <f t="shared" si="39"/>
        <v>0</v>
      </c>
      <c r="AK89">
        <f t="shared" si="40"/>
        <v>0</v>
      </c>
      <c r="AU89">
        <f t="shared" si="31"/>
        <v>0</v>
      </c>
      <c r="AV89">
        <f t="shared" si="32"/>
        <v>0</v>
      </c>
      <c r="AW89" s="54">
        <f t="shared" si="41"/>
        <v>0</v>
      </c>
      <c r="AX89">
        <f t="shared" si="33"/>
        <v>0</v>
      </c>
      <c r="BG89">
        <f t="shared" si="34"/>
        <v>0</v>
      </c>
      <c r="BH89" s="11">
        <f t="shared" si="35"/>
        <v>0</v>
      </c>
    </row>
    <row r="90" spans="6:60" x14ac:dyDescent="0.2">
      <c r="F90">
        <f t="shared" si="23"/>
        <v>0</v>
      </c>
      <c r="G90">
        <f t="shared" si="24"/>
        <v>0</v>
      </c>
      <c r="H90">
        <f t="shared" si="25"/>
        <v>0</v>
      </c>
      <c r="I90" s="54">
        <f t="shared" si="36"/>
        <v>0</v>
      </c>
      <c r="K90">
        <f t="shared" si="26"/>
        <v>0</v>
      </c>
      <c r="L90">
        <f t="shared" si="37"/>
        <v>0</v>
      </c>
      <c r="M90" s="2">
        <f t="shared" si="27"/>
        <v>0</v>
      </c>
      <c r="T90">
        <f t="shared" si="28"/>
        <v>0</v>
      </c>
      <c r="W90">
        <f t="shared" si="29"/>
        <v>0</v>
      </c>
      <c r="X90">
        <f t="shared" si="30"/>
        <v>0</v>
      </c>
      <c r="AF90">
        <f t="shared" si="38"/>
        <v>0</v>
      </c>
      <c r="AH90">
        <f t="shared" si="39"/>
        <v>0</v>
      </c>
      <c r="AK90">
        <f t="shared" si="40"/>
        <v>0</v>
      </c>
      <c r="AU90">
        <f t="shared" si="31"/>
        <v>0</v>
      </c>
      <c r="AV90">
        <f t="shared" si="32"/>
        <v>0</v>
      </c>
      <c r="AW90" s="54">
        <f t="shared" si="41"/>
        <v>0</v>
      </c>
      <c r="AX90">
        <f t="shared" si="33"/>
        <v>0</v>
      </c>
      <c r="BG90">
        <f t="shared" si="34"/>
        <v>0</v>
      </c>
      <c r="BH90" s="11">
        <f t="shared" si="35"/>
        <v>0</v>
      </c>
    </row>
    <row r="91" spans="6:60" x14ac:dyDescent="0.2">
      <c r="F91">
        <f t="shared" si="23"/>
        <v>0</v>
      </c>
      <c r="G91">
        <f t="shared" si="24"/>
        <v>0</v>
      </c>
      <c r="H91">
        <f t="shared" si="25"/>
        <v>0</v>
      </c>
      <c r="I91" s="54">
        <f t="shared" si="36"/>
        <v>0</v>
      </c>
      <c r="K91">
        <f t="shared" si="26"/>
        <v>0</v>
      </c>
      <c r="L91">
        <f t="shared" si="37"/>
        <v>0</v>
      </c>
      <c r="M91" s="2">
        <f t="shared" si="27"/>
        <v>0</v>
      </c>
      <c r="T91">
        <f t="shared" si="28"/>
        <v>0</v>
      </c>
      <c r="W91">
        <f t="shared" si="29"/>
        <v>0</v>
      </c>
      <c r="X91">
        <f t="shared" si="30"/>
        <v>0</v>
      </c>
      <c r="AF91">
        <f t="shared" si="38"/>
        <v>0</v>
      </c>
      <c r="AH91">
        <f t="shared" si="39"/>
        <v>0</v>
      </c>
      <c r="AK91">
        <f t="shared" si="40"/>
        <v>0</v>
      </c>
      <c r="AU91">
        <f t="shared" si="31"/>
        <v>0</v>
      </c>
      <c r="AV91">
        <f t="shared" si="32"/>
        <v>0</v>
      </c>
      <c r="AW91" s="54">
        <f t="shared" si="41"/>
        <v>0</v>
      </c>
      <c r="AX91">
        <f t="shared" si="33"/>
        <v>0</v>
      </c>
      <c r="BG91">
        <f t="shared" si="34"/>
        <v>0</v>
      </c>
      <c r="BH91" s="11">
        <f t="shared" si="35"/>
        <v>0</v>
      </c>
    </row>
    <row r="92" spans="6:60" x14ac:dyDescent="0.2">
      <c r="F92">
        <f t="shared" si="23"/>
        <v>0</v>
      </c>
      <c r="G92">
        <f t="shared" si="24"/>
        <v>0</v>
      </c>
      <c r="H92">
        <f t="shared" si="25"/>
        <v>0</v>
      </c>
      <c r="I92" s="54">
        <f t="shared" si="36"/>
        <v>0</v>
      </c>
      <c r="K92">
        <f t="shared" si="26"/>
        <v>0</v>
      </c>
      <c r="L92">
        <f t="shared" si="37"/>
        <v>0</v>
      </c>
      <c r="M92" s="2">
        <f t="shared" si="27"/>
        <v>0</v>
      </c>
      <c r="T92">
        <f t="shared" si="28"/>
        <v>0</v>
      </c>
      <c r="W92">
        <f t="shared" si="29"/>
        <v>0</v>
      </c>
      <c r="X92">
        <f t="shared" si="30"/>
        <v>0</v>
      </c>
      <c r="AF92">
        <f t="shared" si="38"/>
        <v>0</v>
      </c>
      <c r="AH92">
        <f t="shared" si="39"/>
        <v>0</v>
      </c>
      <c r="AK92">
        <f t="shared" si="40"/>
        <v>0</v>
      </c>
      <c r="AU92">
        <f t="shared" si="31"/>
        <v>0</v>
      </c>
      <c r="AV92">
        <f t="shared" si="32"/>
        <v>0</v>
      </c>
      <c r="AW92" s="54">
        <f t="shared" si="41"/>
        <v>0</v>
      </c>
      <c r="AX92">
        <f t="shared" si="33"/>
        <v>0</v>
      </c>
      <c r="BG92">
        <f t="shared" si="34"/>
        <v>0</v>
      </c>
      <c r="BH92" s="11">
        <f t="shared" si="35"/>
        <v>0</v>
      </c>
    </row>
    <row r="93" spans="6:60" x14ac:dyDescent="0.2">
      <c r="F93">
        <f t="shared" si="23"/>
        <v>0</v>
      </c>
      <c r="G93">
        <f t="shared" si="24"/>
        <v>0</v>
      </c>
      <c r="H93">
        <f t="shared" si="25"/>
        <v>0</v>
      </c>
      <c r="I93" s="54">
        <f t="shared" si="36"/>
        <v>0</v>
      </c>
      <c r="K93">
        <f t="shared" si="26"/>
        <v>0</v>
      </c>
      <c r="L93">
        <f t="shared" si="37"/>
        <v>0</v>
      </c>
      <c r="M93" s="2">
        <f t="shared" si="27"/>
        <v>0</v>
      </c>
      <c r="T93">
        <f t="shared" si="28"/>
        <v>0</v>
      </c>
      <c r="W93">
        <f t="shared" si="29"/>
        <v>0</v>
      </c>
      <c r="X93">
        <f t="shared" si="30"/>
        <v>0</v>
      </c>
      <c r="AF93">
        <f t="shared" si="38"/>
        <v>0</v>
      </c>
      <c r="AH93">
        <f t="shared" si="39"/>
        <v>0</v>
      </c>
      <c r="AK93">
        <f t="shared" si="40"/>
        <v>0</v>
      </c>
      <c r="AU93">
        <f t="shared" si="31"/>
        <v>0</v>
      </c>
      <c r="AV93">
        <f t="shared" si="32"/>
        <v>0</v>
      </c>
      <c r="AW93" s="54">
        <f t="shared" si="41"/>
        <v>0</v>
      </c>
      <c r="AX93">
        <f t="shared" si="33"/>
        <v>0</v>
      </c>
      <c r="BG93">
        <f t="shared" si="34"/>
        <v>0</v>
      </c>
      <c r="BH93" s="11">
        <f t="shared" si="35"/>
        <v>0</v>
      </c>
    </row>
    <row r="94" spans="6:60" x14ac:dyDescent="0.2">
      <c r="F94">
        <f t="shared" si="23"/>
        <v>0</v>
      </c>
      <c r="G94">
        <f t="shared" si="24"/>
        <v>0</v>
      </c>
      <c r="H94">
        <f t="shared" si="25"/>
        <v>0</v>
      </c>
      <c r="I94" s="54">
        <f t="shared" si="36"/>
        <v>0</v>
      </c>
      <c r="K94">
        <f t="shared" si="26"/>
        <v>0</v>
      </c>
      <c r="L94">
        <f t="shared" si="37"/>
        <v>0</v>
      </c>
      <c r="M94" s="2">
        <f t="shared" si="27"/>
        <v>0</v>
      </c>
      <c r="T94">
        <f t="shared" si="28"/>
        <v>0</v>
      </c>
      <c r="W94">
        <f t="shared" si="29"/>
        <v>0</v>
      </c>
      <c r="X94">
        <f t="shared" si="30"/>
        <v>0</v>
      </c>
      <c r="AF94">
        <f t="shared" si="38"/>
        <v>0</v>
      </c>
      <c r="AH94">
        <f t="shared" si="39"/>
        <v>0</v>
      </c>
      <c r="AK94">
        <f t="shared" si="40"/>
        <v>0</v>
      </c>
      <c r="AU94">
        <f t="shared" si="31"/>
        <v>0</v>
      </c>
      <c r="AV94">
        <f t="shared" si="32"/>
        <v>0</v>
      </c>
      <c r="AW94" s="54">
        <f t="shared" si="41"/>
        <v>0</v>
      </c>
      <c r="AX94">
        <f t="shared" si="33"/>
        <v>0</v>
      </c>
      <c r="BG94">
        <f t="shared" si="34"/>
        <v>0</v>
      </c>
      <c r="BH94" s="11">
        <f t="shared" si="35"/>
        <v>0</v>
      </c>
    </row>
    <row r="95" spans="6:60" x14ac:dyDescent="0.2">
      <c r="F95">
        <f t="shared" si="23"/>
        <v>0</v>
      </c>
      <c r="G95">
        <f t="shared" si="24"/>
        <v>0</v>
      </c>
      <c r="H95">
        <f t="shared" si="25"/>
        <v>0</v>
      </c>
      <c r="I95" s="54">
        <f t="shared" si="36"/>
        <v>0</v>
      </c>
      <c r="K95">
        <f t="shared" si="26"/>
        <v>0</v>
      </c>
      <c r="L95">
        <f t="shared" si="37"/>
        <v>0</v>
      </c>
      <c r="M95" s="2">
        <f t="shared" si="27"/>
        <v>0</v>
      </c>
      <c r="T95">
        <f t="shared" si="28"/>
        <v>0</v>
      </c>
      <c r="W95">
        <f t="shared" si="29"/>
        <v>0</v>
      </c>
      <c r="X95">
        <f t="shared" si="30"/>
        <v>0</v>
      </c>
      <c r="AF95">
        <f t="shared" si="38"/>
        <v>0</v>
      </c>
      <c r="AH95">
        <f t="shared" si="39"/>
        <v>0</v>
      </c>
      <c r="AK95">
        <f t="shared" si="40"/>
        <v>0</v>
      </c>
      <c r="AU95">
        <f t="shared" si="31"/>
        <v>0</v>
      </c>
      <c r="AV95">
        <f t="shared" si="32"/>
        <v>0</v>
      </c>
      <c r="AW95" s="54">
        <f t="shared" si="41"/>
        <v>0</v>
      </c>
      <c r="AX95">
        <f t="shared" si="33"/>
        <v>0</v>
      </c>
      <c r="BG95">
        <f t="shared" si="34"/>
        <v>0</v>
      </c>
      <c r="BH95" s="11">
        <f t="shared" si="35"/>
        <v>0</v>
      </c>
    </row>
    <row r="96" spans="6:60" x14ac:dyDescent="0.2">
      <c r="F96">
        <f t="shared" si="23"/>
        <v>0</v>
      </c>
      <c r="G96">
        <f t="shared" si="24"/>
        <v>0</v>
      </c>
      <c r="H96">
        <f t="shared" si="25"/>
        <v>0</v>
      </c>
      <c r="I96" s="54">
        <f t="shared" si="36"/>
        <v>0</v>
      </c>
      <c r="K96">
        <f t="shared" si="26"/>
        <v>0</v>
      </c>
      <c r="L96">
        <f t="shared" si="37"/>
        <v>0</v>
      </c>
      <c r="M96" s="2">
        <f t="shared" si="27"/>
        <v>0</v>
      </c>
      <c r="T96">
        <f t="shared" si="28"/>
        <v>0</v>
      </c>
      <c r="W96">
        <f t="shared" si="29"/>
        <v>0</v>
      </c>
      <c r="X96">
        <f t="shared" si="30"/>
        <v>0</v>
      </c>
      <c r="AF96">
        <f t="shared" si="38"/>
        <v>0</v>
      </c>
      <c r="AH96">
        <f t="shared" si="39"/>
        <v>0</v>
      </c>
      <c r="AK96">
        <f t="shared" si="40"/>
        <v>0</v>
      </c>
      <c r="AU96">
        <f t="shared" si="31"/>
        <v>0</v>
      </c>
      <c r="AV96">
        <f t="shared" si="32"/>
        <v>0</v>
      </c>
      <c r="AW96" s="54">
        <f t="shared" si="41"/>
        <v>0</v>
      </c>
      <c r="AX96">
        <f t="shared" si="33"/>
        <v>0</v>
      </c>
      <c r="BG96">
        <f t="shared" si="34"/>
        <v>0</v>
      </c>
      <c r="BH96" s="11">
        <f t="shared" si="35"/>
        <v>0</v>
      </c>
    </row>
  </sheetData>
  <conditionalFormatting sqref="F4:F96">
    <cfRule type="cellIs" dxfId="3748" priority="68" operator="greaterThanOrEqual">
      <formula>2</formula>
    </cfRule>
    <cfRule type="cellIs" dxfId="3747" priority="69" operator="equal">
      <formula>1</formula>
    </cfRule>
    <cfRule type="cellIs" dxfId="3746" priority="80" operator="equal">
      <formula>0</formula>
    </cfRule>
  </conditionalFormatting>
  <conditionalFormatting sqref="G4:G96">
    <cfRule type="cellIs" dxfId="3745" priority="65" operator="greaterThan">
      <formula>20</formula>
    </cfRule>
    <cfRule type="cellIs" dxfId="3744" priority="66" operator="between">
      <formula>16</formula>
      <formula>20</formula>
    </cfRule>
    <cfRule type="cellIs" dxfId="3743" priority="67" operator="between">
      <formula>5</formula>
      <formula>15</formula>
    </cfRule>
    <cfRule type="cellIs" dxfId="3742" priority="79" operator="lessThan">
      <formula>5</formula>
    </cfRule>
  </conditionalFormatting>
  <conditionalFormatting sqref="AU4:AU96">
    <cfRule type="colorScale" priority="75">
      <colorScale>
        <cfvo type="num" val="0"/>
        <cfvo type="num" val="65"/>
        <cfvo type="num" val="100"/>
        <color rgb="FFFFCCCC"/>
        <color rgb="FFFFEB84"/>
        <color theme="9" tint="0.39997558519241921"/>
      </colorScale>
    </cfRule>
  </conditionalFormatting>
  <conditionalFormatting sqref="AV4:AX96">
    <cfRule type="colorScale" priority="74">
      <colorScale>
        <cfvo type="num" val="0"/>
        <cfvo type="num" val="8"/>
        <cfvo type="num" val="15"/>
        <color theme="9" tint="0.39997558519241921"/>
        <color rgb="FFFFEB84"/>
        <color rgb="FFFFCCCC"/>
      </colorScale>
    </cfRule>
  </conditionalFormatting>
  <conditionalFormatting sqref="AU2">
    <cfRule type="colorScale" priority="73">
      <colorScale>
        <cfvo type="num" val="0"/>
        <cfvo type="num" val="65"/>
        <cfvo type="num" val="100"/>
        <color rgb="FFFFCCCC"/>
        <color rgb="FFFFEB84"/>
        <color theme="9" tint="0.39997558519241921"/>
      </colorScale>
    </cfRule>
  </conditionalFormatting>
  <conditionalFormatting sqref="AV2">
    <cfRule type="colorScale" priority="72">
      <colorScale>
        <cfvo type="num" val="0"/>
        <cfvo type="num" val="8"/>
        <cfvo type="num" val="13"/>
        <color theme="9" tint="0.39997558519241921"/>
        <color rgb="FFFFEB84"/>
        <color rgb="FFFFCCCC"/>
      </colorScale>
    </cfRule>
  </conditionalFormatting>
  <conditionalFormatting sqref="AW2">
    <cfRule type="colorScale" priority="71">
      <colorScale>
        <cfvo type="num" val="0"/>
        <cfvo type="num" val="8"/>
        <cfvo type="num" val="13"/>
        <color theme="9" tint="0.39997558519241921"/>
        <color rgb="FFFFEB84"/>
        <color rgb="FFFFCCCC"/>
      </colorScale>
    </cfRule>
  </conditionalFormatting>
  <conditionalFormatting sqref="AX2">
    <cfRule type="colorScale" priority="70">
      <colorScale>
        <cfvo type="num" val="0"/>
        <cfvo type="num" val="8"/>
        <cfvo type="num" val="13"/>
        <color theme="9" tint="0.39997558519241921"/>
        <color rgb="FFFFEB84"/>
        <color rgb="FFFFCCCC"/>
      </colorScale>
    </cfRule>
  </conditionalFormatting>
  <conditionalFormatting sqref="N4:N96">
    <cfRule type="cellIs" dxfId="3741" priority="63" operator="equal">
      <formula>1</formula>
    </cfRule>
    <cfRule type="cellIs" dxfId="3740" priority="64" operator="notEqual">
      <formula>1</formula>
    </cfRule>
  </conditionalFormatting>
  <conditionalFormatting sqref="L2:M2 O2:AE2 AG2:AT2 AY2:BA2">
    <cfRule type="colorScale" priority="60">
      <colorScale>
        <cfvo type="num" val="0"/>
        <cfvo type="num" val="50"/>
        <cfvo type="num" val="100"/>
        <color rgb="FFFFCCCC"/>
        <color rgb="FFFFEB84"/>
        <color theme="9" tint="0.39997558519241921"/>
      </colorScale>
    </cfRule>
  </conditionalFormatting>
  <conditionalFormatting sqref="BM2">
    <cfRule type="colorScale" priority="59">
      <colorScale>
        <cfvo type="num" val="0"/>
        <cfvo type="num" val="50"/>
        <cfvo type="num" val="100"/>
        <color rgb="FFFFCCCC"/>
        <color rgb="FFFFEB84"/>
        <color theme="9" tint="0.39997558519241921"/>
      </colorScale>
    </cfRule>
  </conditionalFormatting>
  <conditionalFormatting sqref="BG4:BG96">
    <cfRule type="cellIs" dxfId="3739" priority="57" operator="greaterThanOrEqual">
      <formula>208</formula>
    </cfRule>
    <cfRule type="cellIs" dxfId="3738" priority="58" operator="lessThan">
      <formula>208</formula>
    </cfRule>
  </conditionalFormatting>
  <conditionalFormatting sqref="BG2">
    <cfRule type="cellIs" dxfId="3737" priority="55" operator="greaterThanOrEqual">
      <formula>208</formula>
    </cfRule>
    <cfRule type="cellIs" dxfId="3736" priority="56" operator="lessThan">
      <formula>208</formula>
    </cfRule>
  </conditionalFormatting>
  <conditionalFormatting sqref="BB2 BC4:BF4 BB4:BB96 BC6:BF96">
    <cfRule type="cellIs" dxfId="3735" priority="52" operator="greaterThanOrEqual">
      <formula>9</formula>
    </cfRule>
    <cfRule type="cellIs" dxfId="3734" priority="53" operator="between">
      <formula>7</formula>
      <formula>9</formula>
    </cfRule>
    <cfRule type="cellIs" dxfId="3733" priority="54" operator="lessThan">
      <formula>7</formula>
    </cfRule>
  </conditionalFormatting>
  <conditionalFormatting sqref="BC4">
    <cfRule type="colorScale" priority="51">
      <colorScale>
        <cfvo type="num" val="0"/>
        <cfvo type="percentile" val="8"/>
        <cfvo type="num" val="15"/>
        <color theme="9" tint="0.39997558519241921"/>
        <color rgb="FFFFEB84"/>
        <color rgb="FFFFCCCC"/>
      </colorScale>
    </cfRule>
  </conditionalFormatting>
  <conditionalFormatting sqref="BD4">
    <cfRule type="colorScale" priority="50">
      <colorScale>
        <cfvo type="num" val="0"/>
        <cfvo type="percentile" val="8"/>
        <cfvo type="num" val="15"/>
        <color theme="9" tint="0.39997558519241921"/>
        <color rgb="FFFFEB84"/>
        <color rgb="FFFFCCCC"/>
      </colorScale>
    </cfRule>
  </conditionalFormatting>
  <conditionalFormatting sqref="BE4">
    <cfRule type="colorScale" priority="49">
      <colorScale>
        <cfvo type="num" val="0"/>
        <cfvo type="percentile" val="8"/>
        <cfvo type="num" val="15"/>
        <color theme="9" tint="0.39997558519241921"/>
        <color rgb="FFFFEB84"/>
        <color rgb="FFFFCCCC"/>
      </colorScale>
    </cfRule>
  </conditionalFormatting>
  <conditionalFormatting sqref="BF4">
    <cfRule type="colorScale" priority="48">
      <colorScale>
        <cfvo type="num" val="0"/>
        <cfvo type="percentile" val="8"/>
        <cfvo type="num" val="15"/>
        <color theme="9" tint="0.39997558519241921"/>
        <color rgb="FFFFEB84"/>
        <color rgb="FFFFCCCC"/>
      </colorScale>
    </cfRule>
  </conditionalFormatting>
  <conditionalFormatting sqref="BC2:BF2">
    <cfRule type="cellIs" dxfId="3732" priority="45" operator="greaterThanOrEqual">
      <formula>9</formula>
    </cfRule>
    <cfRule type="cellIs" dxfId="3731" priority="46" operator="between">
      <formula>7</formula>
      <formula>9</formula>
    </cfRule>
    <cfRule type="cellIs" dxfId="3730" priority="47" operator="lessThan">
      <formula>7</formula>
    </cfRule>
  </conditionalFormatting>
  <conditionalFormatting sqref="BC5:BF5">
    <cfRule type="cellIs" dxfId="3729" priority="42" operator="greaterThanOrEqual">
      <formula>9</formula>
    </cfRule>
    <cfRule type="cellIs" dxfId="3728" priority="43" operator="between">
      <formula>7</formula>
      <formula>9</formula>
    </cfRule>
    <cfRule type="cellIs" dxfId="3727" priority="44" operator="lessThan">
      <formula>7</formula>
    </cfRule>
  </conditionalFormatting>
  <conditionalFormatting sqref="AF97:AF102">
    <cfRule type="cellIs" dxfId="3726" priority="17" operator="equal">
      <formula>0</formula>
    </cfRule>
    <cfRule type="colorScale" priority="18">
      <colorScale>
        <cfvo type="num" val="1"/>
        <cfvo type="num" val="3"/>
        <cfvo type="num" val="5"/>
        <color theme="9" tint="0.39997558519241921"/>
        <color rgb="FFFFEB84"/>
        <color rgb="FFFFCCCC"/>
      </colorScale>
    </cfRule>
  </conditionalFormatting>
  <conditionalFormatting sqref="D4:E96 W23:AE96 AY4:BA96 O4:U96 AG4:AT96 W4:Y22 AA4:AE22">
    <cfRule type="cellIs" dxfId="3725" priority="16" operator="equal">
      <formula>0</formula>
    </cfRule>
  </conditionalFormatting>
  <conditionalFormatting sqref="D4:E96 W23:AE96 AY4:BA96 O4:U96 AG4:AT96 W4:Y22 AA4:AE22">
    <cfRule type="cellIs" dxfId="3724" priority="15" operator="equal">
      <formula>1</formula>
    </cfRule>
  </conditionalFormatting>
  <conditionalFormatting sqref="V4:V96">
    <cfRule type="cellIs" dxfId="3723" priority="13" operator="equal">
      <formula>1</formula>
    </cfRule>
    <cfRule type="cellIs" dxfId="3722" priority="14" operator="equal">
      <formula>0</formula>
    </cfRule>
  </conditionalFormatting>
  <conditionalFormatting sqref="AF4:AF96">
    <cfRule type="cellIs" dxfId="3721" priority="12" operator="equal">
      <formula>0</formula>
    </cfRule>
  </conditionalFormatting>
  <conditionalFormatting sqref="N2">
    <cfRule type="colorScale" priority="11">
      <colorScale>
        <cfvo type="num" val="0"/>
        <cfvo type="num" val="0.5"/>
        <cfvo type="num" val="1"/>
        <color rgb="FFFFCCCC"/>
        <color rgb="FFFFEB84"/>
        <color theme="9" tint="0.39997558519241921"/>
      </colorScale>
    </cfRule>
  </conditionalFormatting>
  <conditionalFormatting sqref="Z7:Z8">
    <cfRule type="cellIs" dxfId="3720" priority="10" operator="equal">
      <formula>0</formula>
    </cfRule>
  </conditionalFormatting>
  <conditionalFormatting sqref="Z7:Z8">
    <cfRule type="cellIs" dxfId="3719" priority="9" operator="equal">
      <formula>1</formula>
    </cfRule>
  </conditionalFormatting>
  <conditionalFormatting sqref="Z4:Z6">
    <cfRule type="cellIs" dxfId="3718" priority="8" operator="equal">
      <formula>0</formula>
    </cfRule>
  </conditionalFormatting>
  <conditionalFormatting sqref="Z4:Z6">
    <cfRule type="cellIs" dxfId="3717" priority="7" operator="equal">
      <formula>1</formula>
    </cfRule>
  </conditionalFormatting>
  <conditionalFormatting sqref="Z9:Z11">
    <cfRule type="cellIs" dxfId="3716" priority="6" operator="equal">
      <formula>0</formula>
    </cfRule>
  </conditionalFormatting>
  <conditionalFormatting sqref="Z9:Z11">
    <cfRule type="cellIs" dxfId="3715" priority="5" operator="equal">
      <formula>1</formula>
    </cfRule>
  </conditionalFormatting>
  <conditionalFormatting sqref="Z12:Z17">
    <cfRule type="cellIs" dxfId="3714" priority="4" operator="equal">
      <formula>0</formula>
    </cfRule>
  </conditionalFormatting>
  <conditionalFormatting sqref="Z12:Z17">
    <cfRule type="cellIs" dxfId="3713" priority="3" operator="equal">
      <formula>1</formula>
    </cfRule>
  </conditionalFormatting>
  <conditionalFormatting sqref="Z18:Z22">
    <cfRule type="cellIs" dxfId="3712" priority="2" operator="equal">
      <formula>0</formula>
    </cfRule>
  </conditionalFormatting>
  <conditionalFormatting sqref="Z18:Z22">
    <cfRule type="cellIs" dxfId="3711" priority="1" operator="equal">
      <formula>1</formula>
    </cfRule>
  </conditionalFormatting>
  <dataValidations count="2">
    <dataValidation type="time" operator="greaterThanOrEqual" allowBlank="1" showInputMessage="1" showErrorMessage="1" sqref="BH2 BH4:BH96" xr:uid="{00000000-0002-0000-0100-000000000000}">
      <formula1>0</formula1>
    </dataValidation>
    <dataValidation type="whole" allowBlank="1" showInputMessage="1" showErrorMessage="1" sqref="AY4:BA96 AG4:AT96 S23:S96 D4:E96 Q23:Q96 O4:P96 R4:R96 T4:V96 Y4:AE96" xr:uid="{00000000-0002-0000-01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3">
    <pageSetUpPr fitToPage="1"/>
  </sheetPr>
  <dimension ref="A1:BO101"/>
  <sheetViews>
    <sheetView zoomScaleNormal="100" workbookViewId="0">
      <pane xSplit="2" topLeftCell="C1" activePane="topRight" state="frozen"/>
      <selection activeCell="W2" sqref="W2"/>
      <selection pane="topRight" activeCell="B1" sqref="B1:B1048576"/>
    </sheetView>
  </sheetViews>
  <sheetFormatPr baseColWidth="10" defaultColWidth="9.1640625" defaultRowHeight="15" x14ac:dyDescent="0.2"/>
  <cols>
    <col min="1" max="1" width="5.5" customWidth="1"/>
    <col min="2" max="2" width="34.1640625" style="244" customWidth="1"/>
    <col min="3" max="3" width="18.1640625" style="3" bestFit="1" customWidth="1"/>
    <col min="4" max="4" width="3.6640625" bestFit="1" customWidth="1"/>
    <col min="5" max="5" width="4" customWidth="1"/>
    <col min="6" max="6" width="3.6640625" bestFit="1" customWidth="1"/>
    <col min="7" max="7" width="6.83203125" bestFit="1" customWidth="1"/>
    <col min="8" max="8" width="4.33203125" bestFit="1" customWidth="1"/>
    <col min="9" max="9" width="4.5" customWidth="1"/>
    <col min="10" max="10" width="5.1640625" bestFit="1" customWidth="1"/>
    <col min="11" max="11" width="3.6640625" customWidth="1"/>
    <col min="12" max="12" width="4.33203125" customWidth="1"/>
    <col min="13" max="13" width="4.5" customWidth="1"/>
    <col min="14" max="18" width="3.6640625" bestFit="1" customWidth="1"/>
    <col min="19" max="19" width="4.33203125" bestFit="1" customWidth="1"/>
    <col min="20" max="21" width="3.6640625" bestFit="1" customWidth="1"/>
    <col min="22" max="22" width="5.5" bestFit="1" customWidth="1"/>
    <col min="23" max="23" width="3.6640625" bestFit="1" customWidth="1"/>
    <col min="24" max="24" width="4.33203125" bestFit="1" customWidth="1"/>
    <col min="25" max="27" width="3.6640625" bestFit="1" customWidth="1"/>
    <col min="28" max="31" width="4.33203125" bestFit="1" customWidth="1"/>
    <col min="32" max="35" width="3.6640625" bestFit="1" customWidth="1"/>
    <col min="36" max="36" width="4.33203125" bestFit="1" customWidth="1"/>
    <col min="37" max="37" width="3.6640625" bestFit="1" customWidth="1"/>
    <col min="38" max="38" width="4.33203125" bestFit="1" customWidth="1"/>
    <col min="39" max="41" width="3.6640625" customWidth="1"/>
    <col min="42" max="43" width="4.33203125" bestFit="1" customWidth="1"/>
    <col min="44" max="53" width="3.6640625" customWidth="1"/>
    <col min="54" max="55" width="3.6640625" bestFit="1" customWidth="1"/>
    <col min="56" max="57" width="3.6640625" customWidth="1"/>
    <col min="58" max="58" width="3.6640625" bestFit="1" customWidth="1"/>
    <col min="59" max="59" width="6.33203125"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241"/>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24" t="s">
        <v>103</v>
      </c>
      <c r="C2" s="13">
        <f>COUNTA(A4:A101)</f>
        <v>25</v>
      </c>
      <c r="D2" s="13">
        <f>SUM(F4:F101)</f>
        <v>26</v>
      </c>
      <c r="E2" s="13">
        <f>SUM(G4:G101)</f>
        <v>434</v>
      </c>
      <c r="F2" s="13">
        <f>IF(D2=0,0,E2/D2)</f>
        <v>16.692307692307693</v>
      </c>
      <c r="G2" s="13">
        <f>SUM(I4:I101)</f>
        <v>2476</v>
      </c>
      <c r="H2" s="13">
        <f>SUM(J4:J101)</f>
        <v>834</v>
      </c>
      <c r="I2" s="13">
        <f>IF(E2=0,0,H2/E2)</f>
        <v>1.9216589861751152</v>
      </c>
      <c r="J2" s="13">
        <f>SUM(L4:L101)</f>
        <v>2384</v>
      </c>
      <c r="K2" s="13">
        <f>IF(E2=0,0,J2/E2)</f>
        <v>5.4930875576036868</v>
      </c>
      <c r="L2" s="13">
        <f>IF($C$2=0,0,COUNTIF(D4:D101,1)/$C$2*100)</f>
        <v>100</v>
      </c>
      <c r="M2" s="13">
        <f>IF($C$2=0,0,COUNTIF(E4:E101,1)/$C$2*100)</f>
        <v>100</v>
      </c>
      <c r="N2" s="17">
        <f>IF($C$2=0,0,SUM(N4:N101)/$C$2*100)</f>
        <v>16</v>
      </c>
      <c r="O2" s="13">
        <f t="shared" ref="O2:U2" si="0">IF($C$2=0,0,COUNTIF(O4:O101,1)/$C$2*100)</f>
        <v>96</v>
      </c>
      <c r="P2" s="13">
        <f t="shared" si="0"/>
        <v>72</v>
      </c>
      <c r="Q2" s="13">
        <f t="shared" si="0"/>
        <v>48</v>
      </c>
      <c r="R2" s="13">
        <f t="shared" si="0"/>
        <v>88</v>
      </c>
      <c r="S2" s="13">
        <f t="shared" si="0"/>
        <v>100</v>
      </c>
      <c r="T2" s="13">
        <f t="shared" si="0"/>
        <v>48</v>
      </c>
      <c r="U2" s="13">
        <f t="shared" si="0"/>
        <v>96</v>
      </c>
      <c r="V2" s="13">
        <f>IF(COUNTIF(U4:U102,0)=0,100,(COUNTIFS(V4:V102,1,U4:U102,0)/COUNTIF(U4:U102,0))*100)</f>
        <v>100</v>
      </c>
      <c r="W2" s="13">
        <f t="shared" ref="W2:AE2" si="1">IF($C$2=0,0,COUNTIF(W4:W101,1)/$C$2*100)</f>
        <v>36</v>
      </c>
      <c r="X2" s="13">
        <f t="shared" si="1"/>
        <v>100</v>
      </c>
      <c r="Y2" s="13">
        <f t="shared" si="1"/>
        <v>80</v>
      </c>
      <c r="Z2" s="13">
        <f t="shared" si="1"/>
        <v>92</v>
      </c>
      <c r="AA2" s="13">
        <f t="shared" si="1"/>
        <v>96</v>
      </c>
      <c r="AB2" s="13">
        <f t="shared" si="1"/>
        <v>100</v>
      </c>
      <c r="AC2" s="13">
        <f t="shared" si="1"/>
        <v>100</v>
      </c>
      <c r="AD2" s="13">
        <f t="shared" si="1"/>
        <v>100</v>
      </c>
      <c r="AE2" s="13">
        <f t="shared" si="1"/>
        <v>100</v>
      </c>
      <c r="AF2" s="13">
        <f>SUM(AF4:AF101)</f>
        <v>92</v>
      </c>
      <c r="AG2" s="13">
        <f t="shared" ref="AG2:AT2" si="2">IF($C$2=0,0,COUNTIF(AG4:AG101,1)/$C$2*100)</f>
        <v>96</v>
      </c>
      <c r="AH2" s="13">
        <f t="shared" si="2"/>
        <v>92</v>
      </c>
      <c r="AI2" s="13">
        <f t="shared" si="2"/>
        <v>52</v>
      </c>
      <c r="AJ2" s="13">
        <f t="shared" si="2"/>
        <v>100</v>
      </c>
      <c r="AK2" s="13">
        <f>IF($C$2=0,0,COUNTIF(AK4:AK101,1)/$C$2*100)</f>
        <v>76</v>
      </c>
      <c r="AL2" s="13">
        <f t="shared" si="2"/>
        <v>72</v>
      </c>
      <c r="AM2" s="13">
        <f t="shared" si="2"/>
        <v>80</v>
      </c>
      <c r="AN2" s="13">
        <f t="shared" si="2"/>
        <v>92</v>
      </c>
      <c r="AO2" s="13">
        <f t="shared" si="2"/>
        <v>88</v>
      </c>
      <c r="AP2" s="13">
        <f t="shared" si="2"/>
        <v>100</v>
      </c>
      <c r="AQ2" s="13">
        <f t="shared" si="2"/>
        <v>100</v>
      </c>
      <c r="AR2" s="13">
        <f t="shared" si="2"/>
        <v>72</v>
      </c>
      <c r="AS2" s="13">
        <f t="shared" si="2"/>
        <v>92</v>
      </c>
      <c r="AT2" s="13">
        <f t="shared" si="2"/>
        <v>92</v>
      </c>
      <c r="AU2" s="14">
        <f>IF(E2=0,0,(206.835-(84.6*(I2))-(1.015*(F2))))</f>
        <v>27.319957461892958</v>
      </c>
      <c r="AV2" s="14">
        <f>IF(E2=0,0,(0.39*F2)+(11.8*I2)-15.59)</f>
        <v>13.595576036866362</v>
      </c>
      <c r="AW2" s="14">
        <f>IF(E2=0,0,((0.0588*K2*100)-(0.296*(D2/E2)*100)-15.8))</f>
        <v>14.726082949308754</v>
      </c>
      <c r="AX2" s="14">
        <f>IF(G2=0,0,(4.71*K2)+(0.5*F2)-21.43)</f>
        <v>12.788596242467214</v>
      </c>
      <c r="AY2" s="13">
        <f>IF($C$2=0,0,COUNTIF(AY4:AY101,1)/$C$2*100)</f>
        <v>100</v>
      </c>
      <c r="AZ2" s="13">
        <f>IF($C$2=0,0,COUNTIF(AZ4:AZ101,1)/$C$2*100)</f>
        <v>100</v>
      </c>
      <c r="BA2" s="13">
        <f>IF($C$2=0,0,COUNTIF(BA4:BA101,1)/$C$2*100)</f>
        <v>100</v>
      </c>
      <c r="BG2" s="14">
        <f>IF(E2=0,0,AF2/E2*1000)</f>
        <v>211.9815668202765</v>
      </c>
      <c r="BH2" s="15">
        <f>E2/200/24/60</f>
        <v>1.5069444444444442E-3</v>
      </c>
      <c r="BI2" s="15">
        <f>IF($C$2=0,0,BH2/$C$2)</f>
        <v>6.0277777777777769E-5</v>
      </c>
      <c r="BJ2" s="13">
        <f>IF($C$2=0,0,D2/$C$2)</f>
        <v>1.04</v>
      </c>
      <c r="BK2" s="13">
        <f>IF($C$2=0,0,E2/$C$2)</f>
        <v>17.36</v>
      </c>
      <c r="BL2" s="13">
        <f>IF($C$2=0,0,AF2/$C$2)</f>
        <v>3.68</v>
      </c>
      <c r="BM2" s="13">
        <f>(0.5*W2)+(0.5*X2)</f>
        <v>68</v>
      </c>
      <c r="BN2" s="13">
        <f>IF(C2=0,0,J2/G2*100)</f>
        <v>96.284329563812605</v>
      </c>
    </row>
    <row r="3" spans="1:67" s="5" customFormat="1" ht="224" x14ac:dyDescent="0.2">
      <c r="A3" s="5" t="s">
        <v>0</v>
      </c>
      <c r="B3" s="242"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48" x14ac:dyDescent="0.2">
      <c r="A4">
        <v>1</v>
      </c>
      <c r="B4" s="25" t="s">
        <v>1240</v>
      </c>
      <c r="C4" s="3" t="s">
        <v>194</v>
      </c>
      <c r="D4">
        <v>1</v>
      </c>
      <c r="E4">
        <v>1</v>
      </c>
      <c r="F4">
        <f>IF(B4="",0,(LEN(B4)-LEN(SUBSTITUTE(B4,". ","."))+1))</f>
        <v>1</v>
      </c>
      <c r="G4">
        <f>IF(B4="",0,LEN(B4)-LEN(SUBSTITUTE(B4," ",""))+1)</f>
        <v>15</v>
      </c>
      <c r="H4">
        <f>IF(F4=0,0,G4/F4)</f>
        <v>15</v>
      </c>
      <c r="I4">
        <f>LEN(SUBSTITUTE(B4," ",""))</f>
        <v>90</v>
      </c>
      <c r="J4">
        <v>24</v>
      </c>
      <c r="K4">
        <f>IF(G4=0,0,J4/G4)</f>
        <v>1.6</v>
      </c>
      <c r="L4">
        <f>LEN(SUBSTITUTE(SUBSTITUTE(SUBSTITUTE(SUBSTITUTE(SUBSTITUTE(SUBSTITUTE(SUBSTITUTE(SUBSTITUTE(SUBSTITUTE(SUBSTITUTE(SUBSTITUTE(SUBSTITUTE(SUBSTITUTE(SUBSTITUTE(SUBSTITUTE(SUBSTITUTE(SUBSTITUTE(SUBSTITUTE(SUBSTITUTE(B4," ",""),".",""),",",""),"?",""),"!",""),";",""),"(",""),")",""),"[",""),"]",""),"-",""),"{",""),"}",""),"/",""),"+",""),"*",""),"_",""),"&amp;",""),"#",""))</f>
        <v>77</v>
      </c>
      <c r="M4" s="2">
        <f>IF(G4=0,0,L4/G4)</f>
        <v>5.1333333333333337</v>
      </c>
      <c r="N4">
        <v>0</v>
      </c>
      <c r="O4">
        <v>1</v>
      </c>
      <c r="P4">
        <v>1</v>
      </c>
      <c r="Q4">
        <v>0</v>
      </c>
      <c r="R4">
        <v>1</v>
      </c>
      <c r="S4" s="32">
        <v>1</v>
      </c>
      <c r="T4">
        <f>QUOTIENT((Q4+R4+S4),3)</f>
        <v>0</v>
      </c>
      <c r="U4" s="34">
        <v>1</v>
      </c>
      <c r="V4">
        <v>1</v>
      </c>
      <c r="W4">
        <f>QUOTIENT((P4+T4),2)</f>
        <v>0</v>
      </c>
      <c r="X4">
        <f>IF(U4=1,1,IF(V4=1,1,0))</f>
        <v>1</v>
      </c>
      <c r="Y4">
        <v>1</v>
      </c>
      <c r="Z4" s="54">
        <v>1</v>
      </c>
      <c r="AA4">
        <v>1</v>
      </c>
      <c r="AB4">
        <v>1</v>
      </c>
      <c r="AC4">
        <v>1</v>
      </c>
      <c r="AD4">
        <v>1</v>
      </c>
      <c r="AE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13</v>
      </c>
      <c r="AG4">
        <v>1</v>
      </c>
      <c r="AH4">
        <f>IF(G4&gt;0,IF((LEN(B4)-LEN(SUBSTITUTE(B4,"/","")))&gt;0,0,1),0)</f>
        <v>1</v>
      </c>
      <c r="AI4">
        <v>0</v>
      </c>
      <c r="AJ4">
        <v>1</v>
      </c>
      <c r="AK4">
        <f>IF(G4&gt;0,IF(((LEN(B4)-LEN(SUBSTITUTE(B4,"(","")))+(LEN(B4)-LEN(SUBSTITUTE(B4,")","")))+(LEN(B4)-LEN(SUBSTITUTE(B4,"[","")))+(LEN(B4)-LEN(SUBSTITUTE(B4,"]","")))+(LEN(B4)-LEN(SUBSTITUTE(B4,"{","")))+(LEN(B4)-LEN(SUBSTITUTE(B4,"}",""))))&gt;0,0,1),0)</f>
        <v>0</v>
      </c>
      <c r="AL4">
        <v>1</v>
      </c>
      <c r="AM4">
        <v>1</v>
      </c>
      <c r="AN4">
        <v>1</v>
      </c>
      <c r="AO4">
        <v>1</v>
      </c>
      <c r="AP4">
        <v>1</v>
      </c>
      <c r="AQ4">
        <v>1</v>
      </c>
      <c r="AR4">
        <v>1</v>
      </c>
      <c r="AS4">
        <v>1</v>
      </c>
      <c r="AT4" s="41">
        <v>1</v>
      </c>
      <c r="AU4">
        <f>IF(G4=0,0,(206.835-(84.6*(K4))-(1.015*(H4))))</f>
        <v>56.250000000000028</v>
      </c>
      <c r="AV4">
        <f>IF(G4=0,0,(0.39*H4)+(11.8*K4)-15.59)</f>
        <v>9.1400000000000041</v>
      </c>
      <c r="AW4">
        <f>IF(G4=0,0,((0.0588*M4*100)-(0.296*(F4/G4)*100)-15.8))</f>
        <v>12.410666666666668</v>
      </c>
      <c r="AX4">
        <f>IF(I4=0,0,(4.71*M4)+(0.5*H4)-21.43)</f>
        <v>10.248000000000001</v>
      </c>
      <c r="AY4" s="42">
        <v>1</v>
      </c>
      <c r="AZ4" s="42">
        <v>1</v>
      </c>
      <c r="BA4" s="42">
        <v>1</v>
      </c>
      <c r="BB4">
        <v>1</v>
      </c>
      <c r="BG4">
        <f>IF(G4=0,0,AF4/G4*1000)</f>
        <v>866.66666666666674</v>
      </c>
      <c r="BH4" s="11">
        <f>G4/200/24/60</f>
        <v>5.208333333333333E-5</v>
      </c>
    </row>
    <row r="5" spans="1:67" ht="80" x14ac:dyDescent="0.2">
      <c r="A5">
        <v>2</v>
      </c>
      <c r="B5" s="25" t="s">
        <v>1241</v>
      </c>
      <c r="C5" s="3" t="s">
        <v>195</v>
      </c>
      <c r="D5">
        <v>1</v>
      </c>
      <c r="E5">
        <v>1</v>
      </c>
      <c r="F5">
        <f t="shared" ref="F5:F66" si="3">IF(B5="",0,(LEN(B5)-LEN(SUBSTITUTE(B5,". ","."))+1))</f>
        <v>1</v>
      </c>
      <c r="G5">
        <f t="shared" ref="G5:G66" si="4">IF(B5="",0,LEN(B5)-LEN(SUBSTITUTE(B5," ",""))+1)</f>
        <v>27</v>
      </c>
      <c r="H5">
        <f t="shared" ref="H5:H66" si="5">IF(F5=0,0,G5/F5)</f>
        <v>27</v>
      </c>
      <c r="I5" s="54">
        <f>LEN(SUBSTITUTE(B5," ",""))</f>
        <v>151</v>
      </c>
      <c r="J5">
        <v>49</v>
      </c>
      <c r="K5">
        <f t="shared" ref="K5:K66" si="6">IF(G5=0,0,J5/G5)</f>
        <v>1.8148148148148149</v>
      </c>
      <c r="L5">
        <f t="shared" ref="L5:L68" si="7">LEN(SUBSTITUTE(SUBSTITUTE(SUBSTITUTE(SUBSTITUTE(SUBSTITUTE(SUBSTITUTE(SUBSTITUTE(SUBSTITUTE(SUBSTITUTE(SUBSTITUTE(SUBSTITUTE(SUBSTITUTE(SUBSTITUTE(SUBSTITUTE(SUBSTITUTE(SUBSTITUTE(SUBSTITUTE(SUBSTITUTE(SUBSTITUTE(B5," ",""),".",""),",",""),"?",""),"!",""),";",""),"(",""),")",""),"[",""),"]",""),"-",""),"{",""),"}",""),"/",""),"+",""),"*",""),"_",""),"&amp;",""),"#",""))</f>
        <v>138</v>
      </c>
      <c r="M5" s="2">
        <f t="shared" ref="M5:M66" si="8">IF(G5=0,0,L5/G5)</f>
        <v>5.1111111111111107</v>
      </c>
      <c r="N5">
        <v>0</v>
      </c>
      <c r="O5">
        <v>1</v>
      </c>
      <c r="P5">
        <v>1</v>
      </c>
      <c r="Q5">
        <v>1</v>
      </c>
      <c r="R5" s="54">
        <v>1</v>
      </c>
      <c r="S5" s="32">
        <v>1</v>
      </c>
      <c r="T5">
        <f t="shared" ref="T5:U66" si="9">QUOTIENT((Q5+R5+S5),3)</f>
        <v>1</v>
      </c>
      <c r="U5" s="34">
        <v>1</v>
      </c>
      <c r="V5">
        <v>1</v>
      </c>
      <c r="W5">
        <f t="shared" ref="W5:W66" si="10">QUOTIENT((P5+T5),2)</f>
        <v>1</v>
      </c>
      <c r="X5">
        <f>IF(U5=1,1,IF(V5=1,1,0))</f>
        <v>1</v>
      </c>
      <c r="Y5">
        <v>0</v>
      </c>
      <c r="Z5" s="54">
        <v>1</v>
      </c>
      <c r="AA5">
        <v>1</v>
      </c>
      <c r="AB5">
        <v>1</v>
      </c>
      <c r="AC5">
        <v>1</v>
      </c>
      <c r="AD5">
        <v>1</v>
      </c>
      <c r="AE5">
        <v>1</v>
      </c>
      <c r="AF5">
        <f t="shared" ref="AF5:AF68" si="11">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13</v>
      </c>
      <c r="AG5">
        <v>1</v>
      </c>
      <c r="AH5">
        <f t="shared" ref="AH5:AH68" si="12">IF(G5&gt;0,IF((LEN(B5)-LEN(SUBSTITUTE(B5,"/","")))&gt;0,0,1),0)</f>
        <v>0</v>
      </c>
      <c r="AI5">
        <v>0</v>
      </c>
      <c r="AJ5">
        <v>1</v>
      </c>
      <c r="AK5">
        <f t="shared" ref="AK5:AK68" si="13">IF(G5&gt;0,IF(((LEN(B5)-LEN(SUBSTITUTE(B5,"(","")))+(LEN(B5)-LEN(SUBSTITUTE(B5,")","")))+(LEN(B5)-LEN(SUBSTITUTE(B5,"[","")))+(LEN(B5)-LEN(SUBSTITUTE(B5,"]","")))+(LEN(B5)-LEN(SUBSTITUTE(B5,"{","")))+(LEN(B5)-LEN(SUBSTITUTE(B5,"}",""))))&gt;0,0,1),0)</f>
        <v>0</v>
      </c>
      <c r="AL5">
        <v>1</v>
      </c>
      <c r="AM5">
        <v>1</v>
      </c>
      <c r="AN5" s="54">
        <v>1</v>
      </c>
      <c r="AO5">
        <v>1</v>
      </c>
      <c r="AP5">
        <v>1</v>
      </c>
      <c r="AQ5">
        <v>1</v>
      </c>
      <c r="AR5">
        <v>1</v>
      </c>
      <c r="AS5">
        <v>1</v>
      </c>
      <c r="AT5" s="41">
        <v>1</v>
      </c>
      <c r="AU5">
        <f t="shared" ref="AU5:AU66" si="14">IF(G5=0,0,(206.835-(84.6*(K5))-(1.015*(H5))))</f>
        <v>25.896666666666679</v>
      </c>
      <c r="AV5">
        <f t="shared" ref="AV5:AV66" si="15">IF(G5=0,0,(0.39*H5)+(11.8*K5)-15.59)</f>
        <v>16.354814814814819</v>
      </c>
      <c r="AW5" s="54">
        <f t="shared" ref="AW5:AW68" si="16">IF(G5=0,0,((0.0588*M5*100)-(0.296*(F5/G5)*100)-15.8))</f>
        <v>13.157037037037036</v>
      </c>
      <c r="AX5">
        <f t="shared" ref="AX5:AX66" si="17">IF(I5=0,0,(4.71*M5)+(0.5*H5)-21.43)</f>
        <v>16.143333333333331</v>
      </c>
      <c r="AY5" s="42">
        <v>1</v>
      </c>
      <c r="AZ5" s="42">
        <v>1</v>
      </c>
      <c r="BA5" s="42">
        <v>1</v>
      </c>
      <c r="BB5">
        <v>9</v>
      </c>
      <c r="BG5">
        <f t="shared" ref="BG5:BG28" si="18">IF(G5=0,0,AF5/G5*1000)</f>
        <v>481.48148148148147</v>
      </c>
      <c r="BH5" s="11">
        <f t="shared" ref="BH5:BH66" si="19">G5/200/24/60</f>
        <v>9.3750000000000016E-5</v>
      </c>
    </row>
    <row r="6" spans="1:67" ht="32" x14ac:dyDescent="0.2">
      <c r="A6">
        <v>3</v>
      </c>
      <c r="B6" s="25" t="s">
        <v>1242</v>
      </c>
      <c r="C6" s="3" t="s">
        <v>194</v>
      </c>
      <c r="D6">
        <v>1</v>
      </c>
      <c r="E6">
        <v>1</v>
      </c>
      <c r="F6">
        <f t="shared" si="3"/>
        <v>1</v>
      </c>
      <c r="G6">
        <f t="shared" si="4"/>
        <v>11</v>
      </c>
      <c r="H6">
        <f t="shared" si="5"/>
        <v>11</v>
      </c>
      <c r="I6" s="54">
        <f t="shared" ref="I6:I69" si="20">LEN(SUBSTITUTE(B6," ",""))</f>
        <v>67</v>
      </c>
      <c r="J6">
        <v>20</v>
      </c>
      <c r="K6">
        <f t="shared" si="6"/>
        <v>1.8181818181818181</v>
      </c>
      <c r="L6">
        <f t="shared" si="7"/>
        <v>66</v>
      </c>
      <c r="M6" s="2">
        <f t="shared" si="8"/>
        <v>6</v>
      </c>
      <c r="N6">
        <v>0</v>
      </c>
      <c r="O6">
        <v>1</v>
      </c>
      <c r="P6">
        <v>1</v>
      </c>
      <c r="Q6">
        <v>0</v>
      </c>
      <c r="R6" s="54">
        <v>1</v>
      </c>
      <c r="S6" s="32">
        <v>1</v>
      </c>
      <c r="T6">
        <f t="shared" si="9"/>
        <v>0</v>
      </c>
      <c r="U6" s="34">
        <v>1</v>
      </c>
      <c r="V6">
        <v>1</v>
      </c>
      <c r="W6">
        <f t="shared" si="10"/>
        <v>0</v>
      </c>
      <c r="X6">
        <f t="shared" ref="X6:X66" si="21">IF(U6=1,1,IF(V6=1,1,0))</f>
        <v>1</v>
      </c>
      <c r="Y6">
        <v>1</v>
      </c>
      <c r="Z6" s="54">
        <v>1</v>
      </c>
      <c r="AA6">
        <v>1</v>
      </c>
      <c r="AB6">
        <v>1</v>
      </c>
      <c r="AC6">
        <v>1</v>
      </c>
      <c r="AD6">
        <v>1</v>
      </c>
      <c r="AE6">
        <v>1</v>
      </c>
      <c r="AF6">
        <f t="shared" si="11"/>
        <v>1</v>
      </c>
      <c r="AG6">
        <v>1</v>
      </c>
      <c r="AH6">
        <f t="shared" si="12"/>
        <v>1</v>
      </c>
      <c r="AI6">
        <v>1</v>
      </c>
      <c r="AJ6">
        <v>1</v>
      </c>
      <c r="AK6">
        <f t="shared" si="13"/>
        <v>1</v>
      </c>
      <c r="AL6">
        <v>1</v>
      </c>
      <c r="AM6">
        <v>1</v>
      </c>
      <c r="AN6" s="54">
        <v>1</v>
      </c>
      <c r="AO6">
        <v>1</v>
      </c>
      <c r="AP6">
        <v>1</v>
      </c>
      <c r="AQ6">
        <v>1</v>
      </c>
      <c r="AR6">
        <v>1</v>
      </c>
      <c r="AS6">
        <v>1</v>
      </c>
      <c r="AT6" s="41">
        <v>1</v>
      </c>
      <c r="AU6">
        <f t="shared" si="14"/>
        <v>41.851818181818196</v>
      </c>
      <c r="AV6">
        <f t="shared" si="15"/>
        <v>10.154545454545456</v>
      </c>
      <c r="AW6" s="54">
        <f t="shared" si="16"/>
        <v>16.789090909090913</v>
      </c>
      <c r="AX6">
        <f t="shared" si="17"/>
        <v>12.329999999999998</v>
      </c>
      <c r="AY6" s="42">
        <v>1</v>
      </c>
      <c r="AZ6" s="42">
        <v>1</v>
      </c>
      <c r="BA6" s="42">
        <v>1</v>
      </c>
      <c r="BB6">
        <v>4</v>
      </c>
      <c r="BG6">
        <f t="shared" si="18"/>
        <v>90.909090909090907</v>
      </c>
      <c r="BH6" s="11">
        <f t="shared" si="19"/>
        <v>3.8194444444444444E-5</v>
      </c>
      <c r="BK6" s="11"/>
      <c r="BL6" s="11"/>
    </row>
    <row r="7" spans="1:67" ht="64" x14ac:dyDescent="0.2">
      <c r="A7">
        <v>4</v>
      </c>
      <c r="B7" s="25" t="s">
        <v>1243</v>
      </c>
      <c r="C7" s="3" t="s">
        <v>196</v>
      </c>
      <c r="D7">
        <v>1</v>
      </c>
      <c r="E7">
        <v>1</v>
      </c>
      <c r="F7">
        <f t="shared" si="3"/>
        <v>1</v>
      </c>
      <c r="G7">
        <f t="shared" si="4"/>
        <v>24</v>
      </c>
      <c r="H7">
        <f t="shared" si="5"/>
        <v>24</v>
      </c>
      <c r="I7" s="54">
        <f t="shared" si="20"/>
        <v>131</v>
      </c>
      <c r="J7">
        <v>43</v>
      </c>
      <c r="K7">
        <f t="shared" si="6"/>
        <v>1.7916666666666667</v>
      </c>
      <c r="L7">
        <f t="shared" si="7"/>
        <v>129</v>
      </c>
      <c r="M7" s="2">
        <f t="shared" si="8"/>
        <v>5.375</v>
      </c>
      <c r="N7">
        <v>0</v>
      </c>
      <c r="O7">
        <v>1</v>
      </c>
      <c r="P7">
        <v>1</v>
      </c>
      <c r="Q7">
        <v>0</v>
      </c>
      <c r="R7" s="54">
        <v>1</v>
      </c>
      <c r="S7" s="32">
        <v>1</v>
      </c>
      <c r="T7">
        <f t="shared" si="9"/>
        <v>0</v>
      </c>
      <c r="U7" s="34">
        <v>1</v>
      </c>
      <c r="V7">
        <v>1</v>
      </c>
      <c r="W7">
        <f t="shared" si="10"/>
        <v>0</v>
      </c>
      <c r="X7">
        <f t="shared" si="21"/>
        <v>1</v>
      </c>
      <c r="Y7">
        <v>1</v>
      </c>
      <c r="Z7" s="54">
        <v>0</v>
      </c>
      <c r="AA7">
        <v>1</v>
      </c>
      <c r="AB7">
        <v>1</v>
      </c>
      <c r="AC7">
        <v>1</v>
      </c>
      <c r="AD7">
        <v>1</v>
      </c>
      <c r="AE7">
        <v>1</v>
      </c>
      <c r="AF7">
        <f t="shared" si="11"/>
        <v>2</v>
      </c>
      <c r="AG7">
        <v>1</v>
      </c>
      <c r="AH7">
        <f t="shared" si="12"/>
        <v>1</v>
      </c>
      <c r="AI7">
        <v>1</v>
      </c>
      <c r="AJ7">
        <v>1</v>
      </c>
      <c r="AK7">
        <f t="shared" si="13"/>
        <v>1</v>
      </c>
      <c r="AL7">
        <v>1</v>
      </c>
      <c r="AM7">
        <v>1</v>
      </c>
      <c r="AN7" s="54">
        <v>1</v>
      </c>
      <c r="AO7">
        <v>1</v>
      </c>
      <c r="AP7">
        <v>1</v>
      </c>
      <c r="AQ7">
        <v>1</v>
      </c>
      <c r="AR7">
        <v>1</v>
      </c>
      <c r="AS7">
        <v>1</v>
      </c>
      <c r="AT7" s="41">
        <v>1</v>
      </c>
      <c r="AU7">
        <f t="shared" si="14"/>
        <v>30.90000000000002</v>
      </c>
      <c r="AV7">
        <f t="shared" si="15"/>
        <v>14.911666666666669</v>
      </c>
      <c r="AW7" s="54">
        <f t="shared" si="16"/>
        <v>14.571666666666665</v>
      </c>
      <c r="AX7">
        <f t="shared" si="17"/>
        <v>15.886249999999997</v>
      </c>
      <c r="AY7" s="42">
        <v>1</v>
      </c>
      <c r="AZ7" s="42">
        <v>1</v>
      </c>
      <c r="BA7" s="42">
        <v>1</v>
      </c>
      <c r="BB7">
        <v>7</v>
      </c>
      <c r="BG7">
        <f t="shared" si="18"/>
        <v>83.333333333333329</v>
      </c>
      <c r="BH7" s="11">
        <f t="shared" si="19"/>
        <v>8.3333333333333331E-5</v>
      </c>
    </row>
    <row r="8" spans="1:67" ht="64" x14ac:dyDescent="0.2">
      <c r="A8">
        <v>5</v>
      </c>
      <c r="B8" s="243" t="s">
        <v>1231</v>
      </c>
      <c r="C8" s="3" t="s">
        <v>194</v>
      </c>
      <c r="D8">
        <v>1</v>
      </c>
      <c r="E8">
        <v>1</v>
      </c>
      <c r="F8">
        <f t="shared" si="3"/>
        <v>1</v>
      </c>
      <c r="G8">
        <f t="shared" si="4"/>
        <v>15</v>
      </c>
      <c r="H8">
        <f t="shared" si="5"/>
        <v>15</v>
      </c>
      <c r="I8" s="54">
        <f t="shared" si="20"/>
        <v>107</v>
      </c>
      <c r="J8">
        <v>35</v>
      </c>
      <c r="K8">
        <f t="shared" si="6"/>
        <v>2.3333333333333335</v>
      </c>
      <c r="L8">
        <f t="shared" si="7"/>
        <v>105</v>
      </c>
      <c r="M8" s="2">
        <f t="shared" si="8"/>
        <v>7</v>
      </c>
      <c r="N8">
        <v>0</v>
      </c>
      <c r="O8">
        <v>1</v>
      </c>
      <c r="P8">
        <v>1</v>
      </c>
      <c r="Q8">
        <v>0</v>
      </c>
      <c r="R8" s="54">
        <v>1</v>
      </c>
      <c r="S8" s="32">
        <v>1</v>
      </c>
      <c r="T8">
        <f t="shared" si="9"/>
        <v>0</v>
      </c>
      <c r="U8" s="34">
        <v>1</v>
      </c>
      <c r="V8">
        <v>1</v>
      </c>
      <c r="W8">
        <f t="shared" si="10"/>
        <v>0</v>
      </c>
      <c r="X8">
        <f t="shared" si="21"/>
        <v>1</v>
      </c>
      <c r="Y8">
        <v>1</v>
      </c>
      <c r="Z8" s="54">
        <v>0</v>
      </c>
      <c r="AA8">
        <v>1</v>
      </c>
      <c r="AB8">
        <v>1</v>
      </c>
      <c r="AC8">
        <v>1</v>
      </c>
      <c r="AD8">
        <v>1</v>
      </c>
      <c r="AE8">
        <v>1</v>
      </c>
      <c r="AF8">
        <f t="shared" si="11"/>
        <v>2</v>
      </c>
      <c r="AG8">
        <v>1</v>
      </c>
      <c r="AH8">
        <f t="shared" si="12"/>
        <v>1</v>
      </c>
      <c r="AI8">
        <v>1</v>
      </c>
      <c r="AJ8">
        <v>1</v>
      </c>
      <c r="AK8">
        <f t="shared" si="13"/>
        <v>1</v>
      </c>
      <c r="AL8">
        <v>1</v>
      </c>
      <c r="AM8">
        <v>1</v>
      </c>
      <c r="AN8" s="54">
        <v>1</v>
      </c>
      <c r="AO8">
        <v>1</v>
      </c>
      <c r="AP8">
        <v>1</v>
      </c>
      <c r="AQ8">
        <v>1</v>
      </c>
      <c r="AR8">
        <v>1</v>
      </c>
      <c r="AS8">
        <v>1</v>
      </c>
      <c r="AT8" s="41">
        <v>1</v>
      </c>
      <c r="AU8">
        <f t="shared" si="14"/>
        <v>-5.7899999999999956</v>
      </c>
      <c r="AV8">
        <f t="shared" si="15"/>
        <v>17.793333333333333</v>
      </c>
      <c r="AW8" s="54">
        <f t="shared" si="16"/>
        <v>23.38666666666666</v>
      </c>
      <c r="AX8">
        <f t="shared" si="17"/>
        <v>19.04</v>
      </c>
      <c r="AY8" s="42">
        <v>1</v>
      </c>
      <c r="AZ8" s="42">
        <v>1</v>
      </c>
      <c r="BA8" s="42">
        <v>1</v>
      </c>
      <c r="BB8">
        <v>5</v>
      </c>
      <c r="BG8">
        <f t="shared" si="18"/>
        <v>133.33333333333334</v>
      </c>
      <c r="BH8" s="11">
        <f t="shared" si="19"/>
        <v>5.208333333333333E-5</v>
      </c>
    </row>
    <row r="9" spans="1:67" ht="80" x14ac:dyDescent="0.2">
      <c r="A9">
        <v>6</v>
      </c>
      <c r="B9" s="26" t="s">
        <v>1244</v>
      </c>
      <c r="C9" s="3" t="s">
        <v>197</v>
      </c>
      <c r="D9">
        <v>1</v>
      </c>
      <c r="E9">
        <v>1</v>
      </c>
      <c r="F9">
        <f t="shared" si="3"/>
        <v>1</v>
      </c>
      <c r="G9">
        <f t="shared" si="4"/>
        <v>29</v>
      </c>
      <c r="H9">
        <f t="shared" si="5"/>
        <v>29</v>
      </c>
      <c r="I9" s="54">
        <f t="shared" si="20"/>
        <v>143</v>
      </c>
      <c r="J9">
        <v>50</v>
      </c>
      <c r="K9">
        <f t="shared" si="6"/>
        <v>1.7241379310344827</v>
      </c>
      <c r="L9">
        <f t="shared" si="7"/>
        <v>140</v>
      </c>
      <c r="M9" s="2">
        <f t="shared" si="8"/>
        <v>4.8275862068965516</v>
      </c>
      <c r="N9">
        <v>0</v>
      </c>
      <c r="O9">
        <v>1</v>
      </c>
      <c r="P9">
        <v>0</v>
      </c>
      <c r="Q9">
        <v>0</v>
      </c>
      <c r="R9" s="54">
        <v>0</v>
      </c>
      <c r="S9" s="32">
        <v>1</v>
      </c>
      <c r="T9">
        <f t="shared" si="9"/>
        <v>0</v>
      </c>
      <c r="U9" s="34">
        <v>1</v>
      </c>
      <c r="V9">
        <v>1</v>
      </c>
      <c r="W9">
        <f t="shared" si="10"/>
        <v>0</v>
      </c>
      <c r="X9">
        <f t="shared" si="21"/>
        <v>1</v>
      </c>
      <c r="Y9">
        <v>1</v>
      </c>
      <c r="Z9" s="54">
        <v>1</v>
      </c>
      <c r="AA9">
        <v>1</v>
      </c>
      <c r="AB9">
        <v>1</v>
      </c>
      <c r="AC9">
        <v>1</v>
      </c>
      <c r="AD9">
        <v>1</v>
      </c>
      <c r="AE9">
        <v>1</v>
      </c>
      <c r="AF9">
        <f t="shared" si="11"/>
        <v>3</v>
      </c>
      <c r="AG9">
        <v>1</v>
      </c>
      <c r="AH9">
        <f t="shared" si="12"/>
        <v>1</v>
      </c>
      <c r="AI9">
        <v>0</v>
      </c>
      <c r="AJ9">
        <v>1</v>
      </c>
      <c r="AK9">
        <f t="shared" si="13"/>
        <v>1</v>
      </c>
      <c r="AL9">
        <v>1</v>
      </c>
      <c r="AM9">
        <v>0</v>
      </c>
      <c r="AN9" s="54">
        <v>1</v>
      </c>
      <c r="AO9">
        <v>1</v>
      </c>
      <c r="AP9">
        <v>1</v>
      </c>
      <c r="AQ9">
        <v>1</v>
      </c>
      <c r="AR9">
        <v>1</v>
      </c>
      <c r="AS9">
        <v>1</v>
      </c>
      <c r="AT9" s="41">
        <v>0</v>
      </c>
      <c r="AU9">
        <f t="shared" si="14"/>
        <v>31.537931034482799</v>
      </c>
      <c r="AV9">
        <f t="shared" si="15"/>
        <v>16.064827586206899</v>
      </c>
      <c r="AW9" s="54">
        <f t="shared" si="16"/>
        <v>11.565517241379307</v>
      </c>
      <c r="AX9">
        <f t="shared" si="17"/>
        <v>15.807931034482756</v>
      </c>
      <c r="AY9" s="42">
        <v>1</v>
      </c>
      <c r="AZ9" s="42">
        <v>1</v>
      </c>
      <c r="BA9" s="42">
        <v>1</v>
      </c>
      <c r="BB9">
        <v>5</v>
      </c>
      <c r="BG9">
        <f t="shared" si="18"/>
        <v>103.44827586206897</v>
      </c>
      <c r="BH9" s="11">
        <f t="shared" si="19"/>
        <v>1.0069444444444445E-4</v>
      </c>
    </row>
    <row r="10" spans="1:67" ht="32" x14ac:dyDescent="0.2">
      <c r="A10">
        <v>7</v>
      </c>
      <c r="B10" s="25" t="s">
        <v>1245</v>
      </c>
      <c r="C10" s="3" t="s">
        <v>194</v>
      </c>
      <c r="D10">
        <v>1</v>
      </c>
      <c r="E10">
        <v>1</v>
      </c>
      <c r="F10">
        <f t="shared" si="3"/>
        <v>2</v>
      </c>
      <c r="G10">
        <f t="shared" si="4"/>
        <v>10</v>
      </c>
      <c r="H10">
        <f t="shared" si="5"/>
        <v>5</v>
      </c>
      <c r="I10" s="54">
        <f t="shared" si="20"/>
        <v>51</v>
      </c>
      <c r="J10">
        <v>14</v>
      </c>
      <c r="K10">
        <f t="shared" si="6"/>
        <v>1.4</v>
      </c>
      <c r="L10">
        <f t="shared" si="7"/>
        <v>46</v>
      </c>
      <c r="M10" s="2">
        <f t="shared" si="8"/>
        <v>4.5999999999999996</v>
      </c>
      <c r="N10">
        <v>0</v>
      </c>
      <c r="O10">
        <v>0</v>
      </c>
      <c r="P10">
        <v>1</v>
      </c>
      <c r="Q10">
        <v>0</v>
      </c>
      <c r="R10" s="54">
        <v>1</v>
      </c>
      <c r="S10" s="32">
        <v>1</v>
      </c>
      <c r="T10">
        <f t="shared" si="9"/>
        <v>0</v>
      </c>
      <c r="U10" s="34">
        <v>1</v>
      </c>
      <c r="V10">
        <v>1</v>
      </c>
      <c r="W10">
        <f t="shared" si="10"/>
        <v>0</v>
      </c>
      <c r="X10">
        <f t="shared" si="21"/>
        <v>1</v>
      </c>
      <c r="Y10">
        <v>1</v>
      </c>
      <c r="Z10" s="54">
        <v>1</v>
      </c>
      <c r="AA10">
        <v>1</v>
      </c>
      <c r="AB10">
        <v>1</v>
      </c>
      <c r="AC10">
        <v>1</v>
      </c>
      <c r="AD10">
        <v>1</v>
      </c>
      <c r="AE10">
        <v>1</v>
      </c>
      <c r="AF10">
        <f t="shared" si="11"/>
        <v>5</v>
      </c>
      <c r="AG10">
        <v>1</v>
      </c>
      <c r="AH10">
        <f t="shared" si="12"/>
        <v>1</v>
      </c>
      <c r="AI10">
        <v>1</v>
      </c>
      <c r="AJ10">
        <v>1</v>
      </c>
      <c r="AK10">
        <f t="shared" si="13"/>
        <v>0</v>
      </c>
      <c r="AL10">
        <v>1</v>
      </c>
      <c r="AM10">
        <v>1</v>
      </c>
      <c r="AN10" s="54">
        <v>1</v>
      </c>
      <c r="AO10">
        <v>1</v>
      </c>
      <c r="AP10">
        <v>1</v>
      </c>
      <c r="AQ10">
        <v>1</v>
      </c>
      <c r="AR10">
        <v>1</v>
      </c>
      <c r="AS10">
        <v>1</v>
      </c>
      <c r="AT10" s="41">
        <v>1</v>
      </c>
      <c r="AU10">
        <f t="shared" si="14"/>
        <v>83.320000000000022</v>
      </c>
      <c r="AV10">
        <f t="shared" si="15"/>
        <v>2.879999999999999</v>
      </c>
      <c r="AW10" s="54">
        <f t="shared" si="16"/>
        <v>5.3279999999999923</v>
      </c>
      <c r="AX10">
        <f t="shared" si="17"/>
        <v>2.7359999999999971</v>
      </c>
      <c r="AY10" s="42">
        <v>1</v>
      </c>
      <c r="AZ10" s="42">
        <v>1</v>
      </c>
      <c r="BA10" s="42">
        <v>1</v>
      </c>
      <c r="BB10">
        <v>1</v>
      </c>
      <c r="BG10">
        <f t="shared" si="18"/>
        <v>500</v>
      </c>
      <c r="BH10" s="11">
        <f t="shared" si="19"/>
        <v>3.4722222222222222E-5</v>
      </c>
    </row>
    <row r="11" spans="1:67" ht="64" x14ac:dyDescent="0.2">
      <c r="A11">
        <v>8</v>
      </c>
      <c r="B11" s="25" t="s">
        <v>1246</v>
      </c>
      <c r="C11" s="22" t="s">
        <v>195</v>
      </c>
      <c r="D11">
        <v>1</v>
      </c>
      <c r="E11">
        <v>1</v>
      </c>
      <c r="F11">
        <f t="shared" si="3"/>
        <v>1</v>
      </c>
      <c r="G11">
        <f t="shared" si="4"/>
        <v>25</v>
      </c>
      <c r="H11">
        <f t="shared" si="5"/>
        <v>25</v>
      </c>
      <c r="I11" s="54">
        <f t="shared" si="20"/>
        <v>135</v>
      </c>
      <c r="J11">
        <v>43</v>
      </c>
      <c r="K11">
        <f t="shared" si="6"/>
        <v>1.72</v>
      </c>
      <c r="L11">
        <f t="shared" si="7"/>
        <v>126</v>
      </c>
      <c r="M11" s="2">
        <f t="shared" si="8"/>
        <v>5.04</v>
      </c>
      <c r="N11">
        <v>0</v>
      </c>
      <c r="O11">
        <v>1</v>
      </c>
      <c r="P11">
        <v>0</v>
      </c>
      <c r="Q11">
        <v>1</v>
      </c>
      <c r="R11" s="54">
        <v>1</v>
      </c>
      <c r="S11" s="32">
        <v>1</v>
      </c>
      <c r="T11">
        <f t="shared" si="9"/>
        <v>1</v>
      </c>
      <c r="U11" s="34">
        <v>1</v>
      </c>
      <c r="V11">
        <v>1</v>
      </c>
      <c r="W11">
        <f t="shared" si="10"/>
        <v>0</v>
      </c>
      <c r="X11">
        <f t="shared" si="21"/>
        <v>1</v>
      </c>
      <c r="Y11">
        <v>0</v>
      </c>
      <c r="Z11" s="54">
        <v>1</v>
      </c>
      <c r="AA11">
        <v>1</v>
      </c>
      <c r="AB11">
        <v>1</v>
      </c>
      <c r="AC11">
        <v>1</v>
      </c>
      <c r="AD11">
        <v>1</v>
      </c>
      <c r="AE11">
        <v>1</v>
      </c>
      <c r="AF11">
        <f t="shared" si="11"/>
        <v>9</v>
      </c>
      <c r="AG11">
        <v>1</v>
      </c>
      <c r="AH11">
        <f t="shared" si="12"/>
        <v>0</v>
      </c>
      <c r="AI11">
        <v>1</v>
      </c>
      <c r="AJ11">
        <v>1</v>
      </c>
      <c r="AK11">
        <f t="shared" si="13"/>
        <v>0</v>
      </c>
      <c r="AL11">
        <v>1</v>
      </c>
      <c r="AM11">
        <v>1</v>
      </c>
      <c r="AN11" s="54">
        <v>1</v>
      </c>
      <c r="AO11">
        <v>1</v>
      </c>
      <c r="AP11">
        <v>1</v>
      </c>
      <c r="AQ11">
        <v>1</v>
      </c>
      <c r="AR11">
        <v>1</v>
      </c>
      <c r="AS11">
        <v>1</v>
      </c>
      <c r="AT11" s="41">
        <v>1</v>
      </c>
      <c r="AU11">
        <f t="shared" si="14"/>
        <v>35.948000000000008</v>
      </c>
      <c r="AV11">
        <f t="shared" si="15"/>
        <v>14.456</v>
      </c>
      <c r="AW11" s="54">
        <f t="shared" si="16"/>
        <v>12.651199999999999</v>
      </c>
      <c r="AX11">
        <f t="shared" si="17"/>
        <v>14.808399999999999</v>
      </c>
      <c r="AY11" s="42">
        <v>1</v>
      </c>
      <c r="AZ11" s="42">
        <v>1</v>
      </c>
      <c r="BA11" s="42">
        <v>1</v>
      </c>
      <c r="BB11">
        <v>8</v>
      </c>
      <c r="BG11">
        <f t="shared" si="18"/>
        <v>360</v>
      </c>
      <c r="BH11" s="11">
        <f t="shared" si="19"/>
        <v>8.6805555555555545E-5</v>
      </c>
    </row>
    <row r="12" spans="1:67" ht="32" x14ac:dyDescent="0.2">
      <c r="A12" t="s">
        <v>145</v>
      </c>
      <c r="B12" s="243" t="s">
        <v>1232</v>
      </c>
      <c r="C12" s="3" t="s">
        <v>194</v>
      </c>
      <c r="D12">
        <v>1</v>
      </c>
      <c r="E12">
        <v>1</v>
      </c>
      <c r="F12">
        <f t="shared" si="3"/>
        <v>1</v>
      </c>
      <c r="G12">
        <f t="shared" si="4"/>
        <v>8</v>
      </c>
      <c r="H12">
        <f t="shared" si="5"/>
        <v>8</v>
      </c>
      <c r="I12" s="54">
        <f t="shared" si="20"/>
        <v>35</v>
      </c>
      <c r="J12">
        <v>11</v>
      </c>
      <c r="K12">
        <f t="shared" si="6"/>
        <v>1.375</v>
      </c>
      <c r="L12">
        <f t="shared" si="7"/>
        <v>34</v>
      </c>
      <c r="M12" s="2">
        <f t="shared" si="8"/>
        <v>4.25</v>
      </c>
      <c r="N12">
        <v>0</v>
      </c>
      <c r="O12">
        <v>1</v>
      </c>
      <c r="P12">
        <v>1</v>
      </c>
      <c r="Q12">
        <v>1</v>
      </c>
      <c r="R12" s="54">
        <v>1</v>
      </c>
      <c r="S12" s="32">
        <v>1</v>
      </c>
      <c r="T12">
        <f t="shared" si="9"/>
        <v>1</v>
      </c>
      <c r="U12" s="34">
        <v>1</v>
      </c>
      <c r="V12">
        <v>1</v>
      </c>
      <c r="W12">
        <f t="shared" si="10"/>
        <v>1</v>
      </c>
      <c r="X12">
        <f t="shared" si="21"/>
        <v>1</v>
      </c>
      <c r="Y12">
        <v>0</v>
      </c>
      <c r="Z12" s="54">
        <v>1</v>
      </c>
      <c r="AA12">
        <v>1</v>
      </c>
      <c r="AB12">
        <v>1</v>
      </c>
      <c r="AC12">
        <v>1</v>
      </c>
      <c r="AD12">
        <v>1</v>
      </c>
      <c r="AE12">
        <v>1</v>
      </c>
      <c r="AF12">
        <f t="shared" si="11"/>
        <v>1</v>
      </c>
      <c r="AG12">
        <v>1</v>
      </c>
      <c r="AH12">
        <f t="shared" si="12"/>
        <v>1</v>
      </c>
      <c r="AI12">
        <v>1</v>
      </c>
      <c r="AJ12">
        <v>1</v>
      </c>
      <c r="AK12">
        <f t="shared" si="13"/>
        <v>1</v>
      </c>
      <c r="AL12">
        <v>1</v>
      </c>
      <c r="AM12">
        <v>1</v>
      </c>
      <c r="AN12" s="54">
        <v>1</v>
      </c>
      <c r="AO12">
        <v>1</v>
      </c>
      <c r="AP12">
        <v>1</v>
      </c>
      <c r="AQ12">
        <v>1</v>
      </c>
      <c r="AR12">
        <v>1</v>
      </c>
      <c r="AS12">
        <v>1</v>
      </c>
      <c r="AT12" s="41">
        <v>1</v>
      </c>
      <c r="AU12">
        <f t="shared" si="14"/>
        <v>82.390000000000015</v>
      </c>
      <c r="AV12">
        <f t="shared" si="15"/>
        <v>3.7550000000000026</v>
      </c>
      <c r="AW12" s="54">
        <f t="shared" si="16"/>
        <v>5.4899999999999984</v>
      </c>
      <c r="AX12">
        <f t="shared" si="17"/>
        <v>2.5874999999999986</v>
      </c>
      <c r="AY12" s="42">
        <v>1</v>
      </c>
      <c r="AZ12" s="42">
        <v>1</v>
      </c>
      <c r="BA12" s="42">
        <v>1</v>
      </c>
      <c r="BB12">
        <v>2</v>
      </c>
      <c r="BG12">
        <f t="shared" si="18"/>
        <v>125</v>
      </c>
      <c r="BH12" s="11">
        <f t="shared" si="19"/>
        <v>2.7777777777777779E-5</v>
      </c>
    </row>
    <row r="13" spans="1:67" ht="32" x14ac:dyDescent="0.2">
      <c r="A13" t="s">
        <v>144</v>
      </c>
      <c r="B13" s="243" t="s">
        <v>1233</v>
      </c>
      <c r="C13" s="3" t="s">
        <v>194</v>
      </c>
      <c r="D13">
        <v>1</v>
      </c>
      <c r="E13">
        <v>1</v>
      </c>
      <c r="F13">
        <f t="shared" si="3"/>
        <v>1</v>
      </c>
      <c r="G13">
        <f t="shared" si="4"/>
        <v>7</v>
      </c>
      <c r="H13">
        <f t="shared" si="5"/>
        <v>7</v>
      </c>
      <c r="I13" s="54">
        <f t="shared" si="20"/>
        <v>29</v>
      </c>
      <c r="J13">
        <v>28</v>
      </c>
      <c r="K13">
        <f t="shared" si="6"/>
        <v>4</v>
      </c>
      <c r="L13">
        <f t="shared" si="7"/>
        <v>28</v>
      </c>
      <c r="M13" s="2">
        <f t="shared" si="8"/>
        <v>4</v>
      </c>
      <c r="N13">
        <v>0</v>
      </c>
      <c r="O13">
        <v>1</v>
      </c>
      <c r="P13">
        <v>1</v>
      </c>
      <c r="Q13">
        <v>1</v>
      </c>
      <c r="R13" s="54">
        <v>1</v>
      </c>
      <c r="S13" s="32">
        <v>1</v>
      </c>
      <c r="T13">
        <f t="shared" si="9"/>
        <v>1</v>
      </c>
      <c r="U13" s="34">
        <v>1</v>
      </c>
      <c r="V13">
        <v>1</v>
      </c>
      <c r="W13">
        <f t="shared" si="10"/>
        <v>1</v>
      </c>
      <c r="X13">
        <f t="shared" si="21"/>
        <v>1</v>
      </c>
      <c r="Y13">
        <v>0</v>
      </c>
      <c r="Z13" s="54">
        <v>1</v>
      </c>
      <c r="AA13">
        <v>1</v>
      </c>
      <c r="AB13">
        <v>1</v>
      </c>
      <c r="AC13">
        <v>1</v>
      </c>
      <c r="AD13">
        <v>1</v>
      </c>
      <c r="AE13">
        <v>1</v>
      </c>
      <c r="AF13">
        <f t="shared" si="11"/>
        <v>1</v>
      </c>
      <c r="AG13">
        <v>1</v>
      </c>
      <c r="AH13">
        <f t="shared" si="12"/>
        <v>1</v>
      </c>
      <c r="AI13">
        <v>1</v>
      </c>
      <c r="AJ13">
        <v>1</v>
      </c>
      <c r="AK13">
        <f t="shared" si="13"/>
        <v>1</v>
      </c>
      <c r="AL13">
        <v>1</v>
      </c>
      <c r="AM13">
        <v>1</v>
      </c>
      <c r="AN13" s="54">
        <v>1</v>
      </c>
      <c r="AO13">
        <v>1</v>
      </c>
      <c r="AP13">
        <v>1</v>
      </c>
      <c r="AQ13">
        <v>1</v>
      </c>
      <c r="AR13">
        <v>1</v>
      </c>
      <c r="AS13">
        <v>1</v>
      </c>
      <c r="AT13" s="41">
        <v>1</v>
      </c>
      <c r="AU13">
        <f t="shared" si="14"/>
        <v>-138.66999999999996</v>
      </c>
      <c r="AV13">
        <f t="shared" si="15"/>
        <v>34.340000000000003</v>
      </c>
      <c r="AW13" s="54">
        <f t="shared" si="16"/>
        <v>3.4914285714285711</v>
      </c>
      <c r="AX13">
        <f t="shared" si="17"/>
        <v>0.91000000000000014</v>
      </c>
      <c r="AY13" s="42">
        <v>1</v>
      </c>
      <c r="AZ13" s="42">
        <v>1</v>
      </c>
      <c r="BA13" s="42">
        <v>1</v>
      </c>
      <c r="BB13">
        <v>1</v>
      </c>
      <c r="BG13">
        <f t="shared" si="18"/>
        <v>142.85714285714286</v>
      </c>
      <c r="BH13" s="11">
        <f t="shared" si="19"/>
        <v>2.4305555555555558E-5</v>
      </c>
    </row>
    <row r="14" spans="1:67" ht="64" x14ac:dyDescent="0.2">
      <c r="A14" t="s">
        <v>146</v>
      </c>
      <c r="B14" s="25" t="s">
        <v>1247</v>
      </c>
      <c r="C14" s="3" t="s">
        <v>193</v>
      </c>
      <c r="D14">
        <v>1</v>
      </c>
      <c r="E14">
        <v>1</v>
      </c>
      <c r="F14">
        <f t="shared" si="3"/>
        <v>1</v>
      </c>
      <c r="G14">
        <f t="shared" si="4"/>
        <v>17</v>
      </c>
      <c r="H14">
        <f t="shared" si="5"/>
        <v>17</v>
      </c>
      <c r="I14" s="54">
        <f t="shared" si="20"/>
        <v>106</v>
      </c>
      <c r="J14">
        <v>36</v>
      </c>
      <c r="K14">
        <f t="shared" si="6"/>
        <v>2.1176470588235294</v>
      </c>
      <c r="L14">
        <f t="shared" si="7"/>
        <v>105</v>
      </c>
      <c r="M14" s="2">
        <f t="shared" si="8"/>
        <v>6.1764705882352944</v>
      </c>
      <c r="N14">
        <v>0</v>
      </c>
      <c r="O14">
        <v>1</v>
      </c>
      <c r="P14">
        <v>0</v>
      </c>
      <c r="Q14">
        <v>0</v>
      </c>
      <c r="R14" s="54">
        <v>1</v>
      </c>
      <c r="S14" s="32">
        <v>1</v>
      </c>
      <c r="T14">
        <f t="shared" si="9"/>
        <v>0</v>
      </c>
      <c r="U14" s="34">
        <v>1</v>
      </c>
      <c r="V14">
        <v>1</v>
      </c>
      <c r="W14">
        <f t="shared" si="10"/>
        <v>0</v>
      </c>
      <c r="X14">
        <f t="shared" si="21"/>
        <v>1</v>
      </c>
      <c r="Y14">
        <v>1</v>
      </c>
      <c r="Z14" s="54">
        <v>1</v>
      </c>
      <c r="AA14">
        <v>1</v>
      </c>
      <c r="AB14">
        <v>1</v>
      </c>
      <c r="AC14">
        <v>1</v>
      </c>
      <c r="AD14">
        <v>1</v>
      </c>
      <c r="AE14">
        <v>1</v>
      </c>
      <c r="AF14">
        <f t="shared" si="11"/>
        <v>1</v>
      </c>
      <c r="AG14">
        <v>1</v>
      </c>
      <c r="AH14">
        <f t="shared" si="12"/>
        <v>1</v>
      </c>
      <c r="AI14">
        <v>0</v>
      </c>
      <c r="AJ14">
        <v>1</v>
      </c>
      <c r="AK14">
        <f t="shared" si="13"/>
        <v>1</v>
      </c>
      <c r="AL14">
        <v>1</v>
      </c>
      <c r="AM14">
        <v>0</v>
      </c>
      <c r="AN14" s="54">
        <v>1</v>
      </c>
      <c r="AO14">
        <v>1</v>
      </c>
      <c r="AP14">
        <v>1</v>
      </c>
      <c r="AQ14">
        <v>1</v>
      </c>
      <c r="AR14">
        <v>1</v>
      </c>
      <c r="AS14">
        <v>1</v>
      </c>
      <c r="AT14" s="41">
        <v>1</v>
      </c>
      <c r="AU14">
        <f t="shared" si="14"/>
        <v>10.427058823529418</v>
      </c>
      <c r="AV14">
        <f t="shared" si="15"/>
        <v>16.028235294117646</v>
      </c>
      <c r="AW14" s="54">
        <f t="shared" si="16"/>
        <v>18.776470588235295</v>
      </c>
      <c r="AX14">
        <f t="shared" si="17"/>
        <v>16.161176470588238</v>
      </c>
      <c r="AY14" s="42">
        <v>1</v>
      </c>
      <c r="AZ14" s="42">
        <v>1</v>
      </c>
      <c r="BA14" s="42">
        <v>1</v>
      </c>
      <c r="BB14">
        <v>6</v>
      </c>
      <c r="BG14">
        <f t="shared" si="18"/>
        <v>58.823529411764703</v>
      </c>
      <c r="BH14" s="11">
        <f t="shared" si="19"/>
        <v>5.902777777777778E-5</v>
      </c>
    </row>
    <row r="15" spans="1:67" ht="48" x14ac:dyDescent="0.2">
      <c r="A15">
        <v>10</v>
      </c>
      <c r="B15" s="25" t="s">
        <v>1248</v>
      </c>
      <c r="C15" s="3" t="s">
        <v>193</v>
      </c>
      <c r="D15">
        <v>1</v>
      </c>
      <c r="E15">
        <v>1</v>
      </c>
      <c r="F15">
        <f t="shared" si="3"/>
        <v>1</v>
      </c>
      <c r="G15">
        <f t="shared" si="4"/>
        <v>17</v>
      </c>
      <c r="H15">
        <f t="shared" si="5"/>
        <v>17</v>
      </c>
      <c r="I15" s="54">
        <f t="shared" si="20"/>
        <v>99</v>
      </c>
      <c r="J15">
        <v>33</v>
      </c>
      <c r="K15">
        <f t="shared" si="6"/>
        <v>1.9411764705882353</v>
      </c>
      <c r="L15">
        <f t="shared" si="7"/>
        <v>98</v>
      </c>
      <c r="M15" s="2">
        <f t="shared" si="8"/>
        <v>5.7647058823529411</v>
      </c>
      <c r="N15">
        <v>0</v>
      </c>
      <c r="O15">
        <v>1</v>
      </c>
      <c r="P15">
        <v>0</v>
      </c>
      <c r="Q15">
        <v>1</v>
      </c>
      <c r="R15" s="54">
        <v>1</v>
      </c>
      <c r="S15" s="32">
        <v>1</v>
      </c>
      <c r="T15">
        <f t="shared" si="9"/>
        <v>1</v>
      </c>
      <c r="U15" s="34">
        <v>1</v>
      </c>
      <c r="V15">
        <v>1</v>
      </c>
      <c r="W15">
        <f t="shared" si="10"/>
        <v>0</v>
      </c>
      <c r="X15">
        <f t="shared" si="21"/>
        <v>1</v>
      </c>
      <c r="Y15">
        <v>1</v>
      </c>
      <c r="Z15" s="54">
        <v>1</v>
      </c>
      <c r="AA15">
        <v>1</v>
      </c>
      <c r="AB15">
        <v>1</v>
      </c>
      <c r="AC15">
        <v>1</v>
      </c>
      <c r="AD15">
        <v>1</v>
      </c>
      <c r="AE15">
        <v>1</v>
      </c>
      <c r="AF15">
        <f t="shared" si="11"/>
        <v>1</v>
      </c>
      <c r="AG15">
        <v>1</v>
      </c>
      <c r="AH15">
        <f t="shared" si="12"/>
        <v>1</v>
      </c>
      <c r="AI15">
        <v>1</v>
      </c>
      <c r="AJ15">
        <v>1</v>
      </c>
      <c r="AK15">
        <f t="shared" si="13"/>
        <v>1</v>
      </c>
      <c r="AL15">
        <v>1</v>
      </c>
      <c r="AM15">
        <v>0</v>
      </c>
      <c r="AN15" s="54">
        <v>1</v>
      </c>
      <c r="AO15">
        <v>1</v>
      </c>
      <c r="AP15">
        <v>1</v>
      </c>
      <c r="AQ15">
        <v>1</v>
      </c>
      <c r="AR15">
        <v>0</v>
      </c>
      <c r="AS15">
        <v>1</v>
      </c>
      <c r="AT15" s="41">
        <v>1</v>
      </c>
      <c r="AU15">
        <f t="shared" si="14"/>
        <v>25.356470588235307</v>
      </c>
      <c r="AV15">
        <f t="shared" si="15"/>
        <v>13.945882352941176</v>
      </c>
      <c r="AW15" s="54">
        <f t="shared" si="16"/>
        <v>16.355294117647059</v>
      </c>
      <c r="AX15">
        <f t="shared" si="17"/>
        <v>14.221764705882357</v>
      </c>
      <c r="AY15" s="42">
        <v>1</v>
      </c>
      <c r="AZ15" s="42">
        <v>1</v>
      </c>
      <c r="BA15" s="42">
        <v>1</v>
      </c>
      <c r="BB15">
        <v>7</v>
      </c>
      <c r="BG15">
        <f t="shared" si="18"/>
        <v>58.823529411764703</v>
      </c>
      <c r="BH15" s="11">
        <f t="shared" si="19"/>
        <v>5.902777777777778E-5</v>
      </c>
    </row>
    <row r="16" spans="1:67" ht="48" x14ac:dyDescent="0.2">
      <c r="A16" t="s">
        <v>147</v>
      </c>
      <c r="B16" s="243" t="s">
        <v>1249</v>
      </c>
      <c r="C16" s="3" t="s">
        <v>194</v>
      </c>
      <c r="D16">
        <v>1</v>
      </c>
      <c r="E16">
        <v>1</v>
      </c>
      <c r="F16">
        <f t="shared" si="3"/>
        <v>1</v>
      </c>
      <c r="G16">
        <f t="shared" si="4"/>
        <v>16</v>
      </c>
      <c r="H16">
        <f t="shared" si="5"/>
        <v>16</v>
      </c>
      <c r="I16" s="54">
        <f t="shared" si="20"/>
        <v>106</v>
      </c>
      <c r="J16">
        <v>37</v>
      </c>
      <c r="K16">
        <f t="shared" si="6"/>
        <v>2.3125</v>
      </c>
      <c r="L16">
        <f t="shared" si="7"/>
        <v>102</v>
      </c>
      <c r="M16" s="2">
        <f t="shared" si="8"/>
        <v>6.375</v>
      </c>
      <c r="N16">
        <v>0</v>
      </c>
      <c r="O16">
        <v>1</v>
      </c>
      <c r="P16">
        <v>1</v>
      </c>
      <c r="Q16">
        <v>1</v>
      </c>
      <c r="R16" s="54">
        <v>1</v>
      </c>
      <c r="S16" s="32">
        <v>1</v>
      </c>
      <c r="T16">
        <f t="shared" si="9"/>
        <v>1</v>
      </c>
      <c r="U16" s="34">
        <v>1</v>
      </c>
      <c r="V16">
        <v>1</v>
      </c>
      <c r="W16">
        <f t="shared" si="10"/>
        <v>1</v>
      </c>
      <c r="X16">
        <f t="shared" si="21"/>
        <v>1</v>
      </c>
      <c r="Y16">
        <v>1</v>
      </c>
      <c r="Z16" s="54">
        <v>1</v>
      </c>
      <c r="AA16">
        <v>1</v>
      </c>
      <c r="AB16">
        <v>1</v>
      </c>
      <c r="AC16">
        <v>1</v>
      </c>
      <c r="AD16">
        <v>1</v>
      </c>
      <c r="AE16">
        <v>1</v>
      </c>
      <c r="AF16">
        <f t="shared" si="11"/>
        <v>4</v>
      </c>
      <c r="AG16">
        <v>1</v>
      </c>
      <c r="AH16">
        <f t="shared" si="12"/>
        <v>1</v>
      </c>
      <c r="AI16">
        <v>1</v>
      </c>
      <c r="AJ16">
        <v>1</v>
      </c>
      <c r="AK16">
        <f t="shared" si="13"/>
        <v>1</v>
      </c>
      <c r="AL16">
        <v>0</v>
      </c>
      <c r="AM16">
        <v>1</v>
      </c>
      <c r="AN16" s="54">
        <v>1</v>
      </c>
      <c r="AO16">
        <v>1</v>
      </c>
      <c r="AP16">
        <v>1</v>
      </c>
      <c r="AQ16">
        <v>1</v>
      </c>
      <c r="AR16">
        <v>0</v>
      </c>
      <c r="AS16">
        <v>1</v>
      </c>
      <c r="AT16" s="41">
        <v>1</v>
      </c>
      <c r="AU16">
        <f t="shared" si="14"/>
        <v>-5.0424999999999791</v>
      </c>
      <c r="AV16">
        <f t="shared" si="15"/>
        <v>17.937500000000004</v>
      </c>
      <c r="AW16" s="54">
        <f t="shared" si="16"/>
        <v>19.834999999999997</v>
      </c>
      <c r="AX16">
        <f t="shared" si="17"/>
        <v>16.596250000000005</v>
      </c>
      <c r="AY16" s="42">
        <v>1</v>
      </c>
      <c r="AZ16" s="42">
        <v>1</v>
      </c>
      <c r="BA16" s="42">
        <v>1</v>
      </c>
      <c r="BB16">
        <v>7</v>
      </c>
      <c r="BG16">
        <f t="shared" si="18"/>
        <v>250</v>
      </c>
      <c r="BH16" s="11">
        <f t="shared" si="19"/>
        <v>5.5555555555555558E-5</v>
      </c>
    </row>
    <row r="17" spans="1:60" ht="64" x14ac:dyDescent="0.2">
      <c r="A17" t="s">
        <v>148</v>
      </c>
      <c r="B17" s="243" t="s">
        <v>1234</v>
      </c>
      <c r="C17" s="3" t="s">
        <v>194</v>
      </c>
      <c r="D17">
        <v>1</v>
      </c>
      <c r="E17">
        <v>1</v>
      </c>
      <c r="F17">
        <f t="shared" si="3"/>
        <v>1</v>
      </c>
      <c r="G17">
        <f t="shared" si="4"/>
        <v>18</v>
      </c>
      <c r="H17">
        <f t="shared" si="5"/>
        <v>18</v>
      </c>
      <c r="I17" s="54">
        <f t="shared" si="20"/>
        <v>110</v>
      </c>
      <c r="J17">
        <v>38</v>
      </c>
      <c r="K17">
        <f t="shared" si="6"/>
        <v>2.1111111111111112</v>
      </c>
      <c r="L17">
        <f t="shared" si="7"/>
        <v>106</v>
      </c>
      <c r="M17" s="2">
        <f t="shared" si="8"/>
        <v>5.8888888888888893</v>
      </c>
      <c r="N17">
        <v>0</v>
      </c>
      <c r="O17">
        <v>1</v>
      </c>
      <c r="P17">
        <v>1</v>
      </c>
      <c r="Q17">
        <v>1</v>
      </c>
      <c r="R17" s="54">
        <v>1</v>
      </c>
      <c r="S17" s="32">
        <v>1</v>
      </c>
      <c r="T17">
        <f t="shared" si="9"/>
        <v>1</v>
      </c>
      <c r="U17" s="34">
        <v>1</v>
      </c>
      <c r="V17">
        <v>1</v>
      </c>
      <c r="W17">
        <f t="shared" si="10"/>
        <v>1</v>
      </c>
      <c r="X17">
        <f t="shared" si="21"/>
        <v>1</v>
      </c>
      <c r="Y17">
        <v>1</v>
      </c>
      <c r="Z17" s="54">
        <v>1</v>
      </c>
      <c r="AA17">
        <v>1</v>
      </c>
      <c r="AB17">
        <v>1</v>
      </c>
      <c r="AC17">
        <v>1</v>
      </c>
      <c r="AD17">
        <v>1</v>
      </c>
      <c r="AE17">
        <v>1</v>
      </c>
      <c r="AF17">
        <f t="shared" si="11"/>
        <v>4</v>
      </c>
      <c r="AG17">
        <v>1</v>
      </c>
      <c r="AH17">
        <f t="shared" si="12"/>
        <v>1</v>
      </c>
      <c r="AI17">
        <v>0</v>
      </c>
      <c r="AJ17">
        <v>1</v>
      </c>
      <c r="AK17">
        <f t="shared" si="13"/>
        <v>1</v>
      </c>
      <c r="AL17">
        <v>0</v>
      </c>
      <c r="AM17">
        <v>1</v>
      </c>
      <c r="AN17" s="54">
        <v>1</v>
      </c>
      <c r="AO17">
        <v>1</v>
      </c>
      <c r="AP17">
        <v>1</v>
      </c>
      <c r="AQ17">
        <v>1</v>
      </c>
      <c r="AR17">
        <v>0</v>
      </c>
      <c r="AS17">
        <v>1</v>
      </c>
      <c r="AT17" s="41">
        <v>1</v>
      </c>
      <c r="AU17">
        <f t="shared" si="14"/>
        <v>9.9650000000000141</v>
      </c>
      <c r="AV17">
        <f t="shared" si="15"/>
        <v>16.341111111111111</v>
      </c>
      <c r="AW17" s="54">
        <f t="shared" si="16"/>
        <v>17.182222222222219</v>
      </c>
      <c r="AX17">
        <f t="shared" si="17"/>
        <v>15.306666666666665</v>
      </c>
      <c r="AY17" s="42">
        <v>1</v>
      </c>
      <c r="AZ17" s="42">
        <v>1</v>
      </c>
      <c r="BA17" s="42">
        <v>1</v>
      </c>
      <c r="BB17">
        <v>7</v>
      </c>
      <c r="BG17">
        <f t="shared" si="18"/>
        <v>222.2222222222222</v>
      </c>
      <c r="BH17" s="11">
        <f t="shared" si="19"/>
        <v>6.2500000000000001E-5</v>
      </c>
    </row>
    <row r="18" spans="1:60" ht="48" x14ac:dyDescent="0.2">
      <c r="A18" t="s">
        <v>149</v>
      </c>
      <c r="B18" s="243" t="s">
        <v>1235</v>
      </c>
      <c r="C18" s="3" t="s">
        <v>194</v>
      </c>
      <c r="D18">
        <v>1</v>
      </c>
      <c r="E18">
        <v>1</v>
      </c>
      <c r="F18">
        <f t="shared" si="3"/>
        <v>1</v>
      </c>
      <c r="G18">
        <f t="shared" si="4"/>
        <v>14</v>
      </c>
      <c r="H18">
        <f t="shared" si="5"/>
        <v>14</v>
      </c>
      <c r="I18" s="54">
        <f t="shared" si="20"/>
        <v>91</v>
      </c>
      <c r="J18">
        <v>30</v>
      </c>
      <c r="K18">
        <f t="shared" si="6"/>
        <v>2.1428571428571428</v>
      </c>
      <c r="L18">
        <f t="shared" si="7"/>
        <v>87</v>
      </c>
      <c r="M18" s="2">
        <f t="shared" si="8"/>
        <v>6.2142857142857144</v>
      </c>
      <c r="N18">
        <v>0</v>
      </c>
      <c r="O18">
        <v>1</v>
      </c>
      <c r="P18">
        <v>1</v>
      </c>
      <c r="Q18">
        <v>1</v>
      </c>
      <c r="R18" s="54">
        <v>1</v>
      </c>
      <c r="S18" s="32">
        <v>1</v>
      </c>
      <c r="T18">
        <f t="shared" si="9"/>
        <v>1</v>
      </c>
      <c r="U18" s="34">
        <v>1</v>
      </c>
      <c r="V18">
        <v>1</v>
      </c>
      <c r="W18">
        <f t="shared" si="10"/>
        <v>1</v>
      </c>
      <c r="X18">
        <f t="shared" si="21"/>
        <v>1</v>
      </c>
      <c r="Y18">
        <v>1</v>
      </c>
      <c r="Z18" s="54">
        <v>1</v>
      </c>
      <c r="AA18">
        <v>1</v>
      </c>
      <c r="AB18">
        <v>1</v>
      </c>
      <c r="AC18">
        <v>1</v>
      </c>
      <c r="AD18">
        <v>1</v>
      </c>
      <c r="AE18">
        <v>1</v>
      </c>
      <c r="AF18">
        <f t="shared" si="11"/>
        <v>4</v>
      </c>
      <c r="AG18">
        <v>1</v>
      </c>
      <c r="AH18">
        <f t="shared" si="12"/>
        <v>1</v>
      </c>
      <c r="AI18">
        <v>0</v>
      </c>
      <c r="AJ18">
        <v>1</v>
      </c>
      <c r="AK18">
        <f t="shared" si="13"/>
        <v>1</v>
      </c>
      <c r="AL18">
        <v>0</v>
      </c>
      <c r="AM18">
        <v>1</v>
      </c>
      <c r="AN18" s="54">
        <v>1</v>
      </c>
      <c r="AO18">
        <v>1</v>
      </c>
      <c r="AP18">
        <v>1</v>
      </c>
      <c r="AQ18">
        <v>1</v>
      </c>
      <c r="AR18">
        <v>0</v>
      </c>
      <c r="AS18">
        <v>1</v>
      </c>
      <c r="AT18" s="41">
        <v>1</v>
      </c>
      <c r="AU18">
        <f t="shared" si="14"/>
        <v>11.339285714285731</v>
      </c>
      <c r="AV18">
        <f t="shared" si="15"/>
        <v>15.155714285714289</v>
      </c>
      <c r="AW18" s="54">
        <f t="shared" si="16"/>
        <v>18.625714285714285</v>
      </c>
      <c r="AX18">
        <f t="shared" si="17"/>
        <v>14.839285714285715</v>
      </c>
      <c r="AY18" s="42">
        <v>1</v>
      </c>
      <c r="AZ18" s="42">
        <v>1</v>
      </c>
      <c r="BA18" s="42">
        <v>1</v>
      </c>
      <c r="BB18">
        <v>6</v>
      </c>
      <c r="BG18">
        <f t="shared" si="18"/>
        <v>285.71428571428572</v>
      </c>
      <c r="BH18" s="11">
        <f t="shared" si="19"/>
        <v>4.8611111111111115E-5</v>
      </c>
    </row>
    <row r="19" spans="1:60" ht="48" x14ac:dyDescent="0.2">
      <c r="A19" t="s">
        <v>150</v>
      </c>
      <c r="B19" s="243" t="s">
        <v>1236</v>
      </c>
      <c r="C19" s="3" t="s">
        <v>194</v>
      </c>
      <c r="D19">
        <v>1</v>
      </c>
      <c r="E19">
        <v>1</v>
      </c>
      <c r="F19">
        <f t="shared" si="3"/>
        <v>1</v>
      </c>
      <c r="G19">
        <f t="shared" si="4"/>
        <v>13</v>
      </c>
      <c r="H19">
        <f t="shared" si="5"/>
        <v>13</v>
      </c>
      <c r="I19" s="54">
        <f t="shared" si="20"/>
        <v>91</v>
      </c>
      <c r="J19">
        <v>31</v>
      </c>
      <c r="K19">
        <f t="shared" si="6"/>
        <v>2.3846153846153846</v>
      </c>
      <c r="L19">
        <f t="shared" si="7"/>
        <v>87</v>
      </c>
      <c r="M19" s="2">
        <f t="shared" si="8"/>
        <v>6.6923076923076925</v>
      </c>
      <c r="N19">
        <v>0</v>
      </c>
      <c r="O19">
        <v>1</v>
      </c>
      <c r="P19">
        <v>1</v>
      </c>
      <c r="Q19">
        <v>1</v>
      </c>
      <c r="R19" s="54">
        <v>1</v>
      </c>
      <c r="S19" s="32">
        <v>1</v>
      </c>
      <c r="T19">
        <f t="shared" si="9"/>
        <v>1</v>
      </c>
      <c r="U19" s="34">
        <v>1</v>
      </c>
      <c r="V19">
        <v>1</v>
      </c>
      <c r="W19">
        <f t="shared" si="10"/>
        <v>1</v>
      </c>
      <c r="X19">
        <f t="shared" si="21"/>
        <v>1</v>
      </c>
      <c r="Y19">
        <v>1</v>
      </c>
      <c r="Z19" s="54">
        <v>1</v>
      </c>
      <c r="AA19">
        <v>1</v>
      </c>
      <c r="AB19">
        <v>1</v>
      </c>
      <c r="AC19">
        <v>1</v>
      </c>
      <c r="AD19">
        <v>1</v>
      </c>
      <c r="AE19">
        <v>1</v>
      </c>
      <c r="AF19">
        <f t="shared" si="11"/>
        <v>4</v>
      </c>
      <c r="AG19">
        <v>1</v>
      </c>
      <c r="AH19">
        <f t="shared" si="12"/>
        <v>1</v>
      </c>
      <c r="AI19">
        <v>0</v>
      </c>
      <c r="AJ19">
        <v>1</v>
      </c>
      <c r="AK19">
        <f t="shared" si="13"/>
        <v>1</v>
      </c>
      <c r="AL19">
        <v>0</v>
      </c>
      <c r="AM19">
        <v>1</v>
      </c>
      <c r="AN19" s="54">
        <v>1</v>
      </c>
      <c r="AO19">
        <v>1</v>
      </c>
      <c r="AP19">
        <v>1</v>
      </c>
      <c r="AQ19">
        <v>1</v>
      </c>
      <c r="AR19">
        <v>0</v>
      </c>
      <c r="AS19">
        <v>1</v>
      </c>
      <c r="AT19" s="41">
        <v>1</v>
      </c>
      <c r="AU19">
        <f t="shared" si="14"/>
        <v>-8.0984615384615264</v>
      </c>
      <c r="AV19">
        <f t="shared" si="15"/>
        <v>17.618461538461542</v>
      </c>
      <c r="AW19" s="54">
        <f t="shared" si="16"/>
        <v>21.273846153846154</v>
      </c>
      <c r="AX19">
        <f t="shared" si="17"/>
        <v>16.590769230769233</v>
      </c>
      <c r="AY19" s="42">
        <v>1</v>
      </c>
      <c r="AZ19" s="42">
        <v>1</v>
      </c>
      <c r="BA19" s="42">
        <v>1</v>
      </c>
      <c r="BB19">
        <v>6</v>
      </c>
      <c r="BG19">
        <f t="shared" si="18"/>
        <v>307.69230769230774</v>
      </c>
      <c r="BH19" s="11">
        <f t="shared" si="19"/>
        <v>4.5138888888888894E-5</v>
      </c>
    </row>
    <row r="20" spans="1:60" ht="48" x14ac:dyDescent="0.2">
      <c r="A20" t="s">
        <v>151</v>
      </c>
      <c r="B20" s="243" t="s">
        <v>1237</v>
      </c>
      <c r="C20" s="3" t="s">
        <v>194</v>
      </c>
      <c r="D20">
        <v>1</v>
      </c>
      <c r="E20">
        <v>1</v>
      </c>
      <c r="F20">
        <f t="shared" si="3"/>
        <v>1</v>
      </c>
      <c r="G20">
        <f t="shared" si="4"/>
        <v>14</v>
      </c>
      <c r="H20">
        <f t="shared" si="5"/>
        <v>14</v>
      </c>
      <c r="I20" s="54">
        <f t="shared" si="20"/>
        <v>95</v>
      </c>
      <c r="J20">
        <v>31</v>
      </c>
      <c r="K20">
        <f t="shared" si="6"/>
        <v>2.2142857142857144</v>
      </c>
      <c r="L20">
        <f t="shared" si="7"/>
        <v>91</v>
      </c>
      <c r="M20" s="2">
        <f t="shared" si="8"/>
        <v>6.5</v>
      </c>
      <c r="N20">
        <v>0</v>
      </c>
      <c r="O20">
        <v>1</v>
      </c>
      <c r="P20">
        <v>1</v>
      </c>
      <c r="Q20">
        <v>1</v>
      </c>
      <c r="R20" s="54">
        <v>1</v>
      </c>
      <c r="S20" s="32">
        <v>1</v>
      </c>
      <c r="T20">
        <f t="shared" si="9"/>
        <v>1</v>
      </c>
      <c r="U20" s="34">
        <v>1</v>
      </c>
      <c r="V20">
        <v>1</v>
      </c>
      <c r="W20">
        <f t="shared" si="10"/>
        <v>1</v>
      </c>
      <c r="X20">
        <f t="shared" si="21"/>
        <v>1</v>
      </c>
      <c r="Y20">
        <v>1</v>
      </c>
      <c r="Z20" s="54">
        <v>1</v>
      </c>
      <c r="AA20">
        <v>1</v>
      </c>
      <c r="AB20">
        <v>1</v>
      </c>
      <c r="AC20">
        <v>1</v>
      </c>
      <c r="AD20">
        <v>1</v>
      </c>
      <c r="AE20">
        <v>1</v>
      </c>
      <c r="AF20">
        <f t="shared" si="11"/>
        <v>4</v>
      </c>
      <c r="AG20">
        <v>1</v>
      </c>
      <c r="AH20">
        <f t="shared" si="12"/>
        <v>1</v>
      </c>
      <c r="AI20">
        <v>0</v>
      </c>
      <c r="AJ20">
        <v>1</v>
      </c>
      <c r="AK20">
        <f t="shared" si="13"/>
        <v>1</v>
      </c>
      <c r="AL20">
        <v>0</v>
      </c>
      <c r="AM20">
        <v>1</v>
      </c>
      <c r="AN20" s="54">
        <v>1</v>
      </c>
      <c r="AO20">
        <v>1</v>
      </c>
      <c r="AP20">
        <v>1</v>
      </c>
      <c r="AQ20">
        <v>1</v>
      </c>
      <c r="AR20">
        <v>0</v>
      </c>
      <c r="AS20">
        <v>1</v>
      </c>
      <c r="AT20" s="41">
        <v>1</v>
      </c>
      <c r="AU20">
        <f t="shared" si="14"/>
        <v>5.2964285714285868</v>
      </c>
      <c r="AV20">
        <f t="shared" si="15"/>
        <v>15.998571428571431</v>
      </c>
      <c r="AW20" s="54">
        <f t="shared" si="16"/>
        <v>20.305714285714284</v>
      </c>
      <c r="AX20">
        <f t="shared" si="17"/>
        <v>16.184999999999995</v>
      </c>
      <c r="AY20" s="42">
        <v>1</v>
      </c>
      <c r="AZ20" s="42">
        <v>1</v>
      </c>
      <c r="BA20" s="42">
        <v>1</v>
      </c>
      <c r="BB20">
        <v>6</v>
      </c>
      <c r="BG20">
        <f t="shared" si="18"/>
        <v>285.71428571428572</v>
      </c>
      <c r="BH20" s="11">
        <f t="shared" si="19"/>
        <v>4.8611111111111115E-5</v>
      </c>
    </row>
    <row r="21" spans="1:60" ht="32" x14ac:dyDescent="0.2">
      <c r="A21">
        <v>12</v>
      </c>
      <c r="B21" s="25" t="s">
        <v>1250</v>
      </c>
      <c r="C21" s="3" t="s">
        <v>194</v>
      </c>
      <c r="D21">
        <v>1</v>
      </c>
      <c r="E21">
        <v>1</v>
      </c>
      <c r="F21">
        <f t="shared" si="3"/>
        <v>1</v>
      </c>
      <c r="G21">
        <f t="shared" si="4"/>
        <v>9</v>
      </c>
      <c r="H21">
        <f t="shared" si="5"/>
        <v>9</v>
      </c>
      <c r="I21" s="54">
        <f t="shared" si="20"/>
        <v>54</v>
      </c>
      <c r="J21">
        <v>17</v>
      </c>
      <c r="K21">
        <f t="shared" si="6"/>
        <v>1.8888888888888888</v>
      </c>
      <c r="L21">
        <f t="shared" si="7"/>
        <v>53</v>
      </c>
      <c r="M21" s="2">
        <f t="shared" si="8"/>
        <v>5.8888888888888893</v>
      </c>
      <c r="N21">
        <v>1</v>
      </c>
      <c r="O21">
        <v>1</v>
      </c>
      <c r="P21">
        <v>1</v>
      </c>
      <c r="Q21">
        <v>1</v>
      </c>
      <c r="R21" s="54">
        <v>1</v>
      </c>
      <c r="S21" s="32">
        <v>1</v>
      </c>
      <c r="T21">
        <f t="shared" si="9"/>
        <v>1</v>
      </c>
      <c r="U21" s="34">
        <v>1</v>
      </c>
      <c r="V21">
        <v>1</v>
      </c>
      <c r="W21">
        <f t="shared" si="10"/>
        <v>1</v>
      </c>
      <c r="X21">
        <f t="shared" si="21"/>
        <v>1</v>
      </c>
      <c r="Y21">
        <v>1</v>
      </c>
      <c r="Z21" s="54">
        <v>1</v>
      </c>
      <c r="AA21">
        <v>1</v>
      </c>
      <c r="AB21">
        <v>1</v>
      </c>
      <c r="AC21">
        <v>1</v>
      </c>
      <c r="AD21">
        <v>1</v>
      </c>
      <c r="AE21">
        <v>1</v>
      </c>
      <c r="AF21">
        <f t="shared" si="11"/>
        <v>1</v>
      </c>
      <c r="AG21">
        <v>1</v>
      </c>
      <c r="AH21">
        <f t="shared" si="12"/>
        <v>1</v>
      </c>
      <c r="AI21">
        <v>1</v>
      </c>
      <c r="AJ21">
        <v>1</v>
      </c>
      <c r="AK21">
        <f t="shared" si="13"/>
        <v>1</v>
      </c>
      <c r="AL21">
        <v>1</v>
      </c>
      <c r="AM21">
        <v>1</v>
      </c>
      <c r="AN21" s="54">
        <v>1</v>
      </c>
      <c r="AO21">
        <v>1</v>
      </c>
      <c r="AP21">
        <v>1</v>
      </c>
      <c r="AQ21">
        <v>1</v>
      </c>
      <c r="AR21">
        <v>1</v>
      </c>
      <c r="AS21">
        <v>1</v>
      </c>
      <c r="AT21" s="41">
        <v>0</v>
      </c>
      <c r="AU21">
        <f t="shared" si="14"/>
        <v>37.900000000000027</v>
      </c>
      <c r="AV21">
        <f t="shared" si="15"/>
        <v>10.208888888888893</v>
      </c>
      <c r="AW21" s="54">
        <f t="shared" si="16"/>
        <v>15.537777777777777</v>
      </c>
      <c r="AX21">
        <f t="shared" si="17"/>
        <v>10.806666666666665</v>
      </c>
      <c r="AY21" s="42">
        <v>1</v>
      </c>
      <c r="AZ21" s="42">
        <v>1</v>
      </c>
      <c r="BA21" s="42">
        <v>1</v>
      </c>
      <c r="BB21">
        <v>4</v>
      </c>
      <c r="BG21">
        <f t="shared" si="18"/>
        <v>111.1111111111111</v>
      </c>
      <c r="BH21" s="11">
        <f t="shared" si="19"/>
        <v>3.1250000000000001E-5</v>
      </c>
    </row>
    <row r="22" spans="1:60" ht="64" x14ac:dyDescent="0.2">
      <c r="A22">
        <v>13</v>
      </c>
      <c r="B22" s="243" t="s">
        <v>1251</v>
      </c>
      <c r="C22" s="3" t="s">
        <v>193</v>
      </c>
      <c r="D22">
        <v>1</v>
      </c>
      <c r="E22">
        <v>1</v>
      </c>
      <c r="F22">
        <f t="shared" si="3"/>
        <v>1</v>
      </c>
      <c r="G22">
        <f t="shared" si="4"/>
        <v>22</v>
      </c>
      <c r="H22">
        <f t="shared" si="5"/>
        <v>22</v>
      </c>
      <c r="I22" s="54">
        <f t="shared" si="20"/>
        <v>130</v>
      </c>
      <c r="J22">
        <v>42</v>
      </c>
      <c r="K22">
        <f t="shared" si="6"/>
        <v>1.9090909090909092</v>
      </c>
      <c r="L22">
        <f t="shared" si="7"/>
        <v>127</v>
      </c>
      <c r="M22" s="2">
        <f t="shared" si="8"/>
        <v>5.7727272727272725</v>
      </c>
      <c r="N22">
        <v>1</v>
      </c>
      <c r="O22">
        <v>1</v>
      </c>
      <c r="P22">
        <v>0</v>
      </c>
      <c r="Q22">
        <v>1</v>
      </c>
      <c r="R22" s="54">
        <v>1</v>
      </c>
      <c r="S22" s="32">
        <v>1</v>
      </c>
      <c r="T22">
        <f t="shared" si="9"/>
        <v>1</v>
      </c>
      <c r="U22" s="34">
        <v>1</v>
      </c>
      <c r="V22">
        <v>1</v>
      </c>
      <c r="W22">
        <f t="shared" si="10"/>
        <v>0</v>
      </c>
      <c r="X22">
        <f t="shared" si="21"/>
        <v>1</v>
      </c>
      <c r="Y22">
        <v>1</v>
      </c>
      <c r="Z22" s="54">
        <v>1</v>
      </c>
      <c r="AA22">
        <v>1</v>
      </c>
      <c r="AB22">
        <v>1</v>
      </c>
      <c r="AC22">
        <v>1</v>
      </c>
      <c r="AD22">
        <v>1</v>
      </c>
      <c r="AE22">
        <v>1</v>
      </c>
      <c r="AF22">
        <f t="shared" si="11"/>
        <v>3</v>
      </c>
      <c r="AG22">
        <v>1</v>
      </c>
      <c r="AH22">
        <f t="shared" si="12"/>
        <v>1</v>
      </c>
      <c r="AI22">
        <v>0</v>
      </c>
      <c r="AJ22">
        <v>1</v>
      </c>
      <c r="AK22">
        <f t="shared" si="13"/>
        <v>1</v>
      </c>
      <c r="AL22">
        <v>0</v>
      </c>
      <c r="AM22">
        <v>0</v>
      </c>
      <c r="AN22" s="54">
        <v>1</v>
      </c>
      <c r="AO22">
        <v>0</v>
      </c>
      <c r="AP22">
        <v>1</v>
      </c>
      <c r="AQ22">
        <v>1</v>
      </c>
      <c r="AR22">
        <v>1</v>
      </c>
      <c r="AS22">
        <v>0</v>
      </c>
      <c r="AT22" s="41">
        <v>1</v>
      </c>
      <c r="AU22">
        <f t="shared" si="14"/>
        <v>22.995909090909109</v>
      </c>
      <c r="AV22">
        <f t="shared" si="15"/>
        <v>15.517272727272729</v>
      </c>
      <c r="AW22" s="54">
        <f t="shared" si="16"/>
        <v>16.798181818181813</v>
      </c>
      <c r="AX22">
        <f t="shared" si="17"/>
        <v>16.759545454545453</v>
      </c>
      <c r="AY22" s="42">
        <v>1</v>
      </c>
      <c r="AZ22" s="42">
        <v>1</v>
      </c>
      <c r="BA22" s="42">
        <v>1</v>
      </c>
      <c r="BB22">
        <v>8</v>
      </c>
      <c r="BG22">
        <f t="shared" si="18"/>
        <v>136.36363636363635</v>
      </c>
      <c r="BH22" s="11">
        <f t="shared" si="19"/>
        <v>7.6388888888888887E-5</v>
      </c>
    </row>
    <row r="23" spans="1:60" ht="48" x14ac:dyDescent="0.2">
      <c r="A23">
        <v>14</v>
      </c>
      <c r="B23" s="27" t="s">
        <v>1238</v>
      </c>
      <c r="C23" s="3" t="s">
        <v>194</v>
      </c>
      <c r="D23">
        <v>1</v>
      </c>
      <c r="E23">
        <v>1</v>
      </c>
      <c r="F23">
        <f t="shared" si="3"/>
        <v>1</v>
      </c>
      <c r="G23">
        <f t="shared" si="4"/>
        <v>10</v>
      </c>
      <c r="H23">
        <f t="shared" si="5"/>
        <v>10</v>
      </c>
      <c r="I23" s="54">
        <f t="shared" si="20"/>
        <v>64</v>
      </c>
      <c r="J23">
        <v>23</v>
      </c>
      <c r="K23">
        <f t="shared" si="6"/>
        <v>2.2999999999999998</v>
      </c>
      <c r="L23">
        <f t="shared" si="7"/>
        <v>63</v>
      </c>
      <c r="M23" s="2">
        <f t="shared" si="8"/>
        <v>6.3</v>
      </c>
      <c r="N23">
        <v>1</v>
      </c>
      <c r="O23">
        <v>1</v>
      </c>
      <c r="P23">
        <v>1</v>
      </c>
      <c r="Q23">
        <v>0</v>
      </c>
      <c r="R23" s="54">
        <v>1</v>
      </c>
      <c r="S23" s="32">
        <v>1</v>
      </c>
      <c r="T23">
        <f t="shared" si="9"/>
        <v>0</v>
      </c>
      <c r="U23" s="34">
        <v>1</v>
      </c>
      <c r="V23">
        <v>1</v>
      </c>
      <c r="W23">
        <f t="shared" si="10"/>
        <v>0</v>
      </c>
      <c r="X23">
        <f t="shared" si="21"/>
        <v>1</v>
      </c>
      <c r="Y23">
        <v>1</v>
      </c>
      <c r="Z23" s="54">
        <v>1</v>
      </c>
      <c r="AA23">
        <v>0</v>
      </c>
      <c r="AB23">
        <v>1</v>
      </c>
      <c r="AC23">
        <v>1</v>
      </c>
      <c r="AD23">
        <v>1</v>
      </c>
      <c r="AE23">
        <v>1</v>
      </c>
      <c r="AF23">
        <f t="shared" si="11"/>
        <v>1</v>
      </c>
      <c r="AG23">
        <v>1</v>
      </c>
      <c r="AH23">
        <f t="shared" si="12"/>
        <v>1</v>
      </c>
      <c r="AI23">
        <v>0</v>
      </c>
      <c r="AJ23">
        <v>1</v>
      </c>
      <c r="AK23">
        <f t="shared" si="13"/>
        <v>1</v>
      </c>
      <c r="AL23">
        <v>1</v>
      </c>
      <c r="AM23">
        <v>1</v>
      </c>
      <c r="AN23" s="54">
        <v>1</v>
      </c>
      <c r="AO23">
        <v>0</v>
      </c>
      <c r="AP23">
        <v>1</v>
      </c>
      <c r="AQ23">
        <v>1</v>
      </c>
      <c r="AR23">
        <v>1</v>
      </c>
      <c r="AS23">
        <v>1</v>
      </c>
      <c r="AT23" s="41">
        <v>1</v>
      </c>
      <c r="AU23">
        <f t="shared" si="14"/>
        <v>2.1050000000000253</v>
      </c>
      <c r="AV23">
        <f t="shared" si="15"/>
        <v>15.45</v>
      </c>
      <c r="AW23" s="54">
        <f t="shared" si="16"/>
        <v>18.283999999999995</v>
      </c>
      <c r="AX23">
        <f t="shared" si="17"/>
        <v>13.243000000000002</v>
      </c>
      <c r="AY23" s="42">
        <v>1</v>
      </c>
      <c r="AZ23" s="42">
        <v>1</v>
      </c>
      <c r="BA23" s="42">
        <v>1</v>
      </c>
      <c r="BB23">
        <v>3</v>
      </c>
      <c r="BG23">
        <f t="shared" si="18"/>
        <v>100</v>
      </c>
      <c r="BH23" s="11">
        <f t="shared" si="19"/>
        <v>3.4722222222222222E-5</v>
      </c>
    </row>
    <row r="24" spans="1:60" ht="80" x14ac:dyDescent="0.2">
      <c r="A24">
        <v>15</v>
      </c>
      <c r="B24" s="243" t="s">
        <v>1252</v>
      </c>
      <c r="C24" s="22" t="s">
        <v>196</v>
      </c>
      <c r="D24">
        <v>1</v>
      </c>
      <c r="E24">
        <v>1</v>
      </c>
      <c r="F24">
        <f t="shared" si="3"/>
        <v>1</v>
      </c>
      <c r="G24">
        <f t="shared" si="4"/>
        <v>29</v>
      </c>
      <c r="H24">
        <f t="shared" si="5"/>
        <v>29</v>
      </c>
      <c r="I24" s="54">
        <f t="shared" si="20"/>
        <v>146</v>
      </c>
      <c r="J24">
        <v>52</v>
      </c>
      <c r="K24">
        <f t="shared" si="6"/>
        <v>1.7931034482758621</v>
      </c>
      <c r="L24">
        <f t="shared" si="7"/>
        <v>144</v>
      </c>
      <c r="M24" s="2">
        <f t="shared" si="8"/>
        <v>4.9655172413793105</v>
      </c>
      <c r="N24">
        <v>1</v>
      </c>
      <c r="O24">
        <v>1</v>
      </c>
      <c r="P24">
        <v>1</v>
      </c>
      <c r="Q24">
        <v>0</v>
      </c>
      <c r="R24" s="54">
        <v>1</v>
      </c>
      <c r="S24" s="32">
        <v>1</v>
      </c>
      <c r="T24">
        <f t="shared" si="9"/>
        <v>0</v>
      </c>
      <c r="U24" s="34">
        <v>1</v>
      </c>
      <c r="V24">
        <v>1</v>
      </c>
      <c r="W24">
        <f t="shared" si="10"/>
        <v>0</v>
      </c>
      <c r="X24">
        <f t="shared" si="21"/>
        <v>1</v>
      </c>
      <c r="Y24">
        <v>1</v>
      </c>
      <c r="Z24" s="54">
        <v>1</v>
      </c>
      <c r="AA24">
        <v>1</v>
      </c>
      <c r="AB24">
        <v>1</v>
      </c>
      <c r="AC24">
        <v>1</v>
      </c>
      <c r="AD24">
        <v>1</v>
      </c>
      <c r="AE24">
        <v>1</v>
      </c>
      <c r="AF24">
        <f t="shared" si="11"/>
        <v>2</v>
      </c>
      <c r="AG24">
        <v>0</v>
      </c>
      <c r="AH24">
        <f t="shared" si="12"/>
        <v>1</v>
      </c>
      <c r="AI24">
        <v>0</v>
      </c>
      <c r="AJ24">
        <v>1</v>
      </c>
      <c r="AK24">
        <f t="shared" si="13"/>
        <v>1</v>
      </c>
      <c r="AL24">
        <v>1</v>
      </c>
      <c r="AM24">
        <v>1</v>
      </c>
      <c r="AN24" s="54">
        <v>1</v>
      </c>
      <c r="AO24">
        <v>1</v>
      </c>
      <c r="AP24">
        <v>1</v>
      </c>
      <c r="AQ24">
        <v>1</v>
      </c>
      <c r="AR24">
        <v>1</v>
      </c>
      <c r="AS24">
        <v>1</v>
      </c>
      <c r="AT24" s="41">
        <v>1</v>
      </c>
      <c r="AU24">
        <f t="shared" si="14"/>
        <v>25.70344827586209</v>
      </c>
      <c r="AV24">
        <f t="shared" si="15"/>
        <v>16.878620689655175</v>
      </c>
      <c r="AW24" s="54">
        <f t="shared" si="16"/>
        <v>12.376551724137929</v>
      </c>
      <c r="AX24">
        <f t="shared" si="17"/>
        <v>16.457586206896558</v>
      </c>
      <c r="AY24" s="42">
        <v>1</v>
      </c>
      <c r="AZ24" s="42">
        <v>1</v>
      </c>
      <c r="BA24" s="42">
        <v>1</v>
      </c>
      <c r="BB24">
        <v>7</v>
      </c>
      <c r="BG24">
        <f t="shared" si="18"/>
        <v>68.965517241379303</v>
      </c>
      <c r="BH24" s="11">
        <f t="shared" si="19"/>
        <v>1.0069444444444445E-4</v>
      </c>
    </row>
    <row r="25" spans="1:60" ht="32" x14ac:dyDescent="0.2">
      <c r="A25">
        <v>16</v>
      </c>
      <c r="B25" s="243" t="s">
        <v>1253</v>
      </c>
      <c r="C25" s="22" t="s">
        <v>193</v>
      </c>
      <c r="D25">
        <v>1</v>
      </c>
      <c r="E25">
        <v>1</v>
      </c>
      <c r="F25">
        <f t="shared" si="3"/>
        <v>1</v>
      </c>
      <c r="G25">
        <f t="shared" si="4"/>
        <v>14</v>
      </c>
      <c r="H25">
        <f t="shared" si="5"/>
        <v>14</v>
      </c>
      <c r="I25" s="54">
        <f t="shared" si="20"/>
        <v>69</v>
      </c>
      <c r="J25">
        <v>22</v>
      </c>
      <c r="K25">
        <f t="shared" si="6"/>
        <v>1.5714285714285714</v>
      </c>
      <c r="L25">
        <f t="shared" si="7"/>
        <v>67</v>
      </c>
      <c r="M25" s="2">
        <f t="shared" si="8"/>
        <v>4.7857142857142856</v>
      </c>
      <c r="N25">
        <v>0</v>
      </c>
      <c r="O25">
        <v>1</v>
      </c>
      <c r="P25">
        <v>0</v>
      </c>
      <c r="Q25">
        <v>0</v>
      </c>
      <c r="R25" s="54">
        <v>0</v>
      </c>
      <c r="S25" s="32">
        <v>1</v>
      </c>
      <c r="T25">
        <f t="shared" si="9"/>
        <v>0</v>
      </c>
      <c r="U25">
        <f t="shared" si="9"/>
        <v>0</v>
      </c>
      <c r="V25">
        <v>1</v>
      </c>
      <c r="W25">
        <f t="shared" si="10"/>
        <v>0</v>
      </c>
      <c r="X25">
        <f t="shared" si="21"/>
        <v>1</v>
      </c>
      <c r="Y25">
        <v>1</v>
      </c>
      <c r="Z25" s="54">
        <v>1</v>
      </c>
      <c r="AA25">
        <v>1</v>
      </c>
      <c r="AB25">
        <v>1</v>
      </c>
      <c r="AC25">
        <v>1</v>
      </c>
      <c r="AD25">
        <v>1</v>
      </c>
      <c r="AE25">
        <v>1</v>
      </c>
      <c r="AF25">
        <f t="shared" si="11"/>
        <v>2</v>
      </c>
      <c r="AG25">
        <v>1</v>
      </c>
      <c r="AH25">
        <f t="shared" si="12"/>
        <v>1</v>
      </c>
      <c r="AI25">
        <v>1</v>
      </c>
      <c r="AJ25">
        <v>1</v>
      </c>
      <c r="AK25">
        <f t="shared" si="13"/>
        <v>1</v>
      </c>
      <c r="AL25">
        <v>1</v>
      </c>
      <c r="AM25">
        <v>1</v>
      </c>
      <c r="AN25" s="54">
        <v>0</v>
      </c>
      <c r="AO25">
        <v>1</v>
      </c>
      <c r="AP25">
        <v>1</v>
      </c>
      <c r="AQ25">
        <v>1</v>
      </c>
      <c r="AR25">
        <v>1</v>
      </c>
      <c r="AS25">
        <v>1</v>
      </c>
      <c r="AT25" s="41">
        <v>1</v>
      </c>
      <c r="AU25">
        <f t="shared" si="14"/>
        <v>59.682142857142885</v>
      </c>
      <c r="AV25">
        <f t="shared" si="15"/>
        <v>8.4128571428571455</v>
      </c>
      <c r="AW25" s="54">
        <f t="shared" si="16"/>
        <v>10.225714285714282</v>
      </c>
      <c r="AX25">
        <f t="shared" si="17"/>
        <v>8.110714285714284</v>
      </c>
      <c r="AY25" s="42">
        <v>1</v>
      </c>
      <c r="AZ25" s="42">
        <v>1</v>
      </c>
      <c r="BA25" s="42">
        <v>1</v>
      </c>
      <c r="BB25">
        <v>3</v>
      </c>
      <c r="BG25">
        <f t="shared" si="18"/>
        <v>142.85714285714286</v>
      </c>
      <c r="BH25" s="11">
        <f t="shared" si="19"/>
        <v>4.8611111111111115E-5</v>
      </c>
    </row>
    <row r="26" spans="1:60" ht="80" x14ac:dyDescent="0.2">
      <c r="A26">
        <v>17</v>
      </c>
      <c r="B26" s="243" t="s">
        <v>1254</v>
      </c>
      <c r="C26" s="22" t="s">
        <v>195</v>
      </c>
      <c r="D26">
        <v>1</v>
      </c>
      <c r="E26">
        <v>1</v>
      </c>
      <c r="F26">
        <f t="shared" si="3"/>
        <v>1</v>
      </c>
      <c r="G26">
        <f t="shared" si="4"/>
        <v>26</v>
      </c>
      <c r="H26">
        <f t="shared" si="5"/>
        <v>26</v>
      </c>
      <c r="I26" s="54">
        <f t="shared" si="20"/>
        <v>138</v>
      </c>
      <c r="J26">
        <v>43</v>
      </c>
      <c r="K26">
        <f t="shared" si="6"/>
        <v>1.6538461538461537</v>
      </c>
      <c r="L26">
        <f t="shared" si="7"/>
        <v>134</v>
      </c>
      <c r="M26" s="2">
        <f t="shared" si="8"/>
        <v>5.1538461538461542</v>
      </c>
      <c r="N26">
        <v>0</v>
      </c>
      <c r="O26">
        <v>1</v>
      </c>
      <c r="P26">
        <v>1</v>
      </c>
      <c r="Q26">
        <v>0</v>
      </c>
      <c r="R26" s="54">
        <v>1</v>
      </c>
      <c r="S26" s="32">
        <v>1</v>
      </c>
      <c r="T26">
        <f t="shared" si="9"/>
        <v>0</v>
      </c>
      <c r="U26" s="34">
        <v>1</v>
      </c>
      <c r="V26">
        <v>1</v>
      </c>
      <c r="W26">
        <f t="shared" si="10"/>
        <v>0</v>
      </c>
      <c r="X26">
        <f t="shared" si="21"/>
        <v>1</v>
      </c>
      <c r="Y26">
        <v>1</v>
      </c>
      <c r="Z26" s="54">
        <v>1</v>
      </c>
      <c r="AA26">
        <v>1</v>
      </c>
      <c r="AB26">
        <v>1</v>
      </c>
      <c r="AC26">
        <v>1</v>
      </c>
      <c r="AD26">
        <v>1</v>
      </c>
      <c r="AE26">
        <v>1</v>
      </c>
      <c r="AF26">
        <f t="shared" si="11"/>
        <v>4</v>
      </c>
      <c r="AG26">
        <v>1</v>
      </c>
      <c r="AH26">
        <f t="shared" si="12"/>
        <v>1</v>
      </c>
      <c r="AI26">
        <v>0</v>
      </c>
      <c r="AJ26">
        <v>1</v>
      </c>
      <c r="AK26">
        <f t="shared" si="13"/>
        <v>0</v>
      </c>
      <c r="AL26">
        <v>0</v>
      </c>
      <c r="AM26">
        <v>0</v>
      </c>
      <c r="AN26" s="54">
        <v>0</v>
      </c>
      <c r="AO26">
        <v>0</v>
      </c>
      <c r="AP26">
        <v>1</v>
      </c>
      <c r="AQ26">
        <v>1</v>
      </c>
      <c r="AR26">
        <v>1</v>
      </c>
      <c r="AS26">
        <v>0</v>
      </c>
      <c r="AT26" s="41">
        <v>1</v>
      </c>
      <c r="AU26">
        <f t="shared" si="14"/>
        <v>40.529615384615411</v>
      </c>
      <c r="AV26">
        <f t="shared" si="15"/>
        <v>14.065384615384616</v>
      </c>
      <c r="AW26" s="54">
        <f t="shared" si="16"/>
        <v>13.366153846153846</v>
      </c>
      <c r="AX26">
        <f t="shared" si="17"/>
        <v>15.844615384615388</v>
      </c>
      <c r="AY26" s="42">
        <v>1</v>
      </c>
      <c r="AZ26" s="42">
        <v>1</v>
      </c>
      <c r="BA26" s="42">
        <v>1</v>
      </c>
      <c r="BB26">
        <v>10</v>
      </c>
      <c r="BG26">
        <f t="shared" si="18"/>
        <v>153.84615384615387</v>
      </c>
      <c r="BH26" s="11">
        <f t="shared" si="19"/>
        <v>9.0277777777777787E-5</v>
      </c>
    </row>
    <row r="27" spans="1:60" ht="64" x14ac:dyDescent="0.2">
      <c r="A27" t="s">
        <v>152</v>
      </c>
      <c r="B27" s="243" t="s">
        <v>1255</v>
      </c>
      <c r="C27" s="3" t="s">
        <v>194</v>
      </c>
      <c r="D27">
        <v>1</v>
      </c>
      <c r="E27">
        <v>1</v>
      </c>
      <c r="F27">
        <f t="shared" si="3"/>
        <v>1</v>
      </c>
      <c r="G27">
        <f t="shared" si="4"/>
        <v>26</v>
      </c>
      <c r="H27">
        <f t="shared" si="5"/>
        <v>26</v>
      </c>
      <c r="I27" s="54">
        <f t="shared" si="20"/>
        <v>122</v>
      </c>
      <c r="J27">
        <v>45</v>
      </c>
      <c r="K27">
        <f t="shared" si="6"/>
        <v>1.7307692307692308</v>
      </c>
      <c r="L27">
        <f t="shared" si="7"/>
        <v>120</v>
      </c>
      <c r="M27" s="2">
        <f t="shared" si="8"/>
        <v>4.615384615384615</v>
      </c>
      <c r="N27">
        <v>0</v>
      </c>
      <c r="O27">
        <v>1</v>
      </c>
      <c r="P27">
        <v>1</v>
      </c>
      <c r="Q27">
        <v>0</v>
      </c>
      <c r="R27" s="54">
        <v>1</v>
      </c>
      <c r="S27" s="32">
        <v>1</v>
      </c>
      <c r="T27">
        <f t="shared" si="9"/>
        <v>0</v>
      </c>
      <c r="U27" s="34">
        <v>1</v>
      </c>
      <c r="V27">
        <v>1</v>
      </c>
      <c r="W27">
        <f t="shared" si="10"/>
        <v>0</v>
      </c>
      <c r="X27">
        <f t="shared" si="21"/>
        <v>1</v>
      </c>
      <c r="Y27">
        <v>1</v>
      </c>
      <c r="Z27" s="54">
        <v>1</v>
      </c>
      <c r="AA27">
        <v>1</v>
      </c>
      <c r="AB27">
        <v>1</v>
      </c>
      <c r="AC27">
        <v>1</v>
      </c>
      <c r="AD27">
        <v>1</v>
      </c>
      <c r="AE27">
        <v>1</v>
      </c>
      <c r="AF27">
        <f t="shared" si="11"/>
        <v>2</v>
      </c>
      <c r="AG27">
        <v>1</v>
      </c>
      <c r="AH27">
        <f t="shared" si="12"/>
        <v>1</v>
      </c>
      <c r="AI27">
        <v>1</v>
      </c>
      <c r="AJ27">
        <v>1</v>
      </c>
      <c r="AK27">
        <f t="shared" si="13"/>
        <v>1</v>
      </c>
      <c r="AL27">
        <v>1</v>
      </c>
      <c r="AM27">
        <v>1</v>
      </c>
      <c r="AN27" s="54">
        <v>1</v>
      </c>
      <c r="AO27">
        <v>1</v>
      </c>
      <c r="AP27">
        <v>1</v>
      </c>
      <c r="AQ27">
        <v>1</v>
      </c>
      <c r="AR27">
        <v>1</v>
      </c>
      <c r="AS27">
        <v>1</v>
      </c>
      <c r="AT27" s="41">
        <v>1</v>
      </c>
      <c r="AU27">
        <f t="shared" si="14"/>
        <v>34.021923076923102</v>
      </c>
      <c r="AV27">
        <f t="shared" si="15"/>
        <v>14.973076923076924</v>
      </c>
      <c r="AW27" s="54">
        <f t="shared" si="16"/>
        <v>10.199999999999996</v>
      </c>
      <c r="AX27">
        <f t="shared" si="17"/>
        <v>13.308461538461536</v>
      </c>
      <c r="AY27" s="42">
        <v>1</v>
      </c>
      <c r="AZ27" s="42">
        <v>1</v>
      </c>
      <c r="BA27" s="42">
        <v>1</v>
      </c>
      <c r="BB27">
        <v>6</v>
      </c>
      <c r="BG27">
        <f t="shared" si="18"/>
        <v>76.923076923076934</v>
      </c>
      <c r="BH27" s="11">
        <f t="shared" si="19"/>
        <v>9.0277777777777787E-5</v>
      </c>
    </row>
    <row r="28" spans="1:60" ht="64" x14ac:dyDescent="0.2">
      <c r="A28" t="s">
        <v>153</v>
      </c>
      <c r="B28" s="243" t="s">
        <v>1239</v>
      </c>
      <c r="C28" s="3" t="s">
        <v>193</v>
      </c>
      <c r="D28">
        <v>1</v>
      </c>
      <c r="E28">
        <v>1</v>
      </c>
      <c r="F28">
        <f t="shared" si="3"/>
        <v>1</v>
      </c>
      <c r="G28">
        <f t="shared" si="4"/>
        <v>18</v>
      </c>
      <c r="H28">
        <f t="shared" si="5"/>
        <v>18</v>
      </c>
      <c r="I28" s="54">
        <f t="shared" si="20"/>
        <v>116</v>
      </c>
      <c r="J28">
        <v>37</v>
      </c>
      <c r="K28">
        <f t="shared" si="6"/>
        <v>2.0555555555555554</v>
      </c>
      <c r="L28">
        <f t="shared" si="7"/>
        <v>111</v>
      </c>
      <c r="M28" s="2">
        <f t="shared" si="8"/>
        <v>6.166666666666667</v>
      </c>
      <c r="N28">
        <v>0</v>
      </c>
      <c r="O28">
        <v>1</v>
      </c>
      <c r="P28">
        <v>0</v>
      </c>
      <c r="Q28">
        <v>0</v>
      </c>
      <c r="R28" s="54">
        <v>0</v>
      </c>
      <c r="S28" s="32">
        <v>1</v>
      </c>
      <c r="T28">
        <f t="shared" si="9"/>
        <v>0</v>
      </c>
      <c r="U28" s="34">
        <v>1</v>
      </c>
      <c r="V28">
        <v>1</v>
      </c>
      <c r="W28">
        <f t="shared" si="10"/>
        <v>0</v>
      </c>
      <c r="X28">
        <f t="shared" si="21"/>
        <v>1</v>
      </c>
      <c r="Y28">
        <v>0</v>
      </c>
      <c r="Z28" s="54">
        <v>1</v>
      </c>
      <c r="AA28">
        <v>1</v>
      </c>
      <c r="AB28">
        <v>1</v>
      </c>
      <c r="AC28">
        <v>1</v>
      </c>
      <c r="AD28">
        <v>1</v>
      </c>
      <c r="AE28">
        <v>1</v>
      </c>
      <c r="AF28">
        <f t="shared" si="11"/>
        <v>5</v>
      </c>
      <c r="AG28">
        <v>1</v>
      </c>
      <c r="AH28">
        <f t="shared" si="12"/>
        <v>1</v>
      </c>
      <c r="AI28">
        <v>1</v>
      </c>
      <c r="AJ28">
        <v>1</v>
      </c>
      <c r="AK28">
        <f t="shared" si="13"/>
        <v>0</v>
      </c>
      <c r="AL28">
        <v>1</v>
      </c>
      <c r="AM28">
        <v>1</v>
      </c>
      <c r="AN28" s="54">
        <v>1</v>
      </c>
      <c r="AO28">
        <v>1</v>
      </c>
      <c r="AP28">
        <v>1</v>
      </c>
      <c r="AQ28">
        <v>1</v>
      </c>
      <c r="AR28">
        <v>0</v>
      </c>
      <c r="AS28">
        <v>1</v>
      </c>
      <c r="AT28" s="41">
        <v>1</v>
      </c>
      <c r="AU28">
        <f t="shared" si="14"/>
        <v>14.665000000000031</v>
      </c>
      <c r="AV28">
        <f t="shared" si="15"/>
        <v>15.685555555555556</v>
      </c>
      <c r="AW28" s="54">
        <f t="shared" si="16"/>
        <v>18.815555555555559</v>
      </c>
      <c r="AX28">
        <f t="shared" si="17"/>
        <v>16.615000000000002</v>
      </c>
      <c r="AY28" s="42">
        <v>1</v>
      </c>
      <c r="AZ28" s="42">
        <v>1</v>
      </c>
      <c r="BA28" s="42">
        <v>1</v>
      </c>
      <c r="BB28">
        <v>8</v>
      </c>
      <c r="BG28">
        <f t="shared" si="18"/>
        <v>277.77777777777777</v>
      </c>
      <c r="BH28" s="11">
        <f t="shared" si="19"/>
        <v>6.2500000000000001E-5</v>
      </c>
    </row>
    <row r="29" spans="1:60" x14ac:dyDescent="0.2">
      <c r="F29">
        <f t="shared" si="3"/>
        <v>0</v>
      </c>
      <c r="G29">
        <f t="shared" si="4"/>
        <v>0</v>
      </c>
      <c r="H29">
        <f t="shared" si="5"/>
        <v>0</v>
      </c>
      <c r="I29" s="54">
        <f t="shared" si="20"/>
        <v>0</v>
      </c>
      <c r="K29">
        <f t="shared" si="6"/>
        <v>0</v>
      </c>
      <c r="L29">
        <f t="shared" si="7"/>
        <v>0</v>
      </c>
      <c r="M29" s="2">
        <f t="shared" si="8"/>
        <v>0</v>
      </c>
      <c r="T29">
        <f>QUOTIENT((Q29+R29+S29),3)</f>
        <v>0</v>
      </c>
      <c r="W29">
        <f t="shared" si="10"/>
        <v>0</v>
      </c>
      <c r="X29">
        <f t="shared" si="21"/>
        <v>0</v>
      </c>
      <c r="AF29">
        <f t="shared" si="11"/>
        <v>0</v>
      </c>
      <c r="AH29">
        <f t="shared" si="12"/>
        <v>0</v>
      </c>
      <c r="AK29">
        <f t="shared" si="13"/>
        <v>0</v>
      </c>
      <c r="AT29" s="41"/>
      <c r="AU29">
        <f t="shared" si="14"/>
        <v>0</v>
      </c>
      <c r="AV29">
        <f t="shared" si="15"/>
        <v>0</v>
      </c>
      <c r="AW29" s="54">
        <f t="shared" si="16"/>
        <v>0</v>
      </c>
      <c r="AX29">
        <f t="shared" si="17"/>
        <v>0</v>
      </c>
      <c r="BG29">
        <f t="shared" ref="BG29:BG66" si="22">IF(E29=0,0,AF29/E29*1000)</f>
        <v>0</v>
      </c>
      <c r="BH29" s="11">
        <f t="shared" si="19"/>
        <v>0</v>
      </c>
    </row>
    <row r="30" spans="1:60" x14ac:dyDescent="0.2">
      <c r="F30">
        <f t="shared" si="3"/>
        <v>0</v>
      </c>
      <c r="G30">
        <f t="shared" si="4"/>
        <v>0</v>
      </c>
      <c r="H30">
        <f t="shared" si="5"/>
        <v>0</v>
      </c>
      <c r="I30" s="54">
        <f t="shared" si="20"/>
        <v>0</v>
      </c>
      <c r="K30">
        <f t="shared" si="6"/>
        <v>0</v>
      </c>
      <c r="L30">
        <f t="shared" si="7"/>
        <v>0</v>
      </c>
      <c r="M30" s="2">
        <f t="shared" si="8"/>
        <v>0</v>
      </c>
      <c r="T30">
        <f>QUOTIENT((Q30+R30+S30),3)</f>
        <v>0</v>
      </c>
      <c r="W30">
        <f t="shared" si="10"/>
        <v>0</v>
      </c>
      <c r="X30">
        <f t="shared" si="21"/>
        <v>0</v>
      </c>
      <c r="AF30">
        <f t="shared" si="11"/>
        <v>0</v>
      </c>
      <c r="AH30">
        <f t="shared" si="12"/>
        <v>0</v>
      </c>
      <c r="AK30">
        <f t="shared" si="13"/>
        <v>0</v>
      </c>
      <c r="AT30" s="41"/>
      <c r="AU30">
        <f t="shared" si="14"/>
        <v>0</v>
      </c>
      <c r="AV30">
        <f t="shared" si="15"/>
        <v>0</v>
      </c>
      <c r="AW30" s="54">
        <f t="shared" si="16"/>
        <v>0</v>
      </c>
      <c r="AX30">
        <f t="shared" si="17"/>
        <v>0</v>
      </c>
      <c r="BG30">
        <f t="shared" si="22"/>
        <v>0</v>
      </c>
      <c r="BH30" s="11">
        <f t="shared" si="19"/>
        <v>0</v>
      </c>
    </row>
    <row r="31" spans="1:60" x14ac:dyDescent="0.2">
      <c r="F31">
        <f t="shared" si="3"/>
        <v>0</v>
      </c>
      <c r="G31">
        <f t="shared" si="4"/>
        <v>0</v>
      </c>
      <c r="H31">
        <f t="shared" si="5"/>
        <v>0</v>
      </c>
      <c r="I31" s="54">
        <f t="shared" si="20"/>
        <v>0</v>
      </c>
      <c r="K31">
        <f t="shared" si="6"/>
        <v>0</v>
      </c>
      <c r="L31">
        <f t="shared" si="7"/>
        <v>0</v>
      </c>
      <c r="M31" s="2">
        <f t="shared" si="8"/>
        <v>0</v>
      </c>
      <c r="T31">
        <f t="shared" si="9"/>
        <v>0</v>
      </c>
      <c r="W31">
        <f t="shared" si="10"/>
        <v>0</v>
      </c>
      <c r="X31">
        <f t="shared" si="21"/>
        <v>0</v>
      </c>
      <c r="AF31">
        <f t="shared" si="11"/>
        <v>0</v>
      </c>
      <c r="AH31">
        <f t="shared" si="12"/>
        <v>0</v>
      </c>
      <c r="AK31">
        <f t="shared" si="13"/>
        <v>0</v>
      </c>
      <c r="AT31" s="41"/>
      <c r="AU31">
        <f t="shared" si="14"/>
        <v>0</v>
      </c>
      <c r="AV31">
        <f t="shared" si="15"/>
        <v>0</v>
      </c>
      <c r="AW31" s="54">
        <f t="shared" si="16"/>
        <v>0</v>
      </c>
      <c r="AX31">
        <f t="shared" si="17"/>
        <v>0</v>
      </c>
      <c r="BG31">
        <f t="shared" si="22"/>
        <v>0</v>
      </c>
      <c r="BH31" s="11">
        <f t="shared" si="19"/>
        <v>0</v>
      </c>
    </row>
    <row r="32" spans="1:60" x14ac:dyDescent="0.2">
      <c r="F32">
        <f t="shared" si="3"/>
        <v>0</v>
      </c>
      <c r="G32">
        <f t="shared" si="4"/>
        <v>0</v>
      </c>
      <c r="H32">
        <f t="shared" si="5"/>
        <v>0</v>
      </c>
      <c r="I32" s="54">
        <f t="shared" si="20"/>
        <v>0</v>
      </c>
      <c r="K32">
        <f t="shared" si="6"/>
        <v>0</v>
      </c>
      <c r="L32">
        <f t="shared" si="7"/>
        <v>0</v>
      </c>
      <c r="M32" s="2">
        <f t="shared" si="8"/>
        <v>0</v>
      </c>
      <c r="T32">
        <f t="shared" si="9"/>
        <v>0</v>
      </c>
      <c r="W32">
        <f t="shared" si="10"/>
        <v>0</v>
      </c>
      <c r="X32">
        <f t="shared" si="21"/>
        <v>0</v>
      </c>
      <c r="AF32">
        <f t="shared" si="11"/>
        <v>0</v>
      </c>
      <c r="AH32">
        <f t="shared" si="12"/>
        <v>0</v>
      </c>
      <c r="AK32">
        <f t="shared" si="13"/>
        <v>0</v>
      </c>
      <c r="AT32" s="41"/>
      <c r="AU32">
        <f t="shared" si="14"/>
        <v>0</v>
      </c>
      <c r="AV32">
        <f t="shared" si="15"/>
        <v>0</v>
      </c>
      <c r="AW32" s="54">
        <f t="shared" si="16"/>
        <v>0</v>
      </c>
      <c r="AX32">
        <f t="shared" si="17"/>
        <v>0</v>
      </c>
      <c r="BG32">
        <f t="shared" si="22"/>
        <v>0</v>
      </c>
      <c r="BH32" s="11">
        <f t="shared" si="19"/>
        <v>0</v>
      </c>
    </row>
    <row r="33" spans="6:60" x14ac:dyDescent="0.2">
      <c r="F33">
        <f t="shared" si="3"/>
        <v>0</v>
      </c>
      <c r="G33">
        <f t="shared" si="4"/>
        <v>0</v>
      </c>
      <c r="H33">
        <f t="shared" si="5"/>
        <v>0</v>
      </c>
      <c r="I33" s="54">
        <f t="shared" si="20"/>
        <v>0</v>
      </c>
      <c r="K33">
        <f t="shared" si="6"/>
        <v>0</v>
      </c>
      <c r="L33">
        <f t="shared" si="7"/>
        <v>0</v>
      </c>
      <c r="M33" s="2">
        <f t="shared" si="8"/>
        <v>0</v>
      </c>
      <c r="T33">
        <f t="shared" si="9"/>
        <v>0</v>
      </c>
      <c r="W33">
        <f t="shared" si="10"/>
        <v>0</v>
      </c>
      <c r="X33">
        <f t="shared" si="21"/>
        <v>0</v>
      </c>
      <c r="AF33">
        <f t="shared" si="11"/>
        <v>0</v>
      </c>
      <c r="AH33">
        <f t="shared" si="12"/>
        <v>0</v>
      </c>
      <c r="AK33">
        <f t="shared" si="13"/>
        <v>0</v>
      </c>
      <c r="AT33" s="41"/>
      <c r="AU33">
        <f t="shared" si="14"/>
        <v>0</v>
      </c>
      <c r="AV33">
        <f t="shared" si="15"/>
        <v>0</v>
      </c>
      <c r="AW33" s="54">
        <f t="shared" si="16"/>
        <v>0</v>
      </c>
      <c r="AX33">
        <f t="shared" si="17"/>
        <v>0</v>
      </c>
      <c r="BG33">
        <f t="shared" si="22"/>
        <v>0</v>
      </c>
      <c r="BH33" s="11">
        <f t="shared" si="19"/>
        <v>0</v>
      </c>
    </row>
    <row r="34" spans="6:60" x14ac:dyDescent="0.2">
      <c r="F34">
        <f t="shared" si="3"/>
        <v>0</v>
      </c>
      <c r="G34">
        <f t="shared" si="4"/>
        <v>0</v>
      </c>
      <c r="H34">
        <f t="shared" si="5"/>
        <v>0</v>
      </c>
      <c r="I34" s="54">
        <f t="shared" si="20"/>
        <v>0</v>
      </c>
      <c r="K34">
        <f t="shared" si="6"/>
        <v>0</v>
      </c>
      <c r="L34">
        <f t="shared" si="7"/>
        <v>0</v>
      </c>
      <c r="M34" s="2">
        <f t="shared" si="8"/>
        <v>0</v>
      </c>
      <c r="T34">
        <f t="shared" si="9"/>
        <v>0</v>
      </c>
      <c r="W34">
        <f t="shared" si="10"/>
        <v>0</v>
      </c>
      <c r="X34">
        <f t="shared" si="21"/>
        <v>0</v>
      </c>
      <c r="AF34">
        <f t="shared" si="11"/>
        <v>0</v>
      </c>
      <c r="AH34">
        <f t="shared" si="12"/>
        <v>0</v>
      </c>
      <c r="AK34">
        <f t="shared" si="13"/>
        <v>0</v>
      </c>
      <c r="AT34" s="41"/>
      <c r="AU34">
        <f t="shared" si="14"/>
        <v>0</v>
      </c>
      <c r="AV34">
        <f t="shared" si="15"/>
        <v>0</v>
      </c>
      <c r="AW34" s="54">
        <f t="shared" si="16"/>
        <v>0</v>
      </c>
      <c r="AX34">
        <f t="shared" si="17"/>
        <v>0</v>
      </c>
      <c r="BG34">
        <f t="shared" si="22"/>
        <v>0</v>
      </c>
      <c r="BH34" s="11">
        <f t="shared" si="19"/>
        <v>0</v>
      </c>
    </row>
    <row r="35" spans="6:60" x14ac:dyDescent="0.2">
      <c r="F35">
        <f t="shared" si="3"/>
        <v>0</v>
      </c>
      <c r="G35">
        <f t="shared" si="4"/>
        <v>0</v>
      </c>
      <c r="H35">
        <f t="shared" si="5"/>
        <v>0</v>
      </c>
      <c r="I35" s="54">
        <f t="shared" si="20"/>
        <v>0</v>
      </c>
      <c r="K35">
        <f t="shared" si="6"/>
        <v>0</v>
      </c>
      <c r="L35">
        <f t="shared" si="7"/>
        <v>0</v>
      </c>
      <c r="M35" s="2">
        <f t="shared" si="8"/>
        <v>0</v>
      </c>
      <c r="T35">
        <f t="shared" si="9"/>
        <v>0</v>
      </c>
      <c r="W35">
        <f t="shared" si="10"/>
        <v>0</v>
      </c>
      <c r="X35">
        <f t="shared" si="21"/>
        <v>0</v>
      </c>
      <c r="AF35">
        <f t="shared" si="11"/>
        <v>0</v>
      </c>
      <c r="AH35">
        <f t="shared" si="12"/>
        <v>0</v>
      </c>
      <c r="AK35">
        <f t="shared" si="13"/>
        <v>0</v>
      </c>
      <c r="AT35" s="41"/>
      <c r="AU35">
        <f t="shared" si="14"/>
        <v>0</v>
      </c>
      <c r="AV35">
        <f t="shared" si="15"/>
        <v>0</v>
      </c>
      <c r="AW35" s="54">
        <f t="shared" si="16"/>
        <v>0</v>
      </c>
      <c r="AX35">
        <f t="shared" si="17"/>
        <v>0</v>
      </c>
      <c r="BG35">
        <f t="shared" si="22"/>
        <v>0</v>
      </c>
      <c r="BH35" s="11">
        <f t="shared" si="19"/>
        <v>0</v>
      </c>
    </row>
    <row r="36" spans="6:60" x14ac:dyDescent="0.2">
      <c r="F36">
        <f t="shared" si="3"/>
        <v>0</v>
      </c>
      <c r="G36">
        <f t="shared" si="4"/>
        <v>0</v>
      </c>
      <c r="H36">
        <f t="shared" si="5"/>
        <v>0</v>
      </c>
      <c r="I36" s="54">
        <f t="shared" si="20"/>
        <v>0</v>
      </c>
      <c r="K36">
        <f t="shared" si="6"/>
        <v>0</v>
      </c>
      <c r="L36">
        <f t="shared" si="7"/>
        <v>0</v>
      </c>
      <c r="M36" s="2">
        <f t="shared" si="8"/>
        <v>0</v>
      </c>
      <c r="T36">
        <f t="shared" si="9"/>
        <v>0</v>
      </c>
      <c r="W36">
        <f t="shared" si="10"/>
        <v>0</v>
      </c>
      <c r="X36">
        <f t="shared" si="21"/>
        <v>0</v>
      </c>
      <c r="AF36">
        <f t="shared" si="11"/>
        <v>0</v>
      </c>
      <c r="AH36">
        <f t="shared" si="12"/>
        <v>0</v>
      </c>
      <c r="AK36">
        <f t="shared" si="13"/>
        <v>0</v>
      </c>
      <c r="AT36" s="41"/>
      <c r="AU36">
        <f t="shared" si="14"/>
        <v>0</v>
      </c>
      <c r="AV36">
        <f t="shared" si="15"/>
        <v>0</v>
      </c>
      <c r="AW36" s="54">
        <f t="shared" si="16"/>
        <v>0</v>
      </c>
      <c r="AX36">
        <f t="shared" si="17"/>
        <v>0</v>
      </c>
      <c r="BG36">
        <f t="shared" si="22"/>
        <v>0</v>
      </c>
      <c r="BH36" s="11">
        <f t="shared" si="19"/>
        <v>0</v>
      </c>
    </row>
    <row r="37" spans="6:60" x14ac:dyDescent="0.2">
      <c r="F37">
        <f t="shared" si="3"/>
        <v>0</v>
      </c>
      <c r="G37">
        <f t="shared" si="4"/>
        <v>0</v>
      </c>
      <c r="H37">
        <f t="shared" si="5"/>
        <v>0</v>
      </c>
      <c r="I37" s="54">
        <f t="shared" si="20"/>
        <v>0</v>
      </c>
      <c r="K37">
        <f t="shared" si="6"/>
        <v>0</v>
      </c>
      <c r="L37">
        <f t="shared" si="7"/>
        <v>0</v>
      </c>
      <c r="M37" s="2">
        <f t="shared" si="8"/>
        <v>0</v>
      </c>
      <c r="T37">
        <f t="shared" si="9"/>
        <v>0</v>
      </c>
      <c r="W37">
        <f t="shared" si="10"/>
        <v>0</v>
      </c>
      <c r="X37">
        <f t="shared" si="21"/>
        <v>0</v>
      </c>
      <c r="AF37">
        <f t="shared" si="11"/>
        <v>0</v>
      </c>
      <c r="AH37">
        <f t="shared" si="12"/>
        <v>0</v>
      </c>
      <c r="AK37">
        <f t="shared" si="13"/>
        <v>0</v>
      </c>
      <c r="AT37" s="41"/>
      <c r="AU37">
        <f t="shared" si="14"/>
        <v>0</v>
      </c>
      <c r="AV37">
        <f t="shared" si="15"/>
        <v>0</v>
      </c>
      <c r="AW37" s="54">
        <f t="shared" si="16"/>
        <v>0</v>
      </c>
      <c r="AX37">
        <f t="shared" si="17"/>
        <v>0</v>
      </c>
      <c r="BG37">
        <f t="shared" si="22"/>
        <v>0</v>
      </c>
      <c r="BH37" s="11">
        <f t="shared" si="19"/>
        <v>0</v>
      </c>
    </row>
    <row r="38" spans="6:60" x14ac:dyDescent="0.2">
      <c r="F38">
        <f t="shared" si="3"/>
        <v>0</v>
      </c>
      <c r="G38">
        <f t="shared" si="4"/>
        <v>0</v>
      </c>
      <c r="H38">
        <f t="shared" si="5"/>
        <v>0</v>
      </c>
      <c r="I38" s="54">
        <f t="shared" si="20"/>
        <v>0</v>
      </c>
      <c r="K38">
        <f t="shared" si="6"/>
        <v>0</v>
      </c>
      <c r="L38">
        <f t="shared" si="7"/>
        <v>0</v>
      </c>
      <c r="M38" s="2">
        <f t="shared" si="8"/>
        <v>0</v>
      </c>
      <c r="T38">
        <f t="shared" si="9"/>
        <v>0</v>
      </c>
      <c r="W38">
        <f t="shared" si="10"/>
        <v>0</v>
      </c>
      <c r="X38">
        <f t="shared" si="21"/>
        <v>0</v>
      </c>
      <c r="AF38">
        <f t="shared" si="11"/>
        <v>0</v>
      </c>
      <c r="AH38">
        <f t="shared" si="12"/>
        <v>0</v>
      </c>
      <c r="AK38">
        <f t="shared" si="13"/>
        <v>0</v>
      </c>
      <c r="AT38" s="41"/>
      <c r="AU38">
        <f t="shared" si="14"/>
        <v>0</v>
      </c>
      <c r="AV38">
        <f t="shared" si="15"/>
        <v>0</v>
      </c>
      <c r="AW38" s="54">
        <f t="shared" si="16"/>
        <v>0</v>
      </c>
      <c r="AX38">
        <f t="shared" si="17"/>
        <v>0</v>
      </c>
      <c r="BG38">
        <f t="shared" si="22"/>
        <v>0</v>
      </c>
      <c r="BH38" s="11">
        <f t="shared" si="19"/>
        <v>0</v>
      </c>
    </row>
    <row r="39" spans="6:60" x14ac:dyDescent="0.2">
      <c r="F39">
        <f t="shared" si="3"/>
        <v>0</v>
      </c>
      <c r="G39">
        <f t="shared" si="4"/>
        <v>0</v>
      </c>
      <c r="H39">
        <f t="shared" si="5"/>
        <v>0</v>
      </c>
      <c r="I39" s="54">
        <f t="shared" si="20"/>
        <v>0</v>
      </c>
      <c r="K39">
        <f t="shared" si="6"/>
        <v>0</v>
      </c>
      <c r="L39">
        <f t="shared" si="7"/>
        <v>0</v>
      </c>
      <c r="M39" s="2">
        <f t="shared" si="8"/>
        <v>0</v>
      </c>
      <c r="T39">
        <f t="shared" si="9"/>
        <v>0</v>
      </c>
      <c r="W39">
        <f t="shared" si="10"/>
        <v>0</v>
      </c>
      <c r="X39">
        <f t="shared" si="21"/>
        <v>0</v>
      </c>
      <c r="AF39">
        <f t="shared" si="11"/>
        <v>0</v>
      </c>
      <c r="AH39">
        <f t="shared" si="12"/>
        <v>0</v>
      </c>
      <c r="AK39">
        <f t="shared" si="13"/>
        <v>0</v>
      </c>
      <c r="AT39" s="41"/>
      <c r="AU39">
        <f t="shared" si="14"/>
        <v>0</v>
      </c>
      <c r="AV39">
        <f t="shared" si="15"/>
        <v>0</v>
      </c>
      <c r="AW39" s="54">
        <f t="shared" si="16"/>
        <v>0</v>
      </c>
      <c r="AX39">
        <f t="shared" si="17"/>
        <v>0</v>
      </c>
      <c r="BG39">
        <f t="shared" si="22"/>
        <v>0</v>
      </c>
      <c r="BH39" s="11">
        <f t="shared" si="19"/>
        <v>0</v>
      </c>
    </row>
    <row r="40" spans="6:60" x14ac:dyDescent="0.2">
      <c r="F40">
        <f t="shared" si="3"/>
        <v>0</v>
      </c>
      <c r="G40">
        <f t="shared" si="4"/>
        <v>0</v>
      </c>
      <c r="H40">
        <f t="shared" si="5"/>
        <v>0</v>
      </c>
      <c r="I40" s="54">
        <f t="shared" si="20"/>
        <v>0</v>
      </c>
      <c r="K40">
        <f t="shared" si="6"/>
        <v>0</v>
      </c>
      <c r="L40">
        <f t="shared" si="7"/>
        <v>0</v>
      </c>
      <c r="M40" s="2">
        <f t="shared" si="8"/>
        <v>0</v>
      </c>
      <c r="T40">
        <f t="shared" si="9"/>
        <v>0</v>
      </c>
      <c r="W40">
        <f t="shared" si="10"/>
        <v>0</v>
      </c>
      <c r="X40">
        <f t="shared" si="21"/>
        <v>0</v>
      </c>
      <c r="AF40">
        <f t="shared" si="11"/>
        <v>0</v>
      </c>
      <c r="AH40">
        <f t="shared" si="12"/>
        <v>0</v>
      </c>
      <c r="AK40">
        <f t="shared" si="13"/>
        <v>0</v>
      </c>
      <c r="AT40" s="41"/>
      <c r="AU40">
        <f t="shared" si="14"/>
        <v>0</v>
      </c>
      <c r="AV40">
        <f t="shared" si="15"/>
        <v>0</v>
      </c>
      <c r="AW40" s="54">
        <f t="shared" si="16"/>
        <v>0</v>
      </c>
      <c r="AX40">
        <f t="shared" si="17"/>
        <v>0</v>
      </c>
      <c r="BG40">
        <f t="shared" si="22"/>
        <v>0</v>
      </c>
      <c r="BH40" s="11">
        <f t="shared" si="19"/>
        <v>0</v>
      </c>
    </row>
    <row r="41" spans="6:60" x14ac:dyDescent="0.2">
      <c r="F41">
        <f t="shared" si="3"/>
        <v>0</v>
      </c>
      <c r="G41">
        <f t="shared" si="4"/>
        <v>0</v>
      </c>
      <c r="H41">
        <f t="shared" si="5"/>
        <v>0</v>
      </c>
      <c r="I41" s="54">
        <f t="shared" si="20"/>
        <v>0</v>
      </c>
      <c r="K41">
        <f t="shared" si="6"/>
        <v>0</v>
      </c>
      <c r="L41">
        <f t="shared" si="7"/>
        <v>0</v>
      </c>
      <c r="M41" s="2">
        <f t="shared" si="8"/>
        <v>0</v>
      </c>
      <c r="T41">
        <f t="shared" si="9"/>
        <v>0</v>
      </c>
      <c r="W41">
        <f t="shared" si="10"/>
        <v>0</v>
      </c>
      <c r="X41">
        <f t="shared" si="21"/>
        <v>0</v>
      </c>
      <c r="AF41">
        <f t="shared" si="11"/>
        <v>0</v>
      </c>
      <c r="AH41">
        <f t="shared" si="12"/>
        <v>0</v>
      </c>
      <c r="AK41">
        <f t="shared" si="13"/>
        <v>0</v>
      </c>
      <c r="AT41" s="41"/>
      <c r="AU41">
        <f t="shared" si="14"/>
        <v>0</v>
      </c>
      <c r="AV41">
        <f t="shared" si="15"/>
        <v>0</v>
      </c>
      <c r="AW41" s="54">
        <f t="shared" si="16"/>
        <v>0</v>
      </c>
      <c r="AX41">
        <f t="shared" si="17"/>
        <v>0</v>
      </c>
      <c r="BG41">
        <f t="shared" si="22"/>
        <v>0</v>
      </c>
      <c r="BH41" s="11">
        <f t="shared" si="19"/>
        <v>0</v>
      </c>
    </row>
    <row r="42" spans="6:60" x14ac:dyDescent="0.2">
      <c r="F42">
        <f t="shared" si="3"/>
        <v>0</v>
      </c>
      <c r="G42">
        <f t="shared" si="4"/>
        <v>0</v>
      </c>
      <c r="H42">
        <f t="shared" si="5"/>
        <v>0</v>
      </c>
      <c r="I42" s="54">
        <f t="shared" si="20"/>
        <v>0</v>
      </c>
      <c r="K42">
        <f t="shared" si="6"/>
        <v>0</v>
      </c>
      <c r="L42">
        <f t="shared" si="7"/>
        <v>0</v>
      </c>
      <c r="M42" s="2">
        <f t="shared" si="8"/>
        <v>0</v>
      </c>
      <c r="T42">
        <f t="shared" si="9"/>
        <v>0</v>
      </c>
      <c r="W42">
        <f t="shared" si="10"/>
        <v>0</v>
      </c>
      <c r="X42">
        <f t="shared" si="21"/>
        <v>0</v>
      </c>
      <c r="AF42">
        <f t="shared" si="11"/>
        <v>0</v>
      </c>
      <c r="AH42">
        <f t="shared" si="12"/>
        <v>0</v>
      </c>
      <c r="AK42">
        <f t="shared" si="13"/>
        <v>0</v>
      </c>
      <c r="AT42" s="41"/>
      <c r="AU42">
        <f t="shared" si="14"/>
        <v>0</v>
      </c>
      <c r="AV42">
        <f t="shared" si="15"/>
        <v>0</v>
      </c>
      <c r="AW42" s="54">
        <f t="shared" si="16"/>
        <v>0</v>
      </c>
      <c r="AX42">
        <f t="shared" si="17"/>
        <v>0</v>
      </c>
      <c r="BG42">
        <f t="shared" si="22"/>
        <v>0</v>
      </c>
      <c r="BH42" s="11">
        <f t="shared" si="19"/>
        <v>0</v>
      </c>
    </row>
    <row r="43" spans="6:60" x14ac:dyDescent="0.2">
      <c r="F43">
        <f t="shared" si="3"/>
        <v>0</v>
      </c>
      <c r="G43">
        <f t="shared" si="4"/>
        <v>0</v>
      </c>
      <c r="H43">
        <f t="shared" si="5"/>
        <v>0</v>
      </c>
      <c r="I43" s="54">
        <f t="shared" si="20"/>
        <v>0</v>
      </c>
      <c r="K43">
        <f t="shared" si="6"/>
        <v>0</v>
      </c>
      <c r="L43">
        <f t="shared" si="7"/>
        <v>0</v>
      </c>
      <c r="M43" s="2">
        <f t="shared" si="8"/>
        <v>0</v>
      </c>
      <c r="T43">
        <f t="shared" si="9"/>
        <v>0</v>
      </c>
      <c r="W43">
        <f t="shared" si="10"/>
        <v>0</v>
      </c>
      <c r="X43">
        <f t="shared" si="21"/>
        <v>0</v>
      </c>
      <c r="AF43">
        <f t="shared" si="11"/>
        <v>0</v>
      </c>
      <c r="AH43">
        <f t="shared" si="12"/>
        <v>0</v>
      </c>
      <c r="AK43">
        <f t="shared" si="13"/>
        <v>0</v>
      </c>
      <c r="AT43" s="41"/>
      <c r="AU43">
        <f t="shared" si="14"/>
        <v>0</v>
      </c>
      <c r="AV43">
        <f t="shared" si="15"/>
        <v>0</v>
      </c>
      <c r="AW43" s="54">
        <f t="shared" si="16"/>
        <v>0</v>
      </c>
      <c r="AX43">
        <f t="shared" si="17"/>
        <v>0</v>
      </c>
      <c r="BG43">
        <f t="shared" si="22"/>
        <v>0</v>
      </c>
      <c r="BH43" s="11">
        <f t="shared" si="19"/>
        <v>0</v>
      </c>
    </row>
    <row r="44" spans="6:60" x14ac:dyDescent="0.2">
      <c r="F44">
        <f t="shared" si="3"/>
        <v>0</v>
      </c>
      <c r="G44">
        <f t="shared" si="4"/>
        <v>0</v>
      </c>
      <c r="H44">
        <f t="shared" si="5"/>
        <v>0</v>
      </c>
      <c r="I44" s="54">
        <f t="shared" si="20"/>
        <v>0</v>
      </c>
      <c r="K44">
        <f t="shared" si="6"/>
        <v>0</v>
      </c>
      <c r="L44">
        <f t="shared" si="7"/>
        <v>0</v>
      </c>
      <c r="M44" s="2">
        <f t="shared" si="8"/>
        <v>0</v>
      </c>
      <c r="T44">
        <f t="shared" si="9"/>
        <v>0</v>
      </c>
      <c r="W44">
        <f t="shared" si="10"/>
        <v>0</v>
      </c>
      <c r="X44">
        <f t="shared" si="21"/>
        <v>0</v>
      </c>
      <c r="AF44">
        <f t="shared" si="11"/>
        <v>0</v>
      </c>
      <c r="AH44">
        <f t="shared" si="12"/>
        <v>0</v>
      </c>
      <c r="AK44">
        <f t="shared" si="13"/>
        <v>0</v>
      </c>
      <c r="AT44" s="41"/>
      <c r="AU44">
        <f t="shared" si="14"/>
        <v>0</v>
      </c>
      <c r="AV44">
        <f t="shared" si="15"/>
        <v>0</v>
      </c>
      <c r="AW44" s="54">
        <f t="shared" si="16"/>
        <v>0</v>
      </c>
      <c r="AX44">
        <f t="shared" si="17"/>
        <v>0</v>
      </c>
      <c r="BG44">
        <f t="shared" si="22"/>
        <v>0</v>
      </c>
      <c r="BH44" s="11">
        <f t="shared" si="19"/>
        <v>0</v>
      </c>
    </row>
    <row r="45" spans="6:60" x14ac:dyDescent="0.2">
      <c r="F45">
        <f t="shared" si="3"/>
        <v>0</v>
      </c>
      <c r="G45">
        <f t="shared" si="4"/>
        <v>0</v>
      </c>
      <c r="H45">
        <f t="shared" si="5"/>
        <v>0</v>
      </c>
      <c r="I45" s="54">
        <f t="shared" si="20"/>
        <v>0</v>
      </c>
      <c r="K45">
        <f t="shared" si="6"/>
        <v>0</v>
      </c>
      <c r="L45">
        <f t="shared" si="7"/>
        <v>0</v>
      </c>
      <c r="M45" s="2">
        <f t="shared" si="8"/>
        <v>0</v>
      </c>
      <c r="T45">
        <f t="shared" si="9"/>
        <v>0</v>
      </c>
      <c r="W45">
        <f t="shared" si="10"/>
        <v>0</v>
      </c>
      <c r="X45">
        <f t="shared" si="21"/>
        <v>0</v>
      </c>
      <c r="AF45">
        <f t="shared" si="11"/>
        <v>0</v>
      </c>
      <c r="AH45">
        <f t="shared" si="12"/>
        <v>0</v>
      </c>
      <c r="AK45">
        <f t="shared" si="13"/>
        <v>0</v>
      </c>
      <c r="AT45" s="41"/>
      <c r="AU45">
        <f t="shared" si="14"/>
        <v>0</v>
      </c>
      <c r="AV45">
        <f t="shared" si="15"/>
        <v>0</v>
      </c>
      <c r="AW45" s="54">
        <f t="shared" si="16"/>
        <v>0</v>
      </c>
      <c r="AX45">
        <f t="shared" si="17"/>
        <v>0</v>
      </c>
      <c r="BG45">
        <f t="shared" si="22"/>
        <v>0</v>
      </c>
      <c r="BH45" s="11">
        <f t="shared" si="19"/>
        <v>0</v>
      </c>
    </row>
    <row r="46" spans="6:60" x14ac:dyDescent="0.2">
      <c r="F46">
        <f t="shared" si="3"/>
        <v>0</v>
      </c>
      <c r="G46">
        <f t="shared" si="4"/>
        <v>0</v>
      </c>
      <c r="H46">
        <f t="shared" si="5"/>
        <v>0</v>
      </c>
      <c r="I46" s="54">
        <f t="shared" si="20"/>
        <v>0</v>
      </c>
      <c r="K46">
        <f t="shared" si="6"/>
        <v>0</v>
      </c>
      <c r="L46">
        <f t="shared" si="7"/>
        <v>0</v>
      </c>
      <c r="M46" s="2">
        <f t="shared" si="8"/>
        <v>0</v>
      </c>
      <c r="T46">
        <f t="shared" si="9"/>
        <v>0</v>
      </c>
      <c r="W46">
        <f t="shared" si="10"/>
        <v>0</v>
      </c>
      <c r="X46">
        <f t="shared" si="21"/>
        <v>0</v>
      </c>
      <c r="AF46">
        <f t="shared" si="11"/>
        <v>0</v>
      </c>
      <c r="AH46">
        <f t="shared" si="12"/>
        <v>0</v>
      </c>
      <c r="AK46">
        <f t="shared" si="13"/>
        <v>0</v>
      </c>
      <c r="AT46" s="41"/>
      <c r="AU46">
        <f t="shared" si="14"/>
        <v>0</v>
      </c>
      <c r="AV46">
        <f t="shared" si="15"/>
        <v>0</v>
      </c>
      <c r="AW46" s="54">
        <f t="shared" si="16"/>
        <v>0</v>
      </c>
      <c r="AX46">
        <f t="shared" si="17"/>
        <v>0</v>
      </c>
      <c r="BG46">
        <f t="shared" si="22"/>
        <v>0</v>
      </c>
      <c r="BH46" s="11">
        <f t="shared" si="19"/>
        <v>0</v>
      </c>
    </row>
    <row r="47" spans="6:60" x14ac:dyDescent="0.2">
      <c r="F47">
        <f t="shared" si="3"/>
        <v>0</v>
      </c>
      <c r="G47">
        <f t="shared" si="4"/>
        <v>0</v>
      </c>
      <c r="H47">
        <f t="shared" si="5"/>
        <v>0</v>
      </c>
      <c r="I47" s="54">
        <f t="shared" si="20"/>
        <v>0</v>
      </c>
      <c r="K47">
        <f t="shared" si="6"/>
        <v>0</v>
      </c>
      <c r="L47">
        <f t="shared" si="7"/>
        <v>0</v>
      </c>
      <c r="M47" s="2">
        <f t="shared" si="8"/>
        <v>0</v>
      </c>
      <c r="T47">
        <f t="shared" si="9"/>
        <v>0</v>
      </c>
      <c r="W47">
        <f t="shared" si="10"/>
        <v>0</v>
      </c>
      <c r="X47">
        <f t="shared" si="21"/>
        <v>0</v>
      </c>
      <c r="AF47">
        <f t="shared" si="11"/>
        <v>0</v>
      </c>
      <c r="AH47">
        <f t="shared" si="12"/>
        <v>0</v>
      </c>
      <c r="AK47">
        <f t="shared" si="13"/>
        <v>0</v>
      </c>
      <c r="AT47" s="41"/>
      <c r="AU47">
        <f t="shared" si="14"/>
        <v>0</v>
      </c>
      <c r="AV47">
        <f t="shared" si="15"/>
        <v>0</v>
      </c>
      <c r="AW47" s="54">
        <f t="shared" si="16"/>
        <v>0</v>
      </c>
      <c r="AX47">
        <f t="shared" si="17"/>
        <v>0</v>
      </c>
      <c r="BG47">
        <f t="shared" si="22"/>
        <v>0</v>
      </c>
      <c r="BH47" s="11">
        <f t="shared" si="19"/>
        <v>0</v>
      </c>
    </row>
    <row r="48" spans="6:60" x14ac:dyDescent="0.2">
      <c r="F48">
        <f t="shared" si="3"/>
        <v>0</v>
      </c>
      <c r="G48">
        <f t="shared" si="4"/>
        <v>0</v>
      </c>
      <c r="H48">
        <f t="shared" si="5"/>
        <v>0</v>
      </c>
      <c r="I48" s="54">
        <f t="shared" si="20"/>
        <v>0</v>
      </c>
      <c r="K48">
        <f t="shared" si="6"/>
        <v>0</v>
      </c>
      <c r="L48">
        <f t="shared" si="7"/>
        <v>0</v>
      </c>
      <c r="M48" s="2">
        <f t="shared" si="8"/>
        <v>0</v>
      </c>
      <c r="T48">
        <f t="shared" si="9"/>
        <v>0</v>
      </c>
      <c r="W48">
        <f t="shared" si="10"/>
        <v>0</v>
      </c>
      <c r="X48">
        <f t="shared" si="21"/>
        <v>0</v>
      </c>
      <c r="AF48">
        <f t="shared" si="11"/>
        <v>0</v>
      </c>
      <c r="AH48">
        <f t="shared" si="12"/>
        <v>0</v>
      </c>
      <c r="AK48">
        <f t="shared" si="13"/>
        <v>0</v>
      </c>
      <c r="AT48" s="41"/>
      <c r="AU48">
        <f t="shared" si="14"/>
        <v>0</v>
      </c>
      <c r="AV48">
        <f t="shared" si="15"/>
        <v>0</v>
      </c>
      <c r="AW48" s="54">
        <f t="shared" si="16"/>
        <v>0</v>
      </c>
      <c r="AX48">
        <f t="shared" si="17"/>
        <v>0</v>
      </c>
      <c r="BG48">
        <f t="shared" si="22"/>
        <v>0</v>
      </c>
      <c r="BH48" s="11">
        <f t="shared" si="19"/>
        <v>0</v>
      </c>
    </row>
    <row r="49" spans="6:60" x14ac:dyDescent="0.2">
      <c r="F49">
        <f t="shared" si="3"/>
        <v>0</v>
      </c>
      <c r="G49">
        <f t="shared" si="4"/>
        <v>0</v>
      </c>
      <c r="H49">
        <f t="shared" si="5"/>
        <v>0</v>
      </c>
      <c r="I49" s="54">
        <f t="shared" si="20"/>
        <v>0</v>
      </c>
      <c r="K49">
        <f t="shared" si="6"/>
        <v>0</v>
      </c>
      <c r="L49">
        <f t="shared" si="7"/>
        <v>0</v>
      </c>
      <c r="M49" s="2">
        <f t="shared" si="8"/>
        <v>0</v>
      </c>
      <c r="T49">
        <f t="shared" si="9"/>
        <v>0</v>
      </c>
      <c r="W49">
        <f t="shared" si="10"/>
        <v>0</v>
      </c>
      <c r="X49">
        <f t="shared" si="21"/>
        <v>0</v>
      </c>
      <c r="AF49">
        <f t="shared" si="11"/>
        <v>0</v>
      </c>
      <c r="AH49">
        <f t="shared" si="12"/>
        <v>0</v>
      </c>
      <c r="AK49">
        <f t="shared" si="13"/>
        <v>0</v>
      </c>
      <c r="AT49" s="41"/>
      <c r="AU49">
        <f t="shared" si="14"/>
        <v>0</v>
      </c>
      <c r="AV49">
        <f t="shared" si="15"/>
        <v>0</v>
      </c>
      <c r="AW49" s="54">
        <f t="shared" si="16"/>
        <v>0</v>
      </c>
      <c r="AX49">
        <f t="shared" si="17"/>
        <v>0</v>
      </c>
      <c r="BG49">
        <f t="shared" si="22"/>
        <v>0</v>
      </c>
      <c r="BH49" s="11">
        <f t="shared" si="19"/>
        <v>0</v>
      </c>
    </row>
    <row r="50" spans="6:60" x14ac:dyDescent="0.2">
      <c r="F50">
        <f t="shared" si="3"/>
        <v>0</v>
      </c>
      <c r="G50">
        <f t="shared" si="4"/>
        <v>0</v>
      </c>
      <c r="H50">
        <f t="shared" si="5"/>
        <v>0</v>
      </c>
      <c r="I50" s="54">
        <f t="shared" si="20"/>
        <v>0</v>
      </c>
      <c r="K50">
        <f t="shared" si="6"/>
        <v>0</v>
      </c>
      <c r="L50">
        <f t="shared" si="7"/>
        <v>0</v>
      </c>
      <c r="M50" s="2">
        <f t="shared" si="8"/>
        <v>0</v>
      </c>
      <c r="T50">
        <f t="shared" si="9"/>
        <v>0</v>
      </c>
      <c r="W50">
        <f t="shared" si="10"/>
        <v>0</v>
      </c>
      <c r="X50">
        <f t="shared" si="21"/>
        <v>0</v>
      </c>
      <c r="AF50">
        <f t="shared" si="11"/>
        <v>0</v>
      </c>
      <c r="AH50">
        <f t="shared" si="12"/>
        <v>0</v>
      </c>
      <c r="AK50">
        <f t="shared" si="13"/>
        <v>0</v>
      </c>
      <c r="AT50" s="41"/>
      <c r="AU50">
        <f t="shared" si="14"/>
        <v>0</v>
      </c>
      <c r="AV50">
        <f t="shared" si="15"/>
        <v>0</v>
      </c>
      <c r="AW50" s="54">
        <f t="shared" si="16"/>
        <v>0</v>
      </c>
      <c r="AX50">
        <f t="shared" si="17"/>
        <v>0</v>
      </c>
      <c r="BG50">
        <f t="shared" si="22"/>
        <v>0</v>
      </c>
      <c r="BH50" s="11">
        <f t="shared" si="19"/>
        <v>0</v>
      </c>
    </row>
    <row r="51" spans="6:60" x14ac:dyDescent="0.2">
      <c r="F51">
        <f t="shared" si="3"/>
        <v>0</v>
      </c>
      <c r="G51">
        <f t="shared" si="4"/>
        <v>0</v>
      </c>
      <c r="H51">
        <f t="shared" si="5"/>
        <v>0</v>
      </c>
      <c r="I51" s="54">
        <f t="shared" si="20"/>
        <v>0</v>
      </c>
      <c r="K51">
        <f t="shared" si="6"/>
        <v>0</v>
      </c>
      <c r="L51">
        <f t="shared" si="7"/>
        <v>0</v>
      </c>
      <c r="M51" s="2">
        <f t="shared" si="8"/>
        <v>0</v>
      </c>
      <c r="T51">
        <f t="shared" si="9"/>
        <v>0</v>
      </c>
      <c r="W51">
        <f t="shared" si="10"/>
        <v>0</v>
      </c>
      <c r="X51">
        <f t="shared" si="21"/>
        <v>0</v>
      </c>
      <c r="AF51">
        <f t="shared" si="11"/>
        <v>0</v>
      </c>
      <c r="AH51">
        <f t="shared" si="12"/>
        <v>0</v>
      </c>
      <c r="AK51">
        <f t="shared" si="13"/>
        <v>0</v>
      </c>
      <c r="AT51" s="41"/>
      <c r="AU51">
        <f t="shared" si="14"/>
        <v>0</v>
      </c>
      <c r="AV51">
        <f t="shared" si="15"/>
        <v>0</v>
      </c>
      <c r="AW51" s="54">
        <f t="shared" si="16"/>
        <v>0</v>
      </c>
      <c r="AX51">
        <f t="shared" si="17"/>
        <v>0</v>
      </c>
      <c r="BG51">
        <f t="shared" si="22"/>
        <v>0</v>
      </c>
      <c r="BH51" s="11">
        <f t="shared" si="19"/>
        <v>0</v>
      </c>
    </row>
    <row r="52" spans="6:60" x14ac:dyDescent="0.2">
      <c r="F52">
        <f t="shared" si="3"/>
        <v>0</v>
      </c>
      <c r="G52">
        <f t="shared" si="4"/>
        <v>0</v>
      </c>
      <c r="H52">
        <f t="shared" si="5"/>
        <v>0</v>
      </c>
      <c r="I52" s="54">
        <f t="shared" si="20"/>
        <v>0</v>
      </c>
      <c r="K52">
        <f t="shared" si="6"/>
        <v>0</v>
      </c>
      <c r="L52">
        <f t="shared" si="7"/>
        <v>0</v>
      </c>
      <c r="M52" s="2">
        <f t="shared" si="8"/>
        <v>0</v>
      </c>
      <c r="T52">
        <f t="shared" si="9"/>
        <v>0</v>
      </c>
      <c r="W52">
        <f t="shared" si="10"/>
        <v>0</v>
      </c>
      <c r="X52">
        <f t="shared" si="21"/>
        <v>0</v>
      </c>
      <c r="AF52">
        <f t="shared" si="11"/>
        <v>0</v>
      </c>
      <c r="AH52">
        <f t="shared" si="12"/>
        <v>0</v>
      </c>
      <c r="AK52">
        <f t="shared" si="13"/>
        <v>0</v>
      </c>
      <c r="AT52" s="41"/>
      <c r="AU52">
        <f t="shared" si="14"/>
        <v>0</v>
      </c>
      <c r="AV52">
        <f t="shared" si="15"/>
        <v>0</v>
      </c>
      <c r="AW52" s="54">
        <f t="shared" si="16"/>
        <v>0</v>
      </c>
      <c r="AX52">
        <f t="shared" si="17"/>
        <v>0</v>
      </c>
      <c r="BG52">
        <f t="shared" si="22"/>
        <v>0</v>
      </c>
      <c r="BH52" s="11">
        <f t="shared" si="19"/>
        <v>0</v>
      </c>
    </row>
    <row r="53" spans="6:60" x14ac:dyDescent="0.2">
      <c r="F53">
        <f t="shared" si="3"/>
        <v>0</v>
      </c>
      <c r="G53">
        <f t="shared" si="4"/>
        <v>0</v>
      </c>
      <c r="H53">
        <f t="shared" si="5"/>
        <v>0</v>
      </c>
      <c r="I53" s="54">
        <f t="shared" si="20"/>
        <v>0</v>
      </c>
      <c r="K53">
        <f t="shared" si="6"/>
        <v>0</v>
      </c>
      <c r="L53">
        <f t="shared" si="7"/>
        <v>0</v>
      </c>
      <c r="M53" s="2">
        <f t="shared" si="8"/>
        <v>0</v>
      </c>
      <c r="T53">
        <f t="shared" si="9"/>
        <v>0</v>
      </c>
      <c r="W53">
        <f t="shared" si="10"/>
        <v>0</v>
      </c>
      <c r="X53">
        <f t="shared" si="21"/>
        <v>0</v>
      </c>
      <c r="AF53">
        <f t="shared" si="11"/>
        <v>0</v>
      </c>
      <c r="AH53">
        <f t="shared" si="12"/>
        <v>0</v>
      </c>
      <c r="AK53">
        <f t="shared" si="13"/>
        <v>0</v>
      </c>
      <c r="AT53" s="41"/>
      <c r="AU53">
        <f t="shared" si="14"/>
        <v>0</v>
      </c>
      <c r="AV53">
        <f t="shared" si="15"/>
        <v>0</v>
      </c>
      <c r="AW53" s="54">
        <f t="shared" si="16"/>
        <v>0</v>
      </c>
      <c r="AX53">
        <f t="shared" si="17"/>
        <v>0</v>
      </c>
      <c r="BG53">
        <f t="shared" si="22"/>
        <v>0</v>
      </c>
      <c r="BH53" s="11">
        <f t="shared" si="19"/>
        <v>0</v>
      </c>
    </row>
    <row r="54" spans="6:60" x14ac:dyDescent="0.2">
      <c r="F54">
        <f t="shared" si="3"/>
        <v>0</v>
      </c>
      <c r="G54">
        <f t="shared" si="4"/>
        <v>0</v>
      </c>
      <c r="H54">
        <f t="shared" si="5"/>
        <v>0</v>
      </c>
      <c r="I54" s="54">
        <f t="shared" si="20"/>
        <v>0</v>
      </c>
      <c r="K54">
        <f t="shared" si="6"/>
        <v>0</v>
      </c>
      <c r="L54">
        <f t="shared" si="7"/>
        <v>0</v>
      </c>
      <c r="M54" s="2">
        <f t="shared" si="8"/>
        <v>0</v>
      </c>
      <c r="T54">
        <f t="shared" si="9"/>
        <v>0</v>
      </c>
      <c r="W54">
        <f t="shared" si="10"/>
        <v>0</v>
      </c>
      <c r="X54">
        <f t="shared" si="21"/>
        <v>0</v>
      </c>
      <c r="AF54">
        <f t="shared" si="11"/>
        <v>0</v>
      </c>
      <c r="AH54">
        <f t="shared" si="12"/>
        <v>0</v>
      </c>
      <c r="AK54">
        <f t="shared" si="13"/>
        <v>0</v>
      </c>
      <c r="AT54" s="41"/>
      <c r="AU54">
        <f t="shared" si="14"/>
        <v>0</v>
      </c>
      <c r="AV54">
        <f t="shared" si="15"/>
        <v>0</v>
      </c>
      <c r="AW54" s="54">
        <f t="shared" si="16"/>
        <v>0</v>
      </c>
      <c r="AX54">
        <f t="shared" si="17"/>
        <v>0</v>
      </c>
      <c r="BG54">
        <f t="shared" si="22"/>
        <v>0</v>
      </c>
      <c r="BH54" s="11">
        <f t="shared" si="19"/>
        <v>0</v>
      </c>
    </row>
    <row r="55" spans="6:60" x14ac:dyDescent="0.2">
      <c r="F55">
        <f t="shared" si="3"/>
        <v>0</v>
      </c>
      <c r="G55">
        <f t="shared" si="4"/>
        <v>0</v>
      </c>
      <c r="H55">
        <f t="shared" si="5"/>
        <v>0</v>
      </c>
      <c r="I55" s="54">
        <f t="shared" si="20"/>
        <v>0</v>
      </c>
      <c r="K55">
        <f t="shared" si="6"/>
        <v>0</v>
      </c>
      <c r="L55">
        <f t="shared" si="7"/>
        <v>0</v>
      </c>
      <c r="M55" s="2">
        <f t="shared" si="8"/>
        <v>0</v>
      </c>
      <c r="T55">
        <f t="shared" si="9"/>
        <v>0</v>
      </c>
      <c r="W55">
        <f t="shared" si="10"/>
        <v>0</v>
      </c>
      <c r="X55">
        <f t="shared" si="21"/>
        <v>0</v>
      </c>
      <c r="AF55">
        <f t="shared" si="11"/>
        <v>0</v>
      </c>
      <c r="AH55">
        <f t="shared" si="12"/>
        <v>0</v>
      </c>
      <c r="AK55">
        <f t="shared" si="13"/>
        <v>0</v>
      </c>
      <c r="AT55" s="41"/>
      <c r="AU55">
        <f t="shared" si="14"/>
        <v>0</v>
      </c>
      <c r="AV55">
        <f t="shared" si="15"/>
        <v>0</v>
      </c>
      <c r="AW55" s="54">
        <f t="shared" si="16"/>
        <v>0</v>
      </c>
      <c r="AX55">
        <f t="shared" si="17"/>
        <v>0</v>
      </c>
      <c r="BG55">
        <f t="shared" si="22"/>
        <v>0</v>
      </c>
      <c r="BH55" s="11">
        <f t="shared" si="19"/>
        <v>0</v>
      </c>
    </row>
    <row r="56" spans="6:60" x14ac:dyDescent="0.2">
      <c r="F56">
        <f t="shared" si="3"/>
        <v>0</v>
      </c>
      <c r="G56">
        <f t="shared" si="4"/>
        <v>0</v>
      </c>
      <c r="H56">
        <f t="shared" si="5"/>
        <v>0</v>
      </c>
      <c r="I56" s="54">
        <f t="shared" si="20"/>
        <v>0</v>
      </c>
      <c r="K56">
        <f t="shared" si="6"/>
        <v>0</v>
      </c>
      <c r="L56">
        <f t="shared" si="7"/>
        <v>0</v>
      </c>
      <c r="M56" s="2">
        <f t="shared" si="8"/>
        <v>0</v>
      </c>
      <c r="T56">
        <f t="shared" si="9"/>
        <v>0</v>
      </c>
      <c r="W56">
        <f t="shared" si="10"/>
        <v>0</v>
      </c>
      <c r="X56">
        <f t="shared" si="21"/>
        <v>0</v>
      </c>
      <c r="AF56">
        <f t="shared" si="11"/>
        <v>0</v>
      </c>
      <c r="AH56">
        <f t="shared" si="12"/>
        <v>0</v>
      </c>
      <c r="AK56">
        <f t="shared" si="13"/>
        <v>0</v>
      </c>
      <c r="AT56" s="41"/>
      <c r="AU56">
        <f t="shared" si="14"/>
        <v>0</v>
      </c>
      <c r="AV56">
        <f t="shared" si="15"/>
        <v>0</v>
      </c>
      <c r="AW56" s="54">
        <f t="shared" si="16"/>
        <v>0</v>
      </c>
      <c r="AX56">
        <f t="shared" si="17"/>
        <v>0</v>
      </c>
      <c r="BG56">
        <f t="shared" si="22"/>
        <v>0</v>
      </c>
      <c r="BH56" s="11">
        <f t="shared" si="19"/>
        <v>0</v>
      </c>
    </row>
    <row r="57" spans="6:60" x14ac:dyDescent="0.2">
      <c r="F57">
        <f t="shared" si="3"/>
        <v>0</v>
      </c>
      <c r="G57">
        <f t="shared" si="4"/>
        <v>0</v>
      </c>
      <c r="H57">
        <f t="shared" si="5"/>
        <v>0</v>
      </c>
      <c r="I57" s="54">
        <f t="shared" si="20"/>
        <v>0</v>
      </c>
      <c r="K57">
        <f t="shared" si="6"/>
        <v>0</v>
      </c>
      <c r="L57">
        <f t="shared" si="7"/>
        <v>0</v>
      </c>
      <c r="M57" s="2">
        <f t="shared" si="8"/>
        <v>0</v>
      </c>
      <c r="T57">
        <f t="shared" si="9"/>
        <v>0</v>
      </c>
      <c r="W57">
        <f t="shared" si="10"/>
        <v>0</v>
      </c>
      <c r="X57">
        <f t="shared" si="21"/>
        <v>0</v>
      </c>
      <c r="AF57">
        <f t="shared" si="11"/>
        <v>0</v>
      </c>
      <c r="AH57">
        <f t="shared" si="12"/>
        <v>0</v>
      </c>
      <c r="AK57">
        <f t="shared" si="13"/>
        <v>0</v>
      </c>
      <c r="AT57" s="41"/>
      <c r="AU57">
        <f t="shared" si="14"/>
        <v>0</v>
      </c>
      <c r="AV57">
        <f t="shared" si="15"/>
        <v>0</v>
      </c>
      <c r="AW57" s="54">
        <f t="shared" si="16"/>
        <v>0</v>
      </c>
      <c r="AX57">
        <f t="shared" si="17"/>
        <v>0</v>
      </c>
      <c r="BG57">
        <f t="shared" si="22"/>
        <v>0</v>
      </c>
      <c r="BH57" s="11">
        <f t="shared" si="19"/>
        <v>0</v>
      </c>
    </row>
    <row r="58" spans="6:60" x14ac:dyDescent="0.2">
      <c r="F58">
        <f t="shared" si="3"/>
        <v>0</v>
      </c>
      <c r="G58">
        <f t="shared" si="4"/>
        <v>0</v>
      </c>
      <c r="H58">
        <f t="shared" si="5"/>
        <v>0</v>
      </c>
      <c r="I58" s="54">
        <f t="shared" si="20"/>
        <v>0</v>
      </c>
      <c r="K58">
        <f t="shared" si="6"/>
        <v>0</v>
      </c>
      <c r="L58">
        <f t="shared" si="7"/>
        <v>0</v>
      </c>
      <c r="M58" s="2">
        <f t="shared" si="8"/>
        <v>0</v>
      </c>
      <c r="T58">
        <f t="shared" si="9"/>
        <v>0</v>
      </c>
      <c r="W58">
        <f t="shared" si="10"/>
        <v>0</v>
      </c>
      <c r="X58">
        <f t="shared" si="21"/>
        <v>0</v>
      </c>
      <c r="AF58">
        <f t="shared" si="11"/>
        <v>0</v>
      </c>
      <c r="AH58">
        <f t="shared" si="12"/>
        <v>0</v>
      </c>
      <c r="AK58">
        <f t="shared" si="13"/>
        <v>0</v>
      </c>
      <c r="AT58" s="41"/>
      <c r="AU58">
        <f t="shared" si="14"/>
        <v>0</v>
      </c>
      <c r="AV58">
        <f t="shared" si="15"/>
        <v>0</v>
      </c>
      <c r="AW58" s="54">
        <f t="shared" si="16"/>
        <v>0</v>
      </c>
      <c r="AX58">
        <f t="shared" si="17"/>
        <v>0</v>
      </c>
      <c r="BG58">
        <f t="shared" si="22"/>
        <v>0</v>
      </c>
      <c r="BH58" s="11">
        <f t="shared" si="19"/>
        <v>0</v>
      </c>
    </row>
    <row r="59" spans="6:60" x14ac:dyDescent="0.2">
      <c r="F59">
        <f t="shared" si="3"/>
        <v>0</v>
      </c>
      <c r="G59">
        <f t="shared" si="4"/>
        <v>0</v>
      </c>
      <c r="H59">
        <f t="shared" si="5"/>
        <v>0</v>
      </c>
      <c r="I59" s="54">
        <f t="shared" si="20"/>
        <v>0</v>
      </c>
      <c r="K59">
        <f t="shared" si="6"/>
        <v>0</v>
      </c>
      <c r="L59">
        <f t="shared" si="7"/>
        <v>0</v>
      </c>
      <c r="M59" s="2">
        <f t="shared" si="8"/>
        <v>0</v>
      </c>
      <c r="T59">
        <f t="shared" si="9"/>
        <v>0</v>
      </c>
      <c r="W59">
        <f t="shared" si="10"/>
        <v>0</v>
      </c>
      <c r="X59">
        <f t="shared" si="21"/>
        <v>0</v>
      </c>
      <c r="AF59">
        <f t="shared" si="11"/>
        <v>0</v>
      </c>
      <c r="AH59">
        <f t="shared" si="12"/>
        <v>0</v>
      </c>
      <c r="AK59">
        <f t="shared" si="13"/>
        <v>0</v>
      </c>
      <c r="AT59" s="41"/>
      <c r="AU59">
        <f t="shared" si="14"/>
        <v>0</v>
      </c>
      <c r="AV59">
        <f t="shared" si="15"/>
        <v>0</v>
      </c>
      <c r="AW59" s="54">
        <f t="shared" si="16"/>
        <v>0</v>
      </c>
      <c r="AX59">
        <f t="shared" si="17"/>
        <v>0</v>
      </c>
      <c r="BG59">
        <f t="shared" si="22"/>
        <v>0</v>
      </c>
      <c r="BH59" s="11">
        <f t="shared" si="19"/>
        <v>0</v>
      </c>
    </row>
    <row r="60" spans="6:60" x14ac:dyDescent="0.2">
      <c r="F60">
        <f t="shared" si="3"/>
        <v>0</v>
      </c>
      <c r="G60">
        <f t="shared" si="4"/>
        <v>0</v>
      </c>
      <c r="H60">
        <f t="shared" si="5"/>
        <v>0</v>
      </c>
      <c r="I60" s="54">
        <f t="shared" si="20"/>
        <v>0</v>
      </c>
      <c r="K60">
        <f t="shared" si="6"/>
        <v>0</v>
      </c>
      <c r="L60">
        <f t="shared" si="7"/>
        <v>0</v>
      </c>
      <c r="M60" s="2">
        <f t="shared" si="8"/>
        <v>0</v>
      </c>
      <c r="T60">
        <f t="shared" si="9"/>
        <v>0</v>
      </c>
      <c r="W60">
        <f t="shared" si="10"/>
        <v>0</v>
      </c>
      <c r="X60">
        <f t="shared" si="21"/>
        <v>0</v>
      </c>
      <c r="AF60">
        <f t="shared" si="11"/>
        <v>0</v>
      </c>
      <c r="AH60">
        <f t="shared" si="12"/>
        <v>0</v>
      </c>
      <c r="AK60">
        <f t="shared" si="13"/>
        <v>0</v>
      </c>
      <c r="AT60" s="41"/>
      <c r="AU60">
        <f t="shared" si="14"/>
        <v>0</v>
      </c>
      <c r="AV60">
        <f t="shared" si="15"/>
        <v>0</v>
      </c>
      <c r="AW60" s="54">
        <f t="shared" si="16"/>
        <v>0</v>
      </c>
      <c r="AX60">
        <f t="shared" si="17"/>
        <v>0</v>
      </c>
      <c r="BG60">
        <f t="shared" si="22"/>
        <v>0</v>
      </c>
      <c r="BH60" s="11">
        <f t="shared" si="19"/>
        <v>0</v>
      </c>
    </row>
    <row r="61" spans="6:60" x14ac:dyDescent="0.2">
      <c r="F61">
        <f t="shared" si="3"/>
        <v>0</v>
      </c>
      <c r="G61">
        <f t="shared" si="4"/>
        <v>0</v>
      </c>
      <c r="H61">
        <f t="shared" si="5"/>
        <v>0</v>
      </c>
      <c r="I61" s="54">
        <f t="shared" si="20"/>
        <v>0</v>
      </c>
      <c r="K61">
        <f t="shared" si="6"/>
        <v>0</v>
      </c>
      <c r="L61">
        <f t="shared" si="7"/>
        <v>0</v>
      </c>
      <c r="M61" s="2">
        <f t="shared" si="8"/>
        <v>0</v>
      </c>
      <c r="T61">
        <f t="shared" si="9"/>
        <v>0</v>
      </c>
      <c r="W61">
        <f t="shared" si="10"/>
        <v>0</v>
      </c>
      <c r="X61">
        <f t="shared" si="21"/>
        <v>0</v>
      </c>
      <c r="AF61">
        <f t="shared" si="11"/>
        <v>0</v>
      </c>
      <c r="AH61">
        <f t="shared" si="12"/>
        <v>0</v>
      </c>
      <c r="AK61">
        <f t="shared" si="13"/>
        <v>0</v>
      </c>
      <c r="AT61" s="41"/>
      <c r="AU61">
        <f t="shared" si="14"/>
        <v>0</v>
      </c>
      <c r="AV61">
        <f t="shared" si="15"/>
        <v>0</v>
      </c>
      <c r="AW61" s="54">
        <f t="shared" si="16"/>
        <v>0</v>
      </c>
      <c r="AX61">
        <f t="shared" si="17"/>
        <v>0</v>
      </c>
      <c r="BG61">
        <f t="shared" si="22"/>
        <v>0</v>
      </c>
      <c r="BH61" s="11">
        <f t="shared" si="19"/>
        <v>0</v>
      </c>
    </row>
    <row r="62" spans="6:60" x14ac:dyDescent="0.2">
      <c r="F62">
        <f t="shared" si="3"/>
        <v>0</v>
      </c>
      <c r="G62">
        <f t="shared" si="4"/>
        <v>0</v>
      </c>
      <c r="H62">
        <f t="shared" si="5"/>
        <v>0</v>
      </c>
      <c r="I62" s="54">
        <f t="shared" si="20"/>
        <v>0</v>
      </c>
      <c r="K62">
        <f t="shared" si="6"/>
        <v>0</v>
      </c>
      <c r="L62">
        <f t="shared" si="7"/>
        <v>0</v>
      </c>
      <c r="M62" s="2">
        <f t="shared" si="8"/>
        <v>0</v>
      </c>
      <c r="T62">
        <f t="shared" si="9"/>
        <v>0</v>
      </c>
      <c r="W62">
        <f t="shared" si="10"/>
        <v>0</v>
      </c>
      <c r="X62">
        <f t="shared" si="21"/>
        <v>0</v>
      </c>
      <c r="AF62">
        <f t="shared" si="11"/>
        <v>0</v>
      </c>
      <c r="AH62">
        <f t="shared" si="12"/>
        <v>0</v>
      </c>
      <c r="AK62">
        <f t="shared" si="13"/>
        <v>0</v>
      </c>
      <c r="AT62" s="41"/>
      <c r="AU62">
        <f t="shared" si="14"/>
        <v>0</v>
      </c>
      <c r="AV62">
        <f t="shared" si="15"/>
        <v>0</v>
      </c>
      <c r="AW62" s="54">
        <f t="shared" si="16"/>
        <v>0</v>
      </c>
      <c r="AX62">
        <f t="shared" si="17"/>
        <v>0</v>
      </c>
      <c r="BG62">
        <f t="shared" si="22"/>
        <v>0</v>
      </c>
      <c r="BH62" s="11">
        <f t="shared" si="19"/>
        <v>0</v>
      </c>
    </row>
    <row r="63" spans="6:60" x14ac:dyDescent="0.2">
      <c r="F63">
        <f t="shared" si="3"/>
        <v>0</v>
      </c>
      <c r="G63">
        <f t="shared" si="4"/>
        <v>0</v>
      </c>
      <c r="H63">
        <f t="shared" si="5"/>
        <v>0</v>
      </c>
      <c r="I63" s="54">
        <f t="shared" si="20"/>
        <v>0</v>
      </c>
      <c r="K63">
        <f t="shared" si="6"/>
        <v>0</v>
      </c>
      <c r="L63">
        <f t="shared" si="7"/>
        <v>0</v>
      </c>
      <c r="M63" s="2">
        <f t="shared" si="8"/>
        <v>0</v>
      </c>
      <c r="T63">
        <f t="shared" si="9"/>
        <v>0</v>
      </c>
      <c r="W63">
        <f t="shared" si="10"/>
        <v>0</v>
      </c>
      <c r="X63">
        <f t="shared" si="21"/>
        <v>0</v>
      </c>
      <c r="AF63">
        <f t="shared" si="11"/>
        <v>0</v>
      </c>
      <c r="AH63">
        <f t="shared" si="12"/>
        <v>0</v>
      </c>
      <c r="AK63">
        <f t="shared" si="13"/>
        <v>0</v>
      </c>
      <c r="AT63" s="41"/>
      <c r="AU63">
        <f t="shared" si="14"/>
        <v>0</v>
      </c>
      <c r="AV63">
        <f t="shared" si="15"/>
        <v>0</v>
      </c>
      <c r="AW63" s="54">
        <f t="shared" si="16"/>
        <v>0</v>
      </c>
      <c r="AX63">
        <f t="shared" si="17"/>
        <v>0</v>
      </c>
      <c r="BG63">
        <f t="shared" si="22"/>
        <v>0</v>
      </c>
      <c r="BH63" s="11">
        <f t="shared" si="19"/>
        <v>0</v>
      </c>
    </row>
    <row r="64" spans="6:60" x14ac:dyDescent="0.2">
      <c r="F64">
        <f t="shared" si="3"/>
        <v>0</v>
      </c>
      <c r="G64">
        <f t="shared" si="4"/>
        <v>0</v>
      </c>
      <c r="H64">
        <f t="shared" si="5"/>
        <v>0</v>
      </c>
      <c r="I64" s="54">
        <f t="shared" si="20"/>
        <v>0</v>
      </c>
      <c r="K64">
        <f t="shared" si="6"/>
        <v>0</v>
      </c>
      <c r="L64">
        <f t="shared" si="7"/>
        <v>0</v>
      </c>
      <c r="M64" s="2">
        <f t="shared" si="8"/>
        <v>0</v>
      </c>
      <c r="T64">
        <f t="shared" si="9"/>
        <v>0</v>
      </c>
      <c r="W64">
        <f t="shared" si="10"/>
        <v>0</v>
      </c>
      <c r="X64">
        <f t="shared" si="21"/>
        <v>0</v>
      </c>
      <c r="AF64">
        <f t="shared" si="11"/>
        <v>0</v>
      </c>
      <c r="AH64">
        <f t="shared" si="12"/>
        <v>0</v>
      </c>
      <c r="AK64">
        <f t="shared" si="13"/>
        <v>0</v>
      </c>
      <c r="AT64" s="41"/>
      <c r="AU64">
        <f t="shared" si="14"/>
        <v>0</v>
      </c>
      <c r="AV64">
        <f t="shared" si="15"/>
        <v>0</v>
      </c>
      <c r="AW64" s="54">
        <f t="shared" si="16"/>
        <v>0</v>
      </c>
      <c r="AX64">
        <f t="shared" si="17"/>
        <v>0</v>
      </c>
      <c r="BG64">
        <f t="shared" si="22"/>
        <v>0</v>
      </c>
      <c r="BH64" s="11">
        <f t="shared" si="19"/>
        <v>0</v>
      </c>
    </row>
    <row r="65" spans="6:60" x14ac:dyDescent="0.2">
      <c r="F65">
        <f t="shared" si="3"/>
        <v>0</v>
      </c>
      <c r="G65">
        <f t="shared" si="4"/>
        <v>0</v>
      </c>
      <c r="H65">
        <f t="shared" si="5"/>
        <v>0</v>
      </c>
      <c r="I65" s="54">
        <f t="shared" si="20"/>
        <v>0</v>
      </c>
      <c r="K65">
        <f t="shared" si="6"/>
        <v>0</v>
      </c>
      <c r="L65">
        <f t="shared" si="7"/>
        <v>0</v>
      </c>
      <c r="M65" s="2">
        <f t="shared" si="8"/>
        <v>0</v>
      </c>
      <c r="T65">
        <f t="shared" si="9"/>
        <v>0</v>
      </c>
      <c r="W65">
        <f t="shared" si="10"/>
        <v>0</v>
      </c>
      <c r="X65">
        <f t="shared" si="21"/>
        <v>0</v>
      </c>
      <c r="AF65">
        <f t="shared" si="11"/>
        <v>0</v>
      </c>
      <c r="AH65">
        <f t="shared" si="12"/>
        <v>0</v>
      </c>
      <c r="AK65">
        <f t="shared" si="13"/>
        <v>0</v>
      </c>
      <c r="AT65" s="41"/>
      <c r="AU65">
        <f t="shared" si="14"/>
        <v>0</v>
      </c>
      <c r="AV65">
        <f t="shared" si="15"/>
        <v>0</v>
      </c>
      <c r="AW65" s="54">
        <f t="shared" si="16"/>
        <v>0</v>
      </c>
      <c r="AX65">
        <f t="shared" si="17"/>
        <v>0</v>
      </c>
      <c r="BG65">
        <f t="shared" si="22"/>
        <v>0</v>
      </c>
      <c r="BH65" s="11">
        <f t="shared" si="19"/>
        <v>0</v>
      </c>
    </row>
    <row r="66" spans="6:60" x14ac:dyDescent="0.2">
      <c r="F66">
        <f t="shared" si="3"/>
        <v>0</v>
      </c>
      <c r="G66">
        <f t="shared" si="4"/>
        <v>0</v>
      </c>
      <c r="H66">
        <f t="shared" si="5"/>
        <v>0</v>
      </c>
      <c r="I66" s="54">
        <f t="shared" si="20"/>
        <v>0</v>
      </c>
      <c r="K66">
        <f t="shared" si="6"/>
        <v>0</v>
      </c>
      <c r="L66">
        <f t="shared" si="7"/>
        <v>0</v>
      </c>
      <c r="M66" s="2">
        <f t="shared" si="8"/>
        <v>0</v>
      </c>
      <c r="T66">
        <f t="shared" si="9"/>
        <v>0</v>
      </c>
      <c r="W66">
        <f t="shared" si="10"/>
        <v>0</v>
      </c>
      <c r="X66">
        <f t="shared" si="21"/>
        <v>0</v>
      </c>
      <c r="AF66">
        <f t="shared" si="11"/>
        <v>0</v>
      </c>
      <c r="AH66">
        <f t="shared" si="12"/>
        <v>0</v>
      </c>
      <c r="AK66">
        <f t="shared" si="13"/>
        <v>0</v>
      </c>
      <c r="AT66" s="41"/>
      <c r="AU66">
        <f t="shared" si="14"/>
        <v>0</v>
      </c>
      <c r="AV66">
        <f t="shared" si="15"/>
        <v>0</v>
      </c>
      <c r="AW66" s="54">
        <f t="shared" si="16"/>
        <v>0</v>
      </c>
      <c r="AX66">
        <f t="shared" si="17"/>
        <v>0</v>
      </c>
      <c r="BG66">
        <f t="shared" si="22"/>
        <v>0</v>
      </c>
      <c r="BH66" s="11">
        <f t="shared" si="19"/>
        <v>0</v>
      </c>
    </row>
    <row r="67" spans="6:60" x14ac:dyDescent="0.2">
      <c r="F67">
        <f t="shared" ref="F67:F101" si="23">IF(B67="",0,(LEN(B67)-LEN(SUBSTITUTE(B67,". ","."))+1))</f>
        <v>0</v>
      </c>
      <c r="G67">
        <f t="shared" ref="G67:G101" si="24">IF(B67="",0,LEN(B67)-LEN(SUBSTITUTE(B67," ",""))+1)</f>
        <v>0</v>
      </c>
      <c r="H67">
        <f t="shared" ref="H67:H101" si="25">IF(F67=0,0,G67/F67)</f>
        <v>0</v>
      </c>
      <c r="I67" s="54">
        <f t="shared" si="20"/>
        <v>0</v>
      </c>
      <c r="K67">
        <f t="shared" ref="K67:K101" si="26">IF(G67=0,0,J67/G67)</f>
        <v>0</v>
      </c>
      <c r="L67">
        <f t="shared" si="7"/>
        <v>0</v>
      </c>
      <c r="M67" s="2">
        <f t="shared" ref="M67:M101" si="27">IF(G67=0,0,L67/G67)</f>
        <v>0</v>
      </c>
      <c r="T67">
        <f t="shared" ref="T67:T101" si="28">QUOTIENT((Q67+R67+S67),3)</f>
        <v>0</v>
      </c>
      <c r="W67">
        <f t="shared" ref="W67:W101" si="29">QUOTIENT((P67+T67),2)</f>
        <v>0</v>
      </c>
      <c r="X67">
        <f t="shared" ref="X67:X101" si="30">IF(U67=1,1,IF(V67=1,1,0))</f>
        <v>0</v>
      </c>
      <c r="AF67">
        <f t="shared" si="11"/>
        <v>0</v>
      </c>
      <c r="AH67">
        <f t="shared" si="12"/>
        <v>0</v>
      </c>
      <c r="AK67">
        <f t="shared" si="13"/>
        <v>0</v>
      </c>
      <c r="AT67" s="41"/>
      <c r="AU67">
        <f t="shared" ref="AU67:AU101" si="31">IF(G67=0,0,(206.835-(84.6*(K67))-(1.015*(H67))))</f>
        <v>0</v>
      </c>
      <c r="AV67">
        <f t="shared" ref="AV67:AV101" si="32">IF(G67=0,0,(0.39*H67)+(11.8*K67)-15.59)</f>
        <v>0</v>
      </c>
      <c r="AW67" s="54">
        <f t="shared" si="16"/>
        <v>0</v>
      </c>
      <c r="AX67">
        <f t="shared" ref="AX67:AX101" si="33">IF(I67=0,0,(4.71*M67)+(0.5*H67)-21.43)</f>
        <v>0</v>
      </c>
      <c r="BG67">
        <f t="shared" ref="BG67:BG101" si="34">IF(E67=0,0,AF67/E67*1000)</f>
        <v>0</v>
      </c>
      <c r="BH67" s="11">
        <f t="shared" ref="BH67:BH101" si="35">G67/200/24/60</f>
        <v>0</v>
      </c>
    </row>
    <row r="68" spans="6:60" x14ac:dyDescent="0.2">
      <c r="F68">
        <f t="shared" si="23"/>
        <v>0</v>
      </c>
      <c r="G68">
        <f t="shared" si="24"/>
        <v>0</v>
      </c>
      <c r="H68">
        <f t="shared" si="25"/>
        <v>0</v>
      </c>
      <c r="I68" s="54">
        <f t="shared" si="20"/>
        <v>0</v>
      </c>
      <c r="K68">
        <f t="shared" si="26"/>
        <v>0</v>
      </c>
      <c r="L68">
        <f t="shared" si="7"/>
        <v>0</v>
      </c>
      <c r="M68" s="2">
        <f t="shared" si="27"/>
        <v>0</v>
      </c>
      <c r="T68">
        <f t="shared" si="28"/>
        <v>0</v>
      </c>
      <c r="W68">
        <f t="shared" si="29"/>
        <v>0</v>
      </c>
      <c r="X68">
        <f t="shared" si="30"/>
        <v>0</v>
      </c>
      <c r="AF68">
        <f t="shared" si="11"/>
        <v>0</v>
      </c>
      <c r="AH68">
        <f t="shared" si="12"/>
        <v>0</v>
      </c>
      <c r="AK68">
        <f t="shared" si="13"/>
        <v>0</v>
      </c>
      <c r="AT68" s="41"/>
      <c r="AU68">
        <f t="shared" si="31"/>
        <v>0</v>
      </c>
      <c r="AV68">
        <f t="shared" si="32"/>
        <v>0</v>
      </c>
      <c r="AW68" s="54">
        <f t="shared" si="16"/>
        <v>0</v>
      </c>
      <c r="AX68">
        <f t="shared" si="33"/>
        <v>0</v>
      </c>
      <c r="BG68">
        <f t="shared" si="34"/>
        <v>0</v>
      </c>
      <c r="BH68" s="11">
        <f t="shared" si="35"/>
        <v>0</v>
      </c>
    </row>
    <row r="69" spans="6:60" x14ac:dyDescent="0.2">
      <c r="F69">
        <f t="shared" si="23"/>
        <v>0</v>
      </c>
      <c r="G69">
        <f t="shared" si="24"/>
        <v>0</v>
      </c>
      <c r="H69">
        <f t="shared" si="25"/>
        <v>0</v>
      </c>
      <c r="I69" s="54">
        <f t="shared" si="20"/>
        <v>0</v>
      </c>
      <c r="K69">
        <f t="shared" si="26"/>
        <v>0</v>
      </c>
      <c r="L69">
        <f t="shared" ref="L69:L101" si="36">LEN(SUBSTITUTE(SUBSTITUTE(SUBSTITUTE(SUBSTITUTE(SUBSTITUTE(SUBSTITUTE(SUBSTITUTE(SUBSTITUTE(SUBSTITUTE(SUBSTITUTE(SUBSTITUTE(SUBSTITUTE(SUBSTITUTE(SUBSTITUTE(SUBSTITUTE(SUBSTITUTE(SUBSTITUTE(SUBSTITUTE(SUBSTITUTE(B69," ",""),".",""),",",""),"?",""),"!",""),";",""),"(",""),")",""),"[",""),"]",""),"-",""),"{",""),"}",""),"/",""),"+",""),"*",""),"_",""),"&amp;",""),"#",""))</f>
        <v>0</v>
      </c>
      <c r="M69" s="2">
        <f t="shared" si="27"/>
        <v>0</v>
      </c>
      <c r="T69">
        <f t="shared" si="28"/>
        <v>0</v>
      </c>
      <c r="W69">
        <f t="shared" si="29"/>
        <v>0</v>
      </c>
      <c r="X69">
        <f t="shared" si="30"/>
        <v>0</v>
      </c>
      <c r="AF69">
        <f t="shared" ref="AF69:AF101" si="37">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101" si="38">IF(G69&gt;0,IF((LEN(B69)-LEN(SUBSTITUTE(B69,"/","")))&gt;0,0,1),0)</f>
        <v>0</v>
      </c>
      <c r="AK69">
        <f t="shared" ref="AK69:AK101" si="39">IF(G69&gt;0,IF(((LEN(B69)-LEN(SUBSTITUTE(B69,"(","")))+(LEN(B69)-LEN(SUBSTITUTE(B69,")","")))+(LEN(B69)-LEN(SUBSTITUTE(B69,"[","")))+(LEN(B69)-LEN(SUBSTITUTE(B69,"]","")))+(LEN(B69)-LEN(SUBSTITUTE(B69,"{","")))+(LEN(B69)-LEN(SUBSTITUTE(B69,"}",""))))&gt;0,0,1),0)</f>
        <v>0</v>
      </c>
      <c r="AT69" s="41"/>
      <c r="AU69">
        <f t="shared" si="31"/>
        <v>0</v>
      </c>
      <c r="AV69">
        <f t="shared" si="32"/>
        <v>0</v>
      </c>
      <c r="AW69" s="54">
        <f t="shared" ref="AW69:AW101" si="40">IF(G69=0,0,((0.0588*M69*100)-(0.296*(F69/G69)*100)-15.8))</f>
        <v>0</v>
      </c>
      <c r="AX69">
        <f t="shared" si="33"/>
        <v>0</v>
      </c>
      <c r="BG69">
        <f t="shared" si="34"/>
        <v>0</v>
      </c>
      <c r="BH69" s="11">
        <f t="shared" si="35"/>
        <v>0</v>
      </c>
    </row>
    <row r="70" spans="6:60" x14ac:dyDescent="0.2">
      <c r="F70">
        <f t="shared" si="23"/>
        <v>0</v>
      </c>
      <c r="G70">
        <f t="shared" si="24"/>
        <v>0</v>
      </c>
      <c r="H70">
        <f t="shared" si="25"/>
        <v>0</v>
      </c>
      <c r="I70" s="54">
        <f t="shared" ref="I70:I101" si="41">LEN(SUBSTITUTE(B70," ",""))</f>
        <v>0</v>
      </c>
      <c r="K70">
        <f t="shared" si="26"/>
        <v>0</v>
      </c>
      <c r="L70">
        <f t="shared" si="36"/>
        <v>0</v>
      </c>
      <c r="M70" s="2">
        <f t="shared" si="27"/>
        <v>0</v>
      </c>
      <c r="T70">
        <f t="shared" si="28"/>
        <v>0</v>
      </c>
      <c r="W70">
        <f t="shared" si="29"/>
        <v>0</v>
      </c>
      <c r="X70">
        <f t="shared" si="30"/>
        <v>0</v>
      </c>
      <c r="AF70">
        <f t="shared" si="37"/>
        <v>0</v>
      </c>
      <c r="AH70">
        <f t="shared" si="38"/>
        <v>0</v>
      </c>
      <c r="AK70">
        <f t="shared" si="39"/>
        <v>0</v>
      </c>
      <c r="AT70" s="41"/>
      <c r="AU70">
        <f t="shared" si="31"/>
        <v>0</v>
      </c>
      <c r="AV70">
        <f t="shared" si="32"/>
        <v>0</v>
      </c>
      <c r="AW70" s="54">
        <f t="shared" si="40"/>
        <v>0</v>
      </c>
      <c r="AX70">
        <f t="shared" si="33"/>
        <v>0</v>
      </c>
      <c r="BG70">
        <f t="shared" si="34"/>
        <v>0</v>
      </c>
      <c r="BH70" s="11">
        <f t="shared" si="35"/>
        <v>0</v>
      </c>
    </row>
    <row r="71" spans="6:60" x14ac:dyDescent="0.2">
      <c r="F71">
        <f t="shared" si="23"/>
        <v>0</v>
      </c>
      <c r="G71">
        <f t="shared" si="24"/>
        <v>0</v>
      </c>
      <c r="H71">
        <f t="shared" si="25"/>
        <v>0</v>
      </c>
      <c r="I71" s="54">
        <f t="shared" si="41"/>
        <v>0</v>
      </c>
      <c r="K71">
        <f t="shared" si="26"/>
        <v>0</v>
      </c>
      <c r="L71">
        <f t="shared" si="36"/>
        <v>0</v>
      </c>
      <c r="M71" s="2">
        <f t="shared" si="27"/>
        <v>0</v>
      </c>
      <c r="T71">
        <f t="shared" si="28"/>
        <v>0</v>
      </c>
      <c r="W71">
        <f t="shared" si="29"/>
        <v>0</v>
      </c>
      <c r="X71">
        <f t="shared" si="30"/>
        <v>0</v>
      </c>
      <c r="AF71">
        <f t="shared" si="37"/>
        <v>0</v>
      </c>
      <c r="AH71">
        <f t="shared" si="38"/>
        <v>0</v>
      </c>
      <c r="AK71">
        <f t="shared" si="39"/>
        <v>0</v>
      </c>
      <c r="AT71" s="41"/>
      <c r="AU71">
        <f t="shared" si="31"/>
        <v>0</v>
      </c>
      <c r="AV71">
        <f t="shared" si="32"/>
        <v>0</v>
      </c>
      <c r="AW71" s="54">
        <f t="shared" si="40"/>
        <v>0</v>
      </c>
      <c r="AX71">
        <f t="shared" si="33"/>
        <v>0</v>
      </c>
      <c r="BG71">
        <f t="shared" si="34"/>
        <v>0</v>
      </c>
      <c r="BH71" s="11">
        <f t="shared" si="35"/>
        <v>0</v>
      </c>
    </row>
    <row r="72" spans="6:60" x14ac:dyDescent="0.2">
      <c r="F72">
        <f t="shared" si="23"/>
        <v>0</v>
      </c>
      <c r="G72">
        <f t="shared" si="24"/>
        <v>0</v>
      </c>
      <c r="H72">
        <f t="shared" si="25"/>
        <v>0</v>
      </c>
      <c r="I72" s="54">
        <f t="shared" si="41"/>
        <v>0</v>
      </c>
      <c r="K72">
        <f t="shared" si="26"/>
        <v>0</v>
      </c>
      <c r="L72">
        <f t="shared" si="36"/>
        <v>0</v>
      </c>
      <c r="M72" s="2">
        <f t="shared" si="27"/>
        <v>0</v>
      </c>
      <c r="T72">
        <f t="shared" si="28"/>
        <v>0</v>
      </c>
      <c r="W72">
        <f t="shared" si="29"/>
        <v>0</v>
      </c>
      <c r="X72">
        <f t="shared" si="30"/>
        <v>0</v>
      </c>
      <c r="AF72">
        <f t="shared" si="37"/>
        <v>0</v>
      </c>
      <c r="AH72">
        <f t="shared" si="38"/>
        <v>0</v>
      </c>
      <c r="AK72">
        <f t="shared" si="39"/>
        <v>0</v>
      </c>
      <c r="AT72" s="41"/>
      <c r="AU72">
        <f t="shared" si="31"/>
        <v>0</v>
      </c>
      <c r="AV72">
        <f t="shared" si="32"/>
        <v>0</v>
      </c>
      <c r="AW72" s="54">
        <f t="shared" si="40"/>
        <v>0</v>
      </c>
      <c r="AX72">
        <f t="shared" si="33"/>
        <v>0</v>
      </c>
      <c r="BG72">
        <f t="shared" si="34"/>
        <v>0</v>
      </c>
      <c r="BH72" s="11">
        <f t="shared" si="35"/>
        <v>0</v>
      </c>
    </row>
    <row r="73" spans="6:60" x14ac:dyDescent="0.2">
      <c r="F73">
        <f t="shared" si="23"/>
        <v>0</v>
      </c>
      <c r="G73">
        <f t="shared" si="24"/>
        <v>0</v>
      </c>
      <c r="H73">
        <f t="shared" si="25"/>
        <v>0</v>
      </c>
      <c r="I73" s="54">
        <f t="shared" si="41"/>
        <v>0</v>
      </c>
      <c r="K73">
        <f t="shared" si="26"/>
        <v>0</v>
      </c>
      <c r="L73">
        <f t="shared" si="36"/>
        <v>0</v>
      </c>
      <c r="M73" s="2">
        <f t="shared" si="27"/>
        <v>0</v>
      </c>
      <c r="T73">
        <f t="shared" si="28"/>
        <v>0</v>
      </c>
      <c r="W73">
        <f t="shared" si="29"/>
        <v>0</v>
      </c>
      <c r="X73">
        <f t="shared" si="30"/>
        <v>0</v>
      </c>
      <c r="AF73">
        <f t="shared" si="37"/>
        <v>0</v>
      </c>
      <c r="AH73">
        <f t="shared" si="38"/>
        <v>0</v>
      </c>
      <c r="AK73">
        <f t="shared" si="39"/>
        <v>0</v>
      </c>
      <c r="AT73" s="41"/>
      <c r="AU73">
        <f t="shared" si="31"/>
        <v>0</v>
      </c>
      <c r="AV73">
        <f t="shared" si="32"/>
        <v>0</v>
      </c>
      <c r="AW73" s="54">
        <f t="shared" si="40"/>
        <v>0</v>
      </c>
      <c r="AX73">
        <f t="shared" si="33"/>
        <v>0</v>
      </c>
      <c r="BG73">
        <f t="shared" si="34"/>
        <v>0</v>
      </c>
      <c r="BH73" s="11">
        <f t="shared" si="35"/>
        <v>0</v>
      </c>
    </row>
    <row r="74" spans="6:60" x14ac:dyDescent="0.2">
      <c r="F74">
        <f t="shared" si="23"/>
        <v>0</v>
      </c>
      <c r="G74">
        <f t="shared" si="24"/>
        <v>0</v>
      </c>
      <c r="H74">
        <f t="shared" si="25"/>
        <v>0</v>
      </c>
      <c r="I74" s="54">
        <f t="shared" si="41"/>
        <v>0</v>
      </c>
      <c r="K74">
        <f t="shared" si="26"/>
        <v>0</v>
      </c>
      <c r="L74">
        <f t="shared" si="36"/>
        <v>0</v>
      </c>
      <c r="M74" s="2">
        <f t="shared" si="27"/>
        <v>0</v>
      </c>
      <c r="T74">
        <f t="shared" si="28"/>
        <v>0</v>
      </c>
      <c r="W74">
        <f t="shared" si="29"/>
        <v>0</v>
      </c>
      <c r="X74">
        <f t="shared" si="30"/>
        <v>0</v>
      </c>
      <c r="AF74">
        <f t="shared" si="37"/>
        <v>0</v>
      </c>
      <c r="AH74">
        <f t="shared" si="38"/>
        <v>0</v>
      </c>
      <c r="AK74">
        <f t="shared" si="39"/>
        <v>0</v>
      </c>
      <c r="AT74" s="41"/>
      <c r="AU74">
        <f t="shared" si="31"/>
        <v>0</v>
      </c>
      <c r="AV74">
        <f t="shared" si="32"/>
        <v>0</v>
      </c>
      <c r="AW74" s="54">
        <f t="shared" si="40"/>
        <v>0</v>
      </c>
      <c r="AX74">
        <f t="shared" si="33"/>
        <v>0</v>
      </c>
      <c r="BG74">
        <f t="shared" si="34"/>
        <v>0</v>
      </c>
      <c r="BH74" s="11">
        <f t="shared" si="35"/>
        <v>0</v>
      </c>
    </row>
    <row r="75" spans="6:60" x14ac:dyDescent="0.2">
      <c r="F75">
        <f t="shared" si="23"/>
        <v>0</v>
      </c>
      <c r="G75">
        <f t="shared" si="24"/>
        <v>0</v>
      </c>
      <c r="H75">
        <f t="shared" si="25"/>
        <v>0</v>
      </c>
      <c r="I75" s="54">
        <f t="shared" si="41"/>
        <v>0</v>
      </c>
      <c r="K75">
        <f t="shared" si="26"/>
        <v>0</v>
      </c>
      <c r="L75">
        <f t="shared" si="36"/>
        <v>0</v>
      </c>
      <c r="M75" s="2">
        <f t="shared" si="27"/>
        <v>0</v>
      </c>
      <c r="T75">
        <f t="shared" si="28"/>
        <v>0</v>
      </c>
      <c r="W75">
        <f t="shared" si="29"/>
        <v>0</v>
      </c>
      <c r="X75">
        <f t="shared" si="30"/>
        <v>0</v>
      </c>
      <c r="AF75">
        <f t="shared" si="37"/>
        <v>0</v>
      </c>
      <c r="AH75">
        <f t="shared" si="38"/>
        <v>0</v>
      </c>
      <c r="AK75">
        <f t="shared" si="39"/>
        <v>0</v>
      </c>
      <c r="AT75" s="41"/>
      <c r="AU75">
        <f t="shared" si="31"/>
        <v>0</v>
      </c>
      <c r="AV75">
        <f t="shared" si="32"/>
        <v>0</v>
      </c>
      <c r="AW75" s="54">
        <f t="shared" si="40"/>
        <v>0</v>
      </c>
      <c r="AX75">
        <f t="shared" si="33"/>
        <v>0</v>
      </c>
      <c r="BG75">
        <f t="shared" si="34"/>
        <v>0</v>
      </c>
      <c r="BH75" s="11">
        <f t="shared" si="35"/>
        <v>0</v>
      </c>
    </row>
    <row r="76" spans="6:60" x14ac:dyDescent="0.2">
      <c r="F76">
        <f t="shared" si="23"/>
        <v>0</v>
      </c>
      <c r="G76">
        <f t="shared" si="24"/>
        <v>0</v>
      </c>
      <c r="H76">
        <f t="shared" si="25"/>
        <v>0</v>
      </c>
      <c r="I76" s="54">
        <f t="shared" si="41"/>
        <v>0</v>
      </c>
      <c r="K76">
        <f t="shared" si="26"/>
        <v>0</v>
      </c>
      <c r="L76">
        <f t="shared" si="36"/>
        <v>0</v>
      </c>
      <c r="M76" s="2">
        <f t="shared" si="27"/>
        <v>0</v>
      </c>
      <c r="T76">
        <f t="shared" si="28"/>
        <v>0</v>
      </c>
      <c r="W76">
        <f t="shared" si="29"/>
        <v>0</v>
      </c>
      <c r="X76">
        <f t="shared" si="30"/>
        <v>0</v>
      </c>
      <c r="AF76">
        <f t="shared" si="37"/>
        <v>0</v>
      </c>
      <c r="AH76">
        <f t="shared" si="38"/>
        <v>0</v>
      </c>
      <c r="AK76">
        <f t="shared" si="39"/>
        <v>0</v>
      </c>
      <c r="AT76" s="41"/>
      <c r="AU76">
        <f t="shared" si="31"/>
        <v>0</v>
      </c>
      <c r="AV76">
        <f t="shared" si="32"/>
        <v>0</v>
      </c>
      <c r="AW76" s="54">
        <f t="shared" si="40"/>
        <v>0</v>
      </c>
      <c r="AX76">
        <f t="shared" si="33"/>
        <v>0</v>
      </c>
      <c r="BG76">
        <f t="shared" si="34"/>
        <v>0</v>
      </c>
      <c r="BH76" s="11">
        <f t="shared" si="35"/>
        <v>0</v>
      </c>
    </row>
    <row r="77" spans="6:60" x14ac:dyDescent="0.2">
      <c r="F77">
        <f t="shared" si="23"/>
        <v>0</v>
      </c>
      <c r="G77">
        <f t="shared" si="24"/>
        <v>0</v>
      </c>
      <c r="H77">
        <f t="shared" si="25"/>
        <v>0</v>
      </c>
      <c r="I77" s="54">
        <f t="shared" si="41"/>
        <v>0</v>
      </c>
      <c r="K77">
        <f t="shared" si="26"/>
        <v>0</v>
      </c>
      <c r="L77">
        <f t="shared" si="36"/>
        <v>0</v>
      </c>
      <c r="M77" s="2">
        <f t="shared" si="27"/>
        <v>0</v>
      </c>
      <c r="T77">
        <f t="shared" si="28"/>
        <v>0</v>
      </c>
      <c r="W77">
        <f t="shared" si="29"/>
        <v>0</v>
      </c>
      <c r="X77">
        <f t="shared" si="30"/>
        <v>0</v>
      </c>
      <c r="AF77">
        <f t="shared" si="37"/>
        <v>0</v>
      </c>
      <c r="AH77">
        <f t="shared" si="38"/>
        <v>0</v>
      </c>
      <c r="AK77">
        <f t="shared" si="39"/>
        <v>0</v>
      </c>
      <c r="AT77" s="41"/>
      <c r="AU77">
        <f t="shared" si="31"/>
        <v>0</v>
      </c>
      <c r="AV77">
        <f t="shared" si="32"/>
        <v>0</v>
      </c>
      <c r="AW77" s="54">
        <f t="shared" si="40"/>
        <v>0</v>
      </c>
      <c r="AX77">
        <f t="shared" si="33"/>
        <v>0</v>
      </c>
      <c r="BG77">
        <f t="shared" si="34"/>
        <v>0</v>
      </c>
      <c r="BH77" s="11">
        <f t="shared" si="35"/>
        <v>0</v>
      </c>
    </row>
    <row r="78" spans="6:60" x14ac:dyDescent="0.2">
      <c r="F78">
        <f t="shared" si="23"/>
        <v>0</v>
      </c>
      <c r="G78">
        <f t="shared" si="24"/>
        <v>0</v>
      </c>
      <c r="H78">
        <f t="shared" si="25"/>
        <v>0</v>
      </c>
      <c r="I78" s="54">
        <f t="shared" si="41"/>
        <v>0</v>
      </c>
      <c r="K78">
        <f t="shared" si="26"/>
        <v>0</v>
      </c>
      <c r="L78">
        <f t="shared" si="36"/>
        <v>0</v>
      </c>
      <c r="M78" s="2">
        <f t="shared" si="27"/>
        <v>0</v>
      </c>
      <c r="T78">
        <f t="shared" si="28"/>
        <v>0</v>
      </c>
      <c r="W78">
        <f t="shared" si="29"/>
        <v>0</v>
      </c>
      <c r="X78">
        <f t="shared" si="30"/>
        <v>0</v>
      </c>
      <c r="AF78">
        <f t="shared" si="37"/>
        <v>0</v>
      </c>
      <c r="AH78">
        <f t="shared" si="38"/>
        <v>0</v>
      </c>
      <c r="AK78">
        <f t="shared" si="39"/>
        <v>0</v>
      </c>
      <c r="AT78" s="41"/>
      <c r="AU78">
        <f t="shared" si="31"/>
        <v>0</v>
      </c>
      <c r="AV78">
        <f t="shared" si="32"/>
        <v>0</v>
      </c>
      <c r="AW78" s="54">
        <f t="shared" si="40"/>
        <v>0</v>
      </c>
      <c r="AX78">
        <f t="shared" si="33"/>
        <v>0</v>
      </c>
      <c r="BG78">
        <f t="shared" si="34"/>
        <v>0</v>
      </c>
      <c r="BH78" s="11">
        <f t="shared" si="35"/>
        <v>0</v>
      </c>
    </row>
    <row r="79" spans="6:60" x14ac:dyDescent="0.2">
      <c r="F79">
        <f t="shared" si="23"/>
        <v>0</v>
      </c>
      <c r="G79">
        <f t="shared" si="24"/>
        <v>0</v>
      </c>
      <c r="H79">
        <f t="shared" si="25"/>
        <v>0</v>
      </c>
      <c r="I79" s="54">
        <f t="shared" si="41"/>
        <v>0</v>
      </c>
      <c r="K79">
        <f t="shared" si="26"/>
        <v>0</v>
      </c>
      <c r="L79">
        <f t="shared" si="36"/>
        <v>0</v>
      </c>
      <c r="M79" s="2">
        <f t="shared" si="27"/>
        <v>0</v>
      </c>
      <c r="T79">
        <f t="shared" si="28"/>
        <v>0</v>
      </c>
      <c r="W79">
        <f t="shared" si="29"/>
        <v>0</v>
      </c>
      <c r="X79">
        <f t="shared" si="30"/>
        <v>0</v>
      </c>
      <c r="AF79">
        <f t="shared" si="37"/>
        <v>0</v>
      </c>
      <c r="AH79">
        <f t="shared" si="38"/>
        <v>0</v>
      </c>
      <c r="AK79">
        <f t="shared" si="39"/>
        <v>0</v>
      </c>
      <c r="AT79" s="41"/>
      <c r="AU79">
        <f t="shared" si="31"/>
        <v>0</v>
      </c>
      <c r="AV79">
        <f t="shared" si="32"/>
        <v>0</v>
      </c>
      <c r="AW79" s="54">
        <f t="shared" si="40"/>
        <v>0</v>
      </c>
      <c r="AX79">
        <f t="shared" si="33"/>
        <v>0</v>
      </c>
      <c r="BG79">
        <f t="shared" si="34"/>
        <v>0</v>
      </c>
      <c r="BH79" s="11">
        <f t="shared" si="35"/>
        <v>0</v>
      </c>
    </row>
    <row r="80" spans="6:60" x14ac:dyDescent="0.2">
      <c r="F80">
        <f t="shared" si="23"/>
        <v>0</v>
      </c>
      <c r="G80">
        <f t="shared" si="24"/>
        <v>0</v>
      </c>
      <c r="H80">
        <f t="shared" si="25"/>
        <v>0</v>
      </c>
      <c r="I80" s="54">
        <f t="shared" si="41"/>
        <v>0</v>
      </c>
      <c r="K80">
        <f t="shared" si="26"/>
        <v>0</v>
      </c>
      <c r="L80">
        <f t="shared" si="36"/>
        <v>0</v>
      </c>
      <c r="M80" s="2">
        <f t="shared" si="27"/>
        <v>0</v>
      </c>
      <c r="T80">
        <f t="shared" si="28"/>
        <v>0</v>
      </c>
      <c r="W80">
        <f t="shared" si="29"/>
        <v>0</v>
      </c>
      <c r="X80">
        <f t="shared" si="30"/>
        <v>0</v>
      </c>
      <c r="AF80">
        <f t="shared" si="37"/>
        <v>0</v>
      </c>
      <c r="AH80">
        <f t="shared" si="38"/>
        <v>0</v>
      </c>
      <c r="AK80">
        <f t="shared" si="39"/>
        <v>0</v>
      </c>
      <c r="AT80" s="41"/>
      <c r="AU80">
        <f t="shared" si="31"/>
        <v>0</v>
      </c>
      <c r="AV80">
        <f t="shared" si="32"/>
        <v>0</v>
      </c>
      <c r="AW80" s="54">
        <f t="shared" si="40"/>
        <v>0</v>
      </c>
      <c r="AX80">
        <f t="shared" si="33"/>
        <v>0</v>
      </c>
      <c r="BG80">
        <f t="shared" si="34"/>
        <v>0</v>
      </c>
      <c r="BH80" s="11">
        <f t="shared" si="35"/>
        <v>0</v>
      </c>
    </row>
    <row r="81" spans="6:60" x14ac:dyDescent="0.2">
      <c r="F81">
        <f t="shared" si="23"/>
        <v>0</v>
      </c>
      <c r="G81">
        <f t="shared" si="24"/>
        <v>0</v>
      </c>
      <c r="H81">
        <f t="shared" si="25"/>
        <v>0</v>
      </c>
      <c r="I81" s="54">
        <f t="shared" si="41"/>
        <v>0</v>
      </c>
      <c r="K81">
        <f t="shared" si="26"/>
        <v>0</v>
      </c>
      <c r="L81">
        <f t="shared" si="36"/>
        <v>0</v>
      </c>
      <c r="M81" s="2">
        <f t="shared" si="27"/>
        <v>0</v>
      </c>
      <c r="T81">
        <f t="shared" si="28"/>
        <v>0</v>
      </c>
      <c r="W81">
        <f t="shared" si="29"/>
        <v>0</v>
      </c>
      <c r="X81">
        <f t="shared" si="30"/>
        <v>0</v>
      </c>
      <c r="AF81">
        <f t="shared" si="37"/>
        <v>0</v>
      </c>
      <c r="AH81">
        <f t="shared" si="38"/>
        <v>0</v>
      </c>
      <c r="AK81">
        <f t="shared" si="39"/>
        <v>0</v>
      </c>
      <c r="AT81" s="41"/>
      <c r="AU81">
        <f t="shared" si="31"/>
        <v>0</v>
      </c>
      <c r="AV81">
        <f t="shared" si="32"/>
        <v>0</v>
      </c>
      <c r="AW81" s="54">
        <f t="shared" si="40"/>
        <v>0</v>
      </c>
      <c r="AX81">
        <f t="shared" si="33"/>
        <v>0</v>
      </c>
      <c r="BG81">
        <f t="shared" si="34"/>
        <v>0</v>
      </c>
      <c r="BH81" s="11">
        <f t="shared" si="35"/>
        <v>0</v>
      </c>
    </row>
    <row r="82" spans="6:60" x14ac:dyDescent="0.2">
      <c r="F82">
        <f t="shared" si="23"/>
        <v>0</v>
      </c>
      <c r="G82">
        <f t="shared" si="24"/>
        <v>0</v>
      </c>
      <c r="H82">
        <f t="shared" si="25"/>
        <v>0</v>
      </c>
      <c r="I82" s="54">
        <f t="shared" si="41"/>
        <v>0</v>
      </c>
      <c r="K82">
        <f t="shared" si="26"/>
        <v>0</v>
      </c>
      <c r="L82">
        <f t="shared" si="36"/>
        <v>0</v>
      </c>
      <c r="M82" s="2">
        <f t="shared" si="27"/>
        <v>0</v>
      </c>
      <c r="T82">
        <f t="shared" si="28"/>
        <v>0</v>
      </c>
      <c r="W82">
        <f t="shared" si="29"/>
        <v>0</v>
      </c>
      <c r="X82">
        <f t="shared" si="30"/>
        <v>0</v>
      </c>
      <c r="AF82">
        <f t="shared" si="37"/>
        <v>0</v>
      </c>
      <c r="AH82">
        <f t="shared" si="38"/>
        <v>0</v>
      </c>
      <c r="AK82">
        <f t="shared" si="39"/>
        <v>0</v>
      </c>
      <c r="AT82" s="41"/>
      <c r="AU82">
        <f t="shared" si="31"/>
        <v>0</v>
      </c>
      <c r="AV82">
        <f t="shared" si="32"/>
        <v>0</v>
      </c>
      <c r="AW82" s="54">
        <f t="shared" si="40"/>
        <v>0</v>
      </c>
      <c r="AX82">
        <f t="shared" si="33"/>
        <v>0</v>
      </c>
      <c r="BG82">
        <f t="shared" si="34"/>
        <v>0</v>
      </c>
      <c r="BH82" s="11">
        <f t="shared" si="35"/>
        <v>0</v>
      </c>
    </row>
    <row r="83" spans="6:60" x14ac:dyDescent="0.2">
      <c r="F83">
        <f t="shared" si="23"/>
        <v>0</v>
      </c>
      <c r="G83">
        <f t="shared" si="24"/>
        <v>0</v>
      </c>
      <c r="H83">
        <f t="shared" si="25"/>
        <v>0</v>
      </c>
      <c r="I83" s="54">
        <f t="shared" si="41"/>
        <v>0</v>
      </c>
      <c r="K83">
        <f t="shared" si="26"/>
        <v>0</v>
      </c>
      <c r="L83">
        <f t="shared" si="36"/>
        <v>0</v>
      </c>
      <c r="M83" s="2">
        <f t="shared" si="27"/>
        <v>0</v>
      </c>
      <c r="T83">
        <f t="shared" si="28"/>
        <v>0</v>
      </c>
      <c r="W83">
        <f t="shared" si="29"/>
        <v>0</v>
      </c>
      <c r="X83">
        <f t="shared" si="30"/>
        <v>0</v>
      </c>
      <c r="AF83">
        <f t="shared" si="37"/>
        <v>0</v>
      </c>
      <c r="AH83">
        <f t="shared" si="38"/>
        <v>0</v>
      </c>
      <c r="AK83">
        <f t="shared" si="39"/>
        <v>0</v>
      </c>
      <c r="AT83" s="41"/>
      <c r="AU83">
        <f t="shared" si="31"/>
        <v>0</v>
      </c>
      <c r="AV83">
        <f t="shared" si="32"/>
        <v>0</v>
      </c>
      <c r="AW83" s="54">
        <f t="shared" si="40"/>
        <v>0</v>
      </c>
      <c r="AX83">
        <f t="shared" si="33"/>
        <v>0</v>
      </c>
      <c r="BG83">
        <f t="shared" si="34"/>
        <v>0</v>
      </c>
      <c r="BH83" s="11">
        <f t="shared" si="35"/>
        <v>0</v>
      </c>
    </row>
    <row r="84" spans="6:60" x14ac:dyDescent="0.2">
      <c r="F84">
        <f t="shared" si="23"/>
        <v>0</v>
      </c>
      <c r="G84">
        <f t="shared" si="24"/>
        <v>0</v>
      </c>
      <c r="H84">
        <f t="shared" si="25"/>
        <v>0</v>
      </c>
      <c r="I84" s="54">
        <f t="shared" si="41"/>
        <v>0</v>
      </c>
      <c r="K84">
        <f t="shared" si="26"/>
        <v>0</v>
      </c>
      <c r="L84">
        <f t="shared" si="36"/>
        <v>0</v>
      </c>
      <c r="M84" s="2">
        <f t="shared" si="27"/>
        <v>0</v>
      </c>
      <c r="T84">
        <f t="shared" si="28"/>
        <v>0</v>
      </c>
      <c r="W84">
        <f t="shared" si="29"/>
        <v>0</v>
      </c>
      <c r="X84">
        <f t="shared" si="30"/>
        <v>0</v>
      </c>
      <c r="AF84">
        <f t="shared" si="37"/>
        <v>0</v>
      </c>
      <c r="AH84">
        <f t="shared" si="38"/>
        <v>0</v>
      </c>
      <c r="AK84">
        <f t="shared" si="39"/>
        <v>0</v>
      </c>
      <c r="AT84" s="41"/>
      <c r="AU84">
        <f t="shared" si="31"/>
        <v>0</v>
      </c>
      <c r="AV84">
        <f t="shared" si="32"/>
        <v>0</v>
      </c>
      <c r="AW84" s="54">
        <f t="shared" si="40"/>
        <v>0</v>
      </c>
      <c r="AX84">
        <f t="shared" si="33"/>
        <v>0</v>
      </c>
      <c r="BG84">
        <f t="shared" si="34"/>
        <v>0</v>
      </c>
      <c r="BH84" s="11">
        <f t="shared" si="35"/>
        <v>0</v>
      </c>
    </row>
    <row r="85" spans="6:60" x14ac:dyDescent="0.2">
      <c r="F85">
        <f t="shared" si="23"/>
        <v>0</v>
      </c>
      <c r="G85">
        <f t="shared" si="24"/>
        <v>0</v>
      </c>
      <c r="H85">
        <f t="shared" si="25"/>
        <v>0</v>
      </c>
      <c r="I85" s="54">
        <f t="shared" si="41"/>
        <v>0</v>
      </c>
      <c r="K85">
        <f t="shared" si="26"/>
        <v>0</v>
      </c>
      <c r="L85">
        <f t="shared" si="36"/>
        <v>0</v>
      </c>
      <c r="M85" s="2">
        <f t="shared" si="27"/>
        <v>0</v>
      </c>
      <c r="T85">
        <f t="shared" si="28"/>
        <v>0</v>
      </c>
      <c r="W85">
        <f t="shared" si="29"/>
        <v>0</v>
      </c>
      <c r="X85">
        <f t="shared" si="30"/>
        <v>0</v>
      </c>
      <c r="AF85">
        <f t="shared" si="37"/>
        <v>0</v>
      </c>
      <c r="AH85">
        <f t="shared" si="38"/>
        <v>0</v>
      </c>
      <c r="AK85">
        <f t="shared" si="39"/>
        <v>0</v>
      </c>
      <c r="AT85" s="41"/>
      <c r="AU85">
        <f t="shared" si="31"/>
        <v>0</v>
      </c>
      <c r="AV85">
        <f t="shared" si="32"/>
        <v>0</v>
      </c>
      <c r="AW85" s="54">
        <f t="shared" si="40"/>
        <v>0</v>
      </c>
      <c r="AX85">
        <f t="shared" si="33"/>
        <v>0</v>
      </c>
      <c r="BG85">
        <f t="shared" si="34"/>
        <v>0</v>
      </c>
      <c r="BH85" s="11">
        <f t="shared" si="35"/>
        <v>0</v>
      </c>
    </row>
    <row r="86" spans="6:60" x14ac:dyDescent="0.2">
      <c r="F86">
        <f t="shared" si="23"/>
        <v>0</v>
      </c>
      <c r="G86">
        <f t="shared" si="24"/>
        <v>0</v>
      </c>
      <c r="H86">
        <f t="shared" si="25"/>
        <v>0</v>
      </c>
      <c r="I86" s="54">
        <f t="shared" si="41"/>
        <v>0</v>
      </c>
      <c r="K86">
        <f t="shared" si="26"/>
        <v>0</v>
      </c>
      <c r="L86">
        <f t="shared" si="36"/>
        <v>0</v>
      </c>
      <c r="M86" s="2">
        <f t="shared" si="27"/>
        <v>0</v>
      </c>
      <c r="T86">
        <f t="shared" si="28"/>
        <v>0</v>
      </c>
      <c r="W86">
        <f t="shared" si="29"/>
        <v>0</v>
      </c>
      <c r="X86">
        <f t="shared" si="30"/>
        <v>0</v>
      </c>
      <c r="AF86">
        <f t="shared" si="37"/>
        <v>0</v>
      </c>
      <c r="AH86">
        <f t="shared" si="38"/>
        <v>0</v>
      </c>
      <c r="AK86">
        <f t="shared" si="39"/>
        <v>0</v>
      </c>
      <c r="AT86" s="41"/>
      <c r="AU86">
        <f t="shared" si="31"/>
        <v>0</v>
      </c>
      <c r="AV86">
        <f t="shared" si="32"/>
        <v>0</v>
      </c>
      <c r="AW86" s="54">
        <f t="shared" si="40"/>
        <v>0</v>
      </c>
      <c r="AX86">
        <f t="shared" si="33"/>
        <v>0</v>
      </c>
      <c r="BG86">
        <f t="shared" si="34"/>
        <v>0</v>
      </c>
      <c r="BH86" s="11">
        <f t="shared" si="35"/>
        <v>0</v>
      </c>
    </row>
    <row r="87" spans="6:60" x14ac:dyDescent="0.2">
      <c r="F87">
        <f t="shared" si="23"/>
        <v>0</v>
      </c>
      <c r="G87">
        <f t="shared" si="24"/>
        <v>0</v>
      </c>
      <c r="H87">
        <f t="shared" si="25"/>
        <v>0</v>
      </c>
      <c r="I87" s="54">
        <f t="shared" si="41"/>
        <v>0</v>
      </c>
      <c r="K87">
        <f t="shared" si="26"/>
        <v>0</v>
      </c>
      <c r="L87">
        <f t="shared" si="36"/>
        <v>0</v>
      </c>
      <c r="M87" s="2">
        <f t="shared" si="27"/>
        <v>0</v>
      </c>
      <c r="T87">
        <f t="shared" si="28"/>
        <v>0</v>
      </c>
      <c r="W87">
        <f t="shared" si="29"/>
        <v>0</v>
      </c>
      <c r="X87">
        <f t="shared" si="30"/>
        <v>0</v>
      </c>
      <c r="AF87">
        <f t="shared" si="37"/>
        <v>0</v>
      </c>
      <c r="AH87">
        <f t="shared" si="38"/>
        <v>0</v>
      </c>
      <c r="AK87">
        <f t="shared" si="39"/>
        <v>0</v>
      </c>
      <c r="AT87" s="41"/>
      <c r="AU87">
        <f t="shared" si="31"/>
        <v>0</v>
      </c>
      <c r="AV87">
        <f t="shared" si="32"/>
        <v>0</v>
      </c>
      <c r="AW87" s="54">
        <f t="shared" si="40"/>
        <v>0</v>
      </c>
      <c r="AX87">
        <f t="shared" si="33"/>
        <v>0</v>
      </c>
      <c r="BG87">
        <f t="shared" si="34"/>
        <v>0</v>
      </c>
      <c r="BH87" s="11">
        <f t="shared" si="35"/>
        <v>0</v>
      </c>
    </row>
    <row r="88" spans="6:60" x14ac:dyDescent="0.2">
      <c r="F88">
        <f t="shared" si="23"/>
        <v>0</v>
      </c>
      <c r="G88">
        <f t="shared" si="24"/>
        <v>0</v>
      </c>
      <c r="H88">
        <f t="shared" si="25"/>
        <v>0</v>
      </c>
      <c r="I88" s="54">
        <f t="shared" si="41"/>
        <v>0</v>
      </c>
      <c r="K88">
        <f t="shared" si="26"/>
        <v>0</v>
      </c>
      <c r="L88">
        <f t="shared" si="36"/>
        <v>0</v>
      </c>
      <c r="M88" s="2">
        <f t="shared" si="27"/>
        <v>0</v>
      </c>
      <c r="T88">
        <f t="shared" si="28"/>
        <v>0</v>
      </c>
      <c r="W88">
        <f t="shared" si="29"/>
        <v>0</v>
      </c>
      <c r="X88">
        <f t="shared" si="30"/>
        <v>0</v>
      </c>
      <c r="AF88">
        <f t="shared" si="37"/>
        <v>0</v>
      </c>
      <c r="AH88">
        <f t="shared" si="38"/>
        <v>0</v>
      </c>
      <c r="AK88">
        <f t="shared" si="39"/>
        <v>0</v>
      </c>
      <c r="AT88" s="41"/>
      <c r="AU88">
        <f t="shared" si="31"/>
        <v>0</v>
      </c>
      <c r="AV88">
        <f t="shared" si="32"/>
        <v>0</v>
      </c>
      <c r="AW88" s="54">
        <f t="shared" si="40"/>
        <v>0</v>
      </c>
      <c r="AX88">
        <f t="shared" si="33"/>
        <v>0</v>
      </c>
      <c r="BG88">
        <f t="shared" si="34"/>
        <v>0</v>
      </c>
      <c r="BH88" s="11">
        <f t="shared" si="35"/>
        <v>0</v>
      </c>
    </row>
    <row r="89" spans="6:60" x14ac:dyDescent="0.2">
      <c r="F89">
        <f t="shared" si="23"/>
        <v>0</v>
      </c>
      <c r="G89">
        <f t="shared" si="24"/>
        <v>0</v>
      </c>
      <c r="H89">
        <f t="shared" si="25"/>
        <v>0</v>
      </c>
      <c r="I89" s="54">
        <f t="shared" si="41"/>
        <v>0</v>
      </c>
      <c r="K89">
        <f t="shared" si="26"/>
        <v>0</v>
      </c>
      <c r="L89">
        <f t="shared" si="36"/>
        <v>0</v>
      </c>
      <c r="M89" s="2">
        <f t="shared" si="27"/>
        <v>0</v>
      </c>
      <c r="T89">
        <f t="shared" si="28"/>
        <v>0</v>
      </c>
      <c r="W89">
        <f t="shared" si="29"/>
        <v>0</v>
      </c>
      <c r="X89">
        <f t="shared" si="30"/>
        <v>0</v>
      </c>
      <c r="AF89">
        <f t="shared" si="37"/>
        <v>0</v>
      </c>
      <c r="AH89">
        <f t="shared" si="38"/>
        <v>0</v>
      </c>
      <c r="AK89">
        <f t="shared" si="39"/>
        <v>0</v>
      </c>
      <c r="AT89" s="41"/>
      <c r="AU89">
        <f t="shared" si="31"/>
        <v>0</v>
      </c>
      <c r="AV89">
        <f t="shared" si="32"/>
        <v>0</v>
      </c>
      <c r="AW89" s="54">
        <f t="shared" si="40"/>
        <v>0</v>
      </c>
      <c r="AX89">
        <f t="shared" si="33"/>
        <v>0</v>
      </c>
      <c r="BG89">
        <f t="shared" si="34"/>
        <v>0</v>
      </c>
      <c r="BH89" s="11">
        <f t="shared" si="35"/>
        <v>0</v>
      </c>
    </row>
    <row r="90" spans="6:60" x14ac:dyDescent="0.2">
      <c r="F90">
        <f t="shared" si="23"/>
        <v>0</v>
      </c>
      <c r="G90">
        <f t="shared" si="24"/>
        <v>0</v>
      </c>
      <c r="H90">
        <f t="shared" si="25"/>
        <v>0</v>
      </c>
      <c r="I90" s="54">
        <f t="shared" si="41"/>
        <v>0</v>
      </c>
      <c r="K90">
        <f t="shared" si="26"/>
        <v>0</v>
      </c>
      <c r="L90">
        <f t="shared" si="36"/>
        <v>0</v>
      </c>
      <c r="M90" s="2">
        <f t="shared" si="27"/>
        <v>0</v>
      </c>
      <c r="T90">
        <f t="shared" si="28"/>
        <v>0</v>
      </c>
      <c r="W90">
        <f t="shared" si="29"/>
        <v>0</v>
      </c>
      <c r="X90">
        <f t="shared" si="30"/>
        <v>0</v>
      </c>
      <c r="AF90">
        <f t="shared" si="37"/>
        <v>0</v>
      </c>
      <c r="AH90">
        <f t="shared" si="38"/>
        <v>0</v>
      </c>
      <c r="AK90">
        <f t="shared" si="39"/>
        <v>0</v>
      </c>
      <c r="AU90">
        <f t="shared" si="31"/>
        <v>0</v>
      </c>
      <c r="AV90">
        <f t="shared" si="32"/>
        <v>0</v>
      </c>
      <c r="AW90" s="54">
        <f t="shared" si="40"/>
        <v>0</v>
      </c>
      <c r="AX90">
        <f t="shared" si="33"/>
        <v>0</v>
      </c>
      <c r="BG90">
        <f t="shared" si="34"/>
        <v>0</v>
      </c>
      <c r="BH90" s="11">
        <f t="shared" si="35"/>
        <v>0</v>
      </c>
    </row>
    <row r="91" spans="6:60" x14ac:dyDescent="0.2">
      <c r="F91">
        <f t="shared" si="23"/>
        <v>0</v>
      </c>
      <c r="G91">
        <f t="shared" si="24"/>
        <v>0</v>
      </c>
      <c r="H91">
        <f t="shared" si="25"/>
        <v>0</v>
      </c>
      <c r="I91" s="54">
        <f t="shared" si="41"/>
        <v>0</v>
      </c>
      <c r="K91">
        <f t="shared" si="26"/>
        <v>0</v>
      </c>
      <c r="L91">
        <f t="shared" si="36"/>
        <v>0</v>
      </c>
      <c r="M91" s="2">
        <f t="shared" si="27"/>
        <v>0</v>
      </c>
      <c r="T91">
        <f t="shared" si="28"/>
        <v>0</v>
      </c>
      <c r="W91">
        <f t="shared" si="29"/>
        <v>0</v>
      </c>
      <c r="X91">
        <f t="shared" si="30"/>
        <v>0</v>
      </c>
      <c r="AF91">
        <f t="shared" si="37"/>
        <v>0</v>
      </c>
      <c r="AH91">
        <f t="shared" si="38"/>
        <v>0</v>
      </c>
      <c r="AK91">
        <f t="shared" si="39"/>
        <v>0</v>
      </c>
      <c r="AU91">
        <f t="shared" si="31"/>
        <v>0</v>
      </c>
      <c r="AV91">
        <f t="shared" si="32"/>
        <v>0</v>
      </c>
      <c r="AW91" s="54">
        <f t="shared" si="40"/>
        <v>0</v>
      </c>
      <c r="AX91">
        <f t="shared" si="33"/>
        <v>0</v>
      </c>
      <c r="BG91">
        <f t="shared" si="34"/>
        <v>0</v>
      </c>
      <c r="BH91" s="11">
        <f t="shared" si="35"/>
        <v>0</v>
      </c>
    </row>
    <row r="92" spans="6:60" x14ac:dyDescent="0.2">
      <c r="F92">
        <f t="shared" si="23"/>
        <v>0</v>
      </c>
      <c r="G92">
        <f t="shared" si="24"/>
        <v>0</v>
      </c>
      <c r="H92">
        <f t="shared" si="25"/>
        <v>0</v>
      </c>
      <c r="I92" s="54">
        <f t="shared" si="41"/>
        <v>0</v>
      </c>
      <c r="K92">
        <f t="shared" si="26"/>
        <v>0</v>
      </c>
      <c r="L92">
        <f t="shared" si="36"/>
        <v>0</v>
      </c>
      <c r="M92" s="2">
        <f t="shared" si="27"/>
        <v>0</v>
      </c>
      <c r="T92">
        <f t="shared" si="28"/>
        <v>0</v>
      </c>
      <c r="W92">
        <f t="shared" si="29"/>
        <v>0</v>
      </c>
      <c r="X92">
        <f t="shared" si="30"/>
        <v>0</v>
      </c>
      <c r="AF92">
        <f t="shared" si="37"/>
        <v>0</v>
      </c>
      <c r="AH92">
        <f t="shared" si="38"/>
        <v>0</v>
      </c>
      <c r="AK92">
        <f t="shared" si="39"/>
        <v>0</v>
      </c>
      <c r="AU92">
        <f t="shared" si="31"/>
        <v>0</v>
      </c>
      <c r="AV92">
        <f t="shared" si="32"/>
        <v>0</v>
      </c>
      <c r="AW92" s="54">
        <f t="shared" si="40"/>
        <v>0</v>
      </c>
      <c r="AX92">
        <f t="shared" si="33"/>
        <v>0</v>
      </c>
      <c r="BG92">
        <f t="shared" si="34"/>
        <v>0</v>
      </c>
      <c r="BH92" s="11">
        <f t="shared" si="35"/>
        <v>0</v>
      </c>
    </row>
    <row r="93" spans="6:60" x14ac:dyDescent="0.2">
      <c r="F93">
        <f t="shared" si="23"/>
        <v>0</v>
      </c>
      <c r="G93">
        <f t="shared" si="24"/>
        <v>0</v>
      </c>
      <c r="H93">
        <f t="shared" si="25"/>
        <v>0</v>
      </c>
      <c r="I93" s="54">
        <f t="shared" si="41"/>
        <v>0</v>
      </c>
      <c r="K93">
        <f t="shared" si="26"/>
        <v>0</v>
      </c>
      <c r="L93">
        <f t="shared" si="36"/>
        <v>0</v>
      </c>
      <c r="M93" s="2">
        <f t="shared" si="27"/>
        <v>0</v>
      </c>
      <c r="T93">
        <f t="shared" si="28"/>
        <v>0</v>
      </c>
      <c r="W93">
        <f t="shared" si="29"/>
        <v>0</v>
      </c>
      <c r="X93">
        <f t="shared" si="30"/>
        <v>0</v>
      </c>
      <c r="AF93">
        <f t="shared" si="37"/>
        <v>0</v>
      </c>
      <c r="AH93">
        <f t="shared" si="38"/>
        <v>0</v>
      </c>
      <c r="AK93">
        <f t="shared" si="39"/>
        <v>0</v>
      </c>
      <c r="AU93">
        <f t="shared" si="31"/>
        <v>0</v>
      </c>
      <c r="AV93">
        <f t="shared" si="32"/>
        <v>0</v>
      </c>
      <c r="AW93" s="54">
        <f t="shared" si="40"/>
        <v>0</v>
      </c>
      <c r="AX93">
        <f t="shared" si="33"/>
        <v>0</v>
      </c>
      <c r="BG93">
        <f t="shared" si="34"/>
        <v>0</v>
      </c>
      <c r="BH93" s="11">
        <f t="shared" si="35"/>
        <v>0</v>
      </c>
    </row>
    <row r="94" spans="6:60" x14ac:dyDescent="0.2">
      <c r="F94">
        <f t="shared" si="23"/>
        <v>0</v>
      </c>
      <c r="G94">
        <f t="shared" si="24"/>
        <v>0</v>
      </c>
      <c r="H94">
        <f t="shared" si="25"/>
        <v>0</v>
      </c>
      <c r="I94" s="54">
        <f t="shared" si="41"/>
        <v>0</v>
      </c>
      <c r="K94">
        <f t="shared" si="26"/>
        <v>0</v>
      </c>
      <c r="L94">
        <f t="shared" si="36"/>
        <v>0</v>
      </c>
      <c r="M94" s="2">
        <f t="shared" si="27"/>
        <v>0</v>
      </c>
      <c r="T94">
        <f t="shared" si="28"/>
        <v>0</v>
      </c>
      <c r="W94">
        <f t="shared" si="29"/>
        <v>0</v>
      </c>
      <c r="X94">
        <f t="shared" si="30"/>
        <v>0</v>
      </c>
      <c r="AF94">
        <f t="shared" si="37"/>
        <v>0</v>
      </c>
      <c r="AH94">
        <f t="shared" si="38"/>
        <v>0</v>
      </c>
      <c r="AK94">
        <f t="shared" si="39"/>
        <v>0</v>
      </c>
      <c r="AU94">
        <f t="shared" si="31"/>
        <v>0</v>
      </c>
      <c r="AV94">
        <f t="shared" si="32"/>
        <v>0</v>
      </c>
      <c r="AW94" s="54">
        <f t="shared" si="40"/>
        <v>0</v>
      </c>
      <c r="AX94">
        <f t="shared" si="33"/>
        <v>0</v>
      </c>
      <c r="BG94">
        <f t="shared" si="34"/>
        <v>0</v>
      </c>
      <c r="BH94" s="11">
        <f t="shared" si="35"/>
        <v>0</v>
      </c>
    </row>
    <row r="95" spans="6:60" x14ac:dyDescent="0.2">
      <c r="F95">
        <f t="shared" si="23"/>
        <v>0</v>
      </c>
      <c r="G95">
        <f t="shared" si="24"/>
        <v>0</v>
      </c>
      <c r="H95">
        <f t="shared" si="25"/>
        <v>0</v>
      </c>
      <c r="I95" s="54">
        <f t="shared" si="41"/>
        <v>0</v>
      </c>
      <c r="K95">
        <f t="shared" si="26"/>
        <v>0</v>
      </c>
      <c r="L95">
        <f t="shared" si="36"/>
        <v>0</v>
      </c>
      <c r="M95" s="2">
        <f t="shared" si="27"/>
        <v>0</v>
      </c>
      <c r="T95">
        <f t="shared" si="28"/>
        <v>0</v>
      </c>
      <c r="W95">
        <f t="shared" si="29"/>
        <v>0</v>
      </c>
      <c r="X95">
        <f t="shared" si="30"/>
        <v>0</v>
      </c>
      <c r="AF95">
        <f t="shared" si="37"/>
        <v>0</v>
      </c>
      <c r="AH95">
        <f t="shared" si="38"/>
        <v>0</v>
      </c>
      <c r="AK95">
        <f t="shared" si="39"/>
        <v>0</v>
      </c>
      <c r="AU95">
        <f t="shared" si="31"/>
        <v>0</v>
      </c>
      <c r="AV95">
        <f t="shared" si="32"/>
        <v>0</v>
      </c>
      <c r="AW95" s="54">
        <f t="shared" si="40"/>
        <v>0</v>
      </c>
      <c r="AX95">
        <f t="shared" si="33"/>
        <v>0</v>
      </c>
      <c r="BG95">
        <f t="shared" si="34"/>
        <v>0</v>
      </c>
      <c r="BH95" s="11">
        <f t="shared" si="35"/>
        <v>0</v>
      </c>
    </row>
    <row r="96" spans="6:60" x14ac:dyDescent="0.2">
      <c r="F96">
        <f t="shared" si="23"/>
        <v>0</v>
      </c>
      <c r="G96">
        <f t="shared" si="24"/>
        <v>0</v>
      </c>
      <c r="H96">
        <f t="shared" si="25"/>
        <v>0</v>
      </c>
      <c r="I96" s="54">
        <f t="shared" si="41"/>
        <v>0</v>
      </c>
      <c r="K96">
        <f t="shared" si="26"/>
        <v>0</v>
      </c>
      <c r="L96">
        <f t="shared" si="36"/>
        <v>0</v>
      </c>
      <c r="M96" s="2">
        <f t="shared" si="27"/>
        <v>0</v>
      </c>
      <c r="T96">
        <f t="shared" si="28"/>
        <v>0</v>
      </c>
      <c r="W96">
        <f t="shared" si="29"/>
        <v>0</v>
      </c>
      <c r="X96">
        <f t="shared" si="30"/>
        <v>0</v>
      </c>
      <c r="AF96">
        <f t="shared" si="37"/>
        <v>0</v>
      </c>
      <c r="AH96">
        <f t="shared" si="38"/>
        <v>0</v>
      </c>
      <c r="AK96">
        <f t="shared" si="39"/>
        <v>0</v>
      </c>
      <c r="AU96">
        <f t="shared" si="31"/>
        <v>0</v>
      </c>
      <c r="AV96">
        <f t="shared" si="32"/>
        <v>0</v>
      </c>
      <c r="AW96" s="54">
        <f t="shared" si="40"/>
        <v>0</v>
      </c>
      <c r="AX96">
        <f t="shared" si="33"/>
        <v>0</v>
      </c>
      <c r="BG96">
        <f t="shared" si="34"/>
        <v>0</v>
      </c>
      <c r="BH96" s="11">
        <f t="shared" si="35"/>
        <v>0</v>
      </c>
    </row>
    <row r="97" spans="6:60" x14ac:dyDescent="0.2">
      <c r="F97">
        <f t="shared" si="23"/>
        <v>0</v>
      </c>
      <c r="G97">
        <f t="shared" si="24"/>
        <v>0</v>
      </c>
      <c r="H97">
        <f t="shared" si="25"/>
        <v>0</v>
      </c>
      <c r="I97" s="54">
        <f t="shared" si="41"/>
        <v>0</v>
      </c>
      <c r="K97">
        <f t="shared" si="26"/>
        <v>0</v>
      </c>
      <c r="L97">
        <f t="shared" si="36"/>
        <v>0</v>
      </c>
      <c r="M97" s="2">
        <f t="shared" si="27"/>
        <v>0</v>
      </c>
      <c r="T97">
        <f t="shared" si="28"/>
        <v>0</v>
      </c>
      <c r="W97">
        <f t="shared" si="29"/>
        <v>0</v>
      </c>
      <c r="X97">
        <f t="shared" si="30"/>
        <v>0</v>
      </c>
      <c r="AF97">
        <f t="shared" si="37"/>
        <v>0</v>
      </c>
      <c r="AH97">
        <f t="shared" si="38"/>
        <v>0</v>
      </c>
      <c r="AK97">
        <f t="shared" si="39"/>
        <v>0</v>
      </c>
      <c r="AU97">
        <f t="shared" si="31"/>
        <v>0</v>
      </c>
      <c r="AV97">
        <f t="shared" si="32"/>
        <v>0</v>
      </c>
      <c r="AW97" s="54">
        <f t="shared" si="40"/>
        <v>0</v>
      </c>
      <c r="AX97">
        <f t="shared" si="33"/>
        <v>0</v>
      </c>
      <c r="BG97">
        <f t="shared" si="34"/>
        <v>0</v>
      </c>
      <c r="BH97" s="11">
        <f t="shared" si="35"/>
        <v>0</v>
      </c>
    </row>
    <row r="98" spans="6:60" x14ac:dyDescent="0.2">
      <c r="F98">
        <f t="shared" si="23"/>
        <v>0</v>
      </c>
      <c r="G98">
        <f t="shared" si="24"/>
        <v>0</v>
      </c>
      <c r="H98">
        <f t="shared" si="25"/>
        <v>0</v>
      </c>
      <c r="I98" s="54">
        <f t="shared" si="41"/>
        <v>0</v>
      </c>
      <c r="K98">
        <f t="shared" si="26"/>
        <v>0</v>
      </c>
      <c r="L98">
        <f t="shared" si="36"/>
        <v>0</v>
      </c>
      <c r="M98" s="2">
        <f t="shared" si="27"/>
        <v>0</v>
      </c>
      <c r="T98">
        <f t="shared" si="28"/>
        <v>0</v>
      </c>
      <c r="W98">
        <f t="shared" si="29"/>
        <v>0</v>
      </c>
      <c r="X98">
        <f t="shared" si="30"/>
        <v>0</v>
      </c>
      <c r="AF98">
        <f t="shared" si="37"/>
        <v>0</v>
      </c>
      <c r="AH98">
        <f t="shared" si="38"/>
        <v>0</v>
      </c>
      <c r="AK98">
        <f t="shared" si="39"/>
        <v>0</v>
      </c>
      <c r="AU98">
        <f t="shared" si="31"/>
        <v>0</v>
      </c>
      <c r="AV98">
        <f t="shared" si="32"/>
        <v>0</v>
      </c>
      <c r="AW98" s="54">
        <f t="shared" si="40"/>
        <v>0</v>
      </c>
      <c r="AX98">
        <f t="shared" si="33"/>
        <v>0</v>
      </c>
      <c r="BG98">
        <f t="shared" si="34"/>
        <v>0</v>
      </c>
      <c r="BH98" s="11">
        <f t="shared" si="35"/>
        <v>0</v>
      </c>
    </row>
    <row r="99" spans="6:60" x14ac:dyDescent="0.2">
      <c r="F99">
        <f t="shared" si="23"/>
        <v>0</v>
      </c>
      <c r="G99">
        <f t="shared" si="24"/>
        <v>0</v>
      </c>
      <c r="H99">
        <f t="shared" si="25"/>
        <v>0</v>
      </c>
      <c r="I99" s="54">
        <f t="shared" si="41"/>
        <v>0</v>
      </c>
      <c r="K99">
        <f t="shared" si="26"/>
        <v>0</v>
      </c>
      <c r="L99">
        <f t="shared" si="36"/>
        <v>0</v>
      </c>
      <c r="M99" s="2">
        <f t="shared" si="27"/>
        <v>0</v>
      </c>
      <c r="T99">
        <f t="shared" si="28"/>
        <v>0</v>
      </c>
      <c r="W99">
        <f t="shared" si="29"/>
        <v>0</v>
      </c>
      <c r="X99">
        <f t="shared" si="30"/>
        <v>0</v>
      </c>
      <c r="AF99">
        <f t="shared" si="37"/>
        <v>0</v>
      </c>
      <c r="AH99">
        <f t="shared" si="38"/>
        <v>0</v>
      </c>
      <c r="AK99">
        <f t="shared" si="39"/>
        <v>0</v>
      </c>
      <c r="AU99">
        <f t="shared" si="31"/>
        <v>0</v>
      </c>
      <c r="AV99">
        <f t="shared" si="32"/>
        <v>0</v>
      </c>
      <c r="AW99" s="54">
        <f t="shared" si="40"/>
        <v>0</v>
      </c>
      <c r="AX99">
        <f t="shared" si="33"/>
        <v>0</v>
      </c>
      <c r="BG99">
        <f t="shared" si="34"/>
        <v>0</v>
      </c>
      <c r="BH99" s="11">
        <f t="shared" si="35"/>
        <v>0</v>
      </c>
    </row>
    <row r="100" spans="6:60" x14ac:dyDescent="0.2">
      <c r="F100">
        <f t="shared" si="23"/>
        <v>0</v>
      </c>
      <c r="G100">
        <f t="shared" si="24"/>
        <v>0</v>
      </c>
      <c r="H100">
        <f t="shared" si="25"/>
        <v>0</v>
      </c>
      <c r="I100" s="54">
        <f t="shared" si="41"/>
        <v>0</v>
      </c>
      <c r="K100">
        <f t="shared" si="26"/>
        <v>0</v>
      </c>
      <c r="L100">
        <f t="shared" si="36"/>
        <v>0</v>
      </c>
      <c r="M100" s="2">
        <f t="shared" si="27"/>
        <v>0</v>
      </c>
      <c r="T100">
        <f t="shared" si="28"/>
        <v>0</v>
      </c>
      <c r="W100">
        <f t="shared" si="29"/>
        <v>0</v>
      </c>
      <c r="X100">
        <f t="shared" si="30"/>
        <v>0</v>
      </c>
      <c r="AF100">
        <f t="shared" si="37"/>
        <v>0</v>
      </c>
      <c r="AH100">
        <f t="shared" si="38"/>
        <v>0</v>
      </c>
      <c r="AK100">
        <f t="shared" si="39"/>
        <v>0</v>
      </c>
      <c r="AU100">
        <f t="shared" si="31"/>
        <v>0</v>
      </c>
      <c r="AV100">
        <f t="shared" si="32"/>
        <v>0</v>
      </c>
      <c r="AW100" s="54">
        <f t="shared" si="40"/>
        <v>0</v>
      </c>
      <c r="AX100">
        <f t="shared" si="33"/>
        <v>0</v>
      </c>
      <c r="BG100">
        <f t="shared" si="34"/>
        <v>0</v>
      </c>
      <c r="BH100" s="11">
        <f t="shared" si="35"/>
        <v>0</v>
      </c>
    </row>
    <row r="101" spans="6:60" x14ac:dyDescent="0.2">
      <c r="F101">
        <f t="shared" si="23"/>
        <v>0</v>
      </c>
      <c r="G101">
        <f t="shared" si="24"/>
        <v>0</v>
      </c>
      <c r="H101">
        <f t="shared" si="25"/>
        <v>0</v>
      </c>
      <c r="I101" s="54">
        <f t="shared" si="41"/>
        <v>0</v>
      </c>
      <c r="K101">
        <f t="shared" si="26"/>
        <v>0</v>
      </c>
      <c r="L101">
        <f t="shared" si="36"/>
        <v>0</v>
      </c>
      <c r="M101" s="2">
        <f t="shared" si="27"/>
        <v>0</v>
      </c>
      <c r="T101">
        <f t="shared" si="28"/>
        <v>0</v>
      </c>
      <c r="W101">
        <f t="shared" si="29"/>
        <v>0</v>
      </c>
      <c r="X101">
        <f t="shared" si="30"/>
        <v>0</v>
      </c>
      <c r="AF101">
        <f t="shared" si="37"/>
        <v>0</v>
      </c>
      <c r="AH101">
        <f t="shared" si="38"/>
        <v>0</v>
      </c>
      <c r="AK101">
        <f t="shared" si="39"/>
        <v>0</v>
      </c>
      <c r="AU101">
        <f t="shared" si="31"/>
        <v>0</v>
      </c>
      <c r="AV101">
        <f t="shared" si="32"/>
        <v>0</v>
      </c>
      <c r="AW101" s="54">
        <f t="shared" si="40"/>
        <v>0</v>
      </c>
      <c r="AX101">
        <f t="shared" si="33"/>
        <v>0</v>
      </c>
      <c r="BG101">
        <f t="shared" si="34"/>
        <v>0</v>
      </c>
      <c r="BH101" s="11">
        <f t="shared" si="35"/>
        <v>0</v>
      </c>
    </row>
  </sheetData>
  <conditionalFormatting sqref="V4:V101">
    <cfRule type="cellIs" dxfId="3710" priority="88" operator="equal">
      <formula>0</formula>
    </cfRule>
  </conditionalFormatting>
  <conditionalFormatting sqref="V4:V101">
    <cfRule type="cellIs" dxfId="3709" priority="87" operator="equal">
      <formula>1</formula>
    </cfRule>
  </conditionalFormatting>
  <conditionalFormatting sqref="F4:F101">
    <cfRule type="cellIs" dxfId="3708" priority="74" operator="greaterThanOrEqual">
      <formula>2</formula>
    </cfRule>
    <cfRule type="cellIs" dxfId="3707" priority="75" operator="equal">
      <formula>1</formula>
    </cfRule>
    <cfRule type="cellIs" dxfId="3706" priority="86" operator="equal">
      <formula>0</formula>
    </cfRule>
  </conditionalFormatting>
  <conditionalFormatting sqref="G4:G101">
    <cfRule type="cellIs" dxfId="3705" priority="71" operator="greaterThan">
      <formula>20</formula>
    </cfRule>
    <cfRule type="cellIs" dxfId="3704" priority="72" operator="between">
      <formula>16</formula>
      <formula>20</formula>
    </cfRule>
    <cfRule type="cellIs" dxfId="3703" priority="73" operator="between">
      <formula>5</formula>
      <formula>15</formula>
    </cfRule>
    <cfRule type="cellIs" dxfId="3702" priority="85" operator="lessThan">
      <formula>5</formula>
    </cfRule>
  </conditionalFormatting>
  <conditionalFormatting sqref="AU4:AU101">
    <cfRule type="colorScale" priority="81">
      <colorScale>
        <cfvo type="num" val="0"/>
        <cfvo type="num" val="65"/>
        <cfvo type="num" val="100"/>
        <color rgb="FFFFCCCC"/>
        <color rgb="FFFFEB84"/>
        <color theme="9" tint="0.39997558519241921"/>
      </colorScale>
    </cfRule>
  </conditionalFormatting>
  <conditionalFormatting sqref="AV4:AX101">
    <cfRule type="colorScale" priority="80">
      <colorScale>
        <cfvo type="num" val="0"/>
        <cfvo type="num" val="8"/>
        <cfvo type="num" val="15"/>
        <color theme="9" tint="0.39997558519241921"/>
        <color rgb="FFFFEB84"/>
        <color rgb="FFFFCCCC"/>
      </colorScale>
    </cfRule>
  </conditionalFormatting>
  <conditionalFormatting sqref="AU2">
    <cfRule type="colorScale" priority="79">
      <colorScale>
        <cfvo type="num" val="0"/>
        <cfvo type="num" val="65"/>
        <cfvo type="num" val="100"/>
        <color rgb="FFFFCCCC"/>
        <color rgb="FFFFEB84"/>
        <color theme="9" tint="0.39997558519241921"/>
      </colorScale>
    </cfRule>
  </conditionalFormatting>
  <conditionalFormatting sqref="AV2">
    <cfRule type="colorScale" priority="78">
      <colorScale>
        <cfvo type="num" val="0"/>
        <cfvo type="num" val="8"/>
        <cfvo type="num" val="13"/>
        <color theme="9" tint="0.39997558519241921"/>
        <color rgb="FFFFEB84"/>
        <color rgb="FFFFCCCC"/>
      </colorScale>
    </cfRule>
  </conditionalFormatting>
  <conditionalFormatting sqref="AW2">
    <cfRule type="colorScale" priority="77">
      <colorScale>
        <cfvo type="num" val="0"/>
        <cfvo type="num" val="8"/>
        <cfvo type="num" val="13"/>
        <color theme="9" tint="0.39997558519241921"/>
        <color rgb="FFFFEB84"/>
        <color rgb="FFFFCCCC"/>
      </colorScale>
    </cfRule>
  </conditionalFormatting>
  <conditionalFormatting sqref="AX2">
    <cfRule type="colorScale" priority="76">
      <colorScale>
        <cfvo type="num" val="0"/>
        <cfvo type="num" val="8"/>
        <cfvo type="num" val="13"/>
        <color theme="9" tint="0.39997558519241921"/>
        <color rgb="FFFFEB84"/>
        <color rgb="FFFFCCCC"/>
      </colorScale>
    </cfRule>
  </conditionalFormatting>
  <conditionalFormatting sqref="N22:N101">
    <cfRule type="cellIs" dxfId="3701" priority="69" operator="equal">
      <formula>1</formula>
    </cfRule>
    <cfRule type="cellIs" dxfId="3700" priority="70" operator="notEqual">
      <formula>1</formula>
    </cfRule>
  </conditionalFormatting>
  <conditionalFormatting sqref="L2:M2 O2:AE2 AG2:AT2 AY2:BA2">
    <cfRule type="colorScale" priority="66">
      <colorScale>
        <cfvo type="num" val="0"/>
        <cfvo type="num" val="50"/>
        <cfvo type="num" val="100"/>
        <color rgb="FFFFCCCC"/>
        <color rgb="FFFFEB84"/>
        <color theme="9" tint="0.39997558519241921"/>
      </colorScale>
    </cfRule>
  </conditionalFormatting>
  <conditionalFormatting sqref="BM2">
    <cfRule type="colorScale" priority="65">
      <colorScale>
        <cfvo type="num" val="0"/>
        <cfvo type="num" val="50"/>
        <cfvo type="num" val="100"/>
        <color rgb="FFFFCCCC"/>
        <color rgb="FFFFEB84"/>
        <color theme="9" tint="0.39997558519241921"/>
      </colorScale>
    </cfRule>
  </conditionalFormatting>
  <conditionalFormatting sqref="BG4:BG101">
    <cfRule type="cellIs" dxfId="3699" priority="63" operator="greaterThanOrEqual">
      <formula>208</formula>
    </cfRule>
    <cfRule type="cellIs" dxfId="3698" priority="64" operator="lessThan">
      <formula>208</formula>
    </cfRule>
  </conditionalFormatting>
  <conditionalFormatting sqref="BG2">
    <cfRule type="cellIs" dxfId="3697" priority="61" operator="greaterThanOrEqual">
      <formula>208</formula>
    </cfRule>
    <cfRule type="cellIs" dxfId="3696" priority="62" operator="lessThan">
      <formula>208</formula>
    </cfRule>
  </conditionalFormatting>
  <conditionalFormatting sqref="BB2 BC4:BF4 BB4:BB101 BC6:BF101">
    <cfRule type="cellIs" dxfId="3695" priority="58" operator="greaterThanOrEqual">
      <formula>9</formula>
    </cfRule>
    <cfRule type="cellIs" dxfId="3694" priority="59" operator="between">
      <formula>7</formula>
      <formula>9</formula>
    </cfRule>
    <cfRule type="cellIs" dxfId="3693" priority="60" operator="lessThan">
      <formula>7</formula>
    </cfRule>
  </conditionalFormatting>
  <conditionalFormatting sqref="BC4">
    <cfRule type="colorScale" priority="57">
      <colorScale>
        <cfvo type="num" val="0"/>
        <cfvo type="percentile" val="8"/>
        <cfvo type="num" val="15"/>
        <color theme="9" tint="0.39997558519241921"/>
        <color rgb="FFFFEB84"/>
        <color rgb="FFFFCCCC"/>
      </colorScale>
    </cfRule>
  </conditionalFormatting>
  <conditionalFormatting sqref="BD4">
    <cfRule type="colorScale" priority="56">
      <colorScale>
        <cfvo type="num" val="0"/>
        <cfvo type="percentile" val="8"/>
        <cfvo type="num" val="15"/>
        <color theme="9" tint="0.39997558519241921"/>
        <color rgb="FFFFEB84"/>
        <color rgb="FFFFCCCC"/>
      </colorScale>
    </cfRule>
  </conditionalFormatting>
  <conditionalFormatting sqref="BE4">
    <cfRule type="colorScale" priority="55">
      <colorScale>
        <cfvo type="num" val="0"/>
        <cfvo type="percentile" val="8"/>
        <cfvo type="num" val="15"/>
        <color theme="9" tint="0.39997558519241921"/>
        <color rgb="FFFFEB84"/>
        <color rgb="FFFFCCCC"/>
      </colorScale>
    </cfRule>
  </conditionalFormatting>
  <conditionalFormatting sqref="BF4">
    <cfRule type="colorScale" priority="54">
      <colorScale>
        <cfvo type="num" val="0"/>
        <cfvo type="percentile" val="8"/>
        <cfvo type="num" val="15"/>
        <color theme="9" tint="0.39997558519241921"/>
        <color rgb="FFFFEB84"/>
        <color rgb="FFFFCCCC"/>
      </colorScale>
    </cfRule>
  </conditionalFormatting>
  <conditionalFormatting sqref="BC2:BF2">
    <cfRule type="cellIs" dxfId="3692" priority="51" operator="greaterThanOrEqual">
      <formula>9</formula>
    </cfRule>
    <cfRule type="cellIs" dxfId="3691" priority="52" operator="between">
      <formula>7</formula>
      <formula>9</formula>
    </cfRule>
    <cfRule type="cellIs" dxfId="3690" priority="53" operator="lessThan">
      <formula>7</formula>
    </cfRule>
  </conditionalFormatting>
  <conditionalFormatting sqref="BC5:BF5">
    <cfRule type="cellIs" dxfId="3689" priority="48" operator="greaterThanOrEqual">
      <formula>9</formula>
    </cfRule>
    <cfRule type="cellIs" dxfId="3688" priority="49" operator="between">
      <formula>7</formula>
      <formula>9</formula>
    </cfRule>
    <cfRule type="cellIs" dxfId="3687" priority="50" operator="lessThan">
      <formula>7</formula>
    </cfRule>
  </conditionalFormatting>
  <conditionalFormatting sqref="N4:N21">
    <cfRule type="cellIs" dxfId="3686" priority="33" operator="equal">
      <formula>1</formula>
    </cfRule>
    <cfRule type="cellIs" dxfId="3685" priority="34" operator="notEqual">
      <formula>1</formula>
    </cfRule>
  </conditionalFormatting>
  <conditionalFormatting sqref="D4:E101 W29:AE101 AY4:BA101 O4:U101 AG4:AT101 W4:Y28 AA4:AE28">
    <cfRule type="cellIs" dxfId="3684" priority="10" operator="equal">
      <formula>0</formula>
    </cfRule>
  </conditionalFormatting>
  <conditionalFormatting sqref="D4:E101 W29:AE101 AY4:BA101 O4:U101 AG4:AT101 W4:Y28 AA4:AE28">
    <cfRule type="cellIs" dxfId="3683" priority="9" operator="equal">
      <formula>1</formula>
    </cfRule>
  </conditionalFormatting>
  <conditionalFormatting sqref="AF4:AF101">
    <cfRule type="cellIs" dxfId="3682" priority="8" operator="equal">
      <formula>0</formula>
    </cfRule>
  </conditionalFormatting>
  <conditionalFormatting sqref="N2">
    <cfRule type="colorScale" priority="7">
      <colorScale>
        <cfvo type="num" val="0"/>
        <cfvo type="num" val="0.5"/>
        <cfvo type="num" val="1"/>
        <color rgb="FFFFCCCC"/>
        <color rgb="FFFFEB84"/>
        <color theme="9" tint="0.39997558519241921"/>
      </colorScale>
    </cfRule>
  </conditionalFormatting>
  <conditionalFormatting sqref="Z7:Z8">
    <cfRule type="cellIs" dxfId="3681" priority="6" operator="equal">
      <formula>0</formula>
    </cfRule>
  </conditionalFormatting>
  <conditionalFormatting sqref="Z7:Z8">
    <cfRule type="cellIs" dxfId="3680" priority="5" operator="equal">
      <formula>1</formula>
    </cfRule>
  </conditionalFormatting>
  <conditionalFormatting sqref="Z4:Z6">
    <cfRule type="cellIs" dxfId="3679" priority="4" operator="equal">
      <formula>0</formula>
    </cfRule>
  </conditionalFormatting>
  <conditionalFormatting sqref="Z4:Z6">
    <cfRule type="cellIs" dxfId="3678" priority="3" operator="equal">
      <formula>1</formula>
    </cfRule>
  </conditionalFormatting>
  <conditionalFormatting sqref="Z9:Z28">
    <cfRule type="cellIs" dxfId="3677" priority="2" operator="equal">
      <formula>0</formula>
    </cfRule>
  </conditionalFormatting>
  <conditionalFormatting sqref="Z9:Z28">
    <cfRule type="cellIs" dxfId="3676" priority="1" operator="equal">
      <formula>1</formula>
    </cfRule>
  </conditionalFormatting>
  <dataValidations count="2">
    <dataValidation type="time" operator="greaterThanOrEqual" allowBlank="1" showInputMessage="1" showErrorMessage="1" sqref="BH2 BH4:BH101" xr:uid="{00000000-0002-0000-0200-000000000000}">
      <formula1>0</formula1>
    </dataValidation>
    <dataValidation type="whole" allowBlank="1" showInputMessage="1" showErrorMessage="1" sqref="AY4:BA101 AG4:AT101 S29:S101 D4:E101 Q29:Q101 O4:P101 V26:V101 U25:V25 U29:U101 V4:V24 R4:R101 T4:T101 Y4:AE101" xr:uid="{00000000-0002-0000-02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4">
    <pageSetUpPr fitToPage="1"/>
  </sheetPr>
  <dimension ref="A1:BO103"/>
  <sheetViews>
    <sheetView zoomScaleNormal="100" workbookViewId="0">
      <pane xSplit="2" topLeftCell="C1" activePane="topRight" state="frozen"/>
      <selection activeCell="A5" sqref="A5"/>
      <selection pane="topRight" activeCell="B1" sqref="B1:B1048576"/>
    </sheetView>
  </sheetViews>
  <sheetFormatPr baseColWidth="10" defaultColWidth="9.1640625" defaultRowHeight="15" x14ac:dyDescent="0.2"/>
  <cols>
    <col min="1" max="1" width="5.5" customWidth="1"/>
    <col min="2" max="2" width="34.1640625" style="240" customWidth="1"/>
    <col min="3" max="3" width="18.1640625" style="3" bestFit="1" customWidth="1"/>
    <col min="4" max="4" width="3.6640625" bestFit="1" customWidth="1"/>
    <col min="5" max="5" width="4.33203125" bestFit="1" customWidth="1"/>
    <col min="6" max="6" width="3.6640625" bestFit="1" customWidth="1"/>
    <col min="7" max="7" width="5" bestFit="1" customWidth="1"/>
    <col min="8" max="8" width="4.33203125" bestFit="1" customWidth="1"/>
    <col min="9" max="9" width="4.6640625" customWidth="1"/>
    <col min="10" max="10" width="5" bestFit="1" customWidth="1"/>
    <col min="11" max="11" width="3.6640625" customWidth="1"/>
    <col min="12" max="12" width="4.5" customWidth="1"/>
    <col min="13" max="13" width="4" customWidth="1"/>
    <col min="14" max="18" width="3.6640625" bestFit="1" customWidth="1"/>
    <col min="19" max="19" width="4.33203125" bestFit="1" customWidth="1"/>
    <col min="20" max="21" width="3.6640625" bestFit="1" customWidth="1"/>
    <col min="22" max="22" width="4" bestFit="1" customWidth="1"/>
    <col min="23" max="23" width="3.6640625" bestFit="1" customWidth="1"/>
    <col min="24" max="24" width="4.33203125" bestFit="1" customWidth="1"/>
    <col min="25" max="37" width="3.6640625" bestFit="1" customWidth="1"/>
    <col min="38" max="53" width="3.6640625" customWidth="1"/>
    <col min="54" max="55" width="3.6640625" bestFit="1" customWidth="1"/>
    <col min="56" max="57" width="3.6640625" customWidth="1"/>
    <col min="58" max="58" width="3.6640625" bestFit="1" customWidth="1"/>
    <col min="59" max="59" width="4.5"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13" t="s">
        <v>103</v>
      </c>
      <c r="C2" s="13">
        <f>COUNTA(A4:A103)</f>
        <v>27</v>
      </c>
      <c r="D2" s="13">
        <f>SUM(F4:F103)</f>
        <v>28</v>
      </c>
      <c r="E2" s="13">
        <f>SUM(G4:G103)</f>
        <v>484</v>
      </c>
      <c r="F2" s="13">
        <f>IF(D2=0,0,E2/D2)</f>
        <v>17.285714285714285</v>
      </c>
      <c r="G2" s="13">
        <f>SUM(I4:I103)</f>
        <v>2763</v>
      </c>
      <c r="H2" s="13">
        <f>SUM(J4:J103)</f>
        <v>901</v>
      </c>
      <c r="I2" s="13">
        <f>IF(E2=0,0,H2/E2)</f>
        <v>1.8615702479338843</v>
      </c>
      <c r="J2" s="13">
        <f>SUM(L4:L103)</f>
        <v>2669</v>
      </c>
      <c r="K2" s="13">
        <f>IF(E2=0,0,J2/E2)</f>
        <v>5.5144628099173554</v>
      </c>
      <c r="L2" s="13">
        <f>IF($C$2=0,0,COUNTIF(D4:D103,1)/$C$2*100)</f>
        <v>100</v>
      </c>
      <c r="M2" s="13">
        <f>IF($C$2=0,0,COUNTIF(E4:E103,1)/$C$2*100)</f>
        <v>100</v>
      </c>
      <c r="N2" s="17">
        <f>IF($C$2=0,0,SUM(N4:N103)/$C$2*100)</f>
        <v>22.222222222222221</v>
      </c>
      <c r="O2" s="13">
        <f>IF($C$2=0,0,COUNTIF(O4:O103,1)/$C$2*100)</f>
        <v>92.592592592592595</v>
      </c>
      <c r="P2" s="13">
        <f>IF($C$2=0,0,COUNTIF(P4:P103,1)/$C$2*100)</f>
        <v>92.592592592592595</v>
      </c>
      <c r="Q2" s="13">
        <f>IF($C$2=0,0,COUNTIF(Q4:Q103,1)/$C$2*100)</f>
        <v>48.148148148148145</v>
      </c>
      <c r="R2" s="13">
        <f>IF($C$2=0,0,COUNTIF(R4:R103,1)/$C$2*100)</f>
        <v>85.18518518518519</v>
      </c>
      <c r="S2" s="13">
        <f t="shared" ref="S2:AT2" si="0">IF($C$2=0,0,COUNTIF(S4:S103,1)/$C$2*100)</f>
        <v>100</v>
      </c>
      <c r="T2" s="13">
        <f t="shared" si="0"/>
        <v>44.444444444444443</v>
      </c>
      <c r="U2" s="13">
        <f>IF($C$2=0,0,COUNTIF(U4:U103,1)/$C$2*100)</f>
        <v>96.296296296296291</v>
      </c>
      <c r="V2" s="13">
        <f>IF(COUNTIF(U4:U102,0)=0,100,(COUNTIFS(V4:V102,1,U4:U102,0)/COUNTIF(U4:U102,0))*100)</f>
        <v>100</v>
      </c>
      <c r="W2" s="13">
        <f t="shared" si="0"/>
        <v>40.74074074074074</v>
      </c>
      <c r="X2" s="13">
        <f t="shared" si="0"/>
        <v>100</v>
      </c>
      <c r="Y2" s="13">
        <f t="shared" si="0"/>
        <v>81.481481481481481</v>
      </c>
      <c r="Z2" s="13">
        <f t="shared" si="0"/>
        <v>92.592592592592595</v>
      </c>
      <c r="AA2" s="13">
        <f t="shared" si="0"/>
        <v>96.296296296296291</v>
      </c>
      <c r="AB2" s="13">
        <f t="shared" si="0"/>
        <v>100</v>
      </c>
      <c r="AC2" s="13">
        <f t="shared" si="0"/>
        <v>100</v>
      </c>
      <c r="AD2" s="13">
        <f t="shared" si="0"/>
        <v>100</v>
      </c>
      <c r="AE2" s="13">
        <f t="shared" si="0"/>
        <v>100</v>
      </c>
      <c r="AF2" s="13">
        <f>SUM(AF4:AF103)</f>
        <v>94</v>
      </c>
      <c r="AG2" s="13">
        <f t="shared" si="0"/>
        <v>96.296296296296291</v>
      </c>
      <c r="AH2" s="13">
        <f t="shared" si="0"/>
        <v>92.592592592592595</v>
      </c>
      <c r="AI2" s="13">
        <f t="shared" si="0"/>
        <v>25.925925925925924</v>
      </c>
      <c r="AJ2" s="13">
        <f t="shared" si="0"/>
        <v>96.296296296296291</v>
      </c>
      <c r="AK2" s="13">
        <f t="shared" si="0"/>
        <v>77.777777777777786</v>
      </c>
      <c r="AL2" s="13">
        <f t="shared" si="0"/>
        <v>59.259259259259252</v>
      </c>
      <c r="AM2" s="13">
        <f t="shared" si="0"/>
        <v>81.481481481481481</v>
      </c>
      <c r="AN2" s="13">
        <f t="shared" si="0"/>
        <v>81.481481481481481</v>
      </c>
      <c r="AO2" s="13">
        <f t="shared" si="0"/>
        <v>81.481481481481481</v>
      </c>
      <c r="AP2" s="13">
        <f t="shared" si="0"/>
        <v>100</v>
      </c>
      <c r="AQ2" s="13">
        <f t="shared" si="0"/>
        <v>100</v>
      </c>
      <c r="AR2" s="13">
        <f t="shared" si="0"/>
        <v>74.074074074074076</v>
      </c>
      <c r="AS2" s="13">
        <f t="shared" si="0"/>
        <v>85.18518518518519</v>
      </c>
      <c r="AT2" s="13">
        <f t="shared" si="0"/>
        <v>92.592592592592595</v>
      </c>
      <c r="AU2" s="14">
        <f>IF(E2=0,0,(206.835-(84.6*(I2))-(1.015*(F2))))</f>
        <v>31.801157024793401</v>
      </c>
      <c r="AV2" s="14">
        <f>IF(E2=0,0,(0.39*F2)+(11.8*I2)-15.59)</f>
        <v>13.117957497048408</v>
      </c>
      <c r="AW2" s="14">
        <f>IF(E2=0,0,((0.0588*K2*100)-(0.296*(D2/E2)*100)-15.8))</f>
        <v>14.912644628099169</v>
      </c>
      <c r="AX2" s="14">
        <f>IF(G2=0,0,(4.71*K2)+(0.5*F2)-21.43)</f>
        <v>13.185976977567883</v>
      </c>
      <c r="AY2" s="13">
        <f t="shared" ref="AY2:BA2" si="1">IF($C$2=0,0,COUNTIF(AY4:AY103,1)/$C$2*100)</f>
        <v>100</v>
      </c>
      <c r="AZ2" s="13">
        <f t="shared" si="1"/>
        <v>100</v>
      </c>
      <c r="BA2" s="13">
        <f t="shared" si="1"/>
        <v>100</v>
      </c>
      <c r="BG2" s="14">
        <f>IF(E2=0,0,AF2/E2*1000)</f>
        <v>194.21487603305783</v>
      </c>
      <c r="BH2" s="15">
        <f>E2/200/24/60</f>
        <v>1.6805555555555556E-3</v>
      </c>
      <c r="BI2" s="15">
        <f>IF($C$2=0,0,BH2/$C$2)</f>
        <v>6.2242798353909462E-5</v>
      </c>
      <c r="BJ2" s="13">
        <f>IF($C$2=0,0,D2/$C$2)</f>
        <v>1.037037037037037</v>
      </c>
      <c r="BK2" s="13">
        <f>IF($C$2=0,0,E2/$C$2)</f>
        <v>17.925925925925927</v>
      </c>
      <c r="BL2" s="13">
        <f>IF($C$2=0,0,AF2/$C$2)</f>
        <v>3.4814814814814814</v>
      </c>
      <c r="BM2" s="13">
        <f>(0.5*W2)+(0.5*X2)</f>
        <v>70.370370370370367</v>
      </c>
      <c r="BN2" s="13">
        <f>IF(C2=0,0,J2/G2*100)</f>
        <v>96.597900832428522</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48" x14ac:dyDescent="0.2">
      <c r="A4">
        <v>1</v>
      </c>
      <c r="B4" s="20" t="s">
        <v>1214</v>
      </c>
      <c r="C4" s="3" t="s">
        <v>192</v>
      </c>
      <c r="D4">
        <v>1</v>
      </c>
      <c r="E4">
        <v>1</v>
      </c>
      <c r="F4">
        <f>IF(B4="",0,(LEN(B4)-LEN(SUBSTITUTE(B4,". ","."))+1))</f>
        <v>1</v>
      </c>
      <c r="G4">
        <f>IF(B4="",0,LEN(B4)-LEN(SUBSTITUTE(B4," ",""))+1)</f>
        <v>15</v>
      </c>
      <c r="H4">
        <f>IF(F4=0,0,G4/F4)</f>
        <v>15</v>
      </c>
      <c r="I4">
        <f>LEN(SUBSTITUTE(B4," ",""))</f>
        <v>90</v>
      </c>
      <c r="J4">
        <v>24</v>
      </c>
      <c r="K4">
        <f>IF(G4=0,0,J4/G4)</f>
        <v>1.6</v>
      </c>
      <c r="L4">
        <f>LEN(SUBSTITUTE(SUBSTITUTE(SUBSTITUTE(SUBSTITUTE(SUBSTITUTE(SUBSTITUTE(SUBSTITUTE(SUBSTITUTE(SUBSTITUTE(SUBSTITUTE(SUBSTITUTE(SUBSTITUTE(SUBSTITUTE(SUBSTITUTE(SUBSTITUTE(SUBSTITUTE(SUBSTITUTE(SUBSTITUTE(SUBSTITUTE(B4," ",""),".",""),",",""),"?",""),"!",""),";",""),"(",""),")",""),"[",""),"]",""),"-",""),"{",""),"}",""),"/",""),"+",""),"*",""),"_",""),"&amp;",""),"#",""))</f>
        <v>77</v>
      </c>
      <c r="M4" s="2">
        <f>IF(G4=0,0,L4/G4)</f>
        <v>5.1333333333333337</v>
      </c>
      <c r="N4">
        <v>0</v>
      </c>
      <c r="O4">
        <v>1</v>
      </c>
      <c r="P4">
        <v>1</v>
      </c>
      <c r="Q4">
        <v>0</v>
      </c>
      <c r="R4">
        <v>1</v>
      </c>
      <c r="S4" s="32">
        <v>1</v>
      </c>
      <c r="T4">
        <f>QUOTIENT((Q4+R4+S4),3)</f>
        <v>0</v>
      </c>
      <c r="U4">
        <v>1</v>
      </c>
      <c r="V4">
        <v>1</v>
      </c>
      <c r="W4">
        <f>QUOTIENT((P4+T4),2)</f>
        <v>0</v>
      </c>
      <c r="X4">
        <f>IF(U4=1,1,IF(V4=1,1,0))</f>
        <v>1</v>
      </c>
      <c r="Y4" s="54">
        <v>1</v>
      </c>
      <c r="Z4" s="54">
        <v>1</v>
      </c>
      <c r="AA4">
        <v>1</v>
      </c>
      <c r="AB4">
        <v>1</v>
      </c>
      <c r="AC4">
        <v>1</v>
      </c>
      <c r="AD4">
        <v>1</v>
      </c>
      <c r="AE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13</v>
      </c>
      <c r="AG4">
        <v>1</v>
      </c>
      <c r="AH4">
        <f>IF(G4&gt;0,IF((LEN(B4)-LEN(SUBSTITUTE(B4,"/","")))&gt;0,0,1),0)</f>
        <v>1</v>
      </c>
      <c r="AI4">
        <v>0</v>
      </c>
      <c r="AJ4">
        <v>1</v>
      </c>
      <c r="AK4">
        <f>IF(G4&gt;0,IF(((LEN(B4)-LEN(SUBSTITUTE(B4,"(","")))+(LEN(B4)-LEN(SUBSTITUTE(B4,")","")))+(LEN(B4)-LEN(SUBSTITUTE(B4,"[","")))+(LEN(B4)-LEN(SUBSTITUTE(B4,"]","")))+(LEN(B4)-LEN(SUBSTITUTE(B4,"{","")))+(LEN(B4)-LEN(SUBSTITUTE(B4,"}",""))))&gt;0,0,1),0)</f>
        <v>0</v>
      </c>
      <c r="AL4">
        <v>1</v>
      </c>
      <c r="AM4">
        <v>1</v>
      </c>
      <c r="AN4">
        <v>1</v>
      </c>
      <c r="AO4">
        <v>1</v>
      </c>
      <c r="AP4">
        <v>1</v>
      </c>
      <c r="AQ4">
        <v>1</v>
      </c>
      <c r="AR4" s="54">
        <v>1</v>
      </c>
      <c r="AS4">
        <v>1</v>
      </c>
      <c r="AT4">
        <v>1</v>
      </c>
      <c r="AU4">
        <f>IF(G4=0,0,(206.835-(84.6*(K4))-(1.015*(H4))))</f>
        <v>56.250000000000028</v>
      </c>
      <c r="AV4">
        <f>IF(G4=0,0,(0.39*H4)+(11.8*K4)-15.59)</f>
        <v>9.1400000000000041</v>
      </c>
      <c r="AW4">
        <f>IF(G4=0,0,((0.0588*M4*100)-(0.296*(F4/G4)*100)-15.8))</f>
        <v>12.410666666666668</v>
      </c>
      <c r="AX4">
        <f>IF(I4=0,0,(4.71*M4)+(0.5*H4)-21.43)</f>
        <v>10.248000000000001</v>
      </c>
      <c r="AY4">
        <v>1</v>
      </c>
      <c r="AZ4" s="54">
        <v>1</v>
      </c>
      <c r="BA4" s="54">
        <v>1</v>
      </c>
      <c r="BB4">
        <v>2</v>
      </c>
      <c r="BG4">
        <f t="shared" ref="BG4:BG30" si="2">IF(G4=0,0,AF4/G4*1000)</f>
        <v>866.66666666666674</v>
      </c>
      <c r="BH4" s="11">
        <f>G4/200/24/60</f>
        <v>5.208333333333333E-5</v>
      </c>
    </row>
    <row r="5" spans="1:67" ht="80" x14ac:dyDescent="0.2">
      <c r="A5">
        <v>2</v>
      </c>
      <c r="B5" s="20" t="s">
        <v>1262</v>
      </c>
      <c r="C5" s="3" t="s">
        <v>203</v>
      </c>
      <c r="D5">
        <v>1</v>
      </c>
      <c r="E5">
        <v>1</v>
      </c>
      <c r="F5">
        <f t="shared" ref="F5:F68" si="3">IF(B5="",0,(LEN(B5)-LEN(SUBSTITUTE(B5,". ","."))+1))</f>
        <v>1</v>
      </c>
      <c r="G5">
        <f t="shared" ref="G5:G68" si="4">IF(B5="",0,LEN(B5)-LEN(SUBSTITUTE(B5," ",""))+1)</f>
        <v>29</v>
      </c>
      <c r="H5">
        <f t="shared" ref="H5:H68" si="5">IF(F5=0,0,G5/F5)</f>
        <v>29</v>
      </c>
      <c r="I5" s="54">
        <f t="shared" ref="I5:I68" si="6">LEN(SUBSTITUTE(B5," ",""))</f>
        <v>153</v>
      </c>
      <c r="J5">
        <v>49</v>
      </c>
      <c r="K5">
        <f t="shared" ref="K5:K68" si="7">IF(G5=0,0,J5/G5)</f>
        <v>1.6896551724137931</v>
      </c>
      <c r="L5">
        <f t="shared" ref="L5:L68" si="8">LEN(SUBSTITUTE(SUBSTITUTE(SUBSTITUTE(SUBSTITUTE(SUBSTITUTE(SUBSTITUTE(SUBSTITUTE(SUBSTITUTE(SUBSTITUTE(SUBSTITUTE(SUBSTITUTE(SUBSTITUTE(SUBSTITUTE(SUBSTITUTE(SUBSTITUTE(SUBSTITUTE(SUBSTITUTE(SUBSTITUTE(SUBSTITUTE(B5," ",""),".",""),",",""),"?",""),"!",""),";",""),"(",""),")",""),"[",""),"]",""),"-",""),"{",""),"}",""),"/",""),"+",""),"*",""),"_",""),"&amp;",""),"#",""))</f>
        <v>140</v>
      </c>
      <c r="M5" s="2">
        <f t="shared" ref="M5:M68" si="9">IF(G5=0,0,L5/G5)</f>
        <v>4.8275862068965516</v>
      </c>
      <c r="N5">
        <v>0</v>
      </c>
      <c r="O5">
        <v>1</v>
      </c>
      <c r="P5">
        <v>1</v>
      </c>
      <c r="Q5">
        <v>1</v>
      </c>
      <c r="R5" s="54">
        <v>1</v>
      </c>
      <c r="S5" s="32">
        <v>1</v>
      </c>
      <c r="T5">
        <f t="shared" ref="T5:T68" si="10">QUOTIENT((Q5+R5+S5),3)</f>
        <v>1</v>
      </c>
      <c r="U5">
        <v>1</v>
      </c>
      <c r="V5">
        <v>1</v>
      </c>
      <c r="W5">
        <f t="shared" ref="W5:W68" si="11">QUOTIENT((P5+T5),2)</f>
        <v>1</v>
      </c>
      <c r="X5">
        <f t="shared" ref="X5:X68" si="12">IF(U5=1,1,IF(V5=1,1,0))</f>
        <v>1</v>
      </c>
      <c r="Y5" s="54">
        <v>0</v>
      </c>
      <c r="Z5" s="54">
        <v>1</v>
      </c>
      <c r="AA5" s="54">
        <v>1</v>
      </c>
      <c r="AB5" s="54">
        <v>1</v>
      </c>
      <c r="AC5" s="54">
        <v>1</v>
      </c>
      <c r="AD5" s="54">
        <v>1</v>
      </c>
      <c r="AE5" s="54">
        <v>1</v>
      </c>
      <c r="AF5">
        <f t="shared" ref="AF5:AF68" si="13">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13</v>
      </c>
      <c r="AG5" s="54">
        <v>1</v>
      </c>
      <c r="AH5">
        <f t="shared" ref="AH5:AH68" si="14">IF(G5&gt;0,IF((LEN(B5)-LEN(SUBSTITUTE(B5,"/","")))&gt;0,0,1),0)</f>
        <v>0</v>
      </c>
      <c r="AI5" s="54">
        <v>0</v>
      </c>
      <c r="AJ5">
        <v>1</v>
      </c>
      <c r="AK5">
        <f t="shared" ref="AK5:AK68" si="15">IF(G5&gt;0,IF(((LEN(B5)-LEN(SUBSTITUTE(B5,"(","")))+(LEN(B5)-LEN(SUBSTITUTE(B5,")","")))+(LEN(B5)-LEN(SUBSTITUTE(B5,"[","")))+(LEN(B5)-LEN(SUBSTITUTE(B5,"]","")))+(LEN(B5)-LEN(SUBSTITUTE(B5,"{","")))+(LEN(B5)-LEN(SUBSTITUTE(B5,"}",""))))&gt;0,0,1),0)</f>
        <v>0</v>
      </c>
      <c r="AL5" s="54">
        <v>1</v>
      </c>
      <c r="AM5" s="54">
        <v>1</v>
      </c>
      <c r="AN5" s="54">
        <v>1</v>
      </c>
      <c r="AO5" s="54">
        <v>1</v>
      </c>
      <c r="AP5" s="54">
        <v>1</v>
      </c>
      <c r="AQ5" s="54">
        <v>1</v>
      </c>
      <c r="AR5" s="54">
        <v>1</v>
      </c>
      <c r="AS5" s="54">
        <v>1</v>
      </c>
      <c r="AT5" s="54">
        <v>1</v>
      </c>
      <c r="AU5">
        <f t="shared" ref="AU5:AU68" si="16">IF(G5=0,0,(206.835-(84.6*(K5))-(1.015*(H5))))</f>
        <v>34.455172413793122</v>
      </c>
      <c r="AV5">
        <f t="shared" ref="AV5:AV68" si="17">IF(G5=0,0,(0.39*H5)+(11.8*K5)-15.59)</f>
        <v>15.657931034482761</v>
      </c>
      <c r="AW5" s="54">
        <f t="shared" ref="AW5:AW68" si="18">IF(G5=0,0,((0.0588*M5*100)-(0.296*(F5/G5)*100)-15.8))</f>
        <v>11.565517241379307</v>
      </c>
      <c r="AX5">
        <f t="shared" ref="AX5:AX68" si="19">IF(I5=0,0,(4.71*M5)+(0.5*H5)-21.43)</f>
        <v>15.807931034482756</v>
      </c>
      <c r="AY5" s="54">
        <v>1</v>
      </c>
      <c r="AZ5" s="54">
        <v>1</v>
      </c>
      <c r="BA5" s="54">
        <v>1</v>
      </c>
      <c r="BB5">
        <v>9</v>
      </c>
      <c r="BG5">
        <f t="shared" si="2"/>
        <v>448.27586206896552</v>
      </c>
      <c r="BH5" s="11">
        <f t="shared" ref="BH5:BH68" si="20">G5/200/24/60</f>
        <v>1.0069444444444445E-4</v>
      </c>
    </row>
    <row r="6" spans="1:67" ht="80" x14ac:dyDescent="0.2">
      <c r="A6">
        <v>3</v>
      </c>
      <c r="B6" s="20" t="s">
        <v>1263</v>
      </c>
      <c r="C6" s="3" t="s">
        <v>192</v>
      </c>
      <c r="D6">
        <v>1</v>
      </c>
      <c r="E6">
        <v>1</v>
      </c>
      <c r="F6">
        <f t="shared" si="3"/>
        <v>1</v>
      </c>
      <c r="G6">
        <f t="shared" si="4"/>
        <v>28</v>
      </c>
      <c r="H6">
        <f t="shared" si="5"/>
        <v>28</v>
      </c>
      <c r="I6" s="54">
        <f t="shared" si="6"/>
        <v>153</v>
      </c>
      <c r="J6">
        <v>50</v>
      </c>
      <c r="K6">
        <f t="shared" si="7"/>
        <v>1.7857142857142858</v>
      </c>
      <c r="L6">
        <f t="shared" si="8"/>
        <v>152</v>
      </c>
      <c r="M6" s="2">
        <f t="shared" si="9"/>
        <v>5.4285714285714288</v>
      </c>
      <c r="N6">
        <v>0</v>
      </c>
      <c r="O6">
        <v>1</v>
      </c>
      <c r="P6">
        <v>1</v>
      </c>
      <c r="Q6">
        <v>0</v>
      </c>
      <c r="R6" s="54">
        <v>1</v>
      </c>
      <c r="S6" s="32">
        <v>1</v>
      </c>
      <c r="T6">
        <f t="shared" si="10"/>
        <v>0</v>
      </c>
      <c r="U6">
        <v>1</v>
      </c>
      <c r="V6">
        <v>1</v>
      </c>
      <c r="W6">
        <f t="shared" si="11"/>
        <v>0</v>
      </c>
      <c r="X6">
        <f t="shared" si="12"/>
        <v>1</v>
      </c>
      <c r="Y6" s="54">
        <v>1</v>
      </c>
      <c r="Z6" s="54">
        <v>1</v>
      </c>
      <c r="AA6" s="54">
        <v>1</v>
      </c>
      <c r="AB6" s="54">
        <v>1</v>
      </c>
      <c r="AC6" s="54">
        <v>1</v>
      </c>
      <c r="AD6" s="54">
        <v>1</v>
      </c>
      <c r="AE6" s="54">
        <v>1</v>
      </c>
      <c r="AF6">
        <f t="shared" si="13"/>
        <v>1</v>
      </c>
      <c r="AG6" s="54">
        <v>1</v>
      </c>
      <c r="AH6">
        <f t="shared" si="14"/>
        <v>1</v>
      </c>
      <c r="AI6" s="54">
        <v>0</v>
      </c>
      <c r="AJ6">
        <v>0</v>
      </c>
      <c r="AK6">
        <f t="shared" si="15"/>
        <v>1</v>
      </c>
      <c r="AL6" s="54">
        <v>1</v>
      </c>
      <c r="AM6" s="54">
        <v>0</v>
      </c>
      <c r="AN6" s="54">
        <v>1</v>
      </c>
      <c r="AO6" s="54">
        <v>1</v>
      </c>
      <c r="AP6" s="54">
        <v>1</v>
      </c>
      <c r="AQ6" s="54">
        <v>1</v>
      </c>
      <c r="AR6" s="54">
        <v>1</v>
      </c>
      <c r="AS6" s="54">
        <v>1</v>
      </c>
      <c r="AT6" s="54">
        <v>1</v>
      </c>
      <c r="AU6">
        <f t="shared" si="16"/>
        <v>27.343571428571455</v>
      </c>
      <c r="AV6">
        <f t="shared" si="17"/>
        <v>16.401428571428571</v>
      </c>
      <c r="AW6" s="54">
        <f t="shared" si="18"/>
        <v>15.062857142857141</v>
      </c>
      <c r="AX6">
        <f t="shared" si="19"/>
        <v>18.138571428571431</v>
      </c>
      <c r="AY6" s="54">
        <v>1</v>
      </c>
      <c r="AZ6" s="54">
        <v>1</v>
      </c>
      <c r="BA6" s="54">
        <v>1</v>
      </c>
      <c r="BB6">
        <v>8</v>
      </c>
      <c r="BG6">
        <f t="shared" si="2"/>
        <v>35.714285714285715</v>
      </c>
      <c r="BH6" s="11">
        <f t="shared" si="20"/>
        <v>9.722222222222223E-5</v>
      </c>
      <c r="BK6" s="11"/>
      <c r="BL6" s="11"/>
    </row>
    <row r="7" spans="1:67" ht="64" x14ac:dyDescent="0.2">
      <c r="A7">
        <v>4</v>
      </c>
      <c r="B7" s="20" t="s">
        <v>1217</v>
      </c>
      <c r="C7" s="3" t="s">
        <v>205</v>
      </c>
      <c r="D7">
        <v>1</v>
      </c>
      <c r="E7">
        <v>1</v>
      </c>
      <c r="F7">
        <f t="shared" si="3"/>
        <v>1</v>
      </c>
      <c r="G7">
        <f t="shared" si="4"/>
        <v>22</v>
      </c>
      <c r="H7">
        <f t="shared" si="5"/>
        <v>22</v>
      </c>
      <c r="I7" s="54">
        <f t="shared" si="6"/>
        <v>128</v>
      </c>
      <c r="J7">
        <v>41</v>
      </c>
      <c r="K7">
        <f t="shared" si="7"/>
        <v>1.8636363636363635</v>
      </c>
      <c r="L7">
        <f t="shared" si="8"/>
        <v>126</v>
      </c>
      <c r="M7" s="2">
        <f t="shared" si="9"/>
        <v>5.7272727272727275</v>
      </c>
      <c r="N7">
        <v>0</v>
      </c>
      <c r="O7">
        <v>1</v>
      </c>
      <c r="P7">
        <v>1</v>
      </c>
      <c r="Q7">
        <v>0</v>
      </c>
      <c r="R7" s="54">
        <v>1</v>
      </c>
      <c r="S7" s="32">
        <v>1</v>
      </c>
      <c r="T7">
        <f t="shared" si="10"/>
        <v>0</v>
      </c>
      <c r="U7">
        <v>1</v>
      </c>
      <c r="V7">
        <v>1</v>
      </c>
      <c r="W7">
        <f t="shared" si="11"/>
        <v>0</v>
      </c>
      <c r="X7">
        <f t="shared" si="12"/>
        <v>1</v>
      </c>
      <c r="Y7" s="54">
        <v>1</v>
      </c>
      <c r="Z7" s="54">
        <v>0</v>
      </c>
      <c r="AA7" s="54">
        <v>1</v>
      </c>
      <c r="AB7" s="54">
        <v>1</v>
      </c>
      <c r="AC7" s="54">
        <v>1</v>
      </c>
      <c r="AD7" s="54">
        <v>1</v>
      </c>
      <c r="AE7" s="54">
        <v>1</v>
      </c>
      <c r="AF7">
        <f t="shared" si="13"/>
        <v>2</v>
      </c>
      <c r="AG7" s="54">
        <v>1</v>
      </c>
      <c r="AH7">
        <f t="shared" si="14"/>
        <v>1</v>
      </c>
      <c r="AI7" s="54">
        <v>0</v>
      </c>
      <c r="AJ7" s="54">
        <v>1</v>
      </c>
      <c r="AK7">
        <f t="shared" si="15"/>
        <v>1</v>
      </c>
      <c r="AL7" s="54">
        <v>1</v>
      </c>
      <c r="AM7" s="54">
        <v>1</v>
      </c>
      <c r="AN7" s="54">
        <v>1</v>
      </c>
      <c r="AO7" s="54">
        <v>1</v>
      </c>
      <c r="AP7" s="54">
        <v>1</v>
      </c>
      <c r="AQ7" s="54">
        <v>1</v>
      </c>
      <c r="AR7" s="54">
        <v>1</v>
      </c>
      <c r="AS7" s="54">
        <v>1</v>
      </c>
      <c r="AT7" s="54">
        <v>1</v>
      </c>
      <c r="AU7">
        <f t="shared" si="16"/>
        <v>26.841363636363653</v>
      </c>
      <c r="AV7">
        <f t="shared" si="17"/>
        <v>14.980909090909091</v>
      </c>
      <c r="AW7" s="54">
        <f t="shared" si="18"/>
        <v>16.530909090909095</v>
      </c>
      <c r="AX7">
        <f t="shared" si="19"/>
        <v>16.545454545454547</v>
      </c>
      <c r="AY7" s="54">
        <v>1</v>
      </c>
      <c r="AZ7" s="54">
        <v>1</v>
      </c>
      <c r="BA7" s="54">
        <v>1</v>
      </c>
      <c r="BB7">
        <v>6</v>
      </c>
      <c r="BG7">
        <f t="shared" si="2"/>
        <v>90.909090909090907</v>
      </c>
      <c r="BH7" s="11">
        <f t="shared" si="20"/>
        <v>7.6388888888888887E-5</v>
      </c>
    </row>
    <row r="8" spans="1:67" ht="64" x14ac:dyDescent="0.2">
      <c r="A8">
        <v>5</v>
      </c>
      <c r="B8" s="20" t="s">
        <v>1218</v>
      </c>
      <c r="C8" s="3" t="s">
        <v>192</v>
      </c>
      <c r="D8">
        <v>1</v>
      </c>
      <c r="E8">
        <v>1</v>
      </c>
      <c r="F8">
        <f t="shared" si="3"/>
        <v>1</v>
      </c>
      <c r="G8">
        <f t="shared" si="4"/>
        <v>16</v>
      </c>
      <c r="H8">
        <f t="shared" si="5"/>
        <v>16</v>
      </c>
      <c r="I8" s="54">
        <f t="shared" si="6"/>
        <v>110</v>
      </c>
      <c r="J8">
        <v>36</v>
      </c>
      <c r="K8">
        <f t="shared" si="7"/>
        <v>2.25</v>
      </c>
      <c r="L8">
        <f t="shared" si="8"/>
        <v>108</v>
      </c>
      <c r="M8" s="2">
        <f t="shared" si="9"/>
        <v>6.75</v>
      </c>
      <c r="N8">
        <v>0</v>
      </c>
      <c r="O8">
        <v>1</v>
      </c>
      <c r="P8">
        <v>1</v>
      </c>
      <c r="Q8">
        <v>0</v>
      </c>
      <c r="R8" s="54">
        <v>1</v>
      </c>
      <c r="S8" s="32">
        <v>1</v>
      </c>
      <c r="T8">
        <f t="shared" si="10"/>
        <v>0</v>
      </c>
      <c r="U8">
        <v>1</v>
      </c>
      <c r="V8">
        <v>1</v>
      </c>
      <c r="W8">
        <f t="shared" si="11"/>
        <v>0</v>
      </c>
      <c r="X8">
        <f t="shared" si="12"/>
        <v>1</v>
      </c>
      <c r="Y8" s="54">
        <v>1</v>
      </c>
      <c r="Z8" s="54">
        <v>0</v>
      </c>
      <c r="AA8" s="54">
        <v>1</v>
      </c>
      <c r="AB8" s="54">
        <v>1</v>
      </c>
      <c r="AC8" s="54">
        <v>1</v>
      </c>
      <c r="AD8" s="54">
        <v>1</v>
      </c>
      <c r="AE8" s="54">
        <v>1</v>
      </c>
      <c r="AF8">
        <f t="shared" si="13"/>
        <v>2</v>
      </c>
      <c r="AG8" s="54">
        <v>1</v>
      </c>
      <c r="AH8">
        <f t="shared" si="14"/>
        <v>1</v>
      </c>
      <c r="AI8" s="54">
        <v>1</v>
      </c>
      <c r="AJ8" s="54">
        <v>1</v>
      </c>
      <c r="AK8">
        <f t="shared" si="15"/>
        <v>1</v>
      </c>
      <c r="AL8" s="54">
        <v>1</v>
      </c>
      <c r="AM8" s="54">
        <v>1</v>
      </c>
      <c r="AN8" s="54">
        <v>1</v>
      </c>
      <c r="AO8" s="54">
        <v>1</v>
      </c>
      <c r="AP8" s="54">
        <v>1</v>
      </c>
      <c r="AQ8" s="54">
        <v>1</v>
      </c>
      <c r="AR8" s="54">
        <v>1</v>
      </c>
      <c r="AS8" s="54">
        <v>1</v>
      </c>
      <c r="AT8" s="54">
        <v>1</v>
      </c>
      <c r="AU8">
        <f t="shared" si="16"/>
        <v>0.24500000000001521</v>
      </c>
      <c r="AV8">
        <f t="shared" si="17"/>
        <v>17.2</v>
      </c>
      <c r="AW8" s="54">
        <f t="shared" si="18"/>
        <v>22.039999999999996</v>
      </c>
      <c r="AX8">
        <f t="shared" si="19"/>
        <v>18.362500000000004</v>
      </c>
      <c r="AY8" s="54">
        <v>1</v>
      </c>
      <c r="AZ8" s="54">
        <v>1</v>
      </c>
      <c r="BA8" s="54">
        <v>1</v>
      </c>
      <c r="BB8">
        <v>5</v>
      </c>
      <c r="BG8">
        <f t="shared" si="2"/>
        <v>125</v>
      </c>
      <c r="BH8" s="11">
        <f t="shared" si="20"/>
        <v>5.5555555555555558E-5</v>
      </c>
    </row>
    <row r="9" spans="1:67" ht="64" x14ac:dyDescent="0.2">
      <c r="A9">
        <v>6</v>
      </c>
      <c r="B9" s="23" t="s">
        <v>1264</v>
      </c>
      <c r="C9" s="3" t="s">
        <v>192</v>
      </c>
      <c r="D9">
        <v>1</v>
      </c>
      <c r="E9">
        <v>1</v>
      </c>
      <c r="F9">
        <f t="shared" si="3"/>
        <v>1</v>
      </c>
      <c r="G9">
        <f t="shared" si="4"/>
        <v>18</v>
      </c>
      <c r="H9">
        <f t="shared" si="5"/>
        <v>18</v>
      </c>
      <c r="I9" s="54">
        <f t="shared" si="6"/>
        <v>124</v>
      </c>
      <c r="J9">
        <v>42</v>
      </c>
      <c r="K9">
        <f t="shared" si="7"/>
        <v>2.3333333333333335</v>
      </c>
      <c r="L9">
        <f t="shared" si="8"/>
        <v>122</v>
      </c>
      <c r="M9" s="2">
        <f t="shared" si="9"/>
        <v>6.7777777777777777</v>
      </c>
      <c r="N9">
        <v>0</v>
      </c>
      <c r="O9">
        <v>1</v>
      </c>
      <c r="P9">
        <v>1</v>
      </c>
      <c r="Q9">
        <v>0</v>
      </c>
      <c r="R9" s="54">
        <v>0</v>
      </c>
      <c r="S9" s="32">
        <v>1</v>
      </c>
      <c r="T9">
        <f t="shared" si="10"/>
        <v>0</v>
      </c>
      <c r="U9">
        <v>1</v>
      </c>
      <c r="V9">
        <v>1</v>
      </c>
      <c r="W9">
        <f t="shared" si="11"/>
        <v>0</v>
      </c>
      <c r="X9">
        <f t="shared" si="12"/>
        <v>1</v>
      </c>
      <c r="Y9" s="54">
        <v>1</v>
      </c>
      <c r="Z9" s="54">
        <v>1</v>
      </c>
      <c r="AA9" s="54">
        <v>1</v>
      </c>
      <c r="AB9" s="54">
        <v>1</v>
      </c>
      <c r="AC9" s="54">
        <v>1</v>
      </c>
      <c r="AD9" s="54">
        <v>1</v>
      </c>
      <c r="AE9" s="54">
        <v>1</v>
      </c>
      <c r="AF9">
        <f t="shared" si="13"/>
        <v>2</v>
      </c>
      <c r="AG9" s="54">
        <v>1</v>
      </c>
      <c r="AH9">
        <f t="shared" si="14"/>
        <v>1</v>
      </c>
      <c r="AI9" s="54">
        <v>0</v>
      </c>
      <c r="AJ9" s="54">
        <v>1</v>
      </c>
      <c r="AK9">
        <f t="shared" si="15"/>
        <v>1</v>
      </c>
      <c r="AL9" s="54">
        <v>1</v>
      </c>
      <c r="AM9" s="54">
        <v>1</v>
      </c>
      <c r="AN9" s="54">
        <v>0</v>
      </c>
      <c r="AO9" s="54">
        <v>1</v>
      </c>
      <c r="AP9" s="54">
        <v>1</v>
      </c>
      <c r="AQ9" s="54">
        <v>1</v>
      </c>
      <c r="AR9" s="54">
        <v>1</v>
      </c>
      <c r="AS9" s="54">
        <v>1</v>
      </c>
      <c r="AT9" s="54">
        <v>0</v>
      </c>
      <c r="AU9">
        <f t="shared" si="16"/>
        <v>-8.8349999999999973</v>
      </c>
      <c r="AV9">
        <f t="shared" si="17"/>
        <v>18.963333333333335</v>
      </c>
      <c r="AW9" s="54">
        <f t="shared" si="18"/>
        <v>22.408888888888885</v>
      </c>
      <c r="AX9">
        <f t="shared" si="19"/>
        <v>19.493333333333332</v>
      </c>
      <c r="AY9" s="54">
        <v>1</v>
      </c>
      <c r="AZ9" s="54">
        <v>1</v>
      </c>
      <c r="BA9" s="54">
        <v>1</v>
      </c>
      <c r="BB9">
        <v>6</v>
      </c>
      <c r="BG9">
        <f t="shared" si="2"/>
        <v>111.1111111111111</v>
      </c>
      <c r="BH9" s="11">
        <f t="shared" si="20"/>
        <v>6.2500000000000001E-5</v>
      </c>
    </row>
    <row r="10" spans="1:67" ht="32" x14ac:dyDescent="0.2">
      <c r="A10">
        <v>7</v>
      </c>
      <c r="B10" s="20" t="s">
        <v>1220</v>
      </c>
      <c r="C10" s="3" t="s">
        <v>192</v>
      </c>
      <c r="D10">
        <v>1</v>
      </c>
      <c r="E10">
        <v>1</v>
      </c>
      <c r="F10">
        <f t="shared" si="3"/>
        <v>2</v>
      </c>
      <c r="G10">
        <f t="shared" si="4"/>
        <v>10</v>
      </c>
      <c r="H10">
        <f t="shared" si="5"/>
        <v>5</v>
      </c>
      <c r="I10" s="54">
        <f t="shared" si="6"/>
        <v>51</v>
      </c>
      <c r="J10">
        <v>14</v>
      </c>
      <c r="K10">
        <f t="shared" si="7"/>
        <v>1.4</v>
      </c>
      <c r="L10">
        <f t="shared" si="8"/>
        <v>46</v>
      </c>
      <c r="M10" s="2">
        <f t="shared" si="9"/>
        <v>4.5999999999999996</v>
      </c>
      <c r="N10">
        <v>0</v>
      </c>
      <c r="O10">
        <v>0</v>
      </c>
      <c r="P10">
        <v>1</v>
      </c>
      <c r="Q10">
        <v>0</v>
      </c>
      <c r="R10" s="54">
        <v>1</v>
      </c>
      <c r="S10" s="32">
        <v>1</v>
      </c>
      <c r="T10">
        <f t="shared" si="10"/>
        <v>0</v>
      </c>
      <c r="U10">
        <v>1</v>
      </c>
      <c r="V10">
        <v>1</v>
      </c>
      <c r="W10">
        <f t="shared" si="11"/>
        <v>0</v>
      </c>
      <c r="X10">
        <f t="shared" si="12"/>
        <v>1</v>
      </c>
      <c r="Y10" s="54">
        <v>1</v>
      </c>
      <c r="Z10" s="54">
        <v>1</v>
      </c>
      <c r="AA10" s="54">
        <v>1</v>
      </c>
      <c r="AB10" s="54">
        <v>1</v>
      </c>
      <c r="AC10" s="54">
        <v>1</v>
      </c>
      <c r="AD10" s="54">
        <v>1</v>
      </c>
      <c r="AE10" s="54">
        <v>1</v>
      </c>
      <c r="AF10">
        <f t="shared" si="13"/>
        <v>5</v>
      </c>
      <c r="AG10" s="54">
        <v>1</v>
      </c>
      <c r="AH10">
        <f t="shared" si="14"/>
        <v>1</v>
      </c>
      <c r="AI10" s="54">
        <v>1</v>
      </c>
      <c r="AJ10" s="54">
        <v>1</v>
      </c>
      <c r="AK10">
        <f t="shared" si="15"/>
        <v>0</v>
      </c>
      <c r="AL10" s="54">
        <v>1</v>
      </c>
      <c r="AM10" s="54">
        <v>1</v>
      </c>
      <c r="AN10" s="54">
        <v>1</v>
      </c>
      <c r="AO10" s="54">
        <v>1</v>
      </c>
      <c r="AP10" s="54">
        <v>1</v>
      </c>
      <c r="AQ10" s="54">
        <v>1</v>
      </c>
      <c r="AR10" s="54">
        <v>1</v>
      </c>
      <c r="AS10" s="54">
        <v>1</v>
      </c>
      <c r="AT10" s="54">
        <v>1</v>
      </c>
      <c r="AU10">
        <f t="shared" si="16"/>
        <v>83.320000000000022</v>
      </c>
      <c r="AV10">
        <f t="shared" si="17"/>
        <v>2.879999999999999</v>
      </c>
      <c r="AW10" s="54">
        <f t="shared" si="18"/>
        <v>5.3279999999999923</v>
      </c>
      <c r="AX10">
        <f t="shared" si="19"/>
        <v>2.7359999999999971</v>
      </c>
      <c r="AY10" s="54">
        <v>1</v>
      </c>
      <c r="AZ10" s="54">
        <v>1</v>
      </c>
      <c r="BA10" s="54">
        <v>1</v>
      </c>
      <c r="BB10">
        <v>1</v>
      </c>
      <c r="BG10">
        <f t="shared" si="2"/>
        <v>500</v>
      </c>
      <c r="BH10" s="11">
        <f t="shared" si="20"/>
        <v>3.4722222222222222E-5</v>
      </c>
    </row>
    <row r="11" spans="1:67" ht="64" x14ac:dyDescent="0.2">
      <c r="A11">
        <v>8</v>
      </c>
      <c r="B11" s="20" t="s">
        <v>1265</v>
      </c>
      <c r="C11" s="3" t="s">
        <v>203</v>
      </c>
      <c r="D11">
        <v>1</v>
      </c>
      <c r="E11">
        <v>1</v>
      </c>
      <c r="F11">
        <f t="shared" si="3"/>
        <v>1</v>
      </c>
      <c r="G11">
        <f t="shared" si="4"/>
        <v>26</v>
      </c>
      <c r="H11">
        <f t="shared" si="5"/>
        <v>26</v>
      </c>
      <c r="I11" s="54">
        <f t="shared" si="6"/>
        <v>138</v>
      </c>
      <c r="J11">
        <v>43</v>
      </c>
      <c r="K11">
        <f t="shared" si="7"/>
        <v>1.6538461538461537</v>
      </c>
      <c r="L11">
        <f t="shared" si="8"/>
        <v>129</v>
      </c>
      <c r="M11" s="2">
        <f t="shared" si="9"/>
        <v>4.9615384615384617</v>
      </c>
      <c r="N11">
        <v>0</v>
      </c>
      <c r="O11">
        <v>1</v>
      </c>
      <c r="P11">
        <v>0</v>
      </c>
      <c r="Q11">
        <v>1</v>
      </c>
      <c r="R11" s="54">
        <v>1</v>
      </c>
      <c r="S11" s="32">
        <v>1</v>
      </c>
      <c r="T11">
        <f t="shared" si="10"/>
        <v>1</v>
      </c>
      <c r="U11">
        <v>1</v>
      </c>
      <c r="V11">
        <v>1</v>
      </c>
      <c r="W11">
        <f t="shared" si="11"/>
        <v>0</v>
      </c>
      <c r="X11">
        <f t="shared" si="12"/>
        <v>1</v>
      </c>
      <c r="Y11" s="54">
        <v>0</v>
      </c>
      <c r="Z11" s="54">
        <v>1</v>
      </c>
      <c r="AA11" s="54">
        <v>1</v>
      </c>
      <c r="AB11" s="54">
        <v>1</v>
      </c>
      <c r="AC11" s="54">
        <v>1</v>
      </c>
      <c r="AD11" s="54">
        <v>1</v>
      </c>
      <c r="AE11" s="54">
        <v>1</v>
      </c>
      <c r="AF11">
        <f t="shared" si="13"/>
        <v>9</v>
      </c>
      <c r="AG11" s="54">
        <v>1</v>
      </c>
      <c r="AH11">
        <f t="shared" si="14"/>
        <v>0</v>
      </c>
      <c r="AI11" s="54">
        <v>0</v>
      </c>
      <c r="AJ11" s="54">
        <v>1</v>
      </c>
      <c r="AK11">
        <f t="shared" si="15"/>
        <v>0</v>
      </c>
      <c r="AL11" s="54">
        <v>1</v>
      </c>
      <c r="AM11" s="54">
        <v>1</v>
      </c>
      <c r="AN11" s="54">
        <v>1</v>
      </c>
      <c r="AO11" s="54">
        <v>1</v>
      </c>
      <c r="AP11" s="54">
        <v>1</v>
      </c>
      <c r="AQ11" s="54">
        <v>1</v>
      </c>
      <c r="AR11" s="54">
        <v>1</v>
      </c>
      <c r="AS11" s="54">
        <v>1</v>
      </c>
      <c r="AT11" s="54">
        <v>1</v>
      </c>
      <c r="AU11">
        <f t="shared" si="16"/>
        <v>40.529615384615411</v>
      </c>
      <c r="AV11">
        <f t="shared" si="17"/>
        <v>14.065384615384616</v>
      </c>
      <c r="AW11" s="54">
        <f t="shared" si="18"/>
        <v>12.235384615384618</v>
      </c>
      <c r="AX11">
        <f t="shared" si="19"/>
        <v>14.93884615384615</v>
      </c>
      <c r="AY11" s="54">
        <v>1</v>
      </c>
      <c r="AZ11" s="54">
        <v>1</v>
      </c>
      <c r="BA11" s="54">
        <v>1</v>
      </c>
      <c r="BB11">
        <v>8</v>
      </c>
      <c r="BG11">
        <f t="shared" si="2"/>
        <v>346.15384615384613</v>
      </c>
      <c r="BH11" s="11">
        <f t="shared" si="20"/>
        <v>9.0277777777777787E-5</v>
      </c>
    </row>
    <row r="12" spans="1:67" ht="32" x14ac:dyDescent="0.2">
      <c r="A12" t="s">
        <v>145</v>
      </c>
      <c r="B12" s="19" t="s">
        <v>1232</v>
      </c>
      <c r="C12" s="3" t="s">
        <v>192</v>
      </c>
      <c r="D12">
        <v>1</v>
      </c>
      <c r="E12">
        <v>1</v>
      </c>
      <c r="F12">
        <f t="shared" si="3"/>
        <v>1</v>
      </c>
      <c r="G12">
        <f t="shared" si="4"/>
        <v>8</v>
      </c>
      <c r="H12">
        <f t="shared" si="5"/>
        <v>8</v>
      </c>
      <c r="I12" s="54">
        <f t="shared" si="6"/>
        <v>35</v>
      </c>
      <c r="J12">
        <v>11</v>
      </c>
      <c r="K12">
        <f t="shared" si="7"/>
        <v>1.375</v>
      </c>
      <c r="L12">
        <f t="shared" si="8"/>
        <v>34</v>
      </c>
      <c r="M12" s="2">
        <f t="shared" si="9"/>
        <v>4.25</v>
      </c>
      <c r="N12">
        <v>0</v>
      </c>
      <c r="O12">
        <v>1</v>
      </c>
      <c r="P12">
        <v>1</v>
      </c>
      <c r="Q12">
        <v>1</v>
      </c>
      <c r="R12" s="54">
        <v>1</v>
      </c>
      <c r="S12" s="32">
        <v>1</v>
      </c>
      <c r="T12">
        <f t="shared" si="10"/>
        <v>1</v>
      </c>
      <c r="U12">
        <v>1</v>
      </c>
      <c r="V12">
        <v>1</v>
      </c>
      <c r="W12">
        <f t="shared" si="11"/>
        <v>1</v>
      </c>
      <c r="X12">
        <f t="shared" si="12"/>
        <v>1</v>
      </c>
      <c r="Y12" s="54">
        <v>0</v>
      </c>
      <c r="Z12" s="54">
        <v>1</v>
      </c>
      <c r="AA12" s="54">
        <v>1</v>
      </c>
      <c r="AB12" s="54">
        <v>1</v>
      </c>
      <c r="AC12" s="54">
        <v>1</v>
      </c>
      <c r="AD12" s="54">
        <v>1</v>
      </c>
      <c r="AE12" s="54">
        <v>1</v>
      </c>
      <c r="AF12">
        <f t="shared" si="13"/>
        <v>1</v>
      </c>
      <c r="AG12" s="54">
        <v>1</v>
      </c>
      <c r="AH12">
        <f t="shared" si="14"/>
        <v>1</v>
      </c>
      <c r="AI12" s="54">
        <v>1</v>
      </c>
      <c r="AJ12" s="54">
        <v>1</v>
      </c>
      <c r="AK12">
        <f t="shared" si="15"/>
        <v>1</v>
      </c>
      <c r="AL12" s="54">
        <v>1</v>
      </c>
      <c r="AM12" s="54">
        <v>1</v>
      </c>
      <c r="AN12" s="54">
        <v>1</v>
      </c>
      <c r="AO12" s="54">
        <v>1</v>
      </c>
      <c r="AP12" s="54">
        <v>1</v>
      </c>
      <c r="AQ12" s="54">
        <v>1</v>
      </c>
      <c r="AR12" s="54">
        <v>1</v>
      </c>
      <c r="AS12" s="54">
        <v>1</v>
      </c>
      <c r="AT12" s="54">
        <v>1</v>
      </c>
      <c r="AU12">
        <f t="shared" si="16"/>
        <v>82.390000000000015</v>
      </c>
      <c r="AV12">
        <f t="shared" si="17"/>
        <v>3.7550000000000026</v>
      </c>
      <c r="AW12" s="54">
        <f t="shared" si="18"/>
        <v>5.4899999999999984</v>
      </c>
      <c r="AX12">
        <f t="shared" si="19"/>
        <v>2.5874999999999986</v>
      </c>
      <c r="AY12" s="54">
        <v>1</v>
      </c>
      <c r="AZ12" s="54">
        <v>1</v>
      </c>
      <c r="BA12" s="54">
        <v>1</v>
      </c>
      <c r="BB12">
        <v>2</v>
      </c>
      <c r="BG12">
        <f t="shared" si="2"/>
        <v>125</v>
      </c>
      <c r="BH12" s="11">
        <f t="shared" si="20"/>
        <v>2.7777777777777779E-5</v>
      </c>
    </row>
    <row r="13" spans="1:67" ht="32" x14ac:dyDescent="0.2">
      <c r="A13" t="s">
        <v>144</v>
      </c>
      <c r="B13" s="19" t="s">
        <v>1233</v>
      </c>
      <c r="C13" s="3" t="s">
        <v>192</v>
      </c>
      <c r="D13">
        <v>1</v>
      </c>
      <c r="E13">
        <v>1</v>
      </c>
      <c r="F13">
        <f t="shared" si="3"/>
        <v>1</v>
      </c>
      <c r="G13">
        <f t="shared" si="4"/>
        <v>7</v>
      </c>
      <c r="H13">
        <f t="shared" si="5"/>
        <v>7</v>
      </c>
      <c r="I13" s="54">
        <f t="shared" si="6"/>
        <v>29</v>
      </c>
      <c r="J13">
        <v>8</v>
      </c>
      <c r="K13">
        <f t="shared" si="7"/>
        <v>1.1428571428571428</v>
      </c>
      <c r="L13">
        <f t="shared" si="8"/>
        <v>28</v>
      </c>
      <c r="M13" s="2">
        <f t="shared" si="9"/>
        <v>4</v>
      </c>
      <c r="N13">
        <v>0</v>
      </c>
      <c r="O13">
        <v>1</v>
      </c>
      <c r="P13">
        <v>1</v>
      </c>
      <c r="Q13">
        <v>1</v>
      </c>
      <c r="R13" s="54">
        <v>1</v>
      </c>
      <c r="S13" s="32">
        <v>1</v>
      </c>
      <c r="T13">
        <f t="shared" si="10"/>
        <v>1</v>
      </c>
      <c r="U13">
        <v>1</v>
      </c>
      <c r="V13">
        <v>1</v>
      </c>
      <c r="W13">
        <f t="shared" si="11"/>
        <v>1</v>
      </c>
      <c r="X13">
        <f t="shared" si="12"/>
        <v>1</v>
      </c>
      <c r="Y13" s="54">
        <v>0</v>
      </c>
      <c r="Z13" s="54">
        <v>1</v>
      </c>
      <c r="AA13" s="54">
        <v>1</v>
      </c>
      <c r="AB13" s="54">
        <v>1</v>
      </c>
      <c r="AC13" s="54">
        <v>1</v>
      </c>
      <c r="AD13" s="54">
        <v>1</v>
      </c>
      <c r="AE13" s="54">
        <v>1</v>
      </c>
      <c r="AF13">
        <f t="shared" si="13"/>
        <v>1</v>
      </c>
      <c r="AG13" s="54">
        <v>1</v>
      </c>
      <c r="AH13">
        <f t="shared" si="14"/>
        <v>1</v>
      </c>
      <c r="AI13" s="54">
        <v>1</v>
      </c>
      <c r="AJ13" s="54">
        <v>1</v>
      </c>
      <c r="AK13">
        <f t="shared" si="15"/>
        <v>1</v>
      </c>
      <c r="AL13" s="54">
        <v>1</v>
      </c>
      <c r="AM13" s="54">
        <v>1</v>
      </c>
      <c r="AN13" s="54">
        <v>1</v>
      </c>
      <c r="AO13" s="54">
        <v>1</v>
      </c>
      <c r="AP13" s="54">
        <v>1</v>
      </c>
      <c r="AQ13" s="54">
        <v>1</v>
      </c>
      <c r="AR13" s="54">
        <v>1</v>
      </c>
      <c r="AS13" s="54">
        <v>1</v>
      </c>
      <c r="AT13" s="54">
        <v>1</v>
      </c>
      <c r="AU13">
        <f t="shared" si="16"/>
        <v>103.04428571428573</v>
      </c>
      <c r="AV13">
        <f t="shared" si="17"/>
        <v>0.62571428571428456</v>
      </c>
      <c r="AW13" s="54">
        <f t="shared" si="18"/>
        <v>3.4914285714285711</v>
      </c>
      <c r="AX13">
        <f t="shared" si="19"/>
        <v>0.91000000000000014</v>
      </c>
      <c r="AY13" s="54">
        <v>1</v>
      </c>
      <c r="AZ13" s="54">
        <v>1</v>
      </c>
      <c r="BA13" s="54">
        <v>1</v>
      </c>
      <c r="BB13">
        <v>1</v>
      </c>
      <c r="BG13">
        <f t="shared" si="2"/>
        <v>142.85714285714286</v>
      </c>
      <c r="BH13" s="11">
        <f t="shared" si="20"/>
        <v>2.4305555555555558E-5</v>
      </c>
    </row>
    <row r="14" spans="1:67" ht="48" x14ac:dyDescent="0.2">
      <c r="A14" t="s">
        <v>146</v>
      </c>
      <c r="B14" s="20" t="s">
        <v>1266</v>
      </c>
      <c r="C14" s="3" t="s">
        <v>192</v>
      </c>
      <c r="D14">
        <v>1</v>
      </c>
      <c r="E14">
        <v>1</v>
      </c>
      <c r="F14">
        <f t="shared" si="3"/>
        <v>1</v>
      </c>
      <c r="G14">
        <f t="shared" si="4"/>
        <v>16</v>
      </c>
      <c r="H14">
        <f t="shared" si="5"/>
        <v>16</v>
      </c>
      <c r="I14" s="54">
        <f t="shared" si="6"/>
        <v>96</v>
      </c>
      <c r="J14">
        <v>33</v>
      </c>
      <c r="K14">
        <f t="shared" si="7"/>
        <v>2.0625</v>
      </c>
      <c r="L14">
        <f t="shared" si="8"/>
        <v>95</v>
      </c>
      <c r="M14" s="2">
        <f t="shared" si="9"/>
        <v>5.9375</v>
      </c>
      <c r="N14">
        <v>0</v>
      </c>
      <c r="O14">
        <v>1</v>
      </c>
      <c r="P14">
        <v>1</v>
      </c>
      <c r="Q14">
        <v>1</v>
      </c>
      <c r="R14" s="54">
        <v>1</v>
      </c>
      <c r="S14" s="32">
        <v>1</v>
      </c>
      <c r="T14">
        <f t="shared" si="10"/>
        <v>1</v>
      </c>
      <c r="U14">
        <v>1</v>
      </c>
      <c r="V14">
        <v>1</v>
      </c>
      <c r="W14">
        <f t="shared" si="11"/>
        <v>1</v>
      </c>
      <c r="X14">
        <f t="shared" si="12"/>
        <v>1</v>
      </c>
      <c r="Y14" s="54">
        <v>1</v>
      </c>
      <c r="Z14" s="54">
        <v>1</v>
      </c>
      <c r="AA14" s="54">
        <v>1</v>
      </c>
      <c r="AB14" s="54">
        <v>1</v>
      </c>
      <c r="AC14" s="54">
        <v>1</v>
      </c>
      <c r="AD14" s="54">
        <v>1</v>
      </c>
      <c r="AE14" s="54">
        <v>1</v>
      </c>
      <c r="AF14">
        <f t="shared" si="13"/>
        <v>1</v>
      </c>
      <c r="AG14" s="54">
        <v>1</v>
      </c>
      <c r="AH14">
        <f t="shared" si="14"/>
        <v>1</v>
      </c>
      <c r="AI14" s="54">
        <v>0</v>
      </c>
      <c r="AJ14" s="54">
        <v>1</v>
      </c>
      <c r="AK14">
        <f t="shared" si="15"/>
        <v>1</v>
      </c>
      <c r="AL14" s="54">
        <v>1</v>
      </c>
      <c r="AM14" s="54">
        <v>1</v>
      </c>
      <c r="AN14" s="54">
        <v>0</v>
      </c>
      <c r="AO14" s="54">
        <v>1</v>
      </c>
      <c r="AP14" s="54">
        <v>1</v>
      </c>
      <c r="AQ14" s="54">
        <v>1</v>
      </c>
      <c r="AR14" s="54">
        <v>1</v>
      </c>
      <c r="AS14" s="54">
        <v>1</v>
      </c>
      <c r="AT14" s="54">
        <v>1</v>
      </c>
      <c r="AU14">
        <f t="shared" si="16"/>
        <v>16.107500000000027</v>
      </c>
      <c r="AV14">
        <f t="shared" si="17"/>
        <v>14.987500000000001</v>
      </c>
      <c r="AW14" s="54">
        <f t="shared" si="18"/>
        <v>17.262499999999992</v>
      </c>
      <c r="AX14">
        <f t="shared" si="19"/>
        <v>14.535625000000003</v>
      </c>
      <c r="AY14" s="54">
        <v>1</v>
      </c>
      <c r="AZ14" s="54">
        <v>1</v>
      </c>
      <c r="BA14" s="54">
        <v>1</v>
      </c>
      <c r="BB14">
        <v>6</v>
      </c>
      <c r="BG14">
        <f t="shared" si="2"/>
        <v>62.5</v>
      </c>
      <c r="BH14" s="11">
        <f t="shared" si="20"/>
        <v>5.5555555555555558E-5</v>
      </c>
    </row>
    <row r="15" spans="1:67" ht="64" x14ac:dyDescent="0.2">
      <c r="A15">
        <v>10</v>
      </c>
      <c r="B15" s="20" t="s">
        <v>1267</v>
      </c>
      <c r="C15" s="3" t="s">
        <v>192</v>
      </c>
      <c r="D15">
        <v>1</v>
      </c>
      <c r="E15">
        <v>1</v>
      </c>
      <c r="F15">
        <f t="shared" si="3"/>
        <v>1</v>
      </c>
      <c r="G15">
        <f t="shared" si="4"/>
        <v>18</v>
      </c>
      <c r="H15">
        <f t="shared" si="5"/>
        <v>18</v>
      </c>
      <c r="I15" s="54">
        <f t="shared" si="6"/>
        <v>112</v>
      </c>
      <c r="J15">
        <v>37</v>
      </c>
      <c r="K15">
        <f t="shared" si="7"/>
        <v>2.0555555555555554</v>
      </c>
      <c r="L15">
        <f t="shared" si="8"/>
        <v>111</v>
      </c>
      <c r="M15" s="2">
        <f t="shared" si="9"/>
        <v>6.166666666666667</v>
      </c>
      <c r="N15">
        <v>0</v>
      </c>
      <c r="O15">
        <v>1</v>
      </c>
      <c r="P15">
        <v>1</v>
      </c>
      <c r="Q15">
        <v>1</v>
      </c>
      <c r="R15" s="54">
        <v>1</v>
      </c>
      <c r="S15" s="32">
        <v>1</v>
      </c>
      <c r="T15">
        <f t="shared" si="10"/>
        <v>1</v>
      </c>
      <c r="U15">
        <v>1</v>
      </c>
      <c r="V15">
        <v>1</v>
      </c>
      <c r="W15">
        <f t="shared" si="11"/>
        <v>1</v>
      </c>
      <c r="X15">
        <f t="shared" si="12"/>
        <v>1</v>
      </c>
      <c r="Y15" s="54">
        <v>1</v>
      </c>
      <c r="Z15" s="54">
        <v>1</v>
      </c>
      <c r="AA15" s="54">
        <v>1</v>
      </c>
      <c r="AB15" s="54">
        <v>1</v>
      </c>
      <c r="AC15" s="54">
        <v>1</v>
      </c>
      <c r="AD15" s="54">
        <v>1</v>
      </c>
      <c r="AE15" s="54">
        <v>1</v>
      </c>
      <c r="AF15">
        <f t="shared" si="13"/>
        <v>1</v>
      </c>
      <c r="AG15" s="54">
        <v>1</v>
      </c>
      <c r="AH15">
        <f t="shared" si="14"/>
        <v>1</v>
      </c>
      <c r="AI15" s="54">
        <v>1</v>
      </c>
      <c r="AJ15" s="54">
        <v>1</v>
      </c>
      <c r="AK15">
        <f t="shared" si="15"/>
        <v>1</v>
      </c>
      <c r="AL15" s="54">
        <v>0</v>
      </c>
      <c r="AM15" s="54">
        <v>1</v>
      </c>
      <c r="AN15" s="54">
        <v>0</v>
      </c>
      <c r="AO15" s="54">
        <v>1</v>
      </c>
      <c r="AP15" s="54">
        <v>1</v>
      </c>
      <c r="AQ15" s="54">
        <v>1</v>
      </c>
      <c r="AR15" s="54">
        <v>0</v>
      </c>
      <c r="AS15" s="54">
        <v>1</v>
      </c>
      <c r="AT15" s="54">
        <v>1</v>
      </c>
      <c r="AU15">
        <f t="shared" si="16"/>
        <v>14.665000000000031</v>
      </c>
      <c r="AV15">
        <f t="shared" si="17"/>
        <v>15.685555555555556</v>
      </c>
      <c r="AW15" s="54">
        <f t="shared" si="18"/>
        <v>18.815555555555559</v>
      </c>
      <c r="AX15">
        <f t="shared" si="19"/>
        <v>16.615000000000002</v>
      </c>
      <c r="AY15" s="54">
        <v>1</v>
      </c>
      <c r="AZ15" s="54">
        <v>1</v>
      </c>
      <c r="BA15" s="54">
        <v>1</v>
      </c>
      <c r="BB15">
        <v>7</v>
      </c>
      <c r="BG15">
        <f t="shared" si="2"/>
        <v>55.55555555555555</v>
      </c>
      <c r="BH15" s="11">
        <f t="shared" si="20"/>
        <v>6.2500000000000001E-5</v>
      </c>
    </row>
    <row r="16" spans="1:67" ht="48" x14ac:dyDescent="0.2">
      <c r="A16" t="s">
        <v>147</v>
      </c>
      <c r="B16" s="19" t="s">
        <v>1268</v>
      </c>
      <c r="C16" s="3" t="s">
        <v>192</v>
      </c>
      <c r="D16">
        <v>1</v>
      </c>
      <c r="E16">
        <v>1</v>
      </c>
      <c r="F16">
        <f t="shared" si="3"/>
        <v>1</v>
      </c>
      <c r="G16">
        <f t="shared" si="4"/>
        <v>16</v>
      </c>
      <c r="H16">
        <f t="shared" si="5"/>
        <v>16</v>
      </c>
      <c r="I16" s="54">
        <f t="shared" si="6"/>
        <v>106</v>
      </c>
      <c r="J16">
        <v>37</v>
      </c>
      <c r="K16">
        <f t="shared" si="7"/>
        <v>2.3125</v>
      </c>
      <c r="L16">
        <f t="shared" si="8"/>
        <v>102</v>
      </c>
      <c r="M16" s="2">
        <f t="shared" si="9"/>
        <v>6.375</v>
      </c>
      <c r="N16">
        <v>0</v>
      </c>
      <c r="O16">
        <v>1</v>
      </c>
      <c r="P16">
        <v>1</v>
      </c>
      <c r="Q16">
        <v>1</v>
      </c>
      <c r="R16" s="54">
        <v>1</v>
      </c>
      <c r="S16" s="32">
        <v>1</v>
      </c>
      <c r="T16">
        <f t="shared" si="10"/>
        <v>1</v>
      </c>
      <c r="U16">
        <v>1</v>
      </c>
      <c r="V16">
        <v>1</v>
      </c>
      <c r="W16">
        <f t="shared" si="11"/>
        <v>1</v>
      </c>
      <c r="X16">
        <f t="shared" si="12"/>
        <v>1</v>
      </c>
      <c r="Y16" s="54">
        <v>1</v>
      </c>
      <c r="Z16" s="54">
        <v>1</v>
      </c>
      <c r="AA16" s="54">
        <v>1</v>
      </c>
      <c r="AB16" s="54">
        <v>1</v>
      </c>
      <c r="AC16" s="54">
        <v>1</v>
      </c>
      <c r="AD16" s="54">
        <v>1</v>
      </c>
      <c r="AE16" s="54">
        <v>1</v>
      </c>
      <c r="AF16">
        <f t="shared" si="13"/>
        <v>4</v>
      </c>
      <c r="AG16" s="54">
        <v>1</v>
      </c>
      <c r="AH16">
        <f t="shared" si="14"/>
        <v>1</v>
      </c>
      <c r="AI16" s="54">
        <v>0</v>
      </c>
      <c r="AJ16" s="54">
        <v>1</v>
      </c>
      <c r="AK16">
        <f t="shared" si="15"/>
        <v>1</v>
      </c>
      <c r="AL16" s="54">
        <v>0</v>
      </c>
      <c r="AM16" s="54">
        <v>1</v>
      </c>
      <c r="AN16" s="54">
        <v>1</v>
      </c>
      <c r="AO16" s="54">
        <v>1</v>
      </c>
      <c r="AP16" s="54">
        <v>1</v>
      </c>
      <c r="AQ16" s="54">
        <v>1</v>
      </c>
      <c r="AR16" s="54">
        <v>0</v>
      </c>
      <c r="AS16" s="54">
        <v>1</v>
      </c>
      <c r="AT16" s="54">
        <v>1</v>
      </c>
      <c r="AU16">
        <f t="shared" si="16"/>
        <v>-5.0424999999999791</v>
      </c>
      <c r="AV16">
        <f t="shared" si="17"/>
        <v>17.937500000000004</v>
      </c>
      <c r="AW16" s="54">
        <f t="shared" si="18"/>
        <v>19.834999999999997</v>
      </c>
      <c r="AX16">
        <f t="shared" si="19"/>
        <v>16.596250000000005</v>
      </c>
      <c r="AY16" s="54">
        <v>1</v>
      </c>
      <c r="AZ16" s="54">
        <v>1</v>
      </c>
      <c r="BA16" s="54">
        <v>1</v>
      </c>
      <c r="BB16">
        <v>7</v>
      </c>
      <c r="BG16">
        <f t="shared" si="2"/>
        <v>250</v>
      </c>
      <c r="BH16" s="11">
        <f t="shared" si="20"/>
        <v>5.5555555555555558E-5</v>
      </c>
    </row>
    <row r="17" spans="1:60" ht="64" x14ac:dyDescent="0.2">
      <c r="A17" t="s">
        <v>148</v>
      </c>
      <c r="B17" s="19" t="s">
        <v>1234</v>
      </c>
      <c r="C17" s="3" t="s">
        <v>192</v>
      </c>
      <c r="D17">
        <v>1</v>
      </c>
      <c r="E17">
        <v>1</v>
      </c>
      <c r="F17">
        <f t="shared" si="3"/>
        <v>1</v>
      </c>
      <c r="G17">
        <f t="shared" si="4"/>
        <v>18</v>
      </c>
      <c r="H17">
        <f t="shared" si="5"/>
        <v>18</v>
      </c>
      <c r="I17" s="54">
        <f t="shared" si="6"/>
        <v>110</v>
      </c>
      <c r="J17">
        <v>38</v>
      </c>
      <c r="K17">
        <f t="shared" si="7"/>
        <v>2.1111111111111112</v>
      </c>
      <c r="L17">
        <f t="shared" si="8"/>
        <v>106</v>
      </c>
      <c r="M17" s="2">
        <f t="shared" si="9"/>
        <v>5.8888888888888893</v>
      </c>
      <c r="N17">
        <v>0</v>
      </c>
      <c r="O17">
        <v>1</v>
      </c>
      <c r="P17">
        <v>1</v>
      </c>
      <c r="Q17">
        <v>1</v>
      </c>
      <c r="R17" s="54">
        <v>1</v>
      </c>
      <c r="S17" s="32">
        <v>1</v>
      </c>
      <c r="T17">
        <f t="shared" si="10"/>
        <v>1</v>
      </c>
      <c r="U17">
        <v>1</v>
      </c>
      <c r="V17">
        <v>1</v>
      </c>
      <c r="W17">
        <f t="shared" si="11"/>
        <v>1</v>
      </c>
      <c r="X17">
        <f t="shared" si="12"/>
        <v>1</v>
      </c>
      <c r="Y17" s="54">
        <v>1</v>
      </c>
      <c r="Z17" s="54">
        <v>1</v>
      </c>
      <c r="AA17" s="54">
        <v>1</v>
      </c>
      <c r="AB17" s="54">
        <v>1</v>
      </c>
      <c r="AC17" s="54">
        <v>1</v>
      </c>
      <c r="AD17" s="54">
        <v>1</v>
      </c>
      <c r="AE17" s="54">
        <v>1</v>
      </c>
      <c r="AF17">
        <f t="shared" si="13"/>
        <v>4</v>
      </c>
      <c r="AG17" s="54">
        <v>1</v>
      </c>
      <c r="AH17">
        <f t="shared" si="14"/>
        <v>1</v>
      </c>
      <c r="AI17" s="54">
        <v>0</v>
      </c>
      <c r="AJ17" s="54">
        <v>1</v>
      </c>
      <c r="AK17">
        <f t="shared" si="15"/>
        <v>1</v>
      </c>
      <c r="AL17" s="54">
        <v>0</v>
      </c>
      <c r="AM17" s="54">
        <v>1</v>
      </c>
      <c r="AN17" s="54">
        <v>1</v>
      </c>
      <c r="AO17" s="54">
        <v>1</v>
      </c>
      <c r="AP17" s="54">
        <v>1</v>
      </c>
      <c r="AQ17" s="54">
        <v>1</v>
      </c>
      <c r="AR17" s="54">
        <v>0</v>
      </c>
      <c r="AS17" s="54">
        <v>1</v>
      </c>
      <c r="AT17" s="54">
        <v>1</v>
      </c>
      <c r="AU17">
        <f t="shared" si="16"/>
        <v>9.9650000000000141</v>
      </c>
      <c r="AV17">
        <f t="shared" si="17"/>
        <v>16.341111111111111</v>
      </c>
      <c r="AW17" s="54">
        <f t="shared" si="18"/>
        <v>17.182222222222219</v>
      </c>
      <c r="AX17">
        <f t="shared" si="19"/>
        <v>15.306666666666665</v>
      </c>
      <c r="AY17" s="54">
        <v>1</v>
      </c>
      <c r="AZ17" s="54">
        <v>1</v>
      </c>
      <c r="BA17" s="54">
        <v>1</v>
      </c>
      <c r="BB17">
        <v>7</v>
      </c>
      <c r="BG17">
        <f t="shared" si="2"/>
        <v>222.2222222222222</v>
      </c>
      <c r="BH17" s="11">
        <f t="shared" si="20"/>
        <v>6.2500000000000001E-5</v>
      </c>
    </row>
    <row r="18" spans="1:60" ht="48" x14ac:dyDescent="0.2">
      <c r="A18" t="s">
        <v>149</v>
      </c>
      <c r="B18" s="19" t="s">
        <v>1235</v>
      </c>
      <c r="C18" s="3" t="s">
        <v>192</v>
      </c>
      <c r="D18">
        <v>1</v>
      </c>
      <c r="E18">
        <v>1</v>
      </c>
      <c r="F18">
        <f t="shared" si="3"/>
        <v>1</v>
      </c>
      <c r="G18">
        <f t="shared" si="4"/>
        <v>14</v>
      </c>
      <c r="H18">
        <f t="shared" si="5"/>
        <v>14</v>
      </c>
      <c r="I18" s="54">
        <f t="shared" si="6"/>
        <v>91</v>
      </c>
      <c r="J18">
        <v>30</v>
      </c>
      <c r="K18">
        <f t="shared" si="7"/>
        <v>2.1428571428571428</v>
      </c>
      <c r="L18">
        <f t="shared" si="8"/>
        <v>87</v>
      </c>
      <c r="M18" s="2">
        <f t="shared" si="9"/>
        <v>6.2142857142857144</v>
      </c>
      <c r="N18">
        <v>0</v>
      </c>
      <c r="O18">
        <v>1</v>
      </c>
      <c r="P18">
        <v>1</v>
      </c>
      <c r="Q18">
        <v>1</v>
      </c>
      <c r="R18" s="54">
        <v>1</v>
      </c>
      <c r="S18" s="32">
        <v>1</v>
      </c>
      <c r="T18">
        <f t="shared" si="10"/>
        <v>1</v>
      </c>
      <c r="U18">
        <v>1</v>
      </c>
      <c r="V18">
        <v>1</v>
      </c>
      <c r="W18">
        <f t="shared" si="11"/>
        <v>1</v>
      </c>
      <c r="X18">
        <f t="shared" si="12"/>
        <v>1</v>
      </c>
      <c r="Y18" s="54">
        <v>1</v>
      </c>
      <c r="Z18" s="54">
        <v>1</v>
      </c>
      <c r="AA18" s="54">
        <v>1</v>
      </c>
      <c r="AB18" s="54">
        <v>1</v>
      </c>
      <c r="AC18" s="54">
        <v>1</v>
      </c>
      <c r="AD18" s="54">
        <v>1</v>
      </c>
      <c r="AE18" s="54">
        <v>1</v>
      </c>
      <c r="AF18">
        <f t="shared" si="13"/>
        <v>4</v>
      </c>
      <c r="AG18" s="54">
        <v>1</v>
      </c>
      <c r="AH18">
        <f t="shared" si="14"/>
        <v>1</v>
      </c>
      <c r="AI18" s="54">
        <v>0</v>
      </c>
      <c r="AJ18" s="54">
        <v>1</v>
      </c>
      <c r="AK18">
        <f t="shared" si="15"/>
        <v>1</v>
      </c>
      <c r="AL18" s="54">
        <v>0</v>
      </c>
      <c r="AM18" s="54">
        <v>1</v>
      </c>
      <c r="AN18" s="54">
        <v>1</v>
      </c>
      <c r="AO18" s="54">
        <v>1</v>
      </c>
      <c r="AP18" s="54">
        <v>1</v>
      </c>
      <c r="AQ18" s="54">
        <v>1</v>
      </c>
      <c r="AR18" s="54">
        <v>0</v>
      </c>
      <c r="AS18" s="54">
        <v>1</v>
      </c>
      <c r="AT18" s="54">
        <v>1</v>
      </c>
      <c r="AU18">
        <f t="shared" si="16"/>
        <v>11.339285714285731</v>
      </c>
      <c r="AV18">
        <f t="shared" si="17"/>
        <v>15.155714285714289</v>
      </c>
      <c r="AW18" s="54">
        <f t="shared" si="18"/>
        <v>18.625714285714285</v>
      </c>
      <c r="AX18">
        <f t="shared" si="19"/>
        <v>14.839285714285715</v>
      </c>
      <c r="AY18" s="54">
        <v>1</v>
      </c>
      <c r="AZ18" s="54">
        <v>1</v>
      </c>
      <c r="BA18" s="54">
        <v>1</v>
      </c>
      <c r="BB18">
        <v>6</v>
      </c>
      <c r="BG18">
        <f t="shared" si="2"/>
        <v>285.71428571428572</v>
      </c>
      <c r="BH18" s="11">
        <f t="shared" si="20"/>
        <v>4.8611111111111115E-5</v>
      </c>
    </row>
    <row r="19" spans="1:60" ht="48" x14ac:dyDescent="0.2">
      <c r="A19" t="s">
        <v>150</v>
      </c>
      <c r="B19" s="19" t="s">
        <v>1236</v>
      </c>
      <c r="C19" s="3" t="s">
        <v>192</v>
      </c>
      <c r="D19">
        <v>1</v>
      </c>
      <c r="E19">
        <v>1</v>
      </c>
      <c r="F19">
        <f t="shared" si="3"/>
        <v>1</v>
      </c>
      <c r="G19">
        <f t="shared" si="4"/>
        <v>13</v>
      </c>
      <c r="H19">
        <f t="shared" si="5"/>
        <v>13</v>
      </c>
      <c r="I19" s="54">
        <f t="shared" si="6"/>
        <v>91</v>
      </c>
      <c r="J19">
        <v>31</v>
      </c>
      <c r="K19">
        <f t="shared" si="7"/>
        <v>2.3846153846153846</v>
      </c>
      <c r="L19">
        <f t="shared" si="8"/>
        <v>87</v>
      </c>
      <c r="M19" s="2">
        <f t="shared" si="9"/>
        <v>6.6923076923076925</v>
      </c>
      <c r="N19">
        <v>0</v>
      </c>
      <c r="O19">
        <v>1</v>
      </c>
      <c r="P19">
        <v>1</v>
      </c>
      <c r="Q19">
        <v>1</v>
      </c>
      <c r="R19" s="54">
        <v>1</v>
      </c>
      <c r="S19" s="32">
        <v>1</v>
      </c>
      <c r="T19">
        <f t="shared" si="10"/>
        <v>1</v>
      </c>
      <c r="U19">
        <v>1</v>
      </c>
      <c r="V19">
        <v>1</v>
      </c>
      <c r="W19">
        <f t="shared" si="11"/>
        <v>1</v>
      </c>
      <c r="X19">
        <f t="shared" si="12"/>
        <v>1</v>
      </c>
      <c r="Y19" s="54">
        <v>1</v>
      </c>
      <c r="Z19" s="54">
        <v>1</v>
      </c>
      <c r="AA19" s="54">
        <v>1</v>
      </c>
      <c r="AB19" s="54">
        <v>1</v>
      </c>
      <c r="AC19" s="54">
        <v>1</v>
      </c>
      <c r="AD19" s="54">
        <v>1</v>
      </c>
      <c r="AE19" s="54">
        <v>1</v>
      </c>
      <c r="AF19">
        <f t="shared" si="13"/>
        <v>4</v>
      </c>
      <c r="AG19" s="54">
        <v>1</v>
      </c>
      <c r="AH19">
        <f t="shared" si="14"/>
        <v>1</v>
      </c>
      <c r="AI19" s="54">
        <v>0</v>
      </c>
      <c r="AJ19" s="54">
        <v>1</v>
      </c>
      <c r="AK19">
        <f t="shared" si="15"/>
        <v>1</v>
      </c>
      <c r="AL19" s="54">
        <v>0</v>
      </c>
      <c r="AM19" s="54">
        <v>1</v>
      </c>
      <c r="AN19" s="54">
        <v>1</v>
      </c>
      <c r="AO19" s="54">
        <v>1</v>
      </c>
      <c r="AP19" s="54">
        <v>1</v>
      </c>
      <c r="AQ19" s="54">
        <v>1</v>
      </c>
      <c r="AR19" s="54">
        <v>0</v>
      </c>
      <c r="AS19" s="54">
        <v>1</v>
      </c>
      <c r="AT19" s="54">
        <v>1</v>
      </c>
      <c r="AU19">
        <f t="shared" si="16"/>
        <v>-8.0984615384615264</v>
      </c>
      <c r="AV19">
        <f t="shared" si="17"/>
        <v>17.618461538461542</v>
      </c>
      <c r="AW19" s="54">
        <f t="shared" si="18"/>
        <v>21.273846153846154</v>
      </c>
      <c r="AX19">
        <f t="shared" si="19"/>
        <v>16.590769230769233</v>
      </c>
      <c r="AY19" s="54">
        <v>1</v>
      </c>
      <c r="AZ19" s="54">
        <v>1</v>
      </c>
      <c r="BA19" s="54">
        <v>1</v>
      </c>
      <c r="BB19">
        <v>6</v>
      </c>
      <c r="BG19">
        <f t="shared" si="2"/>
        <v>307.69230769230774</v>
      </c>
      <c r="BH19" s="11">
        <f t="shared" si="20"/>
        <v>4.5138888888888894E-5</v>
      </c>
    </row>
    <row r="20" spans="1:60" ht="48" x14ac:dyDescent="0.2">
      <c r="A20" t="s">
        <v>151</v>
      </c>
      <c r="B20" s="19" t="s">
        <v>1237</v>
      </c>
      <c r="C20" s="3" t="s">
        <v>192</v>
      </c>
      <c r="D20">
        <v>1</v>
      </c>
      <c r="E20">
        <v>1</v>
      </c>
      <c r="F20">
        <f t="shared" si="3"/>
        <v>1</v>
      </c>
      <c r="G20">
        <f t="shared" si="4"/>
        <v>14</v>
      </c>
      <c r="H20">
        <f t="shared" si="5"/>
        <v>14</v>
      </c>
      <c r="I20" s="54">
        <f t="shared" si="6"/>
        <v>95</v>
      </c>
      <c r="J20">
        <v>31</v>
      </c>
      <c r="K20">
        <f t="shared" si="7"/>
        <v>2.2142857142857144</v>
      </c>
      <c r="L20">
        <f t="shared" si="8"/>
        <v>91</v>
      </c>
      <c r="M20" s="2">
        <f t="shared" si="9"/>
        <v>6.5</v>
      </c>
      <c r="N20">
        <v>0</v>
      </c>
      <c r="O20">
        <v>1</v>
      </c>
      <c r="P20">
        <v>1</v>
      </c>
      <c r="Q20">
        <v>1</v>
      </c>
      <c r="R20" s="54">
        <v>1</v>
      </c>
      <c r="S20" s="32">
        <v>1</v>
      </c>
      <c r="T20">
        <f t="shared" si="10"/>
        <v>1</v>
      </c>
      <c r="U20">
        <v>1</v>
      </c>
      <c r="V20">
        <v>1</v>
      </c>
      <c r="W20">
        <f t="shared" si="11"/>
        <v>1</v>
      </c>
      <c r="X20">
        <f t="shared" si="12"/>
        <v>1</v>
      </c>
      <c r="Y20" s="54">
        <v>1</v>
      </c>
      <c r="Z20" s="54">
        <v>1</v>
      </c>
      <c r="AA20" s="54">
        <v>1</v>
      </c>
      <c r="AB20" s="54">
        <v>1</v>
      </c>
      <c r="AC20" s="54">
        <v>1</v>
      </c>
      <c r="AD20" s="54">
        <v>1</v>
      </c>
      <c r="AE20" s="54">
        <v>1</v>
      </c>
      <c r="AF20">
        <f t="shared" si="13"/>
        <v>4</v>
      </c>
      <c r="AG20" s="54">
        <v>1</v>
      </c>
      <c r="AH20">
        <f t="shared" si="14"/>
        <v>1</v>
      </c>
      <c r="AI20" s="54">
        <v>0</v>
      </c>
      <c r="AJ20" s="54">
        <v>1</v>
      </c>
      <c r="AK20">
        <f t="shared" si="15"/>
        <v>1</v>
      </c>
      <c r="AL20" s="54">
        <v>0</v>
      </c>
      <c r="AM20" s="54">
        <v>1</v>
      </c>
      <c r="AN20" s="54">
        <v>1</v>
      </c>
      <c r="AO20" s="54">
        <v>1</v>
      </c>
      <c r="AP20" s="54">
        <v>1</v>
      </c>
      <c r="AQ20" s="54">
        <v>1</v>
      </c>
      <c r="AR20" s="54">
        <v>0</v>
      </c>
      <c r="AS20" s="54">
        <v>1</v>
      </c>
      <c r="AT20" s="54">
        <v>1</v>
      </c>
      <c r="AU20">
        <f t="shared" si="16"/>
        <v>5.2964285714285868</v>
      </c>
      <c r="AV20">
        <f t="shared" si="17"/>
        <v>15.998571428571431</v>
      </c>
      <c r="AW20" s="54">
        <f t="shared" si="18"/>
        <v>20.305714285714284</v>
      </c>
      <c r="AX20">
        <f t="shared" si="19"/>
        <v>16.184999999999995</v>
      </c>
      <c r="AY20" s="54">
        <v>1</v>
      </c>
      <c r="AZ20" s="54">
        <v>1</v>
      </c>
      <c r="BA20" s="54">
        <v>1</v>
      </c>
      <c r="BB20">
        <v>6</v>
      </c>
      <c r="BG20">
        <f t="shared" si="2"/>
        <v>285.71428571428572</v>
      </c>
      <c r="BH20" s="11">
        <f t="shared" si="20"/>
        <v>4.8611111111111115E-5</v>
      </c>
    </row>
    <row r="21" spans="1:60" ht="32" x14ac:dyDescent="0.2">
      <c r="A21">
        <v>12</v>
      </c>
      <c r="B21" s="20" t="s">
        <v>1269</v>
      </c>
      <c r="C21" s="3" t="s">
        <v>192</v>
      </c>
      <c r="D21">
        <v>1</v>
      </c>
      <c r="E21">
        <v>1</v>
      </c>
      <c r="F21">
        <f t="shared" si="3"/>
        <v>1</v>
      </c>
      <c r="G21">
        <f t="shared" si="4"/>
        <v>11</v>
      </c>
      <c r="H21">
        <f t="shared" si="5"/>
        <v>11</v>
      </c>
      <c r="I21" s="54">
        <f t="shared" si="6"/>
        <v>66</v>
      </c>
      <c r="J21">
        <v>22</v>
      </c>
      <c r="K21">
        <f t="shared" si="7"/>
        <v>2</v>
      </c>
      <c r="L21">
        <f t="shared" si="8"/>
        <v>65</v>
      </c>
      <c r="M21" s="2">
        <f t="shared" si="9"/>
        <v>5.9090909090909092</v>
      </c>
      <c r="N21" s="30">
        <v>1</v>
      </c>
      <c r="O21">
        <v>1</v>
      </c>
      <c r="P21">
        <v>1</v>
      </c>
      <c r="Q21" s="30">
        <v>1</v>
      </c>
      <c r="R21" s="54">
        <v>0</v>
      </c>
      <c r="S21" s="32">
        <v>1</v>
      </c>
      <c r="T21">
        <f t="shared" si="10"/>
        <v>0</v>
      </c>
      <c r="U21">
        <v>1</v>
      </c>
      <c r="V21">
        <v>1</v>
      </c>
      <c r="W21">
        <f t="shared" si="11"/>
        <v>0</v>
      </c>
      <c r="X21">
        <f t="shared" si="12"/>
        <v>1</v>
      </c>
      <c r="Y21" s="54">
        <v>1</v>
      </c>
      <c r="Z21" s="54">
        <v>1</v>
      </c>
      <c r="AA21" s="54">
        <v>1</v>
      </c>
      <c r="AB21" s="54">
        <v>1</v>
      </c>
      <c r="AC21" s="54">
        <v>1</v>
      </c>
      <c r="AD21" s="54">
        <v>1</v>
      </c>
      <c r="AE21" s="54">
        <v>1</v>
      </c>
      <c r="AF21">
        <f t="shared" si="13"/>
        <v>1</v>
      </c>
      <c r="AG21" s="54">
        <v>1</v>
      </c>
      <c r="AH21">
        <f t="shared" si="14"/>
        <v>1</v>
      </c>
      <c r="AI21" s="54">
        <v>1</v>
      </c>
      <c r="AJ21" s="54">
        <v>1</v>
      </c>
      <c r="AK21">
        <f t="shared" si="15"/>
        <v>1</v>
      </c>
      <c r="AL21" s="54">
        <v>1</v>
      </c>
      <c r="AM21" s="54">
        <v>1</v>
      </c>
      <c r="AN21" s="54">
        <v>1</v>
      </c>
      <c r="AO21" s="54">
        <v>1</v>
      </c>
      <c r="AP21" s="54">
        <v>1</v>
      </c>
      <c r="AQ21" s="54">
        <v>1</v>
      </c>
      <c r="AR21" s="54">
        <v>1</v>
      </c>
      <c r="AS21" s="54">
        <v>1</v>
      </c>
      <c r="AT21" s="54">
        <v>0</v>
      </c>
      <c r="AU21">
        <f t="shared" si="16"/>
        <v>26.47000000000002</v>
      </c>
      <c r="AV21">
        <f t="shared" si="17"/>
        <v>12.3</v>
      </c>
      <c r="AW21" s="54">
        <f t="shared" si="18"/>
        <v>16.254545454545461</v>
      </c>
      <c r="AX21">
        <f t="shared" si="19"/>
        <v>11.901818181818179</v>
      </c>
      <c r="AY21" s="54">
        <v>1</v>
      </c>
      <c r="AZ21" s="54">
        <v>1</v>
      </c>
      <c r="BA21" s="54">
        <v>1</v>
      </c>
      <c r="BB21">
        <v>5</v>
      </c>
      <c r="BG21">
        <f t="shared" si="2"/>
        <v>90.909090909090907</v>
      </c>
      <c r="BH21" s="11">
        <f t="shared" si="20"/>
        <v>3.8194444444444444E-5</v>
      </c>
    </row>
    <row r="22" spans="1:60" ht="64" x14ac:dyDescent="0.2">
      <c r="A22" t="s">
        <v>154</v>
      </c>
      <c r="B22" s="18" t="s">
        <v>1256</v>
      </c>
      <c r="C22" s="3" t="s">
        <v>203</v>
      </c>
      <c r="D22">
        <v>1</v>
      </c>
      <c r="E22">
        <v>1</v>
      </c>
      <c r="F22">
        <f t="shared" si="3"/>
        <v>1</v>
      </c>
      <c r="G22">
        <f t="shared" si="4"/>
        <v>22</v>
      </c>
      <c r="H22">
        <f t="shared" si="5"/>
        <v>22</v>
      </c>
      <c r="I22" s="54">
        <f t="shared" si="6"/>
        <v>120</v>
      </c>
      <c r="J22">
        <v>37</v>
      </c>
      <c r="K22">
        <f t="shared" si="7"/>
        <v>1.6818181818181819</v>
      </c>
      <c r="L22">
        <f t="shared" si="8"/>
        <v>118</v>
      </c>
      <c r="M22" s="2">
        <f t="shared" si="9"/>
        <v>5.3636363636363633</v>
      </c>
      <c r="N22" s="30">
        <v>1</v>
      </c>
      <c r="O22">
        <v>1</v>
      </c>
      <c r="P22">
        <v>1</v>
      </c>
      <c r="Q22" s="31">
        <v>0</v>
      </c>
      <c r="R22" s="54">
        <v>1</v>
      </c>
      <c r="S22" s="32">
        <v>1</v>
      </c>
      <c r="T22">
        <f t="shared" si="10"/>
        <v>0</v>
      </c>
      <c r="U22">
        <v>1</v>
      </c>
      <c r="V22">
        <v>1</v>
      </c>
      <c r="W22">
        <f t="shared" si="11"/>
        <v>0</v>
      </c>
      <c r="X22">
        <f t="shared" si="12"/>
        <v>1</v>
      </c>
      <c r="Y22" s="54">
        <v>1</v>
      </c>
      <c r="Z22" s="54">
        <v>1</v>
      </c>
      <c r="AA22" s="54">
        <v>1</v>
      </c>
      <c r="AB22" s="54">
        <v>1</v>
      </c>
      <c r="AC22" s="54">
        <v>1</v>
      </c>
      <c r="AD22" s="54">
        <v>1</v>
      </c>
      <c r="AE22" s="54">
        <v>1</v>
      </c>
      <c r="AF22">
        <f t="shared" si="13"/>
        <v>2</v>
      </c>
      <c r="AG22" s="54">
        <v>1</v>
      </c>
      <c r="AH22">
        <f t="shared" si="14"/>
        <v>1</v>
      </c>
      <c r="AI22" s="54">
        <v>0</v>
      </c>
      <c r="AJ22" s="54">
        <v>1</v>
      </c>
      <c r="AK22">
        <f t="shared" si="15"/>
        <v>1</v>
      </c>
      <c r="AL22" s="54">
        <v>0</v>
      </c>
      <c r="AM22" s="54">
        <v>0</v>
      </c>
      <c r="AN22" s="54">
        <v>1</v>
      </c>
      <c r="AO22" s="54">
        <v>0</v>
      </c>
      <c r="AP22" s="54">
        <v>1</v>
      </c>
      <c r="AQ22" s="54">
        <v>1</v>
      </c>
      <c r="AR22" s="54">
        <v>1</v>
      </c>
      <c r="AS22" s="54">
        <v>0</v>
      </c>
      <c r="AT22" s="54">
        <v>1</v>
      </c>
      <c r="AU22">
        <f t="shared" si="16"/>
        <v>42.223181818181828</v>
      </c>
      <c r="AV22">
        <f t="shared" si="17"/>
        <v>12.835454545454549</v>
      </c>
      <c r="AW22" s="54">
        <f t="shared" si="18"/>
        <v>14.392727272727271</v>
      </c>
      <c r="AX22">
        <f t="shared" si="19"/>
        <v>14.832727272727276</v>
      </c>
      <c r="AY22" s="54">
        <v>1</v>
      </c>
      <c r="AZ22" s="54">
        <v>1</v>
      </c>
      <c r="BA22" s="54">
        <v>1</v>
      </c>
      <c r="BB22">
        <v>5</v>
      </c>
      <c r="BG22">
        <f t="shared" si="2"/>
        <v>90.909090909090907</v>
      </c>
      <c r="BH22" s="11">
        <f t="shared" si="20"/>
        <v>7.6388888888888887E-5</v>
      </c>
    </row>
    <row r="23" spans="1:60" ht="64" x14ac:dyDescent="0.2">
      <c r="A23" t="s">
        <v>155</v>
      </c>
      <c r="B23" s="18" t="s">
        <v>1257</v>
      </c>
      <c r="C23" s="3" t="s">
        <v>203</v>
      </c>
      <c r="D23">
        <v>1</v>
      </c>
      <c r="E23">
        <v>1</v>
      </c>
      <c r="F23">
        <f t="shared" si="3"/>
        <v>1</v>
      </c>
      <c r="G23">
        <f t="shared" si="4"/>
        <v>22</v>
      </c>
      <c r="H23">
        <f t="shared" si="5"/>
        <v>22</v>
      </c>
      <c r="I23" s="54">
        <f t="shared" si="6"/>
        <v>110</v>
      </c>
      <c r="J23">
        <v>36</v>
      </c>
      <c r="K23">
        <f t="shared" si="7"/>
        <v>1.6363636363636365</v>
      </c>
      <c r="L23">
        <f t="shared" si="8"/>
        <v>108</v>
      </c>
      <c r="M23" s="2">
        <f t="shared" si="9"/>
        <v>4.9090909090909092</v>
      </c>
      <c r="N23" s="30">
        <v>1</v>
      </c>
      <c r="O23">
        <v>1</v>
      </c>
      <c r="P23">
        <v>1</v>
      </c>
      <c r="Q23" s="31">
        <v>0</v>
      </c>
      <c r="R23" s="54">
        <v>1</v>
      </c>
      <c r="S23" s="32">
        <v>1</v>
      </c>
      <c r="T23">
        <f t="shared" si="10"/>
        <v>0</v>
      </c>
      <c r="U23">
        <v>1</v>
      </c>
      <c r="V23">
        <v>1</v>
      </c>
      <c r="W23">
        <f t="shared" si="11"/>
        <v>0</v>
      </c>
      <c r="X23">
        <f t="shared" si="12"/>
        <v>1</v>
      </c>
      <c r="Y23" s="54">
        <v>1</v>
      </c>
      <c r="Z23" s="54">
        <v>1</v>
      </c>
      <c r="AA23" s="54">
        <v>1</v>
      </c>
      <c r="AB23" s="54">
        <v>1</v>
      </c>
      <c r="AC23" s="54">
        <v>1</v>
      </c>
      <c r="AD23" s="54">
        <v>1</v>
      </c>
      <c r="AE23" s="54">
        <v>1</v>
      </c>
      <c r="AF23">
        <f t="shared" si="13"/>
        <v>2</v>
      </c>
      <c r="AG23" s="54">
        <v>1</v>
      </c>
      <c r="AH23">
        <f t="shared" si="14"/>
        <v>1</v>
      </c>
      <c r="AI23" s="54">
        <v>0</v>
      </c>
      <c r="AJ23" s="54">
        <v>1</v>
      </c>
      <c r="AK23">
        <f t="shared" si="15"/>
        <v>1</v>
      </c>
      <c r="AL23" s="54">
        <v>0</v>
      </c>
      <c r="AM23" s="54">
        <v>0</v>
      </c>
      <c r="AN23" s="54">
        <v>1</v>
      </c>
      <c r="AO23" s="54">
        <v>0</v>
      </c>
      <c r="AP23" s="54">
        <v>1</v>
      </c>
      <c r="AQ23" s="54">
        <v>1</v>
      </c>
      <c r="AR23" s="54">
        <v>1</v>
      </c>
      <c r="AS23" s="54">
        <v>0</v>
      </c>
      <c r="AT23" s="54">
        <v>1</v>
      </c>
      <c r="AU23">
        <f t="shared" si="16"/>
        <v>46.068636363636372</v>
      </c>
      <c r="AV23">
        <f t="shared" si="17"/>
        <v>12.299090909090911</v>
      </c>
      <c r="AW23" s="54">
        <f t="shared" si="18"/>
        <v>11.719999999999999</v>
      </c>
      <c r="AX23">
        <f t="shared" si="19"/>
        <v>12.691818181818185</v>
      </c>
      <c r="AY23" s="54">
        <v>1</v>
      </c>
      <c r="AZ23" s="54">
        <v>1</v>
      </c>
      <c r="BA23" s="54">
        <v>1</v>
      </c>
      <c r="BB23">
        <v>5</v>
      </c>
      <c r="BG23">
        <f t="shared" si="2"/>
        <v>90.909090909090907</v>
      </c>
      <c r="BH23" s="11">
        <f t="shared" si="20"/>
        <v>7.6388888888888887E-5</v>
      </c>
    </row>
    <row r="24" spans="1:60" ht="64" x14ac:dyDescent="0.2">
      <c r="A24" t="s">
        <v>156</v>
      </c>
      <c r="B24" s="18" t="s">
        <v>1258</v>
      </c>
      <c r="C24" s="3" t="s">
        <v>203</v>
      </c>
      <c r="D24">
        <v>1</v>
      </c>
      <c r="E24">
        <v>1</v>
      </c>
      <c r="F24">
        <f t="shared" si="3"/>
        <v>1</v>
      </c>
      <c r="G24">
        <f t="shared" si="4"/>
        <v>21</v>
      </c>
      <c r="H24">
        <f t="shared" si="5"/>
        <v>21</v>
      </c>
      <c r="I24" s="54">
        <f t="shared" si="6"/>
        <v>111</v>
      </c>
      <c r="J24">
        <v>35</v>
      </c>
      <c r="K24">
        <f t="shared" si="7"/>
        <v>1.6666666666666667</v>
      </c>
      <c r="L24">
        <f t="shared" si="8"/>
        <v>109</v>
      </c>
      <c r="M24" s="2">
        <f t="shared" si="9"/>
        <v>5.1904761904761907</v>
      </c>
      <c r="N24" s="30">
        <v>1</v>
      </c>
      <c r="O24">
        <v>1</v>
      </c>
      <c r="P24">
        <v>1</v>
      </c>
      <c r="Q24" s="31">
        <v>0</v>
      </c>
      <c r="R24" s="54">
        <v>1</v>
      </c>
      <c r="S24" s="32">
        <v>1</v>
      </c>
      <c r="T24">
        <f t="shared" si="10"/>
        <v>0</v>
      </c>
      <c r="U24">
        <v>1</v>
      </c>
      <c r="V24">
        <v>1</v>
      </c>
      <c r="W24">
        <f t="shared" si="11"/>
        <v>0</v>
      </c>
      <c r="X24">
        <f t="shared" si="12"/>
        <v>1</v>
      </c>
      <c r="Y24" s="54">
        <v>1</v>
      </c>
      <c r="Z24" s="54">
        <v>1</v>
      </c>
      <c r="AA24" s="54">
        <v>1</v>
      </c>
      <c r="AB24" s="54">
        <v>1</v>
      </c>
      <c r="AC24" s="54">
        <v>1</v>
      </c>
      <c r="AD24" s="54">
        <v>1</v>
      </c>
      <c r="AE24" s="54">
        <v>1</v>
      </c>
      <c r="AF24">
        <f t="shared" si="13"/>
        <v>2</v>
      </c>
      <c r="AG24" s="54">
        <v>1</v>
      </c>
      <c r="AH24">
        <f t="shared" si="14"/>
        <v>1</v>
      </c>
      <c r="AI24" s="54">
        <v>0</v>
      </c>
      <c r="AJ24" s="54">
        <v>1</v>
      </c>
      <c r="AK24">
        <f t="shared" si="15"/>
        <v>1</v>
      </c>
      <c r="AL24" s="54">
        <v>0</v>
      </c>
      <c r="AM24" s="54">
        <v>0</v>
      </c>
      <c r="AN24" s="54">
        <v>1</v>
      </c>
      <c r="AO24" s="54">
        <v>0</v>
      </c>
      <c r="AP24" s="54">
        <v>1</v>
      </c>
      <c r="AQ24" s="54">
        <v>1</v>
      </c>
      <c r="AR24" s="54">
        <v>1</v>
      </c>
      <c r="AS24" s="54">
        <v>0</v>
      </c>
      <c r="AT24" s="54">
        <v>1</v>
      </c>
      <c r="AU24">
        <f t="shared" si="16"/>
        <v>44.52000000000001</v>
      </c>
      <c r="AV24">
        <f t="shared" si="17"/>
        <v>12.266666666666669</v>
      </c>
      <c r="AW24" s="54">
        <f t="shared" si="18"/>
        <v>13.310476190476194</v>
      </c>
      <c r="AX24">
        <f t="shared" si="19"/>
        <v>13.517142857142858</v>
      </c>
      <c r="AY24" s="54">
        <v>1</v>
      </c>
      <c r="AZ24" s="54">
        <v>1</v>
      </c>
      <c r="BA24" s="54">
        <v>1</v>
      </c>
      <c r="BB24">
        <v>5</v>
      </c>
      <c r="BG24">
        <f t="shared" si="2"/>
        <v>95.238095238095227</v>
      </c>
      <c r="BH24" s="11">
        <f t="shared" si="20"/>
        <v>7.2916666666666659E-5</v>
      </c>
    </row>
    <row r="25" spans="1:60" ht="48" x14ac:dyDescent="0.2">
      <c r="A25">
        <v>14</v>
      </c>
      <c r="B25" s="18" t="s">
        <v>1238</v>
      </c>
      <c r="C25" s="3" t="s">
        <v>192</v>
      </c>
      <c r="D25">
        <v>1</v>
      </c>
      <c r="E25">
        <v>1</v>
      </c>
      <c r="F25">
        <f t="shared" si="3"/>
        <v>1</v>
      </c>
      <c r="G25">
        <f t="shared" si="4"/>
        <v>10</v>
      </c>
      <c r="H25">
        <f t="shared" si="5"/>
        <v>10</v>
      </c>
      <c r="I25" s="54">
        <f t="shared" si="6"/>
        <v>64</v>
      </c>
      <c r="J25">
        <v>23</v>
      </c>
      <c r="K25">
        <f t="shared" si="7"/>
        <v>2.2999999999999998</v>
      </c>
      <c r="L25">
        <f t="shared" si="8"/>
        <v>63</v>
      </c>
      <c r="M25" s="2">
        <f t="shared" si="9"/>
        <v>6.3</v>
      </c>
      <c r="N25" s="30">
        <v>1</v>
      </c>
      <c r="O25">
        <v>1</v>
      </c>
      <c r="P25">
        <v>1</v>
      </c>
      <c r="Q25" s="31">
        <v>0</v>
      </c>
      <c r="R25" s="54">
        <v>1</v>
      </c>
      <c r="S25" s="32">
        <v>1</v>
      </c>
      <c r="T25">
        <f t="shared" si="10"/>
        <v>0</v>
      </c>
      <c r="U25">
        <v>1</v>
      </c>
      <c r="V25">
        <v>1</v>
      </c>
      <c r="W25">
        <f t="shared" si="11"/>
        <v>0</v>
      </c>
      <c r="X25">
        <f t="shared" si="12"/>
        <v>1</v>
      </c>
      <c r="Y25" s="54">
        <v>1</v>
      </c>
      <c r="Z25" s="54">
        <v>1</v>
      </c>
      <c r="AA25" s="54">
        <v>0</v>
      </c>
      <c r="AB25" s="54">
        <v>1</v>
      </c>
      <c r="AC25" s="54">
        <v>1</v>
      </c>
      <c r="AD25" s="54">
        <v>1</v>
      </c>
      <c r="AE25" s="54">
        <v>1</v>
      </c>
      <c r="AF25">
        <f t="shared" si="13"/>
        <v>1</v>
      </c>
      <c r="AG25" s="54">
        <v>1</v>
      </c>
      <c r="AH25">
        <f t="shared" si="14"/>
        <v>1</v>
      </c>
      <c r="AI25" s="54">
        <v>0</v>
      </c>
      <c r="AJ25" s="54">
        <v>1</v>
      </c>
      <c r="AK25">
        <f t="shared" si="15"/>
        <v>1</v>
      </c>
      <c r="AL25" s="54">
        <v>1</v>
      </c>
      <c r="AM25" s="54">
        <v>1</v>
      </c>
      <c r="AN25" s="54">
        <v>1</v>
      </c>
      <c r="AO25" s="54">
        <v>0</v>
      </c>
      <c r="AP25" s="54">
        <v>1</v>
      </c>
      <c r="AQ25" s="54">
        <v>1</v>
      </c>
      <c r="AR25" s="54">
        <v>1</v>
      </c>
      <c r="AS25" s="54">
        <v>1</v>
      </c>
      <c r="AT25" s="54">
        <v>1</v>
      </c>
      <c r="AU25">
        <f t="shared" si="16"/>
        <v>2.1050000000000253</v>
      </c>
      <c r="AV25">
        <f t="shared" si="17"/>
        <v>15.45</v>
      </c>
      <c r="AW25" s="54">
        <f t="shared" si="18"/>
        <v>18.283999999999995</v>
      </c>
      <c r="AX25">
        <f t="shared" si="19"/>
        <v>13.243000000000002</v>
      </c>
      <c r="AY25" s="54">
        <v>1</v>
      </c>
      <c r="AZ25" s="54">
        <v>1</v>
      </c>
      <c r="BA25" s="54">
        <v>1</v>
      </c>
      <c r="BB25">
        <v>3</v>
      </c>
      <c r="BG25">
        <f t="shared" si="2"/>
        <v>100</v>
      </c>
      <c r="BH25" s="11">
        <f t="shared" si="20"/>
        <v>3.4722222222222222E-5</v>
      </c>
    </row>
    <row r="26" spans="1:60" ht="80" x14ac:dyDescent="0.2">
      <c r="A26">
        <v>15</v>
      </c>
      <c r="B26" s="20" t="s">
        <v>1270</v>
      </c>
      <c r="C26" s="3" t="s">
        <v>205</v>
      </c>
      <c r="D26">
        <v>1</v>
      </c>
      <c r="E26">
        <v>1</v>
      </c>
      <c r="F26">
        <f t="shared" si="3"/>
        <v>1</v>
      </c>
      <c r="G26">
        <f t="shared" si="4"/>
        <v>28</v>
      </c>
      <c r="H26">
        <f t="shared" si="5"/>
        <v>28</v>
      </c>
      <c r="I26" s="54">
        <f t="shared" si="6"/>
        <v>143</v>
      </c>
      <c r="J26">
        <v>50</v>
      </c>
      <c r="K26">
        <f t="shared" si="7"/>
        <v>1.7857142857142858</v>
      </c>
      <c r="L26">
        <f t="shared" si="8"/>
        <v>141</v>
      </c>
      <c r="M26" s="2">
        <f t="shared" si="9"/>
        <v>5.0357142857142856</v>
      </c>
      <c r="N26" s="30">
        <v>1</v>
      </c>
      <c r="O26">
        <v>1</v>
      </c>
      <c r="P26">
        <v>1</v>
      </c>
      <c r="Q26" s="31">
        <v>0</v>
      </c>
      <c r="R26" s="54">
        <v>1</v>
      </c>
      <c r="S26" s="32">
        <v>1</v>
      </c>
      <c r="T26">
        <f t="shared" si="10"/>
        <v>0</v>
      </c>
      <c r="U26">
        <v>1</v>
      </c>
      <c r="V26">
        <v>1</v>
      </c>
      <c r="W26">
        <f t="shared" si="11"/>
        <v>0</v>
      </c>
      <c r="X26">
        <f t="shared" si="12"/>
        <v>1</v>
      </c>
      <c r="Y26" s="54">
        <v>1</v>
      </c>
      <c r="Z26" s="54">
        <v>1</v>
      </c>
      <c r="AA26" s="54">
        <v>1</v>
      </c>
      <c r="AB26" s="54">
        <v>1</v>
      </c>
      <c r="AC26" s="54">
        <v>1</v>
      </c>
      <c r="AD26" s="54">
        <v>1</v>
      </c>
      <c r="AE26" s="54">
        <v>1</v>
      </c>
      <c r="AF26">
        <f t="shared" si="13"/>
        <v>2</v>
      </c>
      <c r="AG26" s="54">
        <v>0</v>
      </c>
      <c r="AH26">
        <f t="shared" si="14"/>
        <v>1</v>
      </c>
      <c r="AI26" s="54">
        <v>0</v>
      </c>
      <c r="AJ26" s="54">
        <v>1</v>
      </c>
      <c r="AK26">
        <f t="shared" si="15"/>
        <v>1</v>
      </c>
      <c r="AL26" s="54">
        <v>1</v>
      </c>
      <c r="AM26" s="54">
        <v>1</v>
      </c>
      <c r="AN26" s="54">
        <v>1</v>
      </c>
      <c r="AO26" s="54">
        <v>1</v>
      </c>
      <c r="AP26" s="54">
        <v>1</v>
      </c>
      <c r="AQ26" s="54">
        <v>1</v>
      </c>
      <c r="AR26" s="54">
        <v>1</v>
      </c>
      <c r="AS26" s="54">
        <v>1</v>
      </c>
      <c r="AT26" s="54">
        <v>1</v>
      </c>
      <c r="AU26">
        <f t="shared" si="16"/>
        <v>27.343571428571455</v>
      </c>
      <c r="AV26">
        <f t="shared" si="17"/>
        <v>16.401428571428571</v>
      </c>
      <c r="AW26" s="54">
        <f t="shared" si="18"/>
        <v>12.752857142857138</v>
      </c>
      <c r="AX26">
        <f t="shared" si="19"/>
        <v>16.288214285714282</v>
      </c>
      <c r="AY26" s="54">
        <v>1</v>
      </c>
      <c r="AZ26" s="54">
        <v>1</v>
      </c>
      <c r="BA26" s="54">
        <v>1</v>
      </c>
      <c r="BB26">
        <v>7</v>
      </c>
      <c r="BG26">
        <f t="shared" si="2"/>
        <v>71.428571428571431</v>
      </c>
      <c r="BH26" s="11">
        <f t="shared" si="20"/>
        <v>9.722222222222223E-5</v>
      </c>
    </row>
    <row r="27" spans="1:60" ht="32" x14ac:dyDescent="0.2">
      <c r="A27">
        <v>16</v>
      </c>
      <c r="B27" s="19" t="s">
        <v>1253</v>
      </c>
      <c r="C27" s="3" t="s">
        <v>192</v>
      </c>
      <c r="D27">
        <v>1</v>
      </c>
      <c r="E27">
        <v>1</v>
      </c>
      <c r="F27">
        <f t="shared" si="3"/>
        <v>1</v>
      </c>
      <c r="G27">
        <f t="shared" si="4"/>
        <v>14</v>
      </c>
      <c r="H27">
        <f t="shared" si="5"/>
        <v>14</v>
      </c>
      <c r="I27" s="54">
        <f t="shared" si="6"/>
        <v>69</v>
      </c>
      <c r="J27">
        <v>22</v>
      </c>
      <c r="K27">
        <f t="shared" si="7"/>
        <v>1.5714285714285714</v>
      </c>
      <c r="L27">
        <f t="shared" si="8"/>
        <v>67</v>
      </c>
      <c r="M27" s="2">
        <f t="shared" si="9"/>
        <v>4.7857142857142856</v>
      </c>
      <c r="N27" s="31">
        <v>0</v>
      </c>
      <c r="O27">
        <v>1</v>
      </c>
      <c r="P27">
        <v>0</v>
      </c>
      <c r="Q27" s="31">
        <v>0</v>
      </c>
      <c r="R27" s="54">
        <v>0</v>
      </c>
      <c r="S27" s="32">
        <v>1</v>
      </c>
      <c r="T27">
        <f t="shared" si="10"/>
        <v>0</v>
      </c>
      <c r="U27">
        <v>0</v>
      </c>
      <c r="V27">
        <v>1</v>
      </c>
      <c r="W27">
        <f t="shared" si="11"/>
        <v>0</v>
      </c>
      <c r="X27">
        <f t="shared" si="12"/>
        <v>1</v>
      </c>
      <c r="Y27" s="54">
        <v>1</v>
      </c>
      <c r="Z27" s="54">
        <v>1</v>
      </c>
      <c r="AA27" s="54">
        <v>1</v>
      </c>
      <c r="AB27" s="54">
        <v>1</v>
      </c>
      <c r="AC27" s="54">
        <v>1</v>
      </c>
      <c r="AD27" s="54">
        <v>1</v>
      </c>
      <c r="AE27" s="54">
        <v>1</v>
      </c>
      <c r="AF27">
        <f t="shared" si="13"/>
        <v>2</v>
      </c>
      <c r="AG27" s="54">
        <v>1</v>
      </c>
      <c r="AH27">
        <f t="shared" si="14"/>
        <v>1</v>
      </c>
      <c r="AI27" s="54">
        <v>1</v>
      </c>
      <c r="AJ27" s="54">
        <v>1</v>
      </c>
      <c r="AK27">
        <f t="shared" si="15"/>
        <v>1</v>
      </c>
      <c r="AL27" s="54">
        <v>1</v>
      </c>
      <c r="AM27" s="54">
        <v>1</v>
      </c>
      <c r="AN27" s="54">
        <v>0</v>
      </c>
      <c r="AO27" s="54">
        <v>1</v>
      </c>
      <c r="AP27" s="54">
        <v>1</v>
      </c>
      <c r="AQ27" s="54">
        <v>1</v>
      </c>
      <c r="AR27" s="54">
        <v>1</v>
      </c>
      <c r="AS27" s="54">
        <v>1</v>
      </c>
      <c r="AT27" s="54">
        <v>1</v>
      </c>
      <c r="AU27">
        <f t="shared" si="16"/>
        <v>59.682142857142885</v>
      </c>
      <c r="AV27">
        <f t="shared" si="17"/>
        <v>8.4128571428571455</v>
      </c>
      <c r="AW27" s="54">
        <f t="shared" si="18"/>
        <v>10.225714285714282</v>
      </c>
      <c r="AX27">
        <f t="shared" si="19"/>
        <v>8.110714285714284</v>
      </c>
      <c r="AY27" s="54">
        <v>1</v>
      </c>
      <c r="AZ27" s="54">
        <v>1</v>
      </c>
      <c r="BA27" s="54">
        <v>1</v>
      </c>
      <c r="BB27">
        <v>3</v>
      </c>
      <c r="BG27">
        <f t="shared" si="2"/>
        <v>142.85714285714286</v>
      </c>
      <c r="BH27" s="11">
        <f t="shared" si="20"/>
        <v>4.8611111111111115E-5</v>
      </c>
    </row>
    <row r="28" spans="1:60" ht="64" x14ac:dyDescent="0.2">
      <c r="A28">
        <v>17</v>
      </c>
      <c r="B28" s="19" t="s">
        <v>1259</v>
      </c>
      <c r="C28" s="3" t="s">
        <v>203</v>
      </c>
      <c r="D28">
        <v>1</v>
      </c>
      <c r="E28">
        <v>1</v>
      </c>
      <c r="F28">
        <f t="shared" si="3"/>
        <v>1</v>
      </c>
      <c r="G28">
        <f t="shared" si="4"/>
        <v>25</v>
      </c>
      <c r="H28">
        <f t="shared" si="5"/>
        <v>25</v>
      </c>
      <c r="I28" s="54">
        <f t="shared" si="6"/>
        <v>126</v>
      </c>
      <c r="J28">
        <v>39</v>
      </c>
      <c r="K28">
        <f t="shared" si="7"/>
        <v>1.56</v>
      </c>
      <c r="L28">
        <f t="shared" si="8"/>
        <v>122</v>
      </c>
      <c r="M28" s="2">
        <f t="shared" si="9"/>
        <v>4.88</v>
      </c>
      <c r="N28" s="31">
        <v>0</v>
      </c>
      <c r="O28">
        <v>0</v>
      </c>
      <c r="P28">
        <v>1</v>
      </c>
      <c r="Q28" s="31">
        <v>0</v>
      </c>
      <c r="R28" s="54">
        <v>1</v>
      </c>
      <c r="S28" s="32">
        <v>1</v>
      </c>
      <c r="T28">
        <f t="shared" si="10"/>
        <v>0</v>
      </c>
      <c r="U28">
        <v>1</v>
      </c>
      <c r="V28">
        <v>1</v>
      </c>
      <c r="W28">
        <f t="shared" si="11"/>
        <v>0</v>
      </c>
      <c r="X28">
        <f t="shared" si="12"/>
        <v>1</v>
      </c>
      <c r="Y28" s="54">
        <v>0</v>
      </c>
      <c r="Z28" s="54">
        <v>1</v>
      </c>
      <c r="AA28" s="54">
        <v>1</v>
      </c>
      <c r="AB28" s="54">
        <v>1</v>
      </c>
      <c r="AC28" s="54">
        <v>1</v>
      </c>
      <c r="AD28" s="54">
        <v>1</v>
      </c>
      <c r="AE28" s="54">
        <v>1</v>
      </c>
      <c r="AF28">
        <f t="shared" si="13"/>
        <v>4</v>
      </c>
      <c r="AG28" s="54">
        <v>1</v>
      </c>
      <c r="AH28">
        <f t="shared" si="14"/>
        <v>1</v>
      </c>
      <c r="AI28" s="54">
        <v>0</v>
      </c>
      <c r="AJ28" s="54">
        <v>1</v>
      </c>
      <c r="AK28">
        <f t="shared" si="15"/>
        <v>0</v>
      </c>
      <c r="AL28" s="54">
        <v>0</v>
      </c>
      <c r="AM28" s="54">
        <v>0</v>
      </c>
      <c r="AN28" s="54">
        <v>0</v>
      </c>
      <c r="AO28" s="54">
        <v>0</v>
      </c>
      <c r="AP28" s="54">
        <v>1</v>
      </c>
      <c r="AQ28" s="54">
        <v>1</v>
      </c>
      <c r="AR28" s="54">
        <v>1</v>
      </c>
      <c r="AS28" s="54">
        <v>0</v>
      </c>
      <c r="AT28" s="54">
        <v>1</v>
      </c>
      <c r="AU28">
        <f t="shared" si="16"/>
        <v>49.484000000000009</v>
      </c>
      <c r="AV28">
        <f t="shared" si="17"/>
        <v>12.568000000000001</v>
      </c>
      <c r="AW28" s="54">
        <f t="shared" si="18"/>
        <v>11.710399999999996</v>
      </c>
      <c r="AX28">
        <f t="shared" si="19"/>
        <v>14.0548</v>
      </c>
      <c r="AY28" s="54">
        <v>1</v>
      </c>
      <c r="AZ28" s="54">
        <v>1</v>
      </c>
      <c r="BA28" s="54">
        <v>1</v>
      </c>
      <c r="BB28">
        <v>9</v>
      </c>
      <c r="BG28">
        <f t="shared" si="2"/>
        <v>160</v>
      </c>
      <c r="BH28" s="11">
        <f t="shared" si="20"/>
        <v>8.6805555555555545E-5</v>
      </c>
    </row>
    <row r="29" spans="1:60" ht="64" x14ac:dyDescent="0.2">
      <c r="A29" t="s">
        <v>152</v>
      </c>
      <c r="B29" s="19" t="s">
        <v>1260</v>
      </c>
      <c r="C29" s="3" t="s">
        <v>192</v>
      </c>
      <c r="D29">
        <v>1</v>
      </c>
      <c r="E29">
        <v>1</v>
      </c>
      <c r="F29">
        <f t="shared" si="3"/>
        <v>1</v>
      </c>
      <c r="G29">
        <f t="shared" si="4"/>
        <v>26</v>
      </c>
      <c r="H29">
        <f t="shared" si="5"/>
        <v>26</v>
      </c>
      <c r="I29" s="54">
        <f t="shared" si="6"/>
        <v>123</v>
      </c>
      <c r="J29">
        <v>45</v>
      </c>
      <c r="K29">
        <f t="shared" si="7"/>
        <v>1.7307692307692308</v>
      </c>
      <c r="L29">
        <f t="shared" si="8"/>
        <v>121</v>
      </c>
      <c r="M29" s="2">
        <f t="shared" si="9"/>
        <v>4.6538461538461542</v>
      </c>
      <c r="N29" s="31">
        <v>0</v>
      </c>
      <c r="O29">
        <v>1</v>
      </c>
      <c r="P29">
        <v>1</v>
      </c>
      <c r="Q29" s="31">
        <v>0</v>
      </c>
      <c r="R29" s="54">
        <v>0</v>
      </c>
      <c r="S29" s="32">
        <v>1</v>
      </c>
      <c r="T29">
        <f t="shared" si="10"/>
        <v>0</v>
      </c>
      <c r="U29">
        <v>1</v>
      </c>
      <c r="V29">
        <v>1</v>
      </c>
      <c r="W29">
        <f t="shared" si="11"/>
        <v>0</v>
      </c>
      <c r="X29">
        <f t="shared" si="12"/>
        <v>1</v>
      </c>
      <c r="Y29">
        <v>1</v>
      </c>
      <c r="Z29">
        <v>1</v>
      </c>
      <c r="AA29" s="54">
        <v>1</v>
      </c>
      <c r="AB29" s="54">
        <v>1</v>
      </c>
      <c r="AC29" s="54">
        <v>1</v>
      </c>
      <c r="AD29" s="54">
        <v>1</v>
      </c>
      <c r="AE29" s="54">
        <v>1</v>
      </c>
      <c r="AF29">
        <f t="shared" si="13"/>
        <v>2</v>
      </c>
      <c r="AG29" s="54">
        <v>1</v>
      </c>
      <c r="AH29">
        <f t="shared" si="14"/>
        <v>1</v>
      </c>
      <c r="AI29" s="54">
        <v>0</v>
      </c>
      <c r="AJ29" s="54">
        <v>1</v>
      </c>
      <c r="AK29">
        <f t="shared" si="15"/>
        <v>1</v>
      </c>
      <c r="AL29" s="54">
        <v>1</v>
      </c>
      <c r="AM29" s="54">
        <v>1</v>
      </c>
      <c r="AN29" s="54">
        <v>1</v>
      </c>
      <c r="AO29" s="54">
        <v>1</v>
      </c>
      <c r="AP29" s="54">
        <v>1</v>
      </c>
      <c r="AQ29" s="54">
        <v>1</v>
      </c>
      <c r="AR29" s="54">
        <v>1</v>
      </c>
      <c r="AS29" s="54">
        <v>1</v>
      </c>
      <c r="AT29" s="54">
        <v>1</v>
      </c>
      <c r="AU29">
        <f t="shared" si="16"/>
        <v>34.021923076923102</v>
      </c>
      <c r="AV29">
        <f t="shared" si="17"/>
        <v>14.973076923076924</v>
      </c>
      <c r="AW29" s="54">
        <f t="shared" si="18"/>
        <v>10.426153846153849</v>
      </c>
      <c r="AX29">
        <f t="shared" si="19"/>
        <v>13.489615384615384</v>
      </c>
      <c r="AY29" s="54">
        <v>1</v>
      </c>
      <c r="AZ29" s="54">
        <v>1</v>
      </c>
      <c r="BA29" s="54">
        <v>1</v>
      </c>
      <c r="BB29">
        <v>6</v>
      </c>
      <c r="BG29">
        <f t="shared" si="2"/>
        <v>76.923076923076934</v>
      </c>
      <c r="BH29" s="11">
        <f t="shared" si="20"/>
        <v>9.0277777777777787E-5</v>
      </c>
    </row>
    <row r="30" spans="1:60" ht="64" x14ac:dyDescent="0.2">
      <c r="A30" t="s">
        <v>153</v>
      </c>
      <c r="B30" s="19" t="s">
        <v>1261</v>
      </c>
      <c r="C30" s="3" t="s">
        <v>192</v>
      </c>
      <c r="D30">
        <v>1</v>
      </c>
      <c r="E30">
        <v>1</v>
      </c>
      <c r="F30">
        <f t="shared" si="3"/>
        <v>1</v>
      </c>
      <c r="G30">
        <f t="shared" si="4"/>
        <v>17</v>
      </c>
      <c r="H30">
        <f t="shared" si="5"/>
        <v>17</v>
      </c>
      <c r="I30" s="54">
        <f t="shared" si="6"/>
        <v>119</v>
      </c>
      <c r="J30">
        <v>37</v>
      </c>
      <c r="K30">
        <f t="shared" si="7"/>
        <v>2.1764705882352939</v>
      </c>
      <c r="L30">
        <f t="shared" si="8"/>
        <v>114</v>
      </c>
      <c r="M30" s="2">
        <f t="shared" si="9"/>
        <v>6.7058823529411766</v>
      </c>
      <c r="N30" s="31">
        <v>0</v>
      </c>
      <c r="O30">
        <v>1</v>
      </c>
      <c r="P30">
        <v>1</v>
      </c>
      <c r="Q30" s="31">
        <v>1</v>
      </c>
      <c r="R30" s="54">
        <v>1</v>
      </c>
      <c r="S30" s="32">
        <v>1</v>
      </c>
      <c r="T30">
        <f t="shared" si="10"/>
        <v>1</v>
      </c>
      <c r="U30">
        <v>1</v>
      </c>
      <c r="V30">
        <v>1</v>
      </c>
      <c r="W30">
        <f t="shared" si="11"/>
        <v>1</v>
      </c>
      <c r="X30">
        <f t="shared" si="12"/>
        <v>1</v>
      </c>
      <c r="Y30">
        <v>1</v>
      </c>
      <c r="Z30">
        <v>1</v>
      </c>
      <c r="AA30" s="54">
        <v>1</v>
      </c>
      <c r="AB30" s="54">
        <v>1</v>
      </c>
      <c r="AC30" s="54">
        <v>1</v>
      </c>
      <c r="AD30" s="54">
        <v>1</v>
      </c>
      <c r="AE30" s="54">
        <v>1</v>
      </c>
      <c r="AF30">
        <f t="shared" si="13"/>
        <v>5</v>
      </c>
      <c r="AG30" s="54">
        <v>1</v>
      </c>
      <c r="AH30">
        <f t="shared" si="14"/>
        <v>1</v>
      </c>
      <c r="AI30" s="54">
        <v>0</v>
      </c>
      <c r="AJ30" s="54">
        <v>1</v>
      </c>
      <c r="AK30">
        <f t="shared" si="15"/>
        <v>0</v>
      </c>
      <c r="AL30" s="54">
        <v>0</v>
      </c>
      <c r="AM30" s="54">
        <v>1</v>
      </c>
      <c r="AN30" s="54">
        <v>1</v>
      </c>
      <c r="AO30" s="54">
        <v>1</v>
      </c>
      <c r="AP30" s="54">
        <v>1</v>
      </c>
      <c r="AQ30" s="54">
        <v>1</v>
      </c>
      <c r="AR30">
        <v>0</v>
      </c>
      <c r="AS30" s="54">
        <v>1</v>
      </c>
      <c r="AT30" s="54">
        <v>1</v>
      </c>
      <c r="AU30">
        <f t="shared" si="16"/>
        <v>5.450588235294159</v>
      </c>
      <c r="AV30">
        <f t="shared" si="17"/>
        <v>16.722352941176471</v>
      </c>
      <c r="AW30" s="54">
        <f t="shared" si="18"/>
        <v>21.88941176470588</v>
      </c>
      <c r="AX30">
        <f t="shared" si="19"/>
        <v>18.654705882352943</v>
      </c>
      <c r="AY30" s="54">
        <v>1</v>
      </c>
      <c r="AZ30" s="54">
        <v>1</v>
      </c>
      <c r="BA30" s="54">
        <v>1</v>
      </c>
      <c r="BB30">
        <v>9</v>
      </c>
      <c r="BG30">
        <f t="shared" si="2"/>
        <v>294.11764705882354</v>
      </c>
      <c r="BH30" s="11">
        <f t="shared" si="20"/>
        <v>5.902777777777778E-5</v>
      </c>
    </row>
    <row r="31" spans="1:60" x14ac:dyDescent="0.2">
      <c r="F31">
        <f t="shared" si="3"/>
        <v>0</v>
      </c>
      <c r="G31">
        <f t="shared" si="4"/>
        <v>0</v>
      </c>
      <c r="H31">
        <f t="shared" si="5"/>
        <v>0</v>
      </c>
      <c r="I31" s="54">
        <f t="shared" si="6"/>
        <v>0</v>
      </c>
      <c r="K31">
        <f t="shared" si="7"/>
        <v>0</v>
      </c>
      <c r="L31">
        <f t="shared" si="8"/>
        <v>0</v>
      </c>
      <c r="M31" s="2">
        <f t="shared" si="9"/>
        <v>0</v>
      </c>
      <c r="T31">
        <f t="shared" si="10"/>
        <v>0</v>
      </c>
      <c r="W31">
        <f t="shared" si="11"/>
        <v>0</v>
      </c>
      <c r="X31">
        <f t="shared" si="12"/>
        <v>0</v>
      </c>
      <c r="AF31">
        <f t="shared" si="13"/>
        <v>0</v>
      </c>
      <c r="AH31">
        <f t="shared" si="14"/>
        <v>0</v>
      </c>
      <c r="AK31">
        <f t="shared" si="15"/>
        <v>0</v>
      </c>
      <c r="AU31">
        <f t="shared" si="16"/>
        <v>0</v>
      </c>
      <c r="AV31">
        <f t="shared" si="17"/>
        <v>0</v>
      </c>
      <c r="AW31" s="54">
        <f t="shared" si="18"/>
        <v>0</v>
      </c>
      <c r="AX31">
        <f t="shared" si="19"/>
        <v>0</v>
      </c>
      <c r="BG31">
        <f t="shared" ref="BG31:BG68" si="21">IF(E31=0,0,AF31/E31*1000)</f>
        <v>0</v>
      </c>
      <c r="BH31" s="11">
        <f t="shared" si="20"/>
        <v>0</v>
      </c>
    </row>
    <row r="32" spans="1:60" x14ac:dyDescent="0.2">
      <c r="F32">
        <f t="shared" si="3"/>
        <v>0</v>
      </c>
      <c r="G32">
        <f t="shared" si="4"/>
        <v>0</v>
      </c>
      <c r="H32">
        <f t="shared" si="5"/>
        <v>0</v>
      </c>
      <c r="I32" s="54">
        <f t="shared" si="6"/>
        <v>0</v>
      </c>
      <c r="K32">
        <f t="shared" si="7"/>
        <v>0</v>
      </c>
      <c r="L32">
        <f t="shared" si="8"/>
        <v>0</v>
      </c>
      <c r="M32" s="2">
        <f t="shared" si="9"/>
        <v>0</v>
      </c>
      <c r="T32">
        <f t="shared" si="10"/>
        <v>0</v>
      </c>
      <c r="W32">
        <f t="shared" si="11"/>
        <v>0</v>
      </c>
      <c r="X32">
        <f t="shared" si="12"/>
        <v>0</v>
      </c>
      <c r="AF32">
        <f t="shared" si="13"/>
        <v>0</v>
      </c>
      <c r="AH32">
        <f t="shared" si="14"/>
        <v>0</v>
      </c>
      <c r="AK32">
        <f t="shared" si="15"/>
        <v>0</v>
      </c>
      <c r="AU32">
        <f t="shared" si="16"/>
        <v>0</v>
      </c>
      <c r="AV32">
        <f t="shared" si="17"/>
        <v>0</v>
      </c>
      <c r="AW32" s="54">
        <f t="shared" si="18"/>
        <v>0</v>
      </c>
      <c r="AX32">
        <f t="shared" si="19"/>
        <v>0</v>
      </c>
      <c r="BG32">
        <f t="shared" si="21"/>
        <v>0</v>
      </c>
      <c r="BH32" s="11">
        <f t="shared" si="20"/>
        <v>0</v>
      </c>
    </row>
    <row r="33" spans="6:60" x14ac:dyDescent="0.2">
      <c r="F33">
        <f t="shared" si="3"/>
        <v>0</v>
      </c>
      <c r="G33">
        <f t="shared" si="4"/>
        <v>0</v>
      </c>
      <c r="H33">
        <f t="shared" si="5"/>
        <v>0</v>
      </c>
      <c r="I33" s="54">
        <f t="shared" si="6"/>
        <v>0</v>
      </c>
      <c r="K33">
        <f t="shared" si="7"/>
        <v>0</v>
      </c>
      <c r="L33">
        <f t="shared" si="8"/>
        <v>0</v>
      </c>
      <c r="M33" s="2">
        <f t="shared" si="9"/>
        <v>0</v>
      </c>
      <c r="T33">
        <f t="shared" si="10"/>
        <v>0</v>
      </c>
      <c r="W33">
        <f t="shared" si="11"/>
        <v>0</v>
      </c>
      <c r="X33">
        <f t="shared" si="12"/>
        <v>0</v>
      </c>
      <c r="AF33">
        <f t="shared" si="13"/>
        <v>0</v>
      </c>
      <c r="AH33">
        <f t="shared" si="14"/>
        <v>0</v>
      </c>
      <c r="AK33">
        <f t="shared" si="15"/>
        <v>0</v>
      </c>
      <c r="AU33">
        <f t="shared" si="16"/>
        <v>0</v>
      </c>
      <c r="AV33">
        <f t="shared" si="17"/>
        <v>0</v>
      </c>
      <c r="AW33" s="54">
        <f t="shared" si="18"/>
        <v>0</v>
      </c>
      <c r="AX33">
        <f t="shared" si="19"/>
        <v>0</v>
      </c>
      <c r="BG33">
        <f t="shared" si="21"/>
        <v>0</v>
      </c>
      <c r="BH33" s="11">
        <f t="shared" si="20"/>
        <v>0</v>
      </c>
    </row>
    <row r="34" spans="6:60" x14ac:dyDescent="0.2">
      <c r="F34">
        <f t="shared" si="3"/>
        <v>0</v>
      </c>
      <c r="G34">
        <f t="shared" si="4"/>
        <v>0</v>
      </c>
      <c r="H34">
        <f t="shared" si="5"/>
        <v>0</v>
      </c>
      <c r="I34" s="54">
        <f t="shared" si="6"/>
        <v>0</v>
      </c>
      <c r="K34">
        <f t="shared" si="7"/>
        <v>0</v>
      </c>
      <c r="L34">
        <f t="shared" si="8"/>
        <v>0</v>
      </c>
      <c r="M34" s="2">
        <f t="shared" si="9"/>
        <v>0</v>
      </c>
      <c r="T34">
        <f t="shared" si="10"/>
        <v>0</v>
      </c>
      <c r="W34">
        <f t="shared" si="11"/>
        <v>0</v>
      </c>
      <c r="X34">
        <f t="shared" si="12"/>
        <v>0</v>
      </c>
      <c r="AF34">
        <f t="shared" si="13"/>
        <v>0</v>
      </c>
      <c r="AH34">
        <f t="shared" si="14"/>
        <v>0</v>
      </c>
      <c r="AK34">
        <f t="shared" si="15"/>
        <v>0</v>
      </c>
      <c r="AU34">
        <f t="shared" si="16"/>
        <v>0</v>
      </c>
      <c r="AV34">
        <f t="shared" si="17"/>
        <v>0</v>
      </c>
      <c r="AW34" s="54">
        <f t="shared" si="18"/>
        <v>0</v>
      </c>
      <c r="AX34">
        <f t="shared" si="19"/>
        <v>0</v>
      </c>
      <c r="BG34">
        <f t="shared" si="21"/>
        <v>0</v>
      </c>
      <c r="BH34" s="11">
        <f t="shared" si="20"/>
        <v>0</v>
      </c>
    </row>
    <row r="35" spans="6:60" x14ac:dyDescent="0.2">
      <c r="F35">
        <f t="shared" si="3"/>
        <v>0</v>
      </c>
      <c r="G35">
        <f t="shared" si="4"/>
        <v>0</v>
      </c>
      <c r="H35">
        <f t="shared" si="5"/>
        <v>0</v>
      </c>
      <c r="I35" s="54">
        <f t="shared" si="6"/>
        <v>0</v>
      </c>
      <c r="K35">
        <f t="shared" si="7"/>
        <v>0</v>
      </c>
      <c r="L35">
        <f t="shared" si="8"/>
        <v>0</v>
      </c>
      <c r="M35" s="2">
        <f t="shared" si="9"/>
        <v>0</v>
      </c>
      <c r="T35">
        <f t="shared" si="10"/>
        <v>0</v>
      </c>
      <c r="W35">
        <f t="shared" si="11"/>
        <v>0</v>
      </c>
      <c r="X35">
        <f t="shared" si="12"/>
        <v>0</v>
      </c>
      <c r="AF35">
        <f t="shared" si="13"/>
        <v>0</v>
      </c>
      <c r="AH35">
        <f t="shared" si="14"/>
        <v>0</v>
      </c>
      <c r="AK35">
        <f t="shared" si="15"/>
        <v>0</v>
      </c>
      <c r="AU35">
        <f t="shared" si="16"/>
        <v>0</v>
      </c>
      <c r="AV35">
        <f t="shared" si="17"/>
        <v>0</v>
      </c>
      <c r="AW35" s="54">
        <f t="shared" si="18"/>
        <v>0</v>
      </c>
      <c r="AX35">
        <f t="shared" si="19"/>
        <v>0</v>
      </c>
      <c r="BG35">
        <f t="shared" si="21"/>
        <v>0</v>
      </c>
      <c r="BH35" s="11">
        <f t="shared" si="20"/>
        <v>0</v>
      </c>
    </row>
    <row r="36" spans="6:60" x14ac:dyDescent="0.2">
      <c r="F36">
        <f t="shared" si="3"/>
        <v>0</v>
      </c>
      <c r="G36">
        <f t="shared" si="4"/>
        <v>0</v>
      </c>
      <c r="H36">
        <f t="shared" si="5"/>
        <v>0</v>
      </c>
      <c r="I36" s="54">
        <f t="shared" si="6"/>
        <v>0</v>
      </c>
      <c r="K36">
        <f t="shared" si="7"/>
        <v>0</v>
      </c>
      <c r="L36">
        <f t="shared" si="8"/>
        <v>0</v>
      </c>
      <c r="M36" s="2">
        <f t="shared" si="9"/>
        <v>0</v>
      </c>
      <c r="T36">
        <f t="shared" si="10"/>
        <v>0</v>
      </c>
      <c r="W36">
        <f t="shared" si="11"/>
        <v>0</v>
      </c>
      <c r="X36">
        <f t="shared" si="12"/>
        <v>0</v>
      </c>
      <c r="AF36">
        <f t="shared" si="13"/>
        <v>0</v>
      </c>
      <c r="AH36">
        <f t="shared" si="14"/>
        <v>0</v>
      </c>
      <c r="AK36">
        <f t="shared" si="15"/>
        <v>0</v>
      </c>
      <c r="AU36">
        <f t="shared" si="16"/>
        <v>0</v>
      </c>
      <c r="AV36">
        <f t="shared" si="17"/>
        <v>0</v>
      </c>
      <c r="AW36" s="54">
        <f t="shared" si="18"/>
        <v>0</v>
      </c>
      <c r="AX36">
        <f t="shared" si="19"/>
        <v>0</v>
      </c>
      <c r="BG36">
        <f t="shared" si="21"/>
        <v>0</v>
      </c>
      <c r="BH36" s="11">
        <f t="shared" si="20"/>
        <v>0</v>
      </c>
    </row>
    <row r="37" spans="6:60" x14ac:dyDescent="0.2">
      <c r="F37">
        <f t="shared" si="3"/>
        <v>0</v>
      </c>
      <c r="G37">
        <f t="shared" si="4"/>
        <v>0</v>
      </c>
      <c r="H37">
        <f t="shared" si="5"/>
        <v>0</v>
      </c>
      <c r="I37" s="54">
        <f t="shared" si="6"/>
        <v>0</v>
      </c>
      <c r="K37">
        <f t="shared" si="7"/>
        <v>0</v>
      </c>
      <c r="L37">
        <f t="shared" si="8"/>
        <v>0</v>
      </c>
      <c r="M37" s="2">
        <f t="shared" si="9"/>
        <v>0</v>
      </c>
      <c r="T37">
        <f t="shared" si="10"/>
        <v>0</v>
      </c>
      <c r="W37">
        <f t="shared" si="11"/>
        <v>0</v>
      </c>
      <c r="X37">
        <f t="shared" si="12"/>
        <v>0</v>
      </c>
      <c r="AF37">
        <f t="shared" si="13"/>
        <v>0</v>
      </c>
      <c r="AH37">
        <f t="shared" si="14"/>
        <v>0</v>
      </c>
      <c r="AK37">
        <f t="shared" si="15"/>
        <v>0</v>
      </c>
      <c r="AU37">
        <f t="shared" si="16"/>
        <v>0</v>
      </c>
      <c r="AV37">
        <f t="shared" si="17"/>
        <v>0</v>
      </c>
      <c r="AW37" s="54">
        <f t="shared" si="18"/>
        <v>0</v>
      </c>
      <c r="AX37">
        <f t="shared" si="19"/>
        <v>0</v>
      </c>
      <c r="BG37">
        <f t="shared" si="21"/>
        <v>0</v>
      </c>
      <c r="BH37" s="11">
        <f t="shared" si="20"/>
        <v>0</v>
      </c>
    </row>
    <row r="38" spans="6:60" x14ac:dyDescent="0.2">
      <c r="F38">
        <f t="shared" si="3"/>
        <v>0</v>
      </c>
      <c r="G38">
        <f t="shared" si="4"/>
        <v>0</v>
      </c>
      <c r="H38">
        <f t="shared" si="5"/>
        <v>0</v>
      </c>
      <c r="I38" s="54">
        <f t="shared" si="6"/>
        <v>0</v>
      </c>
      <c r="K38">
        <f t="shared" si="7"/>
        <v>0</v>
      </c>
      <c r="L38">
        <f t="shared" si="8"/>
        <v>0</v>
      </c>
      <c r="M38" s="2">
        <f t="shared" si="9"/>
        <v>0</v>
      </c>
      <c r="T38">
        <f t="shared" si="10"/>
        <v>0</v>
      </c>
      <c r="W38">
        <f t="shared" si="11"/>
        <v>0</v>
      </c>
      <c r="X38">
        <f t="shared" si="12"/>
        <v>0</v>
      </c>
      <c r="AF38">
        <f t="shared" si="13"/>
        <v>0</v>
      </c>
      <c r="AH38">
        <f t="shared" si="14"/>
        <v>0</v>
      </c>
      <c r="AK38">
        <f t="shared" si="15"/>
        <v>0</v>
      </c>
      <c r="AU38">
        <f t="shared" si="16"/>
        <v>0</v>
      </c>
      <c r="AV38">
        <f t="shared" si="17"/>
        <v>0</v>
      </c>
      <c r="AW38" s="54">
        <f t="shared" si="18"/>
        <v>0</v>
      </c>
      <c r="AX38">
        <f t="shared" si="19"/>
        <v>0</v>
      </c>
      <c r="BG38">
        <f t="shared" si="21"/>
        <v>0</v>
      </c>
      <c r="BH38" s="11">
        <f t="shared" si="20"/>
        <v>0</v>
      </c>
    </row>
    <row r="39" spans="6:60" x14ac:dyDescent="0.2">
      <c r="F39">
        <f t="shared" si="3"/>
        <v>0</v>
      </c>
      <c r="G39">
        <f t="shared" si="4"/>
        <v>0</v>
      </c>
      <c r="H39">
        <f t="shared" si="5"/>
        <v>0</v>
      </c>
      <c r="I39" s="54">
        <f t="shared" si="6"/>
        <v>0</v>
      </c>
      <c r="K39">
        <f t="shared" si="7"/>
        <v>0</v>
      </c>
      <c r="L39">
        <f t="shared" si="8"/>
        <v>0</v>
      </c>
      <c r="M39" s="2">
        <f t="shared" si="9"/>
        <v>0</v>
      </c>
      <c r="T39">
        <f t="shared" si="10"/>
        <v>0</v>
      </c>
      <c r="W39">
        <f t="shared" si="11"/>
        <v>0</v>
      </c>
      <c r="X39">
        <f t="shared" si="12"/>
        <v>0</v>
      </c>
      <c r="AF39">
        <f t="shared" si="13"/>
        <v>0</v>
      </c>
      <c r="AH39">
        <f t="shared" si="14"/>
        <v>0</v>
      </c>
      <c r="AK39">
        <f t="shared" si="15"/>
        <v>0</v>
      </c>
      <c r="AU39">
        <f t="shared" si="16"/>
        <v>0</v>
      </c>
      <c r="AV39">
        <f t="shared" si="17"/>
        <v>0</v>
      </c>
      <c r="AW39" s="54">
        <f t="shared" si="18"/>
        <v>0</v>
      </c>
      <c r="AX39">
        <f t="shared" si="19"/>
        <v>0</v>
      </c>
      <c r="BG39">
        <f t="shared" si="21"/>
        <v>0</v>
      </c>
      <c r="BH39" s="11">
        <f t="shared" si="20"/>
        <v>0</v>
      </c>
    </row>
    <row r="40" spans="6:60" x14ac:dyDescent="0.2">
      <c r="F40">
        <f t="shared" si="3"/>
        <v>0</v>
      </c>
      <c r="G40">
        <f t="shared" si="4"/>
        <v>0</v>
      </c>
      <c r="H40">
        <f t="shared" si="5"/>
        <v>0</v>
      </c>
      <c r="I40" s="54">
        <f t="shared" si="6"/>
        <v>0</v>
      </c>
      <c r="K40">
        <f t="shared" si="7"/>
        <v>0</v>
      </c>
      <c r="L40">
        <f t="shared" si="8"/>
        <v>0</v>
      </c>
      <c r="M40" s="2">
        <f t="shared" si="9"/>
        <v>0</v>
      </c>
      <c r="T40">
        <f t="shared" si="10"/>
        <v>0</v>
      </c>
      <c r="W40">
        <f t="shared" si="11"/>
        <v>0</v>
      </c>
      <c r="X40">
        <f t="shared" si="12"/>
        <v>0</v>
      </c>
      <c r="AF40">
        <f t="shared" si="13"/>
        <v>0</v>
      </c>
      <c r="AH40">
        <f t="shared" si="14"/>
        <v>0</v>
      </c>
      <c r="AK40">
        <f t="shared" si="15"/>
        <v>0</v>
      </c>
      <c r="AU40">
        <f t="shared" si="16"/>
        <v>0</v>
      </c>
      <c r="AV40">
        <f t="shared" si="17"/>
        <v>0</v>
      </c>
      <c r="AW40" s="54">
        <f t="shared" si="18"/>
        <v>0</v>
      </c>
      <c r="AX40">
        <f t="shared" si="19"/>
        <v>0</v>
      </c>
      <c r="BG40">
        <f t="shared" si="21"/>
        <v>0</v>
      </c>
      <c r="BH40" s="11">
        <f t="shared" si="20"/>
        <v>0</v>
      </c>
    </row>
    <row r="41" spans="6:60" x14ac:dyDescent="0.2">
      <c r="F41">
        <f t="shared" si="3"/>
        <v>0</v>
      </c>
      <c r="G41">
        <f t="shared" si="4"/>
        <v>0</v>
      </c>
      <c r="H41">
        <f t="shared" si="5"/>
        <v>0</v>
      </c>
      <c r="I41" s="54">
        <f t="shared" si="6"/>
        <v>0</v>
      </c>
      <c r="K41">
        <f t="shared" si="7"/>
        <v>0</v>
      </c>
      <c r="L41">
        <f t="shared" si="8"/>
        <v>0</v>
      </c>
      <c r="M41" s="2">
        <f t="shared" si="9"/>
        <v>0</v>
      </c>
      <c r="T41">
        <f t="shared" si="10"/>
        <v>0</v>
      </c>
      <c r="W41">
        <f t="shared" si="11"/>
        <v>0</v>
      </c>
      <c r="X41">
        <f t="shared" si="12"/>
        <v>0</v>
      </c>
      <c r="AF41">
        <f t="shared" si="13"/>
        <v>0</v>
      </c>
      <c r="AH41">
        <f t="shared" si="14"/>
        <v>0</v>
      </c>
      <c r="AK41">
        <f t="shared" si="15"/>
        <v>0</v>
      </c>
      <c r="AU41">
        <f t="shared" si="16"/>
        <v>0</v>
      </c>
      <c r="AV41">
        <f t="shared" si="17"/>
        <v>0</v>
      </c>
      <c r="AW41" s="54">
        <f t="shared" si="18"/>
        <v>0</v>
      </c>
      <c r="AX41">
        <f t="shared" si="19"/>
        <v>0</v>
      </c>
      <c r="BG41">
        <f t="shared" si="21"/>
        <v>0</v>
      </c>
      <c r="BH41" s="11">
        <f t="shared" si="20"/>
        <v>0</v>
      </c>
    </row>
    <row r="42" spans="6:60" x14ac:dyDescent="0.2">
      <c r="F42">
        <f t="shared" si="3"/>
        <v>0</v>
      </c>
      <c r="G42">
        <f t="shared" si="4"/>
        <v>0</v>
      </c>
      <c r="H42">
        <f t="shared" si="5"/>
        <v>0</v>
      </c>
      <c r="I42" s="54">
        <f t="shared" si="6"/>
        <v>0</v>
      </c>
      <c r="K42">
        <f t="shared" si="7"/>
        <v>0</v>
      </c>
      <c r="L42">
        <f t="shared" si="8"/>
        <v>0</v>
      </c>
      <c r="M42" s="2">
        <f t="shared" si="9"/>
        <v>0</v>
      </c>
      <c r="T42">
        <f t="shared" si="10"/>
        <v>0</v>
      </c>
      <c r="W42">
        <f t="shared" si="11"/>
        <v>0</v>
      </c>
      <c r="X42">
        <f t="shared" si="12"/>
        <v>0</v>
      </c>
      <c r="AF42">
        <f t="shared" si="13"/>
        <v>0</v>
      </c>
      <c r="AH42">
        <f t="shared" si="14"/>
        <v>0</v>
      </c>
      <c r="AK42">
        <f t="shared" si="15"/>
        <v>0</v>
      </c>
      <c r="AU42">
        <f t="shared" si="16"/>
        <v>0</v>
      </c>
      <c r="AV42">
        <f t="shared" si="17"/>
        <v>0</v>
      </c>
      <c r="AW42" s="54">
        <f t="shared" si="18"/>
        <v>0</v>
      </c>
      <c r="AX42">
        <f t="shared" si="19"/>
        <v>0</v>
      </c>
      <c r="BG42">
        <f t="shared" si="21"/>
        <v>0</v>
      </c>
      <c r="BH42" s="11">
        <f t="shared" si="20"/>
        <v>0</v>
      </c>
    </row>
    <row r="43" spans="6:60" x14ac:dyDescent="0.2">
      <c r="F43">
        <f t="shared" si="3"/>
        <v>0</v>
      </c>
      <c r="G43">
        <f t="shared" si="4"/>
        <v>0</v>
      </c>
      <c r="H43">
        <f t="shared" si="5"/>
        <v>0</v>
      </c>
      <c r="I43" s="54">
        <f t="shared" si="6"/>
        <v>0</v>
      </c>
      <c r="K43">
        <f t="shared" si="7"/>
        <v>0</v>
      </c>
      <c r="L43">
        <f t="shared" si="8"/>
        <v>0</v>
      </c>
      <c r="M43" s="2">
        <f t="shared" si="9"/>
        <v>0</v>
      </c>
      <c r="T43">
        <f t="shared" si="10"/>
        <v>0</v>
      </c>
      <c r="W43">
        <f t="shared" si="11"/>
        <v>0</v>
      </c>
      <c r="X43">
        <f t="shared" si="12"/>
        <v>0</v>
      </c>
      <c r="AF43">
        <f t="shared" si="13"/>
        <v>0</v>
      </c>
      <c r="AH43">
        <f t="shared" si="14"/>
        <v>0</v>
      </c>
      <c r="AK43">
        <f t="shared" si="15"/>
        <v>0</v>
      </c>
      <c r="AU43">
        <f t="shared" si="16"/>
        <v>0</v>
      </c>
      <c r="AV43">
        <f t="shared" si="17"/>
        <v>0</v>
      </c>
      <c r="AW43" s="54">
        <f t="shared" si="18"/>
        <v>0</v>
      </c>
      <c r="AX43">
        <f t="shared" si="19"/>
        <v>0</v>
      </c>
      <c r="BG43">
        <f t="shared" si="21"/>
        <v>0</v>
      </c>
      <c r="BH43" s="11">
        <f t="shared" si="20"/>
        <v>0</v>
      </c>
    </row>
    <row r="44" spans="6:60" x14ac:dyDescent="0.2">
      <c r="F44">
        <f t="shared" si="3"/>
        <v>0</v>
      </c>
      <c r="G44">
        <f t="shared" si="4"/>
        <v>0</v>
      </c>
      <c r="H44">
        <f t="shared" si="5"/>
        <v>0</v>
      </c>
      <c r="I44" s="54">
        <f t="shared" si="6"/>
        <v>0</v>
      </c>
      <c r="K44">
        <f t="shared" si="7"/>
        <v>0</v>
      </c>
      <c r="L44">
        <f t="shared" si="8"/>
        <v>0</v>
      </c>
      <c r="M44" s="2">
        <f t="shared" si="9"/>
        <v>0</v>
      </c>
      <c r="T44">
        <f t="shared" si="10"/>
        <v>0</v>
      </c>
      <c r="W44">
        <f t="shared" si="11"/>
        <v>0</v>
      </c>
      <c r="X44">
        <f t="shared" si="12"/>
        <v>0</v>
      </c>
      <c r="AF44">
        <f t="shared" si="13"/>
        <v>0</v>
      </c>
      <c r="AH44">
        <f t="shared" si="14"/>
        <v>0</v>
      </c>
      <c r="AK44">
        <f t="shared" si="15"/>
        <v>0</v>
      </c>
      <c r="AU44">
        <f t="shared" si="16"/>
        <v>0</v>
      </c>
      <c r="AV44">
        <f t="shared" si="17"/>
        <v>0</v>
      </c>
      <c r="AW44" s="54">
        <f t="shared" si="18"/>
        <v>0</v>
      </c>
      <c r="AX44">
        <f t="shared" si="19"/>
        <v>0</v>
      </c>
      <c r="BG44">
        <f t="shared" si="21"/>
        <v>0</v>
      </c>
      <c r="BH44" s="11">
        <f t="shared" si="20"/>
        <v>0</v>
      </c>
    </row>
    <row r="45" spans="6:60" x14ac:dyDescent="0.2">
      <c r="F45">
        <f t="shared" si="3"/>
        <v>0</v>
      </c>
      <c r="G45">
        <f t="shared" si="4"/>
        <v>0</v>
      </c>
      <c r="H45">
        <f t="shared" si="5"/>
        <v>0</v>
      </c>
      <c r="I45" s="54">
        <f t="shared" si="6"/>
        <v>0</v>
      </c>
      <c r="K45">
        <f t="shared" si="7"/>
        <v>0</v>
      </c>
      <c r="L45">
        <f t="shared" si="8"/>
        <v>0</v>
      </c>
      <c r="M45" s="2">
        <f t="shared" si="9"/>
        <v>0</v>
      </c>
      <c r="T45">
        <f t="shared" si="10"/>
        <v>0</v>
      </c>
      <c r="W45">
        <f t="shared" si="11"/>
        <v>0</v>
      </c>
      <c r="X45">
        <f t="shared" si="12"/>
        <v>0</v>
      </c>
      <c r="AF45">
        <f t="shared" si="13"/>
        <v>0</v>
      </c>
      <c r="AH45">
        <f t="shared" si="14"/>
        <v>0</v>
      </c>
      <c r="AK45">
        <f t="shared" si="15"/>
        <v>0</v>
      </c>
      <c r="AU45">
        <f t="shared" si="16"/>
        <v>0</v>
      </c>
      <c r="AV45">
        <f t="shared" si="17"/>
        <v>0</v>
      </c>
      <c r="AW45" s="54">
        <f t="shared" si="18"/>
        <v>0</v>
      </c>
      <c r="AX45">
        <f t="shared" si="19"/>
        <v>0</v>
      </c>
      <c r="BG45">
        <f t="shared" si="21"/>
        <v>0</v>
      </c>
      <c r="BH45" s="11">
        <f t="shared" si="20"/>
        <v>0</v>
      </c>
    </row>
    <row r="46" spans="6:60" x14ac:dyDescent="0.2">
      <c r="F46">
        <f t="shared" si="3"/>
        <v>0</v>
      </c>
      <c r="G46">
        <f t="shared" si="4"/>
        <v>0</v>
      </c>
      <c r="H46">
        <f t="shared" si="5"/>
        <v>0</v>
      </c>
      <c r="I46" s="54">
        <f t="shared" si="6"/>
        <v>0</v>
      </c>
      <c r="K46">
        <f t="shared" si="7"/>
        <v>0</v>
      </c>
      <c r="L46">
        <f t="shared" si="8"/>
        <v>0</v>
      </c>
      <c r="M46" s="2">
        <f t="shared" si="9"/>
        <v>0</v>
      </c>
      <c r="T46">
        <f t="shared" si="10"/>
        <v>0</v>
      </c>
      <c r="W46">
        <f t="shared" si="11"/>
        <v>0</v>
      </c>
      <c r="X46">
        <f t="shared" si="12"/>
        <v>0</v>
      </c>
      <c r="AF46">
        <f t="shared" si="13"/>
        <v>0</v>
      </c>
      <c r="AH46">
        <f t="shared" si="14"/>
        <v>0</v>
      </c>
      <c r="AK46">
        <f t="shared" si="15"/>
        <v>0</v>
      </c>
      <c r="AU46">
        <f t="shared" si="16"/>
        <v>0</v>
      </c>
      <c r="AV46">
        <f t="shared" si="17"/>
        <v>0</v>
      </c>
      <c r="AW46" s="54">
        <f t="shared" si="18"/>
        <v>0</v>
      </c>
      <c r="AX46">
        <f t="shared" si="19"/>
        <v>0</v>
      </c>
      <c r="BG46">
        <f t="shared" si="21"/>
        <v>0</v>
      </c>
      <c r="BH46" s="11">
        <f t="shared" si="20"/>
        <v>0</v>
      </c>
    </row>
    <row r="47" spans="6:60" x14ac:dyDescent="0.2">
      <c r="F47">
        <f t="shared" si="3"/>
        <v>0</v>
      </c>
      <c r="G47">
        <f t="shared" si="4"/>
        <v>0</v>
      </c>
      <c r="H47">
        <f t="shared" si="5"/>
        <v>0</v>
      </c>
      <c r="I47" s="54">
        <f t="shared" si="6"/>
        <v>0</v>
      </c>
      <c r="K47">
        <f t="shared" si="7"/>
        <v>0</v>
      </c>
      <c r="L47">
        <f t="shared" si="8"/>
        <v>0</v>
      </c>
      <c r="M47" s="2">
        <f t="shared" si="9"/>
        <v>0</v>
      </c>
      <c r="T47">
        <f t="shared" si="10"/>
        <v>0</v>
      </c>
      <c r="W47">
        <f t="shared" si="11"/>
        <v>0</v>
      </c>
      <c r="X47">
        <f t="shared" si="12"/>
        <v>0</v>
      </c>
      <c r="AF47">
        <f t="shared" si="13"/>
        <v>0</v>
      </c>
      <c r="AH47">
        <f t="shared" si="14"/>
        <v>0</v>
      </c>
      <c r="AK47">
        <f t="shared" si="15"/>
        <v>0</v>
      </c>
      <c r="AU47">
        <f t="shared" si="16"/>
        <v>0</v>
      </c>
      <c r="AV47">
        <f t="shared" si="17"/>
        <v>0</v>
      </c>
      <c r="AW47" s="54">
        <f t="shared" si="18"/>
        <v>0</v>
      </c>
      <c r="AX47">
        <f t="shared" si="19"/>
        <v>0</v>
      </c>
      <c r="BG47">
        <f t="shared" si="21"/>
        <v>0</v>
      </c>
      <c r="BH47" s="11">
        <f t="shared" si="20"/>
        <v>0</v>
      </c>
    </row>
    <row r="48" spans="6:60" x14ac:dyDescent="0.2">
      <c r="F48">
        <f t="shared" si="3"/>
        <v>0</v>
      </c>
      <c r="G48">
        <f t="shared" si="4"/>
        <v>0</v>
      </c>
      <c r="H48">
        <f t="shared" si="5"/>
        <v>0</v>
      </c>
      <c r="I48" s="54">
        <f t="shared" si="6"/>
        <v>0</v>
      </c>
      <c r="K48">
        <f t="shared" si="7"/>
        <v>0</v>
      </c>
      <c r="L48">
        <f t="shared" si="8"/>
        <v>0</v>
      </c>
      <c r="M48" s="2">
        <f t="shared" si="9"/>
        <v>0</v>
      </c>
      <c r="T48">
        <f t="shared" si="10"/>
        <v>0</v>
      </c>
      <c r="W48">
        <f t="shared" si="11"/>
        <v>0</v>
      </c>
      <c r="X48">
        <f t="shared" si="12"/>
        <v>0</v>
      </c>
      <c r="AF48">
        <f t="shared" si="13"/>
        <v>0</v>
      </c>
      <c r="AH48">
        <f t="shared" si="14"/>
        <v>0</v>
      </c>
      <c r="AK48">
        <f t="shared" si="15"/>
        <v>0</v>
      </c>
      <c r="AU48">
        <f t="shared" si="16"/>
        <v>0</v>
      </c>
      <c r="AV48">
        <f t="shared" si="17"/>
        <v>0</v>
      </c>
      <c r="AW48" s="54">
        <f t="shared" si="18"/>
        <v>0</v>
      </c>
      <c r="AX48">
        <f t="shared" si="19"/>
        <v>0</v>
      </c>
      <c r="BG48">
        <f t="shared" si="21"/>
        <v>0</v>
      </c>
      <c r="BH48" s="11">
        <f t="shared" si="20"/>
        <v>0</v>
      </c>
    </row>
    <row r="49" spans="6:60" x14ac:dyDescent="0.2">
      <c r="F49">
        <f t="shared" si="3"/>
        <v>0</v>
      </c>
      <c r="G49">
        <f t="shared" si="4"/>
        <v>0</v>
      </c>
      <c r="H49">
        <f t="shared" si="5"/>
        <v>0</v>
      </c>
      <c r="I49" s="54">
        <f t="shared" si="6"/>
        <v>0</v>
      </c>
      <c r="K49">
        <f t="shared" si="7"/>
        <v>0</v>
      </c>
      <c r="L49">
        <f t="shared" si="8"/>
        <v>0</v>
      </c>
      <c r="M49" s="2">
        <f t="shared" si="9"/>
        <v>0</v>
      </c>
      <c r="T49">
        <f t="shared" si="10"/>
        <v>0</v>
      </c>
      <c r="W49">
        <f t="shared" si="11"/>
        <v>0</v>
      </c>
      <c r="X49">
        <f t="shared" si="12"/>
        <v>0</v>
      </c>
      <c r="AF49">
        <f t="shared" si="13"/>
        <v>0</v>
      </c>
      <c r="AH49">
        <f t="shared" si="14"/>
        <v>0</v>
      </c>
      <c r="AK49">
        <f t="shared" si="15"/>
        <v>0</v>
      </c>
      <c r="AU49">
        <f t="shared" si="16"/>
        <v>0</v>
      </c>
      <c r="AV49">
        <f t="shared" si="17"/>
        <v>0</v>
      </c>
      <c r="AW49" s="54">
        <f t="shared" si="18"/>
        <v>0</v>
      </c>
      <c r="AX49">
        <f t="shared" si="19"/>
        <v>0</v>
      </c>
      <c r="BG49">
        <f t="shared" si="21"/>
        <v>0</v>
      </c>
      <c r="BH49" s="11">
        <f t="shared" si="20"/>
        <v>0</v>
      </c>
    </row>
    <row r="50" spans="6:60" x14ac:dyDescent="0.2">
      <c r="F50">
        <f t="shared" si="3"/>
        <v>0</v>
      </c>
      <c r="G50">
        <f t="shared" si="4"/>
        <v>0</v>
      </c>
      <c r="H50">
        <f t="shared" si="5"/>
        <v>0</v>
      </c>
      <c r="I50" s="54">
        <f t="shared" si="6"/>
        <v>0</v>
      </c>
      <c r="K50">
        <f t="shared" si="7"/>
        <v>0</v>
      </c>
      <c r="L50">
        <f t="shared" si="8"/>
        <v>0</v>
      </c>
      <c r="M50" s="2">
        <f t="shared" si="9"/>
        <v>0</v>
      </c>
      <c r="T50">
        <f t="shared" si="10"/>
        <v>0</v>
      </c>
      <c r="W50">
        <f t="shared" si="11"/>
        <v>0</v>
      </c>
      <c r="X50">
        <f t="shared" si="12"/>
        <v>0</v>
      </c>
      <c r="AF50">
        <f t="shared" si="13"/>
        <v>0</v>
      </c>
      <c r="AH50">
        <f t="shared" si="14"/>
        <v>0</v>
      </c>
      <c r="AK50">
        <f t="shared" si="15"/>
        <v>0</v>
      </c>
      <c r="AU50">
        <f t="shared" si="16"/>
        <v>0</v>
      </c>
      <c r="AV50">
        <f t="shared" si="17"/>
        <v>0</v>
      </c>
      <c r="AW50" s="54">
        <f t="shared" si="18"/>
        <v>0</v>
      </c>
      <c r="AX50">
        <f t="shared" si="19"/>
        <v>0</v>
      </c>
      <c r="BG50">
        <f t="shared" si="21"/>
        <v>0</v>
      </c>
      <c r="BH50" s="11">
        <f t="shared" si="20"/>
        <v>0</v>
      </c>
    </row>
    <row r="51" spans="6:60" x14ac:dyDescent="0.2">
      <c r="F51">
        <f t="shared" si="3"/>
        <v>0</v>
      </c>
      <c r="G51">
        <f t="shared" si="4"/>
        <v>0</v>
      </c>
      <c r="H51">
        <f t="shared" si="5"/>
        <v>0</v>
      </c>
      <c r="I51" s="54">
        <f t="shared" si="6"/>
        <v>0</v>
      </c>
      <c r="K51">
        <f t="shared" si="7"/>
        <v>0</v>
      </c>
      <c r="L51">
        <f t="shared" si="8"/>
        <v>0</v>
      </c>
      <c r="M51" s="2">
        <f t="shared" si="9"/>
        <v>0</v>
      </c>
      <c r="T51">
        <f t="shared" si="10"/>
        <v>0</v>
      </c>
      <c r="W51">
        <f t="shared" si="11"/>
        <v>0</v>
      </c>
      <c r="X51">
        <f t="shared" si="12"/>
        <v>0</v>
      </c>
      <c r="AF51">
        <f t="shared" si="13"/>
        <v>0</v>
      </c>
      <c r="AH51">
        <f t="shared" si="14"/>
        <v>0</v>
      </c>
      <c r="AK51">
        <f t="shared" si="15"/>
        <v>0</v>
      </c>
      <c r="AU51">
        <f t="shared" si="16"/>
        <v>0</v>
      </c>
      <c r="AV51">
        <f t="shared" si="17"/>
        <v>0</v>
      </c>
      <c r="AW51" s="54">
        <f t="shared" si="18"/>
        <v>0</v>
      </c>
      <c r="AX51">
        <f t="shared" si="19"/>
        <v>0</v>
      </c>
      <c r="BG51">
        <f t="shared" si="21"/>
        <v>0</v>
      </c>
      <c r="BH51" s="11">
        <f t="shared" si="20"/>
        <v>0</v>
      </c>
    </row>
    <row r="52" spans="6:60" x14ac:dyDescent="0.2">
      <c r="F52">
        <f t="shared" si="3"/>
        <v>0</v>
      </c>
      <c r="G52">
        <f t="shared" si="4"/>
        <v>0</v>
      </c>
      <c r="H52">
        <f t="shared" si="5"/>
        <v>0</v>
      </c>
      <c r="I52" s="54">
        <f t="shared" si="6"/>
        <v>0</v>
      </c>
      <c r="K52">
        <f t="shared" si="7"/>
        <v>0</v>
      </c>
      <c r="L52">
        <f t="shared" si="8"/>
        <v>0</v>
      </c>
      <c r="M52" s="2">
        <f t="shared" si="9"/>
        <v>0</v>
      </c>
      <c r="T52">
        <f t="shared" si="10"/>
        <v>0</v>
      </c>
      <c r="W52">
        <f t="shared" si="11"/>
        <v>0</v>
      </c>
      <c r="X52">
        <f t="shared" si="12"/>
        <v>0</v>
      </c>
      <c r="AF52">
        <f t="shared" si="13"/>
        <v>0</v>
      </c>
      <c r="AH52">
        <f t="shared" si="14"/>
        <v>0</v>
      </c>
      <c r="AK52">
        <f t="shared" si="15"/>
        <v>0</v>
      </c>
      <c r="AU52">
        <f t="shared" si="16"/>
        <v>0</v>
      </c>
      <c r="AV52">
        <f t="shared" si="17"/>
        <v>0</v>
      </c>
      <c r="AW52" s="54">
        <f t="shared" si="18"/>
        <v>0</v>
      </c>
      <c r="AX52">
        <f t="shared" si="19"/>
        <v>0</v>
      </c>
      <c r="BG52">
        <f t="shared" si="21"/>
        <v>0</v>
      </c>
      <c r="BH52" s="11">
        <f t="shared" si="20"/>
        <v>0</v>
      </c>
    </row>
    <row r="53" spans="6:60" x14ac:dyDescent="0.2">
      <c r="F53">
        <f t="shared" si="3"/>
        <v>0</v>
      </c>
      <c r="G53">
        <f t="shared" si="4"/>
        <v>0</v>
      </c>
      <c r="H53">
        <f t="shared" si="5"/>
        <v>0</v>
      </c>
      <c r="I53" s="54">
        <f t="shared" si="6"/>
        <v>0</v>
      </c>
      <c r="K53">
        <f t="shared" si="7"/>
        <v>0</v>
      </c>
      <c r="L53">
        <f t="shared" si="8"/>
        <v>0</v>
      </c>
      <c r="M53" s="2">
        <f t="shared" si="9"/>
        <v>0</v>
      </c>
      <c r="T53">
        <f t="shared" si="10"/>
        <v>0</v>
      </c>
      <c r="W53">
        <f t="shared" si="11"/>
        <v>0</v>
      </c>
      <c r="X53">
        <f t="shared" si="12"/>
        <v>0</v>
      </c>
      <c r="AF53">
        <f t="shared" si="13"/>
        <v>0</v>
      </c>
      <c r="AH53">
        <f t="shared" si="14"/>
        <v>0</v>
      </c>
      <c r="AK53">
        <f t="shared" si="15"/>
        <v>0</v>
      </c>
      <c r="AU53">
        <f t="shared" si="16"/>
        <v>0</v>
      </c>
      <c r="AV53">
        <f t="shared" si="17"/>
        <v>0</v>
      </c>
      <c r="AW53" s="54">
        <f t="shared" si="18"/>
        <v>0</v>
      </c>
      <c r="AX53">
        <f t="shared" si="19"/>
        <v>0</v>
      </c>
      <c r="BG53">
        <f t="shared" si="21"/>
        <v>0</v>
      </c>
      <c r="BH53" s="11">
        <f t="shared" si="20"/>
        <v>0</v>
      </c>
    </row>
    <row r="54" spans="6:60" x14ac:dyDescent="0.2">
      <c r="F54">
        <f t="shared" si="3"/>
        <v>0</v>
      </c>
      <c r="G54">
        <f t="shared" si="4"/>
        <v>0</v>
      </c>
      <c r="H54">
        <f t="shared" si="5"/>
        <v>0</v>
      </c>
      <c r="I54" s="54">
        <f t="shared" si="6"/>
        <v>0</v>
      </c>
      <c r="K54">
        <f t="shared" si="7"/>
        <v>0</v>
      </c>
      <c r="L54">
        <f t="shared" si="8"/>
        <v>0</v>
      </c>
      <c r="M54" s="2">
        <f t="shared" si="9"/>
        <v>0</v>
      </c>
      <c r="T54">
        <f t="shared" si="10"/>
        <v>0</v>
      </c>
      <c r="W54">
        <f t="shared" si="11"/>
        <v>0</v>
      </c>
      <c r="X54">
        <f t="shared" si="12"/>
        <v>0</v>
      </c>
      <c r="AF54">
        <f t="shared" si="13"/>
        <v>0</v>
      </c>
      <c r="AH54">
        <f t="shared" si="14"/>
        <v>0</v>
      </c>
      <c r="AK54">
        <f t="shared" si="15"/>
        <v>0</v>
      </c>
      <c r="AU54">
        <f t="shared" si="16"/>
        <v>0</v>
      </c>
      <c r="AV54">
        <f t="shared" si="17"/>
        <v>0</v>
      </c>
      <c r="AW54" s="54">
        <f t="shared" si="18"/>
        <v>0</v>
      </c>
      <c r="AX54">
        <f t="shared" si="19"/>
        <v>0</v>
      </c>
      <c r="BG54">
        <f t="shared" si="21"/>
        <v>0</v>
      </c>
      <c r="BH54" s="11">
        <f t="shared" si="20"/>
        <v>0</v>
      </c>
    </row>
    <row r="55" spans="6:60" x14ac:dyDescent="0.2">
      <c r="F55">
        <f t="shared" si="3"/>
        <v>0</v>
      </c>
      <c r="G55">
        <f t="shared" si="4"/>
        <v>0</v>
      </c>
      <c r="H55">
        <f t="shared" si="5"/>
        <v>0</v>
      </c>
      <c r="I55" s="54">
        <f t="shared" si="6"/>
        <v>0</v>
      </c>
      <c r="K55">
        <f t="shared" si="7"/>
        <v>0</v>
      </c>
      <c r="L55">
        <f t="shared" si="8"/>
        <v>0</v>
      </c>
      <c r="M55" s="2">
        <f t="shared" si="9"/>
        <v>0</v>
      </c>
      <c r="T55">
        <f t="shared" si="10"/>
        <v>0</v>
      </c>
      <c r="W55">
        <f t="shared" si="11"/>
        <v>0</v>
      </c>
      <c r="X55">
        <f t="shared" si="12"/>
        <v>0</v>
      </c>
      <c r="AF55">
        <f t="shared" si="13"/>
        <v>0</v>
      </c>
      <c r="AH55">
        <f t="shared" si="14"/>
        <v>0</v>
      </c>
      <c r="AK55">
        <f t="shared" si="15"/>
        <v>0</v>
      </c>
      <c r="AU55">
        <f t="shared" si="16"/>
        <v>0</v>
      </c>
      <c r="AV55">
        <f t="shared" si="17"/>
        <v>0</v>
      </c>
      <c r="AW55" s="54">
        <f t="shared" si="18"/>
        <v>0</v>
      </c>
      <c r="AX55">
        <f t="shared" si="19"/>
        <v>0</v>
      </c>
      <c r="BG55">
        <f t="shared" si="21"/>
        <v>0</v>
      </c>
      <c r="BH55" s="11">
        <f t="shared" si="20"/>
        <v>0</v>
      </c>
    </row>
    <row r="56" spans="6:60" x14ac:dyDescent="0.2">
      <c r="F56">
        <f t="shared" si="3"/>
        <v>0</v>
      </c>
      <c r="G56">
        <f t="shared" si="4"/>
        <v>0</v>
      </c>
      <c r="H56">
        <f t="shared" si="5"/>
        <v>0</v>
      </c>
      <c r="I56" s="54">
        <f t="shared" si="6"/>
        <v>0</v>
      </c>
      <c r="K56">
        <f t="shared" si="7"/>
        <v>0</v>
      </c>
      <c r="L56">
        <f t="shared" si="8"/>
        <v>0</v>
      </c>
      <c r="M56" s="2">
        <f t="shared" si="9"/>
        <v>0</v>
      </c>
      <c r="T56">
        <f t="shared" si="10"/>
        <v>0</v>
      </c>
      <c r="W56">
        <f t="shared" si="11"/>
        <v>0</v>
      </c>
      <c r="X56">
        <f t="shared" si="12"/>
        <v>0</v>
      </c>
      <c r="AF56">
        <f t="shared" si="13"/>
        <v>0</v>
      </c>
      <c r="AH56">
        <f t="shared" si="14"/>
        <v>0</v>
      </c>
      <c r="AK56">
        <f t="shared" si="15"/>
        <v>0</v>
      </c>
      <c r="AU56">
        <f t="shared" si="16"/>
        <v>0</v>
      </c>
      <c r="AV56">
        <f t="shared" si="17"/>
        <v>0</v>
      </c>
      <c r="AW56" s="54">
        <f t="shared" si="18"/>
        <v>0</v>
      </c>
      <c r="AX56">
        <f t="shared" si="19"/>
        <v>0</v>
      </c>
      <c r="BG56">
        <f t="shared" si="21"/>
        <v>0</v>
      </c>
      <c r="BH56" s="11">
        <f t="shared" si="20"/>
        <v>0</v>
      </c>
    </row>
    <row r="57" spans="6:60" x14ac:dyDescent="0.2">
      <c r="F57">
        <f t="shared" si="3"/>
        <v>0</v>
      </c>
      <c r="G57">
        <f t="shared" si="4"/>
        <v>0</v>
      </c>
      <c r="H57">
        <f t="shared" si="5"/>
        <v>0</v>
      </c>
      <c r="I57" s="54">
        <f t="shared" si="6"/>
        <v>0</v>
      </c>
      <c r="K57">
        <f t="shared" si="7"/>
        <v>0</v>
      </c>
      <c r="L57">
        <f t="shared" si="8"/>
        <v>0</v>
      </c>
      <c r="M57" s="2">
        <f t="shared" si="9"/>
        <v>0</v>
      </c>
      <c r="T57">
        <f t="shared" si="10"/>
        <v>0</v>
      </c>
      <c r="W57">
        <f t="shared" si="11"/>
        <v>0</v>
      </c>
      <c r="X57">
        <f t="shared" si="12"/>
        <v>0</v>
      </c>
      <c r="AF57">
        <f t="shared" si="13"/>
        <v>0</v>
      </c>
      <c r="AH57">
        <f t="shared" si="14"/>
        <v>0</v>
      </c>
      <c r="AK57">
        <f t="shared" si="15"/>
        <v>0</v>
      </c>
      <c r="AU57">
        <f t="shared" si="16"/>
        <v>0</v>
      </c>
      <c r="AV57">
        <f t="shared" si="17"/>
        <v>0</v>
      </c>
      <c r="AW57" s="54">
        <f t="shared" si="18"/>
        <v>0</v>
      </c>
      <c r="AX57">
        <f t="shared" si="19"/>
        <v>0</v>
      </c>
      <c r="BG57">
        <f t="shared" si="21"/>
        <v>0</v>
      </c>
      <c r="BH57" s="11">
        <f t="shared" si="20"/>
        <v>0</v>
      </c>
    </row>
    <row r="58" spans="6:60" x14ac:dyDescent="0.2">
      <c r="F58">
        <f t="shared" si="3"/>
        <v>0</v>
      </c>
      <c r="G58">
        <f t="shared" si="4"/>
        <v>0</v>
      </c>
      <c r="H58">
        <f t="shared" si="5"/>
        <v>0</v>
      </c>
      <c r="I58" s="54">
        <f t="shared" si="6"/>
        <v>0</v>
      </c>
      <c r="K58">
        <f t="shared" si="7"/>
        <v>0</v>
      </c>
      <c r="L58">
        <f t="shared" si="8"/>
        <v>0</v>
      </c>
      <c r="M58" s="2">
        <f t="shared" si="9"/>
        <v>0</v>
      </c>
      <c r="T58">
        <f t="shared" si="10"/>
        <v>0</v>
      </c>
      <c r="W58">
        <f t="shared" si="11"/>
        <v>0</v>
      </c>
      <c r="X58">
        <f t="shared" si="12"/>
        <v>0</v>
      </c>
      <c r="AF58">
        <f t="shared" si="13"/>
        <v>0</v>
      </c>
      <c r="AH58">
        <f t="shared" si="14"/>
        <v>0</v>
      </c>
      <c r="AK58">
        <f t="shared" si="15"/>
        <v>0</v>
      </c>
      <c r="AU58">
        <f t="shared" si="16"/>
        <v>0</v>
      </c>
      <c r="AV58">
        <f t="shared" si="17"/>
        <v>0</v>
      </c>
      <c r="AW58" s="54">
        <f t="shared" si="18"/>
        <v>0</v>
      </c>
      <c r="AX58">
        <f t="shared" si="19"/>
        <v>0</v>
      </c>
      <c r="BG58">
        <f t="shared" si="21"/>
        <v>0</v>
      </c>
      <c r="BH58" s="11">
        <f t="shared" si="20"/>
        <v>0</v>
      </c>
    </row>
    <row r="59" spans="6:60" x14ac:dyDescent="0.2">
      <c r="F59">
        <f t="shared" si="3"/>
        <v>0</v>
      </c>
      <c r="G59">
        <f t="shared" si="4"/>
        <v>0</v>
      </c>
      <c r="H59">
        <f t="shared" si="5"/>
        <v>0</v>
      </c>
      <c r="I59" s="54">
        <f t="shared" si="6"/>
        <v>0</v>
      </c>
      <c r="K59">
        <f t="shared" si="7"/>
        <v>0</v>
      </c>
      <c r="L59">
        <f t="shared" si="8"/>
        <v>0</v>
      </c>
      <c r="M59" s="2">
        <f t="shared" si="9"/>
        <v>0</v>
      </c>
      <c r="T59">
        <f t="shared" si="10"/>
        <v>0</v>
      </c>
      <c r="W59">
        <f t="shared" si="11"/>
        <v>0</v>
      </c>
      <c r="X59">
        <f t="shared" si="12"/>
        <v>0</v>
      </c>
      <c r="AF59">
        <f t="shared" si="13"/>
        <v>0</v>
      </c>
      <c r="AH59">
        <f t="shared" si="14"/>
        <v>0</v>
      </c>
      <c r="AK59">
        <f t="shared" si="15"/>
        <v>0</v>
      </c>
      <c r="AU59">
        <f t="shared" si="16"/>
        <v>0</v>
      </c>
      <c r="AV59">
        <f t="shared" si="17"/>
        <v>0</v>
      </c>
      <c r="AW59" s="54">
        <f t="shared" si="18"/>
        <v>0</v>
      </c>
      <c r="AX59">
        <f t="shared" si="19"/>
        <v>0</v>
      </c>
      <c r="BG59">
        <f t="shared" si="21"/>
        <v>0</v>
      </c>
      <c r="BH59" s="11">
        <f t="shared" si="20"/>
        <v>0</v>
      </c>
    </row>
    <row r="60" spans="6:60" x14ac:dyDescent="0.2">
      <c r="F60">
        <f t="shared" si="3"/>
        <v>0</v>
      </c>
      <c r="G60">
        <f t="shared" si="4"/>
        <v>0</v>
      </c>
      <c r="H60">
        <f t="shared" si="5"/>
        <v>0</v>
      </c>
      <c r="I60" s="54">
        <f t="shared" si="6"/>
        <v>0</v>
      </c>
      <c r="K60">
        <f t="shared" si="7"/>
        <v>0</v>
      </c>
      <c r="L60">
        <f t="shared" si="8"/>
        <v>0</v>
      </c>
      <c r="M60" s="2">
        <f t="shared" si="9"/>
        <v>0</v>
      </c>
      <c r="T60">
        <f t="shared" si="10"/>
        <v>0</v>
      </c>
      <c r="W60">
        <f t="shared" si="11"/>
        <v>0</v>
      </c>
      <c r="X60">
        <f t="shared" si="12"/>
        <v>0</v>
      </c>
      <c r="AF60">
        <f t="shared" si="13"/>
        <v>0</v>
      </c>
      <c r="AH60">
        <f t="shared" si="14"/>
        <v>0</v>
      </c>
      <c r="AK60">
        <f t="shared" si="15"/>
        <v>0</v>
      </c>
      <c r="AU60">
        <f t="shared" si="16"/>
        <v>0</v>
      </c>
      <c r="AV60">
        <f t="shared" si="17"/>
        <v>0</v>
      </c>
      <c r="AW60" s="54">
        <f t="shared" si="18"/>
        <v>0</v>
      </c>
      <c r="AX60">
        <f t="shared" si="19"/>
        <v>0</v>
      </c>
      <c r="BG60">
        <f t="shared" si="21"/>
        <v>0</v>
      </c>
      <c r="BH60" s="11">
        <f t="shared" si="20"/>
        <v>0</v>
      </c>
    </row>
    <row r="61" spans="6:60" x14ac:dyDescent="0.2">
      <c r="F61">
        <f t="shared" si="3"/>
        <v>0</v>
      </c>
      <c r="G61">
        <f t="shared" si="4"/>
        <v>0</v>
      </c>
      <c r="H61">
        <f t="shared" si="5"/>
        <v>0</v>
      </c>
      <c r="I61" s="54">
        <f t="shared" si="6"/>
        <v>0</v>
      </c>
      <c r="K61">
        <f t="shared" si="7"/>
        <v>0</v>
      </c>
      <c r="L61">
        <f t="shared" si="8"/>
        <v>0</v>
      </c>
      <c r="M61" s="2">
        <f t="shared" si="9"/>
        <v>0</v>
      </c>
      <c r="T61">
        <f t="shared" si="10"/>
        <v>0</v>
      </c>
      <c r="W61">
        <f t="shared" si="11"/>
        <v>0</v>
      </c>
      <c r="X61">
        <f t="shared" si="12"/>
        <v>0</v>
      </c>
      <c r="AF61">
        <f t="shared" si="13"/>
        <v>0</v>
      </c>
      <c r="AH61">
        <f t="shared" si="14"/>
        <v>0</v>
      </c>
      <c r="AK61">
        <f t="shared" si="15"/>
        <v>0</v>
      </c>
      <c r="AU61">
        <f t="shared" si="16"/>
        <v>0</v>
      </c>
      <c r="AV61">
        <f t="shared" si="17"/>
        <v>0</v>
      </c>
      <c r="AW61" s="54">
        <f t="shared" si="18"/>
        <v>0</v>
      </c>
      <c r="AX61">
        <f t="shared" si="19"/>
        <v>0</v>
      </c>
      <c r="BG61">
        <f t="shared" si="21"/>
        <v>0</v>
      </c>
      <c r="BH61" s="11">
        <f t="shared" si="20"/>
        <v>0</v>
      </c>
    </row>
    <row r="62" spans="6:60" x14ac:dyDescent="0.2">
      <c r="F62">
        <f t="shared" si="3"/>
        <v>0</v>
      </c>
      <c r="G62">
        <f t="shared" si="4"/>
        <v>0</v>
      </c>
      <c r="H62">
        <f t="shared" si="5"/>
        <v>0</v>
      </c>
      <c r="I62" s="54">
        <f t="shared" si="6"/>
        <v>0</v>
      </c>
      <c r="K62">
        <f t="shared" si="7"/>
        <v>0</v>
      </c>
      <c r="L62">
        <f t="shared" si="8"/>
        <v>0</v>
      </c>
      <c r="M62" s="2">
        <f t="shared" si="9"/>
        <v>0</v>
      </c>
      <c r="T62">
        <f t="shared" si="10"/>
        <v>0</v>
      </c>
      <c r="W62">
        <f t="shared" si="11"/>
        <v>0</v>
      </c>
      <c r="X62">
        <f t="shared" si="12"/>
        <v>0</v>
      </c>
      <c r="AF62">
        <f t="shared" si="13"/>
        <v>0</v>
      </c>
      <c r="AH62">
        <f t="shared" si="14"/>
        <v>0</v>
      </c>
      <c r="AK62">
        <f t="shared" si="15"/>
        <v>0</v>
      </c>
      <c r="AU62">
        <f t="shared" si="16"/>
        <v>0</v>
      </c>
      <c r="AV62">
        <f t="shared" si="17"/>
        <v>0</v>
      </c>
      <c r="AW62" s="54">
        <f t="shared" si="18"/>
        <v>0</v>
      </c>
      <c r="AX62">
        <f t="shared" si="19"/>
        <v>0</v>
      </c>
      <c r="BG62">
        <f t="shared" si="21"/>
        <v>0</v>
      </c>
      <c r="BH62" s="11">
        <f t="shared" si="20"/>
        <v>0</v>
      </c>
    </row>
    <row r="63" spans="6:60" x14ac:dyDescent="0.2">
      <c r="F63">
        <f t="shared" si="3"/>
        <v>0</v>
      </c>
      <c r="G63">
        <f t="shared" si="4"/>
        <v>0</v>
      </c>
      <c r="H63">
        <f t="shared" si="5"/>
        <v>0</v>
      </c>
      <c r="I63" s="54">
        <f t="shared" si="6"/>
        <v>0</v>
      </c>
      <c r="K63">
        <f t="shared" si="7"/>
        <v>0</v>
      </c>
      <c r="L63">
        <f t="shared" si="8"/>
        <v>0</v>
      </c>
      <c r="M63" s="2">
        <f t="shared" si="9"/>
        <v>0</v>
      </c>
      <c r="T63">
        <f t="shared" si="10"/>
        <v>0</v>
      </c>
      <c r="W63">
        <f t="shared" si="11"/>
        <v>0</v>
      </c>
      <c r="X63">
        <f t="shared" si="12"/>
        <v>0</v>
      </c>
      <c r="AF63">
        <f t="shared" si="13"/>
        <v>0</v>
      </c>
      <c r="AH63">
        <f t="shared" si="14"/>
        <v>0</v>
      </c>
      <c r="AK63">
        <f t="shared" si="15"/>
        <v>0</v>
      </c>
      <c r="AU63">
        <f t="shared" si="16"/>
        <v>0</v>
      </c>
      <c r="AV63">
        <f t="shared" si="17"/>
        <v>0</v>
      </c>
      <c r="AW63" s="54">
        <f t="shared" si="18"/>
        <v>0</v>
      </c>
      <c r="AX63">
        <f t="shared" si="19"/>
        <v>0</v>
      </c>
      <c r="BG63">
        <f t="shared" si="21"/>
        <v>0</v>
      </c>
      <c r="BH63" s="11">
        <f t="shared" si="20"/>
        <v>0</v>
      </c>
    </row>
    <row r="64" spans="6:60" x14ac:dyDescent="0.2">
      <c r="F64">
        <f t="shared" si="3"/>
        <v>0</v>
      </c>
      <c r="G64">
        <f t="shared" si="4"/>
        <v>0</v>
      </c>
      <c r="H64">
        <f t="shared" si="5"/>
        <v>0</v>
      </c>
      <c r="I64" s="54">
        <f t="shared" si="6"/>
        <v>0</v>
      </c>
      <c r="K64">
        <f t="shared" si="7"/>
        <v>0</v>
      </c>
      <c r="L64">
        <f t="shared" si="8"/>
        <v>0</v>
      </c>
      <c r="M64" s="2">
        <f t="shared" si="9"/>
        <v>0</v>
      </c>
      <c r="T64">
        <f t="shared" si="10"/>
        <v>0</v>
      </c>
      <c r="W64">
        <f t="shared" si="11"/>
        <v>0</v>
      </c>
      <c r="X64">
        <f t="shared" si="12"/>
        <v>0</v>
      </c>
      <c r="AF64">
        <f t="shared" si="13"/>
        <v>0</v>
      </c>
      <c r="AH64">
        <f t="shared" si="14"/>
        <v>0</v>
      </c>
      <c r="AK64">
        <f t="shared" si="15"/>
        <v>0</v>
      </c>
      <c r="AU64">
        <f t="shared" si="16"/>
        <v>0</v>
      </c>
      <c r="AV64">
        <f t="shared" si="17"/>
        <v>0</v>
      </c>
      <c r="AW64" s="54">
        <f t="shared" si="18"/>
        <v>0</v>
      </c>
      <c r="AX64">
        <f t="shared" si="19"/>
        <v>0</v>
      </c>
      <c r="BG64">
        <f t="shared" si="21"/>
        <v>0</v>
      </c>
      <c r="BH64" s="11">
        <f t="shared" si="20"/>
        <v>0</v>
      </c>
    </row>
    <row r="65" spans="6:60" x14ac:dyDescent="0.2">
      <c r="F65">
        <f t="shared" si="3"/>
        <v>0</v>
      </c>
      <c r="G65">
        <f t="shared" si="4"/>
        <v>0</v>
      </c>
      <c r="H65">
        <f t="shared" si="5"/>
        <v>0</v>
      </c>
      <c r="I65" s="54">
        <f t="shared" si="6"/>
        <v>0</v>
      </c>
      <c r="K65">
        <f t="shared" si="7"/>
        <v>0</v>
      </c>
      <c r="L65">
        <f t="shared" si="8"/>
        <v>0</v>
      </c>
      <c r="M65" s="2">
        <f t="shared" si="9"/>
        <v>0</v>
      </c>
      <c r="T65">
        <f t="shared" si="10"/>
        <v>0</v>
      </c>
      <c r="W65">
        <f t="shared" si="11"/>
        <v>0</v>
      </c>
      <c r="X65">
        <f t="shared" si="12"/>
        <v>0</v>
      </c>
      <c r="AF65">
        <f t="shared" si="13"/>
        <v>0</v>
      </c>
      <c r="AH65">
        <f t="shared" si="14"/>
        <v>0</v>
      </c>
      <c r="AK65">
        <f t="shared" si="15"/>
        <v>0</v>
      </c>
      <c r="AU65">
        <f t="shared" si="16"/>
        <v>0</v>
      </c>
      <c r="AV65">
        <f t="shared" si="17"/>
        <v>0</v>
      </c>
      <c r="AW65" s="54">
        <f t="shared" si="18"/>
        <v>0</v>
      </c>
      <c r="AX65">
        <f t="shared" si="19"/>
        <v>0</v>
      </c>
      <c r="BG65">
        <f t="shared" si="21"/>
        <v>0</v>
      </c>
      <c r="BH65" s="11">
        <f t="shared" si="20"/>
        <v>0</v>
      </c>
    </row>
    <row r="66" spans="6:60" x14ac:dyDescent="0.2">
      <c r="F66">
        <f t="shared" si="3"/>
        <v>0</v>
      </c>
      <c r="G66">
        <f t="shared" si="4"/>
        <v>0</v>
      </c>
      <c r="H66">
        <f t="shared" si="5"/>
        <v>0</v>
      </c>
      <c r="I66" s="54">
        <f t="shared" si="6"/>
        <v>0</v>
      </c>
      <c r="K66">
        <f t="shared" si="7"/>
        <v>0</v>
      </c>
      <c r="L66">
        <f t="shared" si="8"/>
        <v>0</v>
      </c>
      <c r="M66" s="2">
        <f t="shared" si="9"/>
        <v>0</v>
      </c>
      <c r="T66">
        <f t="shared" si="10"/>
        <v>0</v>
      </c>
      <c r="W66">
        <f t="shared" si="11"/>
        <v>0</v>
      </c>
      <c r="X66">
        <f t="shared" si="12"/>
        <v>0</v>
      </c>
      <c r="AF66">
        <f t="shared" si="13"/>
        <v>0</v>
      </c>
      <c r="AH66">
        <f t="shared" si="14"/>
        <v>0</v>
      </c>
      <c r="AK66">
        <f t="shared" si="15"/>
        <v>0</v>
      </c>
      <c r="AU66">
        <f t="shared" si="16"/>
        <v>0</v>
      </c>
      <c r="AV66">
        <f t="shared" si="17"/>
        <v>0</v>
      </c>
      <c r="AW66" s="54">
        <f t="shared" si="18"/>
        <v>0</v>
      </c>
      <c r="AX66">
        <f t="shared" si="19"/>
        <v>0</v>
      </c>
      <c r="BG66">
        <f t="shared" si="21"/>
        <v>0</v>
      </c>
      <c r="BH66" s="11">
        <f t="shared" si="20"/>
        <v>0</v>
      </c>
    </row>
    <row r="67" spans="6:60" x14ac:dyDescent="0.2">
      <c r="F67">
        <f t="shared" si="3"/>
        <v>0</v>
      </c>
      <c r="G67">
        <f t="shared" si="4"/>
        <v>0</v>
      </c>
      <c r="H67">
        <f t="shared" si="5"/>
        <v>0</v>
      </c>
      <c r="I67" s="54">
        <f t="shared" si="6"/>
        <v>0</v>
      </c>
      <c r="K67">
        <f t="shared" si="7"/>
        <v>0</v>
      </c>
      <c r="L67">
        <f t="shared" si="8"/>
        <v>0</v>
      </c>
      <c r="M67" s="2">
        <f t="shared" si="9"/>
        <v>0</v>
      </c>
      <c r="T67">
        <f t="shared" si="10"/>
        <v>0</v>
      </c>
      <c r="W67">
        <f t="shared" si="11"/>
        <v>0</v>
      </c>
      <c r="X67">
        <f t="shared" si="12"/>
        <v>0</v>
      </c>
      <c r="AF67">
        <f t="shared" si="13"/>
        <v>0</v>
      </c>
      <c r="AH67">
        <f t="shared" si="14"/>
        <v>0</v>
      </c>
      <c r="AK67">
        <f t="shared" si="15"/>
        <v>0</v>
      </c>
      <c r="AU67">
        <f t="shared" si="16"/>
        <v>0</v>
      </c>
      <c r="AV67">
        <f t="shared" si="17"/>
        <v>0</v>
      </c>
      <c r="AW67" s="54">
        <f t="shared" si="18"/>
        <v>0</v>
      </c>
      <c r="AX67">
        <f t="shared" si="19"/>
        <v>0</v>
      </c>
      <c r="BG67">
        <f t="shared" si="21"/>
        <v>0</v>
      </c>
      <c r="BH67" s="11">
        <f t="shared" si="20"/>
        <v>0</v>
      </c>
    </row>
    <row r="68" spans="6:60" x14ac:dyDescent="0.2">
      <c r="F68">
        <f t="shared" si="3"/>
        <v>0</v>
      </c>
      <c r="G68">
        <f t="shared" si="4"/>
        <v>0</v>
      </c>
      <c r="H68">
        <f t="shared" si="5"/>
        <v>0</v>
      </c>
      <c r="I68" s="54">
        <f t="shared" si="6"/>
        <v>0</v>
      </c>
      <c r="K68">
        <f t="shared" si="7"/>
        <v>0</v>
      </c>
      <c r="L68">
        <f t="shared" si="8"/>
        <v>0</v>
      </c>
      <c r="M68" s="2">
        <f t="shared" si="9"/>
        <v>0</v>
      </c>
      <c r="T68">
        <f t="shared" si="10"/>
        <v>0</v>
      </c>
      <c r="W68">
        <f t="shared" si="11"/>
        <v>0</v>
      </c>
      <c r="X68">
        <f t="shared" si="12"/>
        <v>0</v>
      </c>
      <c r="AF68">
        <f t="shared" si="13"/>
        <v>0</v>
      </c>
      <c r="AH68">
        <f t="shared" si="14"/>
        <v>0</v>
      </c>
      <c r="AK68">
        <f t="shared" si="15"/>
        <v>0</v>
      </c>
      <c r="AU68">
        <f t="shared" si="16"/>
        <v>0</v>
      </c>
      <c r="AV68">
        <f t="shared" si="17"/>
        <v>0</v>
      </c>
      <c r="AW68" s="54">
        <f t="shared" si="18"/>
        <v>0</v>
      </c>
      <c r="AX68">
        <f t="shared" si="19"/>
        <v>0</v>
      </c>
      <c r="BG68">
        <f t="shared" si="21"/>
        <v>0</v>
      </c>
      <c r="BH68" s="11">
        <f t="shared" si="20"/>
        <v>0</v>
      </c>
    </row>
    <row r="69" spans="6:60" x14ac:dyDescent="0.2">
      <c r="F69">
        <f t="shared" ref="F69:F103" si="22">IF(B69="",0,(LEN(B69)-LEN(SUBSTITUTE(B69,". ","."))+1))</f>
        <v>0</v>
      </c>
      <c r="G69">
        <f t="shared" ref="G69:G103" si="23">IF(B69="",0,LEN(B69)-LEN(SUBSTITUTE(B69," ",""))+1)</f>
        <v>0</v>
      </c>
      <c r="H69">
        <f t="shared" ref="H69:H103" si="24">IF(F69=0,0,G69/F69)</f>
        <v>0</v>
      </c>
      <c r="I69" s="54">
        <f t="shared" ref="I69:I103" si="25">LEN(SUBSTITUTE(B69," ",""))</f>
        <v>0</v>
      </c>
      <c r="K69">
        <f t="shared" ref="K69:K103" si="26">IF(G69=0,0,J69/G69)</f>
        <v>0</v>
      </c>
      <c r="L69">
        <f t="shared" ref="L69:L103" si="27">LEN(SUBSTITUTE(SUBSTITUTE(SUBSTITUTE(SUBSTITUTE(SUBSTITUTE(SUBSTITUTE(SUBSTITUTE(SUBSTITUTE(SUBSTITUTE(SUBSTITUTE(SUBSTITUTE(SUBSTITUTE(SUBSTITUTE(SUBSTITUTE(SUBSTITUTE(SUBSTITUTE(SUBSTITUTE(SUBSTITUTE(SUBSTITUTE(B69," ",""),".",""),",",""),"?",""),"!",""),";",""),"(",""),")",""),"[",""),"]",""),"-",""),"{",""),"}",""),"/",""),"+",""),"*",""),"_",""),"&amp;",""),"#",""))</f>
        <v>0</v>
      </c>
      <c r="M69" s="2">
        <f t="shared" ref="M69:M103" si="28">IF(G69=0,0,L69/G69)</f>
        <v>0</v>
      </c>
      <c r="T69">
        <f t="shared" ref="T69:T103" si="29">QUOTIENT((Q69+R69+S69),3)</f>
        <v>0</v>
      </c>
      <c r="W69">
        <f t="shared" ref="W69:W103" si="30">QUOTIENT((P69+T69),2)</f>
        <v>0</v>
      </c>
      <c r="X69">
        <f t="shared" ref="X69:X103" si="31">IF(U69=1,1,IF(V69=1,1,0))</f>
        <v>0</v>
      </c>
      <c r="AF69">
        <f t="shared" ref="AF69:AF103" si="32">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103" si="33">IF(G69&gt;0,IF((LEN(B69)-LEN(SUBSTITUTE(B69,"/","")))&gt;0,0,1),0)</f>
        <v>0</v>
      </c>
      <c r="AK69">
        <f t="shared" ref="AK69:AK89" si="34">IF(G69&gt;0,IF(((LEN(B69)-LEN(SUBSTITUTE(B69,"(","")))+(LEN(B69)-LEN(SUBSTITUTE(B69,")","")))+(LEN(B69)-LEN(SUBSTITUTE(B69,"[","")))+(LEN(B69)-LEN(SUBSTITUTE(B69,"]","")))+(LEN(B69)-LEN(SUBSTITUTE(B69,"{","")))+(LEN(B69)-LEN(SUBSTITUTE(B69,"}",""))))&gt;0,0,1),0)</f>
        <v>0</v>
      </c>
      <c r="AU69">
        <f t="shared" ref="AU69:AU103" si="35">IF(G69=0,0,(206.835-(84.6*(K69))-(1.015*(H69))))</f>
        <v>0</v>
      </c>
      <c r="AV69">
        <f t="shared" ref="AV69:AV103" si="36">IF(G69=0,0,(0.39*H69)+(11.8*K69)-15.59)</f>
        <v>0</v>
      </c>
      <c r="AW69" s="54">
        <f t="shared" ref="AW69:AW103" si="37">IF(G69=0,0,((0.0588*M69*100)-(0.296*(F69/G69)*100)-15.8))</f>
        <v>0</v>
      </c>
      <c r="AX69">
        <f t="shared" ref="AX69:AX103" si="38">IF(I69=0,0,(4.71*M69)+(0.5*H69)-21.43)</f>
        <v>0</v>
      </c>
      <c r="BG69">
        <f t="shared" ref="BG69:BG103" si="39">IF(E69=0,0,AF69/E69*1000)</f>
        <v>0</v>
      </c>
      <c r="BH69" s="11">
        <f t="shared" ref="BH69:BH103" si="40">G69/200/24/60</f>
        <v>0</v>
      </c>
    </row>
    <row r="70" spans="6:60" x14ac:dyDescent="0.2">
      <c r="F70">
        <f t="shared" si="22"/>
        <v>0</v>
      </c>
      <c r="G70">
        <f t="shared" si="23"/>
        <v>0</v>
      </c>
      <c r="H70">
        <f t="shared" si="24"/>
        <v>0</v>
      </c>
      <c r="I70" s="54">
        <f t="shared" si="25"/>
        <v>0</v>
      </c>
      <c r="K70">
        <f t="shared" si="26"/>
        <v>0</v>
      </c>
      <c r="L70">
        <f t="shared" si="27"/>
        <v>0</v>
      </c>
      <c r="M70" s="2">
        <f t="shared" si="28"/>
        <v>0</v>
      </c>
      <c r="T70">
        <f t="shared" si="29"/>
        <v>0</v>
      </c>
      <c r="W70">
        <f t="shared" si="30"/>
        <v>0</v>
      </c>
      <c r="X70">
        <f t="shared" si="31"/>
        <v>0</v>
      </c>
      <c r="AF70">
        <f t="shared" si="32"/>
        <v>0</v>
      </c>
      <c r="AH70">
        <f t="shared" si="33"/>
        <v>0</v>
      </c>
      <c r="AK70">
        <f t="shared" si="34"/>
        <v>0</v>
      </c>
      <c r="AU70">
        <f t="shared" si="35"/>
        <v>0</v>
      </c>
      <c r="AV70">
        <f t="shared" si="36"/>
        <v>0</v>
      </c>
      <c r="AW70" s="54">
        <f t="shared" si="37"/>
        <v>0</v>
      </c>
      <c r="AX70">
        <f t="shared" si="38"/>
        <v>0</v>
      </c>
      <c r="BG70">
        <f t="shared" si="39"/>
        <v>0</v>
      </c>
      <c r="BH70" s="11">
        <f t="shared" si="40"/>
        <v>0</v>
      </c>
    </row>
    <row r="71" spans="6:60" x14ac:dyDescent="0.2">
      <c r="F71">
        <f t="shared" si="22"/>
        <v>0</v>
      </c>
      <c r="G71">
        <f t="shared" si="23"/>
        <v>0</v>
      </c>
      <c r="H71">
        <f t="shared" si="24"/>
        <v>0</v>
      </c>
      <c r="I71" s="54">
        <f t="shared" si="25"/>
        <v>0</v>
      </c>
      <c r="K71">
        <f t="shared" si="26"/>
        <v>0</v>
      </c>
      <c r="L71">
        <f t="shared" si="27"/>
        <v>0</v>
      </c>
      <c r="M71" s="2">
        <f t="shared" si="28"/>
        <v>0</v>
      </c>
      <c r="T71">
        <f t="shared" si="29"/>
        <v>0</v>
      </c>
      <c r="W71">
        <f t="shared" si="30"/>
        <v>0</v>
      </c>
      <c r="X71">
        <f t="shared" si="31"/>
        <v>0</v>
      </c>
      <c r="AF71">
        <f t="shared" si="32"/>
        <v>0</v>
      </c>
      <c r="AH71">
        <f t="shared" si="33"/>
        <v>0</v>
      </c>
      <c r="AK71">
        <f t="shared" si="34"/>
        <v>0</v>
      </c>
      <c r="AU71">
        <f t="shared" si="35"/>
        <v>0</v>
      </c>
      <c r="AV71">
        <f t="shared" si="36"/>
        <v>0</v>
      </c>
      <c r="AW71" s="54">
        <f t="shared" si="37"/>
        <v>0</v>
      </c>
      <c r="AX71">
        <f t="shared" si="38"/>
        <v>0</v>
      </c>
      <c r="BG71">
        <f t="shared" si="39"/>
        <v>0</v>
      </c>
      <c r="BH71" s="11">
        <f t="shared" si="40"/>
        <v>0</v>
      </c>
    </row>
    <row r="72" spans="6:60" x14ac:dyDescent="0.2">
      <c r="F72">
        <f t="shared" si="22"/>
        <v>0</v>
      </c>
      <c r="G72">
        <f t="shared" si="23"/>
        <v>0</v>
      </c>
      <c r="H72">
        <f t="shared" si="24"/>
        <v>0</v>
      </c>
      <c r="I72" s="54">
        <f t="shared" si="25"/>
        <v>0</v>
      </c>
      <c r="K72">
        <f t="shared" si="26"/>
        <v>0</v>
      </c>
      <c r="L72">
        <f t="shared" si="27"/>
        <v>0</v>
      </c>
      <c r="M72" s="2">
        <f t="shared" si="28"/>
        <v>0</v>
      </c>
      <c r="T72">
        <f t="shared" si="29"/>
        <v>0</v>
      </c>
      <c r="W72">
        <f t="shared" si="30"/>
        <v>0</v>
      </c>
      <c r="X72">
        <f t="shared" si="31"/>
        <v>0</v>
      </c>
      <c r="AF72">
        <f t="shared" si="32"/>
        <v>0</v>
      </c>
      <c r="AH72">
        <f t="shared" si="33"/>
        <v>0</v>
      </c>
      <c r="AK72">
        <f t="shared" si="34"/>
        <v>0</v>
      </c>
      <c r="AU72">
        <f t="shared" si="35"/>
        <v>0</v>
      </c>
      <c r="AV72">
        <f t="shared" si="36"/>
        <v>0</v>
      </c>
      <c r="AW72" s="54">
        <f t="shared" si="37"/>
        <v>0</v>
      </c>
      <c r="AX72">
        <f t="shared" si="38"/>
        <v>0</v>
      </c>
      <c r="BG72">
        <f t="shared" si="39"/>
        <v>0</v>
      </c>
      <c r="BH72" s="11">
        <f t="shared" si="40"/>
        <v>0</v>
      </c>
    </row>
    <row r="73" spans="6:60" x14ac:dyDescent="0.2">
      <c r="F73">
        <f t="shared" si="22"/>
        <v>0</v>
      </c>
      <c r="G73">
        <f t="shared" si="23"/>
        <v>0</v>
      </c>
      <c r="H73">
        <f t="shared" si="24"/>
        <v>0</v>
      </c>
      <c r="I73" s="54">
        <f t="shared" si="25"/>
        <v>0</v>
      </c>
      <c r="K73">
        <f t="shared" si="26"/>
        <v>0</v>
      </c>
      <c r="L73">
        <f t="shared" si="27"/>
        <v>0</v>
      </c>
      <c r="M73" s="2">
        <f t="shared" si="28"/>
        <v>0</v>
      </c>
      <c r="T73">
        <f t="shared" si="29"/>
        <v>0</v>
      </c>
      <c r="W73">
        <f t="shared" si="30"/>
        <v>0</v>
      </c>
      <c r="X73">
        <f t="shared" si="31"/>
        <v>0</v>
      </c>
      <c r="AF73">
        <f t="shared" si="32"/>
        <v>0</v>
      </c>
      <c r="AH73">
        <f t="shared" si="33"/>
        <v>0</v>
      </c>
      <c r="AK73">
        <f t="shared" si="34"/>
        <v>0</v>
      </c>
      <c r="AU73">
        <f t="shared" si="35"/>
        <v>0</v>
      </c>
      <c r="AV73">
        <f t="shared" si="36"/>
        <v>0</v>
      </c>
      <c r="AW73" s="54">
        <f t="shared" si="37"/>
        <v>0</v>
      </c>
      <c r="AX73">
        <f t="shared" si="38"/>
        <v>0</v>
      </c>
      <c r="BG73">
        <f t="shared" si="39"/>
        <v>0</v>
      </c>
      <c r="BH73" s="11">
        <f t="shared" si="40"/>
        <v>0</v>
      </c>
    </row>
    <row r="74" spans="6:60" x14ac:dyDescent="0.2">
      <c r="F74">
        <f t="shared" si="22"/>
        <v>0</v>
      </c>
      <c r="G74">
        <f t="shared" si="23"/>
        <v>0</v>
      </c>
      <c r="H74">
        <f t="shared" si="24"/>
        <v>0</v>
      </c>
      <c r="I74" s="54">
        <f t="shared" si="25"/>
        <v>0</v>
      </c>
      <c r="K74">
        <f t="shared" si="26"/>
        <v>0</v>
      </c>
      <c r="L74">
        <f t="shared" si="27"/>
        <v>0</v>
      </c>
      <c r="M74" s="2">
        <f t="shared" si="28"/>
        <v>0</v>
      </c>
      <c r="T74">
        <f t="shared" si="29"/>
        <v>0</v>
      </c>
      <c r="W74">
        <f t="shared" si="30"/>
        <v>0</v>
      </c>
      <c r="X74">
        <f t="shared" si="31"/>
        <v>0</v>
      </c>
      <c r="AF74">
        <f t="shared" si="32"/>
        <v>0</v>
      </c>
      <c r="AH74">
        <f t="shared" si="33"/>
        <v>0</v>
      </c>
      <c r="AK74">
        <f t="shared" si="34"/>
        <v>0</v>
      </c>
      <c r="AU74">
        <f t="shared" si="35"/>
        <v>0</v>
      </c>
      <c r="AV74">
        <f t="shared" si="36"/>
        <v>0</v>
      </c>
      <c r="AW74" s="54">
        <f t="shared" si="37"/>
        <v>0</v>
      </c>
      <c r="AX74">
        <f t="shared" si="38"/>
        <v>0</v>
      </c>
      <c r="BG74">
        <f t="shared" si="39"/>
        <v>0</v>
      </c>
      <c r="BH74" s="11">
        <f t="shared" si="40"/>
        <v>0</v>
      </c>
    </row>
    <row r="75" spans="6:60" x14ac:dyDescent="0.2">
      <c r="F75">
        <f t="shared" si="22"/>
        <v>0</v>
      </c>
      <c r="G75">
        <f t="shared" si="23"/>
        <v>0</v>
      </c>
      <c r="H75">
        <f t="shared" si="24"/>
        <v>0</v>
      </c>
      <c r="I75" s="54">
        <f t="shared" si="25"/>
        <v>0</v>
      </c>
      <c r="K75">
        <f t="shared" si="26"/>
        <v>0</v>
      </c>
      <c r="L75">
        <f t="shared" si="27"/>
        <v>0</v>
      </c>
      <c r="M75" s="2">
        <f t="shared" si="28"/>
        <v>0</v>
      </c>
      <c r="T75">
        <f t="shared" si="29"/>
        <v>0</v>
      </c>
      <c r="W75">
        <f t="shared" si="30"/>
        <v>0</v>
      </c>
      <c r="X75">
        <f t="shared" si="31"/>
        <v>0</v>
      </c>
      <c r="AF75">
        <f t="shared" si="32"/>
        <v>0</v>
      </c>
      <c r="AH75">
        <f t="shared" si="33"/>
        <v>0</v>
      </c>
      <c r="AK75">
        <f t="shared" si="34"/>
        <v>0</v>
      </c>
      <c r="AU75">
        <f t="shared" si="35"/>
        <v>0</v>
      </c>
      <c r="AV75">
        <f t="shared" si="36"/>
        <v>0</v>
      </c>
      <c r="AW75" s="54">
        <f t="shared" si="37"/>
        <v>0</v>
      </c>
      <c r="AX75">
        <f t="shared" si="38"/>
        <v>0</v>
      </c>
      <c r="BG75">
        <f t="shared" si="39"/>
        <v>0</v>
      </c>
      <c r="BH75" s="11">
        <f t="shared" si="40"/>
        <v>0</v>
      </c>
    </row>
    <row r="76" spans="6:60" x14ac:dyDescent="0.2">
      <c r="F76">
        <f t="shared" si="22"/>
        <v>0</v>
      </c>
      <c r="G76">
        <f t="shared" si="23"/>
        <v>0</v>
      </c>
      <c r="H76">
        <f t="shared" si="24"/>
        <v>0</v>
      </c>
      <c r="I76" s="54">
        <f t="shared" si="25"/>
        <v>0</v>
      </c>
      <c r="K76">
        <f t="shared" si="26"/>
        <v>0</v>
      </c>
      <c r="L76">
        <f t="shared" si="27"/>
        <v>0</v>
      </c>
      <c r="M76" s="2">
        <f t="shared" si="28"/>
        <v>0</v>
      </c>
      <c r="T76">
        <f t="shared" si="29"/>
        <v>0</v>
      </c>
      <c r="W76">
        <f t="shared" si="30"/>
        <v>0</v>
      </c>
      <c r="X76">
        <f t="shared" si="31"/>
        <v>0</v>
      </c>
      <c r="AF76">
        <f t="shared" si="32"/>
        <v>0</v>
      </c>
      <c r="AH76">
        <f t="shared" si="33"/>
        <v>0</v>
      </c>
      <c r="AK76">
        <f t="shared" si="34"/>
        <v>0</v>
      </c>
      <c r="AU76">
        <f t="shared" si="35"/>
        <v>0</v>
      </c>
      <c r="AV76">
        <f t="shared" si="36"/>
        <v>0</v>
      </c>
      <c r="AW76" s="54">
        <f t="shared" si="37"/>
        <v>0</v>
      </c>
      <c r="AX76">
        <f t="shared" si="38"/>
        <v>0</v>
      </c>
      <c r="BG76">
        <f t="shared" si="39"/>
        <v>0</v>
      </c>
      <c r="BH76" s="11">
        <f t="shared" si="40"/>
        <v>0</v>
      </c>
    </row>
    <row r="77" spans="6:60" x14ac:dyDescent="0.2">
      <c r="F77">
        <f t="shared" si="22"/>
        <v>0</v>
      </c>
      <c r="G77">
        <f t="shared" si="23"/>
        <v>0</v>
      </c>
      <c r="H77">
        <f t="shared" si="24"/>
        <v>0</v>
      </c>
      <c r="I77" s="54">
        <f t="shared" si="25"/>
        <v>0</v>
      </c>
      <c r="K77">
        <f t="shared" si="26"/>
        <v>0</v>
      </c>
      <c r="L77">
        <f t="shared" si="27"/>
        <v>0</v>
      </c>
      <c r="M77" s="2">
        <f t="shared" si="28"/>
        <v>0</v>
      </c>
      <c r="T77">
        <f t="shared" si="29"/>
        <v>0</v>
      </c>
      <c r="W77">
        <f t="shared" si="30"/>
        <v>0</v>
      </c>
      <c r="X77">
        <f t="shared" si="31"/>
        <v>0</v>
      </c>
      <c r="AF77">
        <f t="shared" si="32"/>
        <v>0</v>
      </c>
      <c r="AH77">
        <f t="shared" si="33"/>
        <v>0</v>
      </c>
      <c r="AK77">
        <f t="shared" si="34"/>
        <v>0</v>
      </c>
      <c r="AU77">
        <f t="shared" si="35"/>
        <v>0</v>
      </c>
      <c r="AV77">
        <f t="shared" si="36"/>
        <v>0</v>
      </c>
      <c r="AW77" s="54">
        <f t="shared" si="37"/>
        <v>0</v>
      </c>
      <c r="AX77">
        <f t="shared" si="38"/>
        <v>0</v>
      </c>
      <c r="BG77">
        <f t="shared" si="39"/>
        <v>0</v>
      </c>
      <c r="BH77" s="11">
        <f t="shared" si="40"/>
        <v>0</v>
      </c>
    </row>
    <row r="78" spans="6:60" x14ac:dyDescent="0.2">
      <c r="F78">
        <f t="shared" si="22"/>
        <v>0</v>
      </c>
      <c r="G78">
        <f t="shared" si="23"/>
        <v>0</v>
      </c>
      <c r="H78">
        <f t="shared" si="24"/>
        <v>0</v>
      </c>
      <c r="I78" s="54">
        <f t="shared" si="25"/>
        <v>0</v>
      </c>
      <c r="K78">
        <f t="shared" si="26"/>
        <v>0</v>
      </c>
      <c r="L78">
        <f t="shared" si="27"/>
        <v>0</v>
      </c>
      <c r="M78" s="2">
        <f t="shared" si="28"/>
        <v>0</v>
      </c>
      <c r="T78">
        <f t="shared" si="29"/>
        <v>0</v>
      </c>
      <c r="W78">
        <f t="shared" si="30"/>
        <v>0</v>
      </c>
      <c r="X78">
        <f t="shared" si="31"/>
        <v>0</v>
      </c>
      <c r="AF78">
        <f t="shared" si="32"/>
        <v>0</v>
      </c>
      <c r="AH78">
        <f t="shared" si="33"/>
        <v>0</v>
      </c>
      <c r="AK78">
        <f t="shared" si="34"/>
        <v>0</v>
      </c>
      <c r="AU78">
        <f t="shared" si="35"/>
        <v>0</v>
      </c>
      <c r="AV78">
        <f t="shared" si="36"/>
        <v>0</v>
      </c>
      <c r="AW78" s="54">
        <f t="shared" si="37"/>
        <v>0</v>
      </c>
      <c r="AX78">
        <f t="shared" si="38"/>
        <v>0</v>
      </c>
      <c r="BG78">
        <f t="shared" si="39"/>
        <v>0</v>
      </c>
      <c r="BH78" s="11">
        <f t="shared" si="40"/>
        <v>0</v>
      </c>
    </row>
    <row r="79" spans="6:60" x14ac:dyDescent="0.2">
      <c r="F79">
        <f t="shared" si="22"/>
        <v>0</v>
      </c>
      <c r="G79">
        <f t="shared" si="23"/>
        <v>0</v>
      </c>
      <c r="H79">
        <f t="shared" si="24"/>
        <v>0</v>
      </c>
      <c r="I79" s="54">
        <f t="shared" si="25"/>
        <v>0</v>
      </c>
      <c r="K79">
        <f t="shared" si="26"/>
        <v>0</v>
      </c>
      <c r="L79">
        <f t="shared" si="27"/>
        <v>0</v>
      </c>
      <c r="M79" s="2">
        <f t="shared" si="28"/>
        <v>0</v>
      </c>
      <c r="T79">
        <f t="shared" si="29"/>
        <v>0</v>
      </c>
      <c r="W79">
        <f t="shared" si="30"/>
        <v>0</v>
      </c>
      <c r="X79">
        <f t="shared" si="31"/>
        <v>0</v>
      </c>
      <c r="AF79">
        <f t="shared" si="32"/>
        <v>0</v>
      </c>
      <c r="AH79">
        <f t="shared" si="33"/>
        <v>0</v>
      </c>
      <c r="AK79">
        <f t="shared" si="34"/>
        <v>0</v>
      </c>
      <c r="AU79">
        <f t="shared" si="35"/>
        <v>0</v>
      </c>
      <c r="AV79">
        <f t="shared" si="36"/>
        <v>0</v>
      </c>
      <c r="AW79" s="54">
        <f t="shared" si="37"/>
        <v>0</v>
      </c>
      <c r="AX79">
        <f t="shared" si="38"/>
        <v>0</v>
      </c>
      <c r="BG79">
        <f t="shared" si="39"/>
        <v>0</v>
      </c>
      <c r="BH79" s="11">
        <f t="shared" si="40"/>
        <v>0</v>
      </c>
    </row>
    <row r="80" spans="6:60" x14ac:dyDescent="0.2">
      <c r="F80">
        <f t="shared" si="22"/>
        <v>0</v>
      </c>
      <c r="G80">
        <f t="shared" si="23"/>
        <v>0</v>
      </c>
      <c r="H80">
        <f t="shared" si="24"/>
        <v>0</v>
      </c>
      <c r="I80" s="54">
        <f t="shared" si="25"/>
        <v>0</v>
      </c>
      <c r="K80">
        <f t="shared" si="26"/>
        <v>0</v>
      </c>
      <c r="L80">
        <f t="shared" si="27"/>
        <v>0</v>
      </c>
      <c r="M80" s="2">
        <f t="shared" si="28"/>
        <v>0</v>
      </c>
      <c r="T80">
        <f t="shared" si="29"/>
        <v>0</v>
      </c>
      <c r="W80">
        <f t="shared" si="30"/>
        <v>0</v>
      </c>
      <c r="X80">
        <f t="shared" si="31"/>
        <v>0</v>
      </c>
      <c r="AF80">
        <f t="shared" si="32"/>
        <v>0</v>
      </c>
      <c r="AH80">
        <f t="shared" si="33"/>
        <v>0</v>
      </c>
      <c r="AK80">
        <f t="shared" si="34"/>
        <v>0</v>
      </c>
      <c r="AU80">
        <f t="shared" si="35"/>
        <v>0</v>
      </c>
      <c r="AV80">
        <f t="shared" si="36"/>
        <v>0</v>
      </c>
      <c r="AW80" s="54">
        <f t="shared" si="37"/>
        <v>0</v>
      </c>
      <c r="AX80">
        <f t="shared" si="38"/>
        <v>0</v>
      </c>
      <c r="BG80">
        <f t="shared" si="39"/>
        <v>0</v>
      </c>
      <c r="BH80" s="11">
        <f t="shared" si="40"/>
        <v>0</v>
      </c>
    </row>
    <row r="81" spans="6:60" x14ac:dyDescent="0.2">
      <c r="F81">
        <f t="shared" si="22"/>
        <v>0</v>
      </c>
      <c r="G81">
        <f t="shared" si="23"/>
        <v>0</v>
      </c>
      <c r="H81">
        <f t="shared" si="24"/>
        <v>0</v>
      </c>
      <c r="I81" s="54">
        <f t="shared" si="25"/>
        <v>0</v>
      </c>
      <c r="K81">
        <f t="shared" si="26"/>
        <v>0</v>
      </c>
      <c r="L81">
        <f t="shared" si="27"/>
        <v>0</v>
      </c>
      <c r="M81" s="2">
        <f t="shared" si="28"/>
        <v>0</v>
      </c>
      <c r="T81">
        <f t="shared" si="29"/>
        <v>0</v>
      </c>
      <c r="W81">
        <f t="shared" si="30"/>
        <v>0</v>
      </c>
      <c r="X81">
        <f t="shared" si="31"/>
        <v>0</v>
      </c>
      <c r="AF81">
        <f t="shared" si="32"/>
        <v>0</v>
      </c>
      <c r="AH81">
        <f t="shared" si="33"/>
        <v>0</v>
      </c>
      <c r="AK81">
        <f t="shared" si="34"/>
        <v>0</v>
      </c>
      <c r="AU81">
        <f t="shared" si="35"/>
        <v>0</v>
      </c>
      <c r="AV81">
        <f t="shared" si="36"/>
        <v>0</v>
      </c>
      <c r="AW81" s="54">
        <f t="shared" si="37"/>
        <v>0</v>
      </c>
      <c r="AX81">
        <f t="shared" si="38"/>
        <v>0</v>
      </c>
      <c r="BG81">
        <f t="shared" si="39"/>
        <v>0</v>
      </c>
      <c r="BH81" s="11">
        <f t="shared" si="40"/>
        <v>0</v>
      </c>
    </row>
    <row r="82" spans="6:60" x14ac:dyDescent="0.2">
      <c r="F82">
        <f t="shared" si="22"/>
        <v>0</v>
      </c>
      <c r="G82">
        <f t="shared" si="23"/>
        <v>0</v>
      </c>
      <c r="H82">
        <f t="shared" si="24"/>
        <v>0</v>
      </c>
      <c r="I82" s="54">
        <f t="shared" si="25"/>
        <v>0</v>
      </c>
      <c r="K82">
        <f t="shared" si="26"/>
        <v>0</v>
      </c>
      <c r="L82">
        <f t="shared" si="27"/>
        <v>0</v>
      </c>
      <c r="M82" s="2">
        <f t="shared" si="28"/>
        <v>0</v>
      </c>
      <c r="T82">
        <f t="shared" si="29"/>
        <v>0</v>
      </c>
      <c r="W82">
        <f t="shared" si="30"/>
        <v>0</v>
      </c>
      <c r="X82">
        <f t="shared" si="31"/>
        <v>0</v>
      </c>
      <c r="AF82">
        <f t="shared" si="32"/>
        <v>0</v>
      </c>
      <c r="AH82">
        <f t="shared" si="33"/>
        <v>0</v>
      </c>
      <c r="AK82">
        <f t="shared" si="34"/>
        <v>0</v>
      </c>
      <c r="AU82">
        <f t="shared" si="35"/>
        <v>0</v>
      </c>
      <c r="AV82">
        <f t="shared" si="36"/>
        <v>0</v>
      </c>
      <c r="AW82" s="54">
        <f t="shared" si="37"/>
        <v>0</v>
      </c>
      <c r="AX82">
        <f t="shared" si="38"/>
        <v>0</v>
      </c>
      <c r="BG82">
        <f t="shared" si="39"/>
        <v>0</v>
      </c>
      <c r="BH82" s="11">
        <f t="shared" si="40"/>
        <v>0</v>
      </c>
    </row>
    <row r="83" spans="6:60" x14ac:dyDescent="0.2">
      <c r="F83">
        <f t="shared" si="22"/>
        <v>0</v>
      </c>
      <c r="G83">
        <f t="shared" si="23"/>
        <v>0</v>
      </c>
      <c r="H83">
        <f t="shared" si="24"/>
        <v>0</v>
      </c>
      <c r="I83" s="54">
        <f t="shared" si="25"/>
        <v>0</v>
      </c>
      <c r="K83">
        <f t="shared" si="26"/>
        <v>0</v>
      </c>
      <c r="L83">
        <f t="shared" si="27"/>
        <v>0</v>
      </c>
      <c r="M83" s="2">
        <f t="shared" si="28"/>
        <v>0</v>
      </c>
      <c r="T83">
        <f t="shared" si="29"/>
        <v>0</v>
      </c>
      <c r="W83">
        <f t="shared" si="30"/>
        <v>0</v>
      </c>
      <c r="X83">
        <f t="shared" si="31"/>
        <v>0</v>
      </c>
      <c r="AF83">
        <f t="shared" si="32"/>
        <v>0</v>
      </c>
      <c r="AH83">
        <f t="shared" si="33"/>
        <v>0</v>
      </c>
      <c r="AK83">
        <f t="shared" si="34"/>
        <v>0</v>
      </c>
      <c r="AU83">
        <f t="shared" si="35"/>
        <v>0</v>
      </c>
      <c r="AV83">
        <f t="shared" si="36"/>
        <v>0</v>
      </c>
      <c r="AW83" s="54">
        <f t="shared" si="37"/>
        <v>0</v>
      </c>
      <c r="AX83">
        <f t="shared" si="38"/>
        <v>0</v>
      </c>
      <c r="BG83">
        <f t="shared" si="39"/>
        <v>0</v>
      </c>
      <c r="BH83" s="11">
        <f t="shared" si="40"/>
        <v>0</v>
      </c>
    </row>
    <row r="84" spans="6:60" x14ac:dyDescent="0.2">
      <c r="F84">
        <f t="shared" si="22"/>
        <v>0</v>
      </c>
      <c r="G84">
        <f t="shared" si="23"/>
        <v>0</v>
      </c>
      <c r="H84">
        <f t="shared" si="24"/>
        <v>0</v>
      </c>
      <c r="I84" s="54">
        <f t="shared" si="25"/>
        <v>0</v>
      </c>
      <c r="K84">
        <f t="shared" si="26"/>
        <v>0</v>
      </c>
      <c r="L84">
        <f t="shared" si="27"/>
        <v>0</v>
      </c>
      <c r="M84" s="2">
        <f t="shared" si="28"/>
        <v>0</v>
      </c>
      <c r="T84">
        <f t="shared" si="29"/>
        <v>0</v>
      </c>
      <c r="W84">
        <f t="shared" si="30"/>
        <v>0</v>
      </c>
      <c r="X84">
        <f t="shared" si="31"/>
        <v>0</v>
      </c>
      <c r="AF84">
        <f t="shared" si="32"/>
        <v>0</v>
      </c>
      <c r="AH84">
        <f t="shared" si="33"/>
        <v>0</v>
      </c>
      <c r="AK84">
        <f t="shared" si="34"/>
        <v>0</v>
      </c>
      <c r="AU84">
        <f t="shared" si="35"/>
        <v>0</v>
      </c>
      <c r="AV84">
        <f t="shared" si="36"/>
        <v>0</v>
      </c>
      <c r="AW84" s="54">
        <f t="shared" si="37"/>
        <v>0</v>
      </c>
      <c r="AX84">
        <f t="shared" si="38"/>
        <v>0</v>
      </c>
      <c r="BG84">
        <f t="shared" si="39"/>
        <v>0</v>
      </c>
      <c r="BH84" s="11">
        <f t="shared" si="40"/>
        <v>0</v>
      </c>
    </row>
    <row r="85" spans="6:60" x14ac:dyDescent="0.2">
      <c r="F85">
        <f t="shared" si="22"/>
        <v>0</v>
      </c>
      <c r="G85">
        <f t="shared" si="23"/>
        <v>0</v>
      </c>
      <c r="H85">
        <f t="shared" si="24"/>
        <v>0</v>
      </c>
      <c r="I85" s="54">
        <f t="shared" si="25"/>
        <v>0</v>
      </c>
      <c r="K85">
        <f t="shared" si="26"/>
        <v>0</v>
      </c>
      <c r="L85">
        <f t="shared" si="27"/>
        <v>0</v>
      </c>
      <c r="M85" s="2">
        <f t="shared" si="28"/>
        <v>0</v>
      </c>
      <c r="T85">
        <f t="shared" si="29"/>
        <v>0</v>
      </c>
      <c r="W85">
        <f t="shared" si="30"/>
        <v>0</v>
      </c>
      <c r="X85">
        <f t="shared" si="31"/>
        <v>0</v>
      </c>
      <c r="AF85">
        <f t="shared" si="32"/>
        <v>0</v>
      </c>
      <c r="AH85">
        <f t="shared" si="33"/>
        <v>0</v>
      </c>
      <c r="AK85">
        <f t="shared" si="34"/>
        <v>0</v>
      </c>
      <c r="AU85">
        <f t="shared" si="35"/>
        <v>0</v>
      </c>
      <c r="AV85">
        <f t="shared" si="36"/>
        <v>0</v>
      </c>
      <c r="AW85" s="54">
        <f t="shared" si="37"/>
        <v>0</v>
      </c>
      <c r="AX85">
        <f t="shared" si="38"/>
        <v>0</v>
      </c>
      <c r="BG85">
        <f t="shared" si="39"/>
        <v>0</v>
      </c>
      <c r="BH85" s="11">
        <f t="shared" si="40"/>
        <v>0</v>
      </c>
    </row>
    <row r="86" spans="6:60" x14ac:dyDescent="0.2">
      <c r="F86">
        <f t="shared" si="22"/>
        <v>0</v>
      </c>
      <c r="G86">
        <f t="shared" si="23"/>
        <v>0</v>
      </c>
      <c r="H86">
        <f t="shared" si="24"/>
        <v>0</v>
      </c>
      <c r="I86" s="54">
        <f t="shared" si="25"/>
        <v>0</v>
      </c>
      <c r="K86">
        <f t="shared" si="26"/>
        <v>0</v>
      </c>
      <c r="L86">
        <f t="shared" si="27"/>
        <v>0</v>
      </c>
      <c r="M86" s="2">
        <f t="shared" si="28"/>
        <v>0</v>
      </c>
      <c r="T86">
        <f t="shared" si="29"/>
        <v>0</v>
      </c>
      <c r="W86">
        <f t="shared" si="30"/>
        <v>0</v>
      </c>
      <c r="X86">
        <f t="shared" si="31"/>
        <v>0</v>
      </c>
      <c r="AF86">
        <f t="shared" si="32"/>
        <v>0</v>
      </c>
      <c r="AH86">
        <f t="shared" si="33"/>
        <v>0</v>
      </c>
      <c r="AK86">
        <f t="shared" si="34"/>
        <v>0</v>
      </c>
      <c r="AU86">
        <f t="shared" si="35"/>
        <v>0</v>
      </c>
      <c r="AV86">
        <f t="shared" si="36"/>
        <v>0</v>
      </c>
      <c r="AW86" s="54">
        <f t="shared" si="37"/>
        <v>0</v>
      </c>
      <c r="AX86">
        <f t="shared" si="38"/>
        <v>0</v>
      </c>
      <c r="BG86">
        <f t="shared" si="39"/>
        <v>0</v>
      </c>
      <c r="BH86" s="11">
        <f t="shared" si="40"/>
        <v>0</v>
      </c>
    </row>
    <row r="87" spans="6:60" x14ac:dyDescent="0.2">
      <c r="F87">
        <f t="shared" si="22"/>
        <v>0</v>
      </c>
      <c r="G87">
        <f t="shared" si="23"/>
        <v>0</v>
      </c>
      <c r="H87">
        <f t="shared" si="24"/>
        <v>0</v>
      </c>
      <c r="I87" s="54">
        <f t="shared" si="25"/>
        <v>0</v>
      </c>
      <c r="K87">
        <f t="shared" si="26"/>
        <v>0</v>
      </c>
      <c r="L87">
        <f t="shared" si="27"/>
        <v>0</v>
      </c>
      <c r="M87" s="2">
        <f t="shared" si="28"/>
        <v>0</v>
      </c>
      <c r="T87">
        <f t="shared" si="29"/>
        <v>0</v>
      </c>
      <c r="W87">
        <f t="shared" si="30"/>
        <v>0</v>
      </c>
      <c r="X87">
        <f t="shared" si="31"/>
        <v>0</v>
      </c>
      <c r="AF87">
        <f t="shared" si="32"/>
        <v>0</v>
      </c>
      <c r="AH87">
        <f t="shared" si="33"/>
        <v>0</v>
      </c>
      <c r="AK87">
        <f t="shared" si="34"/>
        <v>0</v>
      </c>
      <c r="AU87">
        <f t="shared" si="35"/>
        <v>0</v>
      </c>
      <c r="AV87">
        <f t="shared" si="36"/>
        <v>0</v>
      </c>
      <c r="AW87" s="54">
        <f t="shared" si="37"/>
        <v>0</v>
      </c>
      <c r="AX87">
        <f t="shared" si="38"/>
        <v>0</v>
      </c>
      <c r="BG87">
        <f t="shared" si="39"/>
        <v>0</v>
      </c>
      <c r="BH87" s="11">
        <f t="shared" si="40"/>
        <v>0</v>
      </c>
    </row>
    <row r="88" spans="6:60" x14ac:dyDescent="0.2">
      <c r="F88">
        <f t="shared" si="22"/>
        <v>0</v>
      </c>
      <c r="G88">
        <f t="shared" si="23"/>
        <v>0</v>
      </c>
      <c r="H88">
        <f t="shared" si="24"/>
        <v>0</v>
      </c>
      <c r="I88" s="54">
        <f t="shared" si="25"/>
        <v>0</v>
      </c>
      <c r="K88">
        <f t="shared" si="26"/>
        <v>0</v>
      </c>
      <c r="L88">
        <f t="shared" si="27"/>
        <v>0</v>
      </c>
      <c r="M88" s="2">
        <f t="shared" si="28"/>
        <v>0</v>
      </c>
      <c r="T88">
        <f t="shared" si="29"/>
        <v>0</v>
      </c>
      <c r="W88">
        <f t="shared" si="30"/>
        <v>0</v>
      </c>
      <c r="X88">
        <f t="shared" si="31"/>
        <v>0</v>
      </c>
      <c r="AF88">
        <f t="shared" si="32"/>
        <v>0</v>
      </c>
      <c r="AH88">
        <f t="shared" si="33"/>
        <v>0</v>
      </c>
      <c r="AK88">
        <f t="shared" si="34"/>
        <v>0</v>
      </c>
      <c r="AU88">
        <f t="shared" si="35"/>
        <v>0</v>
      </c>
      <c r="AV88">
        <f t="shared" si="36"/>
        <v>0</v>
      </c>
      <c r="AW88" s="54">
        <f t="shared" si="37"/>
        <v>0</v>
      </c>
      <c r="AX88">
        <f t="shared" si="38"/>
        <v>0</v>
      </c>
      <c r="BG88">
        <f t="shared" si="39"/>
        <v>0</v>
      </c>
      <c r="BH88" s="11">
        <f t="shared" si="40"/>
        <v>0</v>
      </c>
    </row>
    <row r="89" spans="6:60" x14ac:dyDescent="0.2">
      <c r="F89">
        <f t="shared" si="22"/>
        <v>0</v>
      </c>
      <c r="G89">
        <f t="shared" si="23"/>
        <v>0</v>
      </c>
      <c r="H89">
        <f t="shared" si="24"/>
        <v>0</v>
      </c>
      <c r="I89" s="54">
        <f t="shared" si="25"/>
        <v>0</v>
      </c>
      <c r="K89">
        <f t="shared" si="26"/>
        <v>0</v>
      </c>
      <c r="L89">
        <f t="shared" si="27"/>
        <v>0</v>
      </c>
      <c r="M89" s="2">
        <f t="shared" si="28"/>
        <v>0</v>
      </c>
      <c r="T89">
        <f t="shared" si="29"/>
        <v>0</v>
      </c>
      <c r="W89">
        <f t="shared" si="30"/>
        <v>0</v>
      </c>
      <c r="X89">
        <f t="shared" si="31"/>
        <v>0</v>
      </c>
      <c r="AF89">
        <f t="shared" si="32"/>
        <v>0</v>
      </c>
      <c r="AH89">
        <f t="shared" si="33"/>
        <v>0</v>
      </c>
      <c r="AK89">
        <f t="shared" si="34"/>
        <v>0</v>
      </c>
      <c r="AU89">
        <f t="shared" si="35"/>
        <v>0</v>
      </c>
      <c r="AV89">
        <f t="shared" si="36"/>
        <v>0</v>
      </c>
      <c r="AW89" s="54">
        <f t="shared" si="37"/>
        <v>0</v>
      </c>
      <c r="AX89">
        <f t="shared" si="38"/>
        <v>0</v>
      </c>
      <c r="BG89">
        <f t="shared" si="39"/>
        <v>0</v>
      </c>
      <c r="BH89" s="11">
        <f t="shared" si="40"/>
        <v>0</v>
      </c>
    </row>
    <row r="90" spans="6:60" x14ac:dyDescent="0.2">
      <c r="F90">
        <f t="shared" si="22"/>
        <v>0</v>
      </c>
      <c r="G90">
        <f t="shared" si="23"/>
        <v>0</v>
      </c>
      <c r="H90">
        <f t="shared" si="24"/>
        <v>0</v>
      </c>
      <c r="I90" s="54">
        <f t="shared" si="25"/>
        <v>0</v>
      </c>
      <c r="K90">
        <f t="shared" si="26"/>
        <v>0</v>
      </c>
      <c r="L90">
        <f t="shared" si="27"/>
        <v>0</v>
      </c>
      <c r="M90" s="2">
        <f t="shared" si="28"/>
        <v>0</v>
      </c>
      <c r="T90">
        <f t="shared" si="29"/>
        <v>0</v>
      </c>
      <c r="W90">
        <f t="shared" si="30"/>
        <v>0</v>
      </c>
      <c r="X90">
        <f t="shared" si="31"/>
        <v>0</v>
      </c>
      <c r="AF90">
        <f t="shared" si="32"/>
        <v>0</v>
      </c>
      <c r="AH90">
        <f t="shared" si="33"/>
        <v>0</v>
      </c>
      <c r="AK90">
        <f>IF(G90&gt;0,IF(((LEN(B90)-LEN(SUBSTITUTE(B90,"(","")))+(LEN(B90)-LEN(SUBSTITUTE(B90,")","")))+(LEN(B90)-LEN(SUBSTITUTE(B90,"[","")))+(LEN(B90)-LEN(SUBSTITUTE(B90,"]","")))+(LEN(B90)-LEN(SUBSTITUTE(B90,"{","")))+(LEN(B90)-LEN(SUBSTITUTE(B90,"}",""))))&gt;0,0,1),0)</f>
        <v>0</v>
      </c>
      <c r="AU90">
        <f t="shared" si="35"/>
        <v>0</v>
      </c>
      <c r="AV90">
        <f t="shared" si="36"/>
        <v>0</v>
      </c>
      <c r="AW90" s="54">
        <f t="shared" si="37"/>
        <v>0</v>
      </c>
      <c r="AX90">
        <f t="shared" si="38"/>
        <v>0</v>
      </c>
      <c r="BG90">
        <f t="shared" si="39"/>
        <v>0</v>
      </c>
      <c r="BH90" s="11">
        <f t="shared" si="40"/>
        <v>0</v>
      </c>
    </row>
    <row r="91" spans="6:60" x14ac:dyDescent="0.2">
      <c r="F91">
        <f t="shared" si="22"/>
        <v>0</v>
      </c>
      <c r="G91">
        <f t="shared" si="23"/>
        <v>0</v>
      </c>
      <c r="H91">
        <f t="shared" si="24"/>
        <v>0</v>
      </c>
      <c r="I91" s="54">
        <f t="shared" si="25"/>
        <v>0</v>
      </c>
      <c r="K91">
        <f t="shared" si="26"/>
        <v>0</v>
      </c>
      <c r="L91">
        <f t="shared" si="27"/>
        <v>0</v>
      </c>
      <c r="M91" s="2">
        <f t="shared" si="28"/>
        <v>0</v>
      </c>
      <c r="T91">
        <f t="shared" si="29"/>
        <v>0</v>
      </c>
      <c r="W91">
        <f t="shared" si="30"/>
        <v>0</v>
      </c>
      <c r="X91">
        <f t="shared" si="31"/>
        <v>0</v>
      </c>
      <c r="AF91">
        <f t="shared" si="32"/>
        <v>0</v>
      </c>
      <c r="AH91">
        <f t="shared" si="33"/>
        <v>0</v>
      </c>
      <c r="AK91">
        <f t="shared" ref="AK91:AK103" si="41">IF(G91&gt;0,IF(((LEN(B91)-LEN(SUBSTITUTE(B91,"(","")))+(LEN(B91)-LEN(SUBSTITUTE(B91,")","")))+(LEN(B91)-LEN(SUBSTITUTE(B91,"[","")))+(LEN(B91)-LEN(SUBSTITUTE(B91,"]","")))+(LEN(B91)-LEN(SUBSTITUTE(B91,"{","")))+(LEN(B91)-LEN(SUBSTITUTE(B91,"}",""))))&gt;0,0,1),0)</f>
        <v>0</v>
      </c>
      <c r="AU91">
        <f t="shared" si="35"/>
        <v>0</v>
      </c>
      <c r="AV91">
        <f t="shared" si="36"/>
        <v>0</v>
      </c>
      <c r="AW91" s="54">
        <f t="shared" si="37"/>
        <v>0</v>
      </c>
      <c r="AX91">
        <f t="shared" si="38"/>
        <v>0</v>
      </c>
      <c r="BG91">
        <f t="shared" si="39"/>
        <v>0</v>
      </c>
      <c r="BH91" s="11">
        <f t="shared" si="40"/>
        <v>0</v>
      </c>
    </row>
    <row r="92" spans="6:60" x14ac:dyDescent="0.2">
      <c r="F92">
        <f t="shared" si="22"/>
        <v>0</v>
      </c>
      <c r="G92">
        <f t="shared" si="23"/>
        <v>0</v>
      </c>
      <c r="H92">
        <f t="shared" si="24"/>
        <v>0</v>
      </c>
      <c r="I92" s="54">
        <f t="shared" si="25"/>
        <v>0</v>
      </c>
      <c r="K92">
        <f t="shared" si="26"/>
        <v>0</v>
      </c>
      <c r="L92">
        <f t="shared" si="27"/>
        <v>0</v>
      </c>
      <c r="M92" s="2">
        <f t="shared" si="28"/>
        <v>0</v>
      </c>
      <c r="T92">
        <f t="shared" si="29"/>
        <v>0</v>
      </c>
      <c r="W92">
        <f t="shared" si="30"/>
        <v>0</v>
      </c>
      <c r="X92">
        <f t="shared" si="31"/>
        <v>0</v>
      </c>
      <c r="AF92">
        <f t="shared" si="32"/>
        <v>0</v>
      </c>
      <c r="AH92">
        <f t="shared" si="33"/>
        <v>0</v>
      </c>
      <c r="AK92">
        <f t="shared" si="41"/>
        <v>0</v>
      </c>
      <c r="AU92">
        <f t="shared" si="35"/>
        <v>0</v>
      </c>
      <c r="AV92">
        <f t="shared" si="36"/>
        <v>0</v>
      </c>
      <c r="AW92" s="54">
        <f t="shared" si="37"/>
        <v>0</v>
      </c>
      <c r="AX92">
        <f t="shared" si="38"/>
        <v>0</v>
      </c>
      <c r="BG92">
        <f t="shared" si="39"/>
        <v>0</v>
      </c>
      <c r="BH92" s="11">
        <f t="shared" si="40"/>
        <v>0</v>
      </c>
    </row>
    <row r="93" spans="6:60" x14ac:dyDescent="0.2">
      <c r="F93">
        <f t="shared" si="22"/>
        <v>0</v>
      </c>
      <c r="G93">
        <f t="shared" si="23"/>
        <v>0</v>
      </c>
      <c r="H93">
        <f t="shared" si="24"/>
        <v>0</v>
      </c>
      <c r="I93" s="54">
        <f t="shared" si="25"/>
        <v>0</v>
      </c>
      <c r="K93">
        <f t="shared" si="26"/>
        <v>0</v>
      </c>
      <c r="L93">
        <f t="shared" si="27"/>
        <v>0</v>
      </c>
      <c r="M93" s="2">
        <f t="shared" si="28"/>
        <v>0</v>
      </c>
      <c r="T93">
        <f t="shared" si="29"/>
        <v>0</v>
      </c>
      <c r="W93">
        <f t="shared" si="30"/>
        <v>0</v>
      </c>
      <c r="X93">
        <f t="shared" si="31"/>
        <v>0</v>
      </c>
      <c r="AF93">
        <f t="shared" si="32"/>
        <v>0</v>
      </c>
      <c r="AH93">
        <f t="shared" si="33"/>
        <v>0</v>
      </c>
      <c r="AK93">
        <f t="shared" si="41"/>
        <v>0</v>
      </c>
      <c r="AU93">
        <f t="shared" si="35"/>
        <v>0</v>
      </c>
      <c r="AV93">
        <f t="shared" si="36"/>
        <v>0</v>
      </c>
      <c r="AW93" s="54">
        <f t="shared" si="37"/>
        <v>0</v>
      </c>
      <c r="AX93">
        <f t="shared" si="38"/>
        <v>0</v>
      </c>
      <c r="BG93">
        <f t="shared" si="39"/>
        <v>0</v>
      </c>
      <c r="BH93" s="11">
        <f t="shared" si="40"/>
        <v>0</v>
      </c>
    </row>
    <row r="94" spans="6:60" x14ac:dyDescent="0.2">
      <c r="F94">
        <f t="shared" si="22"/>
        <v>0</v>
      </c>
      <c r="G94">
        <f t="shared" si="23"/>
        <v>0</v>
      </c>
      <c r="H94">
        <f t="shared" si="24"/>
        <v>0</v>
      </c>
      <c r="I94" s="54">
        <f t="shared" si="25"/>
        <v>0</v>
      </c>
      <c r="K94">
        <f t="shared" si="26"/>
        <v>0</v>
      </c>
      <c r="L94">
        <f t="shared" si="27"/>
        <v>0</v>
      </c>
      <c r="M94" s="2">
        <f t="shared" si="28"/>
        <v>0</v>
      </c>
      <c r="T94">
        <f t="shared" si="29"/>
        <v>0</v>
      </c>
      <c r="W94">
        <f t="shared" si="30"/>
        <v>0</v>
      </c>
      <c r="X94">
        <f t="shared" si="31"/>
        <v>0</v>
      </c>
      <c r="AF94">
        <f t="shared" si="32"/>
        <v>0</v>
      </c>
      <c r="AH94">
        <f t="shared" si="33"/>
        <v>0</v>
      </c>
      <c r="AK94">
        <f t="shared" si="41"/>
        <v>0</v>
      </c>
      <c r="AU94">
        <f t="shared" si="35"/>
        <v>0</v>
      </c>
      <c r="AV94">
        <f t="shared" si="36"/>
        <v>0</v>
      </c>
      <c r="AW94" s="54">
        <f t="shared" si="37"/>
        <v>0</v>
      </c>
      <c r="AX94">
        <f t="shared" si="38"/>
        <v>0</v>
      </c>
      <c r="BG94">
        <f t="shared" si="39"/>
        <v>0</v>
      </c>
      <c r="BH94" s="11">
        <f t="shared" si="40"/>
        <v>0</v>
      </c>
    </row>
    <row r="95" spans="6:60" x14ac:dyDescent="0.2">
      <c r="F95">
        <f t="shared" si="22"/>
        <v>0</v>
      </c>
      <c r="G95">
        <f t="shared" si="23"/>
        <v>0</v>
      </c>
      <c r="H95">
        <f t="shared" si="24"/>
        <v>0</v>
      </c>
      <c r="I95" s="54">
        <f t="shared" si="25"/>
        <v>0</v>
      </c>
      <c r="K95">
        <f t="shared" si="26"/>
        <v>0</v>
      </c>
      <c r="L95">
        <f t="shared" si="27"/>
        <v>0</v>
      </c>
      <c r="M95" s="2">
        <f t="shared" si="28"/>
        <v>0</v>
      </c>
      <c r="T95">
        <f t="shared" si="29"/>
        <v>0</v>
      </c>
      <c r="W95">
        <f t="shared" si="30"/>
        <v>0</v>
      </c>
      <c r="X95">
        <f t="shared" si="31"/>
        <v>0</v>
      </c>
      <c r="AF95">
        <f t="shared" si="32"/>
        <v>0</v>
      </c>
      <c r="AH95">
        <f t="shared" si="33"/>
        <v>0</v>
      </c>
      <c r="AK95">
        <f t="shared" si="41"/>
        <v>0</v>
      </c>
      <c r="AU95">
        <f t="shared" si="35"/>
        <v>0</v>
      </c>
      <c r="AV95">
        <f t="shared" si="36"/>
        <v>0</v>
      </c>
      <c r="AW95" s="54">
        <f t="shared" si="37"/>
        <v>0</v>
      </c>
      <c r="AX95">
        <f t="shared" si="38"/>
        <v>0</v>
      </c>
      <c r="BG95">
        <f t="shared" si="39"/>
        <v>0</v>
      </c>
      <c r="BH95" s="11">
        <f t="shared" si="40"/>
        <v>0</v>
      </c>
    </row>
    <row r="96" spans="6:60" x14ac:dyDescent="0.2">
      <c r="F96">
        <f t="shared" si="22"/>
        <v>0</v>
      </c>
      <c r="G96">
        <f t="shared" si="23"/>
        <v>0</v>
      </c>
      <c r="H96">
        <f t="shared" si="24"/>
        <v>0</v>
      </c>
      <c r="I96" s="54">
        <f t="shared" si="25"/>
        <v>0</v>
      </c>
      <c r="K96">
        <f t="shared" si="26"/>
        <v>0</v>
      </c>
      <c r="L96">
        <f t="shared" si="27"/>
        <v>0</v>
      </c>
      <c r="M96" s="2">
        <f t="shared" si="28"/>
        <v>0</v>
      </c>
      <c r="T96">
        <f t="shared" si="29"/>
        <v>0</v>
      </c>
      <c r="W96">
        <f t="shared" si="30"/>
        <v>0</v>
      </c>
      <c r="X96">
        <f t="shared" si="31"/>
        <v>0</v>
      </c>
      <c r="AF96">
        <f t="shared" si="32"/>
        <v>0</v>
      </c>
      <c r="AH96">
        <f t="shared" si="33"/>
        <v>0</v>
      </c>
      <c r="AK96">
        <f t="shared" si="41"/>
        <v>0</v>
      </c>
      <c r="AU96">
        <f t="shared" si="35"/>
        <v>0</v>
      </c>
      <c r="AV96">
        <f t="shared" si="36"/>
        <v>0</v>
      </c>
      <c r="AW96" s="54">
        <f t="shared" si="37"/>
        <v>0</v>
      </c>
      <c r="AX96">
        <f t="shared" si="38"/>
        <v>0</v>
      </c>
      <c r="BG96">
        <f t="shared" si="39"/>
        <v>0</v>
      </c>
      <c r="BH96" s="11">
        <f t="shared" si="40"/>
        <v>0</v>
      </c>
    </row>
    <row r="97" spans="6:60" x14ac:dyDescent="0.2">
      <c r="F97">
        <f t="shared" si="22"/>
        <v>0</v>
      </c>
      <c r="G97">
        <f t="shared" si="23"/>
        <v>0</v>
      </c>
      <c r="H97">
        <f t="shared" si="24"/>
        <v>0</v>
      </c>
      <c r="I97" s="54">
        <f t="shared" si="25"/>
        <v>0</v>
      </c>
      <c r="K97">
        <f t="shared" si="26"/>
        <v>0</v>
      </c>
      <c r="L97">
        <f t="shared" si="27"/>
        <v>0</v>
      </c>
      <c r="M97" s="2">
        <f t="shared" si="28"/>
        <v>0</v>
      </c>
      <c r="T97">
        <f t="shared" si="29"/>
        <v>0</v>
      </c>
      <c r="W97">
        <f t="shared" si="30"/>
        <v>0</v>
      </c>
      <c r="X97">
        <f t="shared" si="31"/>
        <v>0</v>
      </c>
      <c r="AF97">
        <f t="shared" si="32"/>
        <v>0</v>
      </c>
      <c r="AH97">
        <f t="shared" si="33"/>
        <v>0</v>
      </c>
      <c r="AK97">
        <f t="shared" si="41"/>
        <v>0</v>
      </c>
      <c r="AU97">
        <f t="shared" si="35"/>
        <v>0</v>
      </c>
      <c r="AV97">
        <f t="shared" si="36"/>
        <v>0</v>
      </c>
      <c r="AW97" s="54">
        <f t="shared" si="37"/>
        <v>0</v>
      </c>
      <c r="AX97">
        <f t="shared" si="38"/>
        <v>0</v>
      </c>
      <c r="BG97">
        <f t="shared" si="39"/>
        <v>0</v>
      </c>
      <c r="BH97" s="11">
        <f t="shared" si="40"/>
        <v>0</v>
      </c>
    </row>
    <row r="98" spans="6:60" x14ac:dyDescent="0.2">
      <c r="F98">
        <f t="shared" si="22"/>
        <v>0</v>
      </c>
      <c r="G98">
        <f t="shared" si="23"/>
        <v>0</v>
      </c>
      <c r="H98">
        <f t="shared" si="24"/>
        <v>0</v>
      </c>
      <c r="I98" s="54">
        <f t="shared" si="25"/>
        <v>0</v>
      </c>
      <c r="K98">
        <f t="shared" si="26"/>
        <v>0</v>
      </c>
      <c r="L98">
        <f t="shared" si="27"/>
        <v>0</v>
      </c>
      <c r="M98" s="2">
        <f t="shared" si="28"/>
        <v>0</v>
      </c>
      <c r="T98">
        <f t="shared" si="29"/>
        <v>0</v>
      </c>
      <c r="W98">
        <f t="shared" si="30"/>
        <v>0</v>
      </c>
      <c r="X98">
        <f t="shared" si="31"/>
        <v>0</v>
      </c>
      <c r="AF98">
        <f t="shared" si="32"/>
        <v>0</v>
      </c>
      <c r="AH98">
        <f t="shared" si="33"/>
        <v>0</v>
      </c>
      <c r="AK98">
        <f t="shared" si="41"/>
        <v>0</v>
      </c>
      <c r="AU98">
        <f t="shared" si="35"/>
        <v>0</v>
      </c>
      <c r="AV98">
        <f t="shared" si="36"/>
        <v>0</v>
      </c>
      <c r="AW98" s="54">
        <f t="shared" si="37"/>
        <v>0</v>
      </c>
      <c r="AX98">
        <f t="shared" si="38"/>
        <v>0</v>
      </c>
      <c r="BG98">
        <f t="shared" si="39"/>
        <v>0</v>
      </c>
      <c r="BH98" s="11">
        <f t="shared" si="40"/>
        <v>0</v>
      </c>
    </row>
    <row r="99" spans="6:60" x14ac:dyDescent="0.2">
      <c r="F99">
        <f t="shared" si="22"/>
        <v>0</v>
      </c>
      <c r="G99">
        <f t="shared" si="23"/>
        <v>0</v>
      </c>
      <c r="H99">
        <f t="shared" si="24"/>
        <v>0</v>
      </c>
      <c r="I99" s="54">
        <f t="shared" si="25"/>
        <v>0</v>
      </c>
      <c r="K99">
        <f t="shared" si="26"/>
        <v>0</v>
      </c>
      <c r="L99">
        <f t="shared" si="27"/>
        <v>0</v>
      </c>
      <c r="M99" s="2">
        <f t="shared" si="28"/>
        <v>0</v>
      </c>
      <c r="T99">
        <f t="shared" si="29"/>
        <v>0</v>
      </c>
      <c r="W99">
        <f t="shared" si="30"/>
        <v>0</v>
      </c>
      <c r="X99">
        <f t="shared" si="31"/>
        <v>0</v>
      </c>
      <c r="AF99">
        <f t="shared" si="32"/>
        <v>0</v>
      </c>
      <c r="AH99">
        <f t="shared" si="33"/>
        <v>0</v>
      </c>
      <c r="AK99">
        <f t="shared" si="41"/>
        <v>0</v>
      </c>
      <c r="AU99">
        <f t="shared" si="35"/>
        <v>0</v>
      </c>
      <c r="AV99">
        <f t="shared" si="36"/>
        <v>0</v>
      </c>
      <c r="AW99" s="54">
        <f t="shared" si="37"/>
        <v>0</v>
      </c>
      <c r="AX99">
        <f t="shared" si="38"/>
        <v>0</v>
      </c>
      <c r="BG99">
        <f t="shared" si="39"/>
        <v>0</v>
      </c>
      <c r="BH99" s="11">
        <f t="shared" si="40"/>
        <v>0</v>
      </c>
    </row>
    <row r="100" spans="6:60" x14ac:dyDescent="0.2">
      <c r="F100">
        <f t="shared" si="22"/>
        <v>0</v>
      </c>
      <c r="G100">
        <f t="shared" si="23"/>
        <v>0</v>
      </c>
      <c r="H100">
        <f t="shared" si="24"/>
        <v>0</v>
      </c>
      <c r="I100" s="54">
        <f t="shared" si="25"/>
        <v>0</v>
      </c>
      <c r="K100">
        <f t="shared" si="26"/>
        <v>0</v>
      </c>
      <c r="L100">
        <f t="shared" si="27"/>
        <v>0</v>
      </c>
      <c r="M100" s="2">
        <f t="shared" si="28"/>
        <v>0</v>
      </c>
      <c r="T100">
        <f t="shared" si="29"/>
        <v>0</v>
      </c>
      <c r="W100">
        <f t="shared" si="30"/>
        <v>0</v>
      </c>
      <c r="X100">
        <f t="shared" si="31"/>
        <v>0</v>
      </c>
      <c r="AF100">
        <f t="shared" si="32"/>
        <v>0</v>
      </c>
      <c r="AH100">
        <f t="shared" si="33"/>
        <v>0</v>
      </c>
      <c r="AK100">
        <f t="shared" si="41"/>
        <v>0</v>
      </c>
      <c r="AU100">
        <f t="shared" si="35"/>
        <v>0</v>
      </c>
      <c r="AV100">
        <f t="shared" si="36"/>
        <v>0</v>
      </c>
      <c r="AW100" s="54">
        <f t="shared" si="37"/>
        <v>0</v>
      </c>
      <c r="AX100">
        <f t="shared" si="38"/>
        <v>0</v>
      </c>
      <c r="BG100">
        <f t="shared" si="39"/>
        <v>0</v>
      </c>
      <c r="BH100" s="11">
        <f t="shared" si="40"/>
        <v>0</v>
      </c>
    </row>
    <row r="101" spans="6:60" x14ac:dyDescent="0.2">
      <c r="F101">
        <f t="shared" si="22"/>
        <v>0</v>
      </c>
      <c r="G101">
        <f t="shared" si="23"/>
        <v>0</v>
      </c>
      <c r="H101">
        <f t="shared" si="24"/>
        <v>0</v>
      </c>
      <c r="I101" s="54">
        <f t="shared" si="25"/>
        <v>0</v>
      </c>
      <c r="K101">
        <f t="shared" si="26"/>
        <v>0</v>
      </c>
      <c r="L101">
        <f t="shared" si="27"/>
        <v>0</v>
      </c>
      <c r="M101" s="2">
        <f t="shared" si="28"/>
        <v>0</v>
      </c>
      <c r="T101">
        <f t="shared" si="29"/>
        <v>0</v>
      </c>
      <c r="W101">
        <f t="shared" si="30"/>
        <v>0</v>
      </c>
      <c r="X101">
        <f t="shared" si="31"/>
        <v>0</v>
      </c>
      <c r="AF101">
        <f t="shared" si="32"/>
        <v>0</v>
      </c>
      <c r="AH101">
        <f t="shared" si="33"/>
        <v>0</v>
      </c>
      <c r="AK101">
        <f t="shared" si="41"/>
        <v>0</v>
      </c>
      <c r="AU101">
        <f t="shared" si="35"/>
        <v>0</v>
      </c>
      <c r="AV101">
        <f t="shared" si="36"/>
        <v>0</v>
      </c>
      <c r="AW101" s="54">
        <f t="shared" si="37"/>
        <v>0</v>
      </c>
      <c r="AX101">
        <f t="shared" si="38"/>
        <v>0</v>
      </c>
      <c r="BG101">
        <f t="shared" si="39"/>
        <v>0</v>
      </c>
      <c r="BH101" s="11">
        <f t="shared" si="40"/>
        <v>0</v>
      </c>
    </row>
    <row r="102" spans="6:60" x14ac:dyDescent="0.2">
      <c r="F102">
        <f t="shared" si="22"/>
        <v>0</v>
      </c>
      <c r="G102">
        <f t="shared" si="23"/>
        <v>0</v>
      </c>
      <c r="H102">
        <f t="shared" si="24"/>
        <v>0</v>
      </c>
      <c r="I102" s="54">
        <f t="shared" si="25"/>
        <v>0</v>
      </c>
      <c r="K102">
        <f t="shared" si="26"/>
        <v>0</v>
      </c>
      <c r="L102">
        <f t="shared" si="27"/>
        <v>0</v>
      </c>
      <c r="M102" s="2">
        <f t="shared" si="28"/>
        <v>0</v>
      </c>
      <c r="T102">
        <f t="shared" si="29"/>
        <v>0</v>
      </c>
      <c r="W102">
        <f t="shared" si="30"/>
        <v>0</v>
      </c>
      <c r="X102">
        <f t="shared" si="31"/>
        <v>0</v>
      </c>
      <c r="AF102">
        <f t="shared" si="32"/>
        <v>0</v>
      </c>
      <c r="AH102">
        <f t="shared" si="33"/>
        <v>0</v>
      </c>
      <c r="AK102">
        <f t="shared" si="41"/>
        <v>0</v>
      </c>
      <c r="AU102">
        <f t="shared" si="35"/>
        <v>0</v>
      </c>
      <c r="AV102">
        <f t="shared" si="36"/>
        <v>0</v>
      </c>
      <c r="AW102" s="54">
        <f t="shared" si="37"/>
        <v>0</v>
      </c>
      <c r="AX102">
        <f t="shared" si="38"/>
        <v>0</v>
      </c>
      <c r="BG102">
        <f t="shared" si="39"/>
        <v>0</v>
      </c>
      <c r="BH102" s="11">
        <f t="shared" si="40"/>
        <v>0</v>
      </c>
    </row>
    <row r="103" spans="6:60" x14ac:dyDescent="0.2">
      <c r="F103">
        <f t="shared" si="22"/>
        <v>0</v>
      </c>
      <c r="G103">
        <f t="shared" si="23"/>
        <v>0</v>
      </c>
      <c r="H103">
        <f t="shared" si="24"/>
        <v>0</v>
      </c>
      <c r="I103" s="54">
        <f t="shared" si="25"/>
        <v>0</v>
      </c>
      <c r="K103">
        <f t="shared" si="26"/>
        <v>0</v>
      </c>
      <c r="L103">
        <f t="shared" si="27"/>
        <v>0</v>
      </c>
      <c r="M103" s="2">
        <f t="shared" si="28"/>
        <v>0</v>
      </c>
      <c r="T103">
        <f t="shared" si="29"/>
        <v>0</v>
      </c>
      <c r="W103">
        <f t="shared" si="30"/>
        <v>0</v>
      </c>
      <c r="X103">
        <f t="shared" si="31"/>
        <v>0</v>
      </c>
      <c r="AF103">
        <f t="shared" si="32"/>
        <v>0</v>
      </c>
      <c r="AH103">
        <f t="shared" si="33"/>
        <v>0</v>
      </c>
      <c r="AK103">
        <f t="shared" si="41"/>
        <v>0</v>
      </c>
      <c r="AU103">
        <f t="shared" si="35"/>
        <v>0</v>
      </c>
      <c r="AV103">
        <f t="shared" si="36"/>
        <v>0</v>
      </c>
      <c r="AW103" s="54">
        <f t="shared" si="37"/>
        <v>0</v>
      </c>
      <c r="AX103">
        <f t="shared" si="38"/>
        <v>0</v>
      </c>
      <c r="BG103">
        <f t="shared" si="39"/>
        <v>0</v>
      </c>
      <c r="BH103" s="11">
        <f t="shared" si="40"/>
        <v>0</v>
      </c>
    </row>
  </sheetData>
  <conditionalFormatting sqref="F4:F103">
    <cfRule type="cellIs" dxfId="3675" priority="76" operator="greaterThanOrEqual">
      <formula>2</formula>
    </cfRule>
    <cfRule type="cellIs" dxfId="3674" priority="77" operator="equal">
      <formula>1</formula>
    </cfRule>
    <cfRule type="cellIs" dxfId="3673" priority="88" operator="equal">
      <formula>0</formula>
    </cfRule>
  </conditionalFormatting>
  <conditionalFormatting sqref="G4:G103">
    <cfRule type="cellIs" dxfId="3672" priority="73" operator="greaterThan">
      <formula>20</formula>
    </cfRule>
    <cfRule type="cellIs" dxfId="3671" priority="74" operator="between">
      <formula>16</formula>
      <formula>20</formula>
    </cfRule>
    <cfRule type="cellIs" dxfId="3670" priority="75" operator="between">
      <formula>5</formula>
      <formula>15</formula>
    </cfRule>
    <cfRule type="cellIs" dxfId="3669" priority="87" operator="lessThan">
      <formula>5</formula>
    </cfRule>
  </conditionalFormatting>
  <conditionalFormatting sqref="AU4:AU103">
    <cfRule type="colorScale" priority="83">
      <colorScale>
        <cfvo type="num" val="0"/>
        <cfvo type="num" val="65"/>
        <cfvo type="num" val="100"/>
        <color rgb="FFFFCCCC"/>
        <color rgb="FFFFEB84"/>
        <color theme="9" tint="0.39997558519241921"/>
      </colorScale>
    </cfRule>
  </conditionalFormatting>
  <conditionalFormatting sqref="AV4:AX103">
    <cfRule type="colorScale" priority="82">
      <colorScale>
        <cfvo type="num" val="0"/>
        <cfvo type="num" val="8"/>
        <cfvo type="num" val="15"/>
        <color theme="9" tint="0.39997558519241921"/>
        <color rgb="FFFFEB84"/>
        <color rgb="FFFFCCCC"/>
      </colorScale>
    </cfRule>
  </conditionalFormatting>
  <conditionalFormatting sqref="AU2">
    <cfRule type="colorScale" priority="81">
      <colorScale>
        <cfvo type="num" val="0"/>
        <cfvo type="num" val="65"/>
        <cfvo type="num" val="100"/>
        <color rgb="FFFFCCCC"/>
        <color rgb="FFFFEB84"/>
        <color theme="9" tint="0.39997558519241921"/>
      </colorScale>
    </cfRule>
  </conditionalFormatting>
  <conditionalFormatting sqref="AV2">
    <cfRule type="colorScale" priority="80">
      <colorScale>
        <cfvo type="num" val="0"/>
        <cfvo type="num" val="8"/>
        <cfvo type="num" val="13"/>
        <color theme="9" tint="0.39997558519241921"/>
        <color rgb="FFFFEB84"/>
        <color rgb="FFFFCCCC"/>
      </colorScale>
    </cfRule>
  </conditionalFormatting>
  <conditionalFormatting sqref="AW2">
    <cfRule type="colorScale" priority="79">
      <colorScale>
        <cfvo type="num" val="0"/>
        <cfvo type="num" val="8"/>
        <cfvo type="num" val="13"/>
        <color theme="9" tint="0.39997558519241921"/>
        <color rgb="FFFFEB84"/>
        <color rgb="FFFFCCCC"/>
      </colorScale>
    </cfRule>
  </conditionalFormatting>
  <conditionalFormatting sqref="AX2">
    <cfRule type="colorScale" priority="78">
      <colorScale>
        <cfvo type="num" val="0"/>
        <cfvo type="num" val="8"/>
        <cfvo type="num" val="13"/>
        <color theme="9" tint="0.39997558519241921"/>
        <color rgb="FFFFEB84"/>
        <color rgb="FFFFCCCC"/>
      </colorScale>
    </cfRule>
  </conditionalFormatting>
  <conditionalFormatting sqref="N12:N20 N28:N103">
    <cfRule type="cellIs" dxfId="3668" priority="71" operator="equal">
      <formula>1</formula>
    </cfRule>
    <cfRule type="cellIs" dxfId="3667" priority="72" operator="notEqual">
      <formula>1</formula>
    </cfRule>
  </conditionalFormatting>
  <conditionalFormatting sqref="L2:M2 O2:AE2 AG2:AT2 AY2:BA2">
    <cfRule type="colorScale" priority="68">
      <colorScale>
        <cfvo type="num" val="0"/>
        <cfvo type="num" val="50"/>
        <cfvo type="num" val="100"/>
        <color rgb="FFFFCCCC"/>
        <color rgb="FFFFEB84"/>
        <color theme="9" tint="0.39997558519241921"/>
      </colorScale>
    </cfRule>
  </conditionalFormatting>
  <conditionalFormatting sqref="BM2">
    <cfRule type="colorScale" priority="67">
      <colorScale>
        <cfvo type="num" val="0"/>
        <cfvo type="num" val="50"/>
        <cfvo type="num" val="100"/>
        <color rgb="FFFFCCCC"/>
        <color rgb="FFFFEB84"/>
        <color theme="9" tint="0.39997558519241921"/>
      </colorScale>
    </cfRule>
  </conditionalFormatting>
  <conditionalFormatting sqref="BG31:BG103">
    <cfRule type="cellIs" dxfId="3666" priority="65" operator="greaterThanOrEqual">
      <formula>208</formula>
    </cfRule>
    <cfRule type="cellIs" dxfId="3665" priority="66" operator="lessThan">
      <formula>208</formula>
    </cfRule>
  </conditionalFormatting>
  <conditionalFormatting sqref="BG2">
    <cfRule type="cellIs" dxfId="3664" priority="63" operator="greaterThanOrEqual">
      <formula>208</formula>
    </cfRule>
    <cfRule type="cellIs" dxfId="3663" priority="64" operator="lessThan">
      <formula>208</formula>
    </cfRule>
  </conditionalFormatting>
  <conditionalFormatting sqref="BB4:BB103 BB2 BC4:BF4">
    <cfRule type="cellIs" dxfId="3662" priority="60" operator="greaterThanOrEqual">
      <formula>9</formula>
    </cfRule>
    <cfRule type="cellIs" dxfId="3661" priority="61" operator="between">
      <formula>7</formula>
      <formula>9</formula>
    </cfRule>
    <cfRule type="cellIs" dxfId="3660" priority="62" operator="lessThan">
      <formula>7</formula>
    </cfRule>
  </conditionalFormatting>
  <conditionalFormatting sqref="BC4">
    <cfRule type="colorScale" priority="59">
      <colorScale>
        <cfvo type="num" val="0"/>
        <cfvo type="percentile" val="8"/>
        <cfvo type="num" val="15"/>
        <color theme="9" tint="0.39997558519241921"/>
        <color rgb="FFFFEB84"/>
        <color rgb="FFFFCCCC"/>
      </colorScale>
    </cfRule>
  </conditionalFormatting>
  <conditionalFormatting sqref="BD4">
    <cfRule type="colorScale" priority="58">
      <colorScale>
        <cfvo type="num" val="0"/>
        <cfvo type="percentile" val="8"/>
        <cfvo type="num" val="15"/>
        <color theme="9" tint="0.39997558519241921"/>
        <color rgb="FFFFEB84"/>
        <color rgb="FFFFCCCC"/>
      </colorScale>
    </cfRule>
  </conditionalFormatting>
  <conditionalFormatting sqref="BE4">
    <cfRule type="colorScale" priority="57">
      <colorScale>
        <cfvo type="num" val="0"/>
        <cfvo type="percentile" val="8"/>
        <cfvo type="num" val="15"/>
        <color theme="9" tint="0.39997558519241921"/>
        <color rgb="FFFFEB84"/>
        <color rgb="FFFFCCCC"/>
      </colorScale>
    </cfRule>
  </conditionalFormatting>
  <conditionalFormatting sqref="BF4">
    <cfRule type="colorScale" priority="56">
      <colorScale>
        <cfvo type="num" val="0"/>
        <cfvo type="percentile" val="8"/>
        <cfvo type="num" val="15"/>
        <color theme="9" tint="0.39997558519241921"/>
        <color rgb="FFFFEB84"/>
        <color rgb="FFFFCCCC"/>
      </colorScale>
    </cfRule>
  </conditionalFormatting>
  <conditionalFormatting sqref="BC2:BF2">
    <cfRule type="cellIs" dxfId="3659" priority="53" operator="greaterThanOrEqual">
      <formula>9</formula>
    </cfRule>
    <cfRule type="cellIs" dxfId="3658" priority="54" operator="between">
      <formula>7</formula>
      <formula>9</formula>
    </cfRule>
    <cfRule type="cellIs" dxfId="3657" priority="55" operator="lessThan">
      <formula>7</formula>
    </cfRule>
  </conditionalFormatting>
  <conditionalFormatting sqref="BC5:BF5">
    <cfRule type="cellIs" dxfId="3656" priority="50" operator="greaterThanOrEqual">
      <formula>9</formula>
    </cfRule>
    <cfRule type="cellIs" dxfId="3655" priority="51" operator="between">
      <formula>7</formula>
      <formula>9</formula>
    </cfRule>
    <cfRule type="cellIs" dxfId="3654" priority="52" operator="lessThan">
      <formula>7</formula>
    </cfRule>
  </conditionalFormatting>
  <conditionalFormatting sqref="BC6:BC103">
    <cfRule type="cellIs" dxfId="3653" priority="47" operator="greaterThanOrEqual">
      <formula>9</formula>
    </cfRule>
    <cfRule type="cellIs" dxfId="3652" priority="48" operator="between">
      <formula>7</formula>
      <formula>9</formula>
    </cfRule>
    <cfRule type="cellIs" dxfId="3651" priority="49" operator="lessThan">
      <formula>7</formula>
    </cfRule>
  </conditionalFormatting>
  <conditionalFormatting sqref="BD6:BD103">
    <cfRule type="cellIs" dxfId="3650" priority="44" operator="greaterThanOrEqual">
      <formula>9</formula>
    </cfRule>
    <cfRule type="cellIs" dxfId="3649" priority="45" operator="between">
      <formula>7</formula>
      <formula>9</formula>
    </cfRule>
    <cfRule type="cellIs" dxfId="3648" priority="46" operator="lessThan">
      <formula>7</formula>
    </cfRule>
  </conditionalFormatting>
  <conditionalFormatting sqref="BE6:BF103">
    <cfRule type="cellIs" dxfId="3647" priority="41" operator="greaterThanOrEqual">
      <formula>9</formula>
    </cfRule>
    <cfRule type="cellIs" dxfId="3646" priority="42" operator="between">
      <formula>7</formula>
      <formula>9</formula>
    </cfRule>
    <cfRule type="cellIs" dxfId="3645" priority="43" operator="lessThan">
      <formula>7</formula>
    </cfRule>
  </conditionalFormatting>
  <conditionalFormatting sqref="N4:N11">
    <cfRule type="cellIs" dxfId="3644" priority="35" operator="equal">
      <formula>1</formula>
    </cfRule>
    <cfRule type="cellIs" dxfId="3643" priority="36" operator="notEqual">
      <formula>1</formula>
    </cfRule>
  </conditionalFormatting>
  <conditionalFormatting sqref="BG4">
    <cfRule type="cellIs" dxfId="3642" priority="25" operator="greaterThanOrEqual">
      <formula>208</formula>
    </cfRule>
    <cfRule type="cellIs" dxfId="3641" priority="26" operator="lessThan">
      <formula>208</formula>
    </cfRule>
  </conditionalFormatting>
  <conditionalFormatting sqref="BG5">
    <cfRule type="cellIs" dxfId="3640" priority="23" operator="greaterThanOrEqual">
      <formula>208</formula>
    </cfRule>
    <cfRule type="cellIs" dxfId="3639" priority="24" operator="lessThan">
      <formula>208</formula>
    </cfRule>
  </conditionalFormatting>
  <conditionalFormatting sqref="BG6">
    <cfRule type="cellIs" dxfId="3638" priority="21" operator="greaterThanOrEqual">
      <formula>208</formula>
    </cfRule>
    <cfRule type="cellIs" dxfId="3637" priority="22" operator="lessThan">
      <formula>208</formula>
    </cfRule>
  </conditionalFormatting>
  <conditionalFormatting sqref="BG7:BG30">
    <cfRule type="cellIs" dxfId="3636" priority="19" operator="greaterThanOrEqual">
      <formula>208</formula>
    </cfRule>
    <cfRule type="cellIs" dxfId="3635" priority="20" operator="lessThan">
      <formula>208</formula>
    </cfRule>
  </conditionalFormatting>
  <conditionalFormatting sqref="W31:AE103 D4:E103 O4:U103 W4:X28 AA4:AE4 W29:Z30 AB5:AE30 AG4:AT103 AY4:BA103">
    <cfRule type="cellIs" dxfId="3634" priority="16" operator="equal">
      <formula>0</formula>
    </cfRule>
  </conditionalFormatting>
  <conditionalFormatting sqref="W31:AE103 D4:E103 O4:U103 W4:X28 AA4:AE4 W29:Z30 AB5:AE30 AG4:AT103 AY4:BA103">
    <cfRule type="cellIs" dxfId="3633" priority="15" operator="equal">
      <formula>1</formula>
    </cfRule>
  </conditionalFormatting>
  <conditionalFormatting sqref="V4:V103">
    <cfRule type="cellIs" dxfId="3632" priority="13" operator="equal">
      <formula>1</formula>
    </cfRule>
    <cfRule type="cellIs" dxfId="3631" priority="14" operator="equal">
      <formula>0</formula>
    </cfRule>
  </conditionalFormatting>
  <conditionalFormatting sqref="AF4:AF103">
    <cfRule type="cellIs" dxfId="3630" priority="12" operator="equal">
      <formula>0</formula>
    </cfRule>
  </conditionalFormatting>
  <conditionalFormatting sqref="N2">
    <cfRule type="colorScale" priority="11">
      <colorScale>
        <cfvo type="num" val="0"/>
        <cfvo type="num" val="0.5"/>
        <cfvo type="num" val="1"/>
        <color rgb="FFFFCCCC"/>
        <color rgb="FFFFEB84"/>
        <color theme="9" tint="0.39997558519241921"/>
      </colorScale>
    </cfRule>
  </conditionalFormatting>
  <conditionalFormatting sqref="Y4:Y28">
    <cfRule type="cellIs" dxfId="3629" priority="10" operator="equal">
      <formula>0</formula>
    </cfRule>
  </conditionalFormatting>
  <conditionalFormatting sqref="Y4:Y28">
    <cfRule type="cellIs" dxfId="3628" priority="9" operator="equal">
      <formula>1</formula>
    </cfRule>
  </conditionalFormatting>
  <conditionalFormatting sqref="AA5:AA30">
    <cfRule type="cellIs" dxfId="3627" priority="1" operator="equal">
      <formula>1</formula>
    </cfRule>
  </conditionalFormatting>
  <conditionalFormatting sqref="Z7:Z8">
    <cfRule type="cellIs" dxfId="3626" priority="8" operator="equal">
      <formula>0</formula>
    </cfRule>
  </conditionalFormatting>
  <conditionalFormatting sqref="Z7:Z8">
    <cfRule type="cellIs" dxfId="3625" priority="7" operator="equal">
      <formula>1</formula>
    </cfRule>
  </conditionalFormatting>
  <conditionalFormatting sqref="Z4:Z6">
    <cfRule type="cellIs" dxfId="3624" priority="6" operator="equal">
      <formula>0</formula>
    </cfRule>
  </conditionalFormatting>
  <conditionalFormatting sqref="Z4:Z6">
    <cfRule type="cellIs" dxfId="3623" priority="5" operator="equal">
      <formula>1</formula>
    </cfRule>
  </conditionalFormatting>
  <conditionalFormatting sqref="Z9:Z28">
    <cfRule type="cellIs" dxfId="3622" priority="4" operator="equal">
      <formula>0</formula>
    </cfRule>
  </conditionalFormatting>
  <conditionalFormatting sqref="Z9:Z28">
    <cfRule type="cellIs" dxfId="3621" priority="3" operator="equal">
      <formula>1</formula>
    </cfRule>
  </conditionalFormatting>
  <conditionalFormatting sqref="AA5:AA30">
    <cfRule type="cellIs" dxfId="3620" priority="2" operator="equal">
      <formula>0</formula>
    </cfRule>
  </conditionalFormatting>
  <dataValidations count="2">
    <dataValidation type="whole" allowBlank="1" showInputMessage="1" showErrorMessage="1" sqref="AG4:AT103 D4:E103 Y4:AE103 S30:S103 Q31:Q103 O4:P103 R4:R103 T4:V103 AY4:BA103" xr:uid="{00000000-0002-0000-0300-000000000000}">
      <formula1>0</formula1>
      <formula2>1</formula2>
    </dataValidation>
    <dataValidation type="time" operator="greaterThanOrEqual" allowBlank="1" showInputMessage="1" showErrorMessage="1" sqref="BH2 BH4:BH103" xr:uid="{00000000-0002-0000-0300-000001000000}">
      <formula1>0</formula1>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pageSetUpPr fitToPage="1"/>
  </sheetPr>
  <dimension ref="A1:BO141"/>
  <sheetViews>
    <sheetView zoomScaleNormal="100" workbookViewId="0">
      <pane xSplit="2" topLeftCell="C1" activePane="topRight" state="frozen"/>
      <selection activeCell="A4" sqref="A4"/>
      <selection pane="topRight" activeCell="B1" sqref="B1:B1048576"/>
    </sheetView>
  </sheetViews>
  <sheetFormatPr baseColWidth="10" defaultColWidth="9.1640625" defaultRowHeight="15" x14ac:dyDescent="0.2"/>
  <cols>
    <col min="1" max="1" width="5.5" customWidth="1"/>
    <col min="2" max="2" width="34.1640625" style="240" customWidth="1"/>
    <col min="3" max="3" width="18.1640625" style="3" bestFit="1" customWidth="1"/>
    <col min="4" max="4" width="3.6640625" bestFit="1" customWidth="1"/>
    <col min="5" max="5" width="4.33203125" bestFit="1" customWidth="1"/>
    <col min="6" max="6" width="3.6640625" bestFit="1" customWidth="1"/>
    <col min="7" max="7" width="5.1640625" bestFit="1" customWidth="1"/>
    <col min="8" max="8" width="4.33203125" bestFit="1" customWidth="1"/>
    <col min="9" max="9" width="4" customWidth="1"/>
    <col min="10" max="10" width="5.1640625" bestFit="1" customWidth="1"/>
    <col min="11" max="11" width="3.6640625" customWidth="1"/>
    <col min="12" max="12" width="4.1640625" customWidth="1"/>
    <col min="13" max="13" width="4" customWidth="1"/>
    <col min="14" max="18" width="3.6640625" bestFit="1" customWidth="1"/>
    <col min="19" max="19" width="4.33203125" bestFit="1" customWidth="1"/>
    <col min="20" max="21" width="3.6640625" bestFit="1" customWidth="1"/>
    <col min="22" max="22" width="4" bestFit="1" customWidth="1"/>
    <col min="23" max="23" width="3.6640625" bestFit="1" customWidth="1"/>
    <col min="24" max="24" width="4.33203125" bestFit="1" customWidth="1"/>
    <col min="25" max="37" width="3.6640625" bestFit="1" customWidth="1"/>
    <col min="38" max="46" width="3.6640625" customWidth="1"/>
    <col min="47" max="47" width="4.6640625" customWidth="1"/>
    <col min="48" max="53" width="3.6640625" customWidth="1"/>
    <col min="54" max="55" width="3.6640625" bestFit="1" customWidth="1"/>
    <col min="56" max="57" width="3.6640625" customWidth="1"/>
    <col min="58" max="58" width="3.6640625" bestFit="1" customWidth="1"/>
    <col min="59" max="59" width="4.1640625"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13" t="s">
        <v>103</v>
      </c>
      <c r="C2" s="13">
        <f>COUNTA(A4:A103)</f>
        <v>26</v>
      </c>
      <c r="D2" s="13">
        <f>SUM(F4:F103)</f>
        <v>27</v>
      </c>
      <c r="E2" s="13">
        <f>SUM(G4:G103)</f>
        <v>483</v>
      </c>
      <c r="F2" s="13">
        <f>IF(D2=0,0,E2/D2)</f>
        <v>17.888888888888889</v>
      </c>
      <c r="G2" s="13">
        <f>SUM(I4:I103)</f>
        <v>2750</v>
      </c>
      <c r="H2" s="13">
        <f>SUM(J4:J103)</f>
        <v>898</v>
      </c>
      <c r="I2" s="13">
        <f>IF(E2=0,0,H2/E2)</f>
        <v>1.8592132505175984</v>
      </c>
      <c r="J2" s="13">
        <f>SUM(L4:L103)</f>
        <v>2658</v>
      </c>
      <c r="K2" s="13">
        <f>IF(E2=0,0,J2/E2)</f>
        <v>5.5031055900621118</v>
      </c>
      <c r="L2" s="13">
        <f>IF($C$2=0,0,COUNTIF(D4:D103,1)/$C$2*100)</f>
        <v>100</v>
      </c>
      <c r="M2" s="13">
        <f>IF($C$2=0,0,COUNTIF(E4:E103,1)/$C$2*100)</f>
        <v>100</v>
      </c>
      <c r="N2" s="17">
        <f>IF($C$2=0,0,SUM(N4:N103)/$C$2*100)</f>
        <v>19.230769230769234</v>
      </c>
      <c r="O2" s="13">
        <f>IF($C$2=0,0,COUNTIF(O4:O103,1)/$C$2*100)</f>
        <v>92.307692307692307</v>
      </c>
      <c r="P2" s="13">
        <f>IF($C$2=0,0,COUNTIF(P4:P103,1)/$C$2*100)</f>
        <v>92.307692307692307</v>
      </c>
      <c r="Q2" s="13">
        <f>IF($C$2=0,0,COUNTIF(Q4:Q103,1)/$C$2*100)</f>
        <v>42.307692307692307</v>
      </c>
      <c r="R2" s="13">
        <f>IF($C$2=0,0,COUNTIF(R4:R103,1)/$C$2*100)</f>
        <v>84.615384615384613</v>
      </c>
      <c r="S2" s="13">
        <f t="shared" ref="S2:AT2" si="0">IF($C$2=0,0,COUNTIF(S4:S103,1)/$C$2*100)</f>
        <v>100</v>
      </c>
      <c r="T2" s="13">
        <f t="shared" si="0"/>
        <v>38.461538461538467</v>
      </c>
      <c r="U2" s="13">
        <f>IF($C$2=0,0,COUNTIF(U4:U103,1)/$C$2*100)</f>
        <v>96.15384615384616</v>
      </c>
      <c r="V2" s="13">
        <f>IF(COUNTIF(U4:U102,0)=0,100,(COUNTIFS(V4:V102,1,U4:U102,0)/COUNTIF(U4:U102,0))*100)</f>
        <v>100</v>
      </c>
      <c r="W2" s="13">
        <f t="shared" si="0"/>
        <v>34.615384615384613</v>
      </c>
      <c r="X2" s="13">
        <f t="shared" si="0"/>
        <v>100</v>
      </c>
      <c r="Y2" s="13">
        <f t="shared" si="0"/>
        <v>80.769230769230774</v>
      </c>
      <c r="Z2" s="13">
        <f t="shared" si="0"/>
        <v>92.307692307692307</v>
      </c>
      <c r="AA2" s="13">
        <f t="shared" si="0"/>
        <v>96.15384615384616</v>
      </c>
      <c r="AB2" s="13">
        <f t="shared" si="0"/>
        <v>100</v>
      </c>
      <c r="AC2" s="13">
        <f t="shared" si="0"/>
        <v>100</v>
      </c>
      <c r="AD2" s="13">
        <f t="shared" si="0"/>
        <v>96.15384615384616</v>
      </c>
      <c r="AE2" s="13">
        <f t="shared" si="0"/>
        <v>100</v>
      </c>
      <c r="AF2" s="13">
        <f>SUM(AF4:AF103)</f>
        <v>92</v>
      </c>
      <c r="AG2" s="13">
        <f t="shared" si="0"/>
        <v>92.307692307692307</v>
      </c>
      <c r="AH2" s="13">
        <f t="shared" si="0"/>
        <v>92.307692307692307</v>
      </c>
      <c r="AI2" s="13">
        <f t="shared" si="0"/>
        <v>34.615384615384613</v>
      </c>
      <c r="AJ2" s="13">
        <f t="shared" si="0"/>
        <v>96.15384615384616</v>
      </c>
      <c r="AK2" s="13">
        <f t="shared" si="0"/>
        <v>76.923076923076934</v>
      </c>
      <c r="AL2" s="13">
        <f t="shared" si="0"/>
        <v>57.692307692307686</v>
      </c>
      <c r="AM2" s="13">
        <f t="shared" si="0"/>
        <v>76.923076923076934</v>
      </c>
      <c r="AN2" s="13">
        <f t="shared" si="0"/>
        <v>80.769230769230774</v>
      </c>
      <c r="AO2" s="13">
        <f t="shared" si="0"/>
        <v>76.923076923076934</v>
      </c>
      <c r="AP2" s="13">
        <f t="shared" si="0"/>
        <v>100</v>
      </c>
      <c r="AQ2" s="13">
        <f t="shared" si="0"/>
        <v>100</v>
      </c>
      <c r="AR2" s="13">
        <f t="shared" si="0"/>
        <v>73.076923076923066</v>
      </c>
      <c r="AS2" s="13">
        <f t="shared" si="0"/>
        <v>80.769230769230774</v>
      </c>
      <c r="AT2" s="13">
        <f t="shared" si="0"/>
        <v>92.307692307692307</v>
      </c>
      <c r="AU2" s="14">
        <f>IF(E2=0,0,(206.835-(84.6*(I2))-(1.015*(F2))))</f>
        <v>31.388336783988972</v>
      </c>
      <c r="AV2" s="14">
        <f>IF(E2=0,0,(0.39*F2)+(11.8*I2)-15.59)</f>
        <v>13.325383022774329</v>
      </c>
      <c r="AW2" s="14">
        <f>IF(E2=0,0,((0.0588*K2*100)-(0.296*(D2/E2)*100)-15.8))</f>
        <v>14.903602484472046</v>
      </c>
      <c r="AX2" s="14">
        <f>IF(G2=0,0,(4.71*K2)+(0.5*F2)-21.43)</f>
        <v>13.434071773636994</v>
      </c>
      <c r="AY2" s="13">
        <f t="shared" ref="AY2:BA2" si="1">IF($C$2=0,0,COUNTIF(AY4:AY103,1)/$C$2*100)</f>
        <v>96.15384615384616</v>
      </c>
      <c r="AZ2" s="13">
        <f t="shared" si="1"/>
        <v>100</v>
      </c>
      <c r="BA2" s="13">
        <f t="shared" si="1"/>
        <v>100</v>
      </c>
      <c r="BG2" s="14">
        <f>IF(E2=0,0,AF2/E2*1000)</f>
        <v>190.47619047619045</v>
      </c>
      <c r="BH2" s="15">
        <f>E2/200/24/60</f>
        <v>1.6770833333333334E-3</v>
      </c>
      <c r="BI2" s="15">
        <f>IF($C$2=0,0,BH2/$C$2)</f>
        <v>6.4503205128205128E-5</v>
      </c>
      <c r="BJ2" s="13">
        <f>IF($C$2=0,0,D2/$C$2)</f>
        <v>1.0384615384615385</v>
      </c>
      <c r="BK2" s="13">
        <f>IF($C$2=0,0,E2/$C$2)</f>
        <v>18.576923076923077</v>
      </c>
      <c r="BL2" s="13">
        <f>IF($C$2=0,0,AF2/$C$2)</f>
        <v>3.5384615384615383</v>
      </c>
      <c r="BM2" s="13">
        <f>(0.5*W2)+(0.5*X2)</f>
        <v>67.307692307692307</v>
      </c>
      <c r="BN2" s="13">
        <f>IF(C2=0,0,J2/G2*100)</f>
        <v>96.654545454545456</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48" x14ac:dyDescent="0.2">
      <c r="A4">
        <v>1</v>
      </c>
      <c r="B4" s="20" t="s">
        <v>1214</v>
      </c>
      <c r="C4" s="3" t="s">
        <v>192</v>
      </c>
      <c r="D4">
        <v>1</v>
      </c>
      <c r="E4">
        <v>1</v>
      </c>
      <c r="F4">
        <f>IF(B4="",0,(LEN(B4)-LEN(SUBSTITUTE(B4,". ","."))+1))</f>
        <v>1</v>
      </c>
      <c r="G4">
        <f>IF(B4="",0,LEN(B4)-LEN(SUBSTITUTE(B4," ",""))+1)</f>
        <v>15</v>
      </c>
      <c r="H4">
        <f>IF(F4=0,0,G4/F4)</f>
        <v>15</v>
      </c>
      <c r="I4">
        <f>LEN(SUBSTITUTE(B4," ",""))</f>
        <v>90</v>
      </c>
      <c r="J4">
        <v>24</v>
      </c>
      <c r="K4">
        <f>IF(G4=0,0,J4/G4)</f>
        <v>1.6</v>
      </c>
      <c r="L4">
        <f>LEN(SUBSTITUTE(SUBSTITUTE(SUBSTITUTE(SUBSTITUTE(SUBSTITUTE(SUBSTITUTE(SUBSTITUTE(SUBSTITUTE(SUBSTITUTE(SUBSTITUTE(SUBSTITUTE(SUBSTITUTE(SUBSTITUTE(SUBSTITUTE(SUBSTITUTE(SUBSTITUTE(SUBSTITUTE(SUBSTITUTE(SUBSTITUTE(B4," ",""),".",""),",",""),"?",""),"!",""),";",""),"(",""),")",""),"[",""),"]",""),"-",""),"{",""),"}",""),"/",""),"+",""),"*",""),"_",""),"&amp;",""),"#",""))</f>
        <v>77</v>
      </c>
      <c r="M4" s="2">
        <f>IF(G4=0,0,L4/G4)</f>
        <v>5.1333333333333337</v>
      </c>
      <c r="N4">
        <v>0</v>
      </c>
      <c r="O4">
        <v>1</v>
      </c>
      <c r="P4" s="32">
        <v>1</v>
      </c>
      <c r="Q4">
        <v>0</v>
      </c>
      <c r="R4">
        <v>1</v>
      </c>
      <c r="S4">
        <v>1</v>
      </c>
      <c r="T4">
        <f>QUOTIENT((Q4+R4+S4),3)</f>
        <v>0</v>
      </c>
      <c r="U4">
        <v>1</v>
      </c>
      <c r="V4">
        <v>1</v>
      </c>
      <c r="W4">
        <f>QUOTIENT((P4+T4),2)</f>
        <v>0</v>
      </c>
      <c r="X4">
        <f>IF(U4=1,1,IF(V4=1,1,0))</f>
        <v>1</v>
      </c>
      <c r="Y4" s="54">
        <v>1</v>
      </c>
      <c r="Z4">
        <v>1</v>
      </c>
      <c r="AA4">
        <v>1</v>
      </c>
      <c r="AB4">
        <v>1</v>
      </c>
      <c r="AC4" s="54">
        <v>1</v>
      </c>
      <c r="AD4" s="54">
        <v>1</v>
      </c>
      <c r="AE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13</v>
      </c>
      <c r="AG4" s="54">
        <v>1</v>
      </c>
      <c r="AH4">
        <f>IF(G4&gt;0,IF((LEN(B4)-LEN(SUBSTITUTE(B4,"/","")))&gt;0,0,1),0)</f>
        <v>1</v>
      </c>
      <c r="AI4">
        <v>0</v>
      </c>
      <c r="AJ4" s="54">
        <v>1</v>
      </c>
      <c r="AK4">
        <f>IF(G4&gt;0,IF(((LEN(B4)-LEN(SUBSTITUTE(B4,"(","")))+(LEN(B4)-LEN(SUBSTITUTE(B4,")","")))+(LEN(B4)-LEN(SUBSTITUTE(B4,"[","")))+(LEN(B4)-LEN(SUBSTITUTE(B4,"]","")))+(LEN(B4)-LEN(SUBSTITUTE(B4,"{","")))+(LEN(B4)-LEN(SUBSTITUTE(B4,"}",""))))&gt;0,0,1),0)</f>
        <v>0</v>
      </c>
      <c r="AL4">
        <v>1</v>
      </c>
      <c r="AM4">
        <v>1</v>
      </c>
      <c r="AN4">
        <v>1</v>
      </c>
      <c r="AO4" s="54">
        <v>1</v>
      </c>
      <c r="AP4" s="54">
        <v>1</v>
      </c>
      <c r="AQ4">
        <v>1</v>
      </c>
      <c r="AR4" s="54">
        <v>1</v>
      </c>
      <c r="AS4" s="54">
        <v>1</v>
      </c>
      <c r="AT4">
        <v>1</v>
      </c>
      <c r="AU4">
        <f>IF(G4=0,0,(206.835-(84.6*(K4))-(1.015*(H4))))</f>
        <v>56.250000000000028</v>
      </c>
      <c r="AV4">
        <f>IF(G4=0,0,(0.39*H4)+(11.8*K4)-15.59)</f>
        <v>9.1400000000000041</v>
      </c>
      <c r="AW4">
        <f>IF(G4=0,0,((0.0588*M4*100)-(0.296*(F4/G4)*100)-15.8))</f>
        <v>12.410666666666668</v>
      </c>
      <c r="AX4">
        <f>IF(I4=0,0,(4.71*M4)+(0.5*H4)-21.43)</f>
        <v>10.248000000000001</v>
      </c>
      <c r="AY4">
        <v>1</v>
      </c>
      <c r="AZ4" s="54">
        <v>1</v>
      </c>
      <c r="BA4" s="54">
        <v>1</v>
      </c>
      <c r="BB4">
        <v>2</v>
      </c>
      <c r="BG4">
        <f t="shared" ref="BG4:BG29" si="2">IF(G4=0,0,AF4/G4*1000)</f>
        <v>866.66666666666674</v>
      </c>
      <c r="BH4" s="11">
        <f>G4/200/24/60</f>
        <v>5.208333333333333E-5</v>
      </c>
    </row>
    <row r="5" spans="1:67" ht="64" x14ac:dyDescent="0.2">
      <c r="A5">
        <v>2</v>
      </c>
      <c r="B5" s="19" t="s">
        <v>1273</v>
      </c>
      <c r="C5" s="22" t="s">
        <v>204</v>
      </c>
      <c r="D5">
        <v>1</v>
      </c>
      <c r="E5">
        <v>1</v>
      </c>
      <c r="F5">
        <f t="shared" ref="F5:F68" si="3">IF(B5="",0,(LEN(B5)-LEN(SUBSTITUTE(B5,". ","."))+1))</f>
        <v>1</v>
      </c>
      <c r="G5">
        <f t="shared" ref="G5:G68" si="4">IF(B5="",0,LEN(B5)-LEN(SUBSTITUTE(B5," ",""))+1)</f>
        <v>27</v>
      </c>
      <c r="H5">
        <f t="shared" ref="H5:H68" si="5">IF(F5=0,0,G5/F5)</f>
        <v>27</v>
      </c>
      <c r="I5" s="54">
        <f t="shared" ref="I5:I68" si="6">LEN(SUBSTITUTE(B5," ",""))</f>
        <v>146</v>
      </c>
      <c r="J5">
        <v>46</v>
      </c>
      <c r="K5">
        <f t="shared" ref="K5:K68" si="7">IF(G5=0,0,J5/G5)</f>
        <v>1.7037037037037037</v>
      </c>
      <c r="L5">
        <f t="shared" ref="L5:L68" si="8">LEN(SUBSTITUTE(SUBSTITUTE(SUBSTITUTE(SUBSTITUTE(SUBSTITUTE(SUBSTITUTE(SUBSTITUTE(SUBSTITUTE(SUBSTITUTE(SUBSTITUTE(SUBSTITUTE(SUBSTITUTE(SUBSTITUTE(SUBSTITUTE(SUBSTITUTE(SUBSTITUTE(SUBSTITUTE(SUBSTITUTE(SUBSTITUTE(B5," ",""),".",""),",",""),"?",""),"!",""),";",""),"(",""),")",""),"[",""),"]",""),"-",""),"{",""),"}",""),"/",""),"+",""),"*",""),"_",""),"&amp;",""),"#",""))</f>
        <v>133</v>
      </c>
      <c r="M5" s="2">
        <f t="shared" ref="M5:M68" si="9">IF(G5=0,0,L5/G5)</f>
        <v>4.9259259259259256</v>
      </c>
      <c r="N5">
        <v>0</v>
      </c>
      <c r="O5">
        <v>1</v>
      </c>
      <c r="P5" s="32">
        <v>1</v>
      </c>
      <c r="Q5">
        <v>0</v>
      </c>
      <c r="R5" s="54">
        <v>1</v>
      </c>
      <c r="S5">
        <v>1</v>
      </c>
      <c r="T5">
        <f t="shared" ref="T5:T68" si="10">QUOTIENT((Q5+R5+S5),3)</f>
        <v>0</v>
      </c>
      <c r="U5">
        <v>1</v>
      </c>
      <c r="V5">
        <v>1</v>
      </c>
      <c r="W5">
        <f t="shared" ref="W5:W68" si="11">QUOTIENT((P5+T5),2)</f>
        <v>0</v>
      </c>
      <c r="X5">
        <f t="shared" ref="X5:X68" si="12">IF(U5=1,1,IF(V5=1,1,0))</f>
        <v>1</v>
      </c>
      <c r="Y5" s="54">
        <v>0</v>
      </c>
      <c r="Z5" s="54">
        <v>1</v>
      </c>
      <c r="AA5" s="54">
        <v>1</v>
      </c>
      <c r="AB5" s="54">
        <v>1</v>
      </c>
      <c r="AC5" s="54">
        <v>1</v>
      </c>
      <c r="AD5" s="54">
        <v>1</v>
      </c>
      <c r="AE5" s="54">
        <v>1</v>
      </c>
      <c r="AF5">
        <f t="shared" ref="AF5:AF68" si="13">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13</v>
      </c>
      <c r="AG5" s="54">
        <v>1</v>
      </c>
      <c r="AH5">
        <f t="shared" ref="AH5:AH68" si="14">IF(G5&gt;0,IF((LEN(B5)-LEN(SUBSTITUTE(B5,"/","")))&gt;0,0,1),0)</f>
        <v>0</v>
      </c>
      <c r="AI5" s="54">
        <v>0</v>
      </c>
      <c r="AJ5" s="54">
        <v>1</v>
      </c>
      <c r="AK5">
        <f t="shared" ref="AK5:AK68" si="15">IF(G5&gt;0,IF(((LEN(B5)-LEN(SUBSTITUTE(B5,"(","")))+(LEN(B5)-LEN(SUBSTITUTE(B5,")","")))+(LEN(B5)-LEN(SUBSTITUTE(B5,"[","")))+(LEN(B5)-LEN(SUBSTITUTE(B5,"]","")))+(LEN(B5)-LEN(SUBSTITUTE(B5,"{","")))+(LEN(B5)-LEN(SUBSTITUTE(B5,"}",""))))&gt;0,0,1),0)</f>
        <v>0</v>
      </c>
      <c r="AL5" s="54">
        <v>1</v>
      </c>
      <c r="AM5" s="54">
        <v>1</v>
      </c>
      <c r="AN5" s="54">
        <v>1</v>
      </c>
      <c r="AO5" s="54">
        <v>1</v>
      </c>
      <c r="AP5" s="54">
        <v>1</v>
      </c>
      <c r="AQ5" s="54">
        <v>1</v>
      </c>
      <c r="AR5" s="54">
        <v>1</v>
      </c>
      <c r="AS5" s="54">
        <v>1</v>
      </c>
      <c r="AT5" s="54">
        <v>1</v>
      </c>
      <c r="AU5">
        <f t="shared" ref="AU5:AU68" si="16">IF(G5=0,0,(206.835-(84.6*(K5))-(1.015*(H5))))</f>
        <v>35.296666666666681</v>
      </c>
      <c r="AV5">
        <f t="shared" ref="AV5:AV68" si="17">IF(G5=0,0,(0.39*H5)+(11.8*K5)-15.59)</f>
        <v>15.043703703703706</v>
      </c>
      <c r="AW5" s="54">
        <f t="shared" ref="AW5:AW68" si="18">IF(G5=0,0,((0.0588*M5*100)-(0.296*(F5/G5)*100)-15.8))</f>
        <v>12.068148148148147</v>
      </c>
      <c r="AX5">
        <f t="shared" ref="AX5:AX68" si="19">IF(I5=0,0,(4.71*M5)+(0.5*H5)-21.43)</f>
        <v>15.271111111111111</v>
      </c>
      <c r="AY5" s="54">
        <v>1</v>
      </c>
      <c r="AZ5" s="54">
        <v>1</v>
      </c>
      <c r="BA5" s="54">
        <v>1</v>
      </c>
      <c r="BB5">
        <v>8</v>
      </c>
      <c r="BG5">
        <f t="shared" si="2"/>
        <v>481.48148148148147</v>
      </c>
      <c r="BH5" s="11">
        <f t="shared" ref="BH5:BH68" si="20">G5/200/24/60</f>
        <v>9.3750000000000016E-5</v>
      </c>
    </row>
    <row r="6" spans="1:67" ht="80" x14ac:dyDescent="0.2">
      <c r="A6">
        <v>3</v>
      </c>
      <c r="B6" s="20" t="s">
        <v>1216</v>
      </c>
      <c r="C6" s="3" t="s">
        <v>192</v>
      </c>
      <c r="D6">
        <v>1</v>
      </c>
      <c r="E6">
        <v>1</v>
      </c>
      <c r="F6">
        <f t="shared" si="3"/>
        <v>1</v>
      </c>
      <c r="G6">
        <f t="shared" si="4"/>
        <v>29</v>
      </c>
      <c r="H6">
        <f t="shared" si="5"/>
        <v>29</v>
      </c>
      <c r="I6" s="54">
        <f t="shared" si="6"/>
        <v>159</v>
      </c>
      <c r="J6">
        <v>51</v>
      </c>
      <c r="K6">
        <f t="shared" si="7"/>
        <v>1.7586206896551724</v>
      </c>
      <c r="L6">
        <f t="shared" si="8"/>
        <v>158</v>
      </c>
      <c r="M6" s="2">
        <f t="shared" si="9"/>
        <v>5.4482758620689653</v>
      </c>
      <c r="N6">
        <v>0</v>
      </c>
      <c r="O6">
        <v>1</v>
      </c>
      <c r="P6" s="32">
        <v>1</v>
      </c>
      <c r="Q6">
        <v>0</v>
      </c>
      <c r="R6" s="54">
        <v>1</v>
      </c>
      <c r="S6">
        <v>1</v>
      </c>
      <c r="T6">
        <f t="shared" si="10"/>
        <v>0</v>
      </c>
      <c r="U6">
        <v>1</v>
      </c>
      <c r="V6">
        <v>1</v>
      </c>
      <c r="W6">
        <f t="shared" si="11"/>
        <v>0</v>
      </c>
      <c r="X6">
        <f t="shared" si="12"/>
        <v>1</v>
      </c>
      <c r="Y6" s="54">
        <v>1</v>
      </c>
      <c r="Z6" s="54">
        <v>1</v>
      </c>
      <c r="AA6" s="54">
        <v>1</v>
      </c>
      <c r="AB6" s="54">
        <v>1</v>
      </c>
      <c r="AC6" s="54">
        <v>1</v>
      </c>
      <c r="AD6" s="54">
        <v>1</v>
      </c>
      <c r="AE6" s="54">
        <v>1</v>
      </c>
      <c r="AF6">
        <f t="shared" si="13"/>
        <v>1</v>
      </c>
      <c r="AG6" s="54">
        <v>1</v>
      </c>
      <c r="AH6">
        <f t="shared" si="14"/>
        <v>1</v>
      </c>
      <c r="AI6" s="54">
        <v>0</v>
      </c>
      <c r="AJ6" s="54">
        <v>0</v>
      </c>
      <c r="AK6">
        <f t="shared" si="15"/>
        <v>1</v>
      </c>
      <c r="AL6" s="54">
        <v>1</v>
      </c>
      <c r="AM6" s="54">
        <v>0</v>
      </c>
      <c r="AN6" s="54">
        <v>1</v>
      </c>
      <c r="AO6" s="54">
        <v>1</v>
      </c>
      <c r="AP6" s="54">
        <v>1</v>
      </c>
      <c r="AQ6" s="54">
        <v>1</v>
      </c>
      <c r="AR6" s="54">
        <v>1</v>
      </c>
      <c r="AS6" s="54">
        <v>1</v>
      </c>
      <c r="AT6" s="54">
        <v>1</v>
      </c>
      <c r="AU6">
        <f t="shared" si="16"/>
        <v>28.620689655172445</v>
      </c>
      <c r="AV6">
        <f t="shared" si="17"/>
        <v>16.471724137931037</v>
      </c>
      <c r="AW6" s="54">
        <f t="shared" si="18"/>
        <v>15.215172413793098</v>
      </c>
      <c r="AX6">
        <f t="shared" si="19"/>
        <v>18.731379310344828</v>
      </c>
      <c r="AY6" s="54">
        <v>1</v>
      </c>
      <c r="AZ6" s="54">
        <v>1</v>
      </c>
      <c r="BA6" s="54">
        <v>1</v>
      </c>
      <c r="BB6">
        <v>9</v>
      </c>
      <c r="BG6">
        <f t="shared" si="2"/>
        <v>34.482758620689651</v>
      </c>
      <c r="BH6" s="11">
        <f t="shared" si="20"/>
        <v>1.0069444444444445E-4</v>
      </c>
      <c r="BK6" s="11"/>
      <c r="BL6" s="11"/>
    </row>
    <row r="7" spans="1:67" ht="64" x14ac:dyDescent="0.2">
      <c r="A7">
        <v>4</v>
      </c>
      <c r="B7" s="20" t="s">
        <v>1274</v>
      </c>
      <c r="C7" s="22" t="s">
        <v>204</v>
      </c>
      <c r="D7">
        <v>1</v>
      </c>
      <c r="E7">
        <v>1</v>
      </c>
      <c r="F7">
        <f t="shared" si="3"/>
        <v>1</v>
      </c>
      <c r="G7">
        <f t="shared" si="4"/>
        <v>23</v>
      </c>
      <c r="H7">
        <f t="shared" si="5"/>
        <v>23</v>
      </c>
      <c r="I7" s="54">
        <f t="shared" si="6"/>
        <v>131</v>
      </c>
      <c r="J7">
        <v>43</v>
      </c>
      <c r="K7">
        <f t="shared" si="7"/>
        <v>1.8695652173913044</v>
      </c>
      <c r="L7">
        <f t="shared" si="8"/>
        <v>129</v>
      </c>
      <c r="M7" s="2">
        <f t="shared" si="9"/>
        <v>5.6086956521739131</v>
      </c>
      <c r="N7">
        <v>0</v>
      </c>
      <c r="O7">
        <v>1</v>
      </c>
      <c r="P7" s="32">
        <v>1</v>
      </c>
      <c r="Q7">
        <v>0</v>
      </c>
      <c r="R7" s="54">
        <v>1</v>
      </c>
      <c r="S7">
        <v>1</v>
      </c>
      <c r="T7">
        <f t="shared" si="10"/>
        <v>0</v>
      </c>
      <c r="U7">
        <v>1</v>
      </c>
      <c r="V7">
        <v>1</v>
      </c>
      <c r="W7">
        <f t="shared" si="11"/>
        <v>0</v>
      </c>
      <c r="X7">
        <f t="shared" si="12"/>
        <v>1</v>
      </c>
      <c r="Y7" s="54">
        <v>1</v>
      </c>
      <c r="Z7" s="54">
        <v>0</v>
      </c>
      <c r="AA7" s="54">
        <v>1</v>
      </c>
      <c r="AB7" s="54">
        <v>1</v>
      </c>
      <c r="AC7" s="54">
        <v>1</v>
      </c>
      <c r="AD7" s="54">
        <v>1</v>
      </c>
      <c r="AE7" s="54">
        <v>1</v>
      </c>
      <c r="AF7">
        <f t="shared" si="13"/>
        <v>2</v>
      </c>
      <c r="AG7" s="54">
        <v>1</v>
      </c>
      <c r="AH7">
        <f t="shared" si="14"/>
        <v>1</v>
      </c>
      <c r="AI7" s="54">
        <v>0</v>
      </c>
      <c r="AJ7" s="54">
        <v>1</v>
      </c>
      <c r="AK7">
        <f t="shared" si="15"/>
        <v>1</v>
      </c>
      <c r="AL7" s="54">
        <v>1</v>
      </c>
      <c r="AM7" s="54">
        <v>1</v>
      </c>
      <c r="AN7" s="54">
        <v>1</v>
      </c>
      <c r="AO7" s="54">
        <v>1</v>
      </c>
      <c r="AP7" s="54">
        <v>1</v>
      </c>
      <c r="AQ7" s="54">
        <v>1</v>
      </c>
      <c r="AR7" s="54">
        <v>1</v>
      </c>
      <c r="AS7" s="54">
        <v>1</v>
      </c>
      <c r="AT7" s="54">
        <v>1</v>
      </c>
      <c r="AU7">
        <f t="shared" si="16"/>
        <v>25.324782608695671</v>
      </c>
      <c r="AV7">
        <f t="shared" si="17"/>
        <v>15.440869565217394</v>
      </c>
      <c r="AW7" s="54">
        <f t="shared" si="18"/>
        <v>15.892173913043472</v>
      </c>
      <c r="AX7">
        <f t="shared" si="19"/>
        <v>16.486956521739131</v>
      </c>
      <c r="AY7" s="54">
        <v>1</v>
      </c>
      <c r="AZ7" s="54">
        <v>1</v>
      </c>
      <c r="BA7" s="54">
        <v>1</v>
      </c>
      <c r="BB7">
        <v>7</v>
      </c>
      <c r="BG7">
        <f t="shared" si="2"/>
        <v>86.956521739130437</v>
      </c>
      <c r="BH7" s="11">
        <f t="shared" si="20"/>
        <v>7.9861111111111116E-5</v>
      </c>
    </row>
    <row r="8" spans="1:67" ht="64" x14ac:dyDescent="0.2">
      <c r="A8">
        <v>5</v>
      </c>
      <c r="B8" s="20" t="s">
        <v>1218</v>
      </c>
      <c r="C8" s="3" t="s">
        <v>192</v>
      </c>
      <c r="D8">
        <v>1</v>
      </c>
      <c r="E8">
        <v>1</v>
      </c>
      <c r="F8">
        <f t="shared" si="3"/>
        <v>1</v>
      </c>
      <c r="G8">
        <f t="shared" si="4"/>
        <v>16</v>
      </c>
      <c r="H8">
        <f t="shared" si="5"/>
        <v>16</v>
      </c>
      <c r="I8" s="54">
        <f t="shared" si="6"/>
        <v>110</v>
      </c>
      <c r="J8">
        <v>36</v>
      </c>
      <c r="K8">
        <f t="shared" si="7"/>
        <v>2.25</v>
      </c>
      <c r="L8">
        <f t="shared" si="8"/>
        <v>108</v>
      </c>
      <c r="M8" s="2">
        <f t="shared" si="9"/>
        <v>6.75</v>
      </c>
      <c r="N8">
        <v>0</v>
      </c>
      <c r="O8">
        <v>1</v>
      </c>
      <c r="P8" s="32">
        <v>1</v>
      </c>
      <c r="Q8">
        <v>0</v>
      </c>
      <c r="R8" s="54">
        <v>1</v>
      </c>
      <c r="S8">
        <v>1</v>
      </c>
      <c r="T8">
        <f t="shared" si="10"/>
        <v>0</v>
      </c>
      <c r="U8">
        <v>1</v>
      </c>
      <c r="V8">
        <v>1</v>
      </c>
      <c r="W8">
        <f t="shared" si="11"/>
        <v>0</v>
      </c>
      <c r="X8">
        <f t="shared" si="12"/>
        <v>1</v>
      </c>
      <c r="Y8" s="54">
        <v>1</v>
      </c>
      <c r="Z8" s="54">
        <v>0</v>
      </c>
      <c r="AA8" s="54">
        <v>1</v>
      </c>
      <c r="AB8" s="54">
        <v>1</v>
      </c>
      <c r="AC8" s="54">
        <v>1</v>
      </c>
      <c r="AD8" s="54">
        <v>1</v>
      </c>
      <c r="AE8" s="54">
        <v>1</v>
      </c>
      <c r="AF8">
        <f t="shared" si="13"/>
        <v>2</v>
      </c>
      <c r="AG8" s="54">
        <v>1</v>
      </c>
      <c r="AH8">
        <f t="shared" si="14"/>
        <v>1</v>
      </c>
      <c r="AI8" s="54">
        <v>1</v>
      </c>
      <c r="AJ8" s="54">
        <v>1</v>
      </c>
      <c r="AK8">
        <f t="shared" si="15"/>
        <v>1</v>
      </c>
      <c r="AL8" s="54">
        <v>1</v>
      </c>
      <c r="AM8" s="54">
        <v>1</v>
      </c>
      <c r="AN8" s="54">
        <v>1</v>
      </c>
      <c r="AO8" s="54">
        <v>1</v>
      </c>
      <c r="AP8" s="54">
        <v>1</v>
      </c>
      <c r="AQ8" s="54">
        <v>1</v>
      </c>
      <c r="AR8" s="54">
        <v>1</v>
      </c>
      <c r="AS8" s="54">
        <v>1</v>
      </c>
      <c r="AT8" s="54">
        <v>1</v>
      </c>
      <c r="AU8">
        <f t="shared" si="16"/>
        <v>0.24500000000001521</v>
      </c>
      <c r="AV8">
        <f t="shared" si="17"/>
        <v>17.2</v>
      </c>
      <c r="AW8" s="54">
        <f t="shared" si="18"/>
        <v>22.039999999999996</v>
      </c>
      <c r="AX8">
        <f t="shared" si="19"/>
        <v>18.362500000000004</v>
      </c>
      <c r="AY8" s="54">
        <v>1</v>
      </c>
      <c r="AZ8" s="54">
        <v>1</v>
      </c>
      <c r="BA8" s="54">
        <v>1</v>
      </c>
      <c r="BB8">
        <v>5</v>
      </c>
      <c r="BG8">
        <f t="shared" si="2"/>
        <v>125</v>
      </c>
      <c r="BH8" s="11">
        <f t="shared" si="20"/>
        <v>5.5555555555555558E-5</v>
      </c>
    </row>
    <row r="9" spans="1:67" ht="64" x14ac:dyDescent="0.2">
      <c r="A9">
        <v>6</v>
      </c>
      <c r="B9" s="23" t="s">
        <v>1275</v>
      </c>
      <c r="C9" s="3" t="s">
        <v>192</v>
      </c>
      <c r="D9">
        <v>1</v>
      </c>
      <c r="E9">
        <v>1</v>
      </c>
      <c r="F9">
        <f t="shared" si="3"/>
        <v>1</v>
      </c>
      <c r="G9">
        <f t="shared" si="4"/>
        <v>19</v>
      </c>
      <c r="H9">
        <f t="shared" si="5"/>
        <v>19</v>
      </c>
      <c r="I9" s="54">
        <f t="shared" si="6"/>
        <v>124</v>
      </c>
      <c r="J9">
        <v>42</v>
      </c>
      <c r="K9">
        <f t="shared" si="7"/>
        <v>2.2105263157894739</v>
      </c>
      <c r="L9">
        <f t="shared" si="8"/>
        <v>122</v>
      </c>
      <c r="M9" s="2">
        <f t="shared" si="9"/>
        <v>6.4210526315789478</v>
      </c>
      <c r="N9">
        <v>0</v>
      </c>
      <c r="O9">
        <v>1</v>
      </c>
      <c r="P9" s="32">
        <v>1</v>
      </c>
      <c r="Q9">
        <v>0</v>
      </c>
      <c r="R9" s="54">
        <v>0</v>
      </c>
      <c r="S9">
        <v>1</v>
      </c>
      <c r="T9">
        <f t="shared" si="10"/>
        <v>0</v>
      </c>
      <c r="U9">
        <v>1</v>
      </c>
      <c r="V9">
        <v>1</v>
      </c>
      <c r="W9">
        <f t="shared" si="11"/>
        <v>0</v>
      </c>
      <c r="X9">
        <f t="shared" si="12"/>
        <v>1</v>
      </c>
      <c r="Y9" s="54">
        <v>1</v>
      </c>
      <c r="Z9" s="54">
        <v>1</v>
      </c>
      <c r="AA9" s="54">
        <v>1</v>
      </c>
      <c r="AB9" s="54">
        <v>1</v>
      </c>
      <c r="AC9" s="54">
        <v>1</v>
      </c>
      <c r="AD9" s="54">
        <v>1</v>
      </c>
      <c r="AE9" s="54">
        <v>1</v>
      </c>
      <c r="AF9">
        <f t="shared" si="13"/>
        <v>2</v>
      </c>
      <c r="AG9" s="54">
        <v>1</v>
      </c>
      <c r="AH9">
        <f t="shared" si="14"/>
        <v>1</v>
      </c>
      <c r="AI9" s="54">
        <v>0</v>
      </c>
      <c r="AJ9" s="54">
        <v>1</v>
      </c>
      <c r="AK9">
        <f t="shared" si="15"/>
        <v>1</v>
      </c>
      <c r="AL9" s="54">
        <v>1</v>
      </c>
      <c r="AM9" s="54">
        <v>1</v>
      </c>
      <c r="AN9" s="54">
        <v>1</v>
      </c>
      <c r="AO9" s="54">
        <v>1</v>
      </c>
      <c r="AP9" s="54">
        <v>1</v>
      </c>
      <c r="AQ9" s="54">
        <v>1</v>
      </c>
      <c r="AR9" s="54">
        <v>1</v>
      </c>
      <c r="AS9" s="54">
        <v>1</v>
      </c>
      <c r="AT9" s="54">
        <v>0</v>
      </c>
      <c r="AU9">
        <f t="shared" si="16"/>
        <v>0.53947368421052033</v>
      </c>
      <c r="AV9">
        <f t="shared" si="17"/>
        <v>17.904210526315797</v>
      </c>
      <c r="AW9" s="54">
        <f t="shared" si="18"/>
        <v>20.397894736842101</v>
      </c>
      <c r="AX9">
        <f t="shared" si="19"/>
        <v>18.31315789473684</v>
      </c>
      <c r="AY9" s="54">
        <v>1</v>
      </c>
      <c r="AZ9" s="54">
        <v>1</v>
      </c>
      <c r="BA9" s="54">
        <v>1</v>
      </c>
      <c r="BB9">
        <v>6</v>
      </c>
      <c r="BG9">
        <f t="shared" si="2"/>
        <v>105.26315789473684</v>
      </c>
      <c r="BH9" s="11">
        <f t="shared" si="20"/>
        <v>6.597222222222223E-5</v>
      </c>
    </row>
    <row r="10" spans="1:67" ht="32" x14ac:dyDescent="0.2">
      <c r="A10">
        <v>7</v>
      </c>
      <c r="B10" s="20" t="s">
        <v>1220</v>
      </c>
      <c r="C10" s="3" t="s">
        <v>192</v>
      </c>
      <c r="D10">
        <v>1</v>
      </c>
      <c r="E10">
        <v>1</v>
      </c>
      <c r="F10">
        <f t="shared" si="3"/>
        <v>2</v>
      </c>
      <c r="G10">
        <f t="shared" si="4"/>
        <v>10</v>
      </c>
      <c r="H10">
        <f t="shared" si="5"/>
        <v>5</v>
      </c>
      <c r="I10" s="54">
        <f t="shared" si="6"/>
        <v>51</v>
      </c>
      <c r="J10">
        <v>14</v>
      </c>
      <c r="K10">
        <f t="shared" si="7"/>
        <v>1.4</v>
      </c>
      <c r="L10">
        <f t="shared" si="8"/>
        <v>46</v>
      </c>
      <c r="M10" s="2">
        <f t="shared" si="9"/>
        <v>4.5999999999999996</v>
      </c>
      <c r="N10">
        <v>0</v>
      </c>
      <c r="O10">
        <v>0</v>
      </c>
      <c r="P10" s="32">
        <v>1</v>
      </c>
      <c r="Q10">
        <v>0</v>
      </c>
      <c r="R10" s="54">
        <v>1</v>
      </c>
      <c r="S10">
        <v>1</v>
      </c>
      <c r="T10">
        <f t="shared" si="10"/>
        <v>0</v>
      </c>
      <c r="U10">
        <v>1</v>
      </c>
      <c r="V10">
        <v>1</v>
      </c>
      <c r="W10">
        <f t="shared" si="11"/>
        <v>0</v>
      </c>
      <c r="X10">
        <f t="shared" si="12"/>
        <v>1</v>
      </c>
      <c r="Y10" s="54">
        <v>1</v>
      </c>
      <c r="Z10" s="54">
        <v>1</v>
      </c>
      <c r="AA10" s="54">
        <v>1</v>
      </c>
      <c r="AB10" s="54">
        <v>1</v>
      </c>
      <c r="AC10" s="54">
        <v>1</v>
      </c>
      <c r="AD10" s="54">
        <v>1</v>
      </c>
      <c r="AE10" s="54">
        <v>1</v>
      </c>
      <c r="AF10">
        <f t="shared" si="13"/>
        <v>5</v>
      </c>
      <c r="AG10" s="54">
        <v>1</v>
      </c>
      <c r="AH10">
        <f t="shared" si="14"/>
        <v>1</v>
      </c>
      <c r="AI10" s="54">
        <v>1</v>
      </c>
      <c r="AJ10" s="54">
        <v>1</v>
      </c>
      <c r="AK10">
        <f t="shared" si="15"/>
        <v>0</v>
      </c>
      <c r="AL10" s="54">
        <v>1</v>
      </c>
      <c r="AM10" s="54">
        <v>1</v>
      </c>
      <c r="AN10" s="54">
        <v>0</v>
      </c>
      <c r="AO10" s="54">
        <v>1</v>
      </c>
      <c r="AP10" s="54">
        <v>1</v>
      </c>
      <c r="AQ10" s="54">
        <v>1</v>
      </c>
      <c r="AR10" s="54">
        <v>1</v>
      </c>
      <c r="AS10" s="54">
        <v>1</v>
      </c>
      <c r="AT10" s="54">
        <v>1</v>
      </c>
      <c r="AU10">
        <f t="shared" si="16"/>
        <v>83.320000000000022</v>
      </c>
      <c r="AV10">
        <f t="shared" si="17"/>
        <v>2.879999999999999</v>
      </c>
      <c r="AW10" s="54">
        <f t="shared" si="18"/>
        <v>5.3279999999999923</v>
      </c>
      <c r="AX10">
        <f t="shared" si="19"/>
        <v>2.7359999999999971</v>
      </c>
      <c r="AY10" s="54">
        <v>1</v>
      </c>
      <c r="AZ10" s="54">
        <v>1</v>
      </c>
      <c r="BA10" s="54">
        <v>1</v>
      </c>
      <c r="BB10">
        <v>1</v>
      </c>
      <c r="BG10">
        <f t="shared" si="2"/>
        <v>500</v>
      </c>
      <c r="BH10" s="11">
        <f t="shared" si="20"/>
        <v>3.4722222222222222E-5</v>
      </c>
    </row>
    <row r="11" spans="1:67" ht="64" x14ac:dyDescent="0.2">
      <c r="A11">
        <v>8</v>
      </c>
      <c r="B11" s="20" t="s">
        <v>1276</v>
      </c>
      <c r="C11" s="22" t="s">
        <v>204</v>
      </c>
      <c r="D11">
        <v>1</v>
      </c>
      <c r="E11">
        <v>1</v>
      </c>
      <c r="F11">
        <f t="shared" si="3"/>
        <v>1</v>
      </c>
      <c r="G11">
        <f t="shared" si="4"/>
        <v>25</v>
      </c>
      <c r="H11">
        <f t="shared" si="5"/>
        <v>25</v>
      </c>
      <c r="I11" s="54">
        <f t="shared" si="6"/>
        <v>135</v>
      </c>
      <c r="J11">
        <v>43</v>
      </c>
      <c r="K11">
        <f t="shared" si="7"/>
        <v>1.72</v>
      </c>
      <c r="L11">
        <f t="shared" si="8"/>
        <v>126</v>
      </c>
      <c r="M11" s="2">
        <f t="shared" si="9"/>
        <v>5.04</v>
      </c>
      <c r="N11">
        <v>0</v>
      </c>
      <c r="O11">
        <v>1</v>
      </c>
      <c r="P11" s="33">
        <v>0</v>
      </c>
      <c r="Q11">
        <v>1</v>
      </c>
      <c r="R11" s="54">
        <v>1</v>
      </c>
      <c r="S11">
        <v>1</v>
      </c>
      <c r="T11">
        <f t="shared" si="10"/>
        <v>1</v>
      </c>
      <c r="U11">
        <v>1</v>
      </c>
      <c r="V11">
        <v>1</v>
      </c>
      <c r="W11">
        <f t="shared" si="11"/>
        <v>0</v>
      </c>
      <c r="X11">
        <f t="shared" si="12"/>
        <v>1</v>
      </c>
      <c r="Y11" s="54">
        <v>0</v>
      </c>
      <c r="Z11" s="54">
        <v>1</v>
      </c>
      <c r="AA11" s="54">
        <v>1</v>
      </c>
      <c r="AB11" s="54">
        <v>1</v>
      </c>
      <c r="AC11" s="54">
        <v>1</v>
      </c>
      <c r="AD11" s="54">
        <v>1</v>
      </c>
      <c r="AE11" s="54">
        <v>1</v>
      </c>
      <c r="AF11">
        <f t="shared" si="13"/>
        <v>9</v>
      </c>
      <c r="AG11" s="54">
        <v>1</v>
      </c>
      <c r="AH11">
        <f t="shared" si="14"/>
        <v>0</v>
      </c>
      <c r="AI11" s="54">
        <v>1</v>
      </c>
      <c r="AJ11" s="54">
        <v>1</v>
      </c>
      <c r="AK11">
        <f t="shared" si="15"/>
        <v>0</v>
      </c>
      <c r="AL11" s="54">
        <v>1</v>
      </c>
      <c r="AM11" s="54">
        <v>1</v>
      </c>
      <c r="AN11" s="54">
        <v>0</v>
      </c>
      <c r="AO11" s="54">
        <v>1</v>
      </c>
      <c r="AP11" s="54">
        <v>1</v>
      </c>
      <c r="AQ11" s="54">
        <v>1</v>
      </c>
      <c r="AR11" s="54">
        <v>1</v>
      </c>
      <c r="AS11" s="54">
        <v>1</v>
      </c>
      <c r="AT11" s="54">
        <v>1</v>
      </c>
      <c r="AU11">
        <f t="shared" si="16"/>
        <v>35.948000000000008</v>
      </c>
      <c r="AV11">
        <f t="shared" si="17"/>
        <v>14.456</v>
      </c>
      <c r="AW11" s="54">
        <f t="shared" si="18"/>
        <v>12.651199999999999</v>
      </c>
      <c r="AX11">
        <f t="shared" si="19"/>
        <v>14.808399999999999</v>
      </c>
      <c r="AY11" s="54">
        <v>1</v>
      </c>
      <c r="AZ11" s="54">
        <v>1</v>
      </c>
      <c r="BA11" s="54">
        <v>1</v>
      </c>
      <c r="BB11">
        <v>8</v>
      </c>
      <c r="BG11">
        <f t="shared" si="2"/>
        <v>360</v>
      </c>
      <c r="BH11" s="11">
        <f t="shared" si="20"/>
        <v>8.6805555555555545E-5</v>
      </c>
    </row>
    <row r="12" spans="1:67" ht="32" x14ac:dyDescent="0.2">
      <c r="A12" t="s">
        <v>145</v>
      </c>
      <c r="B12" s="19" t="s">
        <v>1271</v>
      </c>
      <c r="C12" s="3" t="s">
        <v>192</v>
      </c>
      <c r="D12">
        <v>1</v>
      </c>
      <c r="E12">
        <v>1</v>
      </c>
      <c r="F12">
        <f t="shared" si="3"/>
        <v>1</v>
      </c>
      <c r="G12">
        <f t="shared" si="4"/>
        <v>7</v>
      </c>
      <c r="H12">
        <f t="shared" si="5"/>
        <v>7</v>
      </c>
      <c r="I12" s="54">
        <f t="shared" si="6"/>
        <v>35</v>
      </c>
      <c r="J12">
        <v>11</v>
      </c>
      <c r="K12">
        <f t="shared" si="7"/>
        <v>1.5714285714285714</v>
      </c>
      <c r="L12">
        <f t="shared" si="8"/>
        <v>34</v>
      </c>
      <c r="M12" s="2">
        <f t="shared" si="9"/>
        <v>4.8571428571428568</v>
      </c>
      <c r="N12">
        <v>0</v>
      </c>
      <c r="O12">
        <v>1</v>
      </c>
      <c r="P12" s="32">
        <v>1</v>
      </c>
      <c r="Q12">
        <v>1</v>
      </c>
      <c r="R12" s="54">
        <v>1</v>
      </c>
      <c r="S12">
        <v>1</v>
      </c>
      <c r="T12">
        <f t="shared" si="10"/>
        <v>1</v>
      </c>
      <c r="U12">
        <v>1</v>
      </c>
      <c r="V12">
        <v>1</v>
      </c>
      <c r="W12">
        <f t="shared" si="11"/>
        <v>1</v>
      </c>
      <c r="X12">
        <f t="shared" si="12"/>
        <v>1</v>
      </c>
      <c r="Y12" s="54">
        <v>0</v>
      </c>
      <c r="Z12" s="54">
        <v>1</v>
      </c>
      <c r="AA12" s="54">
        <v>1</v>
      </c>
      <c r="AB12" s="54">
        <v>1</v>
      </c>
      <c r="AC12" s="54">
        <v>1</v>
      </c>
      <c r="AD12" s="54">
        <v>1</v>
      </c>
      <c r="AE12" s="54">
        <v>1</v>
      </c>
      <c r="AF12">
        <f t="shared" si="13"/>
        <v>1</v>
      </c>
      <c r="AG12" s="54">
        <v>1</v>
      </c>
      <c r="AH12">
        <f t="shared" si="14"/>
        <v>1</v>
      </c>
      <c r="AI12" s="54">
        <v>1</v>
      </c>
      <c r="AJ12" s="54">
        <v>1</v>
      </c>
      <c r="AK12">
        <f t="shared" si="15"/>
        <v>1</v>
      </c>
      <c r="AL12" s="54">
        <v>1</v>
      </c>
      <c r="AM12" s="54">
        <v>1</v>
      </c>
      <c r="AN12" s="54">
        <v>1</v>
      </c>
      <c r="AO12" s="54">
        <v>1</v>
      </c>
      <c r="AP12" s="54">
        <v>1</v>
      </c>
      <c r="AQ12" s="54">
        <v>1</v>
      </c>
      <c r="AR12" s="54">
        <v>1</v>
      </c>
      <c r="AS12" s="54">
        <v>1</v>
      </c>
      <c r="AT12" s="54">
        <v>1</v>
      </c>
      <c r="AU12">
        <f t="shared" si="16"/>
        <v>66.787142857142882</v>
      </c>
      <c r="AV12">
        <f t="shared" si="17"/>
        <v>5.682857142857145</v>
      </c>
      <c r="AW12" s="54">
        <f t="shared" si="18"/>
        <v>8.5314285714285667</v>
      </c>
      <c r="AX12">
        <f t="shared" si="19"/>
        <v>4.947142857142854</v>
      </c>
      <c r="AY12" s="54">
        <v>1</v>
      </c>
      <c r="AZ12" s="54">
        <v>1</v>
      </c>
      <c r="BA12" s="54">
        <v>1</v>
      </c>
      <c r="BB12">
        <v>2</v>
      </c>
      <c r="BG12">
        <f t="shared" si="2"/>
        <v>142.85714285714286</v>
      </c>
      <c r="BH12" s="11">
        <f t="shared" si="20"/>
        <v>2.4305555555555558E-5</v>
      </c>
    </row>
    <row r="13" spans="1:67" ht="32" x14ac:dyDescent="0.2">
      <c r="A13" t="s">
        <v>144</v>
      </c>
      <c r="B13" s="19" t="s">
        <v>1233</v>
      </c>
      <c r="C13" s="3" t="s">
        <v>192</v>
      </c>
      <c r="D13">
        <v>1</v>
      </c>
      <c r="E13">
        <v>1</v>
      </c>
      <c r="F13">
        <f t="shared" si="3"/>
        <v>1</v>
      </c>
      <c r="G13">
        <f t="shared" si="4"/>
        <v>7</v>
      </c>
      <c r="H13">
        <f t="shared" si="5"/>
        <v>7</v>
      </c>
      <c r="I13" s="54">
        <f t="shared" si="6"/>
        <v>29</v>
      </c>
      <c r="J13">
        <v>8</v>
      </c>
      <c r="K13">
        <f t="shared" si="7"/>
        <v>1.1428571428571428</v>
      </c>
      <c r="L13">
        <f t="shared" si="8"/>
        <v>28</v>
      </c>
      <c r="M13" s="2">
        <f t="shared" si="9"/>
        <v>4</v>
      </c>
      <c r="N13">
        <v>0</v>
      </c>
      <c r="O13">
        <v>1</v>
      </c>
      <c r="P13" s="32">
        <v>1</v>
      </c>
      <c r="Q13">
        <v>1</v>
      </c>
      <c r="R13" s="54">
        <v>1</v>
      </c>
      <c r="S13">
        <v>1</v>
      </c>
      <c r="T13">
        <f t="shared" si="10"/>
        <v>1</v>
      </c>
      <c r="U13">
        <v>1</v>
      </c>
      <c r="V13">
        <v>1</v>
      </c>
      <c r="W13">
        <f t="shared" si="11"/>
        <v>1</v>
      </c>
      <c r="X13">
        <f t="shared" si="12"/>
        <v>1</v>
      </c>
      <c r="Y13" s="54">
        <v>0</v>
      </c>
      <c r="Z13" s="54">
        <v>1</v>
      </c>
      <c r="AA13" s="54">
        <v>1</v>
      </c>
      <c r="AB13" s="54">
        <v>1</v>
      </c>
      <c r="AC13" s="54">
        <v>1</v>
      </c>
      <c r="AD13" s="54">
        <v>1</v>
      </c>
      <c r="AE13" s="54">
        <v>1</v>
      </c>
      <c r="AF13">
        <f t="shared" si="13"/>
        <v>1</v>
      </c>
      <c r="AG13" s="54">
        <v>1</v>
      </c>
      <c r="AH13">
        <f t="shared" si="14"/>
        <v>1</v>
      </c>
      <c r="AI13" s="54">
        <v>1</v>
      </c>
      <c r="AJ13" s="54">
        <v>1</v>
      </c>
      <c r="AK13">
        <f t="shared" si="15"/>
        <v>1</v>
      </c>
      <c r="AL13" s="54">
        <v>1</v>
      </c>
      <c r="AM13" s="54">
        <v>1</v>
      </c>
      <c r="AN13" s="54">
        <v>1</v>
      </c>
      <c r="AO13" s="54">
        <v>1</v>
      </c>
      <c r="AP13" s="54">
        <v>1</v>
      </c>
      <c r="AQ13" s="54">
        <v>1</v>
      </c>
      <c r="AR13" s="54">
        <v>1</v>
      </c>
      <c r="AS13" s="54">
        <v>1</v>
      </c>
      <c r="AT13" s="54">
        <v>1</v>
      </c>
      <c r="AU13">
        <f t="shared" si="16"/>
        <v>103.04428571428573</v>
      </c>
      <c r="AV13">
        <f t="shared" si="17"/>
        <v>0.62571428571428456</v>
      </c>
      <c r="AW13" s="54">
        <f t="shared" si="18"/>
        <v>3.4914285714285711</v>
      </c>
      <c r="AX13">
        <f t="shared" si="19"/>
        <v>0.91000000000000014</v>
      </c>
      <c r="AY13" s="54">
        <v>1</v>
      </c>
      <c r="AZ13" s="54">
        <v>1</v>
      </c>
      <c r="BA13" s="54">
        <v>1</v>
      </c>
      <c r="BB13">
        <v>1</v>
      </c>
      <c r="BG13">
        <f t="shared" si="2"/>
        <v>142.85714285714286</v>
      </c>
      <c r="BH13" s="11">
        <f t="shared" si="20"/>
        <v>2.4305555555555558E-5</v>
      </c>
    </row>
    <row r="14" spans="1:67" ht="48" x14ac:dyDescent="0.2">
      <c r="A14" t="s">
        <v>146</v>
      </c>
      <c r="B14" s="23" t="s">
        <v>1277</v>
      </c>
      <c r="C14" s="3" t="s">
        <v>192</v>
      </c>
      <c r="D14">
        <v>1</v>
      </c>
      <c r="E14">
        <v>1</v>
      </c>
      <c r="F14">
        <f t="shared" si="3"/>
        <v>1</v>
      </c>
      <c r="G14">
        <f t="shared" si="4"/>
        <v>16</v>
      </c>
      <c r="H14">
        <f t="shared" si="5"/>
        <v>16</v>
      </c>
      <c r="I14" s="54">
        <f t="shared" si="6"/>
        <v>96</v>
      </c>
      <c r="J14">
        <v>33</v>
      </c>
      <c r="K14">
        <f t="shared" si="7"/>
        <v>2.0625</v>
      </c>
      <c r="L14">
        <f t="shared" si="8"/>
        <v>95</v>
      </c>
      <c r="M14" s="2">
        <f t="shared" si="9"/>
        <v>5.9375</v>
      </c>
      <c r="N14">
        <v>0</v>
      </c>
      <c r="O14">
        <v>1</v>
      </c>
      <c r="P14" s="32">
        <v>1</v>
      </c>
      <c r="Q14">
        <v>1</v>
      </c>
      <c r="R14" s="54">
        <v>1</v>
      </c>
      <c r="S14">
        <v>1</v>
      </c>
      <c r="T14">
        <f t="shared" si="10"/>
        <v>1</v>
      </c>
      <c r="U14">
        <v>1</v>
      </c>
      <c r="V14">
        <v>1</v>
      </c>
      <c r="W14">
        <f t="shared" si="11"/>
        <v>1</v>
      </c>
      <c r="X14">
        <f t="shared" si="12"/>
        <v>1</v>
      </c>
      <c r="Y14" s="54">
        <v>1</v>
      </c>
      <c r="Z14" s="54">
        <v>1</v>
      </c>
      <c r="AA14" s="54">
        <v>1</v>
      </c>
      <c r="AB14" s="54">
        <v>1</v>
      </c>
      <c r="AC14" s="54">
        <v>1</v>
      </c>
      <c r="AD14" s="54">
        <v>1</v>
      </c>
      <c r="AE14" s="54">
        <v>1</v>
      </c>
      <c r="AF14">
        <f t="shared" si="13"/>
        <v>1</v>
      </c>
      <c r="AG14" s="54">
        <v>1</v>
      </c>
      <c r="AH14">
        <f t="shared" si="14"/>
        <v>1</v>
      </c>
      <c r="AI14" s="54">
        <v>0</v>
      </c>
      <c r="AJ14" s="54">
        <v>1</v>
      </c>
      <c r="AK14">
        <f t="shared" si="15"/>
        <v>1</v>
      </c>
      <c r="AL14" s="54">
        <v>1</v>
      </c>
      <c r="AM14" s="54">
        <v>1</v>
      </c>
      <c r="AN14" s="54">
        <v>1</v>
      </c>
      <c r="AO14" s="54">
        <v>1</v>
      </c>
      <c r="AP14" s="54">
        <v>1</v>
      </c>
      <c r="AQ14" s="54">
        <v>1</v>
      </c>
      <c r="AR14" s="54">
        <v>1</v>
      </c>
      <c r="AS14" s="54">
        <v>1</v>
      </c>
      <c r="AT14" s="54">
        <v>1</v>
      </c>
      <c r="AU14">
        <f t="shared" si="16"/>
        <v>16.107500000000027</v>
      </c>
      <c r="AV14">
        <f t="shared" si="17"/>
        <v>14.987500000000001</v>
      </c>
      <c r="AW14" s="54">
        <f t="shared" si="18"/>
        <v>17.262499999999992</v>
      </c>
      <c r="AX14">
        <f t="shared" si="19"/>
        <v>14.535625000000003</v>
      </c>
      <c r="AY14" s="54">
        <v>1</v>
      </c>
      <c r="AZ14" s="54">
        <v>1</v>
      </c>
      <c r="BA14" s="54">
        <v>1</v>
      </c>
      <c r="BB14">
        <v>6</v>
      </c>
      <c r="BG14">
        <f t="shared" si="2"/>
        <v>62.5</v>
      </c>
      <c r="BH14" s="11">
        <f t="shared" si="20"/>
        <v>5.5555555555555558E-5</v>
      </c>
    </row>
    <row r="15" spans="1:67" ht="48" x14ac:dyDescent="0.2">
      <c r="A15">
        <v>10</v>
      </c>
      <c r="B15" s="20" t="s">
        <v>1278</v>
      </c>
      <c r="C15" s="3" t="s">
        <v>192</v>
      </c>
      <c r="D15">
        <v>1</v>
      </c>
      <c r="E15">
        <v>1</v>
      </c>
      <c r="F15">
        <f t="shared" si="3"/>
        <v>1</v>
      </c>
      <c r="G15">
        <f t="shared" si="4"/>
        <v>15</v>
      </c>
      <c r="H15">
        <f t="shared" si="5"/>
        <v>15</v>
      </c>
      <c r="I15" s="54">
        <f t="shared" si="6"/>
        <v>87</v>
      </c>
      <c r="J15">
        <v>27</v>
      </c>
      <c r="K15">
        <f t="shared" si="7"/>
        <v>1.8</v>
      </c>
      <c r="L15">
        <f t="shared" si="8"/>
        <v>86</v>
      </c>
      <c r="M15" s="2">
        <f t="shared" si="9"/>
        <v>5.7333333333333334</v>
      </c>
      <c r="N15">
        <v>0</v>
      </c>
      <c r="O15">
        <v>1</v>
      </c>
      <c r="P15" s="32">
        <v>1</v>
      </c>
      <c r="Q15">
        <v>1</v>
      </c>
      <c r="R15" s="54">
        <v>1</v>
      </c>
      <c r="S15">
        <v>1</v>
      </c>
      <c r="T15">
        <f t="shared" si="10"/>
        <v>1</v>
      </c>
      <c r="U15">
        <v>1</v>
      </c>
      <c r="V15">
        <v>1</v>
      </c>
      <c r="W15">
        <f t="shared" si="11"/>
        <v>1</v>
      </c>
      <c r="X15">
        <f t="shared" si="12"/>
        <v>1</v>
      </c>
      <c r="Y15" s="54">
        <v>1</v>
      </c>
      <c r="Z15" s="54">
        <v>1</v>
      </c>
      <c r="AA15" s="54">
        <v>1</v>
      </c>
      <c r="AB15" s="54">
        <v>1</v>
      </c>
      <c r="AC15" s="54">
        <v>1</v>
      </c>
      <c r="AD15" s="54">
        <v>1</v>
      </c>
      <c r="AE15" s="54">
        <v>1</v>
      </c>
      <c r="AF15">
        <f t="shared" si="13"/>
        <v>1</v>
      </c>
      <c r="AG15" s="54">
        <v>1</v>
      </c>
      <c r="AH15">
        <f t="shared" si="14"/>
        <v>1</v>
      </c>
      <c r="AI15" s="54">
        <v>1</v>
      </c>
      <c r="AJ15" s="54">
        <v>1</v>
      </c>
      <c r="AK15">
        <f t="shared" si="15"/>
        <v>1</v>
      </c>
      <c r="AL15" s="54">
        <v>1</v>
      </c>
      <c r="AM15" s="54">
        <v>1</v>
      </c>
      <c r="AN15" s="54">
        <v>0</v>
      </c>
      <c r="AO15" s="54">
        <v>1</v>
      </c>
      <c r="AP15" s="54">
        <v>1</v>
      </c>
      <c r="AQ15" s="54">
        <v>1</v>
      </c>
      <c r="AR15" s="54">
        <v>0</v>
      </c>
      <c r="AS15" s="54">
        <v>1</v>
      </c>
      <c r="AT15" s="54">
        <v>1</v>
      </c>
      <c r="AU15">
        <f t="shared" si="16"/>
        <v>39.330000000000013</v>
      </c>
      <c r="AV15">
        <f t="shared" si="17"/>
        <v>11.500000000000004</v>
      </c>
      <c r="AW15" s="54">
        <f t="shared" si="18"/>
        <v>15.938666666666663</v>
      </c>
      <c r="AX15">
        <f t="shared" si="19"/>
        <v>13.074000000000005</v>
      </c>
      <c r="AY15" s="54">
        <v>1</v>
      </c>
      <c r="AZ15" s="54">
        <v>1</v>
      </c>
      <c r="BA15" s="54">
        <v>1</v>
      </c>
      <c r="BB15">
        <v>5</v>
      </c>
      <c r="BG15">
        <f t="shared" si="2"/>
        <v>66.666666666666671</v>
      </c>
      <c r="BH15" s="11">
        <f t="shared" si="20"/>
        <v>5.208333333333333E-5</v>
      </c>
    </row>
    <row r="16" spans="1:67" ht="48" x14ac:dyDescent="0.2">
      <c r="A16" t="s">
        <v>147</v>
      </c>
      <c r="B16" s="19" t="s">
        <v>1268</v>
      </c>
      <c r="C16" s="3" t="s">
        <v>192</v>
      </c>
      <c r="D16">
        <v>1</v>
      </c>
      <c r="E16">
        <v>1</v>
      </c>
      <c r="F16">
        <f t="shared" si="3"/>
        <v>1</v>
      </c>
      <c r="G16">
        <f t="shared" si="4"/>
        <v>16</v>
      </c>
      <c r="H16">
        <f t="shared" si="5"/>
        <v>16</v>
      </c>
      <c r="I16" s="54">
        <f t="shared" si="6"/>
        <v>106</v>
      </c>
      <c r="J16">
        <v>37</v>
      </c>
      <c r="K16">
        <f t="shared" si="7"/>
        <v>2.3125</v>
      </c>
      <c r="L16">
        <f t="shared" si="8"/>
        <v>102</v>
      </c>
      <c r="M16" s="2">
        <f t="shared" si="9"/>
        <v>6.375</v>
      </c>
      <c r="N16">
        <v>0</v>
      </c>
      <c r="O16">
        <v>1</v>
      </c>
      <c r="P16" s="32">
        <v>1</v>
      </c>
      <c r="Q16">
        <v>1</v>
      </c>
      <c r="R16" s="54">
        <v>1</v>
      </c>
      <c r="S16">
        <v>1</v>
      </c>
      <c r="T16">
        <f t="shared" si="10"/>
        <v>1</v>
      </c>
      <c r="U16">
        <v>1</v>
      </c>
      <c r="V16">
        <v>1</v>
      </c>
      <c r="W16">
        <f t="shared" si="11"/>
        <v>1</v>
      </c>
      <c r="X16">
        <f t="shared" si="12"/>
        <v>1</v>
      </c>
      <c r="Y16" s="54">
        <v>1</v>
      </c>
      <c r="Z16" s="54">
        <v>1</v>
      </c>
      <c r="AA16" s="54">
        <v>1</v>
      </c>
      <c r="AB16" s="54">
        <v>1</v>
      </c>
      <c r="AC16" s="54">
        <v>1</v>
      </c>
      <c r="AD16" s="54">
        <v>1</v>
      </c>
      <c r="AE16" s="54">
        <v>1</v>
      </c>
      <c r="AF16">
        <f t="shared" si="13"/>
        <v>4</v>
      </c>
      <c r="AG16" s="54">
        <v>1</v>
      </c>
      <c r="AH16">
        <f t="shared" si="14"/>
        <v>1</v>
      </c>
      <c r="AI16" s="54">
        <v>0</v>
      </c>
      <c r="AJ16" s="54">
        <v>1</v>
      </c>
      <c r="AK16">
        <f t="shared" si="15"/>
        <v>1</v>
      </c>
      <c r="AL16" s="54">
        <v>0</v>
      </c>
      <c r="AM16" s="54">
        <v>1</v>
      </c>
      <c r="AN16" s="54">
        <v>1</v>
      </c>
      <c r="AO16" s="54">
        <v>1</v>
      </c>
      <c r="AP16" s="54">
        <v>1</v>
      </c>
      <c r="AQ16" s="54">
        <v>1</v>
      </c>
      <c r="AR16" s="54">
        <v>0</v>
      </c>
      <c r="AS16" s="54">
        <v>1</v>
      </c>
      <c r="AT16" s="54">
        <v>1</v>
      </c>
      <c r="AU16">
        <f t="shared" si="16"/>
        <v>-5.0424999999999791</v>
      </c>
      <c r="AV16">
        <f t="shared" si="17"/>
        <v>17.937500000000004</v>
      </c>
      <c r="AW16" s="54">
        <f t="shared" si="18"/>
        <v>19.834999999999997</v>
      </c>
      <c r="AX16">
        <f t="shared" si="19"/>
        <v>16.596250000000005</v>
      </c>
      <c r="AY16" s="54">
        <v>1</v>
      </c>
      <c r="AZ16" s="54">
        <v>1</v>
      </c>
      <c r="BA16" s="54">
        <v>1</v>
      </c>
      <c r="BB16">
        <v>7</v>
      </c>
      <c r="BG16">
        <f t="shared" si="2"/>
        <v>250</v>
      </c>
      <c r="BH16" s="11">
        <f t="shared" si="20"/>
        <v>5.5555555555555558E-5</v>
      </c>
    </row>
    <row r="17" spans="1:60" ht="64" x14ac:dyDescent="0.2">
      <c r="A17" t="s">
        <v>148</v>
      </c>
      <c r="B17" s="19" t="s">
        <v>1234</v>
      </c>
      <c r="C17" s="3" t="s">
        <v>192</v>
      </c>
      <c r="D17">
        <v>1</v>
      </c>
      <c r="E17">
        <v>1</v>
      </c>
      <c r="F17">
        <f t="shared" si="3"/>
        <v>1</v>
      </c>
      <c r="G17">
        <f t="shared" si="4"/>
        <v>18</v>
      </c>
      <c r="H17">
        <f t="shared" si="5"/>
        <v>18</v>
      </c>
      <c r="I17" s="54">
        <f t="shared" si="6"/>
        <v>110</v>
      </c>
      <c r="J17">
        <v>38</v>
      </c>
      <c r="K17">
        <f t="shared" si="7"/>
        <v>2.1111111111111112</v>
      </c>
      <c r="L17">
        <f t="shared" si="8"/>
        <v>106</v>
      </c>
      <c r="M17" s="2">
        <f t="shared" si="9"/>
        <v>5.8888888888888893</v>
      </c>
      <c r="N17">
        <v>0</v>
      </c>
      <c r="O17">
        <v>1</v>
      </c>
      <c r="P17" s="32">
        <v>1</v>
      </c>
      <c r="Q17">
        <v>1</v>
      </c>
      <c r="R17" s="54">
        <v>1</v>
      </c>
      <c r="S17">
        <v>1</v>
      </c>
      <c r="T17">
        <f t="shared" si="10"/>
        <v>1</v>
      </c>
      <c r="U17">
        <v>1</v>
      </c>
      <c r="V17">
        <v>1</v>
      </c>
      <c r="W17">
        <f t="shared" si="11"/>
        <v>1</v>
      </c>
      <c r="X17">
        <f t="shared" si="12"/>
        <v>1</v>
      </c>
      <c r="Y17" s="54">
        <v>1</v>
      </c>
      <c r="Z17" s="54">
        <v>1</v>
      </c>
      <c r="AA17" s="54">
        <v>1</v>
      </c>
      <c r="AB17" s="54">
        <v>1</v>
      </c>
      <c r="AC17" s="54">
        <v>1</v>
      </c>
      <c r="AD17" s="54">
        <v>1</v>
      </c>
      <c r="AE17" s="54">
        <v>1</v>
      </c>
      <c r="AF17">
        <f t="shared" si="13"/>
        <v>4</v>
      </c>
      <c r="AG17" s="54">
        <v>1</v>
      </c>
      <c r="AH17">
        <f t="shared" si="14"/>
        <v>1</v>
      </c>
      <c r="AI17" s="54">
        <v>0</v>
      </c>
      <c r="AJ17" s="54">
        <v>1</v>
      </c>
      <c r="AK17">
        <f t="shared" si="15"/>
        <v>1</v>
      </c>
      <c r="AL17" s="54">
        <v>0</v>
      </c>
      <c r="AM17" s="54">
        <v>1</v>
      </c>
      <c r="AN17" s="54">
        <v>1</v>
      </c>
      <c r="AO17" s="54">
        <v>1</v>
      </c>
      <c r="AP17" s="54">
        <v>1</v>
      </c>
      <c r="AQ17" s="54">
        <v>1</v>
      </c>
      <c r="AR17" s="54">
        <v>0</v>
      </c>
      <c r="AS17" s="54">
        <v>1</v>
      </c>
      <c r="AT17" s="54">
        <v>1</v>
      </c>
      <c r="AU17">
        <f t="shared" si="16"/>
        <v>9.9650000000000141</v>
      </c>
      <c r="AV17">
        <f t="shared" si="17"/>
        <v>16.341111111111111</v>
      </c>
      <c r="AW17" s="54">
        <f t="shared" si="18"/>
        <v>17.182222222222219</v>
      </c>
      <c r="AX17">
        <f t="shared" si="19"/>
        <v>15.306666666666665</v>
      </c>
      <c r="AY17" s="54">
        <v>1</v>
      </c>
      <c r="AZ17" s="54">
        <v>1</v>
      </c>
      <c r="BA17" s="54">
        <v>1</v>
      </c>
      <c r="BB17">
        <v>7</v>
      </c>
      <c r="BG17">
        <f t="shared" si="2"/>
        <v>222.2222222222222</v>
      </c>
      <c r="BH17" s="11">
        <f t="shared" si="20"/>
        <v>6.2500000000000001E-5</v>
      </c>
    </row>
    <row r="18" spans="1:60" ht="48" x14ac:dyDescent="0.2">
      <c r="A18" t="s">
        <v>149</v>
      </c>
      <c r="B18" s="19" t="s">
        <v>1235</v>
      </c>
      <c r="C18" s="3" t="s">
        <v>192</v>
      </c>
      <c r="D18">
        <v>1</v>
      </c>
      <c r="E18">
        <v>1</v>
      </c>
      <c r="F18">
        <f t="shared" si="3"/>
        <v>1</v>
      </c>
      <c r="G18">
        <f t="shared" si="4"/>
        <v>14</v>
      </c>
      <c r="H18">
        <f t="shared" si="5"/>
        <v>14</v>
      </c>
      <c r="I18" s="54">
        <f t="shared" si="6"/>
        <v>91</v>
      </c>
      <c r="J18">
        <v>30</v>
      </c>
      <c r="K18">
        <f t="shared" si="7"/>
        <v>2.1428571428571428</v>
      </c>
      <c r="L18">
        <f t="shared" si="8"/>
        <v>87</v>
      </c>
      <c r="M18" s="2">
        <f t="shared" si="9"/>
        <v>6.2142857142857144</v>
      </c>
      <c r="N18">
        <v>0</v>
      </c>
      <c r="O18">
        <v>1</v>
      </c>
      <c r="P18" s="32">
        <v>1</v>
      </c>
      <c r="Q18">
        <v>1</v>
      </c>
      <c r="R18" s="54">
        <v>1</v>
      </c>
      <c r="S18">
        <v>1</v>
      </c>
      <c r="T18">
        <f t="shared" si="10"/>
        <v>1</v>
      </c>
      <c r="U18">
        <v>1</v>
      </c>
      <c r="V18">
        <v>1</v>
      </c>
      <c r="W18">
        <f t="shared" si="11"/>
        <v>1</v>
      </c>
      <c r="X18">
        <f t="shared" si="12"/>
        <v>1</v>
      </c>
      <c r="Y18" s="54">
        <v>1</v>
      </c>
      <c r="Z18" s="54">
        <v>1</v>
      </c>
      <c r="AA18" s="54">
        <v>1</v>
      </c>
      <c r="AB18" s="54">
        <v>1</v>
      </c>
      <c r="AC18" s="54">
        <v>1</v>
      </c>
      <c r="AD18" s="54">
        <v>1</v>
      </c>
      <c r="AE18" s="54">
        <v>1</v>
      </c>
      <c r="AF18">
        <f t="shared" si="13"/>
        <v>4</v>
      </c>
      <c r="AG18" s="54">
        <v>1</v>
      </c>
      <c r="AH18">
        <f t="shared" si="14"/>
        <v>1</v>
      </c>
      <c r="AI18" s="54">
        <v>0</v>
      </c>
      <c r="AJ18" s="54">
        <v>1</v>
      </c>
      <c r="AK18">
        <f t="shared" si="15"/>
        <v>1</v>
      </c>
      <c r="AL18" s="54">
        <v>0</v>
      </c>
      <c r="AM18" s="54">
        <v>1</v>
      </c>
      <c r="AN18" s="54">
        <v>1</v>
      </c>
      <c r="AO18" s="54">
        <v>1</v>
      </c>
      <c r="AP18" s="54">
        <v>1</v>
      </c>
      <c r="AQ18" s="54">
        <v>1</v>
      </c>
      <c r="AR18" s="54">
        <v>0</v>
      </c>
      <c r="AS18" s="54">
        <v>1</v>
      </c>
      <c r="AT18" s="54">
        <v>1</v>
      </c>
      <c r="AU18">
        <f t="shared" si="16"/>
        <v>11.339285714285731</v>
      </c>
      <c r="AV18">
        <f t="shared" si="17"/>
        <v>15.155714285714289</v>
      </c>
      <c r="AW18" s="54">
        <f t="shared" si="18"/>
        <v>18.625714285714285</v>
      </c>
      <c r="AX18">
        <f t="shared" si="19"/>
        <v>14.839285714285715</v>
      </c>
      <c r="AY18" s="54">
        <v>1</v>
      </c>
      <c r="AZ18" s="54">
        <v>1</v>
      </c>
      <c r="BA18" s="54">
        <v>1</v>
      </c>
      <c r="BB18">
        <v>6</v>
      </c>
      <c r="BG18">
        <f t="shared" si="2"/>
        <v>285.71428571428572</v>
      </c>
      <c r="BH18" s="11">
        <f t="shared" si="20"/>
        <v>4.8611111111111115E-5</v>
      </c>
    </row>
    <row r="19" spans="1:60" ht="48" x14ac:dyDescent="0.2">
      <c r="A19" t="s">
        <v>150</v>
      </c>
      <c r="B19" s="19" t="s">
        <v>1236</v>
      </c>
      <c r="C19" s="3" t="s">
        <v>192</v>
      </c>
      <c r="D19">
        <v>1</v>
      </c>
      <c r="E19">
        <v>1</v>
      </c>
      <c r="F19">
        <f t="shared" si="3"/>
        <v>1</v>
      </c>
      <c r="G19">
        <f t="shared" si="4"/>
        <v>13</v>
      </c>
      <c r="H19">
        <f t="shared" si="5"/>
        <v>13</v>
      </c>
      <c r="I19" s="54">
        <f t="shared" si="6"/>
        <v>91</v>
      </c>
      <c r="J19">
        <v>31</v>
      </c>
      <c r="K19">
        <f t="shared" si="7"/>
        <v>2.3846153846153846</v>
      </c>
      <c r="L19">
        <f t="shared" si="8"/>
        <v>87</v>
      </c>
      <c r="M19" s="2">
        <f t="shared" si="9"/>
        <v>6.6923076923076925</v>
      </c>
      <c r="N19">
        <v>0</v>
      </c>
      <c r="O19">
        <v>1</v>
      </c>
      <c r="P19" s="32">
        <v>1</v>
      </c>
      <c r="Q19">
        <v>1</v>
      </c>
      <c r="R19" s="54">
        <v>1</v>
      </c>
      <c r="S19">
        <v>1</v>
      </c>
      <c r="T19">
        <f t="shared" si="10"/>
        <v>1</v>
      </c>
      <c r="U19">
        <v>1</v>
      </c>
      <c r="V19">
        <v>1</v>
      </c>
      <c r="W19">
        <f t="shared" si="11"/>
        <v>1</v>
      </c>
      <c r="X19">
        <f t="shared" si="12"/>
        <v>1</v>
      </c>
      <c r="Y19" s="54">
        <v>1</v>
      </c>
      <c r="Z19" s="54">
        <v>1</v>
      </c>
      <c r="AA19" s="54">
        <v>1</v>
      </c>
      <c r="AB19" s="54">
        <v>1</v>
      </c>
      <c r="AC19" s="54">
        <v>1</v>
      </c>
      <c r="AD19" s="54">
        <v>1</v>
      </c>
      <c r="AE19" s="54">
        <v>1</v>
      </c>
      <c r="AF19">
        <f t="shared" si="13"/>
        <v>4</v>
      </c>
      <c r="AG19" s="54">
        <v>1</v>
      </c>
      <c r="AH19">
        <f t="shared" si="14"/>
        <v>1</v>
      </c>
      <c r="AI19" s="54">
        <v>0</v>
      </c>
      <c r="AJ19" s="54">
        <v>1</v>
      </c>
      <c r="AK19">
        <f t="shared" si="15"/>
        <v>1</v>
      </c>
      <c r="AL19" s="54">
        <v>0</v>
      </c>
      <c r="AM19" s="54">
        <v>1</v>
      </c>
      <c r="AN19" s="54">
        <v>1</v>
      </c>
      <c r="AO19" s="54">
        <v>1</v>
      </c>
      <c r="AP19" s="54">
        <v>1</v>
      </c>
      <c r="AQ19" s="54">
        <v>1</v>
      </c>
      <c r="AR19" s="54">
        <v>0</v>
      </c>
      <c r="AS19" s="54">
        <v>1</v>
      </c>
      <c r="AT19" s="54">
        <v>1</v>
      </c>
      <c r="AU19">
        <f t="shared" si="16"/>
        <v>-8.0984615384615264</v>
      </c>
      <c r="AV19">
        <f t="shared" si="17"/>
        <v>17.618461538461542</v>
      </c>
      <c r="AW19" s="54">
        <f t="shared" si="18"/>
        <v>21.273846153846154</v>
      </c>
      <c r="AX19">
        <f t="shared" si="19"/>
        <v>16.590769230769233</v>
      </c>
      <c r="AY19" s="54">
        <v>1</v>
      </c>
      <c r="AZ19" s="54">
        <v>1</v>
      </c>
      <c r="BA19" s="54">
        <v>1</v>
      </c>
      <c r="BB19">
        <v>6</v>
      </c>
      <c r="BG19">
        <f t="shared" si="2"/>
        <v>307.69230769230774</v>
      </c>
      <c r="BH19" s="11">
        <f t="shared" si="20"/>
        <v>4.5138888888888894E-5</v>
      </c>
    </row>
    <row r="20" spans="1:60" ht="48" x14ac:dyDescent="0.2">
      <c r="A20" t="s">
        <v>151</v>
      </c>
      <c r="B20" s="19" t="s">
        <v>1237</v>
      </c>
      <c r="C20" s="3" t="s">
        <v>192</v>
      </c>
      <c r="D20">
        <v>1</v>
      </c>
      <c r="E20">
        <v>1</v>
      </c>
      <c r="F20">
        <f t="shared" si="3"/>
        <v>1</v>
      </c>
      <c r="G20">
        <f t="shared" si="4"/>
        <v>14</v>
      </c>
      <c r="H20">
        <f t="shared" si="5"/>
        <v>14</v>
      </c>
      <c r="I20" s="54">
        <f t="shared" si="6"/>
        <v>95</v>
      </c>
      <c r="J20">
        <v>31</v>
      </c>
      <c r="K20">
        <f t="shared" si="7"/>
        <v>2.2142857142857144</v>
      </c>
      <c r="L20">
        <f t="shared" si="8"/>
        <v>91</v>
      </c>
      <c r="M20" s="2">
        <f t="shared" si="9"/>
        <v>6.5</v>
      </c>
      <c r="N20">
        <v>0</v>
      </c>
      <c r="O20">
        <v>1</v>
      </c>
      <c r="P20" s="32">
        <v>1</v>
      </c>
      <c r="Q20">
        <v>1</v>
      </c>
      <c r="R20" s="54">
        <v>1</v>
      </c>
      <c r="S20">
        <v>1</v>
      </c>
      <c r="T20">
        <f t="shared" si="10"/>
        <v>1</v>
      </c>
      <c r="U20">
        <v>1</v>
      </c>
      <c r="V20">
        <v>1</v>
      </c>
      <c r="W20">
        <f t="shared" si="11"/>
        <v>1</v>
      </c>
      <c r="X20">
        <f t="shared" si="12"/>
        <v>1</v>
      </c>
      <c r="Y20" s="54">
        <v>1</v>
      </c>
      <c r="Z20" s="54">
        <v>1</v>
      </c>
      <c r="AA20" s="54">
        <v>1</v>
      </c>
      <c r="AB20" s="54">
        <v>1</v>
      </c>
      <c r="AC20" s="54">
        <v>1</v>
      </c>
      <c r="AD20" s="54">
        <v>1</v>
      </c>
      <c r="AE20" s="54">
        <v>1</v>
      </c>
      <c r="AF20">
        <f t="shared" si="13"/>
        <v>4</v>
      </c>
      <c r="AG20" s="54">
        <v>1</v>
      </c>
      <c r="AH20">
        <f t="shared" si="14"/>
        <v>1</v>
      </c>
      <c r="AI20" s="54">
        <v>0</v>
      </c>
      <c r="AJ20" s="54">
        <v>1</v>
      </c>
      <c r="AK20">
        <f t="shared" si="15"/>
        <v>1</v>
      </c>
      <c r="AL20" s="54">
        <v>0</v>
      </c>
      <c r="AM20" s="54">
        <v>1</v>
      </c>
      <c r="AN20" s="54">
        <v>1</v>
      </c>
      <c r="AO20" s="54">
        <v>1</v>
      </c>
      <c r="AP20" s="54">
        <v>1</v>
      </c>
      <c r="AQ20" s="54">
        <v>1</v>
      </c>
      <c r="AR20" s="54">
        <v>0</v>
      </c>
      <c r="AS20" s="54">
        <v>1</v>
      </c>
      <c r="AT20" s="54">
        <v>1</v>
      </c>
      <c r="AU20">
        <f t="shared" si="16"/>
        <v>5.2964285714285868</v>
      </c>
      <c r="AV20">
        <f t="shared" si="17"/>
        <v>15.998571428571431</v>
      </c>
      <c r="AW20" s="54">
        <f t="shared" si="18"/>
        <v>20.305714285714284</v>
      </c>
      <c r="AX20">
        <f t="shared" si="19"/>
        <v>16.184999999999995</v>
      </c>
      <c r="AY20" s="54">
        <v>1</v>
      </c>
      <c r="AZ20" s="54">
        <v>1</v>
      </c>
      <c r="BA20" s="54">
        <v>1</v>
      </c>
      <c r="BB20">
        <v>6</v>
      </c>
      <c r="BG20">
        <f t="shared" si="2"/>
        <v>285.71428571428572</v>
      </c>
      <c r="BH20" s="11">
        <f t="shared" si="20"/>
        <v>4.8611111111111115E-5</v>
      </c>
    </row>
    <row r="21" spans="1:60" ht="32" x14ac:dyDescent="0.2">
      <c r="A21">
        <v>12</v>
      </c>
      <c r="B21" s="20" t="s">
        <v>1269</v>
      </c>
      <c r="C21" s="3" t="s">
        <v>192</v>
      </c>
      <c r="D21">
        <v>1</v>
      </c>
      <c r="E21">
        <v>1</v>
      </c>
      <c r="F21">
        <f t="shared" si="3"/>
        <v>1</v>
      </c>
      <c r="G21">
        <f t="shared" si="4"/>
        <v>11</v>
      </c>
      <c r="H21">
        <f t="shared" si="5"/>
        <v>11</v>
      </c>
      <c r="I21" s="54">
        <f t="shared" si="6"/>
        <v>66</v>
      </c>
      <c r="J21">
        <v>22</v>
      </c>
      <c r="K21">
        <f t="shared" si="7"/>
        <v>2</v>
      </c>
      <c r="L21">
        <f t="shared" si="8"/>
        <v>65</v>
      </c>
      <c r="M21" s="2">
        <f t="shared" si="9"/>
        <v>5.9090909090909092</v>
      </c>
      <c r="N21">
        <v>0</v>
      </c>
      <c r="O21">
        <v>1</v>
      </c>
      <c r="P21" s="32">
        <v>1</v>
      </c>
      <c r="Q21" s="30">
        <v>1</v>
      </c>
      <c r="R21" s="54">
        <v>0</v>
      </c>
      <c r="S21">
        <v>1</v>
      </c>
      <c r="T21">
        <f t="shared" si="10"/>
        <v>0</v>
      </c>
      <c r="U21">
        <v>1</v>
      </c>
      <c r="V21">
        <v>1</v>
      </c>
      <c r="W21">
        <f t="shared" si="11"/>
        <v>0</v>
      </c>
      <c r="X21">
        <f t="shared" si="12"/>
        <v>1</v>
      </c>
      <c r="Y21" s="54">
        <v>1</v>
      </c>
      <c r="Z21" s="54">
        <v>1</v>
      </c>
      <c r="AA21" s="54">
        <v>1</v>
      </c>
      <c r="AB21" s="54">
        <v>1</v>
      </c>
      <c r="AC21" s="54">
        <v>1</v>
      </c>
      <c r="AD21" s="54">
        <v>1</v>
      </c>
      <c r="AE21" s="54">
        <v>1</v>
      </c>
      <c r="AF21">
        <f t="shared" si="13"/>
        <v>1</v>
      </c>
      <c r="AG21" s="54">
        <v>1</v>
      </c>
      <c r="AH21">
        <f t="shared" si="14"/>
        <v>1</v>
      </c>
      <c r="AI21" s="54">
        <v>1</v>
      </c>
      <c r="AJ21" s="54">
        <v>1</v>
      </c>
      <c r="AK21">
        <f t="shared" si="15"/>
        <v>1</v>
      </c>
      <c r="AL21" s="54">
        <v>1</v>
      </c>
      <c r="AM21" s="54">
        <v>1</v>
      </c>
      <c r="AN21" s="54">
        <v>1</v>
      </c>
      <c r="AO21" s="54">
        <v>1</v>
      </c>
      <c r="AP21" s="54">
        <v>1</v>
      </c>
      <c r="AQ21" s="54">
        <v>1</v>
      </c>
      <c r="AR21" s="54">
        <v>1</v>
      </c>
      <c r="AS21" s="54">
        <v>1</v>
      </c>
      <c r="AT21" s="54">
        <v>0</v>
      </c>
      <c r="AU21">
        <f t="shared" si="16"/>
        <v>26.47000000000002</v>
      </c>
      <c r="AV21">
        <f t="shared" si="17"/>
        <v>12.3</v>
      </c>
      <c r="AW21" s="54">
        <f t="shared" si="18"/>
        <v>16.254545454545461</v>
      </c>
      <c r="AX21">
        <f t="shared" si="19"/>
        <v>11.901818181818179</v>
      </c>
      <c r="AY21" s="54">
        <v>1</v>
      </c>
      <c r="AZ21" s="54">
        <v>1</v>
      </c>
      <c r="BA21" s="54">
        <v>1</v>
      </c>
      <c r="BB21">
        <v>5</v>
      </c>
      <c r="BG21">
        <f t="shared" si="2"/>
        <v>90.909090909090907</v>
      </c>
      <c r="BH21" s="11">
        <f t="shared" si="20"/>
        <v>3.8194444444444444E-5</v>
      </c>
    </row>
    <row r="22" spans="1:60" ht="64" x14ac:dyDescent="0.2">
      <c r="A22" t="s">
        <v>154</v>
      </c>
      <c r="B22" s="18" t="s">
        <v>1256</v>
      </c>
      <c r="C22" s="22" t="s">
        <v>204</v>
      </c>
      <c r="D22">
        <v>1</v>
      </c>
      <c r="E22">
        <v>1</v>
      </c>
      <c r="F22">
        <f t="shared" si="3"/>
        <v>1</v>
      </c>
      <c r="G22">
        <f t="shared" si="4"/>
        <v>22</v>
      </c>
      <c r="H22">
        <f t="shared" si="5"/>
        <v>22</v>
      </c>
      <c r="I22" s="54">
        <f t="shared" si="6"/>
        <v>120</v>
      </c>
      <c r="J22">
        <v>37</v>
      </c>
      <c r="K22">
        <f t="shared" si="7"/>
        <v>1.6818181818181819</v>
      </c>
      <c r="L22">
        <f t="shared" si="8"/>
        <v>118</v>
      </c>
      <c r="M22" s="2">
        <f t="shared" si="9"/>
        <v>5.3636363636363633</v>
      </c>
      <c r="N22" s="30">
        <v>1</v>
      </c>
      <c r="O22">
        <v>1</v>
      </c>
      <c r="P22" s="32">
        <v>1</v>
      </c>
      <c r="Q22" s="31">
        <v>0</v>
      </c>
      <c r="R22" s="54">
        <v>1</v>
      </c>
      <c r="S22">
        <v>1</v>
      </c>
      <c r="T22">
        <f t="shared" si="10"/>
        <v>0</v>
      </c>
      <c r="U22">
        <v>1</v>
      </c>
      <c r="V22">
        <v>1</v>
      </c>
      <c r="W22">
        <f t="shared" si="11"/>
        <v>0</v>
      </c>
      <c r="X22">
        <f t="shared" si="12"/>
        <v>1</v>
      </c>
      <c r="Y22" s="54">
        <v>1</v>
      </c>
      <c r="Z22" s="54">
        <v>1</v>
      </c>
      <c r="AA22" s="54">
        <v>1</v>
      </c>
      <c r="AB22" s="54">
        <v>1</v>
      </c>
      <c r="AC22" s="54">
        <v>1</v>
      </c>
      <c r="AD22" s="54">
        <v>1</v>
      </c>
      <c r="AE22" s="54">
        <v>1</v>
      </c>
      <c r="AF22">
        <f t="shared" si="13"/>
        <v>2</v>
      </c>
      <c r="AG22" s="54">
        <v>1</v>
      </c>
      <c r="AH22">
        <f t="shared" si="14"/>
        <v>1</v>
      </c>
      <c r="AI22" s="54">
        <v>0</v>
      </c>
      <c r="AJ22" s="54">
        <v>1</v>
      </c>
      <c r="AK22">
        <f t="shared" si="15"/>
        <v>1</v>
      </c>
      <c r="AL22" s="54">
        <v>0</v>
      </c>
      <c r="AM22" s="54">
        <v>0</v>
      </c>
      <c r="AN22" s="54">
        <v>1</v>
      </c>
      <c r="AO22" s="54">
        <v>0</v>
      </c>
      <c r="AP22" s="54">
        <v>1</v>
      </c>
      <c r="AQ22" s="54">
        <v>1</v>
      </c>
      <c r="AR22" s="54">
        <v>1</v>
      </c>
      <c r="AS22" s="54">
        <v>0</v>
      </c>
      <c r="AT22" s="54">
        <v>1</v>
      </c>
      <c r="AU22">
        <f t="shared" si="16"/>
        <v>42.223181818181828</v>
      </c>
      <c r="AV22">
        <f t="shared" si="17"/>
        <v>12.835454545454549</v>
      </c>
      <c r="AW22" s="54">
        <f t="shared" si="18"/>
        <v>14.392727272727271</v>
      </c>
      <c r="AX22">
        <f t="shared" si="19"/>
        <v>14.832727272727276</v>
      </c>
      <c r="AY22" s="54">
        <v>1</v>
      </c>
      <c r="AZ22" s="54">
        <v>1</v>
      </c>
      <c r="BA22" s="54">
        <v>1</v>
      </c>
      <c r="BB22">
        <v>5</v>
      </c>
      <c r="BG22">
        <f t="shared" si="2"/>
        <v>90.909090909090907</v>
      </c>
      <c r="BH22" s="11">
        <f t="shared" si="20"/>
        <v>7.6388888888888887E-5</v>
      </c>
    </row>
    <row r="23" spans="1:60" ht="64" x14ac:dyDescent="0.2">
      <c r="A23" t="s">
        <v>155</v>
      </c>
      <c r="B23" s="18" t="s">
        <v>1272</v>
      </c>
      <c r="C23" s="22" t="s">
        <v>204</v>
      </c>
      <c r="D23">
        <v>1</v>
      </c>
      <c r="E23">
        <v>1</v>
      </c>
      <c r="F23">
        <f t="shared" si="3"/>
        <v>1</v>
      </c>
      <c r="G23">
        <f t="shared" si="4"/>
        <v>22</v>
      </c>
      <c r="H23">
        <f t="shared" si="5"/>
        <v>22</v>
      </c>
      <c r="I23" s="54">
        <f t="shared" si="6"/>
        <v>111</v>
      </c>
      <c r="J23">
        <v>36</v>
      </c>
      <c r="K23">
        <f t="shared" si="7"/>
        <v>1.6363636363636365</v>
      </c>
      <c r="L23">
        <f t="shared" si="8"/>
        <v>109</v>
      </c>
      <c r="M23" s="2">
        <f t="shared" si="9"/>
        <v>4.9545454545454541</v>
      </c>
      <c r="N23" s="30">
        <v>1</v>
      </c>
      <c r="O23">
        <v>1</v>
      </c>
      <c r="P23" s="32">
        <v>1</v>
      </c>
      <c r="Q23" s="31">
        <v>0</v>
      </c>
      <c r="R23" s="54">
        <v>1</v>
      </c>
      <c r="S23">
        <v>1</v>
      </c>
      <c r="T23">
        <f t="shared" si="10"/>
        <v>0</v>
      </c>
      <c r="U23">
        <v>1</v>
      </c>
      <c r="V23">
        <v>1</v>
      </c>
      <c r="W23">
        <f t="shared" si="11"/>
        <v>0</v>
      </c>
      <c r="X23">
        <f t="shared" si="12"/>
        <v>1</v>
      </c>
      <c r="Y23" s="54">
        <v>1</v>
      </c>
      <c r="Z23" s="54">
        <v>1</v>
      </c>
      <c r="AA23" s="54">
        <v>1</v>
      </c>
      <c r="AB23" s="54">
        <v>1</v>
      </c>
      <c r="AC23" s="54">
        <v>1</v>
      </c>
      <c r="AD23" s="54">
        <v>1</v>
      </c>
      <c r="AE23" s="54">
        <v>1</v>
      </c>
      <c r="AF23">
        <f t="shared" si="13"/>
        <v>2</v>
      </c>
      <c r="AG23" s="54">
        <v>1</v>
      </c>
      <c r="AH23">
        <f t="shared" si="14"/>
        <v>1</v>
      </c>
      <c r="AI23" s="54">
        <v>0</v>
      </c>
      <c r="AJ23" s="54">
        <v>1</v>
      </c>
      <c r="AK23">
        <f t="shared" si="15"/>
        <v>1</v>
      </c>
      <c r="AL23" s="54">
        <v>0</v>
      </c>
      <c r="AM23" s="54">
        <v>0</v>
      </c>
      <c r="AN23" s="54">
        <v>1</v>
      </c>
      <c r="AO23" s="54">
        <v>0</v>
      </c>
      <c r="AP23" s="54">
        <v>1</v>
      </c>
      <c r="AQ23" s="54">
        <v>1</v>
      </c>
      <c r="AR23" s="54">
        <v>1</v>
      </c>
      <c r="AS23" s="54">
        <v>0</v>
      </c>
      <c r="AT23" s="54">
        <v>1</v>
      </c>
      <c r="AU23">
        <f t="shared" si="16"/>
        <v>46.068636363636372</v>
      </c>
      <c r="AV23">
        <f t="shared" si="17"/>
        <v>12.299090909090911</v>
      </c>
      <c r="AW23" s="54">
        <f t="shared" si="18"/>
        <v>11.987272727272728</v>
      </c>
      <c r="AX23">
        <f t="shared" si="19"/>
        <v>12.905909090909084</v>
      </c>
      <c r="AY23" s="54">
        <v>1</v>
      </c>
      <c r="AZ23" s="54">
        <v>1</v>
      </c>
      <c r="BA23" s="54">
        <v>1</v>
      </c>
      <c r="BB23">
        <v>5</v>
      </c>
      <c r="BG23">
        <f t="shared" si="2"/>
        <v>90.909090909090907</v>
      </c>
      <c r="BH23" s="11">
        <f t="shared" si="20"/>
        <v>7.6388888888888887E-5</v>
      </c>
    </row>
    <row r="24" spans="1:60" ht="64" x14ac:dyDescent="0.2">
      <c r="A24" t="s">
        <v>156</v>
      </c>
      <c r="B24" s="18" t="s">
        <v>1258</v>
      </c>
      <c r="C24" s="22" t="s">
        <v>204</v>
      </c>
      <c r="D24">
        <v>1</v>
      </c>
      <c r="E24">
        <v>1</v>
      </c>
      <c r="F24">
        <f t="shared" si="3"/>
        <v>1</v>
      </c>
      <c r="G24">
        <f t="shared" si="4"/>
        <v>21</v>
      </c>
      <c r="H24">
        <f t="shared" si="5"/>
        <v>21</v>
      </c>
      <c r="I24" s="54">
        <f t="shared" si="6"/>
        <v>111</v>
      </c>
      <c r="J24">
        <v>35</v>
      </c>
      <c r="K24">
        <f t="shared" si="7"/>
        <v>1.6666666666666667</v>
      </c>
      <c r="L24">
        <f t="shared" si="8"/>
        <v>109</v>
      </c>
      <c r="M24" s="2">
        <f t="shared" si="9"/>
        <v>5.1904761904761907</v>
      </c>
      <c r="N24" s="30">
        <v>1</v>
      </c>
      <c r="O24">
        <v>1</v>
      </c>
      <c r="P24" s="32">
        <v>1</v>
      </c>
      <c r="Q24" s="31">
        <v>0</v>
      </c>
      <c r="R24" s="54">
        <v>1</v>
      </c>
      <c r="S24">
        <v>1</v>
      </c>
      <c r="T24">
        <f t="shared" si="10"/>
        <v>0</v>
      </c>
      <c r="U24">
        <v>1</v>
      </c>
      <c r="V24">
        <v>1</v>
      </c>
      <c r="W24">
        <f t="shared" si="11"/>
        <v>0</v>
      </c>
      <c r="X24">
        <f t="shared" si="12"/>
        <v>1</v>
      </c>
      <c r="Y24" s="54">
        <v>1</v>
      </c>
      <c r="Z24" s="54">
        <v>1</v>
      </c>
      <c r="AA24" s="54">
        <v>1</v>
      </c>
      <c r="AB24" s="54">
        <v>1</v>
      </c>
      <c r="AC24" s="54">
        <v>1</v>
      </c>
      <c r="AD24" s="54">
        <v>1</v>
      </c>
      <c r="AE24" s="54">
        <v>1</v>
      </c>
      <c r="AF24">
        <f t="shared" si="13"/>
        <v>2</v>
      </c>
      <c r="AG24" s="54">
        <v>1</v>
      </c>
      <c r="AH24">
        <f t="shared" si="14"/>
        <v>1</v>
      </c>
      <c r="AI24" s="54">
        <v>0</v>
      </c>
      <c r="AJ24" s="54">
        <v>1</v>
      </c>
      <c r="AK24">
        <f t="shared" si="15"/>
        <v>1</v>
      </c>
      <c r="AL24" s="54">
        <v>0</v>
      </c>
      <c r="AM24" s="54">
        <v>0</v>
      </c>
      <c r="AN24" s="54">
        <v>1</v>
      </c>
      <c r="AO24" s="54">
        <v>0</v>
      </c>
      <c r="AP24" s="54">
        <v>1</v>
      </c>
      <c r="AQ24" s="54">
        <v>1</v>
      </c>
      <c r="AR24" s="54">
        <v>1</v>
      </c>
      <c r="AS24" s="54">
        <v>0</v>
      </c>
      <c r="AT24" s="54">
        <v>1</v>
      </c>
      <c r="AU24">
        <f t="shared" si="16"/>
        <v>44.52000000000001</v>
      </c>
      <c r="AV24">
        <f t="shared" si="17"/>
        <v>12.266666666666669</v>
      </c>
      <c r="AW24" s="54">
        <f t="shared" si="18"/>
        <v>13.310476190476194</v>
      </c>
      <c r="AX24">
        <f t="shared" si="19"/>
        <v>13.517142857142858</v>
      </c>
      <c r="AY24" s="54">
        <v>1</v>
      </c>
      <c r="AZ24" s="54">
        <v>1</v>
      </c>
      <c r="BA24" s="54">
        <v>1</v>
      </c>
      <c r="BB24">
        <v>5</v>
      </c>
      <c r="BG24">
        <f t="shared" si="2"/>
        <v>95.238095238095227</v>
      </c>
      <c r="BH24" s="11">
        <f t="shared" si="20"/>
        <v>7.2916666666666659E-5</v>
      </c>
    </row>
    <row r="25" spans="1:60" ht="48" x14ac:dyDescent="0.2">
      <c r="A25">
        <v>14</v>
      </c>
      <c r="B25" s="18" t="s">
        <v>1238</v>
      </c>
      <c r="C25" s="3" t="s">
        <v>192</v>
      </c>
      <c r="D25">
        <v>1</v>
      </c>
      <c r="E25">
        <v>1</v>
      </c>
      <c r="F25">
        <f t="shared" si="3"/>
        <v>1</v>
      </c>
      <c r="G25">
        <f t="shared" si="4"/>
        <v>10</v>
      </c>
      <c r="H25">
        <f t="shared" si="5"/>
        <v>10</v>
      </c>
      <c r="I25" s="54">
        <f t="shared" si="6"/>
        <v>64</v>
      </c>
      <c r="J25">
        <v>23</v>
      </c>
      <c r="K25">
        <f t="shared" si="7"/>
        <v>2.2999999999999998</v>
      </c>
      <c r="L25">
        <f t="shared" si="8"/>
        <v>63</v>
      </c>
      <c r="M25" s="2">
        <f t="shared" si="9"/>
        <v>6.3</v>
      </c>
      <c r="N25" s="30">
        <v>1</v>
      </c>
      <c r="O25">
        <v>1</v>
      </c>
      <c r="P25" s="32">
        <v>1</v>
      </c>
      <c r="Q25" s="31">
        <v>0</v>
      </c>
      <c r="R25" s="54">
        <v>1</v>
      </c>
      <c r="S25">
        <v>1</v>
      </c>
      <c r="T25">
        <f t="shared" si="10"/>
        <v>0</v>
      </c>
      <c r="U25">
        <v>1</v>
      </c>
      <c r="V25">
        <v>1</v>
      </c>
      <c r="W25">
        <f t="shared" si="11"/>
        <v>0</v>
      </c>
      <c r="X25">
        <f t="shared" si="12"/>
        <v>1</v>
      </c>
      <c r="Y25" s="54">
        <v>1</v>
      </c>
      <c r="Z25" s="54">
        <v>1</v>
      </c>
      <c r="AA25" s="54">
        <v>0</v>
      </c>
      <c r="AB25" s="54">
        <v>1</v>
      </c>
      <c r="AC25" s="54">
        <v>1</v>
      </c>
      <c r="AD25" s="54">
        <v>1</v>
      </c>
      <c r="AE25" s="54">
        <v>1</v>
      </c>
      <c r="AF25">
        <f t="shared" si="13"/>
        <v>1</v>
      </c>
      <c r="AG25" s="54">
        <v>1</v>
      </c>
      <c r="AH25">
        <f t="shared" si="14"/>
        <v>1</v>
      </c>
      <c r="AI25" s="54">
        <v>0</v>
      </c>
      <c r="AJ25" s="54">
        <v>1</v>
      </c>
      <c r="AK25">
        <f t="shared" si="15"/>
        <v>1</v>
      </c>
      <c r="AL25" s="54">
        <v>1</v>
      </c>
      <c r="AM25" s="54">
        <v>1</v>
      </c>
      <c r="AN25" s="54">
        <v>1</v>
      </c>
      <c r="AO25" s="54">
        <v>0</v>
      </c>
      <c r="AP25" s="54">
        <v>1</v>
      </c>
      <c r="AQ25" s="54">
        <v>1</v>
      </c>
      <c r="AR25" s="54">
        <v>1</v>
      </c>
      <c r="AS25" s="54">
        <v>1</v>
      </c>
      <c r="AT25" s="54">
        <v>1</v>
      </c>
      <c r="AU25">
        <f t="shared" si="16"/>
        <v>2.1050000000000253</v>
      </c>
      <c r="AV25">
        <f t="shared" si="17"/>
        <v>15.45</v>
      </c>
      <c r="AW25" s="54">
        <f t="shared" si="18"/>
        <v>18.283999999999995</v>
      </c>
      <c r="AX25">
        <f t="shared" si="19"/>
        <v>13.243000000000002</v>
      </c>
      <c r="AY25" s="54">
        <v>1</v>
      </c>
      <c r="AZ25" s="54">
        <v>1</v>
      </c>
      <c r="BA25" s="54">
        <v>1</v>
      </c>
      <c r="BB25">
        <v>3</v>
      </c>
      <c r="BG25">
        <f t="shared" si="2"/>
        <v>100</v>
      </c>
      <c r="BH25" s="11">
        <f t="shared" si="20"/>
        <v>3.4722222222222222E-5</v>
      </c>
    </row>
    <row r="26" spans="1:60" ht="80" x14ac:dyDescent="0.2">
      <c r="A26">
        <v>15</v>
      </c>
      <c r="B26" s="20" t="s">
        <v>1279</v>
      </c>
      <c r="C26" s="22" t="s">
        <v>204</v>
      </c>
      <c r="D26">
        <v>1</v>
      </c>
      <c r="E26">
        <v>1</v>
      </c>
      <c r="F26">
        <f t="shared" si="3"/>
        <v>1</v>
      </c>
      <c r="G26">
        <f t="shared" si="4"/>
        <v>29</v>
      </c>
      <c r="H26">
        <f t="shared" si="5"/>
        <v>29</v>
      </c>
      <c r="I26" s="54">
        <f t="shared" si="6"/>
        <v>147</v>
      </c>
      <c r="J26">
        <v>52</v>
      </c>
      <c r="K26">
        <f t="shared" si="7"/>
        <v>1.7931034482758621</v>
      </c>
      <c r="L26">
        <f t="shared" si="8"/>
        <v>145</v>
      </c>
      <c r="M26" s="2">
        <f t="shared" si="9"/>
        <v>5</v>
      </c>
      <c r="N26" s="30">
        <v>1</v>
      </c>
      <c r="O26">
        <v>1</v>
      </c>
      <c r="P26" s="32">
        <v>1</v>
      </c>
      <c r="Q26" s="31">
        <v>0</v>
      </c>
      <c r="R26" s="54">
        <v>1</v>
      </c>
      <c r="S26">
        <v>1</v>
      </c>
      <c r="T26">
        <f t="shared" si="10"/>
        <v>0</v>
      </c>
      <c r="U26">
        <v>1</v>
      </c>
      <c r="V26">
        <v>1</v>
      </c>
      <c r="W26">
        <f t="shared" si="11"/>
        <v>0</v>
      </c>
      <c r="X26">
        <f t="shared" si="12"/>
        <v>1</v>
      </c>
      <c r="Y26" s="54">
        <v>1</v>
      </c>
      <c r="Z26" s="54">
        <v>1</v>
      </c>
      <c r="AA26" s="54">
        <v>1</v>
      </c>
      <c r="AB26" s="54">
        <v>1</v>
      </c>
      <c r="AC26" s="54">
        <v>1</v>
      </c>
      <c r="AD26" s="54">
        <v>1</v>
      </c>
      <c r="AE26" s="54">
        <v>1</v>
      </c>
      <c r="AF26">
        <f t="shared" si="13"/>
        <v>2</v>
      </c>
      <c r="AG26" s="54">
        <v>0</v>
      </c>
      <c r="AH26">
        <f t="shared" si="14"/>
        <v>1</v>
      </c>
      <c r="AI26" s="54">
        <v>0</v>
      </c>
      <c r="AJ26" s="54">
        <v>1</v>
      </c>
      <c r="AK26">
        <f t="shared" si="15"/>
        <v>1</v>
      </c>
      <c r="AL26" s="54">
        <v>0</v>
      </c>
      <c r="AM26" s="54">
        <v>1</v>
      </c>
      <c r="AN26" s="54">
        <v>1</v>
      </c>
      <c r="AO26" s="54">
        <v>1</v>
      </c>
      <c r="AP26" s="54">
        <v>1</v>
      </c>
      <c r="AQ26" s="54">
        <v>1</v>
      </c>
      <c r="AR26" s="54">
        <v>1</v>
      </c>
      <c r="AS26" s="54">
        <v>1</v>
      </c>
      <c r="AT26" s="54">
        <v>1</v>
      </c>
      <c r="AU26">
        <f t="shared" si="16"/>
        <v>25.70344827586209</v>
      </c>
      <c r="AV26">
        <f t="shared" si="17"/>
        <v>16.878620689655175</v>
      </c>
      <c r="AW26" s="54">
        <f t="shared" si="18"/>
        <v>12.579310344827583</v>
      </c>
      <c r="AX26">
        <f t="shared" si="19"/>
        <v>16.619999999999997</v>
      </c>
      <c r="AY26" s="54">
        <v>1</v>
      </c>
      <c r="AZ26" s="54">
        <v>1</v>
      </c>
      <c r="BA26" s="54">
        <v>1</v>
      </c>
      <c r="BB26">
        <v>7</v>
      </c>
      <c r="BG26">
        <f t="shared" si="2"/>
        <v>68.965517241379303</v>
      </c>
      <c r="BH26" s="11">
        <f t="shared" si="20"/>
        <v>1.0069444444444445E-4</v>
      </c>
    </row>
    <row r="27" spans="1:60" ht="48" x14ac:dyDescent="0.2">
      <c r="A27">
        <v>16</v>
      </c>
      <c r="B27" s="18" t="s">
        <v>1228</v>
      </c>
      <c r="C27" s="3" t="s">
        <v>192</v>
      </c>
      <c r="D27">
        <v>1</v>
      </c>
      <c r="E27">
        <v>1</v>
      </c>
      <c r="F27">
        <f t="shared" si="3"/>
        <v>1</v>
      </c>
      <c r="G27">
        <f t="shared" si="4"/>
        <v>19</v>
      </c>
      <c r="H27">
        <f t="shared" si="5"/>
        <v>19</v>
      </c>
      <c r="I27" s="54">
        <f t="shared" si="6"/>
        <v>101</v>
      </c>
      <c r="J27">
        <v>31</v>
      </c>
      <c r="K27">
        <f t="shared" si="7"/>
        <v>1.631578947368421</v>
      </c>
      <c r="L27">
        <f t="shared" si="8"/>
        <v>99</v>
      </c>
      <c r="M27" s="2">
        <f t="shared" si="9"/>
        <v>5.2105263157894735</v>
      </c>
      <c r="N27" s="31">
        <v>0</v>
      </c>
      <c r="O27">
        <v>1</v>
      </c>
      <c r="P27" s="32">
        <v>1</v>
      </c>
      <c r="Q27" s="31">
        <v>0</v>
      </c>
      <c r="R27" s="54">
        <v>0</v>
      </c>
      <c r="S27">
        <v>1</v>
      </c>
      <c r="T27">
        <f t="shared" si="10"/>
        <v>0</v>
      </c>
      <c r="U27">
        <v>0</v>
      </c>
      <c r="V27">
        <v>1</v>
      </c>
      <c r="W27">
        <f t="shared" si="11"/>
        <v>0</v>
      </c>
      <c r="X27">
        <f t="shared" si="12"/>
        <v>1</v>
      </c>
      <c r="Y27" s="54">
        <v>1</v>
      </c>
      <c r="Z27" s="54">
        <v>1</v>
      </c>
      <c r="AA27" s="54">
        <v>1</v>
      </c>
      <c r="AB27" s="54">
        <v>1</v>
      </c>
      <c r="AC27" s="54">
        <v>1</v>
      </c>
      <c r="AD27" s="54">
        <v>1</v>
      </c>
      <c r="AE27" s="54">
        <v>1</v>
      </c>
      <c r="AF27">
        <f t="shared" si="13"/>
        <v>2</v>
      </c>
      <c r="AG27" s="54">
        <v>0</v>
      </c>
      <c r="AH27">
        <f t="shared" si="14"/>
        <v>1</v>
      </c>
      <c r="AI27" s="54">
        <v>1</v>
      </c>
      <c r="AJ27" s="54">
        <v>1</v>
      </c>
      <c r="AK27">
        <f t="shared" si="15"/>
        <v>1</v>
      </c>
      <c r="AL27" s="54">
        <v>1</v>
      </c>
      <c r="AM27" s="54">
        <v>1</v>
      </c>
      <c r="AN27" s="54">
        <v>0</v>
      </c>
      <c r="AO27" s="54">
        <v>1</v>
      </c>
      <c r="AP27" s="54">
        <v>1</v>
      </c>
      <c r="AQ27" s="54">
        <v>1</v>
      </c>
      <c r="AR27" s="54">
        <v>1</v>
      </c>
      <c r="AS27" s="54">
        <v>1</v>
      </c>
      <c r="AT27" s="54">
        <v>1</v>
      </c>
      <c r="AU27">
        <f t="shared" si="16"/>
        <v>49.518421052631595</v>
      </c>
      <c r="AV27">
        <f t="shared" si="17"/>
        <v>11.072631578947369</v>
      </c>
      <c r="AW27" s="54">
        <f t="shared" si="18"/>
        <v>13.279999999999998</v>
      </c>
      <c r="AX27">
        <f t="shared" si="19"/>
        <v>12.611578947368422</v>
      </c>
      <c r="AY27" s="54">
        <v>1</v>
      </c>
      <c r="AZ27" s="54">
        <v>1</v>
      </c>
      <c r="BA27" s="54">
        <v>1</v>
      </c>
      <c r="BB27">
        <v>5</v>
      </c>
      <c r="BG27">
        <f t="shared" si="2"/>
        <v>105.26315789473684</v>
      </c>
      <c r="BH27" s="11">
        <f t="shared" si="20"/>
        <v>6.597222222222223E-5</v>
      </c>
    </row>
    <row r="28" spans="1:60" ht="64" x14ac:dyDescent="0.2">
      <c r="A28">
        <v>17</v>
      </c>
      <c r="B28" s="19" t="s">
        <v>1229</v>
      </c>
      <c r="C28" s="22" t="s">
        <v>204</v>
      </c>
      <c r="D28">
        <v>1</v>
      </c>
      <c r="E28">
        <v>1</v>
      </c>
      <c r="F28">
        <f t="shared" si="3"/>
        <v>1</v>
      </c>
      <c r="G28">
        <f t="shared" si="4"/>
        <v>23</v>
      </c>
      <c r="H28">
        <f t="shared" si="5"/>
        <v>23</v>
      </c>
      <c r="I28" s="54">
        <f t="shared" si="6"/>
        <v>119</v>
      </c>
      <c r="J28">
        <v>37</v>
      </c>
      <c r="K28">
        <f t="shared" si="7"/>
        <v>1.6086956521739131</v>
      </c>
      <c r="L28">
        <f t="shared" si="8"/>
        <v>115</v>
      </c>
      <c r="M28" s="2">
        <f t="shared" si="9"/>
        <v>5</v>
      </c>
      <c r="N28" s="31">
        <v>0</v>
      </c>
      <c r="O28">
        <v>0</v>
      </c>
      <c r="P28" s="33">
        <v>0</v>
      </c>
      <c r="Q28" s="31">
        <v>0</v>
      </c>
      <c r="R28" s="54">
        <v>1</v>
      </c>
      <c r="S28">
        <v>1</v>
      </c>
      <c r="T28">
        <f t="shared" si="10"/>
        <v>0</v>
      </c>
      <c r="U28">
        <v>1</v>
      </c>
      <c r="V28">
        <v>1</v>
      </c>
      <c r="W28">
        <f t="shared" si="11"/>
        <v>0</v>
      </c>
      <c r="X28">
        <f t="shared" si="12"/>
        <v>1</v>
      </c>
      <c r="Y28" s="54">
        <v>1</v>
      </c>
      <c r="Z28" s="54">
        <v>1</v>
      </c>
      <c r="AA28" s="54">
        <v>1</v>
      </c>
      <c r="AB28" s="54">
        <v>1</v>
      </c>
      <c r="AC28" s="54">
        <v>1</v>
      </c>
      <c r="AD28" s="54">
        <v>0</v>
      </c>
      <c r="AE28" s="54">
        <v>1</v>
      </c>
      <c r="AF28">
        <f t="shared" si="13"/>
        <v>4</v>
      </c>
      <c r="AG28" s="54">
        <v>1</v>
      </c>
      <c r="AH28">
        <f t="shared" si="14"/>
        <v>1</v>
      </c>
      <c r="AI28" s="54">
        <v>0</v>
      </c>
      <c r="AJ28" s="54">
        <v>1</v>
      </c>
      <c r="AK28">
        <f t="shared" si="15"/>
        <v>0</v>
      </c>
      <c r="AL28" s="54">
        <v>0</v>
      </c>
      <c r="AM28" s="54">
        <v>0</v>
      </c>
      <c r="AN28" s="54">
        <v>0</v>
      </c>
      <c r="AO28" s="54">
        <v>0</v>
      </c>
      <c r="AP28" s="54">
        <v>1</v>
      </c>
      <c r="AQ28" s="54">
        <v>1</v>
      </c>
      <c r="AR28" s="54">
        <v>1</v>
      </c>
      <c r="AS28" s="54">
        <v>0</v>
      </c>
      <c r="AT28" s="54">
        <v>1</v>
      </c>
      <c r="AU28">
        <f t="shared" si="16"/>
        <v>47.394347826086971</v>
      </c>
      <c r="AV28">
        <f t="shared" si="17"/>
        <v>12.362608695652174</v>
      </c>
      <c r="AW28" s="54">
        <f t="shared" si="18"/>
        <v>12.313043478260866</v>
      </c>
      <c r="AX28">
        <f t="shared" si="19"/>
        <v>13.619999999999997</v>
      </c>
      <c r="AY28" s="54">
        <v>1</v>
      </c>
      <c r="AZ28" s="54">
        <v>1</v>
      </c>
      <c r="BA28" s="54">
        <v>1</v>
      </c>
      <c r="BB28">
        <v>8</v>
      </c>
      <c r="BG28">
        <f t="shared" si="2"/>
        <v>173.91304347826087</v>
      </c>
      <c r="BH28" s="11">
        <f t="shared" si="20"/>
        <v>7.9861111111111116E-5</v>
      </c>
    </row>
    <row r="29" spans="1:60" ht="112" x14ac:dyDescent="0.2">
      <c r="A29">
        <v>18</v>
      </c>
      <c r="B29" s="20" t="s">
        <v>1230</v>
      </c>
      <c r="C29" s="3" t="s">
        <v>192</v>
      </c>
      <c r="D29">
        <v>1</v>
      </c>
      <c r="E29">
        <v>1</v>
      </c>
      <c r="F29">
        <f t="shared" si="3"/>
        <v>1</v>
      </c>
      <c r="G29">
        <f t="shared" si="4"/>
        <v>42</v>
      </c>
      <c r="H29">
        <f t="shared" si="5"/>
        <v>42</v>
      </c>
      <c r="I29" s="54">
        <f t="shared" si="6"/>
        <v>225</v>
      </c>
      <c r="J29">
        <v>80</v>
      </c>
      <c r="K29">
        <f t="shared" si="7"/>
        <v>1.9047619047619047</v>
      </c>
      <c r="L29">
        <f t="shared" si="8"/>
        <v>220</v>
      </c>
      <c r="M29" s="2">
        <f t="shared" si="9"/>
        <v>5.2380952380952381</v>
      </c>
      <c r="N29" s="31">
        <v>0</v>
      </c>
      <c r="O29">
        <v>1</v>
      </c>
      <c r="P29" s="32">
        <v>1</v>
      </c>
      <c r="Q29" s="31">
        <v>0</v>
      </c>
      <c r="R29" s="54">
        <v>0</v>
      </c>
      <c r="S29">
        <v>1</v>
      </c>
      <c r="T29">
        <f t="shared" si="10"/>
        <v>0</v>
      </c>
      <c r="U29">
        <v>1</v>
      </c>
      <c r="V29">
        <v>1</v>
      </c>
      <c r="W29">
        <f t="shared" si="11"/>
        <v>0</v>
      </c>
      <c r="X29">
        <f t="shared" si="12"/>
        <v>1</v>
      </c>
      <c r="Y29">
        <v>0</v>
      </c>
      <c r="Z29" s="54">
        <v>1</v>
      </c>
      <c r="AA29" s="54">
        <v>1</v>
      </c>
      <c r="AB29" s="54">
        <v>1</v>
      </c>
      <c r="AC29" s="54">
        <v>1</v>
      </c>
      <c r="AD29">
        <v>1</v>
      </c>
      <c r="AE29" s="54">
        <v>1</v>
      </c>
      <c r="AF29">
        <f t="shared" si="13"/>
        <v>5</v>
      </c>
      <c r="AG29">
        <v>1</v>
      </c>
      <c r="AH29">
        <f t="shared" si="14"/>
        <v>1</v>
      </c>
      <c r="AI29" s="54">
        <v>1</v>
      </c>
      <c r="AJ29">
        <v>1</v>
      </c>
      <c r="AK29">
        <f t="shared" si="15"/>
        <v>0</v>
      </c>
      <c r="AL29" s="54">
        <v>0</v>
      </c>
      <c r="AM29" s="54">
        <v>0</v>
      </c>
      <c r="AN29" s="54">
        <v>1</v>
      </c>
      <c r="AO29" s="54">
        <v>0</v>
      </c>
      <c r="AP29">
        <v>1</v>
      </c>
      <c r="AQ29" s="54">
        <v>1</v>
      </c>
      <c r="AR29">
        <v>0</v>
      </c>
      <c r="AS29" s="54">
        <v>0</v>
      </c>
      <c r="AT29" s="54">
        <v>1</v>
      </c>
      <c r="AU29">
        <f t="shared" si="16"/>
        <v>3.0621428571429021</v>
      </c>
      <c r="AV29">
        <f t="shared" si="17"/>
        <v>23.266190476190477</v>
      </c>
      <c r="AW29" s="54">
        <f t="shared" si="18"/>
        <v>14.295238095238094</v>
      </c>
      <c r="AX29">
        <f t="shared" si="19"/>
        <v>24.241428571428571</v>
      </c>
      <c r="AY29" s="54">
        <v>0</v>
      </c>
      <c r="AZ29" s="54">
        <v>1</v>
      </c>
      <c r="BA29" s="54">
        <v>1</v>
      </c>
      <c r="BB29">
        <v>15</v>
      </c>
      <c r="BG29">
        <f t="shared" si="2"/>
        <v>119.04761904761904</v>
      </c>
      <c r="BH29" s="11">
        <f t="shared" si="20"/>
        <v>1.4583333333333332E-4</v>
      </c>
    </row>
    <row r="30" spans="1:60" x14ac:dyDescent="0.2">
      <c r="F30">
        <f t="shared" si="3"/>
        <v>0</v>
      </c>
      <c r="G30">
        <f t="shared" si="4"/>
        <v>0</v>
      </c>
      <c r="H30">
        <f t="shared" si="5"/>
        <v>0</v>
      </c>
      <c r="I30" s="54">
        <f t="shared" si="6"/>
        <v>0</v>
      </c>
      <c r="K30">
        <f t="shared" si="7"/>
        <v>0</v>
      </c>
      <c r="L30">
        <f t="shared" si="8"/>
        <v>0</v>
      </c>
      <c r="M30" s="2">
        <f t="shared" si="9"/>
        <v>0</v>
      </c>
      <c r="T30">
        <f t="shared" si="10"/>
        <v>0</v>
      </c>
      <c r="W30">
        <f t="shared" si="11"/>
        <v>0</v>
      </c>
      <c r="X30">
        <f t="shared" si="12"/>
        <v>0</v>
      </c>
      <c r="AC30" s="54"/>
      <c r="AF30">
        <f t="shared" si="13"/>
        <v>0</v>
      </c>
      <c r="AH30">
        <f t="shared" si="14"/>
        <v>0</v>
      </c>
      <c r="AK30">
        <f t="shared" si="15"/>
        <v>0</v>
      </c>
      <c r="AU30">
        <f t="shared" si="16"/>
        <v>0</v>
      </c>
      <c r="AV30">
        <f t="shared" si="17"/>
        <v>0</v>
      </c>
      <c r="AW30" s="54">
        <f t="shared" si="18"/>
        <v>0</v>
      </c>
      <c r="AX30">
        <f t="shared" si="19"/>
        <v>0</v>
      </c>
      <c r="BG30">
        <f t="shared" ref="BG30:BG68" si="21">IF(E30=0,0,AF30/E30*1000)</f>
        <v>0</v>
      </c>
      <c r="BH30" s="11">
        <f t="shared" si="20"/>
        <v>0</v>
      </c>
    </row>
    <row r="31" spans="1:60" x14ac:dyDescent="0.2">
      <c r="F31">
        <f t="shared" si="3"/>
        <v>0</v>
      </c>
      <c r="G31">
        <f t="shared" si="4"/>
        <v>0</v>
      </c>
      <c r="H31">
        <f t="shared" si="5"/>
        <v>0</v>
      </c>
      <c r="I31" s="54">
        <f t="shared" si="6"/>
        <v>0</v>
      </c>
      <c r="K31">
        <f t="shared" si="7"/>
        <v>0</v>
      </c>
      <c r="L31">
        <f t="shared" si="8"/>
        <v>0</v>
      </c>
      <c r="M31" s="2">
        <f t="shared" si="9"/>
        <v>0</v>
      </c>
      <c r="T31">
        <f t="shared" si="10"/>
        <v>0</v>
      </c>
      <c r="W31">
        <f t="shared" si="11"/>
        <v>0</v>
      </c>
      <c r="X31">
        <f t="shared" si="12"/>
        <v>0</v>
      </c>
      <c r="AF31">
        <f t="shared" si="13"/>
        <v>0</v>
      </c>
      <c r="AH31">
        <f t="shared" si="14"/>
        <v>0</v>
      </c>
      <c r="AK31">
        <f t="shared" si="15"/>
        <v>0</v>
      </c>
      <c r="AU31">
        <f t="shared" si="16"/>
        <v>0</v>
      </c>
      <c r="AV31">
        <f t="shared" si="17"/>
        <v>0</v>
      </c>
      <c r="AW31" s="54">
        <f t="shared" si="18"/>
        <v>0</v>
      </c>
      <c r="AX31">
        <f t="shared" si="19"/>
        <v>0</v>
      </c>
      <c r="BG31">
        <f t="shared" si="21"/>
        <v>0</v>
      </c>
      <c r="BH31" s="11">
        <f t="shared" si="20"/>
        <v>0</v>
      </c>
    </row>
    <row r="32" spans="1:60" x14ac:dyDescent="0.2">
      <c r="F32">
        <f t="shared" si="3"/>
        <v>0</v>
      </c>
      <c r="G32">
        <f t="shared" si="4"/>
        <v>0</v>
      </c>
      <c r="H32">
        <f t="shared" si="5"/>
        <v>0</v>
      </c>
      <c r="I32" s="54">
        <f t="shared" si="6"/>
        <v>0</v>
      </c>
      <c r="K32">
        <f t="shared" si="7"/>
        <v>0</v>
      </c>
      <c r="L32">
        <f t="shared" si="8"/>
        <v>0</v>
      </c>
      <c r="M32" s="2">
        <f t="shared" si="9"/>
        <v>0</v>
      </c>
      <c r="T32">
        <f t="shared" si="10"/>
        <v>0</v>
      </c>
      <c r="W32">
        <f t="shared" si="11"/>
        <v>0</v>
      </c>
      <c r="X32">
        <f t="shared" si="12"/>
        <v>0</v>
      </c>
      <c r="AF32">
        <f t="shared" si="13"/>
        <v>0</v>
      </c>
      <c r="AH32">
        <f t="shared" si="14"/>
        <v>0</v>
      </c>
      <c r="AK32">
        <f t="shared" si="15"/>
        <v>0</v>
      </c>
      <c r="AU32">
        <f t="shared" si="16"/>
        <v>0</v>
      </c>
      <c r="AV32">
        <f t="shared" si="17"/>
        <v>0</v>
      </c>
      <c r="AW32" s="54">
        <f t="shared" si="18"/>
        <v>0</v>
      </c>
      <c r="AX32">
        <f t="shared" si="19"/>
        <v>0</v>
      </c>
      <c r="BG32">
        <f t="shared" si="21"/>
        <v>0</v>
      </c>
      <c r="BH32" s="11">
        <f t="shared" si="20"/>
        <v>0</v>
      </c>
    </row>
    <row r="33" spans="6:60" x14ac:dyDescent="0.2">
      <c r="F33">
        <f t="shared" si="3"/>
        <v>0</v>
      </c>
      <c r="G33">
        <f t="shared" si="4"/>
        <v>0</v>
      </c>
      <c r="H33">
        <f t="shared" si="5"/>
        <v>0</v>
      </c>
      <c r="I33" s="54">
        <f t="shared" si="6"/>
        <v>0</v>
      </c>
      <c r="K33">
        <f t="shared" si="7"/>
        <v>0</v>
      </c>
      <c r="L33">
        <f t="shared" si="8"/>
        <v>0</v>
      </c>
      <c r="M33" s="2">
        <f t="shared" si="9"/>
        <v>0</v>
      </c>
      <c r="T33">
        <f t="shared" si="10"/>
        <v>0</v>
      </c>
      <c r="W33">
        <f t="shared" si="11"/>
        <v>0</v>
      </c>
      <c r="X33">
        <f t="shared" si="12"/>
        <v>0</v>
      </c>
      <c r="AF33">
        <f t="shared" si="13"/>
        <v>0</v>
      </c>
      <c r="AH33">
        <f t="shared" si="14"/>
        <v>0</v>
      </c>
      <c r="AK33">
        <f t="shared" si="15"/>
        <v>0</v>
      </c>
      <c r="AU33">
        <f t="shared" si="16"/>
        <v>0</v>
      </c>
      <c r="AV33">
        <f t="shared" si="17"/>
        <v>0</v>
      </c>
      <c r="AW33" s="54">
        <f t="shared" si="18"/>
        <v>0</v>
      </c>
      <c r="AX33">
        <f t="shared" si="19"/>
        <v>0</v>
      </c>
      <c r="BG33">
        <f t="shared" si="21"/>
        <v>0</v>
      </c>
      <c r="BH33" s="11">
        <f t="shared" si="20"/>
        <v>0</v>
      </c>
    </row>
    <row r="34" spans="6:60" x14ac:dyDescent="0.2">
      <c r="F34">
        <f t="shared" si="3"/>
        <v>0</v>
      </c>
      <c r="G34">
        <f t="shared" si="4"/>
        <v>0</v>
      </c>
      <c r="H34">
        <f t="shared" si="5"/>
        <v>0</v>
      </c>
      <c r="I34" s="54">
        <f t="shared" si="6"/>
        <v>0</v>
      </c>
      <c r="K34">
        <f t="shared" si="7"/>
        <v>0</v>
      </c>
      <c r="L34">
        <f t="shared" si="8"/>
        <v>0</v>
      </c>
      <c r="M34" s="2">
        <f t="shared" si="9"/>
        <v>0</v>
      </c>
      <c r="T34">
        <f t="shared" si="10"/>
        <v>0</v>
      </c>
      <c r="W34">
        <f t="shared" si="11"/>
        <v>0</v>
      </c>
      <c r="X34">
        <f t="shared" si="12"/>
        <v>0</v>
      </c>
      <c r="AF34">
        <f t="shared" si="13"/>
        <v>0</v>
      </c>
      <c r="AH34">
        <f t="shared" si="14"/>
        <v>0</v>
      </c>
      <c r="AK34">
        <f t="shared" si="15"/>
        <v>0</v>
      </c>
      <c r="AU34">
        <f t="shared" si="16"/>
        <v>0</v>
      </c>
      <c r="AV34">
        <f t="shared" si="17"/>
        <v>0</v>
      </c>
      <c r="AW34" s="54">
        <f t="shared" si="18"/>
        <v>0</v>
      </c>
      <c r="AX34">
        <f t="shared" si="19"/>
        <v>0</v>
      </c>
      <c r="BG34">
        <f t="shared" si="21"/>
        <v>0</v>
      </c>
      <c r="BH34" s="11">
        <f t="shared" si="20"/>
        <v>0</v>
      </c>
    </row>
    <row r="35" spans="6:60" x14ac:dyDescent="0.2">
      <c r="F35">
        <f t="shared" si="3"/>
        <v>0</v>
      </c>
      <c r="G35">
        <f t="shared" si="4"/>
        <v>0</v>
      </c>
      <c r="H35">
        <f t="shared" si="5"/>
        <v>0</v>
      </c>
      <c r="I35" s="54">
        <f t="shared" si="6"/>
        <v>0</v>
      </c>
      <c r="K35">
        <f t="shared" si="7"/>
        <v>0</v>
      </c>
      <c r="L35">
        <f t="shared" si="8"/>
        <v>0</v>
      </c>
      <c r="M35" s="2">
        <f t="shared" si="9"/>
        <v>0</v>
      </c>
      <c r="T35">
        <f t="shared" si="10"/>
        <v>0</v>
      </c>
      <c r="W35">
        <f t="shared" si="11"/>
        <v>0</v>
      </c>
      <c r="X35">
        <f t="shared" si="12"/>
        <v>0</v>
      </c>
      <c r="AF35">
        <f t="shared" si="13"/>
        <v>0</v>
      </c>
      <c r="AH35">
        <f t="shared" si="14"/>
        <v>0</v>
      </c>
      <c r="AK35">
        <f t="shared" si="15"/>
        <v>0</v>
      </c>
      <c r="AU35">
        <f t="shared" si="16"/>
        <v>0</v>
      </c>
      <c r="AV35">
        <f t="shared" si="17"/>
        <v>0</v>
      </c>
      <c r="AW35" s="54">
        <f t="shared" si="18"/>
        <v>0</v>
      </c>
      <c r="AX35">
        <f t="shared" si="19"/>
        <v>0</v>
      </c>
      <c r="BG35">
        <f t="shared" si="21"/>
        <v>0</v>
      </c>
      <c r="BH35" s="11">
        <f t="shared" si="20"/>
        <v>0</v>
      </c>
    </row>
    <row r="36" spans="6:60" x14ac:dyDescent="0.2">
      <c r="F36">
        <f t="shared" si="3"/>
        <v>0</v>
      </c>
      <c r="G36">
        <f t="shared" si="4"/>
        <v>0</v>
      </c>
      <c r="H36">
        <f t="shared" si="5"/>
        <v>0</v>
      </c>
      <c r="I36" s="54">
        <f t="shared" si="6"/>
        <v>0</v>
      </c>
      <c r="K36">
        <f t="shared" si="7"/>
        <v>0</v>
      </c>
      <c r="L36">
        <f t="shared" si="8"/>
        <v>0</v>
      </c>
      <c r="M36" s="2">
        <f t="shared" si="9"/>
        <v>0</v>
      </c>
      <c r="T36">
        <f t="shared" si="10"/>
        <v>0</v>
      </c>
      <c r="W36">
        <f t="shared" si="11"/>
        <v>0</v>
      </c>
      <c r="X36">
        <f t="shared" si="12"/>
        <v>0</v>
      </c>
      <c r="AF36">
        <f t="shared" si="13"/>
        <v>0</v>
      </c>
      <c r="AH36">
        <f t="shared" si="14"/>
        <v>0</v>
      </c>
      <c r="AK36">
        <f t="shared" si="15"/>
        <v>0</v>
      </c>
      <c r="AU36">
        <f t="shared" si="16"/>
        <v>0</v>
      </c>
      <c r="AV36">
        <f t="shared" si="17"/>
        <v>0</v>
      </c>
      <c r="AW36" s="54">
        <f t="shared" si="18"/>
        <v>0</v>
      </c>
      <c r="AX36">
        <f t="shared" si="19"/>
        <v>0</v>
      </c>
      <c r="BG36">
        <f t="shared" si="21"/>
        <v>0</v>
      </c>
      <c r="BH36" s="11">
        <f t="shared" si="20"/>
        <v>0</v>
      </c>
    </row>
    <row r="37" spans="6:60" x14ac:dyDescent="0.2">
      <c r="F37">
        <f t="shared" si="3"/>
        <v>0</v>
      </c>
      <c r="G37">
        <f t="shared" si="4"/>
        <v>0</v>
      </c>
      <c r="H37">
        <f t="shared" si="5"/>
        <v>0</v>
      </c>
      <c r="I37" s="54">
        <f t="shared" si="6"/>
        <v>0</v>
      </c>
      <c r="K37">
        <f t="shared" si="7"/>
        <v>0</v>
      </c>
      <c r="L37">
        <f t="shared" si="8"/>
        <v>0</v>
      </c>
      <c r="M37" s="2">
        <f t="shared" si="9"/>
        <v>0</v>
      </c>
      <c r="T37">
        <f t="shared" si="10"/>
        <v>0</v>
      </c>
      <c r="W37">
        <f t="shared" si="11"/>
        <v>0</v>
      </c>
      <c r="X37">
        <f t="shared" si="12"/>
        <v>0</v>
      </c>
      <c r="AF37">
        <f t="shared" si="13"/>
        <v>0</v>
      </c>
      <c r="AH37">
        <f t="shared" si="14"/>
        <v>0</v>
      </c>
      <c r="AK37">
        <f t="shared" si="15"/>
        <v>0</v>
      </c>
      <c r="AU37">
        <f t="shared" si="16"/>
        <v>0</v>
      </c>
      <c r="AV37">
        <f t="shared" si="17"/>
        <v>0</v>
      </c>
      <c r="AW37" s="54">
        <f t="shared" si="18"/>
        <v>0</v>
      </c>
      <c r="AX37">
        <f t="shared" si="19"/>
        <v>0</v>
      </c>
      <c r="BG37">
        <f t="shared" si="21"/>
        <v>0</v>
      </c>
      <c r="BH37" s="11">
        <f t="shared" si="20"/>
        <v>0</v>
      </c>
    </row>
    <row r="38" spans="6:60" x14ac:dyDescent="0.2">
      <c r="F38">
        <f t="shared" si="3"/>
        <v>0</v>
      </c>
      <c r="G38">
        <f t="shared" si="4"/>
        <v>0</v>
      </c>
      <c r="H38">
        <f t="shared" si="5"/>
        <v>0</v>
      </c>
      <c r="I38" s="54">
        <f t="shared" si="6"/>
        <v>0</v>
      </c>
      <c r="K38">
        <f t="shared" si="7"/>
        <v>0</v>
      </c>
      <c r="L38">
        <f t="shared" si="8"/>
        <v>0</v>
      </c>
      <c r="M38" s="2">
        <f t="shared" si="9"/>
        <v>0</v>
      </c>
      <c r="T38">
        <f t="shared" si="10"/>
        <v>0</v>
      </c>
      <c r="W38">
        <f t="shared" si="11"/>
        <v>0</v>
      </c>
      <c r="X38">
        <f t="shared" si="12"/>
        <v>0</v>
      </c>
      <c r="AF38">
        <f t="shared" si="13"/>
        <v>0</v>
      </c>
      <c r="AH38">
        <f t="shared" si="14"/>
        <v>0</v>
      </c>
      <c r="AK38">
        <f t="shared" si="15"/>
        <v>0</v>
      </c>
      <c r="AU38">
        <f t="shared" si="16"/>
        <v>0</v>
      </c>
      <c r="AV38">
        <f t="shared" si="17"/>
        <v>0</v>
      </c>
      <c r="AW38" s="54">
        <f t="shared" si="18"/>
        <v>0</v>
      </c>
      <c r="AX38">
        <f t="shared" si="19"/>
        <v>0</v>
      </c>
      <c r="BG38">
        <f t="shared" si="21"/>
        <v>0</v>
      </c>
      <c r="BH38" s="11">
        <f t="shared" si="20"/>
        <v>0</v>
      </c>
    </row>
    <row r="39" spans="6:60" x14ac:dyDescent="0.2">
      <c r="F39">
        <f t="shared" si="3"/>
        <v>0</v>
      </c>
      <c r="G39">
        <f t="shared" si="4"/>
        <v>0</v>
      </c>
      <c r="H39">
        <f t="shared" si="5"/>
        <v>0</v>
      </c>
      <c r="I39" s="54">
        <f t="shared" si="6"/>
        <v>0</v>
      </c>
      <c r="K39">
        <f t="shared" si="7"/>
        <v>0</v>
      </c>
      <c r="L39">
        <f t="shared" si="8"/>
        <v>0</v>
      </c>
      <c r="M39" s="2">
        <f t="shared" si="9"/>
        <v>0</v>
      </c>
      <c r="T39">
        <f t="shared" si="10"/>
        <v>0</v>
      </c>
      <c r="W39">
        <f t="shared" si="11"/>
        <v>0</v>
      </c>
      <c r="X39">
        <f t="shared" si="12"/>
        <v>0</v>
      </c>
      <c r="AF39">
        <f t="shared" si="13"/>
        <v>0</v>
      </c>
      <c r="AH39">
        <f t="shared" si="14"/>
        <v>0</v>
      </c>
      <c r="AK39">
        <f t="shared" si="15"/>
        <v>0</v>
      </c>
      <c r="AU39">
        <f t="shared" si="16"/>
        <v>0</v>
      </c>
      <c r="AV39">
        <f t="shared" si="17"/>
        <v>0</v>
      </c>
      <c r="AW39" s="54">
        <f t="shared" si="18"/>
        <v>0</v>
      </c>
      <c r="AX39">
        <f t="shared" si="19"/>
        <v>0</v>
      </c>
      <c r="BG39">
        <f t="shared" si="21"/>
        <v>0</v>
      </c>
      <c r="BH39" s="11">
        <f t="shared" si="20"/>
        <v>0</v>
      </c>
    </row>
    <row r="40" spans="6:60" x14ac:dyDescent="0.2">
      <c r="F40">
        <f t="shared" si="3"/>
        <v>0</v>
      </c>
      <c r="G40">
        <f t="shared" si="4"/>
        <v>0</v>
      </c>
      <c r="H40">
        <f t="shared" si="5"/>
        <v>0</v>
      </c>
      <c r="I40" s="54">
        <f t="shared" si="6"/>
        <v>0</v>
      </c>
      <c r="K40">
        <f t="shared" si="7"/>
        <v>0</v>
      </c>
      <c r="L40">
        <f t="shared" si="8"/>
        <v>0</v>
      </c>
      <c r="M40" s="2">
        <f t="shared" si="9"/>
        <v>0</v>
      </c>
      <c r="T40">
        <f t="shared" si="10"/>
        <v>0</v>
      </c>
      <c r="W40">
        <f t="shared" si="11"/>
        <v>0</v>
      </c>
      <c r="X40">
        <f t="shared" si="12"/>
        <v>0</v>
      </c>
      <c r="AF40">
        <f t="shared" si="13"/>
        <v>0</v>
      </c>
      <c r="AH40">
        <f t="shared" si="14"/>
        <v>0</v>
      </c>
      <c r="AK40">
        <f t="shared" si="15"/>
        <v>0</v>
      </c>
      <c r="AU40">
        <f t="shared" si="16"/>
        <v>0</v>
      </c>
      <c r="AV40">
        <f t="shared" si="17"/>
        <v>0</v>
      </c>
      <c r="AW40" s="54">
        <f t="shared" si="18"/>
        <v>0</v>
      </c>
      <c r="AX40">
        <f t="shared" si="19"/>
        <v>0</v>
      </c>
      <c r="BG40">
        <f t="shared" si="21"/>
        <v>0</v>
      </c>
      <c r="BH40" s="11">
        <f t="shared" si="20"/>
        <v>0</v>
      </c>
    </row>
    <row r="41" spans="6:60" x14ac:dyDescent="0.2">
      <c r="F41">
        <f t="shared" si="3"/>
        <v>0</v>
      </c>
      <c r="G41">
        <f t="shared" si="4"/>
        <v>0</v>
      </c>
      <c r="H41">
        <f t="shared" si="5"/>
        <v>0</v>
      </c>
      <c r="I41" s="54">
        <f t="shared" si="6"/>
        <v>0</v>
      </c>
      <c r="K41">
        <f t="shared" si="7"/>
        <v>0</v>
      </c>
      <c r="L41">
        <f t="shared" si="8"/>
        <v>0</v>
      </c>
      <c r="M41" s="2">
        <f t="shared" si="9"/>
        <v>0</v>
      </c>
      <c r="T41">
        <f t="shared" si="10"/>
        <v>0</v>
      </c>
      <c r="W41">
        <f t="shared" si="11"/>
        <v>0</v>
      </c>
      <c r="X41">
        <f t="shared" si="12"/>
        <v>0</v>
      </c>
      <c r="AF41">
        <f t="shared" si="13"/>
        <v>0</v>
      </c>
      <c r="AH41">
        <f t="shared" si="14"/>
        <v>0</v>
      </c>
      <c r="AK41">
        <f t="shared" si="15"/>
        <v>0</v>
      </c>
      <c r="AU41">
        <f t="shared" si="16"/>
        <v>0</v>
      </c>
      <c r="AV41">
        <f t="shared" si="17"/>
        <v>0</v>
      </c>
      <c r="AW41" s="54">
        <f t="shared" si="18"/>
        <v>0</v>
      </c>
      <c r="AX41">
        <f t="shared" si="19"/>
        <v>0</v>
      </c>
      <c r="BG41">
        <f t="shared" si="21"/>
        <v>0</v>
      </c>
      <c r="BH41" s="11">
        <f t="shared" si="20"/>
        <v>0</v>
      </c>
    </row>
    <row r="42" spans="6:60" x14ac:dyDescent="0.2">
      <c r="F42">
        <f t="shared" si="3"/>
        <v>0</v>
      </c>
      <c r="G42">
        <f t="shared" si="4"/>
        <v>0</v>
      </c>
      <c r="H42">
        <f t="shared" si="5"/>
        <v>0</v>
      </c>
      <c r="I42" s="54">
        <f t="shared" si="6"/>
        <v>0</v>
      </c>
      <c r="K42">
        <f t="shared" si="7"/>
        <v>0</v>
      </c>
      <c r="L42">
        <f t="shared" si="8"/>
        <v>0</v>
      </c>
      <c r="M42" s="2">
        <f t="shared" si="9"/>
        <v>0</v>
      </c>
      <c r="T42">
        <f t="shared" si="10"/>
        <v>0</v>
      </c>
      <c r="W42">
        <f t="shared" si="11"/>
        <v>0</v>
      </c>
      <c r="X42">
        <f t="shared" si="12"/>
        <v>0</v>
      </c>
      <c r="AF42">
        <f t="shared" si="13"/>
        <v>0</v>
      </c>
      <c r="AH42">
        <f t="shared" si="14"/>
        <v>0</v>
      </c>
      <c r="AK42">
        <f t="shared" si="15"/>
        <v>0</v>
      </c>
      <c r="AU42">
        <f t="shared" si="16"/>
        <v>0</v>
      </c>
      <c r="AV42">
        <f t="shared" si="17"/>
        <v>0</v>
      </c>
      <c r="AW42" s="54">
        <f t="shared" si="18"/>
        <v>0</v>
      </c>
      <c r="AX42">
        <f t="shared" si="19"/>
        <v>0</v>
      </c>
      <c r="BG42">
        <f t="shared" si="21"/>
        <v>0</v>
      </c>
      <c r="BH42" s="11">
        <f t="shared" si="20"/>
        <v>0</v>
      </c>
    </row>
    <row r="43" spans="6:60" x14ac:dyDescent="0.2">
      <c r="F43">
        <f t="shared" si="3"/>
        <v>0</v>
      </c>
      <c r="G43">
        <f t="shared" si="4"/>
        <v>0</v>
      </c>
      <c r="H43">
        <f t="shared" si="5"/>
        <v>0</v>
      </c>
      <c r="I43" s="54">
        <f t="shared" si="6"/>
        <v>0</v>
      </c>
      <c r="K43">
        <f t="shared" si="7"/>
        <v>0</v>
      </c>
      <c r="L43">
        <f t="shared" si="8"/>
        <v>0</v>
      </c>
      <c r="M43" s="2">
        <f t="shared" si="9"/>
        <v>0</v>
      </c>
      <c r="T43">
        <f t="shared" si="10"/>
        <v>0</v>
      </c>
      <c r="W43">
        <f t="shared" si="11"/>
        <v>0</v>
      </c>
      <c r="X43">
        <f t="shared" si="12"/>
        <v>0</v>
      </c>
      <c r="AF43">
        <f t="shared" si="13"/>
        <v>0</v>
      </c>
      <c r="AH43">
        <f t="shared" si="14"/>
        <v>0</v>
      </c>
      <c r="AK43">
        <f t="shared" si="15"/>
        <v>0</v>
      </c>
      <c r="AU43">
        <f t="shared" si="16"/>
        <v>0</v>
      </c>
      <c r="AV43">
        <f t="shared" si="17"/>
        <v>0</v>
      </c>
      <c r="AW43" s="54">
        <f t="shared" si="18"/>
        <v>0</v>
      </c>
      <c r="AX43">
        <f t="shared" si="19"/>
        <v>0</v>
      </c>
      <c r="BG43">
        <f t="shared" si="21"/>
        <v>0</v>
      </c>
      <c r="BH43" s="11">
        <f t="shared" si="20"/>
        <v>0</v>
      </c>
    </row>
    <row r="44" spans="6:60" x14ac:dyDescent="0.2">
      <c r="F44">
        <f t="shared" si="3"/>
        <v>0</v>
      </c>
      <c r="G44">
        <f t="shared" si="4"/>
        <v>0</v>
      </c>
      <c r="H44">
        <f t="shared" si="5"/>
        <v>0</v>
      </c>
      <c r="I44" s="54">
        <f t="shared" si="6"/>
        <v>0</v>
      </c>
      <c r="K44">
        <f t="shared" si="7"/>
        <v>0</v>
      </c>
      <c r="L44">
        <f t="shared" si="8"/>
        <v>0</v>
      </c>
      <c r="M44" s="2">
        <f t="shared" si="9"/>
        <v>0</v>
      </c>
      <c r="T44">
        <f t="shared" si="10"/>
        <v>0</v>
      </c>
      <c r="W44">
        <f t="shared" si="11"/>
        <v>0</v>
      </c>
      <c r="X44">
        <f t="shared" si="12"/>
        <v>0</v>
      </c>
      <c r="AF44">
        <f t="shared" si="13"/>
        <v>0</v>
      </c>
      <c r="AH44">
        <f t="shared" si="14"/>
        <v>0</v>
      </c>
      <c r="AK44">
        <f t="shared" si="15"/>
        <v>0</v>
      </c>
      <c r="AU44">
        <f t="shared" si="16"/>
        <v>0</v>
      </c>
      <c r="AV44">
        <f t="shared" si="17"/>
        <v>0</v>
      </c>
      <c r="AW44" s="54">
        <f t="shared" si="18"/>
        <v>0</v>
      </c>
      <c r="AX44">
        <f t="shared" si="19"/>
        <v>0</v>
      </c>
      <c r="BG44">
        <f t="shared" si="21"/>
        <v>0</v>
      </c>
      <c r="BH44" s="11">
        <f t="shared" si="20"/>
        <v>0</v>
      </c>
    </row>
    <row r="45" spans="6:60" x14ac:dyDescent="0.2">
      <c r="F45">
        <f t="shared" si="3"/>
        <v>0</v>
      </c>
      <c r="G45">
        <f t="shared" si="4"/>
        <v>0</v>
      </c>
      <c r="H45">
        <f t="shared" si="5"/>
        <v>0</v>
      </c>
      <c r="I45" s="54">
        <f t="shared" si="6"/>
        <v>0</v>
      </c>
      <c r="K45">
        <f t="shared" si="7"/>
        <v>0</v>
      </c>
      <c r="L45">
        <f t="shared" si="8"/>
        <v>0</v>
      </c>
      <c r="M45" s="2">
        <f t="shared" si="9"/>
        <v>0</v>
      </c>
      <c r="T45">
        <f t="shared" si="10"/>
        <v>0</v>
      </c>
      <c r="W45">
        <f t="shared" si="11"/>
        <v>0</v>
      </c>
      <c r="X45">
        <f t="shared" si="12"/>
        <v>0</v>
      </c>
      <c r="AF45">
        <f t="shared" si="13"/>
        <v>0</v>
      </c>
      <c r="AH45">
        <f t="shared" si="14"/>
        <v>0</v>
      </c>
      <c r="AK45">
        <f t="shared" si="15"/>
        <v>0</v>
      </c>
      <c r="AU45">
        <f t="shared" si="16"/>
        <v>0</v>
      </c>
      <c r="AV45">
        <f t="shared" si="17"/>
        <v>0</v>
      </c>
      <c r="AW45" s="54">
        <f t="shared" si="18"/>
        <v>0</v>
      </c>
      <c r="AX45">
        <f t="shared" si="19"/>
        <v>0</v>
      </c>
      <c r="BG45">
        <f t="shared" si="21"/>
        <v>0</v>
      </c>
      <c r="BH45" s="11">
        <f t="shared" si="20"/>
        <v>0</v>
      </c>
    </row>
    <row r="46" spans="6:60" x14ac:dyDescent="0.2">
      <c r="F46">
        <f t="shared" si="3"/>
        <v>0</v>
      </c>
      <c r="G46">
        <f t="shared" si="4"/>
        <v>0</v>
      </c>
      <c r="H46">
        <f t="shared" si="5"/>
        <v>0</v>
      </c>
      <c r="I46" s="54">
        <f t="shared" si="6"/>
        <v>0</v>
      </c>
      <c r="K46">
        <f t="shared" si="7"/>
        <v>0</v>
      </c>
      <c r="L46">
        <f t="shared" si="8"/>
        <v>0</v>
      </c>
      <c r="M46" s="2">
        <f t="shared" si="9"/>
        <v>0</v>
      </c>
      <c r="T46">
        <f t="shared" si="10"/>
        <v>0</v>
      </c>
      <c r="W46">
        <f t="shared" si="11"/>
        <v>0</v>
      </c>
      <c r="X46">
        <f t="shared" si="12"/>
        <v>0</v>
      </c>
      <c r="AF46">
        <f t="shared" si="13"/>
        <v>0</v>
      </c>
      <c r="AH46">
        <f t="shared" si="14"/>
        <v>0</v>
      </c>
      <c r="AK46">
        <f t="shared" si="15"/>
        <v>0</v>
      </c>
      <c r="AU46">
        <f t="shared" si="16"/>
        <v>0</v>
      </c>
      <c r="AV46">
        <f t="shared" si="17"/>
        <v>0</v>
      </c>
      <c r="AW46" s="54">
        <f t="shared" si="18"/>
        <v>0</v>
      </c>
      <c r="AX46">
        <f t="shared" si="19"/>
        <v>0</v>
      </c>
      <c r="BG46">
        <f t="shared" si="21"/>
        <v>0</v>
      </c>
      <c r="BH46" s="11">
        <f t="shared" si="20"/>
        <v>0</v>
      </c>
    </row>
    <row r="47" spans="6:60" x14ac:dyDescent="0.2">
      <c r="F47">
        <f t="shared" si="3"/>
        <v>0</v>
      </c>
      <c r="G47">
        <f t="shared" si="4"/>
        <v>0</v>
      </c>
      <c r="H47">
        <f t="shared" si="5"/>
        <v>0</v>
      </c>
      <c r="I47" s="54">
        <f t="shared" si="6"/>
        <v>0</v>
      </c>
      <c r="K47">
        <f t="shared" si="7"/>
        <v>0</v>
      </c>
      <c r="L47">
        <f t="shared" si="8"/>
        <v>0</v>
      </c>
      <c r="M47" s="2">
        <f t="shared" si="9"/>
        <v>0</v>
      </c>
      <c r="T47">
        <f t="shared" si="10"/>
        <v>0</v>
      </c>
      <c r="W47">
        <f t="shared" si="11"/>
        <v>0</v>
      </c>
      <c r="X47">
        <f t="shared" si="12"/>
        <v>0</v>
      </c>
      <c r="AF47">
        <f t="shared" si="13"/>
        <v>0</v>
      </c>
      <c r="AH47">
        <f t="shared" si="14"/>
        <v>0</v>
      </c>
      <c r="AK47">
        <f t="shared" si="15"/>
        <v>0</v>
      </c>
      <c r="AU47">
        <f t="shared" si="16"/>
        <v>0</v>
      </c>
      <c r="AV47">
        <f t="shared" si="17"/>
        <v>0</v>
      </c>
      <c r="AW47" s="54">
        <f t="shared" si="18"/>
        <v>0</v>
      </c>
      <c r="AX47">
        <f t="shared" si="19"/>
        <v>0</v>
      </c>
      <c r="BG47">
        <f t="shared" si="21"/>
        <v>0</v>
      </c>
      <c r="BH47" s="11">
        <f t="shared" si="20"/>
        <v>0</v>
      </c>
    </row>
    <row r="48" spans="6:60" x14ac:dyDescent="0.2">
      <c r="F48">
        <f t="shared" si="3"/>
        <v>0</v>
      </c>
      <c r="G48">
        <f t="shared" si="4"/>
        <v>0</v>
      </c>
      <c r="H48">
        <f t="shared" si="5"/>
        <v>0</v>
      </c>
      <c r="I48" s="54">
        <f t="shared" si="6"/>
        <v>0</v>
      </c>
      <c r="K48">
        <f t="shared" si="7"/>
        <v>0</v>
      </c>
      <c r="L48">
        <f t="shared" si="8"/>
        <v>0</v>
      </c>
      <c r="M48" s="2">
        <f t="shared" si="9"/>
        <v>0</v>
      </c>
      <c r="T48">
        <f t="shared" si="10"/>
        <v>0</v>
      </c>
      <c r="W48">
        <f t="shared" si="11"/>
        <v>0</v>
      </c>
      <c r="X48">
        <f t="shared" si="12"/>
        <v>0</v>
      </c>
      <c r="AF48">
        <f t="shared" si="13"/>
        <v>0</v>
      </c>
      <c r="AH48">
        <f t="shared" si="14"/>
        <v>0</v>
      </c>
      <c r="AK48">
        <f t="shared" si="15"/>
        <v>0</v>
      </c>
      <c r="AU48">
        <f t="shared" si="16"/>
        <v>0</v>
      </c>
      <c r="AV48">
        <f t="shared" si="17"/>
        <v>0</v>
      </c>
      <c r="AW48" s="54">
        <f t="shared" si="18"/>
        <v>0</v>
      </c>
      <c r="AX48">
        <f t="shared" si="19"/>
        <v>0</v>
      </c>
      <c r="BG48">
        <f t="shared" si="21"/>
        <v>0</v>
      </c>
      <c r="BH48" s="11">
        <f t="shared" si="20"/>
        <v>0</v>
      </c>
    </row>
    <row r="49" spans="6:60" x14ac:dyDescent="0.2">
      <c r="F49">
        <f t="shared" si="3"/>
        <v>0</v>
      </c>
      <c r="G49">
        <f t="shared" si="4"/>
        <v>0</v>
      </c>
      <c r="H49">
        <f t="shared" si="5"/>
        <v>0</v>
      </c>
      <c r="I49" s="54">
        <f t="shared" si="6"/>
        <v>0</v>
      </c>
      <c r="K49">
        <f t="shared" si="7"/>
        <v>0</v>
      </c>
      <c r="L49">
        <f t="shared" si="8"/>
        <v>0</v>
      </c>
      <c r="M49" s="2">
        <f t="shared" si="9"/>
        <v>0</v>
      </c>
      <c r="T49">
        <f t="shared" si="10"/>
        <v>0</v>
      </c>
      <c r="W49">
        <f t="shared" si="11"/>
        <v>0</v>
      </c>
      <c r="X49">
        <f t="shared" si="12"/>
        <v>0</v>
      </c>
      <c r="AF49">
        <f t="shared" si="13"/>
        <v>0</v>
      </c>
      <c r="AH49">
        <f t="shared" si="14"/>
        <v>0</v>
      </c>
      <c r="AK49">
        <f t="shared" si="15"/>
        <v>0</v>
      </c>
      <c r="AU49">
        <f t="shared" si="16"/>
        <v>0</v>
      </c>
      <c r="AV49">
        <f t="shared" si="17"/>
        <v>0</v>
      </c>
      <c r="AW49" s="54">
        <f t="shared" si="18"/>
        <v>0</v>
      </c>
      <c r="AX49">
        <f t="shared" si="19"/>
        <v>0</v>
      </c>
      <c r="BG49">
        <f t="shared" si="21"/>
        <v>0</v>
      </c>
      <c r="BH49" s="11">
        <f t="shared" si="20"/>
        <v>0</v>
      </c>
    </row>
    <row r="50" spans="6:60" x14ac:dyDescent="0.2">
      <c r="F50">
        <f t="shared" si="3"/>
        <v>0</v>
      </c>
      <c r="G50">
        <f t="shared" si="4"/>
        <v>0</v>
      </c>
      <c r="H50">
        <f t="shared" si="5"/>
        <v>0</v>
      </c>
      <c r="I50" s="54">
        <f t="shared" si="6"/>
        <v>0</v>
      </c>
      <c r="K50">
        <f t="shared" si="7"/>
        <v>0</v>
      </c>
      <c r="L50">
        <f t="shared" si="8"/>
        <v>0</v>
      </c>
      <c r="M50" s="2">
        <f t="shared" si="9"/>
        <v>0</v>
      </c>
      <c r="T50">
        <f t="shared" si="10"/>
        <v>0</v>
      </c>
      <c r="W50">
        <f t="shared" si="11"/>
        <v>0</v>
      </c>
      <c r="X50">
        <f t="shared" si="12"/>
        <v>0</v>
      </c>
      <c r="AF50">
        <f t="shared" si="13"/>
        <v>0</v>
      </c>
      <c r="AH50">
        <f t="shared" si="14"/>
        <v>0</v>
      </c>
      <c r="AK50">
        <f t="shared" si="15"/>
        <v>0</v>
      </c>
      <c r="AU50">
        <f t="shared" si="16"/>
        <v>0</v>
      </c>
      <c r="AV50">
        <f t="shared" si="17"/>
        <v>0</v>
      </c>
      <c r="AW50" s="54">
        <f t="shared" si="18"/>
        <v>0</v>
      </c>
      <c r="AX50">
        <f t="shared" si="19"/>
        <v>0</v>
      </c>
      <c r="BG50">
        <f t="shared" si="21"/>
        <v>0</v>
      </c>
      <c r="BH50" s="11">
        <f t="shared" si="20"/>
        <v>0</v>
      </c>
    </row>
    <row r="51" spans="6:60" x14ac:dyDescent="0.2">
      <c r="F51">
        <f t="shared" si="3"/>
        <v>0</v>
      </c>
      <c r="G51">
        <f t="shared" si="4"/>
        <v>0</v>
      </c>
      <c r="H51">
        <f t="shared" si="5"/>
        <v>0</v>
      </c>
      <c r="I51" s="54">
        <f t="shared" si="6"/>
        <v>0</v>
      </c>
      <c r="K51">
        <f t="shared" si="7"/>
        <v>0</v>
      </c>
      <c r="L51">
        <f t="shared" si="8"/>
        <v>0</v>
      </c>
      <c r="M51" s="2">
        <f t="shared" si="9"/>
        <v>0</v>
      </c>
      <c r="T51">
        <f t="shared" si="10"/>
        <v>0</v>
      </c>
      <c r="W51">
        <f t="shared" si="11"/>
        <v>0</v>
      </c>
      <c r="X51">
        <f t="shared" si="12"/>
        <v>0</v>
      </c>
      <c r="AF51">
        <f t="shared" si="13"/>
        <v>0</v>
      </c>
      <c r="AH51">
        <f t="shared" si="14"/>
        <v>0</v>
      </c>
      <c r="AK51">
        <f t="shared" si="15"/>
        <v>0</v>
      </c>
      <c r="AU51">
        <f t="shared" si="16"/>
        <v>0</v>
      </c>
      <c r="AV51">
        <f t="shared" si="17"/>
        <v>0</v>
      </c>
      <c r="AW51" s="54">
        <f t="shared" si="18"/>
        <v>0</v>
      </c>
      <c r="AX51">
        <f t="shared" si="19"/>
        <v>0</v>
      </c>
      <c r="BG51">
        <f t="shared" si="21"/>
        <v>0</v>
      </c>
      <c r="BH51" s="11">
        <f t="shared" si="20"/>
        <v>0</v>
      </c>
    </row>
    <row r="52" spans="6:60" x14ac:dyDescent="0.2">
      <c r="F52">
        <f t="shared" si="3"/>
        <v>0</v>
      </c>
      <c r="G52">
        <f t="shared" si="4"/>
        <v>0</v>
      </c>
      <c r="H52">
        <f t="shared" si="5"/>
        <v>0</v>
      </c>
      <c r="I52" s="54">
        <f t="shared" si="6"/>
        <v>0</v>
      </c>
      <c r="K52">
        <f t="shared" si="7"/>
        <v>0</v>
      </c>
      <c r="L52">
        <f t="shared" si="8"/>
        <v>0</v>
      </c>
      <c r="M52" s="2">
        <f t="shared" si="9"/>
        <v>0</v>
      </c>
      <c r="T52">
        <f t="shared" si="10"/>
        <v>0</v>
      </c>
      <c r="W52">
        <f t="shared" si="11"/>
        <v>0</v>
      </c>
      <c r="X52">
        <f t="shared" si="12"/>
        <v>0</v>
      </c>
      <c r="AF52">
        <f t="shared" si="13"/>
        <v>0</v>
      </c>
      <c r="AH52">
        <f t="shared" si="14"/>
        <v>0</v>
      </c>
      <c r="AK52">
        <f t="shared" si="15"/>
        <v>0</v>
      </c>
      <c r="AU52">
        <f t="shared" si="16"/>
        <v>0</v>
      </c>
      <c r="AV52">
        <f t="shared" si="17"/>
        <v>0</v>
      </c>
      <c r="AW52" s="54">
        <f t="shared" si="18"/>
        <v>0</v>
      </c>
      <c r="AX52">
        <f t="shared" si="19"/>
        <v>0</v>
      </c>
      <c r="BG52">
        <f t="shared" si="21"/>
        <v>0</v>
      </c>
      <c r="BH52" s="11">
        <f t="shared" si="20"/>
        <v>0</v>
      </c>
    </row>
    <row r="53" spans="6:60" x14ac:dyDescent="0.2">
      <c r="F53">
        <f t="shared" si="3"/>
        <v>0</v>
      </c>
      <c r="G53">
        <f t="shared" si="4"/>
        <v>0</v>
      </c>
      <c r="H53">
        <f t="shared" si="5"/>
        <v>0</v>
      </c>
      <c r="I53" s="54">
        <f t="shared" si="6"/>
        <v>0</v>
      </c>
      <c r="K53">
        <f t="shared" si="7"/>
        <v>0</v>
      </c>
      <c r="L53">
        <f t="shared" si="8"/>
        <v>0</v>
      </c>
      <c r="M53" s="2">
        <f t="shared" si="9"/>
        <v>0</v>
      </c>
      <c r="T53">
        <f t="shared" si="10"/>
        <v>0</v>
      </c>
      <c r="W53">
        <f t="shared" si="11"/>
        <v>0</v>
      </c>
      <c r="X53">
        <f t="shared" si="12"/>
        <v>0</v>
      </c>
      <c r="AF53">
        <f t="shared" si="13"/>
        <v>0</v>
      </c>
      <c r="AH53">
        <f t="shared" si="14"/>
        <v>0</v>
      </c>
      <c r="AK53">
        <f t="shared" si="15"/>
        <v>0</v>
      </c>
      <c r="AU53">
        <f t="shared" si="16"/>
        <v>0</v>
      </c>
      <c r="AV53">
        <f t="shared" si="17"/>
        <v>0</v>
      </c>
      <c r="AW53" s="54">
        <f t="shared" si="18"/>
        <v>0</v>
      </c>
      <c r="AX53">
        <f t="shared" si="19"/>
        <v>0</v>
      </c>
      <c r="BG53">
        <f t="shared" si="21"/>
        <v>0</v>
      </c>
      <c r="BH53" s="11">
        <f t="shared" si="20"/>
        <v>0</v>
      </c>
    </row>
    <row r="54" spans="6:60" x14ac:dyDescent="0.2">
      <c r="F54">
        <f t="shared" si="3"/>
        <v>0</v>
      </c>
      <c r="G54">
        <f t="shared" si="4"/>
        <v>0</v>
      </c>
      <c r="H54">
        <f t="shared" si="5"/>
        <v>0</v>
      </c>
      <c r="I54" s="54">
        <f t="shared" si="6"/>
        <v>0</v>
      </c>
      <c r="K54">
        <f t="shared" si="7"/>
        <v>0</v>
      </c>
      <c r="L54">
        <f t="shared" si="8"/>
        <v>0</v>
      </c>
      <c r="M54" s="2">
        <f t="shared" si="9"/>
        <v>0</v>
      </c>
      <c r="T54">
        <f t="shared" si="10"/>
        <v>0</v>
      </c>
      <c r="W54">
        <f t="shared" si="11"/>
        <v>0</v>
      </c>
      <c r="X54">
        <f t="shared" si="12"/>
        <v>0</v>
      </c>
      <c r="AF54">
        <f t="shared" si="13"/>
        <v>0</v>
      </c>
      <c r="AH54">
        <f t="shared" si="14"/>
        <v>0</v>
      </c>
      <c r="AK54">
        <f t="shared" si="15"/>
        <v>0</v>
      </c>
      <c r="AU54">
        <f t="shared" si="16"/>
        <v>0</v>
      </c>
      <c r="AV54">
        <f t="shared" si="17"/>
        <v>0</v>
      </c>
      <c r="AW54" s="54">
        <f t="shared" si="18"/>
        <v>0</v>
      </c>
      <c r="AX54">
        <f t="shared" si="19"/>
        <v>0</v>
      </c>
      <c r="BG54">
        <f t="shared" si="21"/>
        <v>0</v>
      </c>
      <c r="BH54" s="11">
        <f t="shared" si="20"/>
        <v>0</v>
      </c>
    </row>
    <row r="55" spans="6:60" x14ac:dyDescent="0.2">
      <c r="F55">
        <f t="shared" si="3"/>
        <v>0</v>
      </c>
      <c r="G55">
        <f t="shared" si="4"/>
        <v>0</v>
      </c>
      <c r="H55">
        <f t="shared" si="5"/>
        <v>0</v>
      </c>
      <c r="I55" s="54">
        <f t="shared" si="6"/>
        <v>0</v>
      </c>
      <c r="K55">
        <f t="shared" si="7"/>
        <v>0</v>
      </c>
      <c r="L55">
        <f t="shared" si="8"/>
        <v>0</v>
      </c>
      <c r="M55" s="2">
        <f t="shared" si="9"/>
        <v>0</v>
      </c>
      <c r="T55">
        <f t="shared" si="10"/>
        <v>0</v>
      </c>
      <c r="W55">
        <f t="shared" si="11"/>
        <v>0</v>
      </c>
      <c r="X55">
        <f t="shared" si="12"/>
        <v>0</v>
      </c>
      <c r="AF55">
        <f t="shared" si="13"/>
        <v>0</v>
      </c>
      <c r="AH55">
        <f t="shared" si="14"/>
        <v>0</v>
      </c>
      <c r="AK55">
        <f t="shared" si="15"/>
        <v>0</v>
      </c>
      <c r="AU55">
        <f t="shared" si="16"/>
        <v>0</v>
      </c>
      <c r="AV55">
        <f t="shared" si="17"/>
        <v>0</v>
      </c>
      <c r="AW55" s="54">
        <f t="shared" si="18"/>
        <v>0</v>
      </c>
      <c r="AX55">
        <f t="shared" si="19"/>
        <v>0</v>
      </c>
      <c r="BG55">
        <f t="shared" si="21"/>
        <v>0</v>
      </c>
      <c r="BH55" s="11">
        <f t="shared" si="20"/>
        <v>0</v>
      </c>
    </row>
    <row r="56" spans="6:60" x14ac:dyDescent="0.2">
      <c r="F56">
        <f t="shared" si="3"/>
        <v>0</v>
      </c>
      <c r="G56">
        <f t="shared" si="4"/>
        <v>0</v>
      </c>
      <c r="H56">
        <f t="shared" si="5"/>
        <v>0</v>
      </c>
      <c r="I56" s="54">
        <f t="shared" si="6"/>
        <v>0</v>
      </c>
      <c r="K56">
        <f t="shared" si="7"/>
        <v>0</v>
      </c>
      <c r="L56">
        <f t="shared" si="8"/>
        <v>0</v>
      </c>
      <c r="M56" s="2">
        <f t="shared" si="9"/>
        <v>0</v>
      </c>
      <c r="T56">
        <f t="shared" si="10"/>
        <v>0</v>
      </c>
      <c r="W56">
        <f t="shared" si="11"/>
        <v>0</v>
      </c>
      <c r="X56">
        <f t="shared" si="12"/>
        <v>0</v>
      </c>
      <c r="AF56">
        <f t="shared" si="13"/>
        <v>0</v>
      </c>
      <c r="AH56">
        <f t="shared" si="14"/>
        <v>0</v>
      </c>
      <c r="AK56">
        <f t="shared" si="15"/>
        <v>0</v>
      </c>
      <c r="AU56">
        <f t="shared" si="16"/>
        <v>0</v>
      </c>
      <c r="AV56">
        <f t="shared" si="17"/>
        <v>0</v>
      </c>
      <c r="AW56" s="54">
        <f t="shared" si="18"/>
        <v>0</v>
      </c>
      <c r="AX56">
        <f t="shared" si="19"/>
        <v>0</v>
      </c>
      <c r="BG56">
        <f t="shared" si="21"/>
        <v>0</v>
      </c>
      <c r="BH56" s="11">
        <f t="shared" si="20"/>
        <v>0</v>
      </c>
    </row>
    <row r="57" spans="6:60" x14ac:dyDescent="0.2">
      <c r="F57">
        <f t="shared" si="3"/>
        <v>0</v>
      </c>
      <c r="G57">
        <f t="shared" si="4"/>
        <v>0</v>
      </c>
      <c r="H57">
        <f t="shared" si="5"/>
        <v>0</v>
      </c>
      <c r="I57" s="54">
        <f t="shared" si="6"/>
        <v>0</v>
      </c>
      <c r="K57">
        <f t="shared" si="7"/>
        <v>0</v>
      </c>
      <c r="L57">
        <f t="shared" si="8"/>
        <v>0</v>
      </c>
      <c r="M57" s="2">
        <f t="shared" si="9"/>
        <v>0</v>
      </c>
      <c r="T57">
        <f t="shared" si="10"/>
        <v>0</v>
      </c>
      <c r="W57">
        <f t="shared" si="11"/>
        <v>0</v>
      </c>
      <c r="X57">
        <f t="shared" si="12"/>
        <v>0</v>
      </c>
      <c r="AF57">
        <f t="shared" si="13"/>
        <v>0</v>
      </c>
      <c r="AH57">
        <f t="shared" si="14"/>
        <v>0</v>
      </c>
      <c r="AK57">
        <f t="shared" si="15"/>
        <v>0</v>
      </c>
      <c r="AU57">
        <f t="shared" si="16"/>
        <v>0</v>
      </c>
      <c r="AV57">
        <f t="shared" si="17"/>
        <v>0</v>
      </c>
      <c r="AW57" s="54">
        <f t="shared" si="18"/>
        <v>0</v>
      </c>
      <c r="AX57">
        <f t="shared" si="19"/>
        <v>0</v>
      </c>
      <c r="BG57">
        <f t="shared" si="21"/>
        <v>0</v>
      </c>
      <c r="BH57" s="11">
        <f t="shared" si="20"/>
        <v>0</v>
      </c>
    </row>
    <row r="58" spans="6:60" x14ac:dyDescent="0.2">
      <c r="F58">
        <f t="shared" si="3"/>
        <v>0</v>
      </c>
      <c r="G58">
        <f t="shared" si="4"/>
        <v>0</v>
      </c>
      <c r="H58">
        <f t="shared" si="5"/>
        <v>0</v>
      </c>
      <c r="I58" s="54">
        <f t="shared" si="6"/>
        <v>0</v>
      </c>
      <c r="K58">
        <f t="shared" si="7"/>
        <v>0</v>
      </c>
      <c r="L58">
        <f t="shared" si="8"/>
        <v>0</v>
      </c>
      <c r="M58" s="2">
        <f t="shared" si="9"/>
        <v>0</v>
      </c>
      <c r="T58">
        <f t="shared" si="10"/>
        <v>0</v>
      </c>
      <c r="W58">
        <f t="shared" si="11"/>
        <v>0</v>
      </c>
      <c r="X58">
        <f t="shared" si="12"/>
        <v>0</v>
      </c>
      <c r="AF58">
        <f t="shared" si="13"/>
        <v>0</v>
      </c>
      <c r="AH58">
        <f t="shared" si="14"/>
        <v>0</v>
      </c>
      <c r="AK58">
        <f t="shared" si="15"/>
        <v>0</v>
      </c>
      <c r="AU58">
        <f t="shared" si="16"/>
        <v>0</v>
      </c>
      <c r="AV58">
        <f t="shared" si="17"/>
        <v>0</v>
      </c>
      <c r="AW58" s="54">
        <f t="shared" si="18"/>
        <v>0</v>
      </c>
      <c r="AX58">
        <f t="shared" si="19"/>
        <v>0</v>
      </c>
      <c r="BG58">
        <f t="shared" si="21"/>
        <v>0</v>
      </c>
      <c r="BH58" s="11">
        <f t="shared" si="20"/>
        <v>0</v>
      </c>
    </row>
    <row r="59" spans="6:60" x14ac:dyDescent="0.2">
      <c r="F59">
        <f t="shared" si="3"/>
        <v>0</v>
      </c>
      <c r="G59">
        <f t="shared" si="4"/>
        <v>0</v>
      </c>
      <c r="H59">
        <f t="shared" si="5"/>
        <v>0</v>
      </c>
      <c r="I59" s="54">
        <f t="shared" si="6"/>
        <v>0</v>
      </c>
      <c r="K59">
        <f t="shared" si="7"/>
        <v>0</v>
      </c>
      <c r="L59">
        <f t="shared" si="8"/>
        <v>0</v>
      </c>
      <c r="M59" s="2">
        <f t="shared" si="9"/>
        <v>0</v>
      </c>
      <c r="T59">
        <f t="shared" si="10"/>
        <v>0</v>
      </c>
      <c r="W59">
        <f t="shared" si="11"/>
        <v>0</v>
      </c>
      <c r="X59">
        <f t="shared" si="12"/>
        <v>0</v>
      </c>
      <c r="AF59">
        <f t="shared" si="13"/>
        <v>0</v>
      </c>
      <c r="AH59">
        <f t="shared" si="14"/>
        <v>0</v>
      </c>
      <c r="AK59">
        <f t="shared" si="15"/>
        <v>0</v>
      </c>
      <c r="AU59">
        <f t="shared" si="16"/>
        <v>0</v>
      </c>
      <c r="AV59">
        <f t="shared" si="17"/>
        <v>0</v>
      </c>
      <c r="AW59" s="54">
        <f t="shared" si="18"/>
        <v>0</v>
      </c>
      <c r="AX59">
        <f t="shared" si="19"/>
        <v>0</v>
      </c>
      <c r="BG59">
        <f t="shared" si="21"/>
        <v>0</v>
      </c>
      <c r="BH59" s="11">
        <f t="shared" si="20"/>
        <v>0</v>
      </c>
    </row>
    <row r="60" spans="6:60" x14ac:dyDescent="0.2">
      <c r="F60">
        <f t="shared" si="3"/>
        <v>0</v>
      </c>
      <c r="G60">
        <f t="shared" si="4"/>
        <v>0</v>
      </c>
      <c r="H60">
        <f t="shared" si="5"/>
        <v>0</v>
      </c>
      <c r="I60" s="54">
        <f t="shared" si="6"/>
        <v>0</v>
      </c>
      <c r="K60">
        <f t="shared" si="7"/>
        <v>0</v>
      </c>
      <c r="L60">
        <f t="shared" si="8"/>
        <v>0</v>
      </c>
      <c r="M60" s="2">
        <f t="shared" si="9"/>
        <v>0</v>
      </c>
      <c r="T60">
        <f t="shared" si="10"/>
        <v>0</v>
      </c>
      <c r="W60">
        <f t="shared" si="11"/>
        <v>0</v>
      </c>
      <c r="X60">
        <f t="shared" si="12"/>
        <v>0</v>
      </c>
      <c r="AF60">
        <f t="shared" si="13"/>
        <v>0</v>
      </c>
      <c r="AH60">
        <f t="shared" si="14"/>
        <v>0</v>
      </c>
      <c r="AK60">
        <f t="shared" si="15"/>
        <v>0</v>
      </c>
      <c r="AU60">
        <f t="shared" si="16"/>
        <v>0</v>
      </c>
      <c r="AV60">
        <f t="shared" si="17"/>
        <v>0</v>
      </c>
      <c r="AW60" s="54">
        <f t="shared" si="18"/>
        <v>0</v>
      </c>
      <c r="AX60">
        <f t="shared" si="19"/>
        <v>0</v>
      </c>
      <c r="BG60">
        <f t="shared" si="21"/>
        <v>0</v>
      </c>
      <c r="BH60" s="11">
        <f t="shared" si="20"/>
        <v>0</v>
      </c>
    </row>
    <row r="61" spans="6:60" x14ac:dyDescent="0.2">
      <c r="F61">
        <f t="shared" si="3"/>
        <v>0</v>
      </c>
      <c r="G61">
        <f t="shared" si="4"/>
        <v>0</v>
      </c>
      <c r="H61">
        <f t="shared" si="5"/>
        <v>0</v>
      </c>
      <c r="I61" s="54">
        <f t="shared" si="6"/>
        <v>0</v>
      </c>
      <c r="K61">
        <f t="shared" si="7"/>
        <v>0</v>
      </c>
      <c r="L61">
        <f t="shared" si="8"/>
        <v>0</v>
      </c>
      <c r="M61" s="2">
        <f t="shared" si="9"/>
        <v>0</v>
      </c>
      <c r="T61">
        <f t="shared" si="10"/>
        <v>0</v>
      </c>
      <c r="W61">
        <f t="shared" si="11"/>
        <v>0</v>
      </c>
      <c r="X61">
        <f t="shared" si="12"/>
        <v>0</v>
      </c>
      <c r="AF61">
        <f t="shared" si="13"/>
        <v>0</v>
      </c>
      <c r="AH61">
        <f t="shared" si="14"/>
        <v>0</v>
      </c>
      <c r="AK61">
        <f t="shared" si="15"/>
        <v>0</v>
      </c>
      <c r="AU61">
        <f t="shared" si="16"/>
        <v>0</v>
      </c>
      <c r="AV61">
        <f t="shared" si="17"/>
        <v>0</v>
      </c>
      <c r="AW61" s="54">
        <f t="shared" si="18"/>
        <v>0</v>
      </c>
      <c r="AX61">
        <f t="shared" si="19"/>
        <v>0</v>
      </c>
      <c r="BG61">
        <f t="shared" si="21"/>
        <v>0</v>
      </c>
      <c r="BH61" s="11">
        <f t="shared" si="20"/>
        <v>0</v>
      </c>
    </row>
    <row r="62" spans="6:60" x14ac:dyDescent="0.2">
      <c r="F62">
        <f t="shared" si="3"/>
        <v>0</v>
      </c>
      <c r="G62">
        <f t="shared" si="4"/>
        <v>0</v>
      </c>
      <c r="H62">
        <f t="shared" si="5"/>
        <v>0</v>
      </c>
      <c r="I62" s="54">
        <f t="shared" si="6"/>
        <v>0</v>
      </c>
      <c r="K62">
        <f t="shared" si="7"/>
        <v>0</v>
      </c>
      <c r="L62">
        <f t="shared" si="8"/>
        <v>0</v>
      </c>
      <c r="M62" s="2">
        <f t="shared" si="9"/>
        <v>0</v>
      </c>
      <c r="T62">
        <f t="shared" si="10"/>
        <v>0</v>
      </c>
      <c r="W62">
        <f t="shared" si="11"/>
        <v>0</v>
      </c>
      <c r="X62">
        <f t="shared" si="12"/>
        <v>0</v>
      </c>
      <c r="AF62">
        <f t="shared" si="13"/>
        <v>0</v>
      </c>
      <c r="AH62">
        <f t="shared" si="14"/>
        <v>0</v>
      </c>
      <c r="AK62">
        <f t="shared" si="15"/>
        <v>0</v>
      </c>
      <c r="AU62">
        <f t="shared" si="16"/>
        <v>0</v>
      </c>
      <c r="AV62">
        <f t="shared" si="17"/>
        <v>0</v>
      </c>
      <c r="AW62" s="54">
        <f t="shared" si="18"/>
        <v>0</v>
      </c>
      <c r="AX62">
        <f t="shared" si="19"/>
        <v>0</v>
      </c>
      <c r="BG62">
        <f t="shared" si="21"/>
        <v>0</v>
      </c>
      <c r="BH62" s="11">
        <f t="shared" si="20"/>
        <v>0</v>
      </c>
    </row>
    <row r="63" spans="6:60" x14ac:dyDescent="0.2">
      <c r="F63">
        <f t="shared" si="3"/>
        <v>0</v>
      </c>
      <c r="G63">
        <f t="shared" si="4"/>
        <v>0</v>
      </c>
      <c r="H63">
        <f t="shared" si="5"/>
        <v>0</v>
      </c>
      <c r="I63" s="54">
        <f t="shared" si="6"/>
        <v>0</v>
      </c>
      <c r="K63">
        <f t="shared" si="7"/>
        <v>0</v>
      </c>
      <c r="L63">
        <f t="shared" si="8"/>
        <v>0</v>
      </c>
      <c r="M63" s="2">
        <f t="shared" si="9"/>
        <v>0</v>
      </c>
      <c r="T63">
        <f t="shared" si="10"/>
        <v>0</v>
      </c>
      <c r="W63">
        <f t="shared" si="11"/>
        <v>0</v>
      </c>
      <c r="X63">
        <f t="shared" si="12"/>
        <v>0</v>
      </c>
      <c r="AF63">
        <f t="shared" si="13"/>
        <v>0</v>
      </c>
      <c r="AH63">
        <f t="shared" si="14"/>
        <v>0</v>
      </c>
      <c r="AK63">
        <f t="shared" si="15"/>
        <v>0</v>
      </c>
      <c r="AU63">
        <f t="shared" si="16"/>
        <v>0</v>
      </c>
      <c r="AV63">
        <f t="shared" si="17"/>
        <v>0</v>
      </c>
      <c r="AW63" s="54">
        <f t="shared" si="18"/>
        <v>0</v>
      </c>
      <c r="AX63">
        <f t="shared" si="19"/>
        <v>0</v>
      </c>
      <c r="BG63">
        <f t="shared" si="21"/>
        <v>0</v>
      </c>
      <c r="BH63" s="11">
        <f t="shared" si="20"/>
        <v>0</v>
      </c>
    </row>
    <row r="64" spans="6:60" x14ac:dyDescent="0.2">
      <c r="F64">
        <f t="shared" si="3"/>
        <v>0</v>
      </c>
      <c r="G64">
        <f t="shared" si="4"/>
        <v>0</v>
      </c>
      <c r="H64">
        <f t="shared" si="5"/>
        <v>0</v>
      </c>
      <c r="I64" s="54">
        <f t="shared" si="6"/>
        <v>0</v>
      </c>
      <c r="K64">
        <f t="shared" si="7"/>
        <v>0</v>
      </c>
      <c r="L64">
        <f t="shared" si="8"/>
        <v>0</v>
      </c>
      <c r="M64" s="2">
        <f t="shared" si="9"/>
        <v>0</v>
      </c>
      <c r="T64">
        <f t="shared" si="10"/>
        <v>0</v>
      </c>
      <c r="W64">
        <f t="shared" si="11"/>
        <v>0</v>
      </c>
      <c r="X64">
        <f t="shared" si="12"/>
        <v>0</v>
      </c>
      <c r="AF64">
        <f t="shared" si="13"/>
        <v>0</v>
      </c>
      <c r="AH64">
        <f t="shared" si="14"/>
        <v>0</v>
      </c>
      <c r="AK64">
        <f t="shared" si="15"/>
        <v>0</v>
      </c>
      <c r="AU64">
        <f t="shared" si="16"/>
        <v>0</v>
      </c>
      <c r="AV64">
        <f t="shared" si="17"/>
        <v>0</v>
      </c>
      <c r="AW64" s="54">
        <f t="shared" si="18"/>
        <v>0</v>
      </c>
      <c r="AX64">
        <f t="shared" si="19"/>
        <v>0</v>
      </c>
      <c r="BG64">
        <f t="shared" si="21"/>
        <v>0</v>
      </c>
      <c r="BH64" s="11">
        <f t="shared" si="20"/>
        <v>0</v>
      </c>
    </row>
    <row r="65" spans="6:60" x14ac:dyDescent="0.2">
      <c r="F65">
        <f t="shared" si="3"/>
        <v>0</v>
      </c>
      <c r="G65">
        <f t="shared" si="4"/>
        <v>0</v>
      </c>
      <c r="H65">
        <f t="shared" si="5"/>
        <v>0</v>
      </c>
      <c r="I65" s="54">
        <f t="shared" si="6"/>
        <v>0</v>
      </c>
      <c r="K65">
        <f t="shared" si="7"/>
        <v>0</v>
      </c>
      <c r="L65">
        <f t="shared" si="8"/>
        <v>0</v>
      </c>
      <c r="M65" s="2">
        <f t="shared" si="9"/>
        <v>0</v>
      </c>
      <c r="T65">
        <f t="shared" si="10"/>
        <v>0</v>
      </c>
      <c r="W65">
        <f t="shared" si="11"/>
        <v>0</v>
      </c>
      <c r="X65">
        <f t="shared" si="12"/>
        <v>0</v>
      </c>
      <c r="AF65">
        <f t="shared" si="13"/>
        <v>0</v>
      </c>
      <c r="AH65">
        <f t="shared" si="14"/>
        <v>0</v>
      </c>
      <c r="AK65">
        <f t="shared" si="15"/>
        <v>0</v>
      </c>
      <c r="AU65">
        <f t="shared" si="16"/>
        <v>0</v>
      </c>
      <c r="AV65">
        <f t="shared" si="17"/>
        <v>0</v>
      </c>
      <c r="AW65" s="54">
        <f t="shared" si="18"/>
        <v>0</v>
      </c>
      <c r="AX65">
        <f t="shared" si="19"/>
        <v>0</v>
      </c>
      <c r="BG65">
        <f t="shared" si="21"/>
        <v>0</v>
      </c>
      <c r="BH65" s="11">
        <f t="shared" si="20"/>
        <v>0</v>
      </c>
    </row>
    <row r="66" spans="6:60" x14ac:dyDescent="0.2">
      <c r="F66">
        <f t="shared" si="3"/>
        <v>0</v>
      </c>
      <c r="G66">
        <f t="shared" si="4"/>
        <v>0</v>
      </c>
      <c r="H66">
        <f t="shared" si="5"/>
        <v>0</v>
      </c>
      <c r="I66" s="54">
        <f t="shared" si="6"/>
        <v>0</v>
      </c>
      <c r="K66">
        <f t="shared" si="7"/>
        <v>0</v>
      </c>
      <c r="L66">
        <f t="shared" si="8"/>
        <v>0</v>
      </c>
      <c r="M66" s="2">
        <f t="shared" si="9"/>
        <v>0</v>
      </c>
      <c r="T66">
        <f t="shared" si="10"/>
        <v>0</v>
      </c>
      <c r="W66">
        <f t="shared" si="11"/>
        <v>0</v>
      </c>
      <c r="X66">
        <f t="shared" si="12"/>
        <v>0</v>
      </c>
      <c r="AF66">
        <f t="shared" si="13"/>
        <v>0</v>
      </c>
      <c r="AH66">
        <f t="shared" si="14"/>
        <v>0</v>
      </c>
      <c r="AK66">
        <f t="shared" si="15"/>
        <v>0</v>
      </c>
      <c r="AU66">
        <f t="shared" si="16"/>
        <v>0</v>
      </c>
      <c r="AV66">
        <f t="shared" si="17"/>
        <v>0</v>
      </c>
      <c r="AW66" s="54">
        <f t="shared" si="18"/>
        <v>0</v>
      </c>
      <c r="AX66">
        <f t="shared" si="19"/>
        <v>0</v>
      </c>
      <c r="BG66">
        <f t="shared" si="21"/>
        <v>0</v>
      </c>
      <c r="BH66" s="11">
        <f t="shared" si="20"/>
        <v>0</v>
      </c>
    </row>
    <row r="67" spans="6:60" x14ac:dyDescent="0.2">
      <c r="F67">
        <f t="shared" si="3"/>
        <v>0</v>
      </c>
      <c r="G67">
        <f t="shared" si="4"/>
        <v>0</v>
      </c>
      <c r="H67">
        <f t="shared" si="5"/>
        <v>0</v>
      </c>
      <c r="I67" s="54">
        <f t="shared" si="6"/>
        <v>0</v>
      </c>
      <c r="K67">
        <f t="shared" si="7"/>
        <v>0</v>
      </c>
      <c r="L67">
        <f t="shared" si="8"/>
        <v>0</v>
      </c>
      <c r="M67" s="2">
        <f t="shared" si="9"/>
        <v>0</v>
      </c>
      <c r="T67">
        <f t="shared" si="10"/>
        <v>0</v>
      </c>
      <c r="W67">
        <f t="shared" si="11"/>
        <v>0</v>
      </c>
      <c r="X67">
        <f t="shared" si="12"/>
        <v>0</v>
      </c>
      <c r="AF67">
        <f t="shared" si="13"/>
        <v>0</v>
      </c>
      <c r="AH67">
        <f t="shared" si="14"/>
        <v>0</v>
      </c>
      <c r="AK67">
        <f t="shared" si="15"/>
        <v>0</v>
      </c>
      <c r="AU67">
        <f t="shared" si="16"/>
        <v>0</v>
      </c>
      <c r="AV67">
        <f t="shared" si="17"/>
        <v>0</v>
      </c>
      <c r="AW67" s="54">
        <f t="shared" si="18"/>
        <v>0</v>
      </c>
      <c r="AX67">
        <f t="shared" si="19"/>
        <v>0</v>
      </c>
      <c r="BG67">
        <f t="shared" si="21"/>
        <v>0</v>
      </c>
      <c r="BH67" s="11">
        <f t="shared" si="20"/>
        <v>0</v>
      </c>
    </row>
    <row r="68" spans="6:60" x14ac:dyDescent="0.2">
      <c r="F68">
        <f t="shared" si="3"/>
        <v>0</v>
      </c>
      <c r="G68">
        <f t="shared" si="4"/>
        <v>0</v>
      </c>
      <c r="H68">
        <f t="shared" si="5"/>
        <v>0</v>
      </c>
      <c r="I68" s="54">
        <f t="shared" si="6"/>
        <v>0</v>
      </c>
      <c r="K68">
        <f t="shared" si="7"/>
        <v>0</v>
      </c>
      <c r="L68">
        <f t="shared" si="8"/>
        <v>0</v>
      </c>
      <c r="M68" s="2">
        <f t="shared" si="9"/>
        <v>0</v>
      </c>
      <c r="T68">
        <f t="shared" si="10"/>
        <v>0</v>
      </c>
      <c r="W68">
        <f t="shared" si="11"/>
        <v>0</v>
      </c>
      <c r="X68">
        <f t="shared" si="12"/>
        <v>0</v>
      </c>
      <c r="AF68">
        <f t="shared" si="13"/>
        <v>0</v>
      </c>
      <c r="AH68">
        <f t="shared" si="14"/>
        <v>0</v>
      </c>
      <c r="AK68">
        <f t="shared" si="15"/>
        <v>0</v>
      </c>
      <c r="AU68">
        <f t="shared" si="16"/>
        <v>0</v>
      </c>
      <c r="AV68">
        <f t="shared" si="17"/>
        <v>0</v>
      </c>
      <c r="AW68" s="54">
        <f t="shared" si="18"/>
        <v>0</v>
      </c>
      <c r="AX68">
        <f t="shared" si="19"/>
        <v>0</v>
      </c>
      <c r="BG68">
        <f t="shared" si="21"/>
        <v>0</v>
      </c>
      <c r="BH68" s="11">
        <f t="shared" si="20"/>
        <v>0</v>
      </c>
    </row>
    <row r="69" spans="6:60" x14ac:dyDescent="0.2">
      <c r="F69">
        <f t="shared" ref="F69:F103" si="22">IF(B69="",0,(LEN(B69)-LEN(SUBSTITUTE(B69,". ","."))+1))</f>
        <v>0</v>
      </c>
      <c r="G69">
        <f t="shared" ref="G69:G103" si="23">IF(B69="",0,LEN(B69)-LEN(SUBSTITUTE(B69," ",""))+1)</f>
        <v>0</v>
      </c>
      <c r="H69">
        <f t="shared" ref="H69:H103" si="24">IF(F69=0,0,G69/F69)</f>
        <v>0</v>
      </c>
      <c r="I69" s="54">
        <f t="shared" ref="I69:I103" si="25">LEN(SUBSTITUTE(B69," ",""))</f>
        <v>0</v>
      </c>
      <c r="K69">
        <f t="shared" ref="K69:K103" si="26">IF(G69=0,0,J69/G69)</f>
        <v>0</v>
      </c>
      <c r="L69">
        <f t="shared" ref="L69:L103" si="27">LEN(SUBSTITUTE(SUBSTITUTE(SUBSTITUTE(SUBSTITUTE(SUBSTITUTE(SUBSTITUTE(SUBSTITUTE(SUBSTITUTE(SUBSTITUTE(SUBSTITUTE(SUBSTITUTE(SUBSTITUTE(SUBSTITUTE(SUBSTITUTE(SUBSTITUTE(SUBSTITUTE(SUBSTITUTE(SUBSTITUTE(SUBSTITUTE(B69," ",""),".",""),",",""),"?",""),"!",""),";",""),"(",""),")",""),"[",""),"]",""),"-",""),"{",""),"}",""),"/",""),"+",""),"*",""),"_",""),"&amp;",""),"#",""))</f>
        <v>0</v>
      </c>
      <c r="M69" s="2">
        <f t="shared" ref="M69:M103" si="28">IF(G69=0,0,L69/G69)</f>
        <v>0</v>
      </c>
      <c r="T69">
        <f t="shared" ref="T69:T103" si="29">QUOTIENT((Q69+R69+S69),3)</f>
        <v>0</v>
      </c>
      <c r="W69">
        <f t="shared" ref="W69:W103" si="30">QUOTIENT((P69+T69),2)</f>
        <v>0</v>
      </c>
      <c r="X69">
        <f t="shared" ref="X69:X103" si="31">IF(U69=1,1,IF(V69=1,1,0))</f>
        <v>0</v>
      </c>
      <c r="AF69">
        <f t="shared" ref="AF69:AF103" si="32">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103" si="33">IF(G69&gt;0,IF((LEN(B69)-LEN(SUBSTITUTE(B69,"/","")))&gt;0,0,1),0)</f>
        <v>0</v>
      </c>
      <c r="AK69">
        <f t="shared" ref="AK69:AK103" si="34">IF(G69&gt;0,IF(((LEN(B69)-LEN(SUBSTITUTE(B69,"(","")))+(LEN(B69)-LEN(SUBSTITUTE(B69,")","")))+(LEN(B69)-LEN(SUBSTITUTE(B69,"[","")))+(LEN(B69)-LEN(SUBSTITUTE(B69,"]","")))+(LEN(B69)-LEN(SUBSTITUTE(B69,"{","")))+(LEN(B69)-LEN(SUBSTITUTE(B69,"}",""))))&gt;0,0,1),0)</f>
        <v>0</v>
      </c>
      <c r="AU69">
        <f t="shared" ref="AU69:AU103" si="35">IF(G69=0,0,(206.835-(84.6*(K69))-(1.015*(H69))))</f>
        <v>0</v>
      </c>
      <c r="AV69">
        <f t="shared" ref="AV69:AV103" si="36">IF(G69=0,0,(0.39*H69)+(11.8*K69)-15.59)</f>
        <v>0</v>
      </c>
      <c r="AW69" s="54">
        <f t="shared" ref="AW69:AW103" si="37">IF(G69=0,0,((0.0588*M69*100)-(0.296*(F69/G69)*100)-15.8))</f>
        <v>0</v>
      </c>
      <c r="AX69">
        <f t="shared" ref="AX69:AX103" si="38">IF(I69=0,0,(4.71*M69)+(0.5*H69)-21.43)</f>
        <v>0</v>
      </c>
      <c r="BG69">
        <f t="shared" ref="BG69:BG103" si="39">IF(E69=0,0,AF69/E69*1000)</f>
        <v>0</v>
      </c>
      <c r="BH69" s="11">
        <f t="shared" ref="BH69:BH103" si="40">G69/200/24/60</f>
        <v>0</v>
      </c>
    </row>
    <row r="70" spans="6:60" x14ac:dyDescent="0.2">
      <c r="F70">
        <f t="shared" si="22"/>
        <v>0</v>
      </c>
      <c r="G70">
        <f t="shared" si="23"/>
        <v>0</v>
      </c>
      <c r="H70">
        <f t="shared" si="24"/>
        <v>0</v>
      </c>
      <c r="I70" s="54">
        <f t="shared" si="25"/>
        <v>0</v>
      </c>
      <c r="K70">
        <f t="shared" si="26"/>
        <v>0</v>
      </c>
      <c r="L70">
        <f t="shared" si="27"/>
        <v>0</v>
      </c>
      <c r="M70" s="2">
        <f t="shared" si="28"/>
        <v>0</v>
      </c>
      <c r="T70">
        <f t="shared" si="29"/>
        <v>0</v>
      </c>
      <c r="W70">
        <f t="shared" si="30"/>
        <v>0</v>
      </c>
      <c r="X70">
        <f t="shared" si="31"/>
        <v>0</v>
      </c>
      <c r="AF70">
        <f t="shared" si="32"/>
        <v>0</v>
      </c>
      <c r="AH70">
        <f t="shared" si="33"/>
        <v>0</v>
      </c>
      <c r="AK70">
        <f t="shared" si="34"/>
        <v>0</v>
      </c>
      <c r="AU70">
        <f t="shared" si="35"/>
        <v>0</v>
      </c>
      <c r="AV70">
        <f t="shared" si="36"/>
        <v>0</v>
      </c>
      <c r="AW70" s="54">
        <f t="shared" si="37"/>
        <v>0</v>
      </c>
      <c r="AX70">
        <f t="shared" si="38"/>
        <v>0</v>
      </c>
      <c r="BG70">
        <f t="shared" si="39"/>
        <v>0</v>
      </c>
      <c r="BH70" s="11">
        <f t="shared" si="40"/>
        <v>0</v>
      </c>
    </row>
    <row r="71" spans="6:60" x14ac:dyDescent="0.2">
      <c r="F71">
        <f t="shared" si="22"/>
        <v>0</v>
      </c>
      <c r="G71">
        <f t="shared" si="23"/>
        <v>0</v>
      </c>
      <c r="H71">
        <f t="shared" si="24"/>
        <v>0</v>
      </c>
      <c r="I71" s="54">
        <f t="shared" si="25"/>
        <v>0</v>
      </c>
      <c r="K71">
        <f t="shared" si="26"/>
        <v>0</v>
      </c>
      <c r="L71">
        <f t="shared" si="27"/>
        <v>0</v>
      </c>
      <c r="M71" s="2">
        <f t="shared" si="28"/>
        <v>0</v>
      </c>
      <c r="T71">
        <f t="shared" si="29"/>
        <v>0</v>
      </c>
      <c r="W71">
        <f t="shared" si="30"/>
        <v>0</v>
      </c>
      <c r="X71">
        <f t="shared" si="31"/>
        <v>0</v>
      </c>
      <c r="AF71">
        <f t="shared" si="32"/>
        <v>0</v>
      </c>
      <c r="AH71">
        <f t="shared" si="33"/>
        <v>0</v>
      </c>
      <c r="AK71">
        <f t="shared" si="34"/>
        <v>0</v>
      </c>
      <c r="AU71">
        <f t="shared" si="35"/>
        <v>0</v>
      </c>
      <c r="AV71">
        <f t="shared" si="36"/>
        <v>0</v>
      </c>
      <c r="AW71" s="54">
        <f t="shared" si="37"/>
        <v>0</v>
      </c>
      <c r="AX71">
        <f t="shared" si="38"/>
        <v>0</v>
      </c>
      <c r="BG71">
        <f t="shared" si="39"/>
        <v>0</v>
      </c>
      <c r="BH71" s="11">
        <f t="shared" si="40"/>
        <v>0</v>
      </c>
    </row>
    <row r="72" spans="6:60" x14ac:dyDescent="0.2">
      <c r="F72">
        <f t="shared" si="22"/>
        <v>0</v>
      </c>
      <c r="G72">
        <f t="shared" si="23"/>
        <v>0</v>
      </c>
      <c r="H72">
        <f t="shared" si="24"/>
        <v>0</v>
      </c>
      <c r="I72" s="54">
        <f t="shared" si="25"/>
        <v>0</v>
      </c>
      <c r="K72">
        <f t="shared" si="26"/>
        <v>0</v>
      </c>
      <c r="L72">
        <f t="shared" si="27"/>
        <v>0</v>
      </c>
      <c r="M72" s="2">
        <f t="shared" si="28"/>
        <v>0</v>
      </c>
      <c r="T72">
        <f t="shared" si="29"/>
        <v>0</v>
      </c>
      <c r="W72">
        <f t="shared" si="30"/>
        <v>0</v>
      </c>
      <c r="X72">
        <f t="shared" si="31"/>
        <v>0</v>
      </c>
      <c r="AF72">
        <f t="shared" si="32"/>
        <v>0</v>
      </c>
      <c r="AH72">
        <f t="shared" si="33"/>
        <v>0</v>
      </c>
      <c r="AK72">
        <f t="shared" si="34"/>
        <v>0</v>
      </c>
      <c r="AU72">
        <f t="shared" si="35"/>
        <v>0</v>
      </c>
      <c r="AV72">
        <f t="shared" si="36"/>
        <v>0</v>
      </c>
      <c r="AW72" s="54">
        <f t="shared" si="37"/>
        <v>0</v>
      </c>
      <c r="AX72">
        <f t="shared" si="38"/>
        <v>0</v>
      </c>
      <c r="BG72">
        <f t="shared" si="39"/>
        <v>0</v>
      </c>
      <c r="BH72" s="11">
        <f t="shared" si="40"/>
        <v>0</v>
      </c>
    </row>
    <row r="73" spans="6:60" x14ac:dyDescent="0.2">
      <c r="F73">
        <f t="shared" si="22"/>
        <v>0</v>
      </c>
      <c r="G73">
        <f t="shared" si="23"/>
        <v>0</v>
      </c>
      <c r="H73">
        <f t="shared" si="24"/>
        <v>0</v>
      </c>
      <c r="I73" s="54">
        <f t="shared" si="25"/>
        <v>0</v>
      </c>
      <c r="K73">
        <f t="shared" si="26"/>
        <v>0</v>
      </c>
      <c r="L73">
        <f t="shared" si="27"/>
        <v>0</v>
      </c>
      <c r="M73" s="2">
        <f t="shared" si="28"/>
        <v>0</v>
      </c>
      <c r="T73">
        <f t="shared" si="29"/>
        <v>0</v>
      </c>
      <c r="W73">
        <f t="shared" si="30"/>
        <v>0</v>
      </c>
      <c r="X73">
        <f t="shared" si="31"/>
        <v>0</v>
      </c>
      <c r="AF73">
        <f t="shared" si="32"/>
        <v>0</v>
      </c>
      <c r="AH73">
        <f t="shared" si="33"/>
        <v>0</v>
      </c>
      <c r="AK73">
        <f t="shared" si="34"/>
        <v>0</v>
      </c>
      <c r="AU73">
        <f t="shared" si="35"/>
        <v>0</v>
      </c>
      <c r="AV73">
        <f t="shared" si="36"/>
        <v>0</v>
      </c>
      <c r="AW73" s="54">
        <f t="shared" si="37"/>
        <v>0</v>
      </c>
      <c r="AX73">
        <f t="shared" si="38"/>
        <v>0</v>
      </c>
      <c r="BG73">
        <f t="shared" si="39"/>
        <v>0</v>
      </c>
      <c r="BH73" s="11">
        <f t="shared" si="40"/>
        <v>0</v>
      </c>
    </row>
    <row r="74" spans="6:60" x14ac:dyDescent="0.2">
      <c r="F74">
        <f t="shared" si="22"/>
        <v>0</v>
      </c>
      <c r="G74">
        <f t="shared" si="23"/>
        <v>0</v>
      </c>
      <c r="H74">
        <f t="shared" si="24"/>
        <v>0</v>
      </c>
      <c r="I74" s="54">
        <f t="shared" si="25"/>
        <v>0</v>
      </c>
      <c r="K74">
        <f t="shared" si="26"/>
        <v>0</v>
      </c>
      <c r="L74">
        <f t="shared" si="27"/>
        <v>0</v>
      </c>
      <c r="M74" s="2">
        <f t="shared" si="28"/>
        <v>0</v>
      </c>
      <c r="T74">
        <f t="shared" si="29"/>
        <v>0</v>
      </c>
      <c r="W74">
        <f t="shared" si="30"/>
        <v>0</v>
      </c>
      <c r="X74">
        <f t="shared" si="31"/>
        <v>0</v>
      </c>
      <c r="AF74">
        <f t="shared" si="32"/>
        <v>0</v>
      </c>
      <c r="AH74">
        <f t="shared" si="33"/>
        <v>0</v>
      </c>
      <c r="AK74">
        <f t="shared" si="34"/>
        <v>0</v>
      </c>
      <c r="AU74">
        <f t="shared" si="35"/>
        <v>0</v>
      </c>
      <c r="AV74">
        <f t="shared" si="36"/>
        <v>0</v>
      </c>
      <c r="AW74" s="54">
        <f t="shared" si="37"/>
        <v>0</v>
      </c>
      <c r="AX74">
        <f t="shared" si="38"/>
        <v>0</v>
      </c>
      <c r="BG74">
        <f t="shared" si="39"/>
        <v>0</v>
      </c>
      <c r="BH74" s="11">
        <f t="shared" si="40"/>
        <v>0</v>
      </c>
    </row>
    <row r="75" spans="6:60" x14ac:dyDescent="0.2">
      <c r="F75">
        <f t="shared" si="22"/>
        <v>0</v>
      </c>
      <c r="G75">
        <f t="shared" si="23"/>
        <v>0</v>
      </c>
      <c r="H75">
        <f t="shared" si="24"/>
        <v>0</v>
      </c>
      <c r="I75" s="54">
        <f t="shared" si="25"/>
        <v>0</v>
      </c>
      <c r="K75">
        <f t="shared" si="26"/>
        <v>0</v>
      </c>
      <c r="L75">
        <f t="shared" si="27"/>
        <v>0</v>
      </c>
      <c r="M75" s="2">
        <f t="shared" si="28"/>
        <v>0</v>
      </c>
      <c r="T75">
        <f t="shared" si="29"/>
        <v>0</v>
      </c>
      <c r="W75">
        <f t="shared" si="30"/>
        <v>0</v>
      </c>
      <c r="X75">
        <f t="shared" si="31"/>
        <v>0</v>
      </c>
      <c r="AF75">
        <f t="shared" si="32"/>
        <v>0</v>
      </c>
      <c r="AH75">
        <f t="shared" si="33"/>
        <v>0</v>
      </c>
      <c r="AK75">
        <f t="shared" si="34"/>
        <v>0</v>
      </c>
      <c r="AU75">
        <f t="shared" si="35"/>
        <v>0</v>
      </c>
      <c r="AV75">
        <f t="shared" si="36"/>
        <v>0</v>
      </c>
      <c r="AW75" s="54">
        <f t="shared" si="37"/>
        <v>0</v>
      </c>
      <c r="AX75">
        <f t="shared" si="38"/>
        <v>0</v>
      </c>
      <c r="BG75">
        <f t="shared" si="39"/>
        <v>0</v>
      </c>
      <c r="BH75" s="11">
        <f t="shared" si="40"/>
        <v>0</v>
      </c>
    </row>
    <row r="76" spans="6:60" x14ac:dyDescent="0.2">
      <c r="F76">
        <f t="shared" si="22"/>
        <v>0</v>
      </c>
      <c r="G76">
        <f t="shared" si="23"/>
        <v>0</v>
      </c>
      <c r="H76">
        <f t="shared" si="24"/>
        <v>0</v>
      </c>
      <c r="I76" s="54">
        <f t="shared" si="25"/>
        <v>0</v>
      </c>
      <c r="K76">
        <f t="shared" si="26"/>
        <v>0</v>
      </c>
      <c r="L76">
        <f t="shared" si="27"/>
        <v>0</v>
      </c>
      <c r="M76" s="2">
        <f t="shared" si="28"/>
        <v>0</v>
      </c>
      <c r="T76">
        <f t="shared" si="29"/>
        <v>0</v>
      </c>
      <c r="W76">
        <f t="shared" si="30"/>
        <v>0</v>
      </c>
      <c r="X76">
        <f t="shared" si="31"/>
        <v>0</v>
      </c>
      <c r="AF76">
        <f t="shared" si="32"/>
        <v>0</v>
      </c>
      <c r="AH76">
        <f t="shared" si="33"/>
        <v>0</v>
      </c>
      <c r="AK76">
        <f t="shared" si="34"/>
        <v>0</v>
      </c>
      <c r="AU76">
        <f t="shared" si="35"/>
        <v>0</v>
      </c>
      <c r="AV76">
        <f t="shared" si="36"/>
        <v>0</v>
      </c>
      <c r="AW76" s="54">
        <f t="shared" si="37"/>
        <v>0</v>
      </c>
      <c r="AX76">
        <f t="shared" si="38"/>
        <v>0</v>
      </c>
      <c r="BG76">
        <f t="shared" si="39"/>
        <v>0</v>
      </c>
      <c r="BH76" s="11">
        <f t="shared" si="40"/>
        <v>0</v>
      </c>
    </row>
    <row r="77" spans="6:60" x14ac:dyDescent="0.2">
      <c r="F77">
        <f t="shared" si="22"/>
        <v>0</v>
      </c>
      <c r="G77">
        <f t="shared" si="23"/>
        <v>0</v>
      </c>
      <c r="H77">
        <f t="shared" si="24"/>
        <v>0</v>
      </c>
      <c r="I77" s="54">
        <f t="shared" si="25"/>
        <v>0</v>
      </c>
      <c r="K77">
        <f t="shared" si="26"/>
        <v>0</v>
      </c>
      <c r="L77">
        <f t="shared" si="27"/>
        <v>0</v>
      </c>
      <c r="M77" s="2">
        <f t="shared" si="28"/>
        <v>0</v>
      </c>
      <c r="T77">
        <f t="shared" si="29"/>
        <v>0</v>
      </c>
      <c r="W77">
        <f t="shared" si="30"/>
        <v>0</v>
      </c>
      <c r="X77">
        <f t="shared" si="31"/>
        <v>0</v>
      </c>
      <c r="AF77">
        <f t="shared" si="32"/>
        <v>0</v>
      </c>
      <c r="AH77">
        <f t="shared" si="33"/>
        <v>0</v>
      </c>
      <c r="AK77">
        <f t="shared" si="34"/>
        <v>0</v>
      </c>
      <c r="AU77">
        <f t="shared" si="35"/>
        <v>0</v>
      </c>
      <c r="AV77">
        <f t="shared" si="36"/>
        <v>0</v>
      </c>
      <c r="AW77" s="54">
        <f t="shared" si="37"/>
        <v>0</v>
      </c>
      <c r="AX77">
        <f t="shared" si="38"/>
        <v>0</v>
      </c>
      <c r="BG77">
        <f t="shared" si="39"/>
        <v>0</v>
      </c>
      <c r="BH77" s="11">
        <f t="shared" si="40"/>
        <v>0</v>
      </c>
    </row>
    <row r="78" spans="6:60" x14ac:dyDescent="0.2">
      <c r="F78">
        <f t="shared" si="22"/>
        <v>0</v>
      </c>
      <c r="G78">
        <f t="shared" si="23"/>
        <v>0</v>
      </c>
      <c r="H78">
        <f t="shared" si="24"/>
        <v>0</v>
      </c>
      <c r="I78" s="54">
        <f t="shared" si="25"/>
        <v>0</v>
      </c>
      <c r="K78">
        <f t="shared" si="26"/>
        <v>0</v>
      </c>
      <c r="L78">
        <f t="shared" si="27"/>
        <v>0</v>
      </c>
      <c r="M78" s="2">
        <f t="shared" si="28"/>
        <v>0</v>
      </c>
      <c r="T78">
        <f t="shared" si="29"/>
        <v>0</v>
      </c>
      <c r="W78">
        <f t="shared" si="30"/>
        <v>0</v>
      </c>
      <c r="X78">
        <f t="shared" si="31"/>
        <v>0</v>
      </c>
      <c r="AF78">
        <f t="shared" si="32"/>
        <v>0</v>
      </c>
      <c r="AH78">
        <f t="shared" si="33"/>
        <v>0</v>
      </c>
      <c r="AK78">
        <f t="shared" si="34"/>
        <v>0</v>
      </c>
      <c r="AU78">
        <f t="shared" si="35"/>
        <v>0</v>
      </c>
      <c r="AV78">
        <f t="shared" si="36"/>
        <v>0</v>
      </c>
      <c r="AW78" s="54">
        <f t="shared" si="37"/>
        <v>0</v>
      </c>
      <c r="AX78">
        <f t="shared" si="38"/>
        <v>0</v>
      </c>
      <c r="BG78">
        <f t="shared" si="39"/>
        <v>0</v>
      </c>
      <c r="BH78" s="11">
        <f t="shared" si="40"/>
        <v>0</v>
      </c>
    </row>
    <row r="79" spans="6:60" x14ac:dyDescent="0.2">
      <c r="F79">
        <f t="shared" si="22"/>
        <v>0</v>
      </c>
      <c r="G79">
        <f t="shared" si="23"/>
        <v>0</v>
      </c>
      <c r="H79">
        <f t="shared" si="24"/>
        <v>0</v>
      </c>
      <c r="I79" s="54">
        <f t="shared" si="25"/>
        <v>0</v>
      </c>
      <c r="K79">
        <f t="shared" si="26"/>
        <v>0</v>
      </c>
      <c r="L79">
        <f t="shared" si="27"/>
        <v>0</v>
      </c>
      <c r="M79" s="2">
        <f t="shared" si="28"/>
        <v>0</v>
      </c>
      <c r="T79">
        <f t="shared" si="29"/>
        <v>0</v>
      </c>
      <c r="W79">
        <f t="shared" si="30"/>
        <v>0</v>
      </c>
      <c r="X79">
        <f t="shared" si="31"/>
        <v>0</v>
      </c>
      <c r="AF79">
        <f t="shared" si="32"/>
        <v>0</v>
      </c>
      <c r="AH79">
        <f t="shared" si="33"/>
        <v>0</v>
      </c>
      <c r="AK79">
        <f t="shared" si="34"/>
        <v>0</v>
      </c>
      <c r="AU79">
        <f t="shared" si="35"/>
        <v>0</v>
      </c>
      <c r="AV79">
        <f t="shared" si="36"/>
        <v>0</v>
      </c>
      <c r="AW79" s="54">
        <f t="shared" si="37"/>
        <v>0</v>
      </c>
      <c r="AX79">
        <f t="shared" si="38"/>
        <v>0</v>
      </c>
      <c r="BG79">
        <f t="shared" si="39"/>
        <v>0</v>
      </c>
      <c r="BH79" s="11">
        <f t="shared" si="40"/>
        <v>0</v>
      </c>
    </row>
    <row r="80" spans="6:60" x14ac:dyDescent="0.2">
      <c r="F80">
        <f t="shared" si="22"/>
        <v>0</v>
      </c>
      <c r="G80">
        <f t="shared" si="23"/>
        <v>0</v>
      </c>
      <c r="H80">
        <f t="shared" si="24"/>
        <v>0</v>
      </c>
      <c r="I80" s="54">
        <f t="shared" si="25"/>
        <v>0</v>
      </c>
      <c r="K80">
        <f t="shared" si="26"/>
        <v>0</v>
      </c>
      <c r="L80">
        <f t="shared" si="27"/>
        <v>0</v>
      </c>
      <c r="M80" s="2">
        <f t="shared" si="28"/>
        <v>0</v>
      </c>
      <c r="T80">
        <f t="shared" si="29"/>
        <v>0</v>
      </c>
      <c r="W80">
        <f t="shared" si="30"/>
        <v>0</v>
      </c>
      <c r="X80">
        <f t="shared" si="31"/>
        <v>0</v>
      </c>
      <c r="AF80">
        <f t="shared" si="32"/>
        <v>0</v>
      </c>
      <c r="AH80">
        <f t="shared" si="33"/>
        <v>0</v>
      </c>
      <c r="AK80">
        <f t="shared" si="34"/>
        <v>0</v>
      </c>
      <c r="AU80">
        <f t="shared" si="35"/>
        <v>0</v>
      </c>
      <c r="AV80">
        <f t="shared" si="36"/>
        <v>0</v>
      </c>
      <c r="AW80" s="54">
        <f t="shared" si="37"/>
        <v>0</v>
      </c>
      <c r="AX80">
        <f t="shared" si="38"/>
        <v>0</v>
      </c>
      <c r="BG80">
        <f t="shared" si="39"/>
        <v>0</v>
      </c>
      <c r="BH80" s="11">
        <f t="shared" si="40"/>
        <v>0</v>
      </c>
    </row>
    <row r="81" spans="6:60" x14ac:dyDescent="0.2">
      <c r="F81">
        <f t="shared" si="22"/>
        <v>0</v>
      </c>
      <c r="G81">
        <f t="shared" si="23"/>
        <v>0</v>
      </c>
      <c r="H81">
        <f t="shared" si="24"/>
        <v>0</v>
      </c>
      <c r="I81" s="54">
        <f t="shared" si="25"/>
        <v>0</v>
      </c>
      <c r="K81">
        <f t="shared" si="26"/>
        <v>0</v>
      </c>
      <c r="L81">
        <f t="shared" si="27"/>
        <v>0</v>
      </c>
      <c r="M81" s="2">
        <f t="shared" si="28"/>
        <v>0</v>
      </c>
      <c r="T81">
        <f t="shared" si="29"/>
        <v>0</v>
      </c>
      <c r="W81">
        <f t="shared" si="30"/>
        <v>0</v>
      </c>
      <c r="X81">
        <f t="shared" si="31"/>
        <v>0</v>
      </c>
      <c r="AF81">
        <f t="shared" si="32"/>
        <v>0</v>
      </c>
      <c r="AH81">
        <f t="shared" si="33"/>
        <v>0</v>
      </c>
      <c r="AK81">
        <f t="shared" si="34"/>
        <v>0</v>
      </c>
      <c r="AU81">
        <f t="shared" si="35"/>
        <v>0</v>
      </c>
      <c r="AV81">
        <f t="shared" si="36"/>
        <v>0</v>
      </c>
      <c r="AW81" s="54">
        <f t="shared" si="37"/>
        <v>0</v>
      </c>
      <c r="AX81">
        <f t="shared" si="38"/>
        <v>0</v>
      </c>
      <c r="BG81">
        <f t="shared" si="39"/>
        <v>0</v>
      </c>
      <c r="BH81" s="11">
        <f t="shared" si="40"/>
        <v>0</v>
      </c>
    </row>
    <row r="82" spans="6:60" x14ac:dyDescent="0.2">
      <c r="F82">
        <f t="shared" si="22"/>
        <v>0</v>
      </c>
      <c r="G82">
        <f t="shared" si="23"/>
        <v>0</v>
      </c>
      <c r="H82">
        <f t="shared" si="24"/>
        <v>0</v>
      </c>
      <c r="I82" s="54">
        <f t="shared" si="25"/>
        <v>0</v>
      </c>
      <c r="K82">
        <f t="shared" si="26"/>
        <v>0</v>
      </c>
      <c r="L82">
        <f t="shared" si="27"/>
        <v>0</v>
      </c>
      <c r="M82" s="2">
        <f t="shared" si="28"/>
        <v>0</v>
      </c>
      <c r="T82">
        <f t="shared" si="29"/>
        <v>0</v>
      </c>
      <c r="W82">
        <f t="shared" si="30"/>
        <v>0</v>
      </c>
      <c r="X82">
        <f t="shared" si="31"/>
        <v>0</v>
      </c>
      <c r="AF82">
        <f t="shared" si="32"/>
        <v>0</v>
      </c>
      <c r="AH82">
        <f t="shared" si="33"/>
        <v>0</v>
      </c>
      <c r="AK82">
        <f t="shared" si="34"/>
        <v>0</v>
      </c>
      <c r="AU82">
        <f t="shared" si="35"/>
        <v>0</v>
      </c>
      <c r="AV82">
        <f t="shared" si="36"/>
        <v>0</v>
      </c>
      <c r="AW82" s="54">
        <f t="shared" si="37"/>
        <v>0</v>
      </c>
      <c r="AX82">
        <f t="shared" si="38"/>
        <v>0</v>
      </c>
      <c r="BG82">
        <f t="shared" si="39"/>
        <v>0</v>
      </c>
      <c r="BH82" s="11">
        <f t="shared" si="40"/>
        <v>0</v>
      </c>
    </row>
    <row r="83" spans="6:60" x14ac:dyDescent="0.2">
      <c r="F83">
        <f t="shared" si="22"/>
        <v>0</v>
      </c>
      <c r="G83">
        <f t="shared" si="23"/>
        <v>0</v>
      </c>
      <c r="H83">
        <f t="shared" si="24"/>
        <v>0</v>
      </c>
      <c r="I83" s="54">
        <f t="shared" si="25"/>
        <v>0</v>
      </c>
      <c r="K83">
        <f t="shared" si="26"/>
        <v>0</v>
      </c>
      <c r="L83">
        <f t="shared" si="27"/>
        <v>0</v>
      </c>
      <c r="M83" s="2">
        <f t="shared" si="28"/>
        <v>0</v>
      </c>
      <c r="T83">
        <f t="shared" si="29"/>
        <v>0</v>
      </c>
      <c r="W83">
        <f t="shared" si="30"/>
        <v>0</v>
      </c>
      <c r="X83">
        <f t="shared" si="31"/>
        <v>0</v>
      </c>
      <c r="AF83">
        <f t="shared" si="32"/>
        <v>0</v>
      </c>
      <c r="AH83">
        <f t="shared" si="33"/>
        <v>0</v>
      </c>
      <c r="AK83">
        <f t="shared" si="34"/>
        <v>0</v>
      </c>
      <c r="AU83">
        <f t="shared" si="35"/>
        <v>0</v>
      </c>
      <c r="AV83">
        <f t="shared" si="36"/>
        <v>0</v>
      </c>
      <c r="AW83" s="54">
        <f t="shared" si="37"/>
        <v>0</v>
      </c>
      <c r="AX83">
        <f t="shared" si="38"/>
        <v>0</v>
      </c>
      <c r="BG83">
        <f t="shared" si="39"/>
        <v>0</v>
      </c>
      <c r="BH83" s="11">
        <f t="shared" si="40"/>
        <v>0</v>
      </c>
    </row>
    <row r="84" spans="6:60" x14ac:dyDescent="0.2">
      <c r="F84">
        <f t="shared" si="22"/>
        <v>0</v>
      </c>
      <c r="G84">
        <f t="shared" si="23"/>
        <v>0</v>
      </c>
      <c r="H84">
        <f t="shared" si="24"/>
        <v>0</v>
      </c>
      <c r="I84" s="54">
        <f t="shared" si="25"/>
        <v>0</v>
      </c>
      <c r="K84">
        <f t="shared" si="26"/>
        <v>0</v>
      </c>
      <c r="L84">
        <f t="shared" si="27"/>
        <v>0</v>
      </c>
      <c r="M84" s="2">
        <f t="shared" si="28"/>
        <v>0</v>
      </c>
      <c r="T84">
        <f t="shared" si="29"/>
        <v>0</v>
      </c>
      <c r="W84">
        <f t="shared" si="30"/>
        <v>0</v>
      </c>
      <c r="X84">
        <f t="shared" si="31"/>
        <v>0</v>
      </c>
      <c r="AF84">
        <f t="shared" si="32"/>
        <v>0</v>
      </c>
      <c r="AH84">
        <f t="shared" si="33"/>
        <v>0</v>
      </c>
      <c r="AK84">
        <f t="shared" si="34"/>
        <v>0</v>
      </c>
      <c r="AU84">
        <f t="shared" si="35"/>
        <v>0</v>
      </c>
      <c r="AV84">
        <f t="shared" si="36"/>
        <v>0</v>
      </c>
      <c r="AW84" s="54">
        <f t="shared" si="37"/>
        <v>0</v>
      </c>
      <c r="AX84">
        <f t="shared" si="38"/>
        <v>0</v>
      </c>
      <c r="BG84">
        <f t="shared" si="39"/>
        <v>0</v>
      </c>
      <c r="BH84" s="11">
        <f t="shared" si="40"/>
        <v>0</v>
      </c>
    </row>
    <row r="85" spans="6:60" x14ac:dyDescent="0.2">
      <c r="F85">
        <f t="shared" si="22"/>
        <v>0</v>
      </c>
      <c r="G85">
        <f t="shared" si="23"/>
        <v>0</v>
      </c>
      <c r="H85">
        <f t="shared" si="24"/>
        <v>0</v>
      </c>
      <c r="I85" s="54">
        <f t="shared" si="25"/>
        <v>0</v>
      </c>
      <c r="K85">
        <f t="shared" si="26"/>
        <v>0</v>
      </c>
      <c r="L85">
        <f t="shared" si="27"/>
        <v>0</v>
      </c>
      <c r="M85" s="2">
        <f t="shared" si="28"/>
        <v>0</v>
      </c>
      <c r="T85">
        <f t="shared" si="29"/>
        <v>0</v>
      </c>
      <c r="W85">
        <f t="shared" si="30"/>
        <v>0</v>
      </c>
      <c r="X85">
        <f t="shared" si="31"/>
        <v>0</v>
      </c>
      <c r="AF85">
        <f t="shared" si="32"/>
        <v>0</v>
      </c>
      <c r="AH85">
        <f t="shared" si="33"/>
        <v>0</v>
      </c>
      <c r="AK85">
        <f t="shared" si="34"/>
        <v>0</v>
      </c>
      <c r="AU85">
        <f t="shared" si="35"/>
        <v>0</v>
      </c>
      <c r="AV85">
        <f t="shared" si="36"/>
        <v>0</v>
      </c>
      <c r="AW85" s="54">
        <f t="shared" si="37"/>
        <v>0</v>
      </c>
      <c r="AX85">
        <f t="shared" si="38"/>
        <v>0</v>
      </c>
      <c r="BG85">
        <f t="shared" si="39"/>
        <v>0</v>
      </c>
      <c r="BH85" s="11">
        <f t="shared" si="40"/>
        <v>0</v>
      </c>
    </row>
    <row r="86" spans="6:60" x14ac:dyDescent="0.2">
      <c r="F86">
        <f t="shared" si="22"/>
        <v>0</v>
      </c>
      <c r="G86">
        <f t="shared" si="23"/>
        <v>0</v>
      </c>
      <c r="H86">
        <f t="shared" si="24"/>
        <v>0</v>
      </c>
      <c r="I86" s="54">
        <f t="shared" si="25"/>
        <v>0</v>
      </c>
      <c r="K86">
        <f t="shared" si="26"/>
        <v>0</v>
      </c>
      <c r="L86">
        <f t="shared" si="27"/>
        <v>0</v>
      </c>
      <c r="M86" s="2">
        <f t="shared" si="28"/>
        <v>0</v>
      </c>
      <c r="T86">
        <f t="shared" si="29"/>
        <v>0</v>
      </c>
      <c r="W86">
        <f t="shared" si="30"/>
        <v>0</v>
      </c>
      <c r="X86">
        <f t="shared" si="31"/>
        <v>0</v>
      </c>
      <c r="AF86">
        <f t="shared" si="32"/>
        <v>0</v>
      </c>
      <c r="AH86">
        <f t="shared" si="33"/>
        <v>0</v>
      </c>
      <c r="AK86">
        <f t="shared" si="34"/>
        <v>0</v>
      </c>
      <c r="AU86">
        <f t="shared" si="35"/>
        <v>0</v>
      </c>
      <c r="AV86">
        <f t="shared" si="36"/>
        <v>0</v>
      </c>
      <c r="AW86" s="54">
        <f t="shared" si="37"/>
        <v>0</v>
      </c>
      <c r="AX86">
        <f t="shared" si="38"/>
        <v>0</v>
      </c>
      <c r="BG86">
        <f t="shared" si="39"/>
        <v>0</v>
      </c>
      <c r="BH86" s="11">
        <f t="shared" si="40"/>
        <v>0</v>
      </c>
    </row>
    <row r="87" spans="6:60" x14ac:dyDescent="0.2">
      <c r="F87">
        <f t="shared" si="22"/>
        <v>0</v>
      </c>
      <c r="G87">
        <f t="shared" si="23"/>
        <v>0</v>
      </c>
      <c r="H87">
        <f t="shared" si="24"/>
        <v>0</v>
      </c>
      <c r="I87" s="54">
        <f t="shared" si="25"/>
        <v>0</v>
      </c>
      <c r="K87">
        <f t="shared" si="26"/>
        <v>0</v>
      </c>
      <c r="L87">
        <f t="shared" si="27"/>
        <v>0</v>
      </c>
      <c r="M87" s="2">
        <f t="shared" si="28"/>
        <v>0</v>
      </c>
      <c r="T87">
        <f t="shared" si="29"/>
        <v>0</v>
      </c>
      <c r="W87">
        <f t="shared" si="30"/>
        <v>0</v>
      </c>
      <c r="X87">
        <f t="shared" si="31"/>
        <v>0</v>
      </c>
      <c r="AF87">
        <f t="shared" si="32"/>
        <v>0</v>
      </c>
      <c r="AH87">
        <f t="shared" si="33"/>
        <v>0</v>
      </c>
      <c r="AK87">
        <f t="shared" si="34"/>
        <v>0</v>
      </c>
      <c r="AU87">
        <f t="shared" si="35"/>
        <v>0</v>
      </c>
      <c r="AV87">
        <f t="shared" si="36"/>
        <v>0</v>
      </c>
      <c r="AW87" s="54">
        <f t="shared" si="37"/>
        <v>0</v>
      </c>
      <c r="AX87">
        <f t="shared" si="38"/>
        <v>0</v>
      </c>
      <c r="BG87">
        <f t="shared" si="39"/>
        <v>0</v>
      </c>
      <c r="BH87" s="11">
        <f t="shared" si="40"/>
        <v>0</v>
      </c>
    </row>
    <row r="88" spans="6:60" x14ac:dyDescent="0.2">
      <c r="F88">
        <f t="shared" si="22"/>
        <v>0</v>
      </c>
      <c r="G88">
        <f t="shared" si="23"/>
        <v>0</v>
      </c>
      <c r="H88">
        <f t="shared" si="24"/>
        <v>0</v>
      </c>
      <c r="I88" s="54">
        <f t="shared" si="25"/>
        <v>0</v>
      </c>
      <c r="K88">
        <f t="shared" si="26"/>
        <v>0</v>
      </c>
      <c r="L88">
        <f t="shared" si="27"/>
        <v>0</v>
      </c>
      <c r="M88" s="2">
        <f t="shared" si="28"/>
        <v>0</v>
      </c>
      <c r="T88">
        <f t="shared" si="29"/>
        <v>0</v>
      </c>
      <c r="W88">
        <f t="shared" si="30"/>
        <v>0</v>
      </c>
      <c r="X88">
        <f t="shared" si="31"/>
        <v>0</v>
      </c>
      <c r="AF88">
        <f t="shared" si="32"/>
        <v>0</v>
      </c>
      <c r="AH88">
        <f t="shared" si="33"/>
        <v>0</v>
      </c>
      <c r="AK88">
        <f t="shared" si="34"/>
        <v>0</v>
      </c>
      <c r="AU88">
        <f t="shared" si="35"/>
        <v>0</v>
      </c>
      <c r="AV88">
        <f t="shared" si="36"/>
        <v>0</v>
      </c>
      <c r="AW88" s="54">
        <f t="shared" si="37"/>
        <v>0</v>
      </c>
      <c r="AX88">
        <f t="shared" si="38"/>
        <v>0</v>
      </c>
      <c r="BG88">
        <f t="shared" si="39"/>
        <v>0</v>
      </c>
      <c r="BH88" s="11">
        <f t="shared" si="40"/>
        <v>0</v>
      </c>
    </row>
    <row r="89" spans="6:60" x14ac:dyDescent="0.2">
      <c r="F89">
        <f t="shared" si="22"/>
        <v>0</v>
      </c>
      <c r="G89">
        <f t="shared" si="23"/>
        <v>0</v>
      </c>
      <c r="H89">
        <f t="shared" si="24"/>
        <v>0</v>
      </c>
      <c r="I89" s="54">
        <f t="shared" si="25"/>
        <v>0</v>
      </c>
      <c r="K89">
        <f t="shared" si="26"/>
        <v>0</v>
      </c>
      <c r="L89">
        <f t="shared" si="27"/>
        <v>0</v>
      </c>
      <c r="M89" s="2">
        <f t="shared" si="28"/>
        <v>0</v>
      </c>
      <c r="T89">
        <f t="shared" si="29"/>
        <v>0</v>
      </c>
      <c r="W89">
        <f t="shared" si="30"/>
        <v>0</v>
      </c>
      <c r="X89">
        <f t="shared" si="31"/>
        <v>0</v>
      </c>
      <c r="AF89">
        <f t="shared" si="32"/>
        <v>0</v>
      </c>
      <c r="AH89">
        <f t="shared" si="33"/>
        <v>0</v>
      </c>
      <c r="AK89">
        <f t="shared" si="34"/>
        <v>0</v>
      </c>
      <c r="AU89">
        <f t="shared" si="35"/>
        <v>0</v>
      </c>
      <c r="AV89">
        <f t="shared" si="36"/>
        <v>0</v>
      </c>
      <c r="AW89" s="54">
        <f t="shared" si="37"/>
        <v>0</v>
      </c>
      <c r="AX89">
        <f t="shared" si="38"/>
        <v>0</v>
      </c>
      <c r="BG89">
        <f t="shared" si="39"/>
        <v>0</v>
      </c>
      <c r="BH89" s="11">
        <f t="shared" si="40"/>
        <v>0</v>
      </c>
    </row>
    <row r="90" spans="6:60" x14ac:dyDescent="0.2">
      <c r="F90">
        <f t="shared" si="22"/>
        <v>0</v>
      </c>
      <c r="G90">
        <f t="shared" si="23"/>
        <v>0</v>
      </c>
      <c r="H90">
        <f t="shared" si="24"/>
        <v>0</v>
      </c>
      <c r="I90" s="54">
        <f t="shared" si="25"/>
        <v>0</v>
      </c>
      <c r="K90">
        <f t="shared" si="26"/>
        <v>0</v>
      </c>
      <c r="L90">
        <f t="shared" si="27"/>
        <v>0</v>
      </c>
      <c r="M90" s="2">
        <f t="shared" si="28"/>
        <v>0</v>
      </c>
      <c r="T90">
        <f t="shared" si="29"/>
        <v>0</v>
      </c>
      <c r="W90">
        <f t="shared" si="30"/>
        <v>0</v>
      </c>
      <c r="X90">
        <f t="shared" si="31"/>
        <v>0</v>
      </c>
      <c r="AF90">
        <f t="shared" si="32"/>
        <v>0</v>
      </c>
      <c r="AH90">
        <f t="shared" si="33"/>
        <v>0</v>
      </c>
      <c r="AK90">
        <f t="shared" si="34"/>
        <v>0</v>
      </c>
      <c r="AU90">
        <f t="shared" si="35"/>
        <v>0</v>
      </c>
      <c r="AV90">
        <f t="shared" si="36"/>
        <v>0</v>
      </c>
      <c r="AW90" s="54">
        <f t="shared" si="37"/>
        <v>0</v>
      </c>
      <c r="AX90">
        <f t="shared" si="38"/>
        <v>0</v>
      </c>
      <c r="BG90">
        <f t="shared" si="39"/>
        <v>0</v>
      </c>
      <c r="BH90" s="11">
        <f t="shared" si="40"/>
        <v>0</v>
      </c>
    </row>
    <row r="91" spans="6:60" x14ac:dyDescent="0.2">
      <c r="F91">
        <f t="shared" si="22"/>
        <v>0</v>
      </c>
      <c r="G91">
        <f t="shared" si="23"/>
        <v>0</v>
      </c>
      <c r="H91">
        <f t="shared" si="24"/>
        <v>0</v>
      </c>
      <c r="I91" s="54">
        <f t="shared" si="25"/>
        <v>0</v>
      </c>
      <c r="K91">
        <f t="shared" si="26"/>
        <v>0</v>
      </c>
      <c r="L91">
        <f t="shared" si="27"/>
        <v>0</v>
      </c>
      <c r="M91" s="2">
        <f t="shared" si="28"/>
        <v>0</v>
      </c>
      <c r="T91">
        <f t="shared" si="29"/>
        <v>0</v>
      </c>
      <c r="W91">
        <f t="shared" si="30"/>
        <v>0</v>
      </c>
      <c r="X91">
        <f t="shared" si="31"/>
        <v>0</v>
      </c>
      <c r="AF91">
        <f t="shared" si="32"/>
        <v>0</v>
      </c>
      <c r="AH91">
        <f t="shared" si="33"/>
        <v>0</v>
      </c>
      <c r="AK91">
        <f t="shared" si="34"/>
        <v>0</v>
      </c>
      <c r="AU91">
        <f t="shared" si="35"/>
        <v>0</v>
      </c>
      <c r="AV91">
        <f t="shared" si="36"/>
        <v>0</v>
      </c>
      <c r="AW91" s="54">
        <f t="shared" si="37"/>
        <v>0</v>
      </c>
      <c r="AX91">
        <f t="shared" si="38"/>
        <v>0</v>
      </c>
      <c r="BG91">
        <f t="shared" si="39"/>
        <v>0</v>
      </c>
      <c r="BH91" s="11">
        <f t="shared" si="40"/>
        <v>0</v>
      </c>
    </row>
    <row r="92" spans="6:60" x14ac:dyDescent="0.2">
      <c r="F92">
        <f t="shared" si="22"/>
        <v>0</v>
      </c>
      <c r="G92">
        <f t="shared" si="23"/>
        <v>0</v>
      </c>
      <c r="H92">
        <f t="shared" si="24"/>
        <v>0</v>
      </c>
      <c r="I92" s="54">
        <f t="shared" si="25"/>
        <v>0</v>
      </c>
      <c r="K92">
        <f t="shared" si="26"/>
        <v>0</v>
      </c>
      <c r="L92">
        <f t="shared" si="27"/>
        <v>0</v>
      </c>
      <c r="M92" s="2">
        <f t="shared" si="28"/>
        <v>0</v>
      </c>
      <c r="T92">
        <f t="shared" si="29"/>
        <v>0</v>
      </c>
      <c r="W92">
        <f t="shared" si="30"/>
        <v>0</v>
      </c>
      <c r="X92">
        <f t="shared" si="31"/>
        <v>0</v>
      </c>
      <c r="AF92">
        <f t="shared" si="32"/>
        <v>0</v>
      </c>
      <c r="AH92">
        <f t="shared" si="33"/>
        <v>0</v>
      </c>
      <c r="AK92">
        <f t="shared" si="34"/>
        <v>0</v>
      </c>
      <c r="AU92">
        <f t="shared" si="35"/>
        <v>0</v>
      </c>
      <c r="AV92">
        <f t="shared" si="36"/>
        <v>0</v>
      </c>
      <c r="AW92" s="54">
        <f t="shared" si="37"/>
        <v>0</v>
      </c>
      <c r="AX92">
        <f t="shared" si="38"/>
        <v>0</v>
      </c>
      <c r="BG92">
        <f t="shared" si="39"/>
        <v>0</v>
      </c>
      <c r="BH92" s="11">
        <f t="shared" si="40"/>
        <v>0</v>
      </c>
    </row>
    <row r="93" spans="6:60" x14ac:dyDescent="0.2">
      <c r="F93">
        <f t="shared" si="22"/>
        <v>0</v>
      </c>
      <c r="G93">
        <f t="shared" si="23"/>
        <v>0</v>
      </c>
      <c r="H93">
        <f t="shared" si="24"/>
        <v>0</v>
      </c>
      <c r="I93" s="54">
        <f t="shared" si="25"/>
        <v>0</v>
      </c>
      <c r="K93">
        <f t="shared" si="26"/>
        <v>0</v>
      </c>
      <c r="L93">
        <f t="shared" si="27"/>
        <v>0</v>
      </c>
      <c r="M93" s="2">
        <f t="shared" si="28"/>
        <v>0</v>
      </c>
      <c r="T93">
        <f t="shared" si="29"/>
        <v>0</v>
      </c>
      <c r="W93">
        <f t="shared" si="30"/>
        <v>0</v>
      </c>
      <c r="X93">
        <f t="shared" si="31"/>
        <v>0</v>
      </c>
      <c r="AF93">
        <f t="shared" si="32"/>
        <v>0</v>
      </c>
      <c r="AH93">
        <f t="shared" si="33"/>
        <v>0</v>
      </c>
      <c r="AK93">
        <f t="shared" si="34"/>
        <v>0</v>
      </c>
      <c r="AU93">
        <f t="shared" si="35"/>
        <v>0</v>
      </c>
      <c r="AV93">
        <f t="shared" si="36"/>
        <v>0</v>
      </c>
      <c r="AW93" s="54">
        <f t="shared" si="37"/>
        <v>0</v>
      </c>
      <c r="AX93">
        <f t="shared" si="38"/>
        <v>0</v>
      </c>
      <c r="BG93">
        <f t="shared" si="39"/>
        <v>0</v>
      </c>
      <c r="BH93" s="11">
        <f t="shared" si="40"/>
        <v>0</v>
      </c>
    </row>
    <row r="94" spans="6:60" x14ac:dyDescent="0.2">
      <c r="F94">
        <f t="shared" si="22"/>
        <v>0</v>
      </c>
      <c r="G94">
        <f t="shared" si="23"/>
        <v>0</v>
      </c>
      <c r="H94">
        <f t="shared" si="24"/>
        <v>0</v>
      </c>
      <c r="I94" s="54">
        <f t="shared" si="25"/>
        <v>0</v>
      </c>
      <c r="K94">
        <f t="shared" si="26"/>
        <v>0</v>
      </c>
      <c r="L94">
        <f t="shared" si="27"/>
        <v>0</v>
      </c>
      <c r="M94" s="2">
        <f t="shared" si="28"/>
        <v>0</v>
      </c>
      <c r="T94">
        <f t="shared" si="29"/>
        <v>0</v>
      </c>
      <c r="W94">
        <f t="shared" si="30"/>
        <v>0</v>
      </c>
      <c r="X94">
        <f t="shared" si="31"/>
        <v>0</v>
      </c>
      <c r="AF94">
        <f t="shared" si="32"/>
        <v>0</v>
      </c>
      <c r="AH94">
        <f t="shared" si="33"/>
        <v>0</v>
      </c>
      <c r="AK94">
        <f t="shared" si="34"/>
        <v>0</v>
      </c>
      <c r="AU94">
        <f t="shared" si="35"/>
        <v>0</v>
      </c>
      <c r="AV94">
        <f t="shared" si="36"/>
        <v>0</v>
      </c>
      <c r="AW94" s="54">
        <f t="shared" si="37"/>
        <v>0</v>
      </c>
      <c r="AX94">
        <f t="shared" si="38"/>
        <v>0</v>
      </c>
      <c r="BG94">
        <f t="shared" si="39"/>
        <v>0</v>
      </c>
      <c r="BH94" s="11">
        <f t="shared" si="40"/>
        <v>0</v>
      </c>
    </row>
    <row r="95" spans="6:60" x14ac:dyDescent="0.2">
      <c r="F95">
        <f t="shared" si="22"/>
        <v>0</v>
      </c>
      <c r="G95">
        <f t="shared" si="23"/>
        <v>0</v>
      </c>
      <c r="H95">
        <f t="shared" si="24"/>
        <v>0</v>
      </c>
      <c r="I95" s="54">
        <f t="shared" si="25"/>
        <v>0</v>
      </c>
      <c r="K95">
        <f t="shared" si="26"/>
        <v>0</v>
      </c>
      <c r="L95">
        <f t="shared" si="27"/>
        <v>0</v>
      </c>
      <c r="M95" s="2">
        <f t="shared" si="28"/>
        <v>0</v>
      </c>
      <c r="T95">
        <f t="shared" si="29"/>
        <v>0</v>
      </c>
      <c r="W95">
        <f t="shared" si="30"/>
        <v>0</v>
      </c>
      <c r="X95">
        <f t="shared" si="31"/>
        <v>0</v>
      </c>
      <c r="AF95">
        <f t="shared" si="32"/>
        <v>0</v>
      </c>
      <c r="AH95">
        <f t="shared" si="33"/>
        <v>0</v>
      </c>
      <c r="AK95">
        <f t="shared" si="34"/>
        <v>0</v>
      </c>
      <c r="AU95">
        <f t="shared" si="35"/>
        <v>0</v>
      </c>
      <c r="AV95">
        <f t="shared" si="36"/>
        <v>0</v>
      </c>
      <c r="AW95" s="54">
        <f t="shared" si="37"/>
        <v>0</v>
      </c>
      <c r="AX95">
        <f t="shared" si="38"/>
        <v>0</v>
      </c>
      <c r="BG95">
        <f t="shared" si="39"/>
        <v>0</v>
      </c>
      <c r="BH95" s="11">
        <f t="shared" si="40"/>
        <v>0</v>
      </c>
    </row>
    <row r="96" spans="6:60" x14ac:dyDescent="0.2">
      <c r="F96">
        <f t="shared" si="22"/>
        <v>0</v>
      </c>
      <c r="G96">
        <f t="shared" si="23"/>
        <v>0</v>
      </c>
      <c r="H96">
        <f t="shared" si="24"/>
        <v>0</v>
      </c>
      <c r="I96" s="54">
        <f t="shared" si="25"/>
        <v>0</v>
      </c>
      <c r="K96">
        <f t="shared" si="26"/>
        <v>0</v>
      </c>
      <c r="L96">
        <f t="shared" si="27"/>
        <v>0</v>
      </c>
      <c r="M96" s="2">
        <f t="shared" si="28"/>
        <v>0</v>
      </c>
      <c r="T96">
        <f t="shared" si="29"/>
        <v>0</v>
      </c>
      <c r="W96">
        <f t="shared" si="30"/>
        <v>0</v>
      </c>
      <c r="X96">
        <f t="shared" si="31"/>
        <v>0</v>
      </c>
      <c r="AF96">
        <f t="shared" si="32"/>
        <v>0</v>
      </c>
      <c r="AH96">
        <f t="shared" si="33"/>
        <v>0</v>
      </c>
      <c r="AK96">
        <f t="shared" si="34"/>
        <v>0</v>
      </c>
      <c r="AU96">
        <f t="shared" si="35"/>
        <v>0</v>
      </c>
      <c r="AV96">
        <f t="shared" si="36"/>
        <v>0</v>
      </c>
      <c r="AW96" s="54">
        <f t="shared" si="37"/>
        <v>0</v>
      </c>
      <c r="AX96">
        <f t="shared" si="38"/>
        <v>0</v>
      </c>
      <c r="BG96">
        <f t="shared" si="39"/>
        <v>0</v>
      </c>
      <c r="BH96" s="11">
        <f t="shared" si="40"/>
        <v>0</v>
      </c>
    </row>
    <row r="97" spans="6:60" x14ac:dyDescent="0.2">
      <c r="F97">
        <f t="shared" si="22"/>
        <v>0</v>
      </c>
      <c r="G97">
        <f t="shared" si="23"/>
        <v>0</v>
      </c>
      <c r="H97">
        <f t="shared" si="24"/>
        <v>0</v>
      </c>
      <c r="I97" s="54">
        <f t="shared" si="25"/>
        <v>0</v>
      </c>
      <c r="K97">
        <f t="shared" si="26"/>
        <v>0</v>
      </c>
      <c r="L97">
        <f t="shared" si="27"/>
        <v>0</v>
      </c>
      <c r="M97" s="2">
        <f t="shared" si="28"/>
        <v>0</v>
      </c>
      <c r="T97">
        <f t="shared" si="29"/>
        <v>0</v>
      </c>
      <c r="W97">
        <f t="shared" si="30"/>
        <v>0</v>
      </c>
      <c r="X97">
        <f t="shared" si="31"/>
        <v>0</v>
      </c>
      <c r="AF97">
        <f t="shared" si="32"/>
        <v>0</v>
      </c>
      <c r="AH97">
        <f t="shared" si="33"/>
        <v>0</v>
      </c>
      <c r="AK97">
        <f t="shared" si="34"/>
        <v>0</v>
      </c>
      <c r="AU97">
        <f t="shared" si="35"/>
        <v>0</v>
      </c>
      <c r="AV97">
        <f t="shared" si="36"/>
        <v>0</v>
      </c>
      <c r="AW97" s="54">
        <f t="shared" si="37"/>
        <v>0</v>
      </c>
      <c r="AX97">
        <f t="shared" si="38"/>
        <v>0</v>
      </c>
      <c r="BG97">
        <f t="shared" si="39"/>
        <v>0</v>
      </c>
      <c r="BH97" s="11">
        <f t="shared" si="40"/>
        <v>0</v>
      </c>
    </row>
    <row r="98" spans="6:60" x14ac:dyDescent="0.2">
      <c r="F98">
        <f t="shared" si="22"/>
        <v>0</v>
      </c>
      <c r="G98">
        <f t="shared" si="23"/>
        <v>0</v>
      </c>
      <c r="H98">
        <f t="shared" si="24"/>
        <v>0</v>
      </c>
      <c r="I98" s="54">
        <f t="shared" si="25"/>
        <v>0</v>
      </c>
      <c r="K98">
        <f t="shared" si="26"/>
        <v>0</v>
      </c>
      <c r="L98">
        <f t="shared" si="27"/>
        <v>0</v>
      </c>
      <c r="M98" s="2">
        <f t="shared" si="28"/>
        <v>0</v>
      </c>
      <c r="T98">
        <f t="shared" si="29"/>
        <v>0</v>
      </c>
      <c r="W98">
        <f t="shared" si="30"/>
        <v>0</v>
      </c>
      <c r="X98">
        <f t="shared" si="31"/>
        <v>0</v>
      </c>
      <c r="AF98">
        <f t="shared" si="32"/>
        <v>0</v>
      </c>
      <c r="AH98">
        <f t="shared" si="33"/>
        <v>0</v>
      </c>
      <c r="AK98">
        <f t="shared" si="34"/>
        <v>0</v>
      </c>
      <c r="AU98">
        <f t="shared" si="35"/>
        <v>0</v>
      </c>
      <c r="AV98">
        <f t="shared" si="36"/>
        <v>0</v>
      </c>
      <c r="AW98" s="54">
        <f t="shared" si="37"/>
        <v>0</v>
      </c>
      <c r="AX98">
        <f t="shared" si="38"/>
        <v>0</v>
      </c>
      <c r="BG98">
        <f t="shared" si="39"/>
        <v>0</v>
      </c>
      <c r="BH98" s="11">
        <f t="shared" si="40"/>
        <v>0</v>
      </c>
    </row>
    <row r="99" spans="6:60" x14ac:dyDescent="0.2">
      <c r="F99">
        <f t="shared" si="22"/>
        <v>0</v>
      </c>
      <c r="G99">
        <f t="shared" si="23"/>
        <v>0</v>
      </c>
      <c r="H99">
        <f t="shared" si="24"/>
        <v>0</v>
      </c>
      <c r="I99" s="54">
        <f t="shared" si="25"/>
        <v>0</v>
      </c>
      <c r="K99">
        <f t="shared" si="26"/>
        <v>0</v>
      </c>
      <c r="L99">
        <f t="shared" si="27"/>
        <v>0</v>
      </c>
      <c r="M99" s="2">
        <f t="shared" si="28"/>
        <v>0</v>
      </c>
      <c r="T99">
        <f t="shared" si="29"/>
        <v>0</v>
      </c>
      <c r="W99">
        <f t="shared" si="30"/>
        <v>0</v>
      </c>
      <c r="X99">
        <f t="shared" si="31"/>
        <v>0</v>
      </c>
      <c r="AF99">
        <f t="shared" si="32"/>
        <v>0</v>
      </c>
      <c r="AH99">
        <f t="shared" si="33"/>
        <v>0</v>
      </c>
      <c r="AK99">
        <f t="shared" si="34"/>
        <v>0</v>
      </c>
      <c r="AU99">
        <f t="shared" si="35"/>
        <v>0</v>
      </c>
      <c r="AV99">
        <f t="shared" si="36"/>
        <v>0</v>
      </c>
      <c r="AW99" s="54">
        <f t="shared" si="37"/>
        <v>0</v>
      </c>
      <c r="AX99">
        <f t="shared" si="38"/>
        <v>0</v>
      </c>
      <c r="BG99">
        <f t="shared" si="39"/>
        <v>0</v>
      </c>
      <c r="BH99" s="11">
        <f t="shared" si="40"/>
        <v>0</v>
      </c>
    </row>
    <row r="100" spans="6:60" x14ac:dyDescent="0.2">
      <c r="F100">
        <f t="shared" si="22"/>
        <v>0</v>
      </c>
      <c r="G100">
        <f t="shared" si="23"/>
        <v>0</v>
      </c>
      <c r="H100">
        <f t="shared" si="24"/>
        <v>0</v>
      </c>
      <c r="I100" s="54">
        <f t="shared" si="25"/>
        <v>0</v>
      </c>
      <c r="K100">
        <f t="shared" si="26"/>
        <v>0</v>
      </c>
      <c r="L100">
        <f t="shared" si="27"/>
        <v>0</v>
      </c>
      <c r="M100" s="2">
        <f t="shared" si="28"/>
        <v>0</v>
      </c>
      <c r="T100">
        <f t="shared" si="29"/>
        <v>0</v>
      </c>
      <c r="W100">
        <f t="shared" si="30"/>
        <v>0</v>
      </c>
      <c r="X100">
        <f t="shared" si="31"/>
        <v>0</v>
      </c>
      <c r="AF100">
        <f t="shared" si="32"/>
        <v>0</v>
      </c>
      <c r="AH100">
        <f t="shared" si="33"/>
        <v>0</v>
      </c>
      <c r="AK100">
        <f t="shared" si="34"/>
        <v>0</v>
      </c>
      <c r="AU100">
        <f t="shared" si="35"/>
        <v>0</v>
      </c>
      <c r="AV100">
        <f t="shared" si="36"/>
        <v>0</v>
      </c>
      <c r="AW100" s="54">
        <f t="shared" si="37"/>
        <v>0</v>
      </c>
      <c r="AX100">
        <f t="shared" si="38"/>
        <v>0</v>
      </c>
      <c r="BG100">
        <f t="shared" si="39"/>
        <v>0</v>
      </c>
      <c r="BH100" s="11">
        <f t="shared" si="40"/>
        <v>0</v>
      </c>
    </row>
    <row r="101" spans="6:60" x14ac:dyDescent="0.2">
      <c r="F101">
        <f t="shared" si="22"/>
        <v>0</v>
      </c>
      <c r="G101">
        <f t="shared" si="23"/>
        <v>0</v>
      </c>
      <c r="H101">
        <f t="shared" si="24"/>
        <v>0</v>
      </c>
      <c r="I101" s="54">
        <f t="shared" si="25"/>
        <v>0</v>
      </c>
      <c r="K101">
        <f t="shared" si="26"/>
        <v>0</v>
      </c>
      <c r="L101">
        <f t="shared" si="27"/>
        <v>0</v>
      </c>
      <c r="M101" s="2">
        <f t="shared" si="28"/>
        <v>0</v>
      </c>
      <c r="T101">
        <f t="shared" si="29"/>
        <v>0</v>
      </c>
      <c r="W101">
        <f t="shared" si="30"/>
        <v>0</v>
      </c>
      <c r="X101">
        <f t="shared" si="31"/>
        <v>0</v>
      </c>
      <c r="AF101">
        <f t="shared" si="32"/>
        <v>0</v>
      </c>
      <c r="AH101">
        <f t="shared" si="33"/>
        <v>0</v>
      </c>
      <c r="AK101">
        <f t="shared" si="34"/>
        <v>0</v>
      </c>
      <c r="AU101">
        <f t="shared" si="35"/>
        <v>0</v>
      </c>
      <c r="AV101">
        <f t="shared" si="36"/>
        <v>0</v>
      </c>
      <c r="AW101" s="54">
        <f t="shared" si="37"/>
        <v>0</v>
      </c>
      <c r="AX101">
        <f t="shared" si="38"/>
        <v>0</v>
      </c>
      <c r="BG101">
        <f t="shared" si="39"/>
        <v>0</v>
      </c>
      <c r="BH101" s="11">
        <f t="shared" si="40"/>
        <v>0</v>
      </c>
    </row>
    <row r="102" spans="6:60" x14ac:dyDescent="0.2">
      <c r="F102">
        <f t="shared" si="22"/>
        <v>0</v>
      </c>
      <c r="G102">
        <f t="shared" si="23"/>
        <v>0</v>
      </c>
      <c r="H102">
        <f t="shared" si="24"/>
        <v>0</v>
      </c>
      <c r="I102" s="54">
        <f t="shared" si="25"/>
        <v>0</v>
      </c>
      <c r="K102">
        <f t="shared" si="26"/>
        <v>0</v>
      </c>
      <c r="L102">
        <f t="shared" si="27"/>
        <v>0</v>
      </c>
      <c r="M102" s="2">
        <f t="shared" si="28"/>
        <v>0</v>
      </c>
      <c r="T102">
        <f t="shared" si="29"/>
        <v>0</v>
      </c>
      <c r="W102">
        <f t="shared" si="30"/>
        <v>0</v>
      </c>
      <c r="X102">
        <f t="shared" si="31"/>
        <v>0</v>
      </c>
      <c r="AF102">
        <f t="shared" si="32"/>
        <v>0</v>
      </c>
      <c r="AH102">
        <f t="shared" si="33"/>
        <v>0</v>
      </c>
      <c r="AK102">
        <f t="shared" si="34"/>
        <v>0</v>
      </c>
      <c r="AU102">
        <f t="shared" si="35"/>
        <v>0</v>
      </c>
      <c r="AV102">
        <f t="shared" si="36"/>
        <v>0</v>
      </c>
      <c r="AW102" s="54">
        <f t="shared" si="37"/>
        <v>0</v>
      </c>
      <c r="AX102">
        <f t="shared" si="38"/>
        <v>0</v>
      </c>
      <c r="BG102">
        <f t="shared" si="39"/>
        <v>0</v>
      </c>
      <c r="BH102" s="11">
        <f t="shared" si="40"/>
        <v>0</v>
      </c>
    </row>
    <row r="103" spans="6:60" x14ac:dyDescent="0.2">
      <c r="F103">
        <f t="shared" si="22"/>
        <v>0</v>
      </c>
      <c r="G103">
        <f t="shared" si="23"/>
        <v>0</v>
      </c>
      <c r="H103">
        <f t="shared" si="24"/>
        <v>0</v>
      </c>
      <c r="I103" s="54">
        <f t="shared" si="25"/>
        <v>0</v>
      </c>
      <c r="K103">
        <f t="shared" si="26"/>
        <v>0</v>
      </c>
      <c r="L103">
        <f t="shared" si="27"/>
        <v>0</v>
      </c>
      <c r="M103" s="2">
        <f t="shared" si="28"/>
        <v>0</v>
      </c>
      <c r="T103">
        <f t="shared" si="29"/>
        <v>0</v>
      </c>
      <c r="W103">
        <f t="shared" si="30"/>
        <v>0</v>
      </c>
      <c r="X103">
        <f t="shared" si="31"/>
        <v>0</v>
      </c>
      <c r="AF103">
        <f t="shared" si="32"/>
        <v>0</v>
      </c>
      <c r="AH103">
        <f t="shared" si="33"/>
        <v>0</v>
      </c>
      <c r="AK103">
        <f t="shared" si="34"/>
        <v>0</v>
      </c>
      <c r="AU103">
        <f t="shared" si="35"/>
        <v>0</v>
      </c>
      <c r="AV103">
        <f t="shared" si="36"/>
        <v>0</v>
      </c>
      <c r="AW103" s="54">
        <f t="shared" si="37"/>
        <v>0</v>
      </c>
      <c r="AX103">
        <f t="shared" si="38"/>
        <v>0</v>
      </c>
      <c r="BG103">
        <f t="shared" si="39"/>
        <v>0</v>
      </c>
      <c r="BH103" s="11">
        <f t="shared" si="40"/>
        <v>0</v>
      </c>
    </row>
    <row r="104" spans="6:60" x14ac:dyDescent="0.2">
      <c r="AW104" s="54"/>
    </row>
    <row r="105" spans="6:60" x14ac:dyDescent="0.2">
      <c r="AW105" s="54"/>
    </row>
    <row r="106" spans="6:60" x14ac:dyDescent="0.2">
      <c r="AW106" s="54"/>
    </row>
    <row r="107" spans="6:60" x14ac:dyDescent="0.2">
      <c r="AW107" s="54"/>
    </row>
    <row r="108" spans="6:60" x14ac:dyDescent="0.2">
      <c r="AW108" s="54"/>
    </row>
    <row r="109" spans="6:60" x14ac:dyDescent="0.2">
      <c r="AW109" s="54"/>
    </row>
    <row r="110" spans="6:60" x14ac:dyDescent="0.2">
      <c r="AW110" s="54"/>
    </row>
    <row r="111" spans="6:60" x14ac:dyDescent="0.2">
      <c r="AW111" s="54"/>
    </row>
    <row r="112" spans="6:60" x14ac:dyDescent="0.2">
      <c r="AW112" s="54"/>
    </row>
    <row r="113" spans="49:49" x14ac:dyDescent="0.2">
      <c r="AW113" s="54"/>
    </row>
    <row r="114" spans="49:49" x14ac:dyDescent="0.2">
      <c r="AW114" s="54"/>
    </row>
    <row r="115" spans="49:49" x14ac:dyDescent="0.2">
      <c r="AW115" s="54"/>
    </row>
    <row r="116" spans="49:49" x14ac:dyDescent="0.2">
      <c r="AW116" s="54"/>
    </row>
    <row r="117" spans="49:49" x14ac:dyDescent="0.2">
      <c r="AW117" s="54"/>
    </row>
    <row r="118" spans="49:49" x14ac:dyDescent="0.2">
      <c r="AW118" s="54"/>
    </row>
    <row r="119" spans="49:49" x14ac:dyDescent="0.2">
      <c r="AW119" s="54"/>
    </row>
    <row r="120" spans="49:49" x14ac:dyDescent="0.2">
      <c r="AW120" s="54"/>
    </row>
    <row r="121" spans="49:49" x14ac:dyDescent="0.2">
      <c r="AW121" s="54"/>
    </row>
    <row r="122" spans="49:49" x14ac:dyDescent="0.2">
      <c r="AW122" s="54"/>
    </row>
    <row r="123" spans="49:49" x14ac:dyDescent="0.2">
      <c r="AW123" s="54"/>
    </row>
    <row r="124" spans="49:49" x14ac:dyDescent="0.2">
      <c r="AW124" s="54"/>
    </row>
    <row r="125" spans="49:49" x14ac:dyDescent="0.2">
      <c r="AW125" s="54"/>
    </row>
    <row r="126" spans="49:49" x14ac:dyDescent="0.2">
      <c r="AW126" s="54"/>
    </row>
    <row r="127" spans="49:49" x14ac:dyDescent="0.2">
      <c r="AW127" s="54"/>
    </row>
    <row r="128" spans="49:49" x14ac:dyDescent="0.2">
      <c r="AW128" s="54"/>
    </row>
    <row r="129" spans="49:49" x14ac:dyDescent="0.2">
      <c r="AW129" s="54"/>
    </row>
    <row r="130" spans="49:49" x14ac:dyDescent="0.2">
      <c r="AW130" s="54"/>
    </row>
    <row r="131" spans="49:49" x14ac:dyDescent="0.2">
      <c r="AW131" s="54"/>
    </row>
    <row r="132" spans="49:49" x14ac:dyDescent="0.2">
      <c r="AW132" s="54"/>
    </row>
    <row r="133" spans="49:49" x14ac:dyDescent="0.2">
      <c r="AW133" s="54"/>
    </row>
    <row r="134" spans="49:49" x14ac:dyDescent="0.2">
      <c r="AW134" s="54"/>
    </row>
    <row r="135" spans="49:49" x14ac:dyDescent="0.2">
      <c r="AW135" s="54"/>
    </row>
    <row r="136" spans="49:49" x14ac:dyDescent="0.2">
      <c r="AW136" s="54"/>
    </row>
    <row r="137" spans="49:49" x14ac:dyDescent="0.2">
      <c r="AW137" s="54"/>
    </row>
    <row r="138" spans="49:49" x14ac:dyDescent="0.2">
      <c r="AW138" s="54"/>
    </row>
    <row r="139" spans="49:49" x14ac:dyDescent="0.2">
      <c r="AW139" s="54"/>
    </row>
    <row r="140" spans="49:49" x14ac:dyDescent="0.2">
      <c r="AW140" s="54"/>
    </row>
    <row r="141" spans="49:49" x14ac:dyDescent="0.2">
      <c r="AW141" s="54"/>
    </row>
  </sheetData>
  <conditionalFormatting sqref="V4:V103">
    <cfRule type="cellIs" dxfId="3619" priority="80" operator="equal">
      <formula>0</formula>
    </cfRule>
  </conditionalFormatting>
  <conditionalFormatting sqref="V4:V103">
    <cfRule type="cellIs" dxfId="3618" priority="79" operator="equal">
      <formula>1</formula>
    </cfRule>
  </conditionalFormatting>
  <conditionalFormatting sqref="F4:F103">
    <cfRule type="cellIs" dxfId="3617" priority="66" operator="greaterThanOrEqual">
      <formula>2</formula>
    </cfRule>
    <cfRule type="cellIs" dxfId="3616" priority="67" operator="equal">
      <formula>1</formula>
    </cfRule>
    <cfRule type="cellIs" dxfId="3615" priority="78" operator="equal">
      <formula>0</formula>
    </cfRule>
  </conditionalFormatting>
  <conditionalFormatting sqref="G4:G103">
    <cfRule type="cellIs" dxfId="3614" priority="63" operator="greaterThan">
      <formula>20</formula>
    </cfRule>
    <cfRule type="cellIs" dxfId="3613" priority="64" operator="between">
      <formula>16</formula>
      <formula>20</formula>
    </cfRule>
    <cfRule type="cellIs" dxfId="3612" priority="65" operator="between">
      <formula>5</formula>
      <formula>15</formula>
    </cfRule>
    <cfRule type="cellIs" dxfId="3611" priority="77" operator="lessThan">
      <formula>5</formula>
    </cfRule>
  </conditionalFormatting>
  <conditionalFormatting sqref="AU4:AU103">
    <cfRule type="colorScale" priority="73">
      <colorScale>
        <cfvo type="num" val="0"/>
        <cfvo type="num" val="65"/>
        <cfvo type="num" val="100"/>
        <color rgb="FFFFCCCC"/>
        <color rgb="FFFFEB84"/>
        <color theme="9" tint="0.39997558519241921"/>
      </colorScale>
    </cfRule>
  </conditionalFormatting>
  <conditionalFormatting sqref="AV4:AX4 AV5:AV103 AX5:AX103 AW5:AW141">
    <cfRule type="colorScale" priority="72">
      <colorScale>
        <cfvo type="num" val="0"/>
        <cfvo type="num" val="8"/>
        <cfvo type="num" val="15"/>
        <color theme="9" tint="0.39997558519241921"/>
        <color rgb="FFFFEB84"/>
        <color rgb="FFFFCCCC"/>
      </colorScale>
    </cfRule>
  </conditionalFormatting>
  <conditionalFormatting sqref="AU2">
    <cfRule type="colorScale" priority="71">
      <colorScale>
        <cfvo type="num" val="0"/>
        <cfvo type="num" val="65"/>
        <cfvo type="num" val="100"/>
        <color rgb="FFFFCCCC"/>
        <color rgb="FFFFEB84"/>
        <color theme="9" tint="0.39997558519241921"/>
      </colorScale>
    </cfRule>
  </conditionalFormatting>
  <conditionalFormatting sqref="AV2">
    <cfRule type="colorScale" priority="70">
      <colorScale>
        <cfvo type="num" val="0"/>
        <cfvo type="num" val="8"/>
        <cfvo type="num" val="13"/>
        <color theme="9" tint="0.39997558519241921"/>
        <color rgb="FFFFEB84"/>
        <color rgb="FFFFCCCC"/>
      </colorScale>
    </cfRule>
  </conditionalFormatting>
  <conditionalFormatting sqref="AW2">
    <cfRule type="colorScale" priority="69">
      <colorScale>
        <cfvo type="num" val="0"/>
        <cfvo type="num" val="8"/>
        <cfvo type="num" val="13"/>
        <color theme="9" tint="0.39997558519241921"/>
        <color rgb="FFFFEB84"/>
        <color rgb="FFFFCCCC"/>
      </colorScale>
    </cfRule>
  </conditionalFormatting>
  <conditionalFormatting sqref="AX2">
    <cfRule type="colorScale" priority="68">
      <colorScale>
        <cfvo type="num" val="0"/>
        <cfvo type="num" val="8"/>
        <cfvo type="num" val="13"/>
        <color theme="9" tint="0.39997558519241921"/>
        <color rgb="FFFFEB84"/>
        <color rgb="FFFFCCCC"/>
      </colorScale>
    </cfRule>
  </conditionalFormatting>
  <conditionalFormatting sqref="N12:N16 N28:N103">
    <cfRule type="cellIs" dxfId="3610" priority="61" operator="equal">
      <formula>1</formula>
    </cfRule>
    <cfRule type="cellIs" dxfId="3609" priority="62" operator="notEqual">
      <formula>1</formula>
    </cfRule>
  </conditionalFormatting>
  <conditionalFormatting sqref="L2:M2 O2:AE2 AG2:AT2 AY2:BA2">
    <cfRule type="colorScale" priority="58">
      <colorScale>
        <cfvo type="num" val="0"/>
        <cfvo type="num" val="50"/>
        <cfvo type="num" val="100"/>
        <color rgb="FFFFCCCC"/>
        <color rgb="FFFFEB84"/>
        <color theme="9" tint="0.39997558519241921"/>
      </colorScale>
    </cfRule>
  </conditionalFormatting>
  <conditionalFormatting sqref="BM2">
    <cfRule type="colorScale" priority="57">
      <colorScale>
        <cfvo type="num" val="0"/>
        <cfvo type="num" val="50"/>
        <cfvo type="num" val="100"/>
        <color rgb="FFFFCCCC"/>
        <color rgb="FFFFEB84"/>
        <color theme="9" tint="0.39997558519241921"/>
      </colorScale>
    </cfRule>
  </conditionalFormatting>
  <conditionalFormatting sqref="BG30:BG103">
    <cfRule type="cellIs" dxfId="3608" priority="55" operator="greaterThanOrEqual">
      <formula>208</formula>
    </cfRule>
    <cfRule type="cellIs" dxfId="3607" priority="56" operator="lessThan">
      <formula>208</formula>
    </cfRule>
  </conditionalFormatting>
  <conditionalFormatting sqref="BG2">
    <cfRule type="cellIs" dxfId="3606" priority="53" operator="greaterThanOrEqual">
      <formula>208</formula>
    </cfRule>
    <cfRule type="cellIs" dxfId="3605" priority="54" operator="lessThan">
      <formula>208</formula>
    </cfRule>
  </conditionalFormatting>
  <conditionalFormatting sqref="BB4:BB103 BB2 BC4:BF4">
    <cfRule type="cellIs" dxfId="3604" priority="50" operator="greaterThanOrEqual">
      <formula>9</formula>
    </cfRule>
    <cfRule type="cellIs" dxfId="3603" priority="51" operator="between">
      <formula>7</formula>
      <formula>9</formula>
    </cfRule>
    <cfRule type="cellIs" dxfId="3602" priority="52" operator="lessThan">
      <formula>7</formula>
    </cfRule>
  </conditionalFormatting>
  <conditionalFormatting sqref="BC4">
    <cfRule type="colorScale" priority="49">
      <colorScale>
        <cfvo type="num" val="0"/>
        <cfvo type="percentile" val="8"/>
        <cfvo type="num" val="15"/>
        <color theme="9" tint="0.39997558519241921"/>
        <color rgb="FFFFEB84"/>
        <color rgb="FFFFCCCC"/>
      </colorScale>
    </cfRule>
  </conditionalFormatting>
  <conditionalFormatting sqref="BD4">
    <cfRule type="colorScale" priority="48">
      <colorScale>
        <cfvo type="num" val="0"/>
        <cfvo type="percentile" val="8"/>
        <cfvo type="num" val="15"/>
        <color theme="9" tint="0.39997558519241921"/>
        <color rgb="FFFFEB84"/>
        <color rgb="FFFFCCCC"/>
      </colorScale>
    </cfRule>
  </conditionalFormatting>
  <conditionalFormatting sqref="BE4">
    <cfRule type="colorScale" priority="47">
      <colorScale>
        <cfvo type="num" val="0"/>
        <cfvo type="percentile" val="8"/>
        <cfvo type="num" val="15"/>
        <color theme="9" tint="0.39997558519241921"/>
        <color rgb="FFFFEB84"/>
        <color rgb="FFFFCCCC"/>
      </colorScale>
    </cfRule>
  </conditionalFormatting>
  <conditionalFormatting sqref="BF4">
    <cfRule type="colorScale" priority="46">
      <colorScale>
        <cfvo type="num" val="0"/>
        <cfvo type="percentile" val="8"/>
        <cfvo type="num" val="15"/>
        <color theme="9" tint="0.39997558519241921"/>
        <color rgb="FFFFEB84"/>
        <color rgb="FFFFCCCC"/>
      </colorScale>
    </cfRule>
  </conditionalFormatting>
  <conditionalFormatting sqref="BC2:BF2">
    <cfRule type="cellIs" dxfId="3601" priority="43" operator="greaterThanOrEqual">
      <formula>9</formula>
    </cfRule>
    <cfRule type="cellIs" dxfId="3600" priority="44" operator="between">
      <formula>7</formula>
      <formula>9</formula>
    </cfRule>
    <cfRule type="cellIs" dxfId="3599" priority="45" operator="lessThan">
      <formula>7</formula>
    </cfRule>
  </conditionalFormatting>
  <conditionalFormatting sqref="BC5:BF5">
    <cfRule type="cellIs" dxfId="3598" priority="40" operator="greaterThanOrEqual">
      <formula>9</formula>
    </cfRule>
    <cfRule type="cellIs" dxfId="3597" priority="41" operator="between">
      <formula>7</formula>
      <formula>9</formula>
    </cfRule>
    <cfRule type="cellIs" dxfId="3596" priority="42" operator="lessThan">
      <formula>7</formula>
    </cfRule>
  </conditionalFormatting>
  <conditionalFormatting sqref="BC6:BC103">
    <cfRule type="cellIs" dxfId="3595" priority="37" operator="greaterThanOrEqual">
      <formula>9</formula>
    </cfRule>
    <cfRule type="cellIs" dxfId="3594" priority="38" operator="between">
      <formula>7</formula>
      <formula>9</formula>
    </cfRule>
    <cfRule type="cellIs" dxfId="3593" priority="39" operator="lessThan">
      <formula>7</formula>
    </cfRule>
  </conditionalFormatting>
  <conditionalFormatting sqref="BD6:BD103">
    <cfRule type="cellIs" dxfId="3592" priority="34" operator="greaterThanOrEqual">
      <formula>9</formula>
    </cfRule>
    <cfRule type="cellIs" dxfId="3591" priority="35" operator="between">
      <formula>7</formula>
      <formula>9</formula>
    </cfRule>
    <cfRule type="cellIs" dxfId="3590" priority="36" operator="lessThan">
      <formula>7</formula>
    </cfRule>
  </conditionalFormatting>
  <conditionalFormatting sqref="BE6:BF103">
    <cfRule type="cellIs" dxfId="3589" priority="31" operator="greaterThanOrEqual">
      <formula>9</formula>
    </cfRule>
    <cfRule type="cellIs" dxfId="3588" priority="32" operator="between">
      <formula>7</formula>
      <formula>9</formula>
    </cfRule>
    <cfRule type="cellIs" dxfId="3587" priority="33" operator="lessThan">
      <formula>7</formula>
    </cfRule>
  </conditionalFormatting>
  <conditionalFormatting sqref="N4:N11">
    <cfRule type="cellIs" dxfId="3586" priority="25" operator="equal">
      <formula>1</formula>
    </cfRule>
    <cfRule type="cellIs" dxfId="3585" priority="26" operator="notEqual">
      <formula>1</formula>
    </cfRule>
  </conditionalFormatting>
  <conditionalFormatting sqref="N17:N21">
    <cfRule type="cellIs" dxfId="3584" priority="15" operator="equal">
      <formula>1</formula>
    </cfRule>
    <cfRule type="cellIs" dxfId="3583" priority="16" operator="notEqual">
      <formula>1</formula>
    </cfRule>
  </conditionalFormatting>
  <conditionalFormatting sqref="BG4:BG29">
    <cfRule type="cellIs" dxfId="3582" priority="13" operator="greaterThanOrEqual">
      <formula>208</formula>
    </cfRule>
    <cfRule type="cellIs" dxfId="3581" priority="14" operator="lessThan">
      <formula>208</formula>
    </cfRule>
  </conditionalFormatting>
  <conditionalFormatting sqref="W31:AE103 D4:E103 O4:U103 W4:X28 Z4:AB4 W29:Y29 AA5:AB29 W30:AB30 AD4:AE30 AG4:AT103 AY4:BA103">
    <cfRule type="cellIs" dxfId="3580" priority="9" operator="equal">
      <formula>1</formula>
    </cfRule>
    <cfRule type="cellIs" dxfId="3579" priority="10" operator="equal">
      <formula>0</formula>
    </cfRule>
  </conditionalFormatting>
  <conditionalFormatting sqref="AF4:AF103">
    <cfRule type="cellIs" dxfId="3578" priority="8" operator="equal">
      <formula>0</formula>
    </cfRule>
  </conditionalFormatting>
  <conditionalFormatting sqref="N2">
    <cfRule type="colorScale" priority="7">
      <colorScale>
        <cfvo type="num" val="0"/>
        <cfvo type="num" val="0.5"/>
        <cfvo type="num" val="1"/>
        <color rgb="FFFFCCCC"/>
        <color rgb="FFFFEB84"/>
        <color theme="9" tint="0.39997558519241921"/>
      </colorScale>
    </cfRule>
  </conditionalFormatting>
  <conditionalFormatting sqref="Y4:Y28">
    <cfRule type="cellIs" dxfId="3577" priority="6" operator="equal">
      <formula>0</formula>
    </cfRule>
  </conditionalFormatting>
  <conditionalFormatting sqref="Y4:Y28">
    <cfRule type="cellIs" dxfId="3576" priority="5" operator="equal">
      <formula>1</formula>
    </cfRule>
  </conditionalFormatting>
  <conditionalFormatting sqref="AC4:AC30">
    <cfRule type="cellIs" dxfId="3575" priority="1" operator="equal">
      <formula>1</formula>
    </cfRule>
  </conditionalFormatting>
  <conditionalFormatting sqref="Z5:Z29">
    <cfRule type="cellIs" dxfId="3574" priority="3" operator="equal">
      <formula>1</formula>
    </cfRule>
    <cfRule type="cellIs" dxfId="3573" priority="4" operator="equal">
      <formula>0</formula>
    </cfRule>
  </conditionalFormatting>
  <conditionalFormatting sqref="AC4:AC30">
    <cfRule type="cellIs" dxfId="3572" priority="2" operator="equal">
      <formula>0</formula>
    </cfRule>
  </conditionalFormatting>
  <dataValidations count="2">
    <dataValidation type="time" operator="greaterThanOrEqual" allowBlank="1" showInputMessage="1" showErrorMessage="1" sqref="BH2 BH4:BH103" xr:uid="{00000000-0002-0000-0400-000000000000}">
      <formula1>0</formula1>
    </dataValidation>
    <dataValidation type="whole" allowBlank="1" showInputMessage="1" showErrorMessage="1" sqref="AG4:AT103 D4:E103 Y4:AE103 R4:V103 Q30:Q103 P29:P103 O4:O103 AY4:BA103" xr:uid="{00000000-0002-0000-04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6">
    <pageSetUpPr fitToPage="1"/>
  </sheetPr>
  <dimension ref="A1:BO102"/>
  <sheetViews>
    <sheetView zoomScaleNormal="100" workbookViewId="0">
      <pane xSplit="2" topLeftCell="C1" activePane="topRight" state="frozen"/>
      <selection activeCell="A3" sqref="A3"/>
      <selection pane="topRight" activeCell="B1" sqref="B1:B1048576"/>
    </sheetView>
  </sheetViews>
  <sheetFormatPr baseColWidth="10" defaultColWidth="9.1640625" defaultRowHeight="15" x14ac:dyDescent="0.2"/>
  <cols>
    <col min="1" max="1" width="5.5" customWidth="1"/>
    <col min="2" max="2" width="34.1640625" style="240" customWidth="1"/>
    <col min="3" max="3" width="18.1640625" style="3" bestFit="1" customWidth="1"/>
    <col min="4" max="4" width="3.6640625" bestFit="1" customWidth="1"/>
    <col min="5" max="5" width="4.33203125" bestFit="1" customWidth="1"/>
    <col min="6" max="6" width="3.6640625" bestFit="1" customWidth="1"/>
    <col min="7" max="7" width="5.1640625" bestFit="1" customWidth="1"/>
    <col min="8" max="8" width="4.33203125" bestFit="1" customWidth="1"/>
    <col min="9" max="9" width="4.33203125" customWidth="1"/>
    <col min="10" max="10" width="5.1640625" bestFit="1" customWidth="1"/>
    <col min="11" max="11" width="3.6640625" customWidth="1"/>
    <col min="12" max="12" width="4.6640625" customWidth="1"/>
    <col min="13" max="13" width="4.5" customWidth="1"/>
    <col min="14" max="21" width="3.6640625" bestFit="1" customWidth="1"/>
    <col min="22" max="22" width="4" bestFit="1" customWidth="1"/>
    <col min="23" max="37" width="3.6640625" bestFit="1" customWidth="1"/>
    <col min="38" max="53" width="3.6640625" customWidth="1"/>
    <col min="54" max="55" width="3.6640625" bestFit="1" customWidth="1"/>
    <col min="56" max="57" width="3.6640625" customWidth="1"/>
    <col min="58" max="58" width="3.6640625" bestFit="1" customWidth="1"/>
    <col min="59" max="59" width="4.33203125"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13" t="s">
        <v>103</v>
      </c>
      <c r="C2" s="13">
        <f>COUNTA(A4:A101)</f>
        <v>25</v>
      </c>
      <c r="D2" s="13">
        <f>SUM(F4:F101)</f>
        <v>26</v>
      </c>
      <c r="E2" s="13">
        <f>SUM(G4:G101)</f>
        <v>435</v>
      </c>
      <c r="F2" s="13">
        <f>IF(D2=0,0,E2/D2)</f>
        <v>16.73076923076923</v>
      </c>
      <c r="G2" s="13">
        <f>SUM(I4:I101)</f>
        <v>2476</v>
      </c>
      <c r="H2" s="13">
        <f>SUM(J4:J101)</f>
        <v>814</v>
      </c>
      <c r="I2" s="13">
        <f>IF(E2=0,0,H2/E2)</f>
        <v>1.8712643678160918</v>
      </c>
      <c r="J2" s="13">
        <f>SUM(L4:L101)</f>
        <v>2384</v>
      </c>
      <c r="K2" s="13">
        <f>IF(E2=0,0,J2/E2)</f>
        <v>5.4804597701149422</v>
      </c>
      <c r="L2" s="13">
        <f>IF($C$2=0,0,COUNTIF(D4:D101,1)/$C$2*100)</f>
        <v>100</v>
      </c>
      <c r="M2" s="13">
        <f>IF($C$2=0,0,COUNTIF(E4:E101,1)/$C$2*100)</f>
        <v>100</v>
      </c>
      <c r="N2" s="17">
        <f>IF($C$2=0,0,SUM(N4:N101)/$C$2*100)</f>
        <v>12</v>
      </c>
      <c r="O2" s="13">
        <f t="shared" ref="O2:U2" si="0">IF($C$2=0,0,COUNTIF(O4:O101,1)/$C$2*100)</f>
        <v>96</v>
      </c>
      <c r="P2" s="13">
        <f t="shared" si="0"/>
        <v>72</v>
      </c>
      <c r="Q2" s="13">
        <f t="shared" si="0"/>
        <v>28.000000000000004</v>
      </c>
      <c r="R2" s="13">
        <f t="shared" si="0"/>
        <v>84</v>
      </c>
      <c r="S2" s="13">
        <f t="shared" si="0"/>
        <v>100</v>
      </c>
      <c r="T2" s="13">
        <f t="shared" si="0"/>
        <v>20</v>
      </c>
      <c r="U2" s="13">
        <f t="shared" si="0"/>
        <v>96</v>
      </c>
      <c r="V2" s="13">
        <f>IF(COUNTIF(U4:U102,0)=0,100,(COUNTIFS(V4:V102,1,U4:U102,0)/COUNTIF(U4:U102,0))*100)</f>
        <v>100</v>
      </c>
      <c r="W2" s="13">
        <f t="shared" ref="W2:AE2" si="1">IF($C$2=0,0,COUNTIF(W4:W101,1)/$C$2*100)</f>
        <v>12</v>
      </c>
      <c r="X2" s="13">
        <f t="shared" si="1"/>
        <v>100</v>
      </c>
      <c r="Y2" s="13">
        <f t="shared" si="1"/>
        <v>80</v>
      </c>
      <c r="Z2" s="13">
        <f t="shared" si="1"/>
        <v>92</v>
      </c>
      <c r="AA2" s="13">
        <f t="shared" si="1"/>
        <v>96</v>
      </c>
      <c r="AB2" s="13">
        <f t="shared" si="1"/>
        <v>100</v>
      </c>
      <c r="AC2" s="13">
        <f t="shared" si="1"/>
        <v>100</v>
      </c>
      <c r="AD2" s="13">
        <f t="shared" si="1"/>
        <v>100</v>
      </c>
      <c r="AE2" s="13">
        <f t="shared" si="1"/>
        <v>100</v>
      </c>
      <c r="AF2" s="13">
        <f>SUM(AF4:AF101)</f>
        <v>92</v>
      </c>
      <c r="AG2" s="13">
        <f t="shared" ref="AG2:AT2" si="2">IF($C$2=0,0,COUNTIF(AG4:AG101,1)/$C$2*100)</f>
        <v>96</v>
      </c>
      <c r="AH2" s="13">
        <f t="shared" si="2"/>
        <v>92</v>
      </c>
      <c r="AI2" s="13">
        <f t="shared" si="2"/>
        <v>40</v>
      </c>
      <c r="AJ2" s="13">
        <f t="shared" si="2"/>
        <v>100</v>
      </c>
      <c r="AK2" s="13">
        <f t="shared" si="2"/>
        <v>76</v>
      </c>
      <c r="AL2" s="13">
        <f t="shared" si="2"/>
        <v>64</v>
      </c>
      <c r="AM2" s="13">
        <f t="shared" si="2"/>
        <v>92</v>
      </c>
      <c r="AN2" s="13">
        <f>IF($C$2=0,0,COUNTIF(AN4:AN101,1)/$C$2*100)</f>
        <v>80</v>
      </c>
      <c r="AO2" s="13">
        <f t="shared" si="2"/>
        <v>88</v>
      </c>
      <c r="AP2" s="13">
        <f t="shared" si="2"/>
        <v>100</v>
      </c>
      <c r="AQ2" s="13">
        <f t="shared" si="2"/>
        <v>100</v>
      </c>
      <c r="AR2" s="13">
        <f t="shared" si="2"/>
        <v>72</v>
      </c>
      <c r="AS2" s="13">
        <f t="shared" si="2"/>
        <v>92</v>
      </c>
      <c r="AT2" s="13">
        <f t="shared" si="2"/>
        <v>92</v>
      </c>
      <c r="AU2" s="14">
        <f>IF(E2=0,0,(206.835-(84.6*(I2))-(1.015*(F2))))</f>
        <v>31.544303713527896</v>
      </c>
      <c r="AV2" s="14">
        <f>IF(E2=0,0,(0.39*F2)+(11.8*I2)-15.59)</f>
        <v>13.015919540229884</v>
      </c>
      <c r="AW2" s="14">
        <f>IF(E2=0,0,((0.0588*K2*100)-(0.296*(D2/E2)*100)-15.8))</f>
        <v>14.655908045977007</v>
      </c>
      <c r="AX2" s="14">
        <f>IF(G2=0,0,(4.71*K2)+(0.5*F2)-21.43)</f>
        <v>12.748350132625994</v>
      </c>
      <c r="AY2" s="13">
        <f>IF($C$2=0,0,COUNTIF(AY4:AY101,1)/$C$2*100)</f>
        <v>100</v>
      </c>
      <c r="AZ2" s="13">
        <f>IF($C$2=0,0,COUNTIF(AZ4:AZ101,1)/$C$2*100)</f>
        <v>100</v>
      </c>
      <c r="BA2" s="13">
        <f>IF($C$2=0,0,COUNTIF(BA4:BA101,1)/$C$2*100)</f>
        <v>100</v>
      </c>
      <c r="BG2" s="14">
        <f>IF(E2=0,0,AF2/E2*1000)</f>
        <v>211.49425287356323</v>
      </c>
      <c r="BH2" s="15">
        <f>E2/200/24/60</f>
        <v>1.5104166666666666E-3</v>
      </c>
      <c r="BI2" s="15">
        <f>IF($C$2=0,0,BH2/$C$2)</f>
        <v>6.0416666666666667E-5</v>
      </c>
      <c r="BJ2" s="13">
        <f>IF($C$2=0,0,D2/$C$2)</f>
        <v>1.04</v>
      </c>
      <c r="BK2" s="13">
        <f>IF($C$2=0,0,E2/$C$2)</f>
        <v>17.399999999999999</v>
      </c>
      <c r="BL2" s="13">
        <f>IF($C$2=0,0,AF2/$C$2)</f>
        <v>3.68</v>
      </c>
      <c r="BM2" s="13">
        <f>(0.5*W2)+(0.5*X2)</f>
        <v>56</v>
      </c>
      <c r="BN2" s="13">
        <f>IF(C2=0,0,J2/G2*100)</f>
        <v>96.284329563812605</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48" x14ac:dyDescent="0.2">
      <c r="A4">
        <v>1</v>
      </c>
      <c r="B4" s="20" t="s">
        <v>1281</v>
      </c>
      <c r="C4" s="3" t="s">
        <v>192</v>
      </c>
      <c r="D4">
        <v>1</v>
      </c>
      <c r="E4">
        <v>1</v>
      </c>
      <c r="F4">
        <f>IF(B4="",0,(LEN(B4)-LEN(SUBSTITUTE(B4,". ","."))+1))</f>
        <v>1</v>
      </c>
      <c r="G4">
        <f>IF(B4="",0,LEN(B4)-LEN(SUBSTITUTE(B4," ",""))+1)</f>
        <v>15</v>
      </c>
      <c r="H4">
        <f>IF(F4=0,0,G4/F4)</f>
        <v>15</v>
      </c>
      <c r="I4">
        <f>LEN(SUBSTITUTE(B4," ",""))</f>
        <v>90</v>
      </c>
      <c r="J4">
        <v>24</v>
      </c>
      <c r="K4">
        <f>IF(G4=0,0,J4/G4)</f>
        <v>1.6</v>
      </c>
      <c r="L4">
        <f>LEN(SUBSTITUTE(SUBSTITUTE(SUBSTITUTE(SUBSTITUTE(SUBSTITUTE(SUBSTITUTE(SUBSTITUTE(SUBSTITUTE(SUBSTITUTE(SUBSTITUTE(SUBSTITUTE(SUBSTITUTE(SUBSTITUTE(SUBSTITUTE(SUBSTITUTE(SUBSTITUTE(SUBSTITUTE(SUBSTITUTE(SUBSTITUTE(B4," ",""),".",""),",",""),"?",""),"!",""),";",""),"(",""),")",""),"[",""),"]",""),"-",""),"{",""),"}",""),"/",""),"+",""),"*",""),"_",""),"&amp;",""),"#",""))</f>
        <v>77</v>
      </c>
      <c r="M4" s="2">
        <f>IF(G4=0,0,L4/G4)</f>
        <v>5.1333333333333337</v>
      </c>
      <c r="N4">
        <v>0</v>
      </c>
      <c r="O4">
        <v>1</v>
      </c>
      <c r="P4">
        <v>1</v>
      </c>
      <c r="Q4">
        <v>0</v>
      </c>
      <c r="R4">
        <v>1</v>
      </c>
      <c r="S4">
        <v>1</v>
      </c>
      <c r="T4">
        <f>QUOTIENT((Q4+R4+S4),3)</f>
        <v>0</v>
      </c>
      <c r="U4">
        <v>1</v>
      </c>
      <c r="V4">
        <v>1</v>
      </c>
      <c r="W4">
        <f>QUOTIENT((P4+T4),2)</f>
        <v>0</v>
      </c>
      <c r="X4">
        <f>IF(U4=1,1,IF(V4=1,1,0))</f>
        <v>1</v>
      </c>
      <c r="Y4" s="30">
        <v>1</v>
      </c>
      <c r="Z4">
        <v>1</v>
      </c>
      <c r="AA4">
        <v>1</v>
      </c>
      <c r="AB4">
        <v>1</v>
      </c>
      <c r="AC4" s="54">
        <v>1</v>
      </c>
      <c r="AD4" s="54">
        <v>1</v>
      </c>
      <c r="AE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13</v>
      </c>
      <c r="AG4" s="54">
        <v>1</v>
      </c>
      <c r="AH4">
        <f>IF(G4&gt;0,IF((LEN(B4)-LEN(SUBSTITUTE(B4,"/","")))&gt;0,0,1),0)</f>
        <v>1</v>
      </c>
      <c r="AI4">
        <v>0</v>
      </c>
      <c r="AJ4" s="54">
        <v>1</v>
      </c>
      <c r="AK4">
        <f>IF(G4&gt;0,IF(((LEN(B4)-LEN(SUBSTITUTE(B4,"(","")))+(LEN(B4)-LEN(SUBSTITUTE(B4,")","")))+(LEN(B4)-LEN(SUBSTITUTE(B4,"[","")))+(LEN(B4)-LEN(SUBSTITUTE(B4,"]","")))+(LEN(B4)-LEN(SUBSTITUTE(B4,"{","")))+(LEN(B4)-LEN(SUBSTITUTE(B4,"}",""))))&gt;0,0,1),0)</f>
        <v>0</v>
      </c>
      <c r="AL4">
        <v>1</v>
      </c>
      <c r="AM4">
        <v>1</v>
      </c>
      <c r="AN4">
        <v>1</v>
      </c>
      <c r="AO4" s="54">
        <v>1</v>
      </c>
      <c r="AP4" s="54">
        <v>1</v>
      </c>
      <c r="AQ4">
        <v>1</v>
      </c>
      <c r="AR4" s="54">
        <v>1</v>
      </c>
      <c r="AS4" s="54">
        <v>1</v>
      </c>
      <c r="AT4">
        <v>1</v>
      </c>
      <c r="AU4">
        <f>IF(G4=0,0,(206.835-(84.6*(K4))-(1.015*(H4))))</f>
        <v>56.250000000000028</v>
      </c>
      <c r="AV4">
        <f>IF(G4=0,0,(0.39*H4)+(11.8*K4)-15.59)</f>
        <v>9.1400000000000041</v>
      </c>
      <c r="AW4">
        <f>IF(G4=0,0,((0.0588*M4*100)-(0.296*(F4/G4)*100)-15.8))</f>
        <v>12.410666666666668</v>
      </c>
      <c r="AX4">
        <f>IF(I4=0,0,(4.71*M4)+(0.5*H4)-21.43)</f>
        <v>10.248000000000001</v>
      </c>
      <c r="AY4">
        <v>1</v>
      </c>
      <c r="AZ4" s="54">
        <v>1</v>
      </c>
      <c r="BA4" s="54">
        <v>1</v>
      </c>
      <c r="BB4">
        <v>2</v>
      </c>
      <c r="BG4">
        <f t="shared" ref="BG4:BG28" si="3">IF(G4=0,0,AF4/G4*1000)</f>
        <v>866.66666666666674</v>
      </c>
      <c r="BH4" s="11">
        <f>G4/200/24/60</f>
        <v>5.208333333333333E-5</v>
      </c>
    </row>
    <row r="5" spans="1:67" ht="80" x14ac:dyDescent="0.2">
      <c r="A5">
        <v>2</v>
      </c>
      <c r="B5" s="20" t="s">
        <v>1282</v>
      </c>
      <c r="C5" s="22" t="s">
        <v>204</v>
      </c>
      <c r="D5">
        <v>1</v>
      </c>
      <c r="E5">
        <v>1</v>
      </c>
      <c r="F5">
        <f t="shared" ref="F5:F66" si="4">IF(B5="",0,(LEN(B5)-LEN(SUBSTITUTE(B5,". ","."))+1))</f>
        <v>1</v>
      </c>
      <c r="G5">
        <f t="shared" ref="G5:G66" si="5">IF(B5="",0,LEN(B5)-LEN(SUBSTITUTE(B5," ",""))+1)</f>
        <v>28</v>
      </c>
      <c r="H5">
        <f t="shared" ref="H5:H66" si="6">IF(F5=0,0,G5/F5)</f>
        <v>28</v>
      </c>
      <c r="I5" s="54">
        <f t="shared" ref="I5:I68" si="7">LEN(SUBSTITUTE(B5," ",""))</f>
        <v>151</v>
      </c>
      <c r="J5">
        <v>49</v>
      </c>
      <c r="K5">
        <f t="shared" ref="K5:K66" si="8">IF(G5=0,0,J5/G5)</f>
        <v>1.75</v>
      </c>
      <c r="L5">
        <f t="shared" ref="L5:L68" si="9">LEN(SUBSTITUTE(SUBSTITUTE(SUBSTITUTE(SUBSTITUTE(SUBSTITUTE(SUBSTITUTE(SUBSTITUTE(SUBSTITUTE(SUBSTITUTE(SUBSTITUTE(SUBSTITUTE(SUBSTITUTE(SUBSTITUTE(SUBSTITUTE(SUBSTITUTE(SUBSTITUTE(SUBSTITUTE(SUBSTITUTE(SUBSTITUTE(B5," ",""),".",""),",",""),"?",""),"!",""),";",""),"(",""),")",""),"[",""),"]",""),"-",""),"{",""),"}",""),"/",""),"+",""),"*",""),"_",""),"&amp;",""),"#",""))</f>
        <v>138</v>
      </c>
      <c r="M5" s="2">
        <f t="shared" ref="M5:M66" si="10">IF(G5=0,0,L5/G5)</f>
        <v>4.9285714285714288</v>
      </c>
      <c r="N5">
        <v>0</v>
      </c>
      <c r="O5">
        <v>1</v>
      </c>
      <c r="P5">
        <v>1</v>
      </c>
      <c r="Q5">
        <v>1</v>
      </c>
      <c r="R5" s="54">
        <v>1</v>
      </c>
      <c r="S5">
        <v>1</v>
      </c>
      <c r="T5">
        <f t="shared" ref="T5:T66" si="11">QUOTIENT((Q5+R5+S5),3)</f>
        <v>1</v>
      </c>
      <c r="U5">
        <v>1</v>
      </c>
      <c r="V5">
        <v>1</v>
      </c>
      <c r="W5">
        <f t="shared" ref="W5:W66" si="12">QUOTIENT((P5+T5),2)</f>
        <v>1</v>
      </c>
      <c r="X5">
        <f t="shared" ref="X5:X66" si="13">IF(U5=1,1,IF(V5=1,1,0))</f>
        <v>1</v>
      </c>
      <c r="Y5" s="31">
        <v>0</v>
      </c>
      <c r="Z5" s="54">
        <v>1</v>
      </c>
      <c r="AA5" s="54">
        <v>1</v>
      </c>
      <c r="AB5" s="54">
        <v>1</v>
      </c>
      <c r="AC5" s="54">
        <v>1</v>
      </c>
      <c r="AD5" s="54">
        <v>1</v>
      </c>
      <c r="AE5" s="54">
        <v>1</v>
      </c>
      <c r="AF5">
        <f t="shared" ref="AF5:AF68" si="14">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13</v>
      </c>
      <c r="AG5" s="54">
        <v>1</v>
      </c>
      <c r="AH5">
        <f t="shared" ref="AH5:AH68" si="15">IF(G5&gt;0,IF((LEN(B5)-LEN(SUBSTITUTE(B5,"/","")))&gt;0,0,1),0)</f>
        <v>0</v>
      </c>
      <c r="AI5" s="54">
        <v>0</v>
      </c>
      <c r="AJ5" s="54">
        <v>1</v>
      </c>
      <c r="AK5">
        <f t="shared" ref="AK5:AK68" si="16">IF(G5&gt;0,IF(((LEN(B5)-LEN(SUBSTITUTE(B5,"(","")))+(LEN(B5)-LEN(SUBSTITUTE(B5,")","")))+(LEN(B5)-LEN(SUBSTITUTE(B5,"[","")))+(LEN(B5)-LEN(SUBSTITUTE(B5,"]","")))+(LEN(B5)-LEN(SUBSTITUTE(B5,"{","")))+(LEN(B5)-LEN(SUBSTITUTE(B5,"}",""))))&gt;0,0,1),0)</f>
        <v>0</v>
      </c>
      <c r="AL5" s="54">
        <v>1</v>
      </c>
      <c r="AM5" s="54">
        <v>1</v>
      </c>
      <c r="AN5" s="54">
        <v>1</v>
      </c>
      <c r="AO5" s="54">
        <v>1</v>
      </c>
      <c r="AP5" s="54">
        <v>1</v>
      </c>
      <c r="AQ5" s="54">
        <v>1</v>
      </c>
      <c r="AR5" s="54">
        <v>1</v>
      </c>
      <c r="AS5" s="54">
        <v>1</v>
      </c>
      <c r="AT5" s="54">
        <v>1</v>
      </c>
      <c r="AU5">
        <f t="shared" ref="AU5:AU66" si="17">IF(G5=0,0,(206.835-(84.6*(K5))-(1.015*(H5))))</f>
        <v>30.365000000000027</v>
      </c>
      <c r="AV5">
        <f t="shared" ref="AV5:AV66" si="18">IF(G5=0,0,(0.39*H5)+(11.8*K5)-15.59)</f>
        <v>15.98</v>
      </c>
      <c r="AW5" s="54">
        <f t="shared" ref="AW5:AW68" si="19">IF(G5=0,0,((0.0588*M5*100)-(0.296*(F5/G5)*100)-15.8))</f>
        <v>12.122857142857143</v>
      </c>
      <c r="AX5">
        <f t="shared" ref="AX5:AX66" si="20">IF(I5=0,0,(4.71*M5)+(0.5*H5)-21.43)</f>
        <v>15.783571428571427</v>
      </c>
      <c r="AY5" s="54">
        <v>1</v>
      </c>
      <c r="AZ5" s="54">
        <v>1</v>
      </c>
      <c r="BA5" s="54">
        <v>1</v>
      </c>
      <c r="BB5">
        <v>9</v>
      </c>
      <c r="BG5">
        <f t="shared" si="3"/>
        <v>464.28571428571428</v>
      </c>
      <c r="BH5" s="11">
        <f t="shared" ref="BH5:BH66" si="21">G5/200/24/60</f>
        <v>9.722222222222223E-5</v>
      </c>
    </row>
    <row r="6" spans="1:67" ht="32" x14ac:dyDescent="0.2">
      <c r="A6">
        <v>3</v>
      </c>
      <c r="B6" s="20" t="s">
        <v>1283</v>
      </c>
      <c r="C6" s="3" t="s">
        <v>192</v>
      </c>
      <c r="D6">
        <v>1</v>
      </c>
      <c r="E6">
        <v>1</v>
      </c>
      <c r="F6">
        <f t="shared" si="4"/>
        <v>1</v>
      </c>
      <c r="G6">
        <f t="shared" si="5"/>
        <v>11</v>
      </c>
      <c r="H6">
        <f t="shared" si="6"/>
        <v>11</v>
      </c>
      <c r="I6" s="54">
        <f t="shared" si="7"/>
        <v>66</v>
      </c>
      <c r="J6">
        <v>20</v>
      </c>
      <c r="K6">
        <f t="shared" si="8"/>
        <v>1.8181818181818181</v>
      </c>
      <c r="L6">
        <f t="shared" si="9"/>
        <v>65</v>
      </c>
      <c r="M6" s="2">
        <f t="shared" si="10"/>
        <v>5.9090909090909092</v>
      </c>
      <c r="N6">
        <v>0</v>
      </c>
      <c r="O6">
        <v>1</v>
      </c>
      <c r="P6">
        <v>1</v>
      </c>
      <c r="Q6">
        <v>0</v>
      </c>
      <c r="R6" s="54">
        <v>1</v>
      </c>
      <c r="S6">
        <v>1</v>
      </c>
      <c r="T6">
        <f t="shared" si="11"/>
        <v>0</v>
      </c>
      <c r="U6">
        <v>1</v>
      </c>
      <c r="V6">
        <v>1</v>
      </c>
      <c r="W6">
        <f t="shared" si="12"/>
        <v>0</v>
      </c>
      <c r="X6">
        <f t="shared" si="13"/>
        <v>1</v>
      </c>
      <c r="Y6" s="30">
        <v>1</v>
      </c>
      <c r="Z6" s="54">
        <v>1</v>
      </c>
      <c r="AA6" s="54">
        <v>1</v>
      </c>
      <c r="AB6" s="54">
        <v>1</v>
      </c>
      <c r="AC6" s="54">
        <v>1</v>
      </c>
      <c r="AD6" s="54">
        <v>1</v>
      </c>
      <c r="AE6" s="54">
        <v>1</v>
      </c>
      <c r="AF6">
        <f t="shared" si="14"/>
        <v>1</v>
      </c>
      <c r="AG6" s="54">
        <v>1</v>
      </c>
      <c r="AH6">
        <f t="shared" si="15"/>
        <v>1</v>
      </c>
      <c r="AI6" s="54">
        <v>1</v>
      </c>
      <c r="AJ6" s="54">
        <v>1</v>
      </c>
      <c r="AK6">
        <f t="shared" si="16"/>
        <v>1</v>
      </c>
      <c r="AL6" s="54">
        <v>1</v>
      </c>
      <c r="AM6" s="54">
        <v>1</v>
      </c>
      <c r="AN6" s="54">
        <v>1</v>
      </c>
      <c r="AO6" s="54">
        <v>1</v>
      </c>
      <c r="AP6" s="54">
        <v>1</v>
      </c>
      <c r="AQ6" s="54">
        <v>1</v>
      </c>
      <c r="AR6" s="54">
        <v>1</v>
      </c>
      <c r="AS6" s="54">
        <v>1</v>
      </c>
      <c r="AT6" s="54">
        <v>1</v>
      </c>
      <c r="AU6">
        <f t="shared" si="17"/>
        <v>41.851818181818196</v>
      </c>
      <c r="AV6">
        <f t="shared" si="18"/>
        <v>10.154545454545456</v>
      </c>
      <c r="AW6" s="54">
        <f t="shared" si="19"/>
        <v>16.254545454545461</v>
      </c>
      <c r="AX6">
        <f t="shared" si="20"/>
        <v>11.901818181818179</v>
      </c>
      <c r="AY6" s="54">
        <v>1</v>
      </c>
      <c r="AZ6" s="54">
        <v>1</v>
      </c>
      <c r="BA6" s="54">
        <v>1</v>
      </c>
      <c r="BB6">
        <v>4</v>
      </c>
      <c r="BG6">
        <f t="shared" si="3"/>
        <v>90.909090909090907</v>
      </c>
      <c r="BH6" s="11">
        <f t="shared" si="21"/>
        <v>3.8194444444444444E-5</v>
      </c>
      <c r="BK6" s="11"/>
      <c r="BL6" s="11"/>
    </row>
    <row r="7" spans="1:67" ht="64" x14ac:dyDescent="0.2">
      <c r="A7">
        <v>4</v>
      </c>
      <c r="B7" s="20" t="s">
        <v>1274</v>
      </c>
      <c r="C7" s="22" t="s">
        <v>204</v>
      </c>
      <c r="D7">
        <v>1</v>
      </c>
      <c r="E7">
        <v>1</v>
      </c>
      <c r="F7">
        <f t="shared" si="4"/>
        <v>1</v>
      </c>
      <c r="G7">
        <f t="shared" si="5"/>
        <v>23</v>
      </c>
      <c r="H7">
        <f t="shared" si="6"/>
        <v>23</v>
      </c>
      <c r="I7" s="54">
        <f t="shared" si="7"/>
        <v>131</v>
      </c>
      <c r="J7">
        <v>43</v>
      </c>
      <c r="K7">
        <f t="shared" si="8"/>
        <v>1.8695652173913044</v>
      </c>
      <c r="L7">
        <f t="shared" si="9"/>
        <v>129</v>
      </c>
      <c r="M7" s="2">
        <f t="shared" si="10"/>
        <v>5.6086956521739131</v>
      </c>
      <c r="N7">
        <v>0</v>
      </c>
      <c r="O7">
        <v>1</v>
      </c>
      <c r="P7">
        <v>1</v>
      </c>
      <c r="Q7">
        <v>0</v>
      </c>
      <c r="R7" s="54">
        <v>1</v>
      </c>
      <c r="S7">
        <v>1</v>
      </c>
      <c r="T7">
        <f t="shared" si="11"/>
        <v>0</v>
      </c>
      <c r="U7">
        <v>1</v>
      </c>
      <c r="V7">
        <v>1</v>
      </c>
      <c r="W7">
        <f t="shared" si="12"/>
        <v>0</v>
      </c>
      <c r="X7">
        <f t="shared" si="13"/>
        <v>1</v>
      </c>
      <c r="Y7" s="30">
        <v>1</v>
      </c>
      <c r="Z7" s="54">
        <v>0</v>
      </c>
      <c r="AA7" s="54">
        <v>1</v>
      </c>
      <c r="AB7" s="54">
        <v>1</v>
      </c>
      <c r="AC7" s="54">
        <v>1</v>
      </c>
      <c r="AD7" s="54">
        <v>1</v>
      </c>
      <c r="AE7" s="54">
        <v>1</v>
      </c>
      <c r="AF7">
        <f t="shared" si="14"/>
        <v>2</v>
      </c>
      <c r="AG7" s="54">
        <v>1</v>
      </c>
      <c r="AH7">
        <f t="shared" si="15"/>
        <v>1</v>
      </c>
      <c r="AI7" s="54">
        <v>0</v>
      </c>
      <c r="AJ7" s="54">
        <v>1</v>
      </c>
      <c r="AK7">
        <f t="shared" si="16"/>
        <v>1</v>
      </c>
      <c r="AL7" s="54">
        <v>1</v>
      </c>
      <c r="AM7" s="54">
        <v>1</v>
      </c>
      <c r="AN7" s="54">
        <v>1</v>
      </c>
      <c r="AO7" s="54">
        <v>1</v>
      </c>
      <c r="AP7" s="54">
        <v>1</v>
      </c>
      <c r="AQ7" s="54">
        <v>1</v>
      </c>
      <c r="AR7" s="54">
        <v>1</v>
      </c>
      <c r="AS7" s="54">
        <v>1</v>
      </c>
      <c r="AT7" s="54">
        <v>1</v>
      </c>
      <c r="AU7">
        <f t="shared" si="17"/>
        <v>25.324782608695671</v>
      </c>
      <c r="AV7">
        <f t="shared" si="18"/>
        <v>15.440869565217394</v>
      </c>
      <c r="AW7" s="54">
        <f t="shared" si="19"/>
        <v>15.892173913043472</v>
      </c>
      <c r="AX7">
        <f t="shared" si="20"/>
        <v>16.486956521739131</v>
      </c>
      <c r="AY7" s="54">
        <v>1</v>
      </c>
      <c r="AZ7" s="54">
        <v>1</v>
      </c>
      <c r="BA7" s="54">
        <v>1</v>
      </c>
      <c r="BB7">
        <v>7</v>
      </c>
      <c r="BG7">
        <f t="shared" si="3"/>
        <v>86.956521739130437</v>
      </c>
      <c r="BH7" s="11">
        <f t="shared" si="21"/>
        <v>7.9861111111111116E-5</v>
      </c>
    </row>
    <row r="8" spans="1:67" ht="64" x14ac:dyDescent="0.2">
      <c r="A8">
        <v>5</v>
      </c>
      <c r="B8" s="19" t="s">
        <v>1231</v>
      </c>
      <c r="C8" s="3" t="s">
        <v>192</v>
      </c>
      <c r="D8">
        <v>1</v>
      </c>
      <c r="E8">
        <v>1</v>
      </c>
      <c r="F8">
        <f t="shared" si="4"/>
        <v>1</v>
      </c>
      <c r="G8">
        <f t="shared" si="5"/>
        <v>15</v>
      </c>
      <c r="H8">
        <f t="shared" si="6"/>
        <v>15</v>
      </c>
      <c r="I8" s="54">
        <f t="shared" si="7"/>
        <v>107</v>
      </c>
      <c r="J8">
        <v>35</v>
      </c>
      <c r="K8">
        <f t="shared" si="8"/>
        <v>2.3333333333333335</v>
      </c>
      <c r="L8">
        <f t="shared" si="9"/>
        <v>105</v>
      </c>
      <c r="M8" s="2">
        <f t="shared" si="10"/>
        <v>7</v>
      </c>
      <c r="N8">
        <v>0</v>
      </c>
      <c r="O8">
        <v>1</v>
      </c>
      <c r="P8">
        <v>1</v>
      </c>
      <c r="Q8">
        <v>0</v>
      </c>
      <c r="R8" s="54">
        <v>1</v>
      </c>
      <c r="S8">
        <v>1</v>
      </c>
      <c r="T8">
        <f t="shared" si="11"/>
        <v>0</v>
      </c>
      <c r="U8">
        <v>1</v>
      </c>
      <c r="V8">
        <v>1</v>
      </c>
      <c r="W8">
        <f t="shared" si="12"/>
        <v>0</v>
      </c>
      <c r="X8">
        <f t="shared" si="13"/>
        <v>1</v>
      </c>
      <c r="Y8" s="30">
        <v>1</v>
      </c>
      <c r="Z8" s="54">
        <v>0</v>
      </c>
      <c r="AA8" s="54">
        <v>1</v>
      </c>
      <c r="AB8" s="54">
        <v>1</v>
      </c>
      <c r="AC8" s="54">
        <v>1</v>
      </c>
      <c r="AD8" s="54">
        <v>1</v>
      </c>
      <c r="AE8" s="54">
        <v>1</v>
      </c>
      <c r="AF8">
        <f t="shared" si="14"/>
        <v>2</v>
      </c>
      <c r="AG8" s="54">
        <v>1</v>
      </c>
      <c r="AH8">
        <f t="shared" si="15"/>
        <v>1</v>
      </c>
      <c r="AI8" s="54">
        <v>1</v>
      </c>
      <c r="AJ8" s="54">
        <v>1</v>
      </c>
      <c r="AK8">
        <f t="shared" si="16"/>
        <v>1</v>
      </c>
      <c r="AL8" s="54">
        <v>1</v>
      </c>
      <c r="AM8" s="54">
        <v>1</v>
      </c>
      <c r="AN8" s="54">
        <v>1</v>
      </c>
      <c r="AO8" s="54">
        <v>1</v>
      </c>
      <c r="AP8" s="54">
        <v>1</v>
      </c>
      <c r="AQ8" s="54">
        <v>1</v>
      </c>
      <c r="AR8" s="54">
        <v>1</v>
      </c>
      <c r="AS8" s="54">
        <v>1</v>
      </c>
      <c r="AT8" s="54">
        <v>1</v>
      </c>
      <c r="AU8">
        <f t="shared" si="17"/>
        <v>-5.7899999999999956</v>
      </c>
      <c r="AV8">
        <f t="shared" si="18"/>
        <v>17.793333333333333</v>
      </c>
      <c r="AW8" s="54">
        <f t="shared" si="19"/>
        <v>23.38666666666666</v>
      </c>
      <c r="AX8">
        <f t="shared" si="20"/>
        <v>19.04</v>
      </c>
      <c r="AY8" s="54">
        <v>1</v>
      </c>
      <c r="AZ8" s="54">
        <v>1</v>
      </c>
      <c r="BA8" s="54">
        <v>1</v>
      </c>
      <c r="BB8">
        <v>5</v>
      </c>
      <c r="BG8">
        <f t="shared" si="3"/>
        <v>133.33333333333334</v>
      </c>
      <c r="BH8" s="11">
        <f t="shared" si="21"/>
        <v>5.208333333333333E-5</v>
      </c>
    </row>
    <row r="9" spans="1:67" ht="80" x14ac:dyDescent="0.2">
      <c r="A9">
        <v>6</v>
      </c>
      <c r="B9" s="23" t="s">
        <v>1284</v>
      </c>
      <c r="C9" s="3" t="s">
        <v>192</v>
      </c>
      <c r="D9">
        <v>1</v>
      </c>
      <c r="E9">
        <v>1</v>
      </c>
      <c r="F9">
        <f t="shared" si="4"/>
        <v>1</v>
      </c>
      <c r="G9">
        <f t="shared" si="5"/>
        <v>30</v>
      </c>
      <c r="H9">
        <f t="shared" si="6"/>
        <v>30</v>
      </c>
      <c r="I9" s="54">
        <f t="shared" si="7"/>
        <v>143</v>
      </c>
      <c r="J9">
        <v>50</v>
      </c>
      <c r="K9">
        <f t="shared" si="8"/>
        <v>1.6666666666666667</v>
      </c>
      <c r="L9">
        <f t="shared" si="9"/>
        <v>140</v>
      </c>
      <c r="M9" s="2">
        <f t="shared" si="10"/>
        <v>4.666666666666667</v>
      </c>
      <c r="N9">
        <v>0</v>
      </c>
      <c r="O9">
        <v>1</v>
      </c>
      <c r="P9">
        <v>0</v>
      </c>
      <c r="Q9">
        <v>1</v>
      </c>
      <c r="R9" s="54">
        <v>0</v>
      </c>
      <c r="S9">
        <v>1</v>
      </c>
      <c r="T9">
        <f t="shared" si="11"/>
        <v>0</v>
      </c>
      <c r="U9">
        <v>1</v>
      </c>
      <c r="V9">
        <v>1</v>
      </c>
      <c r="W9">
        <f t="shared" si="12"/>
        <v>0</v>
      </c>
      <c r="X9">
        <f t="shared" si="13"/>
        <v>1</v>
      </c>
      <c r="Y9" s="30">
        <v>1</v>
      </c>
      <c r="Z9" s="54">
        <v>1</v>
      </c>
      <c r="AA9" s="54">
        <v>1</v>
      </c>
      <c r="AB9" s="54">
        <v>1</v>
      </c>
      <c r="AC9" s="54">
        <v>1</v>
      </c>
      <c r="AD9" s="54">
        <v>1</v>
      </c>
      <c r="AE9" s="54">
        <v>1</v>
      </c>
      <c r="AF9">
        <f t="shared" si="14"/>
        <v>3</v>
      </c>
      <c r="AG9" s="54">
        <v>1</v>
      </c>
      <c r="AH9">
        <f t="shared" si="15"/>
        <v>1</v>
      </c>
      <c r="AI9" s="54">
        <v>0</v>
      </c>
      <c r="AJ9" s="54">
        <v>1</v>
      </c>
      <c r="AK9">
        <f t="shared" si="16"/>
        <v>1</v>
      </c>
      <c r="AL9" s="54">
        <v>0</v>
      </c>
      <c r="AM9" s="54">
        <v>1</v>
      </c>
      <c r="AN9" s="54">
        <v>0</v>
      </c>
      <c r="AO9" s="54">
        <v>1</v>
      </c>
      <c r="AP9" s="54">
        <v>1</v>
      </c>
      <c r="AQ9" s="54">
        <v>1</v>
      </c>
      <c r="AR9" s="54">
        <v>1</v>
      </c>
      <c r="AS9" s="54">
        <v>1</v>
      </c>
      <c r="AT9" s="54">
        <v>0</v>
      </c>
      <c r="AU9">
        <f t="shared" si="17"/>
        <v>35.385000000000012</v>
      </c>
      <c r="AV9">
        <f t="shared" si="18"/>
        <v>15.776666666666667</v>
      </c>
      <c r="AW9" s="54">
        <f t="shared" si="19"/>
        <v>10.653333333333336</v>
      </c>
      <c r="AX9">
        <f t="shared" si="20"/>
        <v>15.550000000000004</v>
      </c>
      <c r="AY9" s="54">
        <v>1</v>
      </c>
      <c r="AZ9" s="54">
        <v>1</v>
      </c>
      <c r="BA9" s="54">
        <v>1</v>
      </c>
      <c r="BB9">
        <v>5</v>
      </c>
      <c r="BG9">
        <f t="shared" si="3"/>
        <v>100</v>
      </c>
      <c r="BH9" s="11">
        <f t="shared" si="21"/>
        <v>1.0416666666666666E-4</v>
      </c>
    </row>
    <row r="10" spans="1:67" ht="32" x14ac:dyDescent="0.2">
      <c r="A10">
        <v>7</v>
      </c>
      <c r="B10" s="20" t="s">
        <v>1245</v>
      </c>
      <c r="C10" s="3" t="s">
        <v>192</v>
      </c>
      <c r="D10">
        <v>1</v>
      </c>
      <c r="E10">
        <v>1</v>
      </c>
      <c r="F10">
        <f t="shared" si="4"/>
        <v>2</v>
      </c>
      <c r="G10">
        <f t="shared" si="5"/>
        <v>10</v>
      </c>
      <c r="H10">
        <f t="shared" si="6"/>
        <v>5</v>
      </c>
      <c r="I10" s="54">
        <f t="shared" si="7"/>
        <v>51</v>
      </c>
      <c r="J10">
        <v>14</v>
      </c>
      <c r="K10">
        <f t="shared" si="8"/>
        <v>1.4</v>
      </c>
      <c r="L10">
        <f t="shared" si="9"/>
        <v>46</v>
      </c>
      <c r="M10" s="2">
        <f t="shared" si="10"/>
        <v>4.5999999999999996</v>
      </c>
      <c r="N10">
        <v>0</v>
      </c>
      <c r="O10">
        <v>0</v>
      </c>
      <c r="P10">
        <v>1</v>
      </c>
      <c r="Q10">
        <v>0</v>
      </c>
      <c r="R10" s="54">
        <v>1</v>
      </c>
      <c r="S10">
        <v>1</v>
      </c>
      <c r="T10">
        <f t="shared" si="11"/>
        <v>0</v>
      </c>
      <c r="U10">
        <v>1</v>
      </c>
      <c r="V10">
        <v>1</v>
      </c>
      <c r="W10">
        <f t="shared" si="12"/>
        <v>0</v>
      </c>
      <c r="X10">
        <f t="shared" si="13"/>
        <v>1</v>
      </c>
      <c r="Y10" s="30">
        <v>1</v>
      </c>
      <c r="Z10" s="54">
        <v>1</v>
      </c>
      <c r="AA10" s="54">
        <v>1</v>
      </c>
      <c r="AB10" s="54">
        <v>1</v>
      </c>
      <c r="AC10" s="54">
        <v>1</v>
      </c>
      <c r="AD10" s="54">
        <v>1</v>
      </c>
      <c r="AE10" s="54">
        <v>1</v>
      </c>
      <c r="AF10">
        <f t="shared" si="14"/>
        <v>5</v>
      </c>
      <c r="AG10" s="54">
        <v>1</v>
      </c>
      <c r="AH10">
        <f t="shared" si="15"/>
        <v>1</v>
      </c>
      <c r="AI10" s="54">
        <v>1</v>
      </c>
      <c r="AJ10" s="54">
        <v>1</v>
      </c>
      <c r="AK10">
        <f t="shared" si="16"/>
        <v>0</v>
      </c>
      <c r="AL10" s="54">
        <v>1</v>
      </c>
      <c r="AM10" s="54">
        <v>1</v>
      </c>
      <c r="AN10" s="54">
        <v>1</v>
      </c>
      <c r="AO10" s="54">
        <v>1</v>
      </c>
      <c r="AP10" s="54">
        <v>1</v>
      </c>
      <c r="AQ10" s="54">
        <v>1</v>
      </c>
      <c r="AR10" s="54">
        <v>1</v>
      </c>
      <c r="AS10" s="54">
        <v>1</v>
      </c>
      <c r="AT10" s="54">
        <v>1</v>
      </c>
      <c r="AU10">
        <f t="shared" si="17"/>
        <v>83.320000000000022</v>
      </c>
      <c r="AV10">
        <f t="shared" si="18"/>
        <v>2.879999999999999</v>
      </c>
      <c r="AW10" s="54">
        <f t="shared" si="19"/>
        <v>5.3279999999999923</v>
      </c>
      <c r="AX10">
        <f t="shared" si="20"/>
        <v>2.7359999999999971</v>
      </c>
      <c r="AY10" s="54">
        <v>1</v>
      </c>
      <c r="AZ10" s="54">
        <v>1</v>
      </c>
      <c r="BA10" s="54">
        <v>1</v>
      </c>
      <c r="BB10">
        <v>1</v>
      </c>
      <c r="BG10">
        <f t="shared" si="3"/>
        <v>500</v>
      </c>
      <c r="BH10" s="11">
        <f t="shared" si="21"/>
        <v>3.4722222222222222E-5</v>
      </c>
    </row>
    <row r="11" spans="1:67" ht="64" x14ac:dyDescent="0.2">
      <c r="A11">
        <v>8</v>
      </c>
      <c r="B11" s="20" t="s">
        <v>1246</v>
      </c>
      <c r="C11" s="22" t="s">
        <v>204</v>
      </c>
      <c r="D11">
        <v>1</v>
      </c>
      <c r="E11">
        <v>1</v>
      </c>
      <c r="F11">
        <f t="shared" si="4"/>
        <v>1</v>
      </c>
      <c r="G11">
        <f t="shared" si="5"/>
        <v>25</v>
      </c>
      <c r="H11">
        <f t="shared" si="6"/>
        <v>25</v>
      </c>
      <c r="I11" s="54">
        <f t="shared" si="7"/>
        <v>135</v>
      </c>
      <c r="J11">
        <v>43</v>
      </c>
      <c r="K11">
        <f t="shared" si="8"/>
        <v>1.72</v>
      </c>
      <c r="L11">
        <f t="shared" si="9"/>
        <v>126</v>
      </c>
      <c r="M11" s="2">
        <f t="shared" si="10"/>
        <v>5.04</v>
      </c>
      <c r="N11">
        <v>0</v>
      </c>
      <c r="O11">
        <v>1</v>
      </c>
      <c r="P11">
        <v>0</v>
      </c>
      <c r="Q11">
        <v>1</v>
      </c>
      <c r="R11" s="54">
        <v>1</v>
      </c>
      <c r="S11">
        <v>1</v>
      </c>
      <c r="T11">
        <f t="shared" si="11"/>
        <v>1</v>
      </c>
      <c r="U11">
        <v>1</v>
      </c>
      <c r="V11">
        <v>1</v>
      </c>
      <c r="W11">
        <f t="shared" si="12"/>
        <v>0</v>
      </c>
      <c r="X11">
        <f t="shared" si="13"/>
        <v>1</v>
      </c>
      <c r="Y11" s="31">
        <v>0</v>
      </c>
      <c r="Z11" s="54">
        <v>1</v>
      </c>
      <c r="AA11" s="54">
        <v>1</v>
      </c>
      <c r="AB11" s="54">
        <v>1</v>
      </c>
      <c r="AC11" s="54">
        <v>1</v>
      </c>
      <c r="AD11" s="54">
        <v>1</v>
      </c>
      <c r="AE11" s="54">
        <v>1</v>
      </c>
      <c r="AF11">
        <f t="shared" si="14"/>
        <v>9</v>
      </c>
      <c r="AG11" s="54">
        <v>1</v>
      </c>
      <c r="AH11">
        <f t="shared" si="15"/>
        <v>0</v>
      </c>
      <c r="AI11" s="54">
        <v>1</v>
      </c>
      <c r="AJ11" s="54">
        <v>1</v>
      </c>
      <c r="AK11">
        <f t="shared" si="16"/>
        <v>0</v>
      </c>
      <c r="AL11" s="54">
        <v>1</v>
      </c>
      <c r="AM11" s="54">
        <v>1</v>
      </c>
      <c r="AN11" s="54">
        <v>1</v>
      </c>
      <c r="AO11" s="54">
        <v>1</v>
      </c>
      <c r="AP11" s="54">
        <v>1</v>
      </c>
      <c r="AQ11" s="54">
        <v>1</v>
      </c>
      <c r="AR11" s="54">
        <v>1</v>
      </c>
      <c r="AS11" s="54">
        <v>1</v>
      </c>
      <c r="AT11" s="54">
        <v>1</v>
      </c>
      <c r="AU11">
        <f t="shared" si="17"/>
        <v>35.948000000000008</v>
      </c>
      <c r="AV11">
        <f t="shared" si="18"/>
        <v>14.456</v>
      </c>
      <c r="AW11" s="54">
        <f t="shared" si="19"/>
        <v>12.651199999999999</v>
      </c>
      <c r="AX11">
        <f t="shared" si="20"/>
        <v>14.808399999999999</v>
      </c>
      <c r="AY11" s="54">
        <v>1</v>
      </c>
      <c r="AZ11" s="54">
        <v>1</v>
      </c>
      <c r="BA11" s="54">
        <v>1</v>
      </c>
      <c r="BB11">
        <v>8</v>
      </c>
      <c r="BG11">
        <f t="shared" si="3"/>
        <v>360</v>
      </c>
      <c r="BH11" s="11">
        <f t="shared" si="21"/>
        <v>8.6805555555555545E-5</v>
      </c>
    </row>
    <row r="12" spans="1:67" ht="32" x14ac:dyDescent="0.2">
      <c r="A12" t="s">
        <v>145</v>
      </c>
      <c r="B12" s="19" t="s">
        <v>1232</v>
      </c>
      <c r="C12" s="3" t="s">
        <v>192</v>
      </c>
      <c r="D12">
        <v>1</v>
      </c>
      <c r="E12">
        <v>1</v>
      </c>
      <c r="F12">
        <f t="shared" si="4"/>
        <v>1</v>
      </c>
      <c r="G12">
        <f t="shared" si="5"/>
        <v>8</v>
      </c>
      <c r="H12">
        <f t="shared" si="6"/>
        <v>8</v>
      </c>
      <c r="I12" s="54">
        <f t="shared" si="7"/>
        <v>35</v>
      </c>
      <c r="J12">
        <v>11</v>
      </c>
      <c r="K12">
        <f t="shared" si="8"/>
        <v>1.375</v>
      </c>
      <c r="L12">
        <f t="shared" si="9"/>
        <v>34</v>
      </c>
      <c r="M12" s="2">
        <f t="shared" si="10"/>
        <v>4.25</v>
      </c>
      <c r="N12">
        <v>0</v>
      </c>
      <c r="O12">
        <v>1</v>
      </c>
      <c r="P12">
        <v>1</v>
      </c>
      <c r="Q12">
        <v>1</v>
      </c>
      <c r="R12" s="54">
        <v>1</v>
      </c>
      <c r="S12">
        <v>1</v>
      </c>
      <c r="T12">
        <f t="shared" si="11"/>
        <v>1</v>
      </c>
      <c r="U12">
        <v>1</v>
      </c>
      <c r="V12">
        <v>1</v>
      </c>
      <c r="W12">
        <f t="shared" si="12"/>
        <v>1</v>
      </c>
      <c r="X12">
        <f t="shared" si="13"/>
        <v>1</v>
      </c>
      <c r="Y12" s="31">
        <v>0</v>
      </c>
      <c r="Z12" s="54">
        <v>1</v>
      </c>
      <c r="AA12" s="54">
        <v>1</v>
      </c>
      <c r="AB12" s="54">
        <v>1</v>
      </c>
      <c r="AC12" s="54">
        <v>1</v>
      </c>
      <c r="AD12" s="54">
        <v>1</v>
      </c>
      <c r="AE12" s="54">
        <v>1</v>
      </c>
      <c r="AF12">
        <f t="shared" si="14"/>
        <v>1</v>
      </c>
      <c r="AG12" s="54">
        <v>1</v>
      </c>
      <c r="AH12">
        <f t="shared" si="15"/>
        <v>1</v>
      </c>
      <c r="AI12" s="54">
        <v>1</v>
      </c>
      <c r="AJ12" s="54">
        <v>1</v>
      </c>
      <c r="AK12">
        <f t="shared" si="16"/>
        <v>1</v>
      </c>
      <c r="AL12" s="54">
        <v>1</v>
      </c>
      <c r="AM12" s="54">
        <v>1</v>
      </c>
      <c r="AN12" s="54">
        <v>1</v>
      </c>
      <c r="AO12" s="54">
        <v>1</v>
      </c>
      <c r="AP12" s="54">
        <v>1</v>
      </c>
      <c r="AQ12" s="54">
        <v>1</v>
      </c>
      <c r="AR12" s="54">
        <v>1</v>
      </c>
      <c r="AS12" s="54">
        <v>1</v>
      </c>
      <c r="AT12" s="54">
        <v>1</v>
      </c>
      <c r="AU12">
        <f t="shared" si="17"/>
        <v>82.390000000000015</v>
      </c>
      <c r="AV12">
        <f t="shared" si="18"/>
        <v>3.7550000000000026</v>
      </c>
      <c r="AW12" s="54">
        <f t="shared" si="19"/>
        <v>5.4899999999999984</v>
      </c>
      <c r="AX12">
        <f t="shared" si="20"/>
        <v>2.5874999999999986</v>
      </c>
      <c r="AY12" s="54">
        <v>1</v>
      </c>
      <c r="AZ12" s="54">
        <v>1</v>
      </c>
      <c r="BA12" s="54">
        <v>1</v>
      </c>
      <c r="BB12">
        <v>2</v>
      </c>
      <c r="BG12">
        <f t="shared" si="3"/>
        <v>125</v>
      </c>
      <c r="BH12" s="11">
        <f t="shared" si="21"/>
        <v>2.7777777777777779E-5</v>
      </c>
    </row>
    <row r="13" spans="1:67" ht="32" x14ac:dyDescent="0.2">
      <c r="A13" t="s">
        <v>144</v>
      </c>
      <c r="B13" s="19" t="s">
        <v>1233</v>
      </c>
      <c r="C13" s="3" t="s">
        <v>192</v>
      </c>
      <c r="D13">
        <v>1</v>
      </c>
      <c r="E13">
        <v>1</v>
      </c>
      <c r="F13">
        <f t="shared" si="4"/>
        <v>1</v>
      </c>
      <c r="G13">
        <f t="shared" si="5"/>
        <v>7</v>
      </c>
      <c r="H13">
        <f t="shared" si="6"/>
        <v>7</v>
      </c>
      <c r="I13" s="54">
        <f t="shared" si="7"/>
        <v>29</v>
      </c>
      <c r="J13">
        <v>8</v>
      </c>
      <c r="K13">
        <f t="shared" si="8"/>
        <v>1.1428571428571428</v>
      </c>
      <c r="L13">
        <f t="shared" si="9"/>
        <v>28</v>
      </c>
      <c r="M13" s="2">
        <f t="shared" si="10"/>
        <v>4</v>
      </c>
      <c r="N13">
        <v>0</v>
      </c>
      <c r="O13">
        <v>1</v>
      </c>
      <c r="P13">
        <v>1</v>
      </c>
      <c r="Q13">
        <v>1</v>
      </c>
      <c r="R13" s="54">
        <v>1</v>
      </c>
      <c r="S13">
        <v>1</v>
      </c>
      <c r="T13">
        <f t="shared" si="11"/>
        <v>1</v>
      </c>
      <c r="U13">
        <v>1</v>
      </c>
      <c r="V13">
        <v>1</v>
      </c>
      <c r="W13">
        <f t="shared" si="12"/>
        <v>1</v>
      </c>
      <c r="X13">
        <f t="shared" si="13"/>
        <v>1</v>
      </c>
      <c r="Y13" s="31">
        <v>0</v>
      </c>
      <c r="Z13" s="54">
        <v>1</v>
      </c>
      <c r="AA13" s="54">
        <v>1</v>
      </c>
      <c r="AB13" s="54">
        <v>1</v>
      </c>
      <c r="AC13" s="54">
        <v>1</v>
      </c>
      <c r="AD13" s="54">
        <v>1</v>
      </c>
      <c r="AE13" s="54">
        <v>1</v>
      </c>
      <c r="AF13">
        <f t="shared" si="14"/>
        <v>1</v>
      </c>
      <c r="AG13" s="54">
        <v>1</v>
      </c>
      <c r="AH13">
        <f t="shared" si="15"/>
        <v>1</v>
      </c>
      <c r="AI13" s="54">
        <v>1</v>
      </c>
      <c r="AJ13" s="54">
        <v>1</v>
      </c>
      <c r="AK13">
        <f t="shared" si="16"/>
        <v>1</v>
      </c>
      <c r="AL13" s="54">
        <v>1</v>
      </c>
      <c r="AM13" s="54">
        <v>1</v>
      </c>
      <c r="AN13" s="54">
        <v>1</v>
      </c>
      <c r="AO13" s="54">
        <v>1</v>
      </c>
      <c r="AP13" s="54">
        <v>1</v>
      </c>
      <c r="AQ13" s="54">
        <v>1</v>
      </c>
      <c r="AR13" s="54">
        <v>1</v>
      </c>
      <c r="AS13" s="54">
        <v>1</v>
      </c>
      <c r="AT13" s="54">
        <v>1</v>
      </c>
      <c r="AU13">
        <f t="shared" si="17"/>
        <v>103.04428571428573</v>
      </c>
      <c r="AV13">
        <f t="shared" si="18"/>
        <v>0.62571428571428456</v>
      </c>
      <c r="AW13" s="54">
        <f t="shared" si="19"/>
        <v>3.4914285714285711</v>
      </c>
      <c r="AX13">
        <f t="shared" si="20"/>
        <v>0.91000000000000014</v>
      </c>
      <c r="AY13" s="54">
        <v>1</v>
      </c>
      <c r="AZ13" s="54">
        <v>1</v>
      </c>
      <c r="BA13" s="54">
        <v>1</v>
      </c>
      <c r="BB13">
        <v>1</v>
      </c>
      <c r="BG13">
        <f t="shared" si="3"/>
        <v>142.85714285714286</v>
      </c>
      <c r="BH13" s="11">
        <f t="shared" si="21"/>
        <v>2.4305555555555558E-5</v>
      </c>
    </row>
    <row r="14" spans="1:67" ht="64" x14ac:dyDescent="0.2">
      <c r="A14" t="s">
        <v>146</v>
      </c>
      <c r="B14" s="20" t="s">
        <v>1247</v>
      </c>
      <c r="C14" s="3" t="s">
        <v>192</v>
      </c>
      <c r="D14">
        <v>1</v>
      </c>
      <c r="E14">
        <v>1</v>
      </c>
      <c r="F14">
        <f t="shared" si="4"/>
        <v>1</v>
      </c>
      <c r="G14">
        <f t="shared" si="5"/>
        <v>17</v>
      </c>
      <c r="H14">
        <f t="shared" si="6"/>
        <v>17</v>
      </c>
      <c r="I14" s="54">
        <f t="shared" si="7"/>
        <v>106</v>
      </c>
      <c r="J14">
        <v>36</v>
      </c>
      <c r="K14">
        <f t="shared" si="8"/>
        <v>2.1176470588235294</v>
      </c>
      <c r="L14">
        <f t="shared" si="9"/>
        <v>105</v>
      </c>
      <c r="M14" s="2">
        <f t="shared" si="10"/>
        <v>6.1764705882352944</v>
      </c>
      <c r="N14">
        <v>0</v>
      </c>
      <c r="O14">
        <v>1</v>
      </c>
      <c r="P14">
        <v>0</v>
      </c>
      <c r="Q14">
        <v>0</v>
      </c>
      <c r="R14" s="54">
        <v>1</v>
      </c>
      <c r="S14">
        <v>1</v>
      </c>
      <c r="T14">
        <f t="shared" si="11"/>
        <v>0</v>
      </c>
      <c r="U14">
        <v>1</v>
      </c>
      <c r="V14">
        <v>1</v>
      </c>
      <c r="W14">
        <f t="shared" si="12"/>
        <v>0</v>
      </c>
      <c r="X14">
        <f t="shared" si="13"/>
        <v>1</v>
      </c>
      <c r="Y14" s="30">
        <v>1</v>
      </c>
      <c r="Z14" s="54">
        <v>1</v>
      </c>
      <c r="AA14" s="54">
        <v>1</v>
      </c>
      <c r="AB14" s="54">
        <v>1</v>
      </c>
      <c r="AC14" s="54">
        <v>1</v>
      </c>
      <c r="AD14" s="54">
        <v>1</v>
      </c>
      <c r="AE14" s="54">
        <v>1</v>
      </c>
      <c r="AF14">
        <f t="shared" si="14"/>
        <v>1</v>
      </c>
      <c r="AG14" s="54">
        <v>1</v>
      </c>
      <c r="AH14">
        <f t="shared" si="15"/>
        <v>1</v>
      </c>
      <c r="AI14" s="54">
        <v>0</v>
      </c>
      <c r="AJ14" s="54">
        <v>1</v>
      </c>
      <c r="AK14">
        <f t="shared" si="16"/>
        <v>1</v>
      </c>
      <c r="AL14" s="54">
        <v>1</v>
      </c>
      <c r="AM14" s="54">
        <v>1</v>
      </c>
      <c r="AN14" s="54">
        <v>0</v>
      </c>
      <c r="AO14" s="54">
        <v>1</v>
      </c>
      <c r="AP14" s="54">
        <v>1</v>
      </c>
      <c r="AQ14" s="54">
        <v>1</v>
      </c>
      <c r="AR14" s="54">
        <v>1</v>
      </c>
      <c r="AS14" s="54">
        <v>1</v>
      </c>
      <c r="AT14" s="54">
        <v>1</v>
      </c>
      <c r="AU14">
        <f t="shared" si="17"/>
        <v>10.427058823529418</v>
      </c>
      <c r="AV14">
        <f t="shared" si="18"/>
        <v>16.028235294117646</v>
      </c>
      <c r="AW14" s="54">
        <f t="shared" si="19"/>
        <v>18.776470588235295</v>
      </c>
      <c r="AX14">
        <f t="shared" si="20"/>
        <v>16.161176470588238</v>
      </c>
      <c r="AY14" s="54">
        <v>1</v>
      </c>
      <c r="AZ14" s="54">
        <v>1</v>
      </c>
      <c r="BA14" s="54">
        <v>1</v>
      </c>
      <c r="BB14">
        <v>6</v>
      </c>
      <c r="BG14">
        <f t="shared" si="3"/>
        <v>58.823529411764703</v>
      </c>
      <c r="BH14" s="11">
        <f t="shared" si="21"/>
        <v>5.902777777777778E-5</v>
      </c>
    </row>
    <row r="15" spans="1:67" ht="48" x14ac:dyDescent="0.2">
      <c r="A15">
        <v>10</v>
      </c>
      <c r="B15" s="20" t="s">
        <v>1248</v>
      </c>
      <c r="C15" s="3" t="s">
        <v>192</v>
      </c>
      <c r="D15">
        <v>1</v>
      </c>
      <c r="E15">
        <v>1</v>
      </c>
      <c r="F15">
        <f t="shared" si="4"/>
        <v>1</v>
      </c>
      <c r="G15">
        <f t="shared" si="5"/>
        <v>17</v>
      </c>
      <c r="H15">
        <f t="shared" si="6"/>
        <v>17</v>
      </c>
      <c r="I15" s="54">
        <f t="shared" si="7"/>
        <v>99</v>
      </c>
      <c r="J15">
        <v>33</v>
      </c>
      <c r="K15">
        <f t="shared" si="8"/>
        <v>1.9411764705882353</v>
      </c>
      <c r="L15">
        <f t="shared" si="9"/>
        <v>98</v>
      </c>
      <c r="M15" s="2">
        <f t="shared" si="10"/>
        <v>5.7647058823529411</v>
      </c>
      <c r="N15">
        <v>0</v>
      </c>
      <c r="O15">
        <v>1</v>
      </c>
      <c r="P15">
        <v>0</v>
      </c>
      <c r="Q15">
        <v>0</v>
      </c>
      <c r="R15" s="54">
        <v>1</v>
      </c>
      <c r="S15">
        <v>1</v>
      </c>
      <c r="T15">
        <f t="shared" si="11"/>
        <v>0</v>
      </c>
      <c r="U15">
        <v>1</v>
      </c>
      <c r="V15">
        <v>1</v>
      </c>
      <c r="W15">
        <f t="shared" si="12"/>
        <v>0</v>
      </c>
      <c r="X15">
        <f t="shared" si="13"/>
        <v>1</v>
      </c>
      <c r="Y15" s="30">
        <v>1</v>
      </c>
      <c r="Z15" s="54">
        <v>1</v>
      </c>
      <c r="AA15" s="54">
        <v>1</v>
      </c>
      <c r="AB15" s="54">
        <v>1</v>
      </c>
      <c r="AC15" s="54">
        <v>1</v>
      </c>
      <c r="AD15" s="54">
        <v>1</v>
      </c>
      <c r="AE15" s="54">
        <v>1</v>
      </c>
      <c r="AF15">
        <f t="shared" si="14"/>
        <v>1</v>
      </c>
      <c r="AG15" s="54">
        <v>1</v>
      </c>
      <c r="AH15">
        <f t="shared" si="15"/>
        <v>1</v>
      </c>
      <c r="AI15" s="54">
        <v>1</v>
      </c>
      <c r="AJ15" s="54">
        <v>1</v>
      </c>
      <c r="AK15">
        <f t="shared" si="16"/>
        <v>1</v>
      </c>
      <c r="AL15" s="54">
        <v>1</v>
      </c>
      <c r="AM15" s="54">
        <v>1</v>
      </c>
      <c r="AN15" s="54">
        <v>0</v>
      </c>
      <c r="AO15" s="54">
        <v>1</v>
      </c>
      <c r="AP15" s="54">
        <v>1</v>
      </c>
      <c r="AQ15" s="54">
        <v>1</v>
      </c>
      <c r="AR15" s="54">
        <v>0</v>
      </c>
      <c r="AS15" s="54">
        <v>1</v>
      </c>
      <c r="AT15" s="54">
        <v>1</v>
      </c>
      <c r="AU15">
        <f t="shared" si="17"/>
        <v>25.356470588235307</v>
      </c>
      <c r="AV15">
        <f t="shared" si="18"/>
        <v>13.945882352941176</v>
      </c>
      <c r="AW15" s="54">
        <f t="shared" si="19"/>
        <v>16.355294117647059</v>
      </c>
      <c r="AX15">
        <f t="shared" si="20"/>
        <v>14.221764705882357</v>
      </c>
      <c r="AY15" s="54">
        <v>1</v>
      </c>
      <c r="AZ15" s="54">
        <v>1</v>
      </c>
      <c r="BA15" s="54">
        <v>1</v>
      </c>
      <c r="BB15">
        <v>7</v>
      </c>
      <c r="BG15">
        <f t="shared" si="3"/>
        <v>58.823529411764703</v>
      </c>
      <c r="BH15" s="11">
        <f t="shared" si="21"/>
        <v>5.902777777777778E-5</v>
      </c>
    </row>
    <row r="16" spans="1:67" ht="48" x14ac:dyDescent="0.2">
      <c r="A16" t="s">
        <v>147</v>
      </c>
      <c r="B16" s="19" t="s">
        <v>1249</v>
      </c>
      <c r="C16" s="3" t="s">
        <v>192</v>
      </c>
      <c r="D16">
        <v>1</v>
      </c>
      <c r="E16">
        <v>1</v>
      </c>
      <c r="F16">
        <f t="shared" si="4"/>
        <v>1</v>
      </c>
      <c r="G16">
        <f t="shared" si="5"/>
        <v>16</v>
      </c>
      <c r="H16">
        <f t="shared" si="6"/>
        <v>16</v>
      </c>
      <c r="I16" s="54">
        <f t="shared" si="7"/>
        <v>106</v>
      </c>
      <c r="J16">
        <v>37</v>
      </c>
      <c r="K16">
        <f t="shared" si="8"/>
        <v>2.3125</v>
      </c>
      <c r="L16">
        <f t="shared" si="9"/>
        <v>102</v>
      </c>
      <c r="M16" s="2">
        <f t="shared" si="10"/>
        <v>6.375</v>
      </c>
      <c r="N16">
        <v>0</v>
      </c>
      <c r="O16">
        <v>1</v>
      </c>
      <c r="P16">
        <v>1</v>
      </c>
      <c r="Q16">
        <v>0</v>
      </c>
      <c r="R16" s="54">
        <v>1</v>
      </c>
      <c r="S16">
        <v>1</v>
      </c>
      <c r="T16">
        <f t="shared" si="11"/>
        <v>0</v>
      </c>
      <c r="U16">
        <v>1</v>
      </c>
      <c r="V16">
        <v>1</v>
      </c>
      <c r="W16">
        <f t="shared" si="12"/>
        <v>0</v>
      </c>
      <c r="X16">
        <f t="shared" si="13"/>
        <v>1</v>
      </c>
      <c r="Y16" s="30">
        <v>1</v>
      </c>
      <c r="Z16" s="54">
        <v>1</v>
      </c>
      <c r="AA16" s="54">
        <v>1</v>
      </c>
      <c r="AB16" s="54">
        <v>1</v>
      </c>
      <c r="AC16" s="54">
        <v>1</v>
      </c>
      <c r="AD16" s="54">
        <v>1</v>
      </c>
      <c r="AE16" s="54">
        <v>1</v>
      </c>
      <c r="AF16">
        <f t="shared" si="14"/>
        <v>4</v>
      </c>
      <c r="AG16" s="54">
        <v>1</v>
      </c>
      <c r="AH16">
        <f t="shared" si="15"/>
        <v>1</v>
      </c>
      <c r="AI16" s="54">
        <v>0</v>
      </c>
      <c r="AJ16" s="54">
        <v>1</v>
      </c>
      <c r="AK16">
        <f t="shared" si="16"/>
        <v>1</v>
      </c>
      <c r="AL16" s="54">
        <v>0</v>
      </c>
      <c r="AM16" s="54">
        <v>1</v>
      </c>
      <c r="AN16" s="54">
        <v>1</v>
      </c>
      <c r="AO16" s="54">
        <v>1</v>
      </c>
      <c r="AP16" s="54">
        <v>1</v>
      </c>
      <c r="AQ16" s="54">
        <v>1</v>
      </c>
      <c r="AR16" s="54">
        <v>0</v>
      </c>
      <c r="AS16" s="54">
        <v>1</v>
      </c>
      <c r="AT16" s="54">
        <v>1</v>
      </c>
      <c r="AU16">
        <f t="shared" si="17"/>
        <v>-5.0424999999999791</v>
      </c>
      <c r="AV16">
        <f t="shared" si="18"/>
        <v>17.937500000000004</v>
      </c>
      <c r="AW16" s="54">
        <f t="shared" si="19"/>
        <v>19.834999999999997</v>
      </c>
      <c r="AX16">
        <f t="shared" si="20"/>
        <v>16.596250000000005</v>
      </c>
      <c r="AY16" s="54">
        <v>1</v>
      </c>
      <c r="AZ16" s="54">
        <v>1</v>
      </c>
      <c r="BA16" s="54">
        <v>1</v>
      </c>
      <c r="BB16">
        <v>7</v>
      </c>
      <c r="BG16">
        <f t="shared" si="3"/>
        <v>250</v>
      </c>
      <c r="BH16" s="11">
        <f t="shared" si="21"/>
        <v>5.5555555555555558E-5</v>
      </c>
    </row>
    <row r="17" spans="1:60" ht="64" x14ac:dyDescent="0.2">
      <c r="A17" t="s">
        <v>148</v>
      </c>
      <c r="B17" s="19" t="s">
        <v>1234</v>
      </c>
      <c r="C17" s="3" t="s">
        <v>192</v>
      </c>
      <c r="D17">
        <v>1</v>
      </c>
      <c r="E17">
        <v>1</v>
      </c>
      <c r="F17">
        <f t="shared" si="4"/>
        <v>1</v>
      </c>
      <c r="G17">
        <f t="shared" si="5"/>
        <v>18</v>
      </c>
      <c r="H17">
        <f t="shared" si="6"/>
        <v>18</v>
      </c>
      <c r="I17" s="54">
        <f t="shared" si="7"/>
        <v>110</v>
      </c>
      <c r="J17">
        <v>38</v>
      </c>
      <c r="K17">
        <f t="shared" si="8"/>
        <v>2.1111111111111112</v>
      </c>
      <c r="L17">
        <f t="shared" si="9"/>
        <v>106</v>
      </c>
      <c r="M17" s="2">
        <f t="shared" si="10"/>
        <v>5.8888888888888893</v>
      </c>
      <c r="N17">
        <v>0</v>
      </c>
      <c r="O17">
        <v>1</v>
      </c>
      <c r="P17">
        <v>1</v>
      </c>
      <c r="Q17">
        <v>0</v>
      </c>
      <c r="R17" s="54">
        <v>1</v>
      </c>
      <c r="S17">
        <v>1</v>
      </c>
      <c r="T17">
        <f t="shared" si="11"/>
        <v>0</v>
      </c>
      <c r="U17">
        <v>1</v>
      </c>
      <c r="V17">
        <v>1</v>
      </c>
      <c r="W17">
        <f t="shared" si="12"/>
        <v>0</v>
      </c>
      <c r="X17">
        <f t="shared" si="13"/>
        <v>1</v>
      </c>
      <c r="Y17" s="30">
        <v>1</v>
      </c>
      <c r="Z17" s="54">
        <v>1</v>
      </c>
      <c r="AA17" s="54">
        <v>1</v>
      </c>
      <c r="AB17" s="54">
        <v>1</v>
      </c>
      <c r="AC17" s="54">
        <v>1</v>
      </c>
      <c r="AD17" s="54">
        <v>1</v>
      </c>
      <c r="AE17" s="54">
        <v>1</v>
      </c>
      <c r="AF17">
        <f t="shared" si="14"/>
        <v>4</v>
      </c>
      <c r="AG17" s="54">
        <v>1</v>
      </c>
      <c r="AH17">
        <f t="shared" si="15"/>
        <v>1</v>
      </c>
      <c r="AI17" s="54">
        <v>0</v>
      </c>
      <c r="AJ17" s="54">
        <v>1</v>
      </c>
      <c r="AK17">
        <f t="shared" si="16"/>
        <v>1</v>
      </c>
      <c r="AL17" s="54">
        <v>0</v>
      </c>
      <c r="AM17" s="54">
        <v>1</v>
      </c>
      <c r="AN17" s="54">
        <v>1</v>
      </c>
      <c r="AO17" s="54">
        <v>1</v>
      </c>
      <c r="AP17" s="54">
        <v>1</v>
      </c>
      <c r="AQ17" s="54">
        <v>1</v>
      </c>
      <c r="AR17" s="54">
        <v>0</v>
      </c>
      <c r="AS17" s="54">
        <v>1</v>
      </c>
      <c r="AT17" s="54">
        <v>1</v>
      </c>
      <c r="AU17">
        <f t="shared" si="17"/>
        <v>9.9650000000000141</v>
      </c>
      <c r="AV17">
        <f t="shared" si="18"/>
        <v>16.341111111111111</v>
      </c>
      <c r="AW17" s="54">
        <f t="shared" si="19"/>
        <v>17.182222222222219</v>
      </c>
      <c r="AX17">
        <f t="shared" si="20"/>
        <v>15.306666666666665</v>
      </c>
      <c r="AY17" s="54">
        <v>1</v>
      </c>
      <c r="AZ17" s="54">
        <v>1</v>
      </c>
      <c r="BA17" s="54">
        <v>1</v>
      </c>
      <c r="BB17">
        <v>7</v>
      </c>
      <c r="BG17">
        <f t="shared" si="3"/>
        <v>222.2222222222222</v>
      </c>
      <c r="BH17" s="11">
        <f t="shared" si="21"/>
        <v>6.2500000000000001E-5</v>
      </c>
    </row>
    <row r="18" spans="1:60" ht="48" x14ac:dyDescent="0.2">
      <c r="A18" t="s">
        <v>149</v>
      </c>
      <c r="B18" s="19" t="s">
        <v>1235</v>
      </c>
      <c r="C18" s="3" t="s">
        <v>192</v>
      </c>
      <c r="D18">
        <v>1</v>
      </c>
      <c r="E18">
        <v>1</v>
      </c>
      <c r="F18">
        <f t="shared" si="4"/>
        <v>1</v>
      </c>
      <c r="G18">
        <f t="shared" si="5"/>
        <v>14</v>
      </c>
      <c r="H18">
        <f t="shared" si="6"/>
        <v>14</v>
      </c>
      <c r="I18" s="54">
        <f t="shared" si="7"/>
        <v>91</v>
      </c>
      <c r="J18">
        <v>30</v>
      </c>
      <c r="K18">
        <f t="shared" si="8"/>
        <v>2.1428571428571428</v>
      </c>
      <c r="L18">
        <f t="shared" si="9"/>
        <v>87</v>
      </c>
      <c r="M18" s="2">
        <f t="shared" si="10"/>
        <v>6.2142857142857144</v>
      </c>
      <c r="N18">
        <v>0</v>
      </c>
      <c r="O18">
        <v>1</v>
      </c>
      <c r="P18">
        <v>1</v>
      </c>
      <c r="Q18">
        <v>0</v>
      </c>
      <c r="R18" s="54">
        <v>1</v>
      </c>
      <c r="S18">
        <v>1</v>
      </c>
      <c r="T18">
        <f t="shared" si="11"/>
        <v>0</v>
      </c>
      <c r="U18">
        <v>1</v>
      </c>
      <c r="V18">
        <v>1</v>
      </c>
      <c r="W18">
        <f t="shared" si="12"/>
        <v>0</v>
      </c>
      <c r="X18">
        <f t="shared" si="13"/>
        <v>1</v>
      </c>
      <c r="Y18" s="30">
        <v>1</v>
      </c>
      <c r="Z18" s="54">
        <v>1</v>
      </c>
      <c r="AA18" s="54">
        <v>1</v>
      </c>
      <c r="AB18" s="54">
        <v>1</v>
      </c>
      <c r="AC18" s="54">
        <v>1</v>
      </c>
      <c r="AD18" s="54">
        <v>1</v>
      </c>
      <c r="AE18" s="54">
        <v>1</v>
      </c>
      <c r="AF18">
        <f t="shared" si="14"/>
        <v>4</v>
      </c>
      <c r="AG18" s="54">
        <v>1</v>
      </c>
      <c r="AH18">
        <f t="shared" si="15"/>
        <v>1</v>
      </c>
      <c r="AI18" s="54">
        <v>0</v>
      </c>
      <c r="AJ18" s="54">
        <v>1</v>
      </c>
      <c r="AK18">
        <f t="shared" si="16"/>
        <v>1</v>
      </c>
      <c r="AL18" s="54">
        <v>0</v>
      </c>
      <c r="AM18" s="54">
        <v>1</v>
      </c>
      <c r="AN18" s="54">
        <v>1</v>
      </c>
      <c r="AO18" s="54">
        <v>1</v>
      </c>
      <c r="AP18" s="54">
        <v>1</v>
      </c>
      <c r="AQ18" s="54">
        <v>1</v>
      </c>
      <c r="AR18" s="54">
        <v>0</v>
      </c>
      <c r="AS18" s="54">
        <v>1</v>
      </c>
      <c r="AT18" s="54">
        <v>1</v>
      </c>
      <c r="AU18">
        <f t="shared" si="17"/>
        <v>11.339285714285731</v>
      </c>
      <c r="AV18">
        <f t="shared" si="18"/>
        <v>15.155714285714289</v>
      </c>
      <c r="AW18" s="54">
        <f t="shared" si="19"/>
        <v>18.625714285714285</v>
      </c>
      <c r="AX18">
        <f t="shared" si="20"/>
        <v>14.839285714285715</v>
      </c>
      <c r="AY18" s="54">
        <v>1</v>
      </c>
      <c r="AZ18" s="54">
        <v>1</v>
      </c>
      <c r="BA18" s="54">
        <v>1</v>
      </c>
      <c r="BB18">
        <v>6</v>
      </c>
      <c r="BG18">
        <f t="shared" si="3"/>
        <v>285.71428571428572</v>
      </c>
      <c r="BH18" s="11">
        <f t="shared" si="21"/>
        <v>4.8611111111111115E-5</v>
      </c>
    </row>
    <row r="19" spans="1:60" ht="48" x14ac:dyDescent="0.2">
      <c r="A19" t="s">
        <v>150</v>
      </c>
      <c r="B19" s="19" t="s">
        <v>1236</v>
      </c>
      <c r="C19" s="3" t="s">
        <v>192</v>
      </c>
      <c r="D19">
        <v>1</v>
      </c>
      <c r="E19">
        <v>1</v>
      </c>
      <c r="F19">
        <f t="shared" si="4"/>
        <v>1</v>
      </c>
      <c r="G19">
        <f t="shared" si="5"/>
        <v>13</v>
      </c>
      <c r="H19">
        <f t="shared" si="6"/>
        <v>13</v>
      </c>
      <c r="I19" s="54">
        <f t="shared" si="7"/>
        <v>91</v>
      </c>
      <c r="J19">
        <v>31</v>
      </c>
      <c r="K19">
        <f t="shared" si="8"/>
        <v>2.3846153846153846</v>
      </c>
      <c r="L19">
        <f t="shared" si="9"/>
        <v>87</v>
      </c>
      <c r="M19" s="2">
        <f t="shared" si="10"/>
        <v>6.6923076923076925</v>
      </c>
      <c r="N19">
        <v>0</v>
      </c>
      <c r="O19">
        <v>1</v>
      </c>
      <c r="P19">
        <v>1</v>
      </c>
      <c r="Q19">
        <v>0</v>
      </c>
      <c r="R19" s="54">
        <v>1</v>
      </c>
      <c r="S19">
        <v>1</v>
      </c>
      <c r="T19">
        <f t="shared" si="11"/>
        <v>0</v>
      </c>
      <c r="U19">
        <v>1</v>
      </c>
      <c r="V19">
        <v>1</v>
      </c>
      <c r="W19">
        <f t="shared" si="12"/>
        <v>0</v>
      </c>
      <c r="X19">
        <f t="shared" si="13"/>
        <v>1</v>
      </c>
      <c r="Y19" s="30">
        <v>1</v>
      </c>
      <c r="Z19" s="54">
        <v>1</v>
      </c>
      <c r="AA19" s="54">
        <v>1</v>
      </c>
      <c r="AB19" s="54">
        <v>1</v>
      </c>
      <c r="AC19" s="54">
        <v>1</v>
      </c>
      <c r="AD19" s="54">
        <v>1</v>
      </c>
      <c r="AE19" s="54">
        <v>1</v>
      </c>
      <c r="AF19">
        <f t="shared" si="14"/>
        <v>4</v>
      </c>
      <c r="AG19" s="54">
        <v>1</v>
      </c>
      <c r="AH19">
        <f t="shared" si="15"/>
        <v>1</v>
      </c>
      <c r="AI19" s="54">
        <v>0</v>
      </c>
      <c r="AJ19" s="54">
        <v>1</v>
      </c>
      <c r="AK19">
        <f t="shared" si="16"/>
        <v>1</v>
      </c>
      <c r="AL19" s="54">
        <v>0</v>
      </c>
      <c r="AM19" s="54">
        <v>1</v>
      </c>
      <c r="AN19" s="54">
        <v>1</v>
      </c>
      <c r="AO19" s="54">
        <v>1</v>
      </c>
      <c r="AP19" s="54">
        <v>1</v>
      </c>
      <c r="AQ19" s="54">
        <v>1</v>
      </c>
      <c r="AR19" s="54">
        <v>0</v>
      </c>
      <c r="AS19" s="54">
        <v>1</v>
      </c>
      <c r="AT19" s="54">
        <v>1</v>
      </c>
      <c r="AU19">
        <f t="shared" si="17"/>
        <v>-8.0984615384615264</v>
      </c>
      <c r="AV19">
        <f t="shared" si="18"/>
        <v>17.618461538461542</v>
      </c>
      <c r="AW19" s="54">
        <f t="shared" si="19"/>
        <v>21.273846153846154</v>
      </c>
      <c r="AX19">
        <f t="shared" si="20"/>
        <v>16.590769230769233</v>
      </c>
      <c r="AY19" s="54">
        <v>1</v>
      </c>
      <c r="AZ19" s="54">
        <v>1</v>
      </c>
      <c r="BA19" s="54">
        <v>1</v>
      </c>
      <c r="BB19">
        <v>6</v>
      </c>
      <c r="BG19">
        <f t="shared" si="3"/>
        <v>307.69230769230774</v>
      </c>
      <c r="BH19" s="11">
        <f t="shared" si="21"/>
        <v>4.5138888888888894E-5</v>
      </c>
    </row>
    <row r="20" spans="1:60" ht="48" x14ac:dyDescent="0.2">
      <c r="A20" t="s">
        <v>151</v>
      </c>
      <c r="B20" s="19" t="s">
        <v>1237</v>
      </c>
      <c r="C20" s="3" t="s">
        <v>192</v>
      </c>
      <c r="D20">
        <v>1</v>
      </c>
      <c r="E20">
        <v>1</v>
      </c>
      <c r="F20">
        <f t="shared" si="4"/>
        <v>1</v>
      </c>
      <c r="G20">
        <f t="shared" si="5"/>
        <v>14</v>
      </c>
      <c r="H20">
        <f t="shared" si="6"/>
        <v>14</v>
      </c>
      <c r="I20" s="54">
        <f t="shared" si="7"/>
        <v>95</v>
      </c>
      <c r="J20">
        <v>31</v>
      </c>
      <c r="K20">
        <f t="shared" si="8"/>
        <v>2.2142857142857144</v>
      </c>
      <c r="L20">
        <f t="shared" si="9"/>
        <v>91</v>
      </c>
      <c r="M20" s="2">
        <f t="shared" si="10"/>
        <v>6.5</v>
      </c>
      <c r="N20">
        <v>0</v>
      </c>
      <c r="O20">
        <v>1</v>
      </c>
      <c r="P20">
        <v>1</v>
      </c>
      <c r="Q20">
        <v>0</v>
      </c>
      <c r="R20" s="54">
        <v>1</v>
      </c>
      <c r="S20">
        <v>1</v>
      </c>
      <c r="T20">
        <f t="shared" si="11"/>
        <v>0</v>
      </c>
      <c r="U20">
        <v>1</v>
      </c>
      <c r="V20">
        <v>1</v>
      </c>
      <c r="W20">
        <f t="shared" si="12"/>
        <v>0</v>
      </c>
      <c r="X20">
        <f t="shared" si="13"/>
        <v>1</v>
      </c>
      <c r="Y20" s="30">
        <v>1</v>
      </c>
      <c r="Z20" s="54">
        <v>1</v>
      </c>
      <c r="AA20" s="54">
        <v>1</v>
      </c>
      <c r="AB20" s="54">
        <v>1</v>
      </c>
      <c r="AC20" s="54">
        <v>1</v>
      </c>
      <c r="AD20" s="54">
        <v>1</v>
      </c>
      <c r="AE20" s="54">
        <v>1</v>
      </c>
      <c r="AF20">
        <f t="shared" si="14"/>
        <v>4</v>
      </c>
      <c r="AG20" s="54">
        <v>1</v>
      </c>
      <c r="AH20">
        <f t="shared" si="15"/>
        <v>1</v>
      </c>
      <c r="AI20" s="54">
        <v>0</v>
      </c>
      <c r="AJ20" s="54">
        <v>1</v>
      </c>
      <c r="AK20">
        <f t="shared" si="16"/>
        <v>1</v>
      </c>
      <c r="AL20" s="54">
        <v>0</v>
      </c>
      <c r="AM20" s="54">
        <v>1</v>
      </c>
      <c r="AN20" s="54">
        <v>1</v>
      </c>
      <c r="AO20" s="54">
        <v>1</v>
      </c>
      <c r="AP20" s="54">
        <v>1</v>
      </c>
      <c r="AQ20" s="54">
        <v>1</v>
      </c>
      <c r="AR20" s="54">
        <v>0</v>
      </c>
      <c r="AS20" s="54">
        <v>1</v>
      </c>
      <c r="AT20" s="54">
        <v>1</v>
      </c>
      <c r="AU20">
        <f t="shared" si="17"/>
        <v>5.2964285714285868</v>
      </c>
      <c r="AV20">
        <f t="shared" si="18"/>
        <v>15.998571428571431</v>
      </c>
      <c r="AW20" s="54">
        <f t="shared" si="19"/>
        <v>20.305714285714284</v>
      </c>
      <c r="AX20">
        <f t="shared" si="20"/>
        <v>16.184999999999995</v>
      </c>
      <c r="AY20" s="54">
        <v>1</v>
      </c>
      <c r="AZ20" s="54">
        <v>1</v>
      </c>
      <c r="BA20" s="54">
        <v>1</v>
      </c>
      <c r="BB20">
        <v>6</v>
      </c>
      <c r="BG20">
        <f t="shared" si="3"/>
        <v>285.71428571428572</v>
      </c>
      <c r="BH20" s="11">
        <f t="shared" si="21"/>
        <v>4.8611111111111115E-5</v>
      </c>
    </row>
    <row r="21" spans="1:60" ht="32" x14ac:dyDescent="0.2">
      <c r="A21">
        <v>12</v>
      </c>
      <c r="B21" s="20" t="s">
        <v>1250</v>
      </c>
      <c r="C21" s="3" t="s">
        <v>192</v>
      </c>
      <c r="D21">
        <v>1</v>
      </c>
      <c r="E21">
        <v>1</v>
      </c>
      <c r="F21">
        <f t="shared" si="4"/>
        <v>1</v>
      </c>
      <c r="G21">
        <f t="shared" si="5"/>
        <v>9</v>
      </c>
      <c r="H21">
        <f t="shared" si="6"/>
        <v>9</v>
      </c>
      <c r="I21" s="54">
        <f t="shared" si="7"/>
        <v>54</v>
      </c>
      <c r="J21">
        <v>17</v>
      </c>
      <c r="K21">
        <f t="shared" si="8"/>
        <v>1.8888888888888888</v>
      </c>
      <c r="L21">
        <f t="shared" si="9"/>
        <v>53</v>
      </c>
      <c r="M21" s="2">
        <f t="shared" si="10"/>
        <v>5.8888888888888893</v>
      </c>
      <c r="N21" s="30">
        <v>1</v>
      </c>
      <c r="O21">
        <v>1</v>
      </c>
      <c r="P21">
        <v>1</v>
      </c>
      <c r="Q21" s="30">
        <v>1</v>
      </c>
      <c r="R21" s="54">
        <v>0</v>
      </c>
      <c r="S21">
        <v>1</v>
      </c>
      <c r="T21">
        <f t="shared" si="11"/>
        <v>0</v>
      </c>
      <c r="U21">
        <v>1</v>
      </c>
      <c r="V21">
        <v>1</v>
      </c>
      <c r="W21">
        <f t="shared" si="12"/>
        <v>0</v>
      </c>
      <c r="X21">
        <f t="shared" si="13"/>
        <v>1</v>
      </c>
      <c r="Y21" s="30">
        <v>1</v>
      </c>
      <c r="Z21" s="54">
        <v>1</v>
      </c>
      <c r="AA21" s="54">
        <v>1</v>
      </c>
      <c r="AB21" s="54">
        <v>1</v>
      </c>
      <c r="AC21" s="54">
        <v>1</v>
      </c>
      <c r="AD21" s="54">
        <v>1</v>
      </c>
      <c r="AE21" s="54">
        <v>1</v>
      </c>
      <c r="AF21">
        <f t="shared" si="14"/>
        <v>1</v>
      </c>
      <c r="AG21" s="54">
        <v>1</v>
      </c>
      <c r="AH21">
        <f t="shared" si="15"/>
        <v>1</v>
      </c>
      <c r="AI21" s="54">
        <v>1</v>
      </c>
      <c r="AJ21" s="54">
        <v>1</v>
      </c>
      <c r="AK21">
        <f t="shared" si="16"/>
        <v>1</v>
      </c>
      <c r="AL21" s="54">
        <v>1</v>
      </c>
      <c r="AM21" s="54">
        <v>1</v>
      </c>
      <c r="AN21" s="54">
        <v>1</v>
      </c>
      <c r="AO21" s="54">
        <v>1</v>
      </c>
      <c r="AP21" s="54">
        <v>1</v>
      </c>
      <c r="AQ21" s="54">
        <v>1</v>
      </c>
      <c r="AR21" s="54">
        <v>1</v>
      </c>
      <c r="AS21" s="54">
        <v>1</v>
      </c>
      <c r="AT21" s="54">
        <v>0</v>
      </c>
      <c r="AU21">
        <f t="shared" si="17"/>
        <v>37.900000000000027</v>
      </c>
      <c r="AV21">
        <f t="shared" si="18"/>
        <v>10.208888888888893</v>
      </c>
      <c r="AW21" s="54">
        <f t="shared" si="19"/>
        <v>15.537777777777777</v>
      </c>
      <c r="AX21">
        <f t="shared" si="20"/>
        <v>10.806666666666665</v>
      </c>
      <c r="AY21" s="54">
        <v>1</v>
      </c>
      <c r="AZ21" s="54">
        <v>1</v>
      </c>
      <c r="BA21" s="54">
        <v>1</v>
      </c>
      <c r="BB21">
        <v>4</v>
      </c>
      <c r="BG21">
        <f t="shared" si="3"/>
        <v>111.1111111111111</v>
      </c>
      <c r="BH21" s="11">
        <f t="shared" si="21"/>
        <v>3.1250000000000001E-5</v>
      </c>
    </row>
    <row r="22" spans="1:60" ht="64" x14ac:dyDescent="0.2">
      <c r="A22">
        <v>13</v>
      </c>
      <c r="B22" s="19" t="s">
        <v>1285</v>
      </c>
      <c r="C22" s="3" t="s">
        <v>192</v>
      </c>
      <c r="D22">
        <v>1</v>
      </c>
      <c r="E22">
        <v>1</v>
      </c>
      <c r="F22">
        <f t="shared" si="4"/>
        <v>1</v>
      </c>
      <c r="G22">
        <f t="shared" si="5"/>
        <v>22</v>
      </c>
      <c r="H22">
        <f t="shared" si="6"/>
        <v>22</v>
      </c>
      <c r="I22" s="54">
        <f t="shared" si="7"/>
        <v>130</v>
      </c>
      <c r="J22">
        <v>42</v>
      </c>
      <c r="K22">
        <f t="shared" si="8"/>
        <v>1.9090909090909092</v>
      </c>
      <c r="L22">
        <f t="shared" si="9"/>
        <v>127</v>
      </c>
      <c r="M22" s="2">
        <f t="shared" si="10"/>
        <v>5.7727272727272725</v>
      </c>
      <c r="N22">
        <v>0</v>
      </c>
      <c r="O22">
        <v>1</v>
      </c>
      <c r="P22">
        <v>0</v>
      </c>
      <c r="Q22" s="30">
        <v>1</v>
      </c>
      <c r="R22" s="54">
        <v>1</v>
      </c>
      <c r="S22">
        <v>1</v>
      </c>
      <c r="T22">
        <f t="shared" si="11"/>
        <v>1</v>
      </c>
      <c r="U22">
        <v>1</v>
      </c>
      <c r="V22">
        <v>1</v>
      </c>
      <c r="W22">
        <f t="shared" si="12"/>
        <v>0</v>
      </c>
      <c r="X22">
        <f t="shared" si="13"/>
        <v>1</v>
      </c>
      <c r="Y22" s="30">
        <v>1</v>
      </c>
      <c r="Z22" s="54">
        <v>1</v>
      </c>
      <c r="AA22" s="54">
        <v>1</v>
      </c>
      <c r="AB22" s="54">
        <v>1</v>
      </c>
      <c r="AC22" s="54">
        <v>1</v>
      </c>
      <c r="AD22" s="54">
        <v>1</v>
      </c>
      <c r="AE22" s="54">
        <v>1</v>
      </c>
      <c r="AF22">
        <f t="shared" si="14"/>
        <v>3</v>
      </c>
      <c r="AG22" s="54">
        <v>1</v>
      </c>
      <c r="AH22">
        <f t="shared" si="15"/>
        <v>1</v>
      </c>
      <c r="AI22" s="54">
        <v>0</v>
      </c>
      <c r="AJ22" s="54">
        <v>1</v>
      </c>
      <c r="AK22">
        <f t="shared" si="16"/>
        <v>1</v>
      </c>
      <c r="AL22" s="54">
        <v>0</v>
      </c>
      <c r="AM22" s="54">
        <v>0</v>
      </c>
      <c r="AN22" s="54">
        <v>1</v>
      </c>
      <c r="AO22" s="54">
        <v>0</v>
      </c>
      <c r="AP22" s="54">
        <v>1</v>
      </c>
      <c r="AQ22" s="54">
        <v>1</v>
      </c>
      <c r="AR22" s="54">
        <v>1</v>
      </c>
      <c r="AS22" s="54">
        <v>0</v>
      </c>
      <c r="AT22" s="54">
        <v>1</v>
      </c>
      <c r="AU22">
        <f t="shared" si="17"/>
        <v>22.995909090909109</v>
      </c>
      <c r="AV22">
        <f t="shared" si="18"/>
        <v>15.517272727272729</v>
      </c>
      <c r="AW22" s="54">
        <f t="shared" si="19"/>
        <v>16.798181818181813</v>
      </c>
      <c r="AX22">
        <f t="shared" si="20"/>
        <v>16.759545454545453</v>
      </c>
      <c r="AY22" s="54">
        <v>1</v>
      </c>
      <c r="AZ22" s="54">
        <v>1</v>
      </c>
      <c r="BA22" s="54">
        <v>1</v>
      </c>
      <c r="BB22">
        <v>8</v>
      </c>
      <c r="BG22">
        <f t="shared" si="3"/>
        <v>136.36363636363635</v>
      </c>
      <c r="BH22" s="11">
        <f t="shared" si="21"/>
        <v>7.6388888888888887E-5</v>
      </c>
    </row>
    <row r="23" spans="1:60" ht="48" x14ac:dyDescent="0.2">
      <c r="A23">
        <v>14</v>
      </c>
      <c r="B23" s="18" t="s">
        <v>1238</v>
      </c>
      <c r="C23" s="3" t="s">
        <v>192</v>
      </c>
      <c r="D23">
        <v>1</v>
      </c>
      <c r="E23">
        <v>1</v>
      </c>
      <c r="F23">
        <f t="shared" si="4"/>
        <v>1</v>
      </c>
      <c r="G23">
        <f t="shared" si="5"/>
        <v>10</v>
      </c>
      <c r="H23">
        <f t="shared" si="6"/>
        <v>10</v>
      </c>
      <c r="I23" s="54">
        <f t="shared" si="7"/>
        <v>64</v>
      </c>
      <c r="J23">
        <v>23</v>
      </c>
      <c r="K23">
        <f t="shared" si="8"/>
        <v>2.2999999999999998</v>
      </c>
      <c r="L23">
        <f t="shared" si="9"/>
        <v>63</v>
      </c>
      <c r="M23" s="2">
        <f t="shared" si="10"/>
        <v>6.3</v>
      </c>
      <c r="N23" s="30">
        <v>1</v>
      </c>
      <c r="O23">
        <v>1</v>
      </c>
      <c r="P23">
        <v>1</v>
      </c>
      <c r="Q23" s="31">
        <v>0</v>
      </c>
      <c r="R23" s="54">
        <v>1</v>
      </c>
      <c r="S23">
        <v>1</v>
      </c>
      <c r="T23">
        <f t="shared" si="11"/>
        <v>0</v>
      </c>
      <c r="U23">
        <v>1</v>
      </c>
      <c r="V23">
        <v>1</v>
      </c>
      <c r="W23">
        <f t="shared" si="12"/>
        <v>0</v>
      </c>
      <c r="X23">
        <f t="shared" si="13"/>
        <v>1</v>
      </c>
      <c r="Y23" s="30">
        <v>1</v>
      </c>
      <c r="Z23" s="54">
        <v>1</v>
      </c>
      <c r="AA23" s="54">
        <v>0</v>
      </c>
      <c r="AB23" s="54">
        <v>1</v>
      </c>
      <c r="AC23" s="54">
        <v>1</v>
      </c>
      <c r="AD23" s="54">
        <v>1</v>
      </c>
      <c r="AE23" s="54">
        <v>1</v>
      </c>
      <c r="AF23">
        <f t="shared" si="14"/>
        <v>1</v>
      </c>
      <c r="AG23" s="54">
        <v>1</v>
      </c>
      <c r="AH23">
        <f t="shared" si="15"/>
        <v>1</v>
      </c>
      <c r="AI23" s="54">
        <v>0</v>
      </c>
      <c r="AJ23" s="54">
        <v>1</v>
      </c>
      <c r="AK23">
        <f t="shared" si="16"/>
        <v>1</v>
      </c>
      <c r="AL23" s="54">
        <v>1</v>
      </c>
      <c r="AM23" s="54">
        <v>1</v>
      </c>
      <c r="AN23" s="54">
        <v>1</v>
      </c>
      <c r="AO23" s="54">
        <v>0</v>
      </c>
      <c r="AP23" s="54">
        <v>1</v>
      </c>
      <c r="AQ23" s="54">
        <v>1</v>
      </c>
      <c r="AR23" s="54">
        <v>1</v>
      </c>
      <c r="AS23" s="54">
        <v>1</v>
      </c>
      <c r="AT23" s="54">
        <v>1</v>
      </c>
      <c r="AU23">
        <f t="shared" si="17"/>
        <v>2.1050000000000253</v>
      </c>
      <c r="AV23">
        <f t="shared" si="18"/>
        <v>15.45</v>
      </c>
      <c r="AW23" s="54">
        <f t="shared" si="19"/>
        <v>18.283999999999995</v>
      </c>
      <c r="AX23">
        <f t="shared" si="20"/>
        <v>13.243000000000002</v>
      </c>
      <c r="AY23" s="54">
        <v>1</v>
      </c>
      <c r="AZ23" s="54">
        <v>1</v>
      </c>
      <c r="BA23" s="54">
        <v>1</v>
      </c>
      <c r="BB23">
        <v>3</v>
      </c>
      <c r="BG23">
        <f t="shared" si="3"/>
        <v>100</v>
      </c>
      <c r="BH23" s="11">
        <f t="shared" si="21"/>
        <v>3.4722222222222222E-5</v>
      </c>
    </row>
    <row r="24" spans="1:60" ht="80" x14ac:dyDescent="0.2">
      <c r="A24">
        <v>15</v>
      </c>
      <c r="B24" s="19" t="s">
        <v>1280</v>
      </c>
      <c r="C24" s="22" t="s">
        <v>204</v>
      </c>
      <c r="D24">
        <v>1</v>
      </c>
      <c r="E24">
        <v>1</v>
      </c>
      <c r="F24">
        <f t="shared" si="4"/>
        <v>1</v>
      </c>
      <c r="G24">
        <f t="shared" si="5"/>
        <v>29</v>
      </c>
      <c r="H24">
        <f t="shared" si="6"/>
        <v>29</v>
      </c>
      <c r="I24" s="54">
        <f t="shared" si="7"/>
        <v>147</v>
      </c>
      <c r="J24">
        <v>52</v>
      </c>
      <c r="K24">
        <f t="shared" si="8"/>
        <v>1.7931034482758621</v>
      </c>
      <c r="L24">
        <f t="shared" si="9"/>
        <v>145</v>
      </c>
      <c r="M24" s="2">
        <f t="shared" si="10"/>
        <v>5</v>
      </c>
      <c r="N24" s="30">
        <v>1</v>
      </c>
      <c r="O24">
        <v>1</v>
      </c>
      <c r="P24">
        <v>1</v>
      </c>
      <c r="Q24" s="31">
        <v>0</v>
      </c>
      <c r="R24" s="54">
        <v>1</v>
      </c>
      <c r="S24">
        <v>1</v>
      </c>
      <c r="T24">
        <f t="shared" si="11"/>
        <v>0</v>
      </c>
      <c r="U24">
        <v>1</v>
      </c>
      <c r="V24">
        <v>1</v>
      </c>
      <c r="W24">
        <f t="shared" si="12"/>
        <v>0</v>
      </c>
      <c r="X24">
        <f t="shared" si="13"/>
        <v>1</v>
      </c>
      <c r="Y24" s="30">
        <v>1</v>
      </c>
      <c r="Z24" s="54">
        <v>1</v>
      </c>
      <c r="AA24" s="54">
        <v>1</v>
      </c>
      <c r="AB24" s="54">
        <v>1</v>
      </c>
      <c r="AC24" s="54">
        <v>1</v>
      </c>
      <c r="AD24" s="54">
        <v>1</v>
      </c>
      <c r="AE24" s="54">
        <v>1</v>
      </c>
      <c r="AF24">
        <f t="shared" si="14"/>
        <v>2</v>
      </c>
      <c r="AG24" s="54">
        <v>0</v>
      </c>
      <c r="AH24">
        <f t="shared" si="15"/>
        <v>1</v>
      </c>
      <c r="AI24" s="54">
        <v>0</v>
      </c>
      <c r="AJ24" s="54">
        <v>1</v>
      </c>
      <c r="AK24">
        <f t="shared" si="16"/>
        <v>1</v>
      </c>
      <c r="AL24" s="54">
        <v>0</v>
      </c>
      <c r="AM24" s="54">
        <v>1</v>
      </c>
      <c r="AN24" s="54">
        <v>1</v>
      </c>
      <c r="AO24" s="54">
        <v>1</v>
      </c>
      <c r="AP24" s="54">
        <v>1</v>
      </c>
      <c r="AQ24" s="54">
        <v>1</v>
      </c>
      <c r="AR24" s="54">
        <v>1</v>
      </c>
      <c r="AS24" s="54">
        <v>1</v>
      </c>
      <c r="AT24" s="54">
        <v>1</v>
      </c>
      <c r="AU24">
        <f t="shared" si="17"/>
        <v>25.70344827586209</v>
      </c>
      <c r="AV24">
        <f t="shared" si="18"/>
        <v>16.878620689655175</v>
      </c>
      <c r="AW24" s="54">
        <f t="shared" si="19"/>
        <v>12.579310344827583</v>
      </c>
      <c r="AX24">
        <f t="shared" si="20"/>
        <v>16.619999999999997</v>
      </c>
      <c r="AY24" s="54">
        <v>1</v>
      </c>
      <c r="AZ24" s="54">
        <v>1</v>
      </c>
      <c r="BA24" s="54">
        <v>1</v>
      </c>
      <c r="BB24">
        <v>7</v>
      </c>
      <c r="BG24">
        <f t="shared" si="3"/>
        <v>68.965517241379303</v>
      </c>
      <c r="BH24" s="11">
        <f t="shared" si="21"/>
        <v>1.0069444444444445E-4</v>
      </c>
    </row>
    <row r="25" spans="1:60" ht="32" x14ac:dyDescent="0.2">
      <c r="A25">
        <v>16</v>
      </c>
      <c r="B25" s="19" t="s">
        <v>1253</v>
      </c>
      <c r="C25" s="22" t="s">
        <v>192</v>
      </c>
      <c r="D25">
        <v>1</v>
      </c>
      <c r="E25">
        <v>1</v>
      </c>
      <c r="F25">
        <f t="shared" si="4"/>
        <v>1</v>
      </c>
      <c r="G25">
        <f t="shared" si="5"/>
        <v>14</v>
      </c>
      <c r="H25">
        <f t="shared" si="6"/>
        <v>14</v>
      </c>
      <c r="I25" s="54">
        <f t="shared" si="7"/>
        <v>69</v>
      </c>
      <c r="J25">
        <v>22</v>
      </c>
      <c r="K25">
        <f t="shared" si="8"/>
        <v>1.5714285714285714</v>
      </c>
      <c r="L25">
        <f t="shared" si="9"/>
        <v>67</v>
      </c>
      <c r="M25" s="2">
        <f t="shared" si="10"/>
        <v>4.7857142857142856</v>
      </c>
      <c r="N25" s="31">
        <v>0</v>
      </c>
      <c r="O25">
        <v>1</v>
      </c>
      <c r="P25">
        <v>0</v>
      </c>
      <c r="Q25" s="31">
        <v>0</v>
      </c>
      <c r="R25" s="54">
        <v>0</v>
      </c>
      <c r="S25">
        <v>1</v>
      </c>
      <c r="T25">
        <f t="shared" si="11"/>
        <v>0</v>
      </c>
      <c r="U25">
        <v>0</v>
      </c>
      <c r="V25">
        <v>1</v>
      </c>
      <c r="W25">
        <f t="shared" si="12"/>
        <v>0</v>
      </c>
      <c r="X25">
        <f t="shared" si="13"/>
        <v>1</v>
      </c>
      <c r="Y25" s="30">
        <v>1</v>
      </c>
      <c r="Z25" s="54">
        <v>1</v>
      </c>
      <c r="AA25" s="54">
        <v>1</v>
      </c>
      <c r="AB25" s="54">
        <v>1</v>
      </c>
      <c r="AC25" s="54">
        <v>1</v>
      </c>
      <c r="AD25" s="54">
        <v>1</v>
      </c>
      <c r="AE25" s="54">
        <v>1</v>
      </c>
      <c r="AF25">
        <f t="shared" si="14"/>
        <v>2</v>
      </c>
      <c r="AG25" s="54">
        <v>1</v>
      </c>
      <c r="AH25">
        <f t="shared" si="15"/>
        <v>1</v>
      </c>
      <c r="AI25" s="54">
        <v>1</v>
      </c>
      <c r="AJ25" s="54">
        <v>1</v>
      </c>
      <c r="AK25">
        <f t="shared" si="16"/>
        <v>1</v>
      </c>
      <c r="AL25" s="54">
        <v>1</v>
      </c>
      <c r="AM25" s="54">
        <v>1</v>
      </c>
      <c r="AN25" s="54">
        <v>0</v>
      </c>
      <c r="AO25" s="54">
        <v>1</v>
      </c>
      <c r="AP25" s="54">
        <v>1</v>
      </c>
      <c r="AQ25" s="54">
        <v>1</v>
      </c>
      <c r="AR25" s="54">
        <v>1</v>
      </c>
      <c r="AS25" s="54">
        <v>1</v>
      </c>
      <c r="AT25" s="54">
        <v>1</v>
      </c>
      <c r="AU25">
        <f t="shared" si="17"/>
        <v>59.682142857142885</v>
      </c>
      <c r="AV25">
        <f t="shared" si="18"/>
        <v>8.4128571428571455</v>
      </c>
      <c r="AW25" s="54">
        <f t="shared" si="19"/>
        <v>10.225714285714282</v>
      </c>
      <c r="AX25">
        <f t="shared" si="20"/>
        <v>8.110714285714284</v>
      </c>
      <c r="AY25" s="54">
        <v>1</v>
      </c>
      <c r="AZ25" s="54">
        <v>1</v>
      </c>
      <c r="BA25" s="54">
        <v>1</v>
      </c>
      <c r="BB25">
        <v>3</v>
      </c>
      <c r="BG25">
        <f t="shared" si="3"/>
        <v>142.85714285714286</v>
      </c>
      <c r="BH25" s="11">
        <f t="shared" si="21"/>
        <v>4.8611111111111115E-5</v>
      </c>
    </row>
    <row r="26" spans="1:60" ht="80" x14ac:dyDescent="0.2">
      <c r="A26">
        <v>17</v>
      </c>
      <c r="B26" s="19" t="s">
        <v>1254</v>
      </c>
      <c r="C26" s="22" t="s">
        <v>204</v>
      </c>
      <c r="D26">
        <v>1</v>
      </c>
      <c r="E26">
        <v>1</v>
      </c>
      <c r="F26">
        <f t="shared" si="4"/>
        <v>1</v>
      </c>
      <c r="G26">
        <f t="shared" si="5"/>
        <v>26</v>
      </c>
      <c r="H26">
        <f t="shared" si="6"/>
        <v>26</v>
      </c>
      <c r="I26" s="54">
        <f t="shared" si="7"/>
        <v>138</v>
      </c>
      <c r="J26">
        <v>43</v>
      </c>
      <c r="K26">
        <f t="shared" si="8"/>
        <v>1.6538461538461537</v>
      </c>
      <c r="L26">
        <f t="shared" si="9"/>
        <v>134</v>
      </c>
      <c r="M26" s="2">
        <f t="shared" si="10"/>
        <v>5.1538461538461542</v>
      </c>
      <c r="N26" s="31">
        <v>0</v>
      </c>
      <c r="O26">
        <v>1</v>
      </c>
      <c r="P26">
        <v>1</v>
      </c>
      <c r="Q26" s="31">
        <v>0</v>
      </c>
      <c r="R26" s="54">
        <v>1</v>
      </c>
      <c r="S26">
        <v>1</v>
      </c>
      <c r="T26">
        <f t="shared" si="11"/>
        <v>0</v>
      </c>
      <c r="U26">
        <v>1</v>
      </c>
      <c r="V26">
        <v>1</v>
      </c>
      <c r="W26">
        <f t="shared" si="12"/>
        <v>0</v>
      </c>
      <c r="X26">
        <f t="shared" si="13"/>
        <v>1</v>
      </c>
      <c r="Y26" s="30">
        <v>1</v>
      </c>
      <c r="Z26" s="54">
        <v>1</v>
      </c>
      <c r="AA26" s="54">
        <v>1</v>
      </c>
      <c r="AB26" s="54">
        <v>1</v>
      </c>
      <c r="AC26" s="54">
        <v>1</v>
      </c>
      <c r="AD26" s="54">
        <v>1</v>
      </c>
      <c r="AE26" s="54">
        <v>1</v>
      </c>
      <c r="AF26">
        <f t="shared" si="14"/>
        <v>4</v>
      </c>
      <c r="AG26" s="54">
        <v>1</v>
      </c>
      <c r="AH26">
        <f t="shared" si="15"/>
        <v>1</v>
      </c>
      <c r="AI26" s="54">
        <v>0</v>
      </c>
      <c r="AJ26" s="54">
        <v>1</v>
      </c>
      <c r="AK26">
        <f t="shared" si="16"/>
        <v>0</v>
      </c>
      <c r="AL26" s="54">
        <v>0</v>
      </c>
      <c r="AM26" s="54">
        <v>0</v>
      </c>
      <c r="AN26" s="54">
        <v>0</v>
      </c>
      <c r="AO26" s="54">
        <v>0</v>
      </c>
      <c r="AP26" s="54">
        <v>1</v>
      </c>
      <c r="AQ26" s="54">
        <v>1</v>
      </c>
      <c r="AR26" s="54">
        <v>1</v>
      </c>
      <c r="AS26" s="54">
        <v>0</v>
      </c>
      <c r="AT26" s="54">
        <v>1</v>
      </c>
      <c r="AU26">
        <f t="shared" si="17"/>
        <v>40.529615384615411</v>
      </c>
      <c r="AV26">
        <f t="shared" si="18"/>
        <v>14.065384615384616</v>
      </c>
      <c r="AW26" s="54">
        <f t="shared" si="19"/>
        <v>13.366153846153846</v>
      </c>
      <c r="AX26">
        <f t="shared" si="20"/>
        <v>15.844615384615388</v>
      </c>
      <c r="AY26" s="54">
        <v>1</v>
      </c>
      <c r="AZ26" s="54">
        <v>1</v>
      </c>
      <c r="BA26" s="54">
        <v>1</v>
      </c>
      <c r="BB26">
        <v>10</v>
      </c>
      <c r="BG26">
        <f t="shared" si="3"/>
        <v>153.84615384615387</v>
      </c>
      <c r="BH26" s="11">
        <f t="shared" si="21"/>
        <v>9.0277777777777787E-5</v>
      </c>
    </row>
    <row r="27" spans="1:60" ht="64" x14ac:dyDescent="0.2">
      <c r="A27" t="s">
        <v>152</v>
      </c>
      <c r="B27" s="19" t="s">
        <v>1255</v>
      </c>
      <c r="C27" s="22" t="s">
        <v>192</v>
      </c>
      <c r="D27">
        <v>1</v>
      </c>
      <c r="E27">
        <v>1</v>
      </c>
      <c r="F27">
        <f t="shared" si="4"/>
        <v>1</v>
      </c>
      <c r="G27">
        <f t="shared" si="5"/>
        <v>26</v>
      </c>
      <c r="H27">
        <f t="shared" si="6"/>
        <v>26</v>
      </c>
      <c r="I27" s="54">
        <f t="shared" si="7"/>
        <v>122</v>
      </c>
      <c r="J27">
        <v>45</v>
      </c>
      <c r="K27">
        <f t="shared" si="8"/>
        <v>1.7307692307692308</v>
      </c>
      <c r="L27">
        <f t="shared" si="9"/>
        <v>120</v>
      </c>
      <c r="M27" s="2">
        <f t="shared" si="10"/>
        <v>4.615384615384615</v>
      </c>
      <c r="N27" s="31">
        <v>0</v>
      </c>
      <c r="O27">
        <v>1</v>
      </c>
      <c r="P27">
        <v>1</v>
      </c>
      <c r="Q27" s="31">
        <v>0</v>
      </c>
      <c r="R27" s="54">
        <v>0</v>
      </c>
      <c r="S27">
        <v>1</v>
      </c>
      <c r="T27">
        <f t="shared" si="11"/>
        <v>0</v>
      </c>
      <c r="U27">
        <v>1</v>
      </c>
      <c r="V27">
        <v>1</v>
      </c>
      <c r="W27">
        <f t="shared" si="12"/>
        <v>0</v>
      </c>
      <c r="X27">
        <f t="shared" si="13"/>
        <v>1</v>
      </c>
      <c r="Y27" s="30">
        <v>1</v>
      </c>
      <c r="Z27" s="54">
        <v>1</v>
      </c>
      <c r="AA27" s="54">
        <v>1</v>
      </c>
      <c r="AB27" s="54">
        <v>1</v>
      </c>
      <c r="AC27" s="54">
        <v>1</v>
      </c>
      <c r="AD27" s="54">
        <v>1</v>
      </c>
      <c r="AE27" s="54">
        <v>1</v>
      </c>
      <c r="AF27">
        <f t="shared" si="14"/>
        <v>2</v>
      </c>
      <c r="AG27" s="54">
        <v>1</v>
      </c>
      <c r="AH27">
        <f t="shared" si="15"/>
        <v>1</v>
      </c>
      <c r="AI27" s="54">
        <v>0</v>
      </c>
      <c r="AJ27" s="54">
        <v>1</v>
      </c>
      <c r="AK27">
        <f t="shared" si="16"/>
        <v>1</v>
      </c>
      <c r="AL27" s="54">
        <v>1</v>
      </c>
      <c r="AM27" s="54">
        <v>1</v>
      </c>
      <c r="AN27" s="54">
        <v>1</v>
      </c>
      <c r="AO27" s="54">
        <v>1</v>
      </c>
      <c r="AP27" s="54">
        <v>1</v>
      </c>
      <c r="AQ27" s="54">
        <v>1</v>
      </c>
      <c r="AR27" s="54">
        <v>1</v>
      </c>
      <c r="AS27" s="54">
        <v>1</v>
      </c>
      <c r="AT27" s="54">
        <v>1</v>
      </c>
      <c r="AU27">
        <f t="shared" si="17"/>
        <v>34.021923076923102</v>
      </c>
      <c r="AV27">
        <f t="shared" si="18"/>
        <v>14.973076923076924</v>
      </c>
      <c r="AW27" s="54">
        <f t="shared" si="19"/>
        <v>10.199999999999996</v>
      </c>
      <c r="AX27">
        <f t="shared" si="20"/>
        <v>13.308461538461536</v>
      </c>
      <c r="AY27" s="54">
        <v>1</v>
      </c>
      <c r="AZ27" s="54">
        <v>1</v>
      </c>
      <c r="BA27" s="54">
        <v>1</v>
      </c>
      <c r="BB27">
        <v>6</v>
      </c>
      <c r="BG27">
        <f t="shared" si="3"/>
        <v>76.923076923076934</v>
      </c>
      <c r="BH27" s="11">
        <f t="shared" si="21"/>
        <v>9.0277777777777787E-5</v>
      </c>
    </row>
    <row r="28" spans="1:60" ht="64" x14ac:dyDescent="0.2">
      <c r="A28" t="s">
        <v>153</v>
      </c>
      <c r="B28" s="19" t="s">
        <v>1239</v>
      </c>
      <c r="C28" s="22" t="s">
        <v>192</v>
      </c>
      <c r="D28">
        <v>1</v>
      </c>
      <c r="E28">
        <v>1</v>
      </c>
      <c r="F28">
        <f t="shared" si="4"/>
        <v>1</v>
      </c>
      <c r="G28">
        <f t="shared" si="5"/>
        <v>18</v>
      </c>
      <c r="H28">
        <f t="shared" si="6"/>
        <v>18</v>
      </c>
      <c r="I28" s="54">
        <f t="shared" si="7"/>
        <v>116</v>
      </c>
      <c r="J28">
        <v>37</v>
      </c>
      <c r="K28">
        <f t="shared" si="8"/>
        <v>2.0555555555555554</v>
      </c>
      <c r="L28">
        <f t="shared" si="9"/>
        <v>111</v>
      </c>
      <c r="M28" s="2">
        <f t="shared" si="10"/>
        <v>6.166666666666667</v>
      </c>
      <c r="N28" s="31">
        <v>0</v>
      </c>
      <c r="O28">
        <v>1</v>
      </c>
      <c r="P28">
        <v>0</v>
      </c>
      <c r="Q28" s="31">
        <v>0</v>
      </c>
      <c r="R28" s="54">
        <v>1</v>
      </c>
      <c r="S28">
        <v>1</v>
      </c>
      <c r="T28">
        <f t="shared" si="11"/>
        <v>0</v>
      </c>
      <c r="U28">
        <v>1</v>
      </c>
      <c r="V28">
        <v>1</v>
      </c>
      <c r="W28">
        <f t="shared" si="12"/>
        <v>0</v>
      </c>
      <c r="X28">
        <f t="shared" si="13"/>
        <v>1</v>
      </c>
      <c r="Y28" s="31">
        <v>0</v>
      </c>
      <c r="Z28" s="54">
        <v>1</v>
      </c>
      <c r="AA28" s="54">
        <v>1</v>
      </c>
      <c r="AB28" s="54">
        <v>1</v>
      </c>
      <c r="AC28" s="54">
        <v>1</v>
      </c>
      <c r="AD28">
        <v>1</v>
      </c>
      <c r="AE28" s="54">
        <v>1</v>
      </c>
      <c r="AF28">
        <f t="shared" si="14"/>
        <v>5</v>
      </c>
      <c r="AG28">
        <v>1</v>
      </c>
      <c r="AH28">
        <f t="shared" si="15"/>
        <v>1</v>
      </c>
      <c r="AI28" s="54">
        <v>1</v>
      </c>
      <c r="AJ28">
        <v>1</v>
      </c>
      <c r="AK28">
        <f t="shared" si="16"/>
        <v>0</v>
      </c>
      <c r="AL28" s="54">
        <v>1</v>
      </c>
      <c r="AM28" s="54">
        <v>1</v>
      </c>
      <c r="AN28" s="54">
        <v>1</v>
      </c>
      <c r="AO28">
        <v>1</v>
      </c>
      <c r="AP28">
        <v>1</v>
      </c>
      <c r="AQ28" s="54">
        <v>1</v>
      </c>
      <c r="AR28">
        <v>0</v>
      </c>
      <c r="AS28">
        <v>1</v>
      </c>
      <c r="AT28" s="54">
        <v>1</v>
      </c>
      <c r="AU28">
        <f t="shared" si="17"/>
        <v>14.665000000000031</v>
      </c>
      <c r="AV28">
        <f t="shared" si="18"/>
        <v>15.685555555555556</v>
      </c>
      <c r="AW28" s="54">
        <f t="shared" si="19"/>
        <v>18.815555555555559</v>
      </c>
      <c r="AX28">
        <f t="shared" si="20"/>
        <v>16.615000000000002</v>
      </c>
      <c r="AY28" s="54">
        <v>1</v>
      </c>
      <c r="AZ28" s="54">
        <v>1</v>
      </c>
      <c r="BA28" s="54">
        <v>1</v>
      </c>
      <c r="BB28">
        <v>8</v>
      </c>
      <c r="BG28">
        <f t="shared" si="3"/>
        <v>277.77777777777777</v>
      </c>
      <c r="BH28" s="11">
        <f t="shared" si="21"/>
        <v>6.2500000000000001E-5</v>
      </c>
    </row>
    <row r="29" spans="1:60" x14ac:dyDescent="0.2">
      <c r="F29">
        <f t="shared" si="4"/>
        <v>0</v>
      </c>
      <c r="G29">
        <f t="shared" si="5"/>
        <v>0</v>
      </c>
      <c r="H29">
        <f t="shared" si="6"/>
        <v>0</v>
      </c>
      <c r="I29" s="54">
        <f t="shared" si="7"/>
        <v>0</v>
      </c>
      <c r="K29">
        <f t="shared" si="8"/>
        <v>0</v>
      </c>
      <c r="L29">
        <f t="shared" si="9"/>
        <v>0</v>
      </c>
      <c r="M29" s="2">
        <f t="shared" si="10"/>
        <v>0</v>
      </c>
      <c r="T29">
        <f t="shared" si="11"/>
        <v>0</v>
      </c>
      <c r="W29">
        <f t="shared" si="12"/>
        <v>0</v>
      </c>
      <c r="X29">
        <f t="shared" si="13"/>
        <v>0</v>
      </c>
      <c r="AC29" s="54"/>
      <c r="AF29">
        <f t="shared" si="14"/>
        <v>0</v>
      </c>
      <c r="AH29">
        <f t="shared" si="15"/>
        <v>0</v>
      </c>
      <c r="AK29">
        <f t="shared" si="16"/>
        <v>0</v>
      </c>
      <c r="AU29">
        <f t="shared" si="17"/>
        <v>0</v>
      </c>
      <c r="AV29">
        <f t="shared" si="18"/>
        <v>0</v>
      </c>
      <c r="AW29" s="54">
        <f t="shared" si="19"/>
        <v>0</v>
      </c>
      <c r="AX29">
        <f t="shared" si="20"/>
        <v>0</v>
      </c>
      <c r="BG29">
        <f t="shared" ref="BG29:BG66" si="22">IF(E29=0,0,AF29/E29*1000)</f>
        <v>0</v>
      </c>
      <c r="BH29" s="11">
        <f t="shared" si="21"/>
        <v>0</v>
      </c>
    </row>
    <row r="30" spans="1:60" x14ac:dyDescent="0.2">
      <c r="F30">
        <f t="shared" si="4"/>
        <v>0</v>
      </c>
      <c r="G30">
        <f t="shared" si="5"/>
        <v>0</v>
      </c>
      <c r="H30">
        <f t="shared" si="6"/>
        <v>0</v>
      </c>
      <c r="I30" s="54">
        <f t="shared" si="7"/>
        <v>0</v>
      </c>
      <c r="K30">
        <f t="shared" si="8"/>
        <v>0</v>
      </c>
      <c r="L30">
        <f t="shared" si="9"/>
        <v>0</v>
      </c>
      <c r="M30" s="2">
        <f t="shared" si="10"/>
        <v>0</v>
      </c>
      <c r="T30">
        <f t="shared" si="11"/>
        <v>0</v>
      </c>
      <c r="W30">
        <f t="shared" si="12"/>
        <v>0</v>
      </c>
      <c r="X30">
        <f t="shared" si="13"/>
        <v>0</v>
      </c>
      <c r="AF30">
        <f t="shared" si="14"/>
        <v>0</v>
      </c>
      <c r="AH30">
        <f t="shared" si="15"/>
        <v>0</v>
      </c>
      <c r="AK30">
        <f t="shared" si="16"/>
        <v>0</v>
      </c>
      <c r="AU30">
        <f t="shared" si="17"/>
        <v>0</v>
      </c>
      <c r="AV30">
        <f t="shared" si="18"/>
        <v>0</v>
      </c>
      <c r="AW30" s="54">
        <f t="shared" si="19"/>
        <v>0</v>
      </c>
      <c r="AX30">
        <f t="shared" si="20"/>
        <v>0</v>
      </c>
      <c r="BG30">
        <f t="shared" si="22"/>
        <v>0</v>
      </c>
      <c r="BH30" s="11">
        <f t="shared" si="21"/>
        <v>0</v>
      </c>
    </row>
    <row r="31" spans="1:60" x14ac:dyDescent="0.2">
      <c r="F31">
        <f t="shared" si="4"/>
        <v>0</v>
      </c>
      <c r="G31">
        <f t="shared" si="5"/>
        <v>0</v>
      </c>
      <c r="H31">
        <f t="shared" si="6"/>
        <v>0</v>
      </c>
      <c r="I31" s="54">
        <f t="shared" si="7"/>
        <v>0</v>
      </c>
      <c r="K31">
        <f t="shared" si="8"/>
        <v>0</v>
      </c>
      <c r="L31">
        <f t="shared" si="9"/>
        <v>0</v>
      </c>
      <c r="M31" s="2">
        <f t="shared" si="10"/>
        <v>0</v>
      </c>
      <c r="T31">
        <f t="shared" si="11"/>
        <v>0</v>
      </c>
      <c r="W31">
        <f t="shared" si="12"/>
        <v>0</v>
      </c>
      <c r="X31">
        <f t="shared" si="13"/>
        <v>0</v>
      </c>
      <c r="AF31">
        <f t="shared" si="14"/>
        <v>0</v>
      </c>
      <c r="AH31">
        <f t="shared" si="15"/>
        <v>0</v>
      </c>
      <c r="AK31">
        <f t="shared" si="16"/>
        <v>0</v>
      </c>
      <c r="AU31">
        <f t="shared" si="17"/>
        <v>0</v>
      </c>
      <c r="AV31">
        <f t="shared" si="18"/>
        <v>0</v>
      </c>
      <c r="AW31" s="54">
        <f t="shared" si="19"/>
        <v>0</v>
      </c>
      <c r="AX31">
        <f t="shared" si="20"/>
        <v>0</v>
      </c>
      <c r="BG31">
        <f t="shared" si="22"/>
        <v>0</v>
      </c>
      <c r="BH31" s="11">
        <f t="shared" si="21"/>
        <v>0</v>
      </c>
    </row>
    <row r="32" spans="1:60" x14ac:dyDescent="0.2">
      <c r="F32">
        <f t="shared" si="4"/>
        <v>0</v>
      </c>
      <c r="G32">
        <f t="shared" si="5"/>
        <v>0</v>
      </c>
      <c r="H32">
        <f t="shared" si="6"/>
        <v>0</v>
      </c>
      <c r="I32" s="54">
        <f t="shared" si="7"/>
        <v>0</v>
      </c>
      <c r="K32">
        <f t="shared" si="8"/>
        <v>0</v>
      </c>
      <c r="L32">
        <f t="shared" si="9"/>
        <v>0</v>
      </c>
      <c r="M32" s="2">
        <f t="shared" si="10"/>
        <v>0</v>
      </c>
      <c r="T32">
        <f t="shared" si="11"/>
        <v>0</v>
      </c>
      <c r="W32">
        <f t="shared" si="12"/>
        <v>0</v>
      </c>
      <c r="X32">
        <f t="shared" si="13"/>
        <v>0</v>
      </c>
      <c r="AF32">
        <f t="shared" si="14"/>
        <v>0</v>
      </c>
      <c r="AH32">
        <f t="shared" si="15"/>
        <v>0</v>
      </c>
      <c r="AK32">
        <f t="shared" si="16"/>
        <v>0</v>
      </c>
      <c r="AU32">
        <f t="shared" si="17"/>
        <v>0</v>
      </c>
      <c r="AV32">
        <f t="shared" si="18"/>
        <v>0</v>
      </c>
      <c r="AW32" s="54">
        <f t="shared" si="19"/>
        <v>0</v>
      </c>
      <c r="AX32">
        <f t="shared" si="20"/>
        <v>0</v>
      </c>
      <c r="BG32">
        <f t="shared" si="22"/>
        <v>0</v>
      </c>
      <c r="BH32" s="11">
        <f t="shared" si="21"/>
        <v>0</v>
      </c>
    </row>
    <row r="33" spans="6:60" x14ac:dyDescent="0.2">
      <c r="F33">
        <f t="shared" si="4"/>
        <v>0</v>
      </c>
      <c r="G33">
        <f t="shared" si="5"/>
        <v>0</v>
      </c>
      <c r="H33">
        <f t="shared" si="6"/>
        <v>0</v>
      </c>
      <c r="I33" s="54">
        <f t="shared" si="7"/>
        <v>0</v>
      </c>
      <c r="K33">
        <f t="shared" si="8"/>
        <v>0</v>
      </c>
      <c r="L33">
        <f t="shared" si="9"/>
        <v>0</v>
      </c>
      <c r="M33" s="2">
        <f t="shared" si="10"/>
        <v>0</v>
      </c>
      <c r="T33">
        <f t="shared" si="11"/>
        <v>0</v>
      </c>
      <c r="W33">
        <f t="shared" si="12"/>
        <v>0</v>
      </c>
      <c r="X33">
        <f t="shared" si="13"/>
        <v>0</v>
      </c>
      <c r="AF33">
        <f t="shared" si="14"/>
        <v>0</v>
      </c>
      <c r="AH33">
        <f t="shared" si="15"/>
        <v>0</v>
      </c>
      <c r="AK33">
        <f t="shared" si="16"/>
        <v>0</v>
      </c>
      <c r="AU33">
        <f t="shared" si="17"/>
        <v>0</v>
      </c>
      <c r="AV33">
        <f t="shared" si="18"/>
        <v>0</v>
      </c>
      <c r="AW33" s="54">
        <f t="shared" si="19"/>
        <v>0</v>
      </c>
      <c r="AX33">
        <f t="shared" si="20"/>
        <v>0</v>
      </c>
      <c r="BG33">
        <f t="shared" si="22"/>
        <v>0</v>
      </c>
      <c r="BH33" s="11">
        <f t="shared" si="21"/>
        <v>0</v>
      </c>
    </row>
    <row r="34" spans="6:60" x14ac:dyDescent="0.2">
      <c r="F34">
        <f t="shared" si="4"/>
        <v>0</v>
      </c>
      <c r="G34">
        <f t="shared" si="5"/>
        <v>0</v>
      </c>
      <c r="H34">
        <f t="shared" si="6"/>
        <v>0</v>
      </c>
      <c r="I34" s="54">
        <f t="shared" si="7"/>
        <v>0</v>
      </c>
      <c r="K34">
        <f t="shared" si="8"/>
        <v>0</v>
      </c>
      <c r="L34">
        <f t="shared" si="9"/>
        <v>0</v>
      </c>
      <c r="M34" s="2">
        <f t="shared" si="10"/>
        <v>0</v>
      </c>
      <c r="T34">
        <f t="shared" si="11"/>
        <v>0</v>
      </c>
      <c r="W34">
        <f t="shared" si="12"/>
        <v>0</v>
      </c>
      <c r="X34">
        <f t="shared" si="13"/>
        <v>0</v>
      </c>
      <c r="AF34">
        <f t="shared" si="14"/>
        <v>0</v>
      </c>
      <c r="AH34">
        <f t="shared" si="15"/>
        <v>0</v>
      </c>
      <c r="AK34">
        <f t="shared" si="16"/>
        <v>0</v>
      </c>
      <c r="AU34">
        <f t="shared" si="17"/>
        <v>0</v>
      </c>
      <c r="AV34">
        <f t="shared" si="18"/>
        <v>0</v>
      </c>
      <c r="AW34" s="54">
        <f t="shared" si="19"/>
        <v>0</v>
      </c>
      <c r="AX34">
        <f t="shared" si="20"/>
        <v>0</v>
      </c>
      <c r="BG34">
        <f t="shared" si="22"/>
        <v>0</v>
      </c>
      <c r="BH34" s="11">
        <f t="shared" si="21"/>
        <v>0</v>
      </c>
    </row>
    <row r="35" spans="6:60" x14ac:dyDescent="0.2">
      <c r="F35">
        <f t="shared" si="4"/>
        <v>0</v>
      </c>
      <c r="G35">
        <f t="shared" si="5"/>
        <v>0</v>
      </c>
      <c r="H35">
        <f t="shared" si="6"/>
        <v>0</v>
      </c>
      <c r="I35" s="54">
        <f t="shared" si="7"/>
        <v>0</v>
      </c>
      <c r="K35">
        <f t="shared" si="8"/>
        <v>0</v>
      </c>
      <c r="L35">
        <f t="shared" si="9"/>
        <v>0</v>
      </c>
      <c r="M35" s="2">
        <f t="shared" si="10"/>
        <v>0</v>
      </c>
      <c r="T35">
        <f t="shared" si="11"/>
        <v>0</v>
      </c>
      <c r="W35">
        <f t="shared" si="12"/>
        <v>0</v>
      </c>
      <c r="X35">
        <f t="shared" si="13"/>
        <v>0</v>
      </c>
      <c r="AF35">
        <f t="shared" si="14"/>
        <v>0</v>
      </c>
      <c r="AH35">
        <f t="shared" si="15"/>
        <v>0</v>
      </c>
      <c r="AK35">
        <f t="shared" si="16"/>
        <v>0</v>
      </c>
      <c r="AU35">
        <f t="shared" si="17"/>
        <v>0</v>
      </c>
      <c r="AV35">
        <f t="shared" si="18"/>
        <v>0</v>
      </c>
      <c r="AW35" s="54">
        <f t="shared" si="19"/>
        <v>0</v>
      </c>
      <c r="AX35">
        <f t="shared" si="20"/>
        <v>0</v>
      </c>
      <c r="BG35">
        <f t="shared" si="22"/>
        <v>0</v>
      </c>
      <c r="BH35" s="11">
        <f t="shared" si="21"/>
        <v>0</v>
      </c>
    </row>
    <row r="36" spans="6:60" x14ac:dyDescent="0.2">
      <c r="F36">
        <f t="shared" si="4"/>
        <v>0</v>
      </c>
      <c r="G36">
        <f t="shared" si="5"/>
        <v>0</v>
      </c>
      <c r="H36">
        <f t="shared" si="6"/>
        <v>0</v>
      </c>
      <c r="I36" s="54">
        <f t="shared" si="7"/>
        <v>0</v>
      </c>
      <c r="K36">
        <f t="shared" si="8"/>
        <v>0</v>
      </c>
      <c r="L36">
        <f t="shared" si="9"/>
        <v>0</v>
      </c>
      <c r="M36" s="2">
        <f t="shared" si="10"/>
        <v>0</v>
      </c>
      <c r="T36">
        <f t="shared" si="11"/>
        <v>0</v>
      </c>
      <c r="W36">
        <f t="shared" si="12"/>
        <v>0</v>
      </c>
      <c r="X36">
        <f t="shared" si="13"/>
        <v>0</v>
      </c>
      <c r="AF36">
        <f t="shared" si="14"/>
        <v>0</v>
      </c>
      <c r="AH36">
        <f t="shared" si="15"/>
        <v>0</v>
      </c>
      <c r="AK36">
        <f t="shared" si="16"/>
        <v>0</v>
      </c>
      <c r="AU36">
        <f t="shared" si="17"/>
        <v>0</v>
      </c>
      <c r="AV36">
        <f t="shared" si="18"/>
        <v>0</v>
      </c>
      <c r="AW36" s="54">
        <f t="shared" si="19"/>
        <v>0</v>
      </c>
      <c r="AX36">
        <f t="shared" si="20"/>
        <v>0</v>
      </c>
      <c r="BG36">
        <f t="shared" si="22"/>
        <v>0</v>
      </c>
      <c r="BH36" s="11">
        <f t="shared" si="21"/>
        <v>0</v>
      </c>
    </row>
    <row r="37" spans="6:60" x14ac:dyDescent="0.2">
      <c r="F37">
        <f t="shared" si="4"/>
        <v>0</v>
      </c>
      <c r="G37">
        <f t="shared" si="5"/>
        <v>0</v>
      </c>
      <c r="H37">
        <f t="shared" si="6"/>
        <v>0</v>
      </c>
      <c r="I37" s="54">
        <f t="shared" si="7"/>
        <v>0</v>
      </c>
      <c r="K37">
        <f t="shared" si="8"/>
        <v>0</v>
      </c>
      <c r="L37">
        <f t="shared" si="9"/>
        <v>0</v>
      </c>
      <c r="M37" s="2">
        <f t="shared" si="10"/>
        <v>0</v>
      </c>
      <c r="T37">
        <f t="shared" si="11"/>
        <v>0</v>
      </c>
      <c r="W37">
        <f t="shared" si="12"/>
        <v>0</v>
      </c>
      <c r="X37">
        <f t="shared" si="13"/>
        <v>0</v>
      </c>
      <c r="AF37">
        <f t="shared" si="14"/>
        <v>0</v>
      </c>
      <c r="AH37">
        <f t="shared" si="15"/>
        <v>0</v>
      </c>
      <c r="AK37">
        <f t="shared" si="16"/>
        <v>0</v>
      </c>
      <c r="AU37">
        <f t="shared" si="17"/>
        <v>0</v>
      </c>
      <c r="AV37">
        <f t="shared" si="18"/>
        <v>0</v>
      </c>
      <c r="AW37" s="54">
        <f t="shared" si="19"/>
        <v>0</v>
      </c>
      <c r="AX37">
        <f t="shared" si="20"/>
        <v>0</v>
      </c>
      <c r="BG37">
        <f t="shared" si="22"/>
        <v>0</v>
      </c>
      <c r="BH37" s="11">
        <f t="shared" si="21"/>
        <v>0</v>
      </c>
    </row>
    <row r="38" spans="6:60" x14ac:dyDescent="0.2">
      <c r="F38">
        <f t="shared" si="4"/>
        <v>0</v>
      </c>
      <c r="G38">
        <f t="shared" si="5"/>
        <v>0</v>
      </c>
      <c r="H38">
        <f t="shared" si="6"/>
        <v>0</v>
      </c>
      <c r="I38" s="54">
        <f t="shared" si="7"/>
        <v>0</v>
      </c>
      <c r="K38">
        <f t="shared" si="8"/>
        <v>0</v>
      </c>
      <c r="L38">
        <f t="shared" si="9"/>
        <v>0</v>
      </c>
      <c r="M38" s="2">
        <f t="shared" si="10"/>
        <v>0</v>
      </c>
      <c r="T38">
        <f t="shared" si="11"/>
        <v>0</v>
      </c>
      <c r="W38">
        <f t="shared" si="12"/>
        <v>0</v>
      </c>
      <c r="X38">
        <f t="shared" si="13"/>
        <v>0</v>
      </c>
      <c r="AF38">
        <f t="shared" si="14"/>
        <v>0</v>
      </c>
      <c r="AH38">
        <f t="shared" si="15"/>
        <v>0</v>
      </c>
      <c r="AK38">
        <f t="shared" si="16"/>
        <v>0</v>
      </c>
      <c r="AU38">
        <f t="shared" si="17"/>
        <v>0</v>
      </c>
      <c r="AV38">
        <f t="shared" si="18"/>
        <v>0</v>
      </c>
      <c r="AW38" s="54">
        <f t="shared" si="19"/>
        <v>0</v>
      </c>
      <c r="AX38">
        <f t="shared" si="20"/>
        <v>0</v>
      </c>
      <c r="BG38">
        <f t="shared" si="22"/>
        <v>0</v>
      </c>
      <c r="BH38" s="11">
        <f t="shared" si="21"/>
        <v>0</v>
      </c>
    </row>
    <row r="39" spans="6:60" x14ac:dyDescent="0.2">
      <c r="F39">
        <f t="shared" si="4"/>
        <v>0</v>
      </c>
      <c r="G39">
        <f t="shared" si="5"/>
        <v>0</v>
      </c>
      <c r="H39">
        <f t="shared" si="6"/>
        <v>0</v>
      </c>
      <c r="I39" s="54">
        <f t="shared" si="7"/>
        <v>0</v>
      </c>
      <c r="K39">
        <f t="shared" si="8"/>
        <v>0</v>
      </c>
      <c r="L39">
        <f t="shared" si="9"/>
        <v>0</v>
      </c>
      <c r="M39" s="2">
        <f t="shared" si="10"/>
        <v>0</v>
      </c>
      <c r="T39">
        <f t="shared" si="11"/>
        <v>0</v>
      </c>
      <c r="W39">
        <f t="shared" si="12"/>
        <v>0</v>
      </c>
      <c r="X39">
        <f t="shared" si="13"/>
        <v>0</v>
      </c>
      <c r="AF39">
        <f t="shared" si="14"/>
        <v>0</v>
      </c>
      <c r="AH39">
        <f t="shared" si="15"/>
        <v>0</v>
      </c>
      <c r="AK39">
        <f t="shared" si="16"/>
        <v>0</v>
      </c>
      <c r="AU39">
        <f t="shared" si="17"/>
        <v>0</v>
      </c>
      <c r="AV39">
        <f t="shared" si="18"/>
        <v>0</v>
      </c>
      <c r="AW39" s="54">
        <f t="shared" si="19"/>
        <v>0</v>
      </c>
      <c r="AX39">
        <f t="shared" si="20"/>
        <v>0</v>
      </c>
      <c r="BG39">
        <f t="shared" si="22"/>
        <v>0</v>
      </c>
      <c r="BH39" s="11">
        <f t="shared" si="21"/>
        <v>0</v>
      </c>
    </row>
    <row r="40" spans="6:60" x14ac:dyDescent="0.2">
      <c r="F40">
        <f t="shared" si="4"/>
        <v>0</v>
      </c>
      <c r="G40">
        <f t="shared" si="5"/>
        <v>0</v>
      </c>
      <c r="H40">
        <f t="shared" si="6"/>
        <v>0</v>
      </c>
      <c r="I40" s="54">
        <f t="shared" si="7"/>
        <v>0</v>
      </c>
      <c r="K40">
        <f t="shared" si="8"/>
        <v>0</v>
      </c>
      <c r="L40">
        <f t="shared" si="9"/>
        <v>0</v>
      </c>
      <c r="M40" s="2">
        <f t="shared" si="10"/>
        <v>0</v>
      </c>
      <c r="T40">
        <f t="shared" si="11"/>
        <v>0</v>
      </c>
      <c r="W40">
        <f t="shared" si="12"/>
        <v>0</v>
      </c>
      <c r="X40">
        <f t="shared" si="13"/>
        <v>0</v>
      </c>
      <c r="AF40">
        <f t="shared" si="14"/>
        <v>0</v>
      </c>
      <c r="AH40">
        <f t="shared" si="15"/>
        <v>0</v>
      </c>
      <c r="AK40">
        <f t="shared" si="16"/>
        <v>0</v>
      </c>
      <c r="AU40">
        <f t="shared" si="17"/>
        <v>0</v>
      </c>
      <c r="AV40">
        <f t="shared" si="18"/>
        <v>0</v>
      </c>
      <c r="AW40" s="54">
        <f t="shared" si="19"/>
        <v>0</v>
      </c>
      <c r="AX40">
        <f t="shared" si="20"/>
        <v>0</v>
      </c>
      <c r="BG40">
        <f t="shared" si="22"/>
        <v>0</v>
      </c>
      <c r="BH40" s="11">
        <f t="shared" si="21"/>
        <v>0</v>
      </c>
    </row>
    <row r="41" spans="6:60" x14ac:dyDescent="0.2">
      <c r="F41">
        <f t="shared" si="4"/>
        <v>0</v>
      </c>
      <c r="G41">
        <f t="shared" si="5"/>
        <v>0</v>
      </c>
      <c r="H41">
        <f t="shared" si="6"/>
        <v>0</v>
      </c>
      <c r="I41" s="54">
        <f t="shared" si="7"/>
        <v>0</v>
      </c>
      <c r="K41">
        <f t="shared" si="8"/>
        <v>0</v>
      </c>
      <c r="L41">
        <f t="shared" si="9"/>
        <v>0</v>
      </c>
      <c r="M41" s="2">
        <f t="shared" si="10"/>
        <v>0</v>
      </c>
      <c r="T41">
        <f t="shared" si="11"/>
        <v>0</v>
      </c>
      <c r="W41">
        <f t="shared" si="12"/>
        <v>0</v>
      </c>
      <c r="X41">
        <f t="shared" si="13"/>
        <v>0</v>
      </c>
      <c r="AF41">
        <f t="shared" si="14"/>
        <v>0</v>
      </c>
      <c r="AH41">
        <f t="shared" si="15"/>
        <v>0</v>
      </c>
      <c r="AK41">
        <f t="shared" si="16"/>
        <v>0</v>
      </c>
      <c r="AU41">
        <f t="shared" si="17"/>
        <v>0</v>
      </c>
      <c r="AV41">
        <f t="shared" si="18"/>
        <v>0</v>
      </c>
      <c r="AW41" s="54">
        <f t="shared" si="19"/>
        <v>0</v>
      </c>
      <c r="AX41">
        <f t="shared" si="20"/>
        <v>0</v>
      </c>
      <c r="BG41">
        <f t="shared" si="22"/>
        <v>0</v>
      </c>
      <c r="BH41" s="11">
        <f t="shared" si="21"/>
        <v>0</v>
      </c>
    </row>
    <row r="42" spans="6:60" x14ac:dyDescent="0.2">
      <c r="F42">
        <f t="shared" si="4"/>
        <v>0</v>
      </c>
      <c r="G42">
        <f t="shared" si="5"/>
        <v>0</v>
      </c>
      <c r="H42">
        <f t="shared" si="6"/>
        <v>0</v>
      </c>
      <c r="I42" s="54">
        <f t="shared" si="7"/>
        <v>0</v>
      </c>
      <c r="K42">
        <f t="shared" si="8"/>
        <v>0</v>
      </c>
      <c r="L42">
        <f t="shared" si="9"/>
        <v>0</v>
      </c>
      <c r="M42" s="2">
        <f t="shared" si="10"/>
        <v>0</v>
      </c>
      <c r="T42">
        <f t="shared" si="11"/>
        <v>0</v>
      </c>
      <c r="W42">
        <f t="shared" si="12"/>
        <v>0</v>
      </c>
      <c r="X42">
        <f t="shared" si="13"/>
        <v>0</v>
      </c>
      <c r="AF42">
        <f t="shared" si="14"/>
        <v>0</v>
      </c>
      <c r="AH42">
        <f t="shared" si="15"/>
        <v>0</v>
      </c>
      <c r="AK42">
        <f t="shared" si="16"/>
        <v>0</v>
      </c>
      <c r="AU42">
        <f t="shared" si="17"/>
        <v>0</v>
      </c>
      <c r="AV42">
        <f t="shared" si="18"/>
        <v>0</v>
      </c>
      <c r="AW42" s="54">
        <f t="shared" si="19"/>
        <v>0</v>
      </c>
      <c r="AX42">
        <f t="shared" si="20"/>
        <v>0</v>
      </c>
      <c r="BG42">
        <f t="shared" si="22"/>
        <v>0</v>
      </c>
      <c r="BH42" s="11">
        <f t="shared" si="21"/>
        <v>0</v>
      </c>
    </row>
    <row r="43" spans="6:60" x14ac:dyDescent="0.2">
      <c r="F43">
        <f t="shared" si="4"/>
        <v>0</v>
      </c>
      <c r="G43">
        <f t="shared" si="5"/>
        <v>0</v>
      </c>
      <c r="H43">
        <f t="shared" si="6"/>
        <v>0</v>
      </c>
      <c r="I43" s="54">
        <f t="shared" si="7"/>
        <v>0</v>
      </c>
      <c r="K43">
        <f t="shared" si="8"/>
        <v>0</v>
      </c>
      <c r="L43">
        <f t="shared" si="9"/>
        <v>0</v>
      </c>
      <c r="M43" s="2">
        <f t="shared" si="10"/>
        <v>0</v>
      </c>
      <c r="T43">
        <f t="shared" si="11"/>
        <v>0</v>
      </c>
      <c r="W43">
        <f t="shared" si="12"/>
        <v>0</v>
      </c>
      <c r="X43">
        <f t="shared" si="13"/>
        <v>0</v>
      </c>
      <c r="AF43">
        <f t="shared" si="14"/>
        <v>0</v>
      </c>
      <c r="AH43">
        <f t="shared" si="15"/>
        <v>0</v>
      </c>
      <c r="AK43">
        <f t="shared" si="16"/>
        <v>0</v>
      </c>
      <c r="AU43">
        <f t="shared" si="17"/>
        <v>0</v>
      </c>
      <c r="AV43">
        <f t="shared" si="18"/>
        <v>0</v>
      </c>
      <c r="AW43" s="54">
        <f t="shared" si="19"/>
        <v>0</v>
      </c>
      <c r="AX43">
        <f t="shared" si="20"/>
        <v>0</v>
      </c>
      <c r="BG43">
        <f t="shared" si="22"/>
        <v>0</v>
      </c>
      <c r="BH43" s="11">
        <f t="shared" si="21"/>
        <v>0</v>
      </c>
    </row>
    <row r="44" spans="6:60" x14ac:dyDescent="0.2">
      <c r="F44">
        <f t="shared" si="4"/>
        <v>0</v>
      </c>
      <c r="G44">
        <f t="shared" si="5"/>
        <v>0</v>
      </c>
      <c r="H44">
        <f t="shared" si="6"/>
        <v>0</v>
      </c>
      <c r="I44" s="54">
        <f t="shared" si="7"/>
        <v>0</v>
      </c>
      <c r="K44">
        <f t="shared" si="8"/>
        <v>0</v>
      </c>
      <c r="L44">
        <f t="shared" si="9"/>
        <v>0</v>
      </c>
      <c r="M44" s="2">
        <f t="shared" si="10"/>
        <v>0</v>
      </c>
      <c r="T44">
        <f t="shared" si="11"/>
        <v>0</v>
      </c>
      <c r="W44">
        <f t="shared" si="12"/>
        <v>0</v>
      </c>
      <c r="X44">
        <f t="shared" si="13"/>
        <v>0</v>
      </c>
      <c r="AF44">
        <f t="shared" si="14"/>
        <v>0</v>
      </c>
      <c r="AH44">
        <f t="shared" si="15"/>
        <v>0</v>
      </c>
      <c r="AK44">
        <f t="shared" si="16"/>
        <v>0</v>
      </c>
      <c r="AU44">
        <f t="shared" si="17"/>
        <v>0</v>
      </c>
      <c r="AV44">
        <f t="shared" si="18"/>
        <v>0</v>
      </c>
      <c r="AW44" s="54">
        <f t="shared" si="19"/>
        <v>0</v>
      </c>
      <c r="AX44">
        <f t="shared" si="20"/>
        <v>0</v>
      </c>
      <c r="BG44">
        <f t="shared" si="22"/>
        <v>0</v>
      </c>
      <c r="BH44" s="11">
        <f t="shared" si="21"/>
        <v>0</v>
      </c>
    </row>
    <row r="45" spans="6:60" x14ac:dyDescent="0.2">
      <c r="F45">
        <f t="shared" si="4"/>
        <v>0</v>
      </c>
      <c r="G45">
        <f t="shared" si="5"/>
        <v>0</v>
      </c>
      <c r="H45">
        <f t="shared" si="6"/>
        <v>0</v>
      </c>
      <c r="I45" s="54">
        <f t="shared" si="7"/>
        <v>0</v>
      </c>
      <c r="K45">
        <f t="shared" si="8"/>
        <v>0</v>
      </c>
      <c r="L45">
        <f t="shared" si="9"/>
        <v>0</v>
      </c>
      <c r="M45" s="2">
        <f t="shared" si="10"/>
        <v>0</v>
      </c>
      <c r="T45">
        <f t="shared" si="11"/>
        <v>0</v>
      </c>
      <c r="W45">
        <f t="shared" si="12"/>
        <v>0</v>
      </c>
      <c r="X45">
        <f t="shared" si="13"/>
        <v>0</v>
      </c>
      <c r="AF45">
        <f t="shared" si="14"/>
        <v>0</v>
      </c>
      <c r="AH45">
        <f t="shared" si="15"/>
        <v>0</v>
      </c>
      <c r="AK45">
        <f t="shared" si="16"/>
        <v>0</v>
      </c>
      <c r="AU45">
        <f t="shared" si="17"/>
        <v>0</v>
      </c>
      <c r="AV45">
        <f t="shared" si="18"/>
        <v>0</v>
      </c>
      <c r="AW45" s="54">
        <f t="shared" si="19"/>
        <v>0</v>
      </c>
      <c r="AX45">
        <f t="shared" si="20"/>
        <v>0</v>
      </c>
      <c r="BG45">
        <f t="shared" si="22"/>
        <v>0</v>
      </c>
      <c r="BH45" s="11">
        <f t="shared" si="21"/>
        <v>0</v>
      </c>
    </row>
    <row r="46" spans="6:60" x14ac:dyDescent="0.2">
      <c r="F46">
        <f t="shared" si="4"/>
        <v>0</v>
      </c>
      <c r="G46">
        <f t="shared" si="5"/>
        <v>0</v>
      </c>
      <c r="H46">
        <f t="shared" si="6"/>
        <v>0</v>
      </c>
      <c r="I46" s="54">
        <f t="shared" si="7"/>
        <v>0</v>
      </c>
      <c r="K46">
        <f t="shared" si="8"/>
        <v>0</v>
      </c>
      <c r="L46">
        <f t="shared" si="9"/>
        <v>0</v>
      </c>
      <c r="M46" s="2">
        <f t="shared" si="10"/>
        <v>0</v>
      </c>
      <c r="T46">
        <f t="shared" si="11"/>
        <v>0</v>
      </c>
      <c r="W46">
        <f t="shared" si="12"/>
        <v>0</v>
      </c>
      <c r="X46">
        <f t="shared" si="13"/>
        <v>0</v>
      </c>
      <c r="AF46">
        <f t="shared" si="14"/>
        <v>0</v>
      </c>
      <c r="AH46">
        <f t="shared" si="15"/>
        <v>0</v>
      </c>
      <c r="AK46">
        <f t="shared" si="16"/>
        <v>0</v>
      </c>
      <c r="AU46">
        <f t="shared" si="17"/>
        <v>0</v>
      </c>
      <c r="AV46">
        <f t="shared" si="18"/>
        <v>0</v>
      </c>
      <c r="AW46" s="54">
        <f t="shared" si="19"/>
        <v>0</v>
      </c>
      <c r="AX46">
        <f t="shared" si="20"/>
        <v>0</v>
      </c>
      <c r="BG46">
        <f t="shared" si="22"/>
        <v>0</v>
      </c>
      <c r="BH46" s="11">
        <f t="shared" si="21"/>
        <v>0</v>
      </c>
    </row>
    <row r="47" spans="6:60" x14ac:dyDescent="0.2">
      <c r="F47">
        <f t="shared" si="4"/>
        <v>0</v>
      </c>
      <c r="G47">
        <f t="shared" si="5"/>
        <v>0</v>
      </c>
      <c r="H47">
        <f t="shared" si="6"/>
        <v>0</v>
      </c>
      <c r="I47" s="54">
        <f t="shared" si="7"/>
        <v>0</v>
      </c>
      <c r="K47">
        <f t="shared" si="8"/>
        <v>0</v>
      </c>
      <c r="L47">
        <f t="shared" si="9"/>
        <v>0</v>
      </c>
      <c r="M47" s="2">
        <f t="shared" si="10"/>
        <v>0</v>
      </c>
      <c r="T47">
        <f t="shared" si="11"/>
        <v>0</v>
      </c>
      <c r="W47">
        <f t="shared" si="12"/>
        <v>0</v>
      </c>
      <c r="X47">
        <f t="shared" si="13"/>
        <v>0</v>
      </c>
      <c r="AF47">
        <f t="shared" si="14"/>
        <v>0</v>
      </c>
      <c r="AH47">
        <f t="shared" si="15"/>
        <v>0</v>
      </c>
      <c r="AK47">
        <f t="shared" si="16"/>
        <v>0</v>
      </c>
      <c r="AU47">
        <f t="shared" si="17"/>
        <v>0</v>
      </c>
      <c r="AV47">
        <f t="shared" si="18"/>
        <v>0</v>
      </c>
      <c r="AW47" s="54">
        <f t="shared" si="19"/>
        <v>0</v>
      </c>
      <c r="AX47">
        <f t="shared" si="20"/>
        <v>0</v>
      </c>
      <c r="BG47">
        <f t="shared" si="22"/>
        <v>0</v>
      </c>
      <c r="BH47" s="11">
        <f t="shared" si="21"/>
        <v>0</v>
      </c>
    </row>
    <row r="48" spans="6:60" x14ac:dyDescent="0.2">
      <c r="F48">
        <f t="shared" si="4"/>
        <v>0</v>
      </c>
      <c r="G48">
        <f t="shared" si="5"/>
        <v>0</v>
      </c>
      <c r="H48">
        <f t="shared" si="6"/>
        <v>0</v>
      </c>
      <c r="I48" s="54">
        <f t="shared" si="7"/>
        <v>0</v>
      </c>
      <c r="K48">
        <f t="shared" si="8"/>
        <v>0</v>
      </c>
      <c r="L48">
        <f t="shared" si="9"/>
        <v>0</v>
      </c>
      <c r="M48" s="2">
        <f t="shared" si="10"/>
        <v>0</v>
      </c>
      <c r="T48">
        <f t="shared" si="11"/>
        <v>0</v>
      </c>
      <c r="W48">
        <f t="shared" si="12"/>
        <v>0</v>
      </c>
      <c r="X48">
        <f t="shared" si="13"/>
        <v>0</v>
      </c>
      <c r="AF48">
        <f t="shared" si="14"/>
        <v>0</v>
      </c>
      <c r="AH48">
        <f t="shared" si="15"/>
        <v>0</v>
      </c>
      <c r="AK48">
        <f t="shared" si="16"/>
        <v>0</v>
      </c>
      <c r="AU48">
        <f t="shared" si="17"/>
        <v>0</v>
      </c>
      <c r="AV48">
        <f t="shared" si="18"/>
        <v>0</v>
      </c>
      <c r="AW48" s="54">
        <f t="shared" si="19"/>
        <v>0</v>
      </c>
      <c r="AX48">
        <f t="shared" si="20"/>
        <v>0</v>
      </c>
      <c r="BG48">
        <f t="shared" si="22"/>
        <v>0</v>
      </c>
      <c r="BH48" s="11">
        <f t="shared" si="21"/>
        <v>0</v>
      </c>
    </row>
    <row r="49" spans="6:60" x14ac:dyDescent="0.2">
      <c r="F49">
        <f t="shared" si="4"/>
        <v>0</v>
      </c>
      <c r="G49">
        <f t="shared" si="5"/>
        <v>0</v>
      </c>
      <c r="H49">
        <f t="shared" si="6"/>
        <v>0</v>
      </c>
      <c r="I49" s="54">
        <f t="shared" si="7"/>
        <v>0</v>
      </c>
      <c r="K49">
        <f t="shared" si="8"/>
        <v>0</v>
      </c>
      <c r="L49">
        <f t="shared" si="9"/>
        <v>0</v>
      </c>
      <c r="M49" s="2">
        <f t="shared" si="10"/>
        <v>0</v>
      </c>
      <c r="T49">
        <f t="shared" si="11"/>
        <v>0</v>
      </c>
      <c r="W49">
        <f t="shared" si="12"/>
        <v>0</v>
      </c>
      <c r="X49">
        <f t="shared" si="13"/>
        <v>0</v>
      </c>
      <c r="AF49">
        <f t="shared" si="14"/>
        <v>0</v>
      </c>
      <c r="AH49">
        <f t="shared" si="15"/>
        <v>0</v>
      </c>
      <c r="AK49">
        <f t="shared" si="16"/>
        <v>0</v>
      </c>
      <c r="AU49">
        <f t="shared" si="17"/>
        <v>0</v>
      </c>
      <c r="AV49">
        <f t="shared" si="18"/>
        <v>0</v>
      </c>
      <c r="AW49" s="54">
        <f t="shared" si="19"/>
        <v>0</v>
      </c>
      <c r="AX49">
        <f t="shared" si="20"/>
        <v>0</v>
      </c>
      <c r="BG49">
        <f t="shared" si="22"/>
        <v>0</v>
      </c>
      <c r="BH49" s="11">
        <f t="shared" si="21"/>
        <v>0</v>
      </c>
    </row>
    <row r="50" spans="6:60" x14ac:dyDescent="0.2">
      <c r="F50">
        <f t="shared" si="4"/>
        <v>0</v>
      </c>
      <c r="G50">
        <f t="shared" si="5"/>
        <v>0</v>
      </c>
      <c r="H50">
        <f t="shared" si="6"/>
        <v>0</v>
      </c>
      <c r="I50" s="54">
        <f t="shared" si="7"/>
        <v>0</v>
      </c>
      <c r="K50">
        <f t="shared" si="8"/>
        <v>0</v>
      </c>
      <c r="L50">
        <f t="shared" si="9"/>
        <v>0</v>
      </c>
      <c r="M50" s="2">
        <f t="shared" si="10"/>
        <v>0</v>
      </c>
      <c r="T50">
        <f t="shared" si="11"/>
        <v>0</v>
      </c>
      <c r="W50">
        <f t="shared" si="12"/>
        <v>0</v>
      </c>
      <c r="X50">
        <f t="shared" si="13"/>
        <v>0</v>
      </c>
      <c r="AF50">
        <f t="shared" si="14"/>
        <v>0</v>
      </c>
      <c r="AH50">
        <f t="shared" si="15"/>
        <v>0</v>
      </c>
      <c r="AK50">
        <f t="shared" si="16"/>
        <v>0</v>
      </c>
      <c r="AU50">
        <f t="shared" si="17"/>
        <v>0</v>
      </c>
      <c r="AV50">
        <f t="shared" si="18"/>
        <v>0</v>
      </c>
      <c r="AW50" s="54">
        <f t="shared" si="19"/>
        <v>0</v>
      </c>
      <c r="AX50">
        <f t="shared" si="20"/>
        <v>0</v>
      </c>
      <c r="BG50">
        <f t="shared" si="22"/>
        <v>0</v>
      </c>
      <c r="BH50" s="11">
        <f t="shared" si="21"/>
        <v>0</v>
      </c>
    </row>
    <row r="51" spans="6:60" x14ac:dyDescent="0.2">
      <c r="F51">
        <f t="shared" si="4"/>
        <v>0</v>
      </c>
      <c r="G51">
        <f t="shared" si="5"/>
        <v>0</v>
      </c>
      <c r="H51">
        <f t="shared" si="6"/>
        <v>0</v>
      </c>
      <c r="I51" s="54">
        <f t="shared" si="7"/>
        <v>0</v>
      </c>
      <c r="K51">
        <f t="shared" si="8"/>
        <v>0</v>
      </c>
      <c r="L51">
        <f t="shared" si="9"/>
        <v>0</v>
      </c>
      <c r="M51" s="2">
        <f t="shared" si="10"/>
        <v>0</v>
      </c>
      <c r="T51">
        <f t="shared" si="11"/>
        <v>0</v>
      </c>
      <c r="W51">
        <f t="shared" si="12"/>
        <v>0</v>
      </c>
      <c r="X51">
        <f t="shared" si="13"/>
        <v>0</v>
      </c>
      <c r="AF51">
        <f t="shared" si="14"/>
        <v>0</v>
      </c>
      <c r="AH51">
        <f t="shared" si="15"/>
        <v>0</v>
      </c>
      <c r="AK51">
        <f t="shared" si="16"/>
        <v>0</v>
      </c>
      <c r="AU51">
        <f t="shared" si="17"/>
        <v>0</v>
      </c>
      <c r="AV51">
        <f t="shared" si="18"/>
        <v>0</v>
      </c>
      <c r="AW51" s="54">
        <f t="shared" si="19"/>
        <v>0</v>
      </c>
      <c r="AX51">
        <f t="shared" si="20"/>
        <v>0</v>
      </c>
      <c r="BG51">
        <f t="shared" si="22"/>
        <v>0</v>
      </c>
      <c r="BH51" s="11">
        <f t="shared" si="21"/>
        <v>0</v>
      </c>
    </row>
    <row r="52" spans="6:60" x14ac:dyDescent="0.2">
      <c r="F52">
        <f t="shared" si="4"/>
        <v>0</v>
      </c>
      <c r="G52">
        <f t="shared" si="5"/>
        <v>0</v>
      </c>
      <c r="H52">
        <f t="shared" si="6"/>
        <v>0</v>
      </c>
      <c r="I52" s="54">
        <f t="shared" si="7"/>
        <v>0</v>
      </c>
      <c r="K52">
        <f t="shared" si="8"/>
        <v>0</v>
      </c>
      <c r="L52">
        <f t="shared" si="9"/>
        <v>0</v>
      </c>
      <c r="M52" s="2">
        <f t="shared" si="10"/>
        <v>0</v>
      </c>
      <c r="T52">
        <f t="shared" si="11"/>
        <v>0</v>
      </c>
      <c r="W52">
        <f t="shared" si="12"/>
        <v>0</v>
      </c>
      <c r="X52">
        <f t="shared" si="13"/>
        <v>0</v>
      </c>
      <c r="AF52">
        <f t="shared" si="14"/>
        <v>0</v>
      </c>
      <c r="AH52">
        <f t="shared" si="15"/>
        <v>0</v>
      </c>
      <c r="AK52">
        <f t="shared" si="16"/>
        <v>0</v>
      </c>
      <c r="AU52">
        <f t="shared" si="17"/>
        <v>0</v>
      </c>
      <c r="AV52">
        <f t="shared" si="18"/>
        <v>0</v>
      </c>
      <c r="AW52" s="54">
        <f t="shared" si="19"/>
        <v>0</v>
      </c>
      <c r="AX52">
        <f t="shared" si="20"/>
        <v>0</v>
      </c>
      <c r="BG52">
        <f t="shared" si="22"/>
        <v>0</v>
      </c>
      <c r="BH52" s="11">
        <f t="shared" si="21"/>
        <v>0</v>
      </c>
    </row>
    <row r="53" spans="6:60" x14ac:dyDescent="0.2">
      <c r="F53">
        <f t="shared" si="4"/>
        <v>0</v>
      </c>
      <c r="G53">
        <f t="shared" si="5"/>
        <v>0</v>
      </c>
      <c r="H53">
        <f t="shared" si="6"/>
        <v>0</v>
      </c>
      <c r="I53" s="54">
        <f t="shared" si="7"/>
        <v>0</v>
      </c>
      <c r="K53">
        <f t="shared" si="8"/>
        <v>0</v>
      </c>
      <c r="L53">
        <f t="shared" si="9"/>
        <v>0</v>
      </c>
      <c r="M53" s="2">
        <f t="shared" si="10"/>
        <v>0</v>
      </c>
      <c r="T53">
        <f t="shared" si="11"/>
        <v>0</v>
      </c>
      <c r="W53">
        <f t="shared" si="12"/>
        <v>0</v>
      </c>
      <c r="X53">
        <f t="shared" si="13"/>
        <v>0</v>
      </c>
      <c r="AF53">
        <f t="shared" si="14"/>
        <v>0</v>
      </c>
      <c r="AH53">
        <f t="shared" si="15"/>
        <v>0</v>
      </c>
      <c r="AK53">
        <f t="shared" si="16"/>
        <v>0</v>
      </c>
      <c r="AU53">
        <f t="shared" si="17"/>
        <v>0</v>
      </c>
      <c r="AV53">
        <f t="shared" si="18"/>
        <v>0</v>
      </c>
      <c r="AW53" s="54">
        <f t="shared" si="19"/>
        <v>0</v>
      </c>
      <c r="AX53">
        <f t="shared" si="20"/>
        <v>0</v>
      </c>
      <c r="BG53">
        <f t="shared" si="22"/>
        <v>0</v>
      </c>
      <c r="BH53" s="11">
        <f t="shared" si="21"/>
        <v>0</v>
      </c>
    </row>
    <row r="54" spans="6:60" x14ac:dyDescent="0.2">
      <c r="F54">
        <f t="shared" si="4"/>
        <v>0</v>
      </c>
      <c r="G54">
        <f t="shared" si="5"/>
        <v>0</v>
      </c>
      <c r="H54">
        <f t="shared" si="6"/>
        <v>0</v>
      </c>
      <c r="I54" s="54">
        <f t="shared" si="7"/>
        <v>0</v>
      </c>
      <c r="K54">
        <f t="shared" si="8"/>
        <v>0</v>
      </c>
      <c r="L54">
        <f t="shared" si="9"/>
        <v>0</v>
      </c>
      <c r="M54" s="2">
        <f t="shared" si="10"/>
        <v>0</v>
      </c>
      <c r="T54">
        <f t="shared" si="11"/>
        <v>0</v>
      </c>
      <c r="W54">
        <f t="shared" si="12"/>
        <v>0</v>
      </c>
      <c r="X54">
        <f t="shared" si="13"/>
        <v>0</v>
      </c>
      <c r="AF54">
        <f t="shared" si="14"/>
        <v>0</v>
      </c>
      <c r="AH54">
        <f t="shared" si="15"/>
        <v>0</v>
      </c>
      <c r="AK54">
        <f t="shared" si="16"/>
        <v>0</v>
      </c>
      <c r="AU54">
        <f t="shared" si="17"/>
        <v>0</v>
      </c>
      <c r="AV54">
        <f t="shared" si="18"/>
        <v>0</v>
      </c>
      <c r="AW54" s="54">
        <f t="shared" si="19"/>
        <v>0</v>
      </c>
      <c r="AX54">
        <f t="shared" si="20"/>
        <v>0</v>
      </c>
      <c r="BG54">
        <f t="shared" si="22"/>
        <v>0</v>
      </c>
      <c r="BH54" s="11">
        <f t="shared" si="21"/>
        <v>0</v>
      </c>
    </row>
    <row r="55" spans="6:60" x14ac:dyDescent="0.2">
      <c r="F55">
        <f t="shared" si="4"/>
        <v>0</v>
      </c>
      <c r="G55">
        <f t="shared" si="5"/>
        <v>0</v>
      </c>
      <c r="H55">
        <f t="shared" si="6"/>
        <v>0</v>
      </c>
      <c r="I55" s="54">
        <f t="shared" si="7"/>
        <v>0</v>
      </c>
      <c r="K55">
        <f t="shared" si="8"/>
        <v>0</v>
      </c>
      <c r="L55">
        <f t="shared" si="9"/>
        <v>0</v>
      </c>
      <c r="M55" s="2">
        <f t="shared" si="10"/>
        <v>0</v>
      </c>
      <c r="T55">
        <f t="shared" si="11"/>
        <v>0</v>
      </c>
      <c r="W55">
        <f t="shared" si="12"/>
        <v>0</v>
      </c>
      <c r="X55">
        <f t="shared" si="13"/>
        <v>0</v>
      </c>
      <c r="AF55">
        <f t="shared" si="14"/>
        <v>0</v>
      </c>
      <c r="AH55">
        <f t="shared" si="15"/>
        <v>0</v>
      </c>
      <c r="AK55">
        <f t="shared" si="16"/>
        <v>0</v>
      </c>
      <c r="AU55">
        <f t="shared" si="17"/>
        <v>0</v>
      </c>
      <c r="AV55">
        <f t="shared" si="18"/>
        <v>0</v>
      </c>
      <c r="AW55" s="54">
        <f t="shared" si="19"/>
        <v>0</v>
      </c>
      <c r="AX55">
        <f t="shared" si="20"/>
        <v>0</v>
      </c>
      <c r="BG55">
        <f t="shared" si="22"/>
        <v>0</v>
      </c>
      <c r="BH55" s="11">
        <f t="shared" si="21"/>
        <v>0</v>
      </c>
    </row>
    <row r="56" spans="6:60" x14ac:dyDescent="0.2">
      <c r="F56">
        <f t="shared" si="4"/>
        <v>0</v>
      </c>
      <c r="G56">
        <f t="shared" si="5"/>
        <v>0</v>
      </c>
      <c r="H56">
        <f t="shared" si="6"/>
        <v>0</v>
      </c>
      <c r="I56" s="54">
        <f t="shared" si="7"/>
        <v>0</v>
      </c>
      <c r="K56">
        <f t="shared" si="8"/>
        <v>0</v>
      </c>
      <c r="L56">
        <f t="shared" si="9"/>
        <v>0</v>
      </c>
      <c r="M56" s="2">
        <f t="shared" si="10"/>
        <v>0</v>
      </c>
      <c r="T56">
        <f t="shared" si="11"/>
        <v>0</v>
      </c>
      <c r="W56">
        <f t="shared" si="12"/>
        <v>0</v>
      </c>
      <c r="X56">
        <f t="shared" si="13"/>
        <v>0</v>
      </c>
      <c r="AF56">
        <f t="shared" si="14"/>
        <v>0</v>
      </c>
      <c r="AH56">
        <f t="shared" si="15"/>
        <v>0</v>
      </c>
      <c r="AK56">
        <f t="shared" si="16"/>
        <v>0</v>
      </c>
      <c r="AU56">
        <f t="shared" si="17"/>
        <v>0</v>
      </c>
      <c r="AV56">
        <f t="shared" si="18"/>
        <v>0</v>
      </c>
      <c r="AW56" s="54">
        <f t="shared" si="19"/>
        <v>0</v>
      </c>
      <c r="AX56">
        <f t="shared" si="20"/>
        <v>0</v>
      </c>
      <c r="BG56">
        <f t="shared" si="22"/>
        <v>0</v>
      </c>
      <c r="BH56" s="11">
        <f t="shared" si="21"/>
        <v>0</v>
      </c>
    </row>
    <row r="57" spans="6:60" x14ac:dyDescent="0.2">
      <c r="F57">
        <f t="shared" si="4"/>
        <v>0</v>
      </c>
      <c r="G57">
        <f t="shared" si="5"/>
        <v>0</v>
      </c>
      <c r="H57">
        <f t="shared" si="6"/>
        <v>0</v>
      </c>
      <c r="I57" s="54">
        <f t="shared" si="7"/>
        <v>0</v>
      </c>
      <c r="K57">
        <f t="shared" si="8"/>
        <v>0</v>
      </c>
      <c r="L57">
        <f t="shared" si="9"/>
        <v>0</v>
      </c>
      <c r="M57" s="2">
        <f t="shared" si="10"/>
        <v>0</v>
      </c>
      <c r="T57">
        <f t="shared" si="11"/>
        <v>0</v>
      </c>
      <c r="W57">
        <f t="shared" si="12"/>
        <v>0</v>
      </c>
      <c r="X57">
        <f t="shared" si="13"/>
        <v>0</v>
      </c>
      <c r="AF57">
        <f t="shared" si="14"/>
        <v>0</v>
      </c>
      <c r="AH57">
        <f t="shared" si="15"/>
        <v>0</v>
      </c>
      <c r="AK57">
        <f t="shared" si="16"/>
        <v>0</v>
      </c>
      <c r="AU57">
        <f t="shared" si="17"/>
        <v>0</v>
      </c>
      <c r="AV57">
        <f t="shared" si="18"/>
        <v>0</v>
      </c>
      <c r="AW57" s="54">
        <f t="shared" si="19"/>
        <v>0</v>
      </c>
      <c r="AX57">
        <f t="shared" si="20"/>
        <v>0</v>
      </c>
      <c r="BG57">
        <f t="shared" si="22"/>
        <v>0</v>
      </c>
      <c r="BH57" s="11">
        <f t="shared" si="21"/>
        <v>0</v>
      </c>
    </row>
    <row r="58" spans="6:60" x14ac:dyDescent="0.2">
      <c r="F58">
        <f t="shared" si="4"/>
        <v>0</v>
      </c>
      <c r="G58">
        <f t="shared" si="5"/>
        <v>0</v>
      </c>
      <c r="H58">
        <f t="shared" si="6"/>
        <v>0</v>
      </c>
      <c r="I58" s="54">
        <f t="shared" si="7"/>
        <v>0</v>
      </c>
      <c r="K58">
        <f t="shared" si="8"/>
        <v>0</v>
      </c>
      <c r="L58">
        <f t="shared" si="9"/>
        <v>0</v>
      </c>
      <c r="M58" s="2">
        <f t="shared" si="10"/>
        <v>0</v>
      </c>
      <c r="T58">
        <f t="shared" si="11"/>
        <v>0</v>
      </c>
      <c r="W58">
        <f t="shared" si="12"/>
        <v>0</v>
      </c>
      <c r="X58">
        <f t="shared" si="13"/>
        <v>0</v>
      </c>
      <c r="AF58">
        <f t="shared" si="14"/>
        <v>0</v>
      </c>
      <c r="AH58">
        <f t="shared" si="15"/>
        <v>0</v>
      </c>
      <c r="AK58">
        <f t="shared" si="16"/>
        <v>0</v>
      </c>
      <c r="AU58">
        <f t="shared" si="17"/>
        <v>0</v>
      </c>
      <c r="AV58">
        <f t="shared" si="18"/>
        <v>0</v>
      </c>
      <c r="AW58" s="54">
        <f t="shared" si="19"/>
        <v>0</v>
      </c>
      <c r="AX58">
        <f t="shared" si="20"/>
        <v>0</v>
      </c>
      <c r="BG58">
        <f t="shared" si="22"/>
        <v>0</v>
      </c>
      <c r="BH58" s="11">
        <f t="shared" si="21"/>
        <v>0</v>
      </c>
    </row>
    <row r="59" spans="6:60" x14ac:dyDescent="0.2">
      <c r="F59">
        <f t="shared" si="4"/>
        <v>0</v>
      </c>
      <c r="G59">
        <f t="shared" si="5"/>
        <v>0</v>
      </c>
      <c r="H59">
        <f t="shared" si="6"/>
        <v>0</v>
      </c>
      <c r="I59" s="54">
        <f t="shared" si="7"/>
        <v>0</v>
      </c>
      <c r="K59">
        <f t="shared" si="8"/>
        <v>0</v>
      </c>
      <c r="L59">
        <f t="shared" si="9"/>
        <v>0</v>
      </c>
      <c r="M59" s="2">
        <f t="shared" si="10"/>
        <v>0</v>
      </c>
      <c r="T59">
        <f t="shared" si="11"/>
        <v>0</v>
      </c>
      <c r="W59">
        <f t="shared" si="12"/>
        <v>0</v>
      </c>
      <c r="X59">
        <f t="shared" si="13"/>
        <v>0</v>
      </c>
      <c r="AF59">
        <f t="shared" si="14"/>
        <v>0</v>
      </c>
      <c r="AH59">
        <f t="shared" si="15"/>
        <v>0</v>
      </c>
      <c r="AK59">
        <f t="shared" si="16"/>
        <v>0</v>
      </c>
      <c r="AU59">
        <f t="shared" si="17"/>
        <v>0</v>
      </c>
      <c r="AV59">
        <f t="shared" si="18"/>
        <v>0</v>
      </c>
      <c r="AW59" s="54">
        <f t="shared" si="19"/>
        <v>0</v>
      </c>
      <c r="AX59">
        <f t="shared" si="20"/>
        <v>0</v>
      </c>
      <c r="BG59">
        <f t="shared" si="22"/>
        <v>0</v>
      </c>
      <c r="BH59" s="11">
        <f t="shared" si="21"/>
        <v>0</v>
      </c>
    </row>
    <row r="60" spans="6:60" x14ac:dyDescent="0.2">
      <c r="F60">
        <f t="shared" si="4"/>
        <v>0</v>
      </c>
      <c r="G60">
        <f t="shared" si="5"/>
        <v>0</v>
      </c>
      <c r="H60">
        <f t="shared" si="6"/>
        <v>0</v>
      </c>
      <c r="I60" s="54">
        <f t="shared" si="7"/>
        <v>0</v>
      </c>
      <c r="K60">
        <f t="shared" si="8"/>
        <v>0</v>
      </c>
      <c r="L60">
        <f t="shared" si="9"/>
        <v>0</v>
      </c>
      <c r="M60" s="2">
        <f t="shared" si="10"/>
        <v>0</v>
      </c>
      <c r="T60">
        <f t="shared" si="11"/>
        <v>0</v>
      </c>
      <c r="W60">
        <f t="shared" si="12"/>
        <v>0</v>
      </c>
      <c r="X60">
        <f t="shared" si="13"/>
        <v>0</v>
      </c>
      <c r="AF60">
        <f t="shared" si="14"/>
        <v>0</v>
      </c>
      <c r="AH60">
        <f t="shared" si="15"/>
        <v>0</v>
      </c>
      <c r="AK60">
        <f t="shared" si="16"/>
        <v>0</v>
      </c>
      <c r="AU60">
        <f t="shared" si="17"/>
        <v>0</v>
      </c>
      <c r="AV60">
        <f t="shared" si="18"/>
        <v>0</v>
      </c>
      <c r="AW60" s="54">
        <f t="shared" si="19"/>
        <v>0</v>
      </c>
      <c r="AX60">
        <f t="shared" si="20"/>
        <v>0</v>
      </c>
      <c r="BG60">
        <f t="shared" si="22"/>
        <v>0</v>
      </c>
      <c r="BH60" s="11">
        <f t="shared" si="21"/>
        <v>0</v>
      </c>
    </row>
    <row r="61" spans="6:60" x14ac:dyDescent="0.2">
      <c r="F61">
        <f t="shared" si="4"/>
        <v>0</v>
      </c>
      <c r="G61">
        <f t="shared" si="5"/>
        <v>0</v>
      </c>
      <c r="H61">
        <f t="shared" si="6"/>
        <v>0</v>
      </c>
      <c r="I61" s="54">
        <f t="shared" si="7"/>
        <v>0</v>
      </c>
      <c r="K61">
        <f t="shared" si="8"/>
        <v>0</v>
      </c>
      <c r="L61">
        <f t="shared" si="9"/>
        <v>0</v>
      </c>
      <c r="M61" s="2">
        <f t="shared" si="10"/>
        <v>0</v>
      </c>
      <c r="T61">
        <f t="shared" si="11"/>
        <v>0</v>
      </c>
      <c r="W61">
        <f t="shared" si="12"/>
        <v>0</v>
      </c>
      <c r="X61">
        <f t="shared" si="13"/>
        <v>0</v>
      </c>
      <c r="AF61">
        <f t="shared" si="14"/>
        <v>0</v>
      </c>
      <c r="AH61">
        <f t="shared" si="15"/>
        <v>0</v>
      </c>
      <c r="AK61">
        <f t="shared" si="16"/>
        <v>0</v>
      </c>
      <c r="AU61">
        <f t="shared" si="17"/>
        <v>0</v>
      </c>
      <c r="AV61">
        <f t="shared" si="18"/>
        <v>0</v>
      </c>
      <c r="AW61" s="54">
        <f t="shared" si="19"/>
        <v>0</v>
      </c>
      <c r="AX61">
        <f t="shared" si="20"/>
        <v>0</v>
      </c>
      <c r="BG61">
        <f t="shared" si="22"/>
        <v>0</v>
      </c>
      <c r="BH61" s="11">
        <f t="shared" si="21"/>
        <v>0</v>
      </c>
    </row>
    <row r="62" spans="6:60" x14ac:dyDescent="0.2">
      <c r="F62">
        <f t="shared" si="4"/>
        <v>0</v>
      </c>
      <c r="G62">
        <f t="shared" si="5"/>
        <v>0</v>
      </c>
      <c r="H62">
        <f t="shared" si="6"/>
        <v>0</v>
      </c>
      <c r="I62" s="54">
        <f t="shared" si="7"/>
        <v>0</v>
      </c>
      <c r="K62">
        <f t="shared" si="8"/>
        <v>0</v>
      </c>
      <c r="L62">
        <f t="shared" si="9"/>
        <v>0</v>
      </c>
      <c r="M62" s="2">
        <f t="shared" si="10"/>
        <v>0</v>
      </c>
      <c r="T62">
        <f t="shared" si="11"/>
        <v>0</v>
      </c>
      <c r="W62">
        <f t="shared" si="12"/>
        <v>0</v>
      </c>
      <c r="X62">
        <f t="shared" si="13"/>
        <v>0</v>
      </c>
      <c r="AF62">
        <f t="shared" si="14"/>
        <v>0</v>
      </c>
      <c r="AH62">
        <f t="shared" si="15"/>
        <v>0</v>
      </c>
      <c r="AK62">
        <f t="shared" si="16"/>
        <v>0</v>
      </c>
      <c r="AU62">
        <f t="shared" si="17"/>
        <v>0</v>
      </c>
      <c r="AV62">
        <f t="shared" si="18"/>
        <v>0</v>
      </c>
      <c r="AW62" s="54">
        <f t="shared" si="19"/>
        <v>0</v>
      </c>
      <c r="AX62">
        <f t="shared" si="20"/>
        <v>0</v>
      </c>
      <c r="BG62">
        <f t="shared" si="22"/>
        <v>0</v>
      </c>
      <c r="BH62" s="11">
        <f t="shared" si="21"/>
        <v>0</v>
      </c>
    </row>
    <row r="63" spans="6:60" x14ac:dyDescent="0.2">
      <c r="F63">
        <f t="shared" si="4"/>
        <v>0</v>
      </c>
      <c r="G63">
        <f t="shared" si="5"/>
        <v>0</v>
      </c>
      <c r="H63">
        <f t="shared" si="6"/>
        <v>0</v>
      </c>
      <c r="I63" s="54">
        <f t="shared" si="7"/>
        <v>0</v>
      </c>
      <c r="K63">
        <f t="shared" si="8"/>
        <v>0</v>
      </c>
      <c r="L63">
        <f t="shared" si="9"/>
        <v>0</v>
      </c>
      <c r="M63" s="2">
        <f t="shared" si="10"/>
        <v>0</v>
      </c>
      <c r="T63">
        <f t="shared" si="11"/>
        <v>0</v>
      </c>
      <c r="W63">
        <f t="shared" si="12"/>
        <v>0</v>
      </c>
      <c r="X63">
        <f t="shared" si="13"/>
        <v>0</v>
      </c>
      <c r="AF63">
        <f t="shared" si="14"/>
        <v>0</v>
      </c>
      <c r="AH63">
        <f t="shared" si="15"/>
        <v>0</v>
      </c>
      <c r="AK63">
        <f t="shared" si="16"/>
        <v>0</v>
      </c>
      <c r="AU63">
        <f t="shared" si="17"/>
        <v>0</v>
      </c>
      <c r="AV63">
        <f t="shared" si="18"/>
        <v>0</v>
      </c>
      <c r="AW63" s="54">
        <f t="shared" si="19"/>
        <v>0</v>
      </c>
      <c r="AX63">
        <f t="shared" si="20"/>
        <v>0</v>
      </c>
      <c r="BG63">
        <f t="shared" si="22"/>
        <v>0</v>
      </c>
      <c r="BH63" s="11">
        <f t="shared" si="21"/>
        <v>0</v>
      </c>
    </row>
    <row r="64" spans="6:60" x14ac:dyDescent="0.2">
      <c r="F64">
        <f t="shared" si="4"/>
        <v>0</v>
      </c>
      <c r="G64">
        <f t="shared" si="5"/>
        <v>0</v>
      </c>
      <c r="H64">
        <f t="shared" si="6"/>
        <v>0</v>
      </c>
      <c r="I64" s="54">
        <f t="shared" si="7"/>
        <v>0</v>
      </c>
      <c r="K64">
        <f t="shared" si="8"/>
        <v>0</v>
      </c>
      <c r="L64">
        <f t="shared" si="9"/>
        <v>0</v>
      </c>
      <c r="M64" s="2">
        <f t="shared" si="10"/>
        <v>0</v>
      </c>
      <c r="T64">
        <f t="shared" si="11"/>
        <v>0</v>
      </c>
      <c r="W64">
        <f t="shared" si="12"/>
        <v>0</v>
      </c>
      <c r="X64">
        <f t="shared" si="13"/>
        <v>0</v>
      </c>
      <c r="AF64">
        <f t="shared" si="14"/>
        <v>0</v>
      </c>
      <c r="AH64">
        <f t="shared" si="15"/>
        <v>0</v>
      </c>
      <c r="AK64">
        <f t="shared" si="16"/>
        <v>0</v>
      </c>
      <c r="AU64">
        <f t="shared" si="17"/>
        <v>0</v>
      </c>
      <c r="AV64">
        <f t="shared" si="18"/>
        <v>0</v>
      </c>
      <c r="AW64" s="54">
        <f t="shared" si="19"/>
        <v>0</v>
      </c>
      <c r="AX64">
        <f t="shared" si="20"/>
        <v>0</v>
      </c>
      <c r="BG64">
        <f t="shared" si="22"/>
        <v>0</v>
      </c>
      <c r="BH64" s="11">
        <f t="shared" si="21"/>
        <v>0</v>
      </c>
    </row>
    <row r="65" spans="6:60" x14ac:dyDescent="0.2">
      <c r="F65">
        <f t="shared" si="4"/>
        <v>0</v>
      </c>
      <c r="G65">
        <f t="shared" si="5"/>
        <v>0</v>
      </c>
      <c r="H65">
        <f t="shared" si="6"/>
        <v>0</v>
      </c>
      <c r="I65" s="54">
        <f t="shared" si="7"/>
        <v>0</v>
      </c>
      <c r="K65">
        <f t="shared" si="8"/>
        <v>0</v>
      </c>
      <c r="L65">
        <f t="shared" si="9"/>
        <v>0</v>
      </c>
      <c r="M65" s="2">
        <f t="shared" si="10"/>
        <v>0</v>
      </c>
      <c r="T65">
        <f t="shared" si="11"/>
        <v>0</v>
      </c>
      <c r="W65">
        <f t="shared" si="12"/>
        <v>0</v>
      </c>
      <c r="X65">
        <f t="shared" si="13"/>
        <v>0</v>
      </c>
      <c r="AF65">
        <f t="shared" si="14"/>
        <v>0</v>
      </c>
      <c r="AH65">
        <f t="shared" si="15"/>
        <v>0</v>
      </c>
      <c r="AK65">
        <f t="shared" si="16"/>
        <v>0</v>
      </c>
      <c r="AU65">
        <f t="shared" si="17"/>
        <v>0</v>
      </c>
      <c r="AV65">
        <f t="shared" si="18"/>
        <v>0</v>
      </c>
      <c r="AW65" s="54">
        <f t="shared" si="19"/>
        <v>0</v>
      </c>
      <c r="AX65">
        <f t="shared" si="20"/>
        <v>0</v>
      </c>
      <c r="BG65">
        <f t="shared" si="22"/>
        <v>0</v>
      </c>
      <c r="BH65" s="11">
        <f t="shared" si="21"/>
        <v>0</v>
      </c>
    </row>
    <row r="66" spans="6:60" x14ac:dyDescent="0.2">
      <c r="F66">
        <f t="shared" si="4"/>
        <v>0</v>
      </c>
      <c r="G66">
        <f t="shared" si="5"/>
        <v>0</v>
      </c>
      <c r="H66">
        <f t="shared" si="6"/>
        <v>0</v>
      </c>
      <c r="I66" s="54">
        <f t="shared" si="7"/>
        <v>0</v>
      </c>
      <c r="K66">
        <f t="shared" si="8"/>
        <v>0</v>
      </c>
      <c r="L66">
        <f t="shared" si="9"/>
        <v>0</v>
      </c>
      <c r="M66" s="2">
        <f t="shared" si="10"/>
        <v>0</v>
      </c>
      <c r="T66">
        <f t="shared" si="11"/>
        <v>0</v>
      </c>
      <c r="W66">
        <f t="shared" si="12"/>
        <v>0</v>
      </c>
      <c r="X66">
        <f t="shared" si="13"/>
        <v>0</v>
      </c>
      <c r="AF66">
        <f t="shared" si="14"/>
        <v>0</v>
      </c>
      <c r="AH66">
        <f t="shared" si="15"/>
        <v>0</v>
      </c>
      <c r="AK66">
        <f t="shared" si="16"/>
        <v>0</v>
      </c>
      <c r="AU66">
        <f t="shared" si="17"/>
        <v>0</v>
      </c>
      <c r="AV66">
        <f t="shared" si="18"/>
        <v>0</v>
      </c>
      <c r="AW66" s="54">
        <f t="shared" si="19"/>
        <v>0</v>
      </c>
      <c r="AX66">
        <f t="shared" si="20"/>
        <v>0</v>
      </c>
      <c r="BG66">
        <f t="shared" si="22"/>
        <v>0</v>
      </c>
      <c r="BH66" s="11">
        <f t="shared" si="21"/>
        <v>0</v>
      </c>
    </row>
    <row r="67" spans="6:60" x14ac:dyDescent="0.2">
      <c r="F67">
        <f t="shared" ref="F67:F101" si="23">IF(B67="",0,(LEN(B67)-LEN(SUBSTITUTE(B67,". ","."))+1))</f>
        <v>0</v>
      </c>
      <c r="G67">
        <f t="shared" ref="G67:G101" si="24">IF(B67="",0,LEN(B67)-LEN(SUBSTITUTE(B67," ",""))+1)</f>
        <v>0</v>
      </c>
      <c r="H67">
        <f t="shared" ref="H67:H101" si="25">IF(F67=0,0,G67/F67)</f>
        <v>0</v>
      </c>
      <c r="I67" s="54">
        <f t="shared" si="7"/>
        <v>0</v>
      </c>
      <c r="K67">
        <f t="shared" ref="K67:K101" si="26">IF(G67=0,0,J67/G67)</f>
        <v>0</v>
      </c>
      <c r="L67">
        <f t="shared" si="9"/>
        <v>0</v>
      </c>
      <c r="M67" s="2">
        <f t="shared" ref="M67:M101" si="27">IF(G67=0,0,L67/G67)</f>
        <v>0</v>
      </c>
      <c r="T67">
        <f t="shared" ref="T67:T101" si="28">QUOTIENT((Q67+R67+S67),3)</f>
        <v>0</v>
      </c>
      <c r="W67">
        <f t="shared" ref="W67:W101" si="29">QUOTIENT((P67+T67),2)</f>
        <v>0</v>
      </c>
      <c r="X67">
        <f t="shared" ref="X67:X101" si="30">IF(U67=1,1,IF(V67=1,1,0))</f>
        <v>0</v>
      </c>
      <c r="AF67">
        <f t="shared" si="14"/>
        <v>0</v>
      </c>
      <c r="AH67">
        <f t="shared" si="15"/>
        <v>0</v>
      </c>
      <c r="AK67">
        <f t="shared" si="16"/>
        <v>0</v>
      </c>
      <c r="AU67">
        <f t="shared" ref="AU67:AU101" si="31">IF(G67=0,0,(206.835-(84.6*(K67))-(1.015*(H67))))</f>
        <v>0</v>
      </c>
      <c r="AV67">
        <f t="shared" ref="AV67:AV101" si="32">IF(G67=0,0,(0.39*H67)+(11.8*K67)-15.59)</f>
        <v>0</v>
      </c>
      <c r="AW67" s="54">
        <f t="shared" si="19"/>
        <v>0</v>
      </c>
      <c r="AX67">
        <f t="shared" ref="AX67:AX101" si="33">IF(I67=0,0,(4.71*M67)+(0.5*H67)-21.43)</f>
        <v>0</v>
      </c>
      <c r="BG67">
        <f t="shared" ref="BG67:BG101" si="34">IF(E67=0,0,AF67/E67*1000)</f>
        <v>0</v>
      </c>
      <c r="BH67" s="11">
        <f t="shared" ref="BH67:BH101" si="35">G67/200/24/60</f>
        <v>0</v>
      </c>
    </row>
    <row r="68" spans="6:60" x14ac:dyDescent="0.2">
      <c r="F68">
        <f t="shared" si="23"/>
        <v>0</v>
      </c>
      <c r="G68">
        <f t="shared" si="24"/>
        <v>0</v>
      </c>
      <c r="H68">
        <f t="shared" si="25"/>
        <v>0</v>
      </c>
      <c r="I68" s="54">
        <f t="shared" si="7"/>
        <v>0</v>
      </c>
      <c r="K68">
        <f t="shared" si="26"/>
        <v>0</v>
      </c>
      <c r="L68">
        <f t="shared" si="9"/>
        <v>0</v>
      </c>
      <c r="M68" s="2">
        <f t="shared" si="27"/>
        <v>0</v>
      </c>
      <c r="T68">
        <f t="shared" si="28"/>
        <v>0</v>
      </c>
      <c r="W68">
        <f t="shared" si="29"/>
        <v>0</v>
      </c>
      <c r="X68">
        <f t="shared" si="30"/>
        <v>0</v>
      </c>
      <c r="AF68">
        <f t="shared" si="14"/>
        <v>0</v>
      </c>
      <c r="AH68">
        <f t="shared" si="15"/>
        <v>0</v>
      </c>
      <c r="AK68">
        <f t="shared" si="16"/>
        <v>0</v>
      </c>
      <c r="AU68">
        <f t="shared" si="31"/>
        <v>0</v>
      </c>
      <c r="AV68">
        <f t="shared" si="32"/>
        <v>0</v>
      </c>
      <c r="AW68" s="54">
        <f t="shared" si="19"/>
        <v>0</v>
      </c>
      <c r="AX68">
        <f t="shared" si="33"/>
        <v>0</v>
      </c>
      <c r="BG68">
        <f t="shared" si="34"/>
        <v>0</v>
      </c>
      <c r="BH68" s="11">
        <f t="shared" si="35"/>
        <v>0</v>
      </c>
    </row>
    <row r="69" spans="6:60" x14ac:dyDescent="0.2">
      <c r="F69">
        <f t="shared" si="23"/>
        <v>0</v>
      </c>
      <c r="G69">
        <f t="shared" si="24"/>
        <v>0</v>
      </c>
      <c r="H69">
        <f t="shared" si="25"/>
        <v>0</v>
      </c>
      <c r="I69" s="54">
        <f t="shared" ref="I69:I101" si="36">LEN(SUBSTITUTE(B69," ",""))</f>
        <v>0</v>
      </c>
      <c r="K69">
        <f t="shared" si="26"/>
        <v>0</v>
      </c>
      <c r="L69">
        <f t="shared" ref="L69:L101" si="37">LEN(SUBSTITUTE(SUBSTITUTE(SUBSTITUTE(SUBSTITUTE(SUBSTITUTE(SUBSTITUTE(SUBSTITUTE(SUBSTITUTE(SUBSTITUTE(SUBSTITUTE(SUBSTITUTE(SUBSTITUTE(SUBSTITUTE(SUBSTITUTE(SUBSTITUTE(SUBSTITUTE(SUBSTITUTE(SUBSTITUTE(SUBSTITUTE(B69," ",""),".",""),",",""),"?",""),"!",""),";",""),"(",""),")",""),"[",""),"]",""),"-",""),"{",""),"}",""),"/",""),"+",""),"*",""),"_",""),"&amp;",""),"#",""))</f>
        <v>0</v>
      </c>
      <c r="M69" s="2">
        <f t="shared" si="27"/>
        <v>0</v>
      </c>
      <c r="T69">
        <f t="shared" si="28"/>
        <v>0</v>
      </c>
      <c r="W69">
        <f t="shared" si="29"/>
        <v>0</v>
      </c>
      <c r="X69">
        <f t="shared" si="30"/>
        <v>0</v>
      </c>
      <c r="AF69">
        <f t="shared" ref="AF69:AF102" si="38">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101" si="39">IF(G69&gt;0,IF((LEN(B69)-LEN(SUBSTITUTE(B69,"/","")))&gt;0,0,1),0)</f>
        <v>0</v>
      </c>
      <c r="AK69">
        <f t="shared" ref="AK69:AK101" si="40">IF(G69&gt;0,IF(((LEN(B69)-LEN(SUBSTITUTE(B69,"(","")))+(LEN(B69)-LEN(SUBSTITUTE(B69,")","")))+(LEN(B69)-LEN(SUBSTITUTE(B69,"[","")))+(LEN(B69)-LEN(SUBSTITUTE(B69,"]","")))+(LEN(B69)-LEN(SUBSTITUTE(B69,"{","")))+(LEN(B69)-LEN(SUBSTITUTE(B69,"}",""))))&gt;0,0,1),0)</f>
        <v>0</v>
      </c>
      <c r="AU69">
        <f t="shared" si="31"/>
        <v>0</v>
      </c>
      <c r="AV69">
        <f t="shared" si="32"/>
        <v>0</v>
      </c>
      <c r="AW69" s="54">
        <f t="shared" ref="AW69:AW101" si="41">IF(G69=0,0,((0.0588*M69*100)-(0.296*(F69/G69)*100)-15.8))</f>
        <v>0</v>
      </c>
      <c r="AX69">
        <f t="shared" si="33"/>
        <v>0</v>
      </c>
      <c r="BG69">
        <f t="shared" si="34"/>
        <v>0</v>
      </c>
      <c r="BH69" s="11">
        <f t="shared" si="35"/>
        <v>0</v>
      </c>
    </row>
    <row r="70" spans="6:60" x14ac:dyDescent="0.2">
      <c r="F70">
        <f t="shared" si="23"/>
        <v>0</v>
      </c>
      <c r="G70">
        <f t="shared" si="24"/>
        <v>0</v>
      </c>
      <c r="H70">
        <f t="shared" si="25"/>
        <v>0</v>
      </c>
      <c r="I70" s="54">
        <f t="shared" si="36"/>
        <v>0</v>
      </c>
      <c r="K70">
        <f t="shared" si="26"/>
        <v>0</v>
      </c>
      <c r="L70">
        <f t="shared" si="37"/>
        <v>0</v>
      </c>
      <c r="M70" s="2">
        <f t="shared" si="27"/>
        <v>0</v>
      </c>
      <c r="T70">
        <f t="shared" si="28"/>
        <v>0</v>
      </c>
      <c r="W70">
        <f t="shared" si="29"/>
        <v>0</v>
      </c>
      <c r="X70">
        <f t="shared" si="30"/>
        <v>0</v>
      </c>
      <c r="AF70">
        <f t="shared" si="38"/>
        <v>0</v>
      </c>
      <c r="AH70">
        <f t="shared" si="39"/>
        <v>0</v>
      </c>
      <c r="AK70">
        <f t="shared" si="40"/>
        <v>0</v>
      </c>
      <c r="AU70">
        <f t="shared" si="31"/>
        <v>0</v>
      </c>
      <c r="AV70">
        <f t="shared" si="32"/>
        <v>0</v>
      </c>
      <c r="AW70" s="54">
        <f t="shared" si="41"/>
        <v>0</v>
      </c>
      <c r="AX70">
        <f t="shared" si="33"/>
        <v>0</v>
      </c>
      <c r="BG70">
        <f t="shared" si="34"/>
        <v>0</v>
      </c>
      <c r="BH70" s="11">
        <f t="shared" si="35"/>
        <v>0</v>
      </c>
    </row>
    <row r="71" spans="6:60" x14ac:dyDescent="0.2">
      <c r="F71">
        <f t="shared" si="23"/>
        <v>0</v>
      </c>
      <c r="G71">
        <f t="shared" si="24"/>
        <v>0</v>
      </c>
      <c r="H71">
        <f t="shared" si="25"/>
        <v>0</v>
      </c>
      <c r="I71" s="54">
        <f t="shared" si="36"/>
        <v>0</v>
      </c>
      <c r="K71">
        <f t="shared" si="26"/>
        <v>0</v>
      </c>
      <c r="L71">
        <f t="shared" si="37"/>
        <v>0</v>
      </c>
      <c r="M71" s="2">
        <f t="shared" si="27"/>
        <v>0</v>
      </c>
      <c r="T71">
        <f t="shared" si="28"/>
        <v>0</v>
      </c>
      <c r="W71">
        <f t="shared" si="29"/>
        <v>0</v>
      </c>
      <c r="X71">
        <f t="shared" si="30"/>
        <v>0</v>
      </c>
      <c r="AF71">
        <f t="shared" si="38"/>
        <v>0</v>
      </c>
      <c r="AH71">
        <f t="shared" si="39"/>
        <v>0</v>
      </c>
      <c r="AK71">
        <f t="shared" si="40"/>
        <v>0</v>
      </c>
      <c r="AU71">
        <f t="shared" si="31"/>
        <v>0</v>
      </c>
      <c r="AV71">
        <f t="shared" si="32"/>
        <v>0</v>
      </c>
      <c r="AW71" s="54">
        <f t="shared" si="41"/>
        <v>0</v>
      </c>
      <c r="AX71">
        <f t="shared" si="33"/>
        <v>0</v>
      </c>
      <c r="BG71">
        <f t="shared" si="34"/>
        <v>0</v>
      </c>
      <c r="BH71" s="11">
        <f t="shared" si="35"/>
        <v>0</v>
      </c>
    </row>
    <row r="72" spans="6:60" x14ac:dyDescent="0.2">
      <c r="F72">
        <f t="shared" si="23"/>
        <v>0</v>
      </c>
      <c r="G72">
        <f t="shared" si="24"/>
        <v>0</v>
      </c>
      <c r="H72">
        <f t="shared" si="25"/>
        <v>0</v>
      </c>
      <c r="I72" s="54">
        <f t="shared" si="36"/>
        <v>0</v>
      </c>
      <c r="K72">
        <f t="shared" si="26"/>
        <v>0</v>
      </c>
      <c r="L72">
        <f t="shared" si="37"/>
        <v>0</v>
      </c>
      <c r="M72" s="2">
        <f t="shared" si="27"/>
        <v>0</v>
      </c>
      <c r="T72">
        <f t="shared" si="28"/>
        <v>0</v>
      </c>
      <c r="W72">
        <f t="shared" si="29"/>
        <v>0</v>
      </c>
      <c r="X72">
        <f t="shared" si="30"/>
        <v>0</v>
      </c>
      <c r="AF72">
        <f t="shared" si="38"/>
        <v>0</v>
      </c>
      <c r="AH72">
        <f t="shared" si="39"/>
        <v>0</v>
      </c>
      <c r="AK72">
        <f t="shared" si="40"/>
        <v>0</v>
      </c>
      <c r="AU72">
        <f t="shared" si="31"/>
        <v>0</v>
      </c>
      <c r="AV72">
        <f t="shared" si="32"/>
        <v>0</v>
      </c>
      <c r="AW72" s="54">
        <f t="shared" si="41"/>
        <v>0</v>
      </c>
      <c r="AX72">
        <f t="shared" si="33"/>
        <v>0</v>
      </c>
      <c r="BG72">
        <f t="shared" si="34"/>
        <v>0</v>
      </c>
      <c r="BH72" s="11">
        <f t="shared" si="35"/>
        <v>0</v>
      </c>
    </row>
    <row r="73" spans="6:60" x14ac:dyDescent="0.2">
      <c r="F73">
        <f t="shared" si="23"/>
        <v>0</v>
      </c>
      <c r="G73">
        <f t="shared" si="24"/>
        <v>0</v>
      </c>
      <c r="H73">
        <f t="shared" si="25"/>
        <v>0</v>
      </c>
      <c r="I73" s="54">
        <f t="shared" si="36"/>
        <v>0</v>
      </c>
      <c r="K73">
        <f t="shared" si="26"/>
        <v>0</v>
      </c>
      <c r="L73">
        <f t="shared" si="37"/>
        <v>0</v>
      </c>
      <c r="M73" s="2">
        <f t="shared" si="27"/>
        <v>0</v>
      </c>
      <c r="T73">
        <f t="shared" si="28"/>
        <v>0</v>
      </c>
      <c r="W73">
        <f t="shared" si="29"/>
        <v>0</v>
      </c>
      <c r="X73">
        <f t="shared" si="30"/>
        <v>0</v>
      </c>
      <c r="AF73">
        <f t="shared" si="38"/>
        <v>0</v>
      </c>
      <c r="AH73">
        <f t="shared" si="39"/>
        <v>0</v>
      </c>
      <c r="AK73">
        <f t="shared" si="40"/>
        <v>0</v>
      </c>
      <c r="AU73">
        <f t="shared" si="31"/>
        <v>0</v>
      </c>
      <c r="AV73">
        <f t="shared" si="32"/>
        <v>0</v>
      </c>
      <c r="AW73" s="54">
        <f t="shared" si="41"/>
        <v>0</v>
      </c>
      <c r="AX73">
        <f t="shared" si="33"/>
        <v>0</v>
      </c>
      <c r="BG73">
        <f t="shared" si="34"/>
        <v>0</v>
      </c>
      <c r="BH73" s="11">
        <f t="shared" si="35"/>
        <v>0</v>
      </c>
    </row>
    <row r="74" spans="6:60" x14ac:dyDescent="0.2">
      <c r="F74">
        <f t="shared" si="23"/>
        <v>0</v>
      </c>
      <c r="G74">
        <f t="shared" si="24"/>
        <v>0</v>
      </c>
      <c r="H74">
        <f t="shared" si="25"/>
        <v>0</v>
      </c>
      <c r="I74" s="54">
        <f t="shared" si="36"/>
        <v>0</v>
      </c>
      <c r="K74">
        <f t="shared" si="26"/>
        <v>0</v>
      </c>
      <c r="L74">
        <f t="shared" si="37"/>
        <v>0</v>
      </c>
      <c r="M74" s="2">
        <f t="shared" si="27"/>
        <v>0</v>
      </c>
      <c r="T74">
        <f t="shared" si="28"/>
        <v>0</v>
      </c>
      <c r="W74">
        <f t="shared" si="29"/>
        <v>0</v>
      </c>
      <c r="X74">
        <f t="shared" si="30"/>
        <v>0</v>
      </c>
      <c r="AF74">
        <f t="shared" si="38"/>
        <v>0</v>
      </c>
      <c r="AH74">
        <f t="shared" si="39"/>
        <v>0</v>
      </c>
      <c r="AK74">
        <f t="shared" si="40"/>
        <v>0</v>
      </c>
      <c r="AU74">
        <f t="shared" si="31"/>
        <v>0</v>
      </c>
      <c r="AV74">
        <f t="shared" si="32"/>
        <v>0</v>
      </c>
      <c r="AW74" s="54">
        <f t="shared" si="41"/>
        <v>0</v>
      </c>
      <c r="AX74">
        <f t="shared" si="33"/>
        <v>0</v>
      </c>
      <c r="BG74">
        <f t="shared" si="34"/>
        <v>0</v>
      </c>
      <c r="BH74" s="11">
        <f t="shared" si="35"/>
        <v>0</v>
      </c>
    </row>
    <row r="75" spans="6:60" x14ac:dyDescent="0.2">
      <c r="F75">
        <f t="shared" si="23"/>
        <v>0</v>
      </c>
      <c r="G75">
        <f t="shared" si="24"/>
        <v>0</v>
      </c>
      <c r="H75">
        <f t="shared" si="25"/>
        <v>0</v>
      </c>
      <c r="I75" s="54">
        <f t="shared" si="36"/>
        <v>0</v>
      </c>
      <c r="K75">
        <f t="shared" si="26"/>
        <v>0</v>
      </c>
      <c r="L75">
        <f t="shared" si="37"/>
        <v>0</v>
      </c>
      <c r="M75" s="2">
        <f t="shared" si="27"/>
        <v>0</v>
      </c>
      <c r="T75">
        <f t="shared" si="28"/>
        <v>0</v>
      </c>
      <c r="W75">
        <f t="shared" si="29"/>
        <v>0</v>
      </c>
      <c r="X75">
        <f t="shared" si="30"/>
        <v>0</v>
      </c>
      <c r="AF75">
        <f t="shared" si="38"/>
        <v>0</v>
      </c>
      <c r="AH75">
        <f t="shared" si="39"/>
        <v>0</v>
      </c>
      <c r="AK75">
        <f t="shared" si="40"/>
        <v>0</v>
      </c>
      <c r="AU75">
        <f t="shared" si="31"/>
        <v>0</v>
      </c>
      <c r="AV75">
        <f t="shared" si="32"/>
        <v>0</v>
      </c>
      <c r="AW75" s="54">
        <f t="shared" si="41"/>
        <v>0</v>
      </c>
      <c r="AX75">
        <f t="shared" si="33"/>
        <v>0</v>
      </c>
      <c r="BG75">
        <f t="shared" si="34"/>
        <v>0</v>
      </c>
      <c r="BH75" s="11">
        <f t="shared" si="35"/>
        <v>0</v>
      </c>
    </row>
    <row r="76" spans="6:60" x14ac:dyDescent="0.2">
      <c r="F76">
        <f t="shared" si="23"/>
        <v>0</v>
      </c>
      <c r="G76">
        <f t="shared" si="24"/>
        <v>0</v>
      </c>
      <c r="H76">
        <f t="shared" si="25"/>
        <v>0</v>
      </c>
      <c r="I76" s="54">
        <f t="shared" si="36"/>
        <v>0</v>
      </c>
      <c r="K76">
        <f t="shared" si="26"/>
        <v>0</v>
      </c>
      <c r="L76">
        <f t="shared" si="37"/>
        <v>0</v>
      </c>
      <c r="M76" s="2">
        <f t="shared" si="27"/>
        <v>0</v>
      </c>
      <c r="T76">
        <f t="shared" si="28"/>
        <v>0</v>
      </c>
      <c r="W76">
        <f t="shared" si="29"/>
        <v>0</v>
      </c>
      <c r="X76">
        <f t="shared" si="30"/>
        <v>0</v>
      </c>
      <c r="AF76">
        <f t="shared" si="38"/>
        <v>0</v>
      </c>
      <c r="AH76">
        <f t="shared" si="39"/>
        <v>0</v>
      </c>
      <c r="AK76">
        <f t="shared" si="40"/>
        <v>0</v>
      </c>
      <c r="AU76">
        <f t="shared" si="31"/>
        <v>0</v>
      </c>
      <c r="AV76">
        <f t="shared" si="32"/>
        <v>0</v>
      </c>
      <c r="AW76" s="54">
        <f t="shared" si="41"/>
        <v>0</v>
      </c>
      <c r="AX76">
        <f t="shared" si="33"/>
        <v>0</v>
      </c>
      <c r="BG76">
        <f t="shared" si="34"/>
        <v>0</v>
      </c>
      <c r="BH76" s="11">
        <f t="shared" si="35"/>
        <v>0</v>
      </c>
    </row>
    <row r="77" spans="6:60" x14ac:dyDescent="0.2">
      <c r="F77">
        <f t="shared" si="23"/>
        <v>0</v>
      </c>
      <c r="G77">
        <f t="shared" si="24"/>
        <v>0</v>
      </c>
      <c r="H77">
        <f t="shared" si="25"/>
        <v>0</v>
      </c>
      <c r="I77" s="54">
        <f t="shared" si="36"/>
        <v>0</v>
      </c>
      <c r="K77">
        <f t="shared" si="26"/>
        <v>0</v>
      </c>
      <c r="L77">
        <f t="shared" si="37"/>
        <v>0</v>
      </c>
      <c r="M77" s="2">
        <f t="shared" si="27"/>
        <v>0</v>
      </c>
      <c r="T77">
        <f t="shared" si="28"/>
        <v>0</v>
      </c>
      <c r="W77">
        <f t="shared" si="29"/>
        <v>0</v>
      </c>
      <c r="X77">
        <f t="shared" si="30"/>
        <v>0</v>
      </c>
      <c r="AF77">
        <f t="shared" si="38"/>
        <v>0</v>
      </c>
      <c r="AH77">
        <f t="shared" si="39"/>
        <v>0</v>
      </c>
      <c r="AK77">
        <f t="shared" si="40"/>
        <v>0</v>
      </c>
      <c r="AU77">
        <f t="shared" si="31"/>
        <v>0</v>
      </c>
      <c r="AV77">
        <f t="shared" si="32"/>
        <v>0</v>
      </c>
      <c r="AW77" s="54">
        <f t="shared" si="41"/>
        <v>0</v>
      </c>
      <c r="AX77">
        <f t="shared" si="33"/>
        <v>0</v>
      </c>
      <c r="BG77">
        <f t="shared" si="34"/>
        <v>0</v>
      </c>
      <c r="BH77" s="11">
        <f t="shared" si="35"/>
        <v>0</v>
      </c>
    </row>
    <row r="78" spans="6:60" x14ac:dyDescent="0.2">
      <c r="F78">
        <f t="shared" si="23"/>
        <v>0</v>
      </c>
      <c r="G78">
        <f t="shared" si="24"/>
        <v>0</v>
      </c>
      <c r="H78">
        <f t="shared" si="25"/>
        <v>0</v>
      </c>
      <c r="I78" s="54">
        <f t="shared" si="36"/>
        <v>0</v>
      </c>
      <c r="K78">
        <f t="shared" si="26"/>
        <v>0</v>
      </c>
      <c r="L78">
        <f t="shared" si="37"/>
        <v>0</v>
      </c>
      <c r="M78" s="2">
        <f t="shared" si="27"/>
        <v>0</v>
      </c>
      <c r="T78">
        <f t="shared" si="28"/>
        <v>0</v>
      </c>
      <c r="W78">
        <f t="shared" si="29"/>
        <v>0</v>
      </c>
      <c r="X78">
        <f t="shared" si="30"/>
        <v>0</v>
      </c>
      <c r="AF78">
        <f t="shared" si="38"/>
        <v>0</v>
      </c>
      <c r="AH78">
        <f t="shared" si="39"/>
        <v>0</v>
      </c>
      <c r="AK78">
        <f t="shared" si="40"/>
        <v>0</v>
      </c>
      <c r="AU78">
        <f t="shared" si="31"/>
        <v>0</v>
      </c>
      <c r="AV78">
        <f t="shared" si="32"/>
        <v>0</v>
      </c>
      <c r="AW78" s="54">
        <f t="shared" si="41"/>
        <v>0</v>
      </c>
      <c r="AX78">
        <f t="shared" si="33"/>
        <v>0</v>
      </c>
      <c r="BG78">
        <f t="shared" si="34"/>
        <v>0</v>
      </c>
      <c r="BH78" s="11">
        <f t="shared" si="35"/>
        <v>0</v>
      </c>
    </row>
    <row r="79" spans="6:60" x14ac:dyDescent="0.2">
      <c r="F79">
        <f t="shared" si="23"/>
        <v>0</v>
      </c>
      <c r="G79">
        <f t="shared" si="24"/>
        <v>0</v>
      </c>
      <c r="H79">
        <f t="shared" si="25"/>
        <v>0</v>
      </c>
      <c r="I79" s="54">
        <f t="shared" si="36"/>
        <v>0</v>
      </c>
      <c r="K79">
        <f t="shared" si="26"/>
        <v>0</v>
      </c>
      <c r="L79">
        <f t="shared" si="37"/>
        <v>0</v>
      </c>
      <c r="M79" s="2">
        <f t="shared" si="27"/>
        <v>0</v>
      </c>
      <c r="T79">
        <f t="shared" si="28"/>
        <v>0</v>
      </c>
      <c r="W79">
        <f t="shared" si="29"/>
        <v>0</v>
      </c>
      <c r="X79">
        <f t="shared" si="30"/>
        <v>0</v>
      </c>
      <c r="AF79">
        <f t="shared" si="38"/>
        <v>0</v>
      </c>
      <c r="AH79">
        <f t="shared" si="39"/>
        <v>0</v>
      </c>
      <c r="AK79">
        <f t="shared" si="40"/>
        <v>0</v>
      </c>
      <c r="AU79">
        <f t="shared" si="31"/>
        <v>0</v>
      </c>
      <c r="AV79">
        <f t="shared" si="32"/>
        <v>0</v>
      </c>
      <c r="AW79" s="54">
        <f t="shared" si="41"/>
        <v>0</v>
      </c>
      <c r="AX79">
        <f t="shared" si="33"/>
        <v>0</v>
      </c>
      <c r="BG79">
        <f t="shared" si="34"/>
        <v>0</v>
      </c>
      <c r="BH79" s="11">
        <f t="shared" si="35"/>
        <v>0</v>
      </c>
    </row>
    <row r="80" spans="6:60" x14ac:dyDescent="0.2">
      <c r="F80">
        <f t="shared" si="23"/>
        <v>0</v>
      </c>
      <c r="G80">
        <f t="shared" si="24"/>
        <v>0</v>
      </c>
      <c r="H80">
        <f t="shared" si="25"/>
        <v>0</v>
      </c>
      <c r="I80" s="54">
        <f t="shared" si="36"/>
        <v>0</v>
      </c>
      <c r="K80">
        <f t="shared" si="26"/>
        <v>0</v>
      </c>
      <c r="L80">
        <f t="shared" si="37"/>
        <v>0</v>
      </c>
      <c r="M80" s="2">
        <f t="shared" si="27"/>
        <v>0</v>
      </c>
      <c r="T80">
        <f t="shared" si="28"/>
        <v>0</v>
      </c>
      <c r="W80">
        <f t="shared" si="29"/>
        <v>0</v>
      </c>
      <c r="X80">
        <f t="shared" si="30"/>
        <v>0</v>
      </c>
      <c r="AF80">
        <f t="shared" si="38"/>
        <v>0</v>
      </c>
      <c r="AH80">
        <f t="shared" si="39"/>
        <v>0</v>
      </c>
      <c r="AK80">
        <f t="shared" si="40"/>
        <v>0</v>
      </c>
      <c r="AU80">
        <f t="shared" si="31"/>
        <v>0</v>
      </c>
      <c r="AV80">
        <f t="shared" si="32"/>
        <v>0</v>
      </c>
      <c r="AW80" s="54">
        <f t="shared" si="41"/>
        <v>0</v>
      </c>
      <c r="AX80">
        <f t="shared" si="33"/>
        <v>0</v>
      </c>
      <c r="BG80">
        <f t="shared" si="34"/>
        <v>0</v>
      </c>
      <c r="BH80" s="11">
        <f t="shared" si="35"/>
        <v>0</v>
      </c>
    </row>
    <row r="81" spans="6:60" x14ac:dyDescent="0.2">
      <c r="F81">
        <f t="shared" si="23"/>
        <v>0</v>
      </c>
      <c r="G81">
        <f t="shared" si="24"/>
        <v>0</v>
      </c>
      <c r="H81">
        <f t="shared" si="25"/>
        <v>0</v>
      </c>
      <c r="I81" s="54">
        <f t="shared" si="36"/>
        <v>0</v>
      </c>
      <c r="K81">
        <f t="shared" si="26"/>
        <v>0</v>
      </c>
      <c r="L81">
        <f t="shared" si="37"/>
        <v>0</v>
      </c>
      <c r="M81" s="2">
        <f t="shared" si="27"/>
        <v>0</v>
      </c>
      <c r="T81">
        <f t="shared" si="28"/>
        <v>0</v>
      </c>
      <c r="W81">
        <f t="shared" si="29"/>
        <v>0</v>
      </c>
      <c r="X81">
        <f t="shared" si="30"/>
        <v>0</v>
      </c>
      <c r="AF81">
        <f t="shared" si="38"/>
        <v>0</v>
      </c>
      <c r="AH81">
        <f t="shared" si="39"/>
        <v>0</v>
      </c>
      <c r="AK81">
        <f t="shared" si="40"/>
        <v>0</v>
      </c>
      <c r="AU81">
        <f t="shared" si="31"/>
        <v>0</v>
      </c>
      <c r="AV81">
        <f t="shared" si="32"/>
        <v>0</v>
      </c>
      <c r="AW81" s="54">
        <f t="shared" si="41"/>
        <v>0</v>
      </c>
      <c r="AX81">
        <f t="shared" si="33"/>
        <v>0</v>
      </c>
      <c r="BG81">
        <f t="shared" si="34"/>
        <v>0</v>
      </c>
      <c r="BH81" s="11">
        <f t="shared" si="35"/>
        <v>0</v>
      </c>
    </row>
    <row r="82" spans="6:60" x14ac:dyDescent="0.2">
      <c r="F82">
        <f t="shared" si="23"/>
        <v>0</v>
      </c>
      <c r="G82">
        <f t="shared" si="24"/>
        <v>0</v>
      </c>
      <c r="H82">
        <f t="shared" si="25"/>
        <v>0</v>
      </c>
      <c r="I82" s="54">
        <f t="shared" si="36"/>
        <v>0</v>
      </c>
      <c r="K82">
        <f t="shared" si="26"/>
        <v>0</v>
      </c>
      <c r="L82">
        <f t="shared" si="37"/>
        <v>0</v>
      </c>
      <c r="M82" s="2">
        <f t="shared" si="27"/>
        <v>0</v>
      </c>
      <c r="T82">
        <f t="shared" si="28"/>
        <v>0</v>
      </c>
      <c r="W82">
        <f t="shared" si="29"/>
        <v>0</v>
      </c>
      <c r="X82">
        <f t="shared" si="30"/>
        <v>0</v>
      </c>
      <c r="AF82">
        <f t="shared" si="38"/>
        <v>0</v>
      </c>
      <c r="AH82">
        <f t="shared" si="39"/>
        <v>0</v>
      </c>
      <c r="AK82">
        <f t="shared" si="40"/>
        <v>0</v>
      </c>
      <c r="AU82">
        <f t="shared" si="31"/>
        <v>0</v>
      </c>
      <c r="AV82">
        <f t="shared" si="32"/>
        <v>0</v>
      </c>
      <c r="AW82" s="54">
        <f t="shared" si="41"/>
        <v>0</v>
      </c>
      <c r="AX82">
        <f t="shared" si="33"/>
        <v>0</v>
      </c>
      <c r="BG82">
        <f t="shared" si="34"/>
        <v>0</v>
      </c>
      <c r="BH82" s="11">
        <f t="shared" si="35"/>
        <v>0</v>
      </c>
    </row>
    <row r="83" spans="6:60" x14ac:dyDescent="0.2">
      <c r="F83">
        <f t="shared" si="23"/>
        <v>0</v>
      </c>
      <c r="G83">
        <f t="shared" si="24"/>
        <v>0</v>
      </c>
      <c r="H83">
        <f t="shared" si="25"/>
        <v>0</v>
      </c>
      <c r="I83" s="54">
        <f t="shared" si="36"/>
        <v>0</v>
      </c>
      <c r="K83">
        <f t="shared" si="26"/>
        <v>0</v>
      </c>
      <c r="L83">
        <f t="shared" si="37"/>
        <v>0</v>
      </c>
      <c r="M83" s="2">
        <f t="shared" si="27"/>
        <v>0</v>
      </c>
      <c r="T83">
        <f t="shared" si="28"/>
        <v>0</v>
      </c>
      <c r="W83">
        <f t="shared" si="29"/>
        <v>0</v>
      </c>
      <c r="X83">
        <f t="shared" si="30"/>
        <v>0</v>
      </c>
      <c r="AF83">
        <f t="shared" si="38"/>
        <v>0</v>
      </c>
      <c r="AH83">
        <f t="shared" si="39"/>
        <v>0</v>
      </c>
      <c r="AK83">
        <f t="shared" si="40"/>
        <v>0</v>
      </c>
      <c r="AU83">
        <f t="shared" si="31"/>
        <v>0</v>
      </c>
      <c r="AV83">
        <f t="shared" si="32"/>
        <v>0</v>
      </c>
      <c r="AW83" s="54">
        <f t="shared" si="41"/>
        <v>0</v>
      </c>
      <c r="AX83">
        <f t="shared" si="33"/>
        <v>0</v>
      </c>
      <c r="BG83">
        <f t="shared" si="34"/>
        <v>0</v>
      </c>
      <c r="BH83" s="11">
        <f t="shared" si="35"/>
        <v>0</v>
      </c>
    </row>
    <row r="84" spans="6:60" x14ac:dyDescent="0.2">
      <c r="F84">
        <f t="shared" si="23"/>
        <v>0</v>
      </c>
      <c r="G84">
        <f t="shared" si="24"/>
        <v>0</v>
      </c>
      <c r="H84">
        <f t="shared" si="25"/>
        <v>0</v>
      </c>
      <c r="I84" s="54">
        <f t="shared" si="36"/>
        <v>0</v>
      </c>
      <c r="K84">
        <f t="shared" si="26"/>
        <v>0</v>
      </c>
      <c r="L84">
        <f t="shared" si="37"/>
        <v>0</v>
      </c>
      <c r="M84" s="2">
        <f t="shared" si="27"/>
        <v>0</v>
      </c>
      <c r="T84">
        <f t="shared" si="28"/>
        <v>0</v>
      </c>
      <c r="W84">
        <f t="shared" si="29"/>
        <v>0</v>
      </c>
      <c r="X84">
        <f t="shared" si="30"/>
        <v>0</v>
      </c>
      <c r="AF84">
        <f t="shared" si="38"/>
        <v>0</v>
      </c>
      <c r="AH84">
        <f t="shared" si="39"/>
        <v>0</v>
      </c>
      <c r="AK84">
        <f t="shared" si="40"/>
        <v>0</v>
      </c>
      <c r="AU84">
        <f t="shared" si="31"/>
        <v>0</v>
      </c>
      <c r="AV84">
        <f t="shared" si="32"/>
        <v>0</v>
      </c>
      <c r="AW84" s="54">
        <f t="shared" si="41"/>
        <v>0</v>
      </c>
      <c r="AX84">
        <f t="shared" si="33"/>
        <v>0</v>
      </c>
      <c r="BG84">
        <f t="shared" si="34"/>
        <v>0</v>
      </c>
      <c r="BH84" s="11">
        <f t="shared" si="35"/>
        <v>0</v>
      </c>
    </row>
    <row r="85" spans="6:60" x14ac:dyDescent="0.2">
      <c r="F85">
        <f t="shared" si="23"/>
        <v>0</v>
      </c>
      <c r="G85">
        <f t="shared" si="24"/>
        <v>0</v>
      </c>
      <c r="H85">
        <f t="shared" si="25"/>
        <v>0</v>
      </c>
      <c r="I85" s="54">
        <f t="shared" si="36"/>
        <v>0</v>
      </c>
      <c r="K85">
        <f t="shared" si="26"/>
        <v>0</v>
      </c>
      <c r="L85">
        <f t="shared" si="37"/>
        <v>0</v>
      </c>
      <c r="M85" s="2">
        <f t="shared" si="27"/>
        <v>0</v>
      </c>
      <c r="T85">
        <f t="shared" si="28"/>
        <v>0</v>
      </c>
      <c r="W85">
        <f t="shared" si="29"/>
        <v>0</v>
      </c>
      <c r="X85">
        <f t="shared" si="30"/>
        <v>0</v>
      </c>
      <c r="AF85">
        <f t="shared" si="38"/>
        <v>0</v>
      </c>
      <c r="AH85">
        <f t="shared" si="39"/>
        <v>0</v>
      </c>
      <c r="AK85">
        <f t="shared" si="40"/>
        <v>0</v>
      </c>
      <c r="AU85">
        <f t="shared" si="31"/>
        <v>0</v>
      </c>
      <c r="AV85">
        <f t="shared" si="32"/>
        <v>0</v>
      </c>
      <c r="AW85" s="54">
        <f t="shared" si="41"/>
        <v>0</v>
      </c>
      <c r="AX85">
        <f t="shared" si="33"/>
        <v>0</v>
      </c>
      <c r="BG85">
        <f t="shared" si="34"/>
        <v>0</v>
      </c>
      <c r="BH85" s="11">
        <f t="shared" si="35"/>
        <v>0</v>
      </c>
    </row>
    <row r="86" spans="6:60" x14ac:dyDescent="0.2">
      <c r="F86">
        <f t="shared" si="23"/>
        <v>0</v>
      </c>
      <c r="G86">
        <f t="shared" si="24"/>
        <v>0</v>
      </c>
      <c r="H86">
        <f t="shared" si="25"/>
        <v>0</v>
      </c>
      <c r="I86" s="54">
        <f t="shared" si="36"/>
        <v>0</v>
      </c>
      <c r="K86">
        <f t="shared" si="26"/>
        <v>0</v>
      </c>
      <c r="L86">
        <f t="shared" si="37"/>
        <v>0</v>
      </c>
      <c r="M86" s="2">
        <f t="shared" si="27"/>
        <v>0</v>
      </c>
      <c r="T86">
        <f t="shared" si="28"/>
        <v>0</v>
      </c>
      <c r="W86">
        <f t="shared" si="29"/>
        <v>0</v>
      </c>
      <c r="X86">
        <f t="shared" si="30"/>
        <v>0</v>
      </c>
      <c r="AF86">
        <f t="shared" si="38"/>
        <v>0</v>
      </c>
      <c r="AH86">
        <f t="shared" si="39"/>
        <v>0</v>
      </c>
      <c r="AK86">
        <f t="shared" si="40"/>
        <v>0</v>
      </c>
      <c r="AU86">
        <f t="shared" si="31"/>
        <v>0</v>
      </c>
      <c r="AV86">
        <f t="shared" si="32"/>
        <v>0</v>
      </c>
      <c r="AW86" s="54">
        <f t="shared" si="41"/>
        <v>0</v>
      </c>
      <c r="AX86">
        <f t="shared" si="33"/>
        <v>0</v>
      </c>
      <c r="BG86">
        <f t="shared" si="34"/>
        <v>0</v>
      </c>
      <c r="BH86" s="11">
        <f t="shared" si="35"/>
        <v>0</v>
      </c>
    </row>
    <row r="87" spans="6:60" x14ac:dyDescent="0.2">
      <c r="F87">
        <f t="shared" si="23"/>
        <v>0</v>
      </c>
      <c r="G87">
        <f t="shared" si="24"/>
        <v>0</v>
      </c>
      <c r="H87">
        <f t="shared" si="25"/>
        <v>0</v>
      </c>
      <c r="I87" s="54">
        <f t="shared" si="36"/>
        <v>0</v>
      </c>
      <c r="K87">
        <f t="shared" si="26"/>
        <v>0</v>
      </c>
      <c r="L87">
        <f t="shared" si="37"/>
        <v>0</v>
      </c>
      <c r="M87" s="2">
        <f t="shared" si="27"/>
        <v>0</v>
      </c>
      <c r="T87">
        <f t="shared" si="28"/>
        <v>0</v>
      </c>
      <c r="W87">
        <f t="shared" si="29"/>
        <v>0</v>
      </c>
      <c r="X87">
        <f t="shared" si="30"/>
        <v>0</v>
      </c>
      <c r="AF87">
        <f t="shared" si="38"/>
        <v>0</v>
      </c>
      <c r="AH87">
        <f t="shared" si="39"/>
        <v>0</v>
      </c>
      <c r="AK87">
        <f t="shared" si="40"/>
        <v>0</v>
      </c>
      <c r="AU87">
        <f t="shared" si="31"/>
        <v>0</v>
      </c>
      <c r="AV87">
        <f t="shared" si="32"/>
        <v>0</v>
      </c>
      <c r="AW87" s="54">
        <f t="shared" si="41"/>
        <v>0</v>
      </c>
      <c r="AX87">
        <f t="shared" si="33"/>
        <v>0</v>
      </c>
      <c r="BG87">
        <f t="shared" si="34"/>
        <v>0</v>
      </c>
      <c r="BH87" s="11">
        <f t="shared" si="35"/>
        <v>0</v>
      </c>
    </row>
    <row r="88" spans="6:60" x14ac:dyDescent="0.2">
      <c r="F88">
        <f t="shared" si="23"/>
        <v>0</v>
      </c>
      <c r="G88">
        <f t="shared" si="24"/>
        <v>0</v>
      </c>
      <c r="H88">
        <f t="shared" si="25"/>
        <v>0</v>
      </c>
      <c r="I88" s="54">
        <f t="shared" si="36"/>
        <v>0</v>
      </c>
      <c r="K88">
        <f t="shared" si="26"/>
        <v>0</v>
      </c>
      <c r="L88">
        <f t="shared" si="37"/>
        <v>0</v>
      </c>
      <c r="M88" s="2">
        <f t="shared" si="27"/>
        <v>0</v>
      </c>
      <c r="T88">
        <f t="shared" si="28"/>
        <v>0</v>
      </c>
      <c r="W88">
        <f t="shared" si="29"/>
        <v>0</v>
      </c>
      <c r="X88">
        <f t="shared" si="30"/>
        <v>0</v>
      </c>
      <c r="AF88">
        <f t="shared" si="38"/>
        <v>0</v>
      </c>
      <c r="AH88">
        <f t="shared" si="39"/>
        <v>0</v>
      </c>
      <c r="AK88">
        <f t="shared" si="40"/>
        <v>0</v>
      </c>
      <c r="AU88">
        <f t="shared" si="31"/>
        <v>0</v>
      </c>
      <c r="AV88">
        <f t="shared" si="32"/>
        <v>0</v>
      </c>
      <c r="AW88" s="54">
        <f t="shared" si="41"/>
        <v>0</v>
      </c>
      <c r="AX88">
        <f t="shared" si="33"/>
        <v>0</v>
      </c>
      <c r="BG88">
        <f t="shared" si="34"/>
        <v>0</v>
      </c>
      <c r="BH88" s="11">
        <f t="shared" si="35"/>
        <v>0</v>
      </c>
    </row>
    <row r="89" spans="6:60" x14ac:dyDescent="0.2">
      <c r="F89">
        <f t="shared" si="23"/>
        <v>0</v>
      </c>
      <c r="G89">
        <f t="shared" si="24"/>
        <v>0</v>
      </c>
      <c r="H89">
        <f t="shared" si="25"/>
        <v>0</v>
      </c>
      <c r="I89" s="54">
        <f t="shared" si="36"/>
        <v>0</v>
      </c>
      <c r="K89">
        <f t="shared" si="26"/>
        <v>0</v>
      </c>
      <c r="L89">
        <f t="shared" si="37"/>
        <v>0</v>
      </c>
      <c r="M89" s="2">
        <f t="shared" si="27"/>
        <v>0</v>
      </c>
      <c r="T89">
        <f t="shared" si="28"/>
        <v>0</v>
      </c>
      <c r="W89">
        <f t="shared" si="29"/>
        <v>0</v>
      </c>
      <c r="X89">
        <f t="shared" si="30"/>
        <v>0</v>
      </c>
      <c r="AF89">
        <f t="shared" si="38"/>
        <v>0</v>
      </c>
      <c r="AH89">
        <f t="shared" si="39"/>
        <v>0</v>
      </c>
      <c r="AK89">
        <f t="shared" si="40"/>
        <v>0</v>
      </c>
      <c r="AU89">
        <f t="shared" si="31"/>
        <v>0</v>
      </c>
      <c r="AV89">
        <f t="shared" si="32"/>
        <v>0</v>
      </c>
      <c r="AW89" s="54">
        <f t="shared" si="41"/>
        <v>0</v>
      </c>
      <c r="AX89">
        <f t="shared" si="33"/>
        <v>0</v>
      </c>
      <c r="BG89">
        <f t="shared" si="34"/>
        <v>0</v>
      </c>
      <c r="BH89" s="11">
        <f t="shared" si="35"/>
        <v>0</v>
      </c>
    </row>
    <row r="90" spans="6:60" x14ac:dyDescent="0.2">
      <c r="F90">
        <f t="shared" si="23"/>
        <v>0</v>
      </c>
      <c r="G90">
        <f t="shared" si="24"/>
        <v>0</v>
      </c>
      <c r="H90">
        <f t="shared" si="25"/>
        <v>0</v>
      </c>
      <c r="I90" s="54">
        <f t="shared" si="36"/>
        <v>0</v>
      </c>
      <c r="K90">
        <f t="shared" si="26"/>
        <v>0</v>
      </c>
      <c r="L90">
        <f t="shared" si="37"/>
        <v>0</v>
      </c>
      <c r="M90" s="2">
        <f t="shared" si="27"/>
        <v>0</v>
      </c>
      <c r="T90">
        <f t="shared" si="28"/>
        <v>0</v>
      </c>
      <c r="W90">
        <f t="shared" si="29"/>
        <v>0</v>
      </c>
      <c r="X90">
        <f t="shared" si="30"/>
        <v>0</v>
      </c>
      <c r="AF90">
        <f t="shared" si="38"/>
        <v>0</v>
      </c>
      <c r="AH90">
        <f t="shared" si="39"/>
        <v>0</v>
      </c>
      <c r="AK90">
        <f t="shared" si="40"/>
        <v>0</v>
      </c>
      <c r="AU90">
        <f t="shared" si="31"/>
        <v>0</v>
      </c>
      <c r="AV90">
        <f t="shared" si="32"/>
        <v>0</v>
      </c>
      <c r="AW90" s="54">
        <f t="shared" si="41"/>
        <v>0</v>
      </c>
      <c r="AX90">
        <f t="shared" si="33"/>
        <v>0</v>
      </c>
      <c r="BG90">
        <f t="shared" si="34"/>
        <v>0</v>
      </c>
      <c r="BH90" s="11">
        <f t="shared" si="35"/>
        <v>0</v>
      </c>
    </row>
    <row r="91" spans="6:60" x14ac:dyDescent="0.2">
      <c r="F91">
        <f t="shared" si="23"/>
        <v>0</v>
      </c>
      <c r="G91">
        <f t="shared" si="24"/>
        <v>0</v>
      </c>
      <c r="H91">
        <f t="shared" si="25"/>
        <v>0</v>
      </c>
      <c r="I91" s="54">
        <f t="shared" si="36"/>
        <v>0</v>
      </c>
      <c r="K91">
        <f t="shared" si="26"/>
        <v>0</v>
      </c>
      <c r="L91">
        <f t="shared" si="37"/>
        <v>0</v>
      </c>
      <c r="M91" s="2">
        <f t="shared" si="27"/>
        <v>0</v>
      </c>
      <c r="T91">
        <f t="shared" si="28"/>
        <v>0</v>
      </c>
      <c r="W91">
        <f t="shared" si="29"/>
        <v>0</v>
      </c>
      <c r="X91">
        <f t="shared" si="30"/>
        <v>0</v>
      </c>
      <c r="AF91">
        <f t="shared" si="38"/>
        <v>0</v>
      </c>
      <c r="AH91">
        <f t="shared" si="39"/>
        <v>0</v>
      </c>
      <c r="AK91">
        <f t="shared" si="40"/>
        <v>0</v>
      </c>
      <c r="AU91">
        <f t="shared" si="31"/>
        <v>0</v>
      </c>
      <c r="AV91">
        <f t="shared" si="32"/>
        <v>0</v>
      </c>
      <c r="AW91" s="54">
        <f t="shared" si="41"/>
        <v>0</v>
      </c>
      <c r="AX91">
        <f t="shared" si="33"/>
        <v>0</v>
      </c>
      <c r="BG91">
        <f t="shared" si="34"/>
        <v>0</v>
      </c>
      <c r="BH91" s="11">
        <f t="shared" si="35"/>
        <v>0</v>
      </c>
    </row>
    <row r="92" spans="6:60" x14ac:dyDescent="0.2">
      <c r="F92">
        <f t="shared" si="23"/>
        <v>0</v>
      </c>
      <c r="G92">
        <f t="shared" si="24"/>
        <v>0</v>
      </c>
      <c r="H92">
        <f t="shared" si="25"/>
        <v>0</v>
      </c>
      <c r="I92" s="54">
        <f t="shared" si="36"/>
        <v>0</v>
      </c>
      <c r="K92">
        <f t="shared" si="26"/>
        <v>0</v>
      </c>
      <c r="L92">
        <f t="shared" si="37"/>
        <v>0</v>
      </c>
      <c r="M92" s="2">
        <f t="shared" si="27"/>
        <v>0</v>
      </c>
      <c r="T92">
        <f t="shared" si="28"/>
        <v>0</v>
      </c>
      <c r="W92">
        <f t="shared" si="29"/>
        <v>0</v>
      </c>
      <c r="X92">
        <f t="shared" si="30"/>
        <v>0</v>
      </c>
      <c r="AF92">
        <f t="shared" si="38"/>
        <v>0</v>
      </c>
      <c r="AH92">
        <f t="shared" si="39"/>
        <v>0</v>
      </c>
      <c r="AK92">
        <f t="shared" si="40"/>
        <v>0</v>
      </c>
      <c r="AU92">
        <f t="shared" si="31"/>
        <v>0</v>
      </c>
      <c r="AV92">
        <f t="shared" si="32"/>
        <v>0</v>
      </c>
      <c r="AW92" s="54">
        <f t="shared" si="41"/>
        <v>0</v>
      </c>
      <c r="AX92">
        <f t="shared" si="33"/>
        <v>0</v>
      </c>
      <c r="BG92">
        <f t="shared" si="34"/>
        <v>0</v>
      </c>
      <c r="BH92" s="11">
        <f t="shared" si="35"/>
        <v>0</v>
      </c>
    </row>
    <row r="93" spans="6:60" x14ac:dyDescent="0.2">
      <c r="F93">
        <f t="shared" si="23"/>
        <v>0</v>
      </c>
      <c r="G93">
        <f t="shared" si="24"/>
        <v>0</v>
      </c>
      <c r="H93">
        <f t="shared" si="25"/>
        <v>0</v>
      </c>
      <c r="I93" s="54">
        <f t="shared" si="36"/>
        <v>0</v>
      </c>
      <c r="K93">
        <f t="shared" si="26"/>
        <v>0</v>
      </c>
      <c r="L93">
        <f t="shared" si="37"/>
        <v>0</v>
      </c>
      <c r="M93" s="2">
        <f t="shared" si="27"/>
        <v>0</v>
      </c>
      <c r="T93">
        <f t="shared" si="28"/>
        <v>0</v>
      </c>
      <c r="W93">
        <f t="shared" si="29"/>
        <v>0</v>
      </c>
      <c r="X93">
        <f t="shared" si="30"/>
        <v>0</v>
      </c>
      <c r="AF93">
        <f t="shared" si="38"/>
        <v>0</v>
      </c>
      <c r="AH93">
        <f t="shared" si="39"/>
        <v>0</v>
      </c>
      <c r="AK93">
        <f t="shared" si="40"/>
        <v>0</v>
      </c>
      <c r="AU93">
        <f t="shared" si="31"/>
        <v>0</v>
      </c>
      <c r="AV93">
        <f t="shared" si="32"/>
        <v>0</v>
      </c>
      <c r="AW93" s="54">
        <f t="shared" si="41"/>
        <v>0</v>
      </c>
      <c r="AX93">
        <f t="shared" si="33"/>
        <v>0</v>
      </c>
      <c r="BG93">
        <f t="shared" si="34"/>
        <v>0</v>
      </c>
      <c r="BH93" s="11">
        <f t="shared" si="35"/>
        <v>0</v>
      </c>
    </row>
    <row r="94" spans="6:60" x14ac:dyDescent="0.2">
      <c r="F94">
        <f t="shared" si="23"/>
        <v>0</v>
      </c>
      <c r="G94">
        <f t="shared" si="24"/>
        <v>0</v>
      </c>
      <c r="H94">
        <f t="shared" si="25"/>
        <v>0</v>
      </c>
      <c r="I94" s="54">
        <f t="shared" si="36"/>
        <v>0</v>
      </c>
      <c r="K94">
        <f t="shared" si="26"/>
        <v>0</v>
      </c>
      <c r="L94">
        <f t="shared" si="37"/>
        <v>0</v>
      </c>
      <c r="M94" s="2">
        <f t="shared" si="27"/>
        <v>0</v>
      </c>
      <c r="T94">
        <f t="shared" si="28"/>
        <v>0</v>
      </c>
      <c r="W94">
        <f t="shared" si="29"/>
        <v>0</v>
      </c>
      <c r="X94">
        <f t="shared" si="30"/>
        <v>0</v>
      </c>
      <c r="AF94">
        <f t="shared" si="38"/>
        <v>0</v>
      </c>
      <c r="AH94">
        <f t="shared" si="39"/>
        <v>0</v>
      </c>
      <c r="AK94">
        <f t="shared" si="40"/>
        <v>0</v>
      </c>
      <c r="AU94">
        <f t="shared" si="31"/>
        <v>0</v>
      </c>
      <c r="AV94">
        <f t="shared" si="32"/>
        <v>0</v>
      </c>
      <c r="AW94" s="54">
        <f t="shared" si="41"/>
        <v>0</v>
      </c>
      <c r="AX94">
        <f t="shared" si="33"/>
        <v>0</v>
      </c>
      <c r="BG94">
        <f t="shared" si="34"/>
        <v>0</v>
      </c>
      <c r="BH94" s="11">
        <f t="shared" si="35"/>
        <v>0</v>
      </c>
    </row>
    <row r="95" spans="6:60" x14ac:dyDescent="0.2">
      <c r="F95">
        <f t="shared" si="23"/>
        <v>0</v>
      </c>
      <c r="G95">
        <f t="shared" si="24"/>
        <v>0</v>
      </c>
      <c r="H95">
        <f t="shared" si="25"/>
        <v>0</v>
      </c>
      <c r="I95" s="54">
        <f t="shared" si="36"/>
        <v>0</v>
      </c>
      <c r="K95">
        <f t="shared" si="26"/>
        <v>0</v>
      </c>
      <c r="L95">
        <f t="shared" si="37"/>
        <v>0</v>
      </c>
      <c r="M95" s="2">
        <f t="shared" si="27"/>
        <v>0</v>
      </c>
      <c r="T95">
        <f t="shared" si="28"/>
        <v>0</v>
      </c>
      <c r="W95">
        <f t="shared" si="29"/>
        <v>0</v>
      </c>
      <c r="X95">
        <f t="shared" si="30"/>
        <v>0</v>
      </c>
      <c r="AF95">
        <f t="shared" si="38"/>
        <v>0</v>
      </c>
      <c r="AH95">
        <f t="shared" si="39"/>
        <v>0</v>
      </c>
      <c r="AK95">
        <f t="shared" si="40"/>
        <v>0</v>
      </c>
      <c r="AU95">
        <f t="shared" si="31"/>
        <v>0</v>
      </c>
      <c r="AV95">
        <f t="shared" si="32"/>
        <v>0</v>
      </c>
      <c r="AW95" s="54">
        <f t="shared" si="41"/>
        <v>0</v>
      </c>
      <c r="AX95">
        <f t="shared" si="33"/>
        <v>0</v>
      </c>
      <c r="BG95">
        <f t="shared" si="34"/>
        <v>0</v>
      </c>
      <c r="BH95" s="11">
        <f t="shared" si="35"/>
        <v>0</v>
      </c>
    </row>
    <row r="96" spans="6:60" x14ac:dyDescent="0.2">
      <c r="F96">
        <f t="shared" si="23"/>
        <v>0</v>
      </c>
      <c r="G96">
        <f t="shared" si="24"/>
        <v>0</v>
      </c>
      <c r="H96">
        <f t="shared" si="25"/>
        <v>0</v>
      </c>
      <c r="I96" s="54">
        <f t="shared" si="36"/>
        <v>0</v>
      </c>
      <c r="K96">
        <f t="shared" si="26"/>
        <v>0</v>
      </c>
      <c r="L96">
        <f t="shared" si="37"/>
        <v>0</v>
      </c>
      <c r="M96" s="2">
        <f t="shared" si="27"/>
        <v>0</v>
      </c>
      <c r="T96">
        <f t="shared" si="28"/>
        <v>0</v>
      </c>
      <c r="W96">
        <f t="shared" si="29"/>
        <v>0</v>
      </c>
      <c r="X96">
        <f t="shared" si="30"/>
        <v>0</v>
      </c>
      <c r="AF96">
        <f t="shared" si="38"/>
        <v>0</v>
      </c>
      <c r="AH96">
        <f t="shared" si="39"/>
        <v>0</v>
      </c>
      <c r="AK96">
        <f t="shared" si="40"/>
        <v>0</v>
      </c>
      <c r="AU96">
        <f t="shared" si="31"/>
        <v>0</v>
      </c>
      <c r="AV96">
        <f t="shared" si="32"/>
        <v>0</v>
      </c>
      <c r="AW96" s="54">
        <f t="shared" si="41"/>
        <v>0</v>
      </c>
      <c r="AX96">
        <f t="shared" si="33"/>
        <v>0</v>
      </c>
      <c r="BG96">
        <f t="shared" si="34"/>
        <v>0</v>
      </c>
      <c r="BH96" s="11">
        <f t="shared" si="35"/>
        <v>0</v>
      </c>
    </row>
    <row r="97" spans="6:60" x14ac:dyDescent="0.2">
      <c r="F97">
        <f t="shared" si="23"/>
        <v>0</v>
      </c>
      <c r="G97">
        <f t="shared" si="24"/>
        <v>0</v>
      </c>
      <c r="H97">
        <f t="shared" si="25"/>
        <v>0</v>
      </c>
      <c r="I97" s="54">
        <f t="shared" si="36"/>
        <v>0</v>
      </c>
      <c r="K97">
        <f t="shared" si="26"/>
        <v>0</v>
      </c>
      <c r="L97">
        <f t="shared" si="37"/>
        <v>0</v>
      </c>
      <c r="M97" s="2">
        <f t="shared" si="27"/>
        <v>0</v>
      </c>
      <c r="T97">
        <f t="shared" si="28"/>
        <v>0</v>
      </c>
      <c r="W97">
        <f t="shared" si="29"/>
        <v>0</v>
      </c>
      <c r="X97">
        <f t="shared" si="30"/>
        <v>0</v>
      </c>
      <c r="AF97">
        <f t="shared" si="38"/>
        <v>0</v>
      </c>
      <c r="AH97">
        <f t="shared" si="39"/>
        <v>0</v>
      </c>
      <c r="AK97">
        <f t="shared" si="40"/>
        <v>0</v>
      </c>
      <c r="AU97">
        <f t="shared" si="31"/>
        <v>0</v>
      </c>
      <c r="AV97">
        <f t="shared" si="32"/>
        <v>0</v>
      </c>
      <c r="AW97" s="54">
        <f t="shared" si="41"/>
        <v>0</v>
      </c>
      <c r="AX97">
        <f t="shared" si="33"/>
        <v>0</v>
      </c>
      <c r="BG97">
        <f t="shared" si="34"/>
        <v>0</v>
      </c>
      <c r="BH97" s="11">
        <f t="shared" si="35"/>
        <v>0</v>
      </c>
    </row>
    <row r="98" spans="6:60" x14ac:dyDescent="0.2">
      <c r="F98">
        <f t="shared" si="23"/>
        <v>0</v>
      </c>
      <c r="G98">
        <f t="shared" si="24"/>
        <v>0</v>
      </c>
      <c r="H98">
        <f t="shared" si="25"/>
        <v>0</v>
      </c>
      <c r="I98" s="54">
        <f t="shared" si="36"/>
        <v>0</v>
      </c>
      <c r="K98">
        <f t="shared" si="26"/>
        <v>0</v>
      </c>
      <c r="L98">
        <f t="shared" si="37"/>
        <v>0</v>
      </c>
      <c r="M98" s="2">
        <f t="shared" si="27"/>
        <v>0</v>
      </c>
      <c r="T98">
        <f t="shared" si="28"/>
        <v>0</v>
      </c>
      <c r="W98">
        <f t="shared" si="29"/>
        <v>0</v>
      </c>
      <c r="X98">
        <f t="shared" si="30"/>
        <v>0</v>
      </c>
      <c r="AF98">
        <f t="shared" si="38"/>
        <v>0</v>
      </c>
      <c r="AH98">
        <f t="shared" si="39"/>
        <v>0</v>
      </c>
      <c r="AK98">
        <f t="shared" si="40"/>
        <v>0</v>
      </c>
      <c r="AU98">
        <f t="shared" si="31"/>
        <v>0</v>
      </c>
      <c r="AV98">
        <f t="shared" si="32"/>
        <v>0</v>
      </c>
      <c r="AW98" s="54">
        <f t="shared" si="41"/>
        <v>0</v>
      </c>
      <c r="AX98">
        <f t="shared" si="33"/>
        <v>0</v>
      </c>
      <c r="BG98">
        <f t="shared" si="34"/>
        <v>0</v>
      </c>
      <c r="BH98" s="11">
        <f t="shared" si="35"/>
        <v>0</v>
      </c>
    </row>
    <row r="99" spans="6:60" x14ac:dyDescent="0.2">
      <c r="F99">
        <f t="shared" si="23"/>
        <v>0</v>
      </c>
      <c r="G99">
        <f t="shared" si="24"/>
        <v>0</v>
      </c>
      <c r="H99">
        <f t="shared" si="25"/>
        <v>0</v>
      </c>
      <c r="I99" s="54">
        <f t="shared" si="36"/>
        <v>0</v>
      </c>
      <c r="K99">
        <f t="shared" si="26"/>
        <v>0</v>
      </c>
      <c r="L99">
        <f t="shared" si="37"/>
        <v>0</v>
      </c>
      <c r="M99" s="2">
        <f t="shared" si="27"/>
        <v>0</v>
      </c>
      <c r="T99">
        <f t="shared" si="28"/>
        <v>0</v>
      </c>
      <c r="W99">
        <f t="shared" si="29"/>
        <v>0</v>
      </c>
      <c r="X99">
        <f t="shared" si="30"/>
        <v>0</v>
      </c>
      <c r="AF99">
        <f t="shared" si="38"/>
        <v>0</v>
      </c>
      <c r="AH99">
        <f t="shared" si="39"/>
        <v>0</v>
      </c>
      <c r="AK99">
        <f t="shared" si="40"/>
        <v>0</v>
      </c>
      <c r="AU99">
        <f t="shared" si="31"/>
        <v>0</v>
      </c>
      <c r="AV99">
        <f t="shared" si="32"/>
        <v>0</v>
      </c>
      <c r="AW99" s="54">
        <f t="shared" si="41"/>
        <v>0</v>
      </c>
      <c r="AX99">
        <f t="shared" si="33"/>
        <v>0</v>
      </c>
      <c r="BG99">
        <f t="shared" si="34"/>
        <v>0</v>
      </c>
      <c r="BH99" s="11">
        <f t="shared" si="35"/>
        <v>0</v>
      </c>
    </row>
    <row r="100" spans="6:60" x14ac:dyDescent="0.2">
      <c r="F100">
        <f t="shared" si="23"/>
        <v>0</v>
      </c>
      <c r="G100">
        <f t="shared" si="24"/>
        <v>0</v>
      </c>
      <c r="H100">
        <f t="shared" si="25"/>
        <v>0</v>
      </c>
      <c r="I100" s="54">
        <f t="shared" si="36"/>
        <v>0</v>
      </c>
      <c r="K100">
        <f t="shared" si="26"/>
        <v>0</v>
      </c>
      <c r="L100">
        <f t="shared" si="37"/>
        <v>0</v>
      </c>
      <c r="M100" s="2">
        <f t="shared" si="27"/>
        <v>0</v>
      </c>
      <c r="T100">
        <f t="shared" si="28"/>
        <v>0</v>
      </c>
      <c r="W100">
        <f t="shared" si="29"/>
        <v>0</v>
      </c>
      <c r="X100">
        <f t="shared" si="30"/>
        <v>0</v>
      </c>
      <c r="AF100">
        <f t="shared" si="38"/>
        <v>0</v>
      </c>
      <c r="AH100">
        <f t="shared" si="39"/>
        <v>0</v>
      </c>
      <c r="AK100">
        <f t="shared" si="40"/>
        <v>0</v>
      </c>
      <c r="AU100">
        <f t="shared" si="31"/>
        <v>0</v>
      </c>
      <c r="AV100">
        <f t="shared" si="32"/>
        <v>0</v>
      </c>
      <c r="AW100" s="54">
        <f t="shared" si="41"/>
        <v>0</v>
      </c>
      <c r="AX100">
        <f t="shared" si="33"/>
        <v>0</v>
      </c>
      <c r="BG100">
        <f t="shared" si="34"/>
        <v>0</v>
      </c>
      <c r="BH100" s="11">
        <f t="shared" si="35"/>
        <v>0</v>
      </c>
    </row>
    <row r="101" spans="6:60" x14ac:dyDescent="0.2">
      <c r="F101">
        <f t="shared" si="23"/>
        <v>0</v>
      </c>
      <c r="G101">
        <f t="shared" si="24"/>
        <v>0</v>
      </c>
      <c r="H101">
        <f t="shared" si="25"/>
        <v>0</v>
      </c>
      <c r="I101" s="54">
        <f t="shared" si="36"/>
        <v>0</v>
      </c>
      <c r="K101">
        <f t="shared" si="26"/>
        <v>0</v>
      </c>
      <c r="L101">
        <f t="shared" si="37"/>
        <v>0</v>
      </c>
      <c r="M101" s="2">
        <f t="shared" si="27"/>
        <v>0</v>
      </c>
      <c r="T101">
        <f t="shared" si="28"/>
        <v>0</v>
      </c>
      <c r="W101">
        <f t="shared" si="29"/>
        <v>0</v>
      </c>
      <c r="X101">
        <f t="shared" si="30"/>
        <v>0</v>
      </c>
      <c r="AF101">
        <f t="shared" si="38"/>
        <v>0</v>
      </c>
      <c r="AH101">
        <f t="shared" si="39"/>
        <v>0</v>
      </c>
      <c r="AK101">
        <f t="shared" si="40"/>
        <v>0</v>
      </c>
      <c r="AU101">
        <f t="shared" si="31"/>
        <v>0</v>
      </c>
      <c r="AV101">
        <f t="shared" si="32"/>
        <v>0</v>
      </c>
      <c r="AW101" s="54">
        <f t="shared" si="41"/>
        <v>0</v>
      </c>
      <c r="AX101">
        <f t="shared" si="33"/>
        <v>0</v>
      </c>
      <c r="BG101">
        <f t="shared" si="34"/>
        <v>0</v>
      </c>
      <c r="BH101" s="11">
        <f t="shared" si="35"/>
        <v>0</v>
      </c>
    </row>
    <row r="102" spans="6:60" x14ac:dyDescent="0.2">
      <c r="AF102">
        <f t="shared" si="38"/>
        <v>0</v>
      </c>
    </row>
  </sheetData>
  <conditionalFormatting sqref="V4:V101">
    <cfRule type="cellIs" dxfId="3571" priority="80" operator="equal">
      <formula>0</formula>
    </cfRule>
  </conditionalFormatting>
  <conditionalFormatting sqref="V4:V101">
    <cfRule type="cellIs" dxfId="3570" priority="79" operator="equal">
      <formula>1</formula>
    </cfRule>
  </conditionalFormatting>
  <conditionalFormatting sqref="F4:F101">
    <cfRule type="cellIs" dxfId="3569" priority="66" operator="greaterThanOrEqual">
      <formula>2</formula>
    </cfRule>
    <cfRule type="cellIs" dxfId="3568" priority="67" operator="equal">
      <formula>1</formula>
    </cfRule>
    <cfRule type="cellIs" dxfId="3567" priority="78" operator="equal">
      <formula>0</formula>
    </cfRule>
  </conditionalFormatting>
  <conditionalFormatting sqref="G4:G101">
    <cfRule type="cellIs" dxfId="3566" priority="63" operator="greaterThan">
      <formula>20</formula>
    </cfRule>
    <cfRule type="cellIs" dxfId="3565" priority="64" operator="between">
      <formula>16</formula>
      <formula>20</formula>
    </cfRule>
    <cfRule type="cellIs" dxfId="3564" priority="65" operator="between">
      <formula>5</formula>
      <formula>15</formula>
    </cfRule>
    <cfRule type="cellIs" dxfId="3563" priority="77" operator="lessThan">
      <formula>5</formula>
    </cfRule>
  </conditionalFormatting>
  <conditionalFormatting sqref="AU4:AU101">
    <cfRule type="colorScale" priority="73">
      <colorScale>
        <cfvo type="num" val="0"/>
        <cfvo type="num" val="65"/>
        <cfvo type="num" val="100"/>
        <color rgb="FFFFCCCC"/>
        <color rgb="FFFFEB84"/>
        <color theme="9" tint="0.39997558519241921"/>
      </colorScale>
    </cfRule>
  </conditionalFormatting>
  <conditionalFormatting sqref="AV4:AX101">
    <cfRule type="colorScale" priority="72">
      <colorScale>
        <cfvo type="num" val="0"/>
        <cfvo type="num" val="8"/>
        <cfvo type="num" val="15"/>
        <color theme="9" tint="0.39997558519241921"/>
        <color rgb="FFFFEB84"/>
        <color rgb="FFFFCCCC"/>
      </colorScale>
    </cfRule>
  </conditionalFormatting>
  <conditionalFormatting sqref="AU2">
    <cfRule type="colorScale" priority="71">
      <colorScale>
        <cfvo type="num" val="0"/>
        <cfvo type="num" val="65"/>
        <cfvo type="num" val="100"/>
        <color rgb="FFFFCCCC"/>
        <color rgb="FFFFEB84"/>
        <color theme="9" tint="0.39997558519241921"/>
      </colorScale>
    </cfRule>
  </conditionalFormatting>
  <conditionalFormatting sqref="AV2">
    <cfRule type="colorScale" priority="70">
      <colorScale>
        <cfvo type="num" val="0"/>
        <cfvo type="num" val="8"/>
        <cfvo type="num" val="13"/>
        <color theme="9" tint="0.39997558519241921"/>
        <color rgb="FFFFEB84"/>
        <color rgb="FFFFCCCC"/>
      </colorScale>
    </cfRule>
  </conditionalFormatting>
  <conditionalFormatting sqref="AW2">
    <cfRule type="colorScale" priority="69">
      <colorScale>
        <cfvo type="num" val="0"/>
        <cfvo type="num" val="8"/>
        <cfvo type="num" val="13"/>
        <color theme="9" tint="0.39997558519241921"/>
        <color rgb="FFFFEB84"/>
        <color rgb="FFFFCCCC"/>
      </colorScale>
    </cfRule>
  </conditionalFormatting>
  <conditionalFormatting sqref="AX2">
    <cfRule type="colorScale" priority="68">
      <colorScale>
        <cfvo type="num" val="0"/>
        <cfvo type="num" val="8"/>
        <cfvo type="num" val="13"/>
        <color theme="9" tint="0.39997558519241921"/>
        <color rgb="FFFFEB84"/>
        <color rgb="FFFFCCCC"/>
      </colorScale>
    </cfRule>
  </conditionalFormatting>
  <conditionalFormatting sqref="N12:N20 N28:N101">
    <cfRule type="cellIs" dxfId="3562" priority="61" operator="equal">
      <formula>1</formula>
    </cfRule>
    <cfRule type="cellIs" dxfId="3561" priority="62" operator="notEqual">
      <formula>1</formula>
    </cfRule>
  </conditionalFormatting>
  <conditionalFormatting sqref="L2:M2 O2:AE2 AG2:AT2 AY2:BA2">
    <cfRule type="colorScale" priority="58">
      <colorScale>
        <cfvo type="num" val="0"/>
        <cfvo type="num" val="50"/>
        <cfvo type="num" val="100"/>
        <color rgb="FFFFCCCC"/>
        <color rgb="FFFFEB84"/>
        <color theme="9" tint="0.39997558519241921"/>
      </colorScale>
    </cfRule>
  </conditionalFormatting>
  <conditionalFormatting sqref="BM2">
    <cfRule type="colorScale" priority="57">
      <colorScale>
        <cfvo type="num" val="0"/>
        <cfvo type="num" val="50"/>
        <cfvo type="num" val="100"/>
        <color rgb="FFFFCCCC"/>
        <color rgb="FFFFEB84"/>
        <color theme="9" tint="0.39997558519241921"/>
      </colorScale>
    </cfRule>
  </conditionalFormatting>
  <conditionalFormatting sqref="BG29:BG101">
    <cfRule type="cellIs" dxfId="3560" priority="55" operator="greaterThanOrEqual">
      <formula>208</formula>
    </cfRule>
    <cfRule type="cellIs" dxfId="3559" priority="56" operator="lessThan">
      <formula>208</formula>
    </cfRule>
  </conditionalFormatting>
  <conditionalFormatting sqref="BG2">
    <cfRule type="cellIs" dxfId="3558" priority="53" operator="greaterThanOrEqual">
      <formula>208</formula>
    </cfRule>
    <cfRule type="cellIs" dxfId="3557" priority="54" operator="lessThan">
      <formula>208</formula>
    </cfRule>
  </conditionalFormatting>
  <conditionalFormatting sqref="BB2 BC4:BF4 BB4:BB101 BC6:BF101">
    <cfRule type="cellIs" dxfId="3556" priority="50" operator="greaterThanOrEqual">
      <formula>9</formula>
    </cfRule>
    <cfRule type="cellIs" dxfId="3555" priority="51" operator="between">
      <formula>7</formula>
      <formula>9</formula>
    </cfRule>
    <cfRule type="cellIs" dxfId="3554" priority="52" operator="lessThan">
      <formula>7</formula>
    </cfRule>
  </conditionalFormatting>
  <conditionalFormatting sqref="BC4">
    <cfRule type="colorScale" priority="49">
      <colorScale>
        <cfvo type="num" val="0"/>
        <cfvo type="percentile" val="8"/>
        <cfvo type="num" val="15"/>
        <color theme="9" tint="0.39997558519241921"/>
        <color rgb="FFFFEB84"/>
        <color rgb="FFFFCCCC"/>
      </colorScale>
    </cfRule>
  </conditionalFormatting>
  <conditionalFormatting sqref="BD4">
    <cfRule type="colorScale" priority="48">
      <colorScale>
        <cfvo type="num" val="0"/>
        <cfvo type="percentile" val="8"/>
        <cfvo type="num" val="15"/>
        <color theme="9" tint="0.39997558519241921"/>
        <color rgb="FFFFEB84"/>
        <color rgb="FFFFCCCC"/>
      </colorScale>
    </cfRule>
  </conditionalFormatting>
  <conditionalFormatting sqref="BE4">
    <cfRule type="colorScale" priority="47">
      <colorScale>
        <cfvo type="num" val="0"/>
        <cfvo type="percentile" val="8"/>
        <cfvo type="num" val="15"/>
        <color theme="9" tint="0.39997558519241921"/>
        <color rgb="FFFFEB84"/>
        <color rgb="FFFFCCCC"/>
      </colorScale>
    </cfRule>
  </conditionalFormatting>
  <conditionalFormatting sqref="BF4">
    <cfRule type="colorScale" priority="46">
      <colorScale>
        <cfvo type="num" val="0"/>
        <cfvo type="percentile" val="8"/>
        <cfvo type="num" val="15"/>
        <color theme="9" tint="0.39997558519241921"/>
        <color rgb="FFFFEB84"/>
        <color rgb="FFFFCCCC"/>
      </colorScale>
    </cfRule>
  </conditionalFormatting>
  <conditionalFormatting sqref="BC2:BF2">
    <cfRule type="cellIs" dxfId="3553" priority="43" operator="greaterThanOrEqual">
      <formula>9</formula>
    </cfRule>
    <cfRule type="cellIs" dxfId="3552" priority="44" operator="between">
      <formula>7</formula>
      <formula>9</formula>
    </cfRule>
    <cfRule type="cellIs" dxfId="3551" priority="45" operator="lessThan">
      <formula>7</formula>
    </cfRule>
  </conditionalFormatting>
  <conditionalFormatting sqref="BC5:BF5">
    <cfRule type="cellIs" dxfId="3550" priority="40" operator="greaterThanOrEqual">
      <formula>9</formula>
    </cfRule>
    <cfRule type="cellIs" dxfId="3549" priority="41" operator="between">
      <formula>7</formula>
      <formula>9</formula>
    </cfRule>
    <cfRule type="cellIs" dxfId="3548" priority="42" operator="lessThan">
      <formula>7</formula>
    </cfRule>
  </conditionalFormatting>
  <conditionalFormatting sqref="N4:N11">
    <cfRule type="cellIs" dxfId="3547" priority="25" operator="equal">
      <formula>1</formula>
    </cfRule>
    <cfRule type="cellIs" dxfId="3546" priority="26" operator="notEqual">
      <formula>1</formula>
    </cfRule>
  </conditionalFormatting>
  <conditionalFormatting sqref="N22">
    <cfRule type="cellIs" dxfId="3545" priority="11" operator="equal">
      <formula>1</formula>
    </cfRule>
    <cfRule type="cellIs" dxfId="3544" priority="12" operator="notEqual">
      <formula>1</formula>
    </cfRule>
  </conditionalFormatting>
  <conditionalFormatting sqref="BG4:BG28">
    <cfRule type="cellIs" dxfId="3543" priority="9" operator="greaterThanOrEqual">
      <formula>208</formula>
    </cfRule>
    <cfRule type="cellIs" dxfId="3542" priority="10" operator="lessThan">
      <formula>208</formula>
    </cfRule>
  </conditionalFormatting>
  <conditionalFormatting sqref="W30:AE101 D4:E101 O4:U101 W4:X28 Z4:AB28 W29:AB29 AD4:AE29 AG4:AT101 AY4:BA101">
    <cfRule type="cellIs" dxfId="3541" priority="5" operator="equal">
      <formula>1</formula>
    </cfRule>
    <cfRule type="cellIs" dxfId="3540" priority="6" operator="equal">
      <formula>0</formula>
    </cfRule>
  </conditionalFormatting>
  <conditionalFormatting sqref="AF4:AF101">
    <cfRule type="cellIs" dxfId="3539" priority="4" operator="equal">
      <formula>0</formula>
    </cfRule>
  </conditionalFormatting>
  <conditionalFormatting sqref="N2">
    <cfRule type="colorScale" priority="3">
      <colorScale>
        <cfvo type="num" val="0"/>
        <cfvo type="num" val="0.5"/>
        <cfvo type="num" val="1"/>
        <color rgb="FFFFCCCC"/>
        <color rgb="FFFFEB84"/>
        <color theme="9" tint="0.39997558519241921"/>
      </colorScale>
    </cfRule>
  </conditionalFormatting>
  <conditionalFormatting sqref="AC4:AC29">
    <cfRule type="cellIs" dxfId="3538" priority="1" operator="equal">
      <formula>1</formula>
    </cfRule>
  </conditionalFormatting>
  <conditionalFormatting sqref="AC4:AC29">
    <cfRule type="cellIs" dxfId="3537" priority="2" operator="equal">
      <formula>0</formula>
    </cfRule>
  </conditionalFormatting>
  <dataValidations count="2">
    <dataValidation type="time" operator="greaterThanOrEqual" allowBlank="1" showInputMessage="1" showErrorMessage="1" sqref="BH2 BH4:BH101" xr:uid="{00000000-0002-0000-0500-000000000000}">
      <formula1>0</formula1>
    </dataValidation>
    <dataValidation type="whole" allowBlank="1" showInputMessage="1" showErrorMessage="1" sqref="AG4:AT101 R4:V101 Z4:AE101 D4:E101 Q29:Q101 O4:P101 Y29:Y101 AY4:BA101" xr:uid="{00000000-0002-0000-05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7">
    <pageSetUpPr fitToPage="1"/>
  </sheetPr>
  <dimension ref="A1:BO97"/>
  <sheetViews>
    <sheetView zoomScaleNormal="100" workbookViewId="0">
      <pane xSplit="2" topLeftCell="C1" activePane="topRight" state="frozen"/>
      <selection activeCell="A3" sqref="A3"/>
      <selection pane="topRight" activeCell="B1" sqref="B1:B1048576"/>
    </sheetView>
  </sheetViews>
  <sheetFormatPr baseColWidth="10" defaultColWidth="9.1640625" defaultRowHeight="15" x14ac:dyDescent="0.2"/>
  <cols>
    <col min="1" max="1" width="5.5" customWidth="1"/>
    <col min="2" max="2" width="34.1640625" style="240" customWidth="1"/>
    <col min="3" max="3" width="18.1640625" style="3" bestFit="1" customWidth="1"/>
    <col min="4" max="4" width="3.6640625" bestFit="1" customWidth="1"/>
    <col min="5" max="5" width="4.33203125" bestFit="1" customWidth="1"/>
    <col min="6" max="6" width="3.6640625" bestFit="1" customWidth="1"/>
    <col min="7" max="7" width="5.1640625" bestFit="1" customWidth="1"/>
    <col min="8" max="8" width="4.33203125" bestFit="1" customWidth="1"/>
    <col min="9" max="9" width="4.5" customWidth="1"/>
    <col min="10" max="10" width="5.1640625" bestFit="1" customWidth="1"/>
    <col min="11" max="11" width="3.6640625" customWidth="1"/>
    <col min="12" max="12" width="4.5" customWidth="1"/>
    <col min="13" max="13" width="4" customWidth="1"/>
    <col min="14" max="18" width="3.6640625" bestFit="1" customWidth="1"/>
    <col min="19" max="19" width="4.33203125" bestFit="1" customWidth="1"/>
    <col min="20" max="21" width="3.6640625" bestFit="1" customWidth="1"/>
    <col min="22" max="22" width="4" bestFit="1" customWidth="1"/>
    <col min="23" max="23" width="3.6640625" bestFit="1" customWidth="1"/>
    <col min="24" max="24" width="4.33203125" bestFit="1" customWidth="1"/>
    <col min="25" max="37" width="3.6640625" bestFit="1" customWidth="1"/>
    <col min="38" max="53" width="3.6640625" customWidth="1"/>
    <col min="54" max="55" width="3.6640625" bestFit="1" customWidth="1"/>
    <col min="56" max="57" width="3.6640625" customWidth="1"/>
    <col min="58" max="58" width="3.6640625" bestFit="1" customWidth="1"/>
    <col min="59" max="59" width="4"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13" t="s">
        <v>103</v>
      </c>
      <c r="C2" s="13">
        <f>COUNTA(A4:A96)</f>
        <v>19</v>
      </c>
      <c r="D2" s="13">
        <f>SUM(F4:F96)</f>
        <v>20</v>
      </c>
      <c r="E2" s="13">
        <f>SUM(G4:G96)</f>
        <v>507</v>
      </c>
      <c r="F2" s="13">
        <f>IF(D2=0,0,E2/D2)</f>
        <v>25.35</v>
      </c>
      <c r="G2" s="13">
        <f>SUM(I4:I96)</f>
        <v>2665</v>
      </c>
      <c r="H2" s="13">
        <f>SUM(J4:J96)</f>
        <v>885</v>
      </c>
      <c r="I2" s="13">
        <f>IF(E2=0,0,H2/E2)</f>
        <v>1.7455621301775148</v>
      </c>
      <c r="J2" s="13">
        <f>SUM(L4:L96)</f>
        <v>2572</v>
      </c>
      <c r="K2" s="13">
        <f>IF(E2=0,0,J2/E2)</f>
        <v>5.0729783037475347</v>
      </c>
      <c r="L2" s="13">
        <f>IF($C$2=0,0,COUNTIF(D4:D96,1)/$C$2*100)</f>
        <v>100</v>
      </c>
      <c r="M2" s="13">
        <f>IF($C$2=0,0,COUNTIF(E4:E96,1)/$C$2*100)</f>
        <v>100</v>
      </c>
      <c r="N2" s="17">
        <f>IF($C$2=0,0,SUM(N4:N96)/$C$2*100)</f>
        <v>10.526315789473683</v>
      </c>
      <c r="O2" s="13">
        <f t="shared" ref="O2:U2" si="0">IF($C$2=0,0,COUNTIF(O4:O96,1)/$C$2*100)</f>
        <v>89.473684210526315</v>
      </c>
      <c r="P2" s="13">
        <f t="shared" si="0"/>
        <v>57.894736842105267</v>
      </c>
      <c r="Q2" s="13">
        <f t="shared" si="0"/>
        <v>31.578947368421051</v>
      </c>
      <c r="R2" s="13">
        <f t="shared" si="0"/>
        <v>78.94736842105263</v>
      </c>
      <c r="S2" s="13">
        <f t="shared" si="0"/>
        <v>100</v>
      </c>
      <c r="T2" s="13">
        <f t="shared" si="0"/>
        <v>26.315789473684209</v>
      </c>
      <c r="U2" s="13">
        <f t="shared" si="0"/>
        <v>94.73684210526315</v>
      </c>
      <c r="V2" s="13">
        <f>IF(COUNTIF(U4:U102,0)=0,100,(COUNTIFS(V4:V102,1,U4:U102,0)/COUNTIF(U4:U102,0))*100)</f>
        <v>100</v>
      </c>
      <c r="W2" s="13">
        <f t="shared" ref="W2:AE2" si="1">IF($C$2=0,0,COUNTIF(W4:W96,1)/$C$2*100)</f>
        <v>15.789473684210526</v>
      </c>
      <c r="X2" s="13">
        <f t="shared" si="1"/>
        <v>100</v>
      </c>
      <c r="Y2" s="13">
        <f t="shared" si="1"/>
        <v>78.94736842105263</v>
      </c>
      <c r="Z2" s="13">
        <f t="shared" si="1"/>
        <v>89.473684210526315</v>
      </c>
      <c r="AA2" s="13">
        <f t="shared" si="1"/>
        <v>94.73684210526315</v>
      </c>
      <c r="AB2" s="13">
        <f t="shared" si="1"/>
        <v>100</v>
      </c>
      <c r="AC2" s="13">
        <f t="shared" si="1"/>
        <v>100</v>
      </c>
      <c r="AD2" s="13">
        <f t="shared" si="1"/>
        <v>94.73684210526315</v>
      </c>
      <c r="AE2" s="13">
        <f t="shared" si="1"/>
        <v>100</v>
      </c>
      <c r="AF2" s="13">
        <f>SUM(AF4:AF96)</f>
        <v>93</v>
      </c>
      <c r="AG2" s="13">
        <f t="shared" ref="AG2:AT2" si="2">IF($C$2=0,0,COUNTIF(AG4:AG96,1)/$C$2*100)</f>
        <v>89.473684210526315</v>
      </c>
      <c r="AH2" s="13">
        <f t="shared" si="2"/>
        <v>89.473684210526315</v>
      </c>
      <c r="AI2" s="13">
        <f t="shared" si="2"/>
        <v>36.84210526315789</v>
      </c>
      <c r="AJ2" s="13">
        <f t="shared" si="2"/>
        <v>94.73684210526315</v>
      </c>
      <c r="AK2" s="13">
        <f t="shared" si="2"/>
        <v>68.421052631578945</v>
      </c>
      <c r="AL2" s="13">
        <f t="shared" si="2"/>
        <v>63.157894736842103</v>
      </c>
      <c r="AM2" s="13">
        <f t="shared" si="2"/>
        <v>0</v>
      </c>
      <c r="AN2" s="13">
        <f t="shared" si="2"/>
        <v>73.68421052631578</v>
      </c>
      <c r="AO2" s="13">
        <f t="shared" si="2"/>
        <v>0</v>
      </c>
      <c r="AP2" s="13">
        <f t="shared" si="2"/>
        <v>100</v>
      </c>
      <c r="AQ2" s="13">
        <f t="shared" si="2"/>
        <v>100</v>
      </c>
      <c r="AR2" s="13">
        <f t="shared" si="2"/>
        <v>84.210526315789465</v>
      </c>
      <c r="AS2" s="13">
        <f t="shared" si="2"/>
        <v>89.473684210526315</v>
      </c>
      <c r="AT2" s="13">
        <f t="shared" si="2"/>
        <v>89.473684210526315</v>
      </c>
      <c r="AU2" s="14">
        <f>IF(E2=0,0,(206.835-(84.6*(I2))-(1.015*(F2))))</f>
        <v>33.430193786982258</v>
      </c>
      <c r="AV2" s="14">
        <f>IF(E2=0,0,(0.39*F2)+(11.8*I2)-15.59)</f>
        <v>14.894133136094677</v>
      </c>
      <c r="AW2" s="14">
        <f>IF(E2=0,0,((0.0588*K2*100)-(0.296*(D2/E2)*100)-15.8))</f>
        <v>12.861459566074952</v>
      </c>
      <c r="AX2" s="14">
        <f>IF(G2=0,0,(4.71*K2)+(0.5*F2)-21.43)</f>
        <v>15.138727810650884</v>
      </c>
      <c r="AY2" s="13">
        <f>IF($C$2=0,0,COUNTIF(AY4:AY96,1)/$C$2*100)</f>
        <v>89.473684210526315</v>
      </c>
      <c r="AZ2" s="13">
        <f>IF($C$2=0,0,COUNTIF(AZ4:AZ96,1)/$C$2*100)</f>
        <v>100</v>
      </c>
      <c r="BA2" s="13">
        <f>IF($C$2=0,0,COUNTIF(BA4:BA96,1)/$C$2*100)</f>
        <v>100</v>
      </c>
      <c r="BG2" s="14">
        <f>IF(E2=0,0,AF2/E2*1000)</f>
        <v>183.4319526627219</v>
      </c>
      <c r="BH2" s="15">
        <f>E2/200/24/60</f>
        <v>1.7604166666666669E-3</v>
      </c>
      <c r="BI2" s="15">
        <f>IF($C$2=0,0,BH2/$C$2)</f>
        <v>9.2653508771929841E-5</v>
      </c>
      <c r="BJ2" s="13">
        <f>IF($C$2=0,0,D2/$C$2)</f>
        <v>1.0526315789473684</v>
      </c>
      <c r="BK2" s="13">
        <f>IF($C$2=0,0,E2/$C$2)</f>
        <v>26.684210526315791</v>
      </c>
      <c r="BL2" s="13">
        <f>IF($C$2=0,0,AF2/$C$2)</f>
        <v>4.8947368421052628</v>
      </c>
      <c r="BM2" s="13">
        <f>(0.5*W2)+(0.5*X2)</f>
        <v>57.89473684210526</v>
      </c>
      <c r="BN2" s="13">
        <f>IF(C2=0,0,J2/G2*100)</f>
        <v>96.510318949343343</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64" x14ac:dyDescent="0.2">
      <c r="A4">
        <v>1</v>
      </c>
      <c r="B4" s="23" t="s">
        <v>1292</v>
      </c>
      <c r="C4" s="3" t="s">
        <v>207</v>
      </c>
      <c r="D4">
        <v>1</v>
      </c>
      <c r="E4">
        <v>1</v>
      </c>
      <c r="F4">
        <f>IF(B4="",0,(LEN(B4)-LEN(SUBSTITUTE(B4,". ","."))+1))</f>
        <v>1</v>
      </c>
      <c r="G4">
        <f>IF(B4="",0,LEN(B4)-LEN(SUBSTITUTE(B4," ",""))+1)</f>
        <v>21</v>
      </c>
      <c r="H4">
        <f>IF(F4=0,0,G4/F4)</f>
        <v>21</v>
      </c>
      <c r="I4">
        <f>LEN(SUBSTITUTE(B4," ",""))</f>
        <v>116</v>
      </c>
      <c r="J4">
        <v>33</v>
      </c>
      <c r="K4">
        <f>IF(G4=0,0,J4/G4)</f>
        <v>1.5714285714285714</v>
      </c>
      <c r="L4">
        <f>LEN(SUBSTITUTE(SUBSTITUTE(SUBSTITUTE(SUBSTITUTE(SUBSTITUTE(SUBSTITUTE(SUBSTITUTE(SUBSTITUTE(SUBSTITUTE(SUBSTITUTE(SUBSTITUTE(SUBSTITUTE(SUBSTITUTE(SUBSTITUTE(SUBSTITUTE(SUBSTITUTE(SUBSTITUTE(SUBSTITUTE(SUBSTITUTE(B4," ",""),".",""),",",""),"?",""),"!",""),";",""),"(",""),")",""),"[",""),"]",""),"-",""),"{",""),"}",""),"/",""),"+",""),"*",""),"_",""),"&amp;",""),"#",""))</f>
        <v>102</v>
      </c>
      <c r="M4" s="2">
        <f>IF(G4=0,0,L4/G4)</f>
        <v>4.8571428571428568</v>
      </c>
      <c r="N4">
        <v>0</v>
      </c>
      <c r="O4">
        <v>1</v>
      </c>
      <c r="P4">
        <v>1</v>
      </c>
      <c r="Q4">
        <v>0</v>
      </c>
      <c r="R4">
        <v>1</v>
      </c>
      <c r="S4">
        <v>1</v>
      </c>
      <c r="T4">
        <f>QUOTIENT((Q4+R4+S4),3)</f>
        <v>0</v>
      </c>
      <c r="U4">
        <v>1</v>
      </c>
      <c r="V4">
        <v>1</v>
      </c>
      <c r="W4">
        <f>QUOTIENT((P4+T4),2)</f>
        <v>0</v>
      </c>
      <c r="X4">
        <f>IF(U4=1,1,IF(V4=1,1,0))</f>
        <v>1</v>
      </c>
      <c r="Y4" s="30">
        <v>1</v>
      </c>
      <c r="Z4">
        <v>1</v>
      </c>
      <c r="AA4">
        <v>1</v>
      </c>
      <c r="AB4">
        <v>1</v>
      </c>
      <c r="AC4" s="54">
        <v>1</v>
      </c>
      <c r="AD4">
        <v>1</v>
      </c>
      <c r="AE4" s="5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14</v>
      </c>
      <c r="AG4" s="54">
        <v>1</v>
      </c>
      <c r="AH4">
        <f>IF(G4&gt;0,IF((LEN(B4)-LEN(SUBSTITUTE(B4,"/","")))&gt;0,0,1),0)</f>
        <v>1</v>
      </c>
      <c r="AI4" s="54">
        <v>0</v>
      </c>
      <c r="AJ4" s="54">
        <v>1</v>
      </c>
      <c r="AK4">
        <f>IF(G4&gt;0,IF(((LEN(B4)-LEN(SUBSTITUTE(B4,"(","")))+(LEN(B4)-LEN(SUBSTITUTE(B4,")","")))+(LEN(B4)-LEN(SUBSTITUTE(B4,"[","")))+(LEN(B4)-LEN(SUBSTITUTE(B4,"]","")))+(LEN(B4)-LEN(SUBSTITUTE(B4,"{","")))+(LEN(B4)-LEN(SUBSTITUTE(B4,"}",""))))&gt;0,0,1),0)</f>
        <v>0</v>
      </c>
      <c r="AL4">
        <v>1</v>
      </c>
      <c r="AM4">
        <v>0</v>
      </c>
      <c r="AN4">
        <v>1</v>
      </c>
      <c r="AO4" s="54">
        <v>0</v>
      </c>
      <c r="AP4">
        <v>1</v>
      </c>
      <c r="AQ4" s="54">
        <v>1</v>
      </c>
      <c r="AR4">
        <v>1</v>
      </c>
      <c r="AS4" s="54">
        <v>1</v>
      </c>
      <c r="AT4" s="54">
        <v>1</v>
      </c>
      <c r="AU4">
        <f>IF(G4=0,0,(206.835-(84.6*(K4))-(1.015*(H4))))</f>
        <v>52.577142857142888</v>
      </c>
      <c r="AV4">
        <f>IF(G4=0,0,(0.39*H4)+(11.8*K4)-15.59)</f>
        <v>11.142857142857142</v>
      </c>
      <c r="AW4">
        <f>IF(G4=0,0,((0.0588*M4*100)-(0.296*(F4/G4)*100)-15.8))</f>
        <v>11.350476190476186</v>
      </c>
      <c r="AX4">
        <f>IF(I4=0,0,(4.71*M4)+(0.5*H4)-21.43)</f>
        <v>11.947142857142858</v>
      </c>
      <c r="AY4">
        <v>1</v>
      </c>
      <c r="AZ4" s="54">
        <v>1</v>
      </c>
      <c r="BA4" s="54">
        <v>1</v>
      </c>
      <c r="BB4">
        <v>3</v>
      </c>
      <c r="BG4">
        <f t="shared" ref="BG4:BG22" si="3">IF(G4=0,0,AF4/G4*1000)</f>
        <v>666.66666666666663</v>
      </c>
      <c r="BH4" s="11">
        <f>G4/200/24/60</f>
        <v>7.2916666666666659E-5</v>
      </c>
    </row>
    <row r="5" spans="1:67" ht="80" x14ac:dyDescent="0.2">
      <c r="A5">
        <v>2</v>
      </c>
      <c r="B5" s="19" t="s">
        <v>1293</v>
      </c>
      <c r="C5" s="3" t="s">
        <v>208</v>
      </c>
      <c r="D5">
        <v>1</v>
      </c>
      <c r="E5">
        <v>1</v>
      </c>
      <c r="F5">
        <f t="shared" ref="F5:F61" si="4">IF(B5="",0,(LEN(B5)-LEN(SUBSTITUTE(B5,". ","."))+1))</f>
        <v>1</v>
      </c>
      <c r="G5">
        <f t="shared" ref="G5:G61" si="5">IF(B5="",0,LEN(B5)-LEN(SUBSTITUTE(B5," ",""))+1)</f>
        <v>35</v>
      </c>
      <c r="H5">
        <f t="shared" ref="H5:H61" si="6">IF(F5=0,0,G5/F5)</f>
        <v>35</v>
      </c>
      <c r="I5" s="54">
        <f t="shared" ref="I5:I68" si="7">LEN(SUBSTITUTE(B5," ",""))</f>
        <v>174</v>
      </c>
      <c r="J5">
        <v>57</v>
      </c>
      <c r="K5">
        <f t="shared" ref="K5:K61" si="8">IF(G5=0,0,J5/G5)</f>
        <v>1.6285714285714286</v>
      </c>
      <c r="L5">
        <f t="shared" ref="L5:L68" si="9">LEN(SUBSTITUTE(SUBSTITUTE(SUBSTITUTE(SUBSTITUTE(SUBSTITUTE(SUBSTITUTE(SUBSTITUTE(SUBSTITUTE(SUBSTITUTE(SUBSTITUTE(SUBSTITUTE(SUBSTITUTE(SUBSTITUTE(SUBSTITUTE(SUBSTITUTE(SUBSTITUTE(SUBSTITUTE(SUBSTITUTE(SUBSTITUTE(B5," ",""),".",""),",",""),"?",""),"!",""),";",""),"(",""),")",""),"[",""),"]",""),"-",""),"{",""),"}",""),"/",""),"+",""),"*",""),"_",""),"&amp;",""),"#",""))</f>
        <v>160</v>
      </c>
      <c r="M5" s="2">
        <f t="shared" ref="M5:M61" si="10">IF(G5=0,0,L5/G5)</f>
        <v>4.5714285714285712</v>
      </c>
      <c r="N5">
        <v>0</v>
      </c>
      <c r="O5">
        <v>1</v>
      </c>
      <c r="P5">
        <v>0</v>
      </c>
      <c r="Q5">
        <v>1</v>
      </c>
      <c r="R5" s="54">
        <v>1</v>
      </c>
      <c r="S5">
        <v>1</v>
      </c>
      <c r="T5">
        <f t="shared" ref="T5:T61" si="11">QUOTIENT((Q5+R5+S5),3)</f>
        <v>1</v>
      </c>
      <c r="U5">
        <v>1</v>
      </c>
      <c r="V5">
        <v>1</v>
      </c>
      <c r="W5">
        <f t="shared" ref="W5:Y61" si="12">QUOTIENT((P5+T5),2)</f>
        <v>0</v>
      </c>
      <c r="X5">
        <f t="shared" ref="X5:X61" si="13">IF(U5=1,1,IF(V5=1,1,0))</f>
        <v>1</v>
      </c>
      <c r="Y5" s="31">
        <v>0</v>
      </c>
      <c r="Z5" s="54">
        <v>1</v>
      </c>
      <c r="AA5" s="54">
        <v>1</v>
      </c>
      <c r="AB5" s="54">
        <v>1</v>
      </c>
      <c r="AC5" s="54">
        <v>1</v>
      </c>
      <c r="AD5" s="54">
        <v>1</v>
      </c>
      <c r="AE5" s="54">
        <v>1</v>
      </c>
      <c r="AF5">
        <f t="shared" ref="AF5:AF68" si="14">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14</v>
      </c>
      <c r="AG5" s="54">
        <v>1</v>
      </c>
      <c r="AH5">
        <f t="shared" ref="AH5:AH68" si="15">IF(G5&gt;0,IF((LEN(B5)-LEN(SUBSTITUTE(B5,"/","")))&gt;0,0,1),0)</f>
        <v>0</v>
      </c>
      <c r="AI5" s="54">
        <v>0</v>
      </c>
      <c r="AJ5" s="54">
        <v>1</v>
      </c>
      <c r="AK5">
        <f t="shared" ref="AK5:AK68" si="16">IF(G5&gt;0,IF(((LEN(B5)-LEN(SUBSTITUTE(B5,"(","")))+(LEN(B5)-LEN(SUBSTITUTE(B5,")","")))+(LEN(B5)-LEN(SUBSTITUTE(B5,"[","")))+(LEN(B5)-LEN(SUBSTITUTE(B5,"]","")))+(LEN(B5)-LEN(SUBSTITUTE(B5,"{","")))+(LEN(B5)-LEN(SUBSTITUTE(B5,"}",""))))&gt;0,0,1),0)</f>
        <v>0</v>
      </c>
      <c r="AL5" s="54">
        <v>1</v>
      </c>
      <c r="AM5" s="54">
        <v>0</v>
      </c>
      <c r="AN5" s="54">
        <v>1</v>
      </c>
      <c r="AO5" s="54">
        <v>0</v>
      </c>
      <c r="AP5" s="54">
        <v>1</v>
      </c>
      <c r="AQ5" s="54">
        <v>1</v>
      </c>
      <c r="AR5" s="54">
        <v>1</v>
      </c>
      <c r="AS5" s="54">
        <v>1</v>
      </c>
      <c r="AT5" s="54">
        <v>1</v>
      </c>
      <c r="AU5">
        <f t="shared" ref="AU5:AU61" si="17">IF(G5=0,0,(206.835-(84.6*(K5))-(1.015*(H5))))</f>
        <v>33.532857142857161</v>
      </c>
      <c r="AV5">
        <f t="shared" ref="AV5:AV61" si="18">IF(G5=0,0,(0.39*H5)+(11.8*K5)-15.59)</f>
        <v>17.277142857142859</v>
      </c>
      <c r="AW5" s="54">
        <f t="shared" ref="AW5:AW68" si="19">IF(G5=0,0,((0.0588*M5*100)-(0.296*(F5/G5)*100)-15.8))</f>
        <v>10.234285714285711</v>
      </c>
      <c r="AX5">
        <f t="shared" ref="AX5:AX61" si="20">IF(I5=0,0,(4.71*M5)+(0.5*H5)-21.43)</f>
        <v>17.601428571428571</v>
      </c>
      <c r="AY5" s="54">
        <v>1</v>
      </c>
      <c r="AZ5" s="54">
        <v>1</v>
      </c>
      <c r="BA5" s="54">
        <v>1</v>
      </c>
      <c r="BB5">
        <v>8</v>
      </c>
      <c r="BG5">
        <f t="shared" si="3"/>
        <v>400</v>
      </c>
      <c r="BH5" s="11">
        <f t="shared" ref="BH5:BH61" si="21">G5/200/24/60</f>
        <v>1.2152777777777776E-4</v>
      </c>
    </row>
    <row r="6" spans="1:67" ht="96" x14ac:dyDescent="0.2">
      <c r="A6">
        <v>3</v>
      </c>
      <c r="B6" s="20" t="s">
        <v>1294</v>
      </c>
      <c r="C6" s="3" t="s">
        <v>207</v>
      </c>
      <c r="D6">
        <v>1</v>
      </c>
      <c r="E6">
        <v>1</v>
      </c>
      <c r="F6">
        <f t="shared" si="4"/>
        <v>1</v>
      </c>
      <c r="G6">
        <f t="shared" si="5"/>
        <v>35</v>
      </c>
      <c r="H6">
        <f t="shared" si="6"/>
        <v>35</v>
      </c>
      <c r="I6" s="54">
        <f t="shared" si="7"/>
        <v>185</v>
      </c>
      <c r="J6">
        <v>60</v>
      </c>
      <c r="K6">
        <f t="shared" si="8"/>
        <v>1.7142857142857142</v>
      </c>
      <c r="L6">
        <f t="shared" si="9"/>
        <v>183</v>
      </c>
      <c r="M6" s="2">
        <f t="shared" si="10"/>
        <v>5.2285714285714286</v>
      </c>
      <c r="N6">
        <v>0</v>
      </c>
      <c r="O6">
        <v>1</v>
      </c>
      <c r="P6">
        <v>1</v>
      </c>
      <c r="Q6">
        <v>0</v>
      </c>
      <c r="R6" s="54">
        <v>1</v>
      </c>
      <c r="S6">
        <v>1</v>
      </c>
      <c r="T6">
        <f t="shared" si="11"/>
        <v>0</v>
      </c>
      <c r="U6">
        <v>1</v>
      </c>
      <c r="V6">
        <v>1</v>
      </c>
      <c r="W6">
        <f t="shared" si="12"/>
        <v>0</v>
      </c>
      <c r="X6">
        <f t="shared" si="13"/>
        <v>1</v>
      </c>
      <c r="Y6" s="30">
        <v>1</v>
      </c>
      <c r="Z6" s="54">
        <v>1</v>
      </c>
      <c r="AA6" s="54">
        <v>1</v>
      </c>
      <c r="AB6" s="54">
        <v>1</v>
      </c>
      <c r="AC6" s="54">
        <v>1</v>
      </c>
      <c r="AD6" s="54">
        <v>1</v>
      </c>
      <c r="AE6" s="54">
        <v>1</v>
      </c>
      <c r="AF6">
        <f t="shared" si="14"/>
        <v>2</v>
      </c>
      <c r="AG6" s="54">
        <v>1</v>
      </c>
      <c r="AH6">
        <f t="shared" si="15"/>
        <v>1</v>
      </c>
      <c r="AI6" s="54">
        <v>0</v>
      </c>
      <c r="AJ6" s="54">
        <v>0</v>
      </c>
      <c r="AK6">
        <f t="shared" si="16"/>
        <v>1</v>
      </c>
      <c r="AL6" s="54">
        <v>1</v>
      </c>
      <c r="AM6" s="54">
        <v>0</v>
      </c>
      <c r="AN6" s="54">
        <v>1</v>
      </c>
      <c r="AO6" s="54">
        <v>0</v>
      </c>
      <c r="AP6" s="54">
        <v>1</v>
      </c>
      <c r="AQ6" s="54">
        <v>1</v>
      </c>
      <c r="AR6" s="54">
        <v>1</v>
      </c>
      <c r="AS6" s="54">
        <v>1</v>
      </c>
      <c r="AT6" s="54">
        <v>1</v>
      </c>
      <c r="AU6">
        <f t="shared" si="17"/>
        <v>26.281428571428599</v>
      </c>
      <c r="AV6">
        <f t="shared" si="18"/>
        <v>18.288571428571426</v>
      </c>
      <c r="AW6" s="54">
        <f t="shared" si="19"/>
        <v>14.098285714285712</v>
      </c>
      <c r="AX6">
        <f t="shared" si="20"/>
        <v>20.696571428571424</v>
      </c>
      <c r="AY6" s="54">
        <v>1</v>
      </c>
      <c r="AZ6" s="54">
        <v>1</v>
      </c>
      <c r="BA6" s="54">
        <v>1</v>
      </c>
      <c r="BB6">
        <v>10</v>
      </c>
      <c r="BG6">
        <f t="shared" si="3"/>
        <v>57.142857142857139</v>
      </c>
      <c r="BH6" s="11">
        <f t="shared" si="21"/>
        <v>1.2152777777777776E-4</v>
      </c>
      <c r="BK6" s="11"/>
      <c r="BL6" s="11"/>
    </row>
    <row r="7" spans="1:67" ht="80" x14ac:dyDescent="0.2">
      <c r="A7">
        <v>4</v>
      </c>
      <c r="B7" s="20" t="s">
        <v>1295</v>
      </c>
      <c r="C7" s="3" t="s">
        <v>208</v>
      </c>
      <c r="D7">
        <v>1</v>
      </c>
      <c r="E7">
        <v>1</v>
      </c>
      <c r="F7">
        <f t="shared" si="4"/>
        <v>1</v>
      </c>
      <c r="G7">
        <f t="shared" si="5"/>
        <v>30</v>
      </c>
      <c r="H7">
        <f t="shared" si="6"/>
        <v>30</v>
      </c>
      <c r="I7" s="54">
        <f t="shared" si="7"/>
        <v>161</v>
      </c>
      <c r="J7">
        <v>53</v>
      </c>
      <c r="K7">
        <f t="shared" si="8"/>
        <v>1.7666666666666666</v>
      </c>
      <c r="L7">
        <f t="shared" si="9"/>
        <v>158</v>
      </c>
      <c r="M7" s="2">
        <f t="shared" si="10"/>
        <v>5.2666666666666666</v>
      </c>
      <c r="N7">
        <v>0</v>
      </c>
      <c r="O7">
        <v>1</v>
      </c>
      <c r="P7">
        <v>1</v>
      </c>
      <c r="Q7">
        <v>0</v>
      </c>
      <c r="R7" s="54">
        <v>1</v>
      </c>
      <c r="S7">
        <v>1</v>
      </c>
      <c r="T7">
        <f t="shared" si="11"/>
        <v>0</v>
      </c>
      <c r="U7">
        <v>1</v>
      </c>
      <c r="V7">
        <v>1</v>
      </c>
      <c r="W7">
        <f t="shared" si="12"/>
        <v>0</v>
      </c>
      <c r="X7">
        <f t="shared" si="13"/>
        <v>1</v>
      </c>
      <c r="Y7" s="30">
        <v>1</v>
      </c>
      <c r="Z7" s="54">
        <v>0</v>
      </c>
      <c r="AA7" s="54">
        <v>1</v>
      </c>
      <c r="AB7" s="54">
        <v>1</v>
      </c>
      <c r="AC7" s="54">
        <v>1</v>
      </c>
      <c r="AD7" s="54">
        <v>1</v>
      </c>
      <c r="AE7" s="54">
        <v>1</v>
      </c>
      <c r="AF7">
        <f t="shared" si="14"/>
        <v>3</v>
      </c>
      <c r="AG7" s="54">
        <v>1</v>
      </c>
      <c r="AH7">
        <f t="shared" si="15"/>
        <v>1</v>
      </c>
      <c r="AI7" s="54">
        <v>0</v>
      </c>
      <c r="AJ7" s="54">
        <v>1</v>
      </c>
      <c r="AK7">
        <f t="shared" si="16"/>
        <v>1</v>
      </c>
      <c r="AL7" s="54">
        <v>1</v>
      </c>
      <c r="AM7" s="54">
        <v>0</v>
      </c>
      <c r="AN7" s="54">
        <v>1</v>
      </c>
      <c r="AO7" s="54">
        <v>0</v>
      </c>
      <c r="AP7" s="54">
        <v>1</v>
      </c>
      <c r="AQ7" s="54">
        <v>1</v>
      </c>
      <c r="AR7" s="54">
        <v>1</v>
      </c>
      <c r="AS7" s="54">
        <v>1</v>
      </c>
      <c r="AT7" s="54">
        <v>1</v>
      </c>
      <c r="AU7">
        <f t="shared" si="17"/>
        <v>26.925000000000033</v>
      </c>
      <c r="AV7">
        <f t="shared" si="18"/>
        <v>16.956666666666667</v>
      </c>
      <c r="AW7" s="54">
        <f t="shared" si="19"/>
        <v>14.181333333333331</v>
      </c>
      <c r="AX7">
        <f t="shared" si="20"/>
        <v>18.375999999999998</v>
      </c>
      <c r="AY7" s="54">
        <v>1</v>
      </c>
      <c r="AZ7" s="54">
        <v>1</v>
      </c>
      <c r="BA7" s="54">
        <v>1</v>
      </c>
      <c r="BB7">
        <v>8</v>
      </c>
      <c r="BG7">
        <f t="shared" si="3"/>
        <v>100</v>
      </c>
      <c r="BH7" s="11">
        <f t="shared" si="21"/>
        <v>1.0416666666666666E-4</v>
      </c>
    </row>
    <row r="8" spans="1:67" ht="64" x14ac:dyDescent="0.2">
      <c r="A8">
        <v>5</v>
      </c>
      <c r="B8" s="20" t="s">
        <v>1296</v>
      </c>
      <c r="C8" s="3" t="s">
        <v>207</v>
      </c>
      <c r="D8">
        <v>1</v>
      </c>
      <c r="E8">
        <v>1</v>
      </c>
      <c r="F8">
        <f t="shared" si="4"/>
        <v>1</v>
      </c>
      <c r="G8">
        <f t="shared" si="5"/>
        <v>22</v>
      </c>
      <c r="H8">
        <f t="shared" si="6"/>
        <v>22</v>
      </c>
      <c r="I8" s="54">
        <f t="shared" si="7"/>
        <v>136</v>
      </c>
      <c r="J8">
        <v>45</v>
      </c>
      <c r="K8">
        <f t="shared" si="8"/>
        <v>2.0454545454545454</v>
      </c>
      <c r="L8">
        <f t="shared" si="9"/>
        <v>133</v>
      </c>
      <c r="M8" s="2">
        <f t="shared" si="10"/>
        <v>6.0454545454545459</v>
      </c>
      <c r="N8">
        <v>0</v>
      </c>
      <c r="O8">
        <v>1</v>
      </c>
      <c r="P8">
        <v>1</v>
      </c>
      <c r="Q8">
        <v>0</v>
      </c>
      <c r="R8" s="54">
        <v>1</v>
      </c>
      <c r="S8">
        <v>1</v>
      </c>
      <c r="T8">
        <f t="shared" si="11"/>
        <v>0</v>
      </c>
      <c r="U8">
        <v>1</v>
      </c>
      <c r="V8">
        <v>1</v>
      </c>
      <c r="W8">
        <f t="shared" si="12"/>
        <v>0</v>
      </c>
      <c r="X8">
        <f t="shared" si="13"/>
        <v>1</v>
      </c>
      <c r="Y8" s="30">
        <v>1</v>
      </c>
      <c r="Z8" s="54">
        <v>0</v>
      </c>
      <c r="AA8" s="54">
        <v>1</v>
      </c>
      <c r="AB8" s="54">
        <v>1</v>
      </c>
      <c r="AC8" s="54">
        <v>1</v>
      </c>
      <c r="AD8" s="54">
        <v>1</v>
      </c>
      <c r="AE8" s="54">
        <v>1</v>
      </c>
      <c r="AF8">
        <f t="shared" si="14"/>
        <v>3</v>
      </c>
      <c r="AG8" s="54">
        <v>1</v>
      </c>
      <c r="AH8">
        <f t="shared" si="15"/>
        <v>1</v>
      </c>
      <c r="AI8" s="54">
        <v>1</v>
      </c>
      <c r="AJ8" s="54">
        <v>1</v>
      </c>
      <c r="AK8">
        <f t="shared" si="16"/>
        <v>1</v>
      </c>
      <c r="AL8" s="54">
        <v>1</v>
      </c>
      <c r="AM8" s="54">
        <v>0</v>
      </c>
      <c r="AN8" s="54">
        <v>1</v>
      </c>
      <c r="AO8" s="54">
        <v>0</v>
      </c>
      <c r="AP8" s="54">
        <v>1</v>
      </c>
      <c r="AQ8" s="54">
        <v>1</v>
      </c>
      <c r="AR8" s="54">
        <v>1</v>
      </c>
      <c r="AS8" s="54">
        <v>1</v>
      </c>
      <c r="AT8" s="54">
        <v>1</v>
      </c>
      <c r="AU8">
        <f t="shared" si="17"/>
        <v>11.459545454545477</v>
      </c>
      <c r="AV8">
        <f t="shared" si="18"/>
        <v>17.126363636363639</v>
      </c>
      <c r="AW8" s="54">
        <f t="shared" si="19"/>
        <v>18.401818181818182</v>
      </c>
      <c r="AX8">
        <f t="shared" si="20"/>
        <v>18.044090909090912</v>
      </c>
      <c r="AY8" s="54">
        <v>1</v>
      </c>
      <c r="AZ8" s="54">
        <v>1</v>
      </c>
      <c r="BA8" s="54">
        <v>1</v>
      </c>
      <c r="BB8">
        <v>6</v>
      </c>
      <c r="BG8">
        <f t="shared" si="3"/>
        <v>136.36363636363635</v>
      </c>
      <c r="BH8" s="11">
        <f t="shared" si="21"/>
        <v>7.6388888888888887E-5</v>
      </c>
    </row>
    <row r="9" spans="1:67" ht="80" x14ac:dyDescent="0.2">
      <c r="A9">
        <v>6</v>
      </c>
      <c r="B9" s="23" t="s">
        <v>1297</v>
      </c>
      <c r="C9" s="3" t="s">
        <v>207</v>
      </c>
      <c r="D9">
        <v>1</v>
      </c>
      <c r="E9">
        <v>1</v>
      </c>
      <c r="F9">
        <f t="shared" si="4"/>
        <v>1</v>
      </c>
      <c r="G9">
        <f t="shared" si="5"/>
        <v>28</v>
      </c>
      <c r="H9">
        <f t="shared" si="6"/>
        <v>28</v>
      </c>
      <c r="I9" s="54">
        <f t="shared" si="7"/>
        <v>148</v>
      </c>
      <c r="J9">
        <v>51</v>
      </c>
      <c r="K9">
        <f t="shared" si="8"/>
        <v>1.8214285714285714</v>
      </c>
      <c r="L9">
        <f t="shared" si="9"/>
        <v>145</v>
      </c>
      <c r="M9" s="2">
        <f t="shared" si="10"/>
        <v>5.1785714285714288</v>
      </c>
      <c r="N9">
        <v>0</v>
      </c>
      <c r="O9">
        <v>1</v>
      </c>
      <c r="P9">
        <v>0</v>
      </c>
      <c r="Q9">
        <v>0</v>
      </c>
      <c r="R9" s="54">
        <v>0</v>
      </c>
      <c r="S9">
        <v>1</v>
      </c>
      <c r="T9">
        <f t="shared" si="11"/>
        <v>0</v>
      </c>
      <c r="U9">
        <v>1</v>
      </c>
      <c r="V9">
        <v>1</v>
      </c>
      <c r="W9">
        <f t="shared" si="12"/>
        <v>0</v>
      </c>
      <c r="X9">
        <f t="shared" si="13"/>
        <v>1</v>
      </c>
      <c r="Y9" s="30">
        <v>1</v>
      </c>
      <c r="Z9" s="54">
        <v>1</v>
      </c>
      <c r="AA9" s="54">
        <v>1</v>
      </c>
      <c r="AB9" s="54">
        <v>1</v>
      </c>
      <c r="AC9" s="54">
        <v>1</v>
      </c>
      <c r="AD9" s="54">
        <v>1</v>
      </c>
      <c r="AE9" s="54">
        <v>1</v>
      </c>
      <c r="AF9">
        <f t="shared" si="14"/>
        <v>3</v>
      </c>
      <c r="AG9" s="54">
        <v>1</v>
      </c>
      <c r="AH9">
        <f t="shared" si="15"/>
        <v>1</v>
      </c>
      <c r="AI9" s="54">
        <v>0</v>
      </c>
      <c r="AJ9" s="54">
        <v>1</v>
      </c>
      <c r="AK9">
        <f t="shared" si="16"/>
        <v>1</v>
      </c>
      <c r="AL9" s="54">
        <v>1</v>
      </c>
      <c r="AM9" s="54">
        <v>0</v>
      </c>
      <c r="AN9" s="54">
        <v>0</v>
      </c>
      <c r="AO9" s="54">
        <v>0</v>
      </c>
      <c r="AP9" s="54">
        <v>1</v>
      </c>
      <c r="AQ9" s="54">
        <v>1</v>
      </c>
      <c r="AR9" s="54">
        <v>1</v>
      </c>
      <c r="AS9" s="54">
        <v>1</v>
      </c>
      <c r="AT9" s="54">
        <v>0</v>
      </c>
      <c r="AU9">
        <f t="shared" si="17"/>
        <v>24.322142857142882</v>
      </c>
      <c r="AV9">
        <f t="shared" si="18"/>
        <v>16.822857142857142</v>
      </c>
      <c r="AW9" s="54">
        <f t="shared" si="19"/>
        <v>13.592857142857142</v>
      </c>
      <c r="AX9">
        <f t="shared" si="20"/>
        <v>16.961071428571429</v>
      </c>
      <c r="AY9" s="54">
        <v>1</v>
      </c>
      <c r="AZ9" s="54">
        <v>1</v>
      </c>
      <c r="BA9" s="54">
        <v>1</v>
      </c>
      <c r="BB9">
        <v>6</v>
      </c>
      <c r="BG9">
        <f t="shared" si="3"/>
        <v>107.14285714285714</v>
      </c>
      <c r="BH9" s="11">
        <f t="shared" si="21"/>
        <v>9.722222222222223E-5</v>
      </c>
    </row>
    <row r="10" spans="1:67" ht="48" x14ac:dyDescent="0.2">
      <c r="A10">
        <v>7</v>
      </c>
      <c r="B10" s="20" t="s">
        <v>1298</v>
      </c>
      <c r="C10" s="3" t="s">
        <v>207</v>
      </c>
      <c r="D10">
        <v>1</v>
      </c>
      <c r="E10">
        <v>1</v>
      </c>
      <c r="F10">
        <f t="shared" si="4"/>
        <v>2</v>
      </c>
      <c r="G10">
        <f t="shared" si="5"/>
        <v>16</v>
      </c>
      <c r="H10">
        <f t="shared" si="6"/>
        <v>8</v>
      </c>
      <c r="I10" s="54">
        <f t="shared" si="7"/>
        <v>77</v>
      </c>
      <c r="J10">
        <v>23</v>
      </c>
      <c r="K10">
        <f t="shared" si="8"/>
        <v>1.4375</v>
      </c>
      <c r="L10">
        <f t="shared" si="9"/>
        <v>71</v>
      </c>
      <c r="M10" s="2">
        <f t="shared" si="10"/>
        <v>4.4375</v>
      </c>
      <c r="N10">
        <v>0</v>
      </c>
      <c r="O10">
        <v>0</v>
      </c>
      <c r="P10">
        <v>1</v>
      </c>
      <c r="Q10">
        <v>0</v>
      </c>
      <c r="R10" s="54">
        <v>1</v>
      </c>
      <c r="S10">
        <v>1</v>
      </c>
      <c r="T10">
        <f t="shared" si="11"/>
        <v>0</v>
      </c>
      <c r="U10">
        <v>1</v>
      </c>
      <c r="V10">
        <v>1</v>
      </c>
      <c r="W10">
        <f t="shared" si="12"/>
        <v>0</v>
      </c>
      <c r="X10">
        <f t="shared" si="13"/>
        <v>1</v>
      </c>
      <c r="Y10" s="30">
        <v>1</v>
      </c>
      <c r="Z10" s="54">
        <v>1</v>
      </c>
      <c r="AA10" s="54">
        <v>1</v>
      </c>
      <c r="AB10" s="54">
        <v>1</v>
      </c>
      <c r="AC10" s="54">
        <v>1</v>
      </c>
      <c r="AD10" s="54">
        <v>1</v>
      </c>
      <c r="AE10" s="54">
        <v>1</v>
      </c>
      <c r="AF10">
        <f t="shared" si="14"/>
        <v>6</v>
      </c>
      <c r="AG10" s="54">
        <v>1</v>
      </c>
      <c r="AH10">
        <f t="shared" si="15"/>
        <v>1</v>
      </c>
      <c r="AI10" s="54">
        <v>1</v>
      </c>
      <c r="AJ10" s="54">
        <v>1</v>
      </c>
      <c r="AK10">
        <f t="shared" si="16"/>
        <v>0</v>
      </c>
      <c r="AL10" s="54">
        <v>1</v>
      </c>
      <c r="AM10" s="54">
        <v>0</v>
      </c>
      <c r="AN10" s="54">
        <v>1</v>
      </c>
      <c r="AO10" s="54">
        <v>0</v>
      </c>
      <c r="AP10" s="54">
        <v>1</v>
      </c>
      <c r="AQ10" s="54">
        <v>1</v>
      </c>
      <c r="AR10" s="54">
        <v>1</v>
      </c>
      <c r="AS10" s="54">
        <v>1</v>
      </c>
      <c r="AT10" s="54">
        <v>1</v>
      </c>
      <c r="AU10">
        <f t="shared" si="17"/>
        <v>77.102500000000006</v>
      </c>
      <c r="AV10">
        <f t="shared" si="18"/>
        <v>4.4925000000000033</v>
      </c>
      <c r="AW10" s="54">
        <f t="shared" si="19"/>
        <v>6.5925000000000011</v>
      </c>
      <c r="AX10">
        <f t="shared" si="20"/>
        <v>3.4706250000000018</v>
      </c>
      <c r="AY10" s="54">
        <v>1</v>
      </c>
      <c r="AZ10" s="54">
        <v>1</v>
      </c>
      <c r="BA10" s="54">
        <v>1</v>
      </c>
      <c r="BB10">
        <v>2</v>
      </c>
      <c r="BG10">
        <f t="shared" si="3"/>
        <v>375</v>
      </c>
      <c r="BH10" s="11">
        <f t="shared" si="21"/>
        <v>5.5555555555555558E-5</v>
      </c>
    </row>
    <row r="11" spans="1:67" ht="80" x14ac:dyDescent="0.2">
      <c r="A11">
        <v>8</v>
      </c>
      <c r="B11" s="20" t="s">
        <v>1299</v>
      </c>
      <c r="C11" s="3" t="s">
        <v>208</v>
      </c>
      <c r="D11">
        <v>1</v>
      </c>
      <c r="E11">
        <v>1</v>
      </c>
      <c r="F11">
        <f t="shared" si="4"/>
        <v>1</v>
      </c>
      <c r="G11">
        <f t="shared" si="5"/>
        <v>33</v>
      </c>
      <c r="H11">
        <f t="shared" si="6"/>
        <v>33</v>
      </c>
      <c r="I11" s="54">
        <f t="shared" si="7"/>
        <v>162</v>
      </c>
      <c r="J11">
        <v>54</v>
      </c>
      <c r="K11">
        <f t="shared" si="8"/>
        <v>1.6363636363636365</v>
      </c>
      <c r="L11">
        <f t="shared" si="9"/>
        <v>152</v>
      </c>
      <c r="M11" s="2">
        <f t="shared" si="10"/>
        <v>4.6060606060606064</v>
      </c>
      <c r="N11">
        <v>0</v>
      </c>
      <c r="O11">
        <v>1</v>
      </c>
      <c r="P11">
        <v>0</v>
      </c>
      <c r="Q11">
        <v>1</v>
      </c>
      <c r="R11" s="54">
        <v>1</v>
      </c>
      <c r="S11">
        <v>1</v>
      </c>
      <c r="T11">
        <f t="shared" si="11"/>
        <v>1</v>
      </c>
      <c r="U11">
        <v>1</v>
      </c>
      <c r="V11">
        <v>1</v>
      </c>
      <c r="W11">
        <f t="shared" si="12"/>
        <v>0</v>
      </c>
      <c r="X11">
        <f t="shared" si="13"/>
        <v>1</v>
      </c>
      <c r="Y11" s="31">
        <v>0</v>
      </c>
      <c r="Z11" s="54">
        <v>1</v>
      </c>
      <c r="AA11" s="54">
        <v>1</v>
      </c>
      <c r="AB11" s="54">
        <v>1</v>
      </c>
      <c r="AC11" s="54">
        <v>1</v>
      </c>
      <c r="AD11" s="54">
        <v>1</v>
      </c>
      <c r="AE11" s="54">
        <v>1</v>
      </c>
      <c r="AF11">
        <f t="shared" si="14"/>
        <v>10</v>
      </c>
      <c r="AG11" s="54">
        <v>1</v>
      </c>
      <c r="AH11">
        <f t="shared" si="15"/>
        <v>0</v>
      </c>
      <c r="AI11" s="54">
        <v>1</v>
      </c>
      <c r="AJ11" s="54">
        <v>1</v>
      </c>
      <c r="AK11">
        <f t="shared" si="16"/>
        <v>0</v>
      </c>
      <c r="AL11" s="54">
        <v>1</v>
      </c>
      <c r="AM11" s="54">
        <v>0</v>
      </c>
      <c r="AN11" s="54">
        <v>1</v>
      </c>
      <c r="AO11" s="54">
        <v>0</v>
      </c>
      <c r="AP11" s="54">
        <v>1</v>
      </c>
      <c r="AQ11" s="54">
        <v>1</v>
      </c>
      <c r="AR11" s="54">
        <v>1</v>
      </c>
      <c r="AS11" s="54">
        <v>1</v>
      </c>
      <c r="AT11" s="54">
        <v>1</v>
      </c>
      <c r="AU11">
        <f t="shared" si="17"/>
        <v>34.903636363636373</v>
      </c>
      <c r="AV11">
        <f t="shared" si="18"/>
        <v>16.589090909090917</v>
      </c>
      <c r="AW11" s="54">
        <f t="shared" si="19"/>
        <v>10.386666666666667</v>
      </c>
      <c r="AX11">
        <f t="shared" si="20"/>
        <v>16.764545454545456</v>
      </c>
      <c r="AY11" s="54">
        <v>1</v>
      </c>
      <c r="AZ11" s="54">
        <v>1</v>
      </c>
      <c r="BA11" s="54">
        <v>1</v>
      </c>
      <c r="BB11">
        <v>8</v>
      </c>
      <c r="BG11">
        <f t="shared" si="3"/>
        <v>303.03030303030306</v>
      </c>
      <c r="BH11" s="11">
        <f t="shared" si="21"/>
        <v>1.1458333333333333E-4</v>
      </c>
    </row>
    <row r="12" spans="1:67" ht="48" x14ac:dyDescent="0.2">
      <c r="A12" t="s">
        <v>145</v>
      </c>
      <c r="B12" s="19" t="s">
        <v>1286</v>
      </c>
      <c r="C12" s="3" t="s">
        <v>207</v>
      </c>
      <c r="D12">
        <v>1</v>
      </c>
      <c r="E12">
        <v>1</v>
      </c>
      <c r="F12">
        <f t="shared" si="4"/>
        <v>1</v>
      </c>
      <c r="G12">
        <f t="shared" si="5"/>
        <v>15</v>
      </c>
      <c r="H12">
        <f t="shared" si="6"/>
        <v>15</v>
      </c>
      <c r="I12" s="54">
        <f t="shared" si="7"/>
        <v>68</v>
      </c>
      <c r="J12">
        <v>22</v>
      </c>
      <c r="K12">
        <f t="shared" si="8"/>
        <v>1.4666666666666666</v>
      </c>
      <c r="L12">
        <f t="shared" si="9"/>
        <v>66</v>
      </c>
      <c r="M12" s="2">
        <f t="shared" si="10"/>
        <v>4.4000000000000004</v>
      </c>
      <c r="N12">
        <v>0</v>
      </c>
      <c r="O12">
        <v>1</v>
      </c>
      <c r="P12">
        <v>1</v>
      </c>
      <c r="Q12">
        <v>1</v>
      </c>
      <c r="R12" s="54">
        <v>1</v>
      </c>
      <c r="S12">
        <v>1</v>
      </c>
      <c r="T12">
        <f t="shared" si="11"/>
        <v>1</v>
      </c>
      <c r="U12">
        <v>1</v>
      </c>
      <c r="V12">
        <v>1</v>
      </c>
      <c r="W12">
        <f t="shared" si="12"/>
        <v>1</v>
      </c>
      <c r="X12">
        <f t="shared" si="13"/>
        <v>1</v>
      </c>
      <c r="Y12" s="31">
        <v>0</v>
      </c>
      <c r="Z12" s="54">
        <v>1</v>
      </c>
      <c r="AA12" s="54">
        <v>1</v>
      </c>
      <c r="AB12" s="54">
        <v>1</v>
      </c>
      <c r="AC12" s="54">
        <v>1</v>
      </c>
      <c r="AD12" s="54">
        <v>1</v>
      </c>
      <c r="AE12" s="54">
        <v>1</v>
      </c>
      <c r="AF12">
        <f t="shared" si="14"/>
        <v>2</v>
      </c>
      <c r="AG12" s="54">
        <v>1</v>
      </c>
      <c r="AH12">
        <f t="shared" si="15"/>
        <v>1</v>
      </c>
      <c r="AI12" s="54">
        <v>0</v>
      </c>
      <c r="AJ12" s="54">
        <v>1</v>
      </c>
      <c r="AK12">
        <f t="shared" si="16"/>
        <v>1</v>
      </c>
      <c r="AL12" s="54">
        <v>0</v>
      </c>
      <c r="AM12" s="54">
        <v>0</v>
      </c>
      <c r="AN12" s="54">
        <v>1</v>
      </c>
      <c r="AO12" s="54">
        <v>0</v>
      </c>
      <c r="AP12" s="54">
        <v>1</v>
      </c>
      <c r="AQ12" s="54">
        <v>1</v>
      </c>
      <c r="AR12" s="54">
        <v>1</v>
      </c>
      <c r="AS12" s="54">
        <v>1</v>
      </c>
      <c r="AT12" s="54">
        <v>1</v>
      </c>
      <c r="AU12">
        <f t="shared" si="17"/>
        <v>67.53000000000003</v>
      </c>
      <c r="AV12">
        <f t="shared" si="18"/>
        <v>7.5666666666666664</v>
      </c>
      <c r="AW12" s="54">
        <f t="shared" si="19"/>
        <v>8.0986666666666665</v>
      </c>
      <c r="AX12">
        <f t="shared" si="20"/>
        <v>6.7940000000000005</v>
      </c>
      <c r="AY12" s="54">
        <v>1</v>
      </c>
      <c r="AZ12" s="54">
        <v>1</v>
      </c>
      <c r="BA12" s="54">
        <v>1</v>
      </c>
      <c r="BB12">
        <v>3</v>
      </c>
      <c r="BG12">
        <f t="shared" si="3"/>
        <v>133.33333333333334</v>
      </c>
      <c r="BH12" s="11">
        <f t="shared" si="21"/>
        <v>5.208333333333333E-5</v>
      </c>
    </row>
    <row r="13" spans="1:67" ht="64" x14ac:dyDescent="0.2">
      <c r="A13" t="s">
        <v>146</v>
      </c>
      <c r="B13" s="20" t="s">
        <v>1300</v>
      </c>
      <c r="C13" s="3" t="s">
        <v>207</v>
      </c>
      <c r="D13">
        <v>1</v>
      </c>
      <c r="E13">
        <v>1</v>
      </c>
      <c r="F13">
        <f t="shared" si="4"/>
        <v>1</v>
      </c>
      <c r="G13">
        <f t="shared" si="5"/>
        <v>22</v>
      </c>
      <c r="H13">
        <f t="shared" si="6"/>
        <v>22</v>
      </c>
      <c r="I13" s="54">
        <f t="shared" si="7"/>
        <v>126</v>
      </c>
      <c r="J13">
        <v>42</v>
      </c>
      <c r="K13">
        <f t="shared" si="8"/>
        <v>1.9090909090909092</v>
      </c>
      <c r="L13">
        <f t="shared" si="9"/>
        <v>124</v>
      </c>
      <c r="M13" s="2">
        <f t="shared" si="10"/>
        <v>5.6363636363636367</v>
      </c>
      <c r="N13">
        <v>0</v>
      </c>
      <c r="O13">
        <v>1</v>
      </c>
      <c r="P13">
        <v>0</v>
      </c>
      <c r="Q13">
        <v>0</v>
      </c>
      <c r="R13" s="54">
        <v>1</v>
      </c>
      <c r="S13">
        <v>1</v>
      </c>
      <c r="T13">
        <f t="shared" si="11"/>
        <v>0</v>
      </c>
      <c r="U13">
        <v>1</v>
      </c>
      <c r="V13">
        <v>1</v>
      </c>
      <c r="W13">
        <f t="shared" si="12"/>
        <v>0</v>
      </c>
      <c r="X13">
        <f t="shared" si="13"/>
        <v>1</v>
      </c>
      <c r="Y13" s="31">
        <v>1</v>
      </c>
      <c r="Z13" s="54">
        <v>1</v>
      </c>
      <c r="AA13" s="54">
        <v>1</v>
      </c>
      <c r="AB13" s="54">
        <v>1</v>
      </c>
      <c r="AC13" s="54">
        <v>1</v>
      </c>
      <c r="AD13" s="54">
        <v>1</v>
      </c>
      <c r="AE13" s="54">
        <v>1</v>
      </c>
      <c r="AF13">
        <f t="shared" si="14"/>
        <v>2</v>
      </c>
      <c r="AG13" s="54">
        <v>1</v>
      </c>
      <c r="AH13">
        <f t="shared" si="15"/>
        <v>1</v>
      </c>
      <c r="AI13" s="54">
        <v>0</v>
      </c>
      <c r="AJ13" s="54">
        <v>1</v>
      </c>
      <c r="AK13">
        <f t="shared" si="16"/>
        <v>1</v>
      </c>
      <c r="AL13" s="54">
        <v>0</v>
      </c>
      <c r="AM13" s="54">
        <v>0</v>
      </c>
      <c r="AN13" s="54">
        <v>0</v>
      </c>
      <c r="AO13" s="54">
        <v>0</v>
      </c>
      <c r="AP13" s="54">
        <v>1</v>
      </c>
      <c r="AQ13" s="54">
        <v>1</v>
      </c>
      <c r="AR13" s="54">
        <v>1</v>
      </c>
      <c r="AS13" s="54">
        <v>1</v>
      </c>
      <c r="AT13" s="54">
        <v>1</v>
      </c>
      <c r="AU13">
        <f t="shared" si="17"/>
        <v>22.995909090909109</v>
      </c>
      <c r="AV13">
        <f t="shared" si="18"/>
        <v>15.517272727272729</v>
      </c>
      <c r="AW13" s="54">
        <f t="shared" si="19"/>
        <v>15.996363636363636</v>
      </c>
      <c r="AX13">
        <f t="shared" si="20"/>
        <v>16.117272727272727</v>
      </c>
      <c r="AY13" s="54">
        <v>1</v>
      </c>
      <c r="AZ13" s="54">
        <v>1</v>
      </c>
      <c r="BA13" s="54">
        <v>1</v>
      </c>
      <c r="BB13">
        <v>7</v>
      </c>
      <c r="BG13">
        <f t="shared" si="3"/>
        <v>90.909090909090907</v>
      </c>
      <c r="BH13" s="11">
        <f t="shared" si="21"/>
        <v>7.6388888888888887E-5</v>
      </c>
    </row>
    <row r="14" spans="1:67" ht="64" x14ac:dyDescent="0.2">
      <c r="A14">
        <v>10</v>
      </c>
      <c r="B14" s="20" t="s">
        <v>1301</v>
      </c>
      <c r="C14" s="3" t="s">
        <v>207</v>
      </c>
      <c r="D14">
        <v>1</v>
      </c>
      <c r="E14">
        <v>1</v>
      </c>
      <c r="F14">
        <f t="shared" si="4"/>
        <v>1</v>
      </c>
      <c r="G14">
        <f t="shared" si="5"/>
        <v>21</v>
      </c>
      <c r="H14">
        <f t="shared" si="6"/>
        <v>21</v>
      </c>
      <c r="I14" s="54">
        <f t="shared" si="7"/>
        <v>113</v>
      </c>
      <c r="J14">
        <v>37</v>
      </c>
      <c r="K14">
        <f t="shared" si="8"/>
        <v>1.7619047619047619</v>
      </c>
      <c r="L14">
        <f t="shared" si="9"/>
        <v>111</v>
      </c>
      <c r="M14" s="2">
        <f t="shared" si="10"/>
        <v>5.2857142857142856</v>
      </c>
      <c r="N14">
        <v>0</v>
      </c>
      <c r="O14">
        <v>1</v>
      </c>
      <c r="P14">
        <v>1</v>
      </c>
      <c r="Q14">
        <v>1</v>
      </c>
      <c r="R14" s="54">
        <v>1</v>
      </c>
      <c r="S14">
        <v>1</v>
      </c>
      <c r="T14">
        <f t="shared" si="11"/>
        <v>1</v>
      </c>
      <c r="U14">
        <v>1</v>
      </c>
      <c r="V14">
        <v>1</v>
      </c>
      <c r="W14">
        <f t="shared" si="12"/>
        <v>1</v>
      </c>
      <c r="X14">
        <f t="shared" si="13"/>
        <v>1</v>
      </c>
      <c r="Y14" s="30">
        <v>1</v>
      </c>
      <c r="Z14" s="54">
        <v>1</v>
      </c>
      <c r="AA14" s="54">
        <v>1</v>
      </c>
      <c r="AB14" s="54">
        <v>1</v>
      </c>
      <c r="AC14" s="54">
        <v>1</v>
      </c>
      <c r="AD14" s="54">
        <v>1</v>
      </c>
      <c r="AE14" s="54">
        <v>1</v>
      </c>
      <c r="AF14">
        <f t="shared" si="14"/>
        <v>2</v>
      </c>
      <c r="AG14" s="54">
        <v>1</v>
      </c>
      <c r="AH14">
        <f t="shared" si="15"/>
        <v>1</v>
      </c>
      <c r="AI14" s="54">
        <v>1</v>
      </c>
      <c r="AJ14" s="54">
        <v>1</v>
      </c>
      <c r="AK14">
        <f t="shared" si="16"/>
        <v>1</v>
      </c>
      <c r="AL14" s="54">
        <v>1</v>
      </c>
      <c r="AM14" s="54">
        <v>0</v>
      </c>
      <c r="AN14" s="54">
        <v>0</v>
      </c>
      <c r="AO14" s="54">
        <v>0</v>
      </c>
      <c r="AP14" s="54">
        <v>1</v>
      </c>
      <c r="AQ14" s="54">
        <v>1</v>
      </c>
      <c r="AR14" s="54">
        <v>0</v>
      </c>
      <c r="AS14" s="54">
        <v>1</v>
      </c>
      <c r="AT14" s="54">
        <v>1</v>
      </c>
      <c r="AU14">
        <f t="shared" si="17"/>
        <v>36.46285714285716</v>
      </c>
      <c r="AV14">
        <f t="shared" si="18"/>
        <v>13.390476190476189</v>
      </c>
      <c r="AW14" s="54">
        <f t="shared" si="19"/>
        <v>13.87047619047619</v>
      </c>
      <c r="AX14">
        <f t="shared" si="20"/>
        <v>13.965714285714284</v>
      </c>
      <c r="AY14" s="54">
        <v>1</v>
      </c>
      <c r="AZ14" s="54">
        <v>1</v>
      </c>
      <c r="BA14" s="54">
        <v>1</v>
      </c>
      <c r="BB14">
        <v>6</v>
      </c>
      <c r="BG14">
        <f t="shared" si="3"/>
        <v>95.238095238095227</v>
      </c>
      <c r="BH14" s="11">
        <f t="shared" si="21"/>
        <v>7.2916666666666659E-5</v>
      </c>
    </row>
    <row r="15" spans="1:67" ht="96" x14ac:dyDescent="0.2">
      <c r="A15">
        <v>11</v>
      </c>
      <c r="B15" s="18" t="s">
        <v>1287</v>
      </c>
      <c r="C15" s="3" t="s">
        <v>207</v>
      </c>
      <c r="D15">
        <v>1</v>
      </c>
      <c r="E15">
        <v>1</v>
      </c>
      <c r="F15">
        <f t="shared" si="4"/>
        <v>1</v>
      </c>
      <c r="G15">
        <f t="shared" si="5"/>
        <v>30</v>
      </c>
      <c r="H15">
        <f t="shared" si="6"/>
        <v>30</v>
      </c>
      <c r="I15" s="54">
        <f t="shared" si="7"/>
        <v>182</v>
      </c>
      <c r="J15">
        <v>64</v>
      </c>
      <c r="K15">
        <f t="shared" si="8"/>
        <v>2.1333333333333333</v>
      </c>
      <c r="L15">
        <f t="shared" si="9"/>
        <v>175</v>
      </c>
      <c r="M15" s="2">
        <f t="shared" si="10"/>
        <v>5.833333333333333</v>
      </c>
      <c r="N15">
        <v>0</v>
      </c>
      <c r="O15">
        <v>1</v>
      </c>
      <c r="P15">
        <v>0</v>
      </c>
      <c r="Q15">
        <v>0</v>
      </c>
      <c r="R15" s="54">
        <v>1</v>
      </c>
      <c r="S15">
        <v>1</v>
      </c>
      <c r="T15">
        <f t="shared" si="11"/>
        <v>0</v>
      </c>
      <c r="U15">
        <v>1</v>
      </c>
      <c r="V15">
        <v>1</v>
      </c>
      <c r="W15">
        <f t="shared" si="12"/>
        <v>0</v>
      </c>
      <c r="X15">
        <f t="shared" si="13"/>
        <v>1</v>
      </c>
      <c r="Y15" s="30">
        <v>1</v>
      </c>
      <c r="Z15" s="54">
        <v>1</v>
      </c>
      <c r="AA15" s="54">
        <v>1</v>
      </c>
      <c r="AB15" s="54">
        <v>1</v>
      </c>
      <c r="AC15" s="54">
        <v>1</v>
      </c>
      <c r="AD15" s="54">
        <v>1</v>
      </c>
      <c r="AE15" s="54">
        <v>1</v>
      </c>
      <c r="AF15">
        <f t="shared" si="14"/>
        <v>7</v>
      </c>
      <c r="AG15" s="54">
        <v>1</v>
      </c>
      <c r="AH15">
        <f t="shared" si="15"/>
        <v>1</v>
      </c>
      <c r="AI15" s="54">
        <v>0</v>
      </c>
      <c r="AJ15" s="54">
        <v>1</v>
      </c>
      <c r="AK15">
        <f t="shared" si="16"/>
        <v>1</v>
      </c>
      <c r="AL15" s="54">
        <v>0</v>
      </c>
      <c r="AM15" s="54">
        <v>0</v>
      </c>
      <c r="AN15" s="54">
        <v>1</v>
      </c>
      <c r="AO15" s="54">
        <v>0</v>
      </c>
      <c r="AP15" s="54">
        <v>1</v>
      </c>
      <c r="AQ15" s="54">
        <v>1</v>
      </c>
      <c r="AR15" s="54">
        <v>0</v>
      </c>
      <c r="AS15" s="54">
        <v>1</v>
      </c>
      <c r="AT15" s="54">
        <v>1</v>
      </c>
      <c r="AU15">
        <f t="shared" si="17"/>
        <v>-4.0949999999999775</v>
      </c>
      <c r="AV15">
        <f t="shared" si="18"/>
        <v>21.283333333333335</v>
      </c>
      <c r="AW15" s="54">
        <f t="shared" si="19"/>
        <v>17.513333333333332</v>
      </c>
      <c r="AX15">
        <f t="shared" si="20"/>
        <v>21.044999999999995</v>
      </c>
      <c r="AY15" s="54">
        <v>0</v>
      </c>
      <c r="AZ15" s="54">
        <v>1</v>
      </c>
      <c r="BA15" s="54">
        <v>1</v>
      </c>
      <c r="BB15">
        <v>12</v>
      </c>
      <c r="BG15">
        <f t="shared" si="3"/>
        <v>233.33333333333334</v>
      </c>
      <c r="BH15" s="11">
        <f t="shared" si="21"/>
        <v>1.0416666666666666E-4</v>
      </c>
    </row>
    <row r="16" spans="1:67" ht="48" x14ac:dyDescent="0.2">
      <c r="A16">
        <v>12</v>
      </c>
      <c r="B16" s="20" t="s">
        <v>1302</v>
      </c>
      <c r="C16" s="3" t="s">
        <v>207</v>
      </c>
      <c r="D16">
        <v>1</v>
      </c>
      <c r="E16">
        <v>1</v>
      </c>
      <c r="F16">
        <f t="shared" si="4"/>
        <v>1</v>
      </c>
      <c r="G16">
        <f t="shared" si="5"/>
        <v>16</v>
      </c>
      <c r="H16">
        <f t="shared" si="6"/>
        <v>16</v>
      </c>
      <c r="I16" s="54">
        <f t="shared" si="7"/>
        <v>92</v>
      </c>
      <c r="J16">
        <v>31</v>
      </c>
      <c r="K16">
        <f t="shared" si="8"/>
        <v>1.9375</v>
      </c>
      <c r="L16">
        <f t="shared" si="9"/>
        <v>90</v>
      </c>
      <c r="M16" s="2">
        <f t="shared" si="10"/>
        <v>5.625</v>
      </c>
      <c r="N16" s="30">
        <v>1</v>
      </c>
      <c r="O16">
        <v>1</v>
      </c>
      <c r="P16">
        <v>1</v>
      </c>
      <c r="Q16" s="30">
        <v>1</v>
      </c>
      <c r="R16" s="54">
        <v>0</v>
      </c>
      <c r="S16">
        <v>1</v>
      </c>
      <c r="T16">
        <f t="shared" si="11"/>
        <v>0</v>
      </c>
      <c r="U16">
        <v>1</v>
      </c>
      <c r="V16">
        <v>1</v>
      </c>
      <c r="W16">
        <f t="shared" si="12"/>
        <v>0</v>
      </c>
      <c r="X16">
        <f t="shared" si="13"/>
        <v>1</v>
      </c>
      <c r="Y16" s="30">
        <v>1</v>
      </c>
      <c r="Z16" s="54">
        <v>1</v>
      </c>
      <c r="AA16" s="54">
        <v>1</v>
      </c>
      <c r="AB16" s="54">
        <v>1</v>
      </c>
      <c r="AC16" s="54">
        <v>1</v>
      </c>
      <c r="AD16" s="54">
        <v>1</v>
      </c>
      <c r="AE16" s="54">
        <v>1</v>
      </c>
      <c r="AF16">
        <f t="shared" si="14"/>
        <v>2</v>
      </c>
      <c r="AG16" s="54">
        <v>1</v>
      </c>
      <c r="AH16">
        <f t="shared" si="15"/>
        <v>1</v>
      </c>
      <c r="AI16" s="54">
        <v>1</v>
      </c>
      <c r="AJ16" s="54">
        <v>1</v>
      </c>
      <c r="AK16">
        <f t="shared" si="16"/>
        <v>1</v>
      </c>
      <c r="AL16" s="54">
        <v>1</v>
      </c>
      <c r="AM16" s="54">
        <v>0</v>
      </c>
      <c r="AN16" s="54">
        <v>1</v>
      </c>
      <c r="AO16" s="54">
        <v>0</v>
      </c>
      <c r="AP16" s="54">
        <v>1</v>
      </c>
      <c r="AQ16" s="54">
        <v>1</v>
      </c>
      <c r="AR16" s="54">
        <v>1</v>
      </c>
      <c r="AS16" s="54">
        <v>1</v>
      </c>
      <c r="AT16" s="54">
        <v>0</v>
      </c>
      <c r="AU16">
        <f t="shared" si="17"/>
        <v>26.682500000000015</v>
      </c>
      <c r="AV16">
        <f t="shared" si="18"/>
        <v>13.512499999999999</v>
      </c>
      <c r="AW16" s="54">
        <f t="shared" si="19"/>
        <v>15.424999999999994</v>
      </c>
      <c r="AX16">
        <f t="shared" si="20"/>
        <v>13.063749999999999</v>
      </c>
      <c r="AY16" s="54">
        <v>1</v>
      </c>
      <c r="AZ16" s="54">
        <v>1</v>
      </c>
      <c r="BA16" s="54">
        <v>1</v>
      </c>
      <c r="BB16">
        <v>6</v>
      </c>
      <c r="BG16">
        <f t="shared" si="3"/>
        <v>125</v>
      </c>
      <c r="BH16" s="11">
        <f t="shared" si="21"/>
        <v>5.5555555555555558E-5</v>
      </c>
    </row>
    <row r="17" spans="1:60" ht="64" x14ac:dyDescent="0.2">
      <c r="A17">
        <v>13</v>
      </c>
      <c r="B17" s="18" t="s">
        <v>1288</v>
      </c>
      <c r="C17" s="3" t="s">
        <v>207</v>
      </c>
      <c r="D17">
        <v>1</v>
      </c>
      <c r="E17">
        <v>1</v>
      </c>
      <c r="F17">
        <f t="shared" si="4"/>
        <v>1</v>
      </c>
      <c r="G17">
        <f t="shared" si="5"/>
        <v>24</v>
      </c>
      <c r="H17">
        <f t="shared" si="6"/>
        <v>24</v>
      </c>
      <c r="I17" s="54">
        <f t="shared" si="7"/>
        <v>135</v>
      </c>
      <c r="J17">
        <v>42</v>
      </c>
      <c r="K17">
        <f t="shared" si="8"/>
        <v>1.75</v>
      </c>
      <c r="L17">
        <f t="shared" si="9"/>
        <v>131</v>
      </c>
      <c r="M17" s="2">
        <f t="shared" si="10"/>
        <v>5.458333333333333</v>
      </c>
      <c r="N17" s="31">
        <v>0</v>
      </c>
      <c r="O17">
        <v>1</v>
      </c>
      <c r="P17">
        <v>0</v>
      </c>
      <c r="Q17" s="31">
        <v>0</v>
      </c>
      <c r="R17" s="54">
        <v>1</v>
      </c>
      <c r="S17">
        <v>1</v>
      </c>
      <c r="T17">
        <f t="shared" si="11"/>
        <v>0</v>
      </c>
      <c r="U17">
        <v>1</v>
      </c>
      <c r="V17">
        <v>1</v>
      </c>
      <c r="W17">
        <f t="shared" si="12"/>
        <v>0</v>
      </c>
      <c r="X17">
        <f t="shared" si="13"/>
        <v>1</v>
      </c>
      <c r="Y17" s="30">
        <v>1</v>
      </c>
      <c r="Z17" s="54">
        <v>1</v>
      </c>
      <c r="AA17" s="54">
        <v>1</v>
      </c>
      <c r="AB17" s="54">
        <v>1</v>
      </c>
      <c r="AC17" s="54">
        <v>1</v>
      </c>
      <c r="AD17" s="54">
        <v>1</v>
      </c>
      <c r="AE17" s="54">
        <v>1</v>
      </c>
      <c r="AF17">
        <f t="shared" si="14"/>
        <v>4</v>
      </c>
      <c r="AG17" s="54">
        <v>1</v>
      </c>
      <c r="AH17">
        <f t="shared" si="15"/>
        <v>1</v>
      </c>
      <c r="AI17" s="54">
        <v>0</v>
      </c>
      <c r="AJ17" s="54">
        <v>1</v>
      </c>
      <c r="AK17">
        <f t="shared" si="16"/>
        <v>1</v>
      </c>
      <c r="AL17" s="54">
        <v>0</v>
      </c>
      <c r="AM17" s="54">
        <v>0</v>
      </c>
      <c r="AN17" s="54">
        <v>1</v>
      </c>
      <c r="AO17" s="54">
        <v>0</v>
      </c>
      <c r="AP17" s="54">
        <v>1</v>
      </c>
      <c r="AQ17" s="54">
        <v>1</v>
      </c>
      <c r="AR17" s="54">
        <v>1</v>
      </c>
      <c r="AS17" s="54">
        <v>1</v>
      </c>
      <c r="AT17" s="54">
        <v>1</v>
      </c>
      <c r="AU17">
        <f t="shared" si="17"/>
        <v>34.425000000000026</v>
      </c>
      <c r="AV17">
        <f t="shared" si="18"/>
        <v>14.420000000000002</v>
      </c>
      <c r="AW17" s="54">
        <f t="shared" si="19"/>
        <v>15.061666666666664</v>
      </c>
      <c r="AX17">
        <f t="shared" si="20"/>
        <v>16.278749999999995</v>
      </c>
      <c r="AY17" s="54">
        <v>1</v>
      </c>
      <c r="AZ17" s="54">
        <v>1</v>
      </c>
      <c r="BA17" s="54">
        <v>1</v>
      </c>
      <c r="BB17">
        <v>6</v>
      </c>
      <c r="BG17">
        <f t="shared" si="3"/>
        <v>166.66666666666666</v>
      </c>
      <c r="BH17" s="11">
        <f t="shared" si="21"/>
        <v>8.3333333333333331E-5</v>
      </c>
    </row>
    <row r="18" spans="1:60" ht="48" x14ac:dyDescent="0.2">
      <c r="A18">
        <v>14</v>
      </c>
      <c r="B18" s="18" t="s">
        <v>1289</v>
      </c>
      <c r="C18" s="3" t="s">
        <v>207</v>
      </c>
      <c r="D18">
        <v>1</v>
      </c>
      <c r="E18">
        <v>1</v>
      </c>
      <c r="F18">
        <f t="shared" si="4"/>
        <v>1</v>
      </c>
      <c r="G18">
        <f t="shared" si="5"/>
        <v>19</v>
      </c>
      <c r="H18">
        <f t="shared" si="6"/>
        <v>19</v>
      </c>
      <c r="I18" s="54">
        <f t="shared" si="7"/>
        <v>90</v>
      </c>
      <c r="J18">
        <v>33</v>
      </c>
      <c r="K18">
        <f t="shared" si="8"/>
        <v>1.736842105263158</v>
      </c>
      <c r="L18">
        <f t="shared" si="9"/>
        <v>88</v>
      </c>
      <c r="M18" s="2">
        <f t="shared" si="10"/>
        <v>4.6315789473684212</v>
      </c>
      <c r="N18" s="31">
        <v>0</v>
      </c>
      <c r="O18">
        <v>1</v>
      </c>
      <c r="P18">
        <v>0</v>
      </c>
      <c r="Q18" s="31">
        <v>0</v>
      </c>
      <c r="R18" s="54">
        <v>1</v>
      </c>
      <c r="S18">
        <v>1</v>
      </c>
      <c r="T18">
        <f t="shared" si="11"/>
        <v>0</v>
      </c>
      <c r="U18">
        <v>1</v>
      </c>
      <c r="V18">
        <v>1</v>
      </c>
      <c r="W18">
        <f t="shared" si="12"/>
        <v>0</v>
      </c>
      <c r="X18">
        <f t="shared" si="13"/>
        <v>1</v>
      </c>
      <c r="Y18" s="30">
        <v>1</v>
      </c>
      <c r="Z18" s="54">
        <v>1</v>
      </c>
      <c r="AA18" s="54">
        <v>0</v>
      </c>
      <c r="AB18" s="54">
        <v>1</v>
      </c>
      <c r="AC18" s="54">
        <v>1</v>
      </c>
      <c r="AD18" s="54">
        <v>1</v>
      </c>
      <c r="AE18" s="54">
        <v>1</v>
      </c>
      <c r="AF18">
        <f t="shared" si="14"/>
        <v>2</v>
      </c>
      <c r="AG18" s="54">
        <v>1</v>
      </c>
      <c r="AH18">
        <f t="shared" si="15"/>
        <v>1</v>
      </c>
      <c r="AI18" s="54">
        <v>0</v>
      </c>
      <c r="AJ18" s="54">
        <v>1</v>
      </c>
      <c r="AK18">
        <f t="shared" si="16"/>
        <v>1</v>
      </c>
      <c r="AL18" s="54">
        <v>1</v>
      </c>
      <c r="AM18" s="54">
        <v>0</v>
      </c>
      <c r="AN18" s="54">
        <v>1</v>
      </c>
      <c r="AO18" s="54">
        <v>0</v>
      </c>
      <c r="AP18" s="54">
        <v>1</v>
      </c>
      <c r="AQ18" s="54">
        <v>1</v>
      </c>
      <c r="AR18" s="54">
        <v>1</v>
      </c>
      <c r="AS18" s="54">
        <v>1</v>
      </c>
      <c r="AT18" s="54">
        <v>1</v>
      </c>
      <c r="AU18">
        <f t="shared" si="17"/>
        <v>40.613157894736844</v>
      </c>
      <c r="AV18">
        <f t="shared" si="18"/>
        <v>12.314736842105265</v>
      </c>
      <c r="AW18" s="54">
        <f t="shared" si="19"/>
        <v>9.8757894736842111</v>
      </c>
      <c r="AX18">
        <f t="shared" si="20"/>
        <v>9.8847368421052657</v>
      </c>
      <c r="AY18" s="54">
        <v>1</v>
      </c>
      <c r="AZ18" s="54">
        <v>1</v>
      </c>
      <c r="BA18" s="54">
        <v>1</v>
      </c>
      <c r="BB18">
        <v>3</v>
      </c>
      <c r="BG18">
        <f t="shared" si="3"/>
        <v>105.26315789473684</v>
      </c>
      <c r="BH18" s="11">
        <f t="shared" si="21"/>
        <v>6.597222222222223E-5</v>
      </c>
    </row>
    <row r="19" spans="1:60" ht="96" x14ac:dyDescent="0.2">
      <c r="A19">
        <v>15</v>
      </c>
      <c r="B19" s="19" t="s">
        <v>1290</v>
      </c>
      <c r="C19" s="3" t="s">
        <v>208</v>
      </c>
      <c r="D19">
        <v>1</v>
      </c>
      <c r="E19">
        <v>1</v>
      </c>
      <c r="F19">
        <f t="shared" si="4"/>
        <v>1</v>
      </c>
      <c r="G19">
        <f t="shared" si="5"/>
        <v>35</v>
      </c>
      <c r="H19">
        <f t="shared" si="6"/>
        <v>35</v>
      </c>
      <c r="I19" s="54">
        <f t="shared" si="7"/>
        <v>172</v>
      </c>
      <c r="J19">
        <v>61</v>
      </c>
      <c r="K19">
        <f t="shared" si="8"/>
        <v>1.7428571428571429</v>
      </c>
      <c r="L19">
        <f t="shared" si="9"/>
        <v>169</v>
      </c>
      <c r="M19" s="2">
        <f t="shared" si="10"/>
        <v>4.8285714285714283</v>
      </c>
      <c r="N19" s="30">
        <v>1</v>
      </c>
      <c r="O19">
        <v>1</v>
      </c>
      <c r="P19">
        <v>1</v>
      </c>
      <c r="Q19" s="30">
        <v>1</v>
      </c>
      <c r="R19" s="54">
        <v>1</v>
      </c>
      <c r="S19">
        <v>1</v>
      </c>
      <c r="T19">
        <f t="shared" si="11"/>
        <v>1</v>
      </c>
      <c r="U19">
        <v>1</v>
      </c>
      <c r="V19">
        <v>1</v>
      </c>
      <c r="W19">
        <f t="shared" si="12"/>
        <v>1</v>
      </c>
      <c r="X19">
        <f t="shared" si="13"/>
        <v>1</v>
      </c>
      <c r="Y19" s="30">
        <v>1</v>
      </c>
      <c r="Z19" s="54">
        <v>1</v>
      </c>
      <c r="AA19" s="54">
        <v>1</v>
      </c>
      <c r="AB19" s="54">
        <v>1</v>
      </c>
      <c r="AC19" s="54">
        <v>1</v>
      </c>
      <c r="AD19" s="54">
        <v>1</v>
      </c>
      <c r="AE19" s="54">
        <v>1</v>
      </c>
      <c r="AF19">
        <f t="shared" si="14"/>
        <v>3</v>
      </c>
      <c r="AG19" s="54">
        <v>0</v>
      </c>
      <c r="AH19">
        <f t="shared" si="15"/>
        <v>1</v>
      </c>
      <c r="AI19" s="54">
        <v>0</v>
      </c>
      <c r="AJ19" s="54">
        <v>1</v>
      </c>
      <c r="AK19">
        <f t="shared" si="16"/>
        <v>1</v>
      </c>
      <c r="AL19" s="54">
        <v>0</v>
      </c>
      <c r="AM19" s="54">
        <v>0</v>
      </c>
      <c r="AN19" s="54">
        <v>1</v>
      </c>
      <c r="AO19" s="54">
        <v>0</v>
      </c>
      <c r="AP19" s="54">
        <v>1</v>
      </c>
      <c r="AQ19" s="54">
        <v>1</v>
      </c>
      <c r="AR19" s="54">
        <v>1</v>
      </c>
      <c r="AS19" s="54">
        <v>1</v>
      </c>
      <c r="AT19" s="54">
        <v>1</v>
      </c>
      <c r="AU19">
        <f t="shared" si="17"/>
        <v>23.864285714285735</v>
      </c>
      <c r="AV19">
        <f t="shared" si="18"/>
        <v>18.625714285714285</v>
      </c>
      <c r="AW19" s="54">
        <f t="shared" si="19"/>
        <v>11.746285714285708</v>
      </c>
      <c r="AX19">
        <f t="shared" si="20"/>
        <v>18.812571428571424</v>
      </c>
      <c r="AY19" s="54">
        <v>1</v>
      </c>
      <c r="AZ19" s="54">
        <v>1</v>
      </c>
      <c r="BA19" s="54">
        <v>1</v>
      </c>
      <c r="BB19">
        <v>8</v>
      </c>
      <c r="BG19">
        <f t="shared" si="3"/>
        <v>85.714285714285708</v>
      </c>
      <c r="BH19" s="11">
        <f t="shared" si="21"/>
        <v>1.2152777777777776E-4</v>
      </c>
    </row>
    <row r="20" spans="1:60" ht="64" x14ac:dyDescent="0.2">
      <c r="A20">
        <v>16</v>
      </c>
      <c r="B20" s="18" t="s">
        <v>1291</v>
      </c>
      <c r="C20" s="3" t="s">
        <v>207</v>
      </c>
      <c r="D20">
        <v>1</v>
      </c>
      <c r="E20">
        <v>1</v>
      </c>
      <c r="F20">
        <f t="shared" si="4"/>
        <v>1</v>
      </c>
      <c r="G20">
        <f t="shared" si="5"/>
        <v>27</v>
      </c>
      <c r="H20">
        <f t="shared" si="6"/>
        <v>27</v>
      </c>
      <c r="I20" s="54">
        <f t="shared" si="7"/>
        <v>130</v>
      </c>
      <c r="J20">
        <v>41</v>
      </c>
      <c r="K20">
        <f t="shared" si="8"/>
        <v>1.5185185185185186</v>
      </c>
      <c r="L20">
        <f t="shared" si="9"/>
        <v>127</v>
      </c>
      <c r="M20" s="2">
        <f t="shared" si="10"/>
        <v>4.7037037037037033</v>
      </c>
      <c r="N20" s="31">
        <v>0</v>
      </c>
      <c r="O20">
        <v>1</v>
      </c>
      <c r="P20">
        <v>1</v>
      </c>
      <c r="Q20" s="31">
        <v>0</v>
      </c>
      <c r="R20" s="54">
        <v>0</v>
      </c>
      <c r="S20">
        <v>1</v>
      </c>
      <c r="T20">
        <f t="shared" si="11"/>
        <v>0</v>
      </c>
      <c r="U20">
        <v>0</v>
      </c>
      <c r="V20">
        <v>1</v>
      </c>
      <c r="W20">
        <f t="shared" si="12"/>
        <v>0</v>
      </c>
      <c r="X20">
        <f t="shared" si="13"/>
        <v>1</v>
      </c>
      <c r="Y20" s="30">
        <v>1</v>
      </c>
      <c r="Z20" s="54">
        <v>1</v>
      </c>
      <c r="AA20" s="54">
        <v>1</v>
      </c>
      <c r="AB20" s="54">
        <v>1</v>
      </c>
      <c r="AC20" s="54">
        <v>1</v>
      </c>
      <c r="AD20" s="54">
        <v>1</v>
      </c>
      <c r="AE20" s="54">
        <v>1</v>
      </c>
      <c r="AF20">
        <f t="shared" si="14"/>
        <v>3</v>
      </c>
      <c r="AG20" s="54">
        <v>0</v>
      </c>
      <c r="AH20">
        <f t="shared" si="15"/>
        <v>1</v>
      </c>
      <c r="AI20" s="54">
        <v>1</v>
      </c>
      <c r="AJ20" s="54">
        <v>1</v>
      </c>
      <c r="AK20">
        <f t="shared" si="16"/>
        <v>1</v>
      </c>
      <c r="AL20" s="54">
        <v>1</v>
      </c>
      <c r="AM20" s="54">
        <v>0</v>
      </c>
      <c r="AN20" s="54">
        <v>0</v>
      </c>
      <c r="AO20" s="54">
        <v>0</v>
      </c>
      <c r="AP20" s="54">
        <v>1</v>
      </c>
      <c r="AQ20" s="54">
        <v>1</v>
      </c>
      <c r="AR20" s="54">
        <v>1</v>
      </c>
      <c r="AS20" s="54">
        <v>1</v>
      </c>
      <c r="AT20" s="54">
        <v>1</v>
      </c>
      <c r="AU20">
        <f t="shared" si="17"/>
        <v>50.963333333333338</v>
      </c>
      <c r="AV20">
        <f t="shared" si="18"/>
        <v>12.858518518518522</v>
      </c>
      <c r="AW20" s="54">
        <f t="shared" si="19"/>
        <v>10.761481481481479</v>
      </c>
      <c r="AX20">
        <f t="shared" si="20"/>
        <v>14.224444444444444</v>
      </c>
      <c r="AY20" s="54">
        <v>1</v>
      </c>
      <c r="AZ20" s="54">
        <v>1</v>
      </c>
      <c r="BA20" s="54">
        <v>1</v>
      </c>
      <c r="BB20">
        <v>6</v>
      </c>
      <c r="BG20">
        <f t="shared" si="3"/>
        <v>111.1111111111111</v>
      </c>
      <c r="BH20" s="11">
        <f t="shared" si="21"/>
        <v>9.3750000000000016E-5</v>
      </c>
    </row>
    <row r="21" spans="1:60" ht="80" x14ac:dyDescent="0.2">
      <c r="A21">
        <v>17</v>
      </c>
      <c r="B21" s="19" t="s">
        <v>1303</v>
      </c>
      <c r="C21" s="3" t="s">
        <v>208</v>
      </c>
      <c r="D21">
        <v>1</v>
      </c>
      <c r="E21">
        <v>1</v>
      </c>
      <c r="F21">
        <f t="shared" si="4"/>
        <v>1</v>
      </c>
      <c r="G21">
        <f t="shared" si="5"/>
        <v>30</v>
      </c>
      <c r="H21">
        <f t="shared" si="6"/>
        <v>30</v>
      </c>
      <c r="I21" s="54">
        <f t="shared" si="7"/>
        <v>147</v>
      </c>
      <c r="J21">
        <v>47</v>
      </c>
      <c r="K21">
        <f t="shared" si="8"/>
        <v>1.5666666666666667</v>
      </c>
      <c r="L21">
        <f t="shared" si="9"/>
        <v>142</v>
      </c>
      <c r="M21" s="2">
        <f t="shared" si="10"/>
        <v>4.7333333333333334</v>
      </c>
      <c r="N21" s="31">
        <v>0</v>
      </c>
      <c r="O21">
        <v>0</v>
      </c>
      <c r="P21">
        <v>0</v>
      </c>
      <c r="Q21" s="31">
        <v>0</v>
      </c>
      <c r="R21" s="54">
        <v>1</v>
      </c>
      <c r="S21">
        <v>1</v>
      </c>
      <c r="T21">
        <f t="shared" si="11"/>
        <v>0</v>
      </c>
      <c r="U21">
        <v>1</v>
      </c>
      <c r="V21">
        <v>1</v>
      </c>
      <c r="W21">
        <f t="shared" si="12"/>
        <v>0</v>
      </c>
      <c r="X21">
        <f t="shared" si="13"/>
        <v>1</v>
      </c>
      <c r="Y21" s="30">
        <v>1</v>
      </c>
      <c r="Z21" s="54">
        <v>1</v>
      </c>
      <c r="AA21" s="54">
        <v>1</v>
      </c>
      <c r="AB21" s="54">
        <v>1</v>
      </c>
      <c r="AC21" s="54">
        <v>1</v>
      </c>
      <c r="AD21">
        <v>0</v>
      </c>
      <c r="AE21" s="54">
        <v>1</v>
      </c>
      <c r="AF21">
        <f t="shared" si="14"/>
        <v>5</v>
      </c>
      <c r="AG21" s="54">
        <v>1</v>
      </c>
      <c r="AH21">
        <f t="shared" si="15"/>
        <v>1</v>
      </c>
      <c r="AI21" s="54">
        <v>1</v>
      </c>
      <c r="AJ21" s="54">
        <v>1</v>
      </c>
      <c r="AK21">
        <f t="shared" si="16"/>
        <v>0</v>
      </c>
      <c r="AL21" s="54">
        <v>0</v>
      </c>
      <c r="AM21" s="54">
        <v>0</v>
      </c>
      <c r="AN21" s="54">
        <v>0</v>
      </c>
      <c r="AO21" s="54">
        <v>0</v>
      </c>
      <c r="AP21" s="54">
        <v>1</v>
      </c>
      <c r="AQ21" s="54">
        <v>1</v>
      </c>
      <c r="AR21" s="54">
        <v>1</v>
      </c>
      <c r="AS21" s="54">
        <v>0</v>
      </c>
      <c r="AT21" s="54">
        <v>1</v>
      </c>
      <c r="AU21">
        <f t="shared" si="17"/>
        <v>43.84500000000002</v>
      </c>
      <c r="AV21">
        <f t="shared" si="18"/>
        <v>14.596666666666668</v>
      </c>
      <c r="AW21" s="54">
        <f t="shared" si="19"/>
        <v>11.045333333333332</v>
      </c>
      <c r="AX21">
        <f t="shared" si="20"/>
        <v>15.863999999999997</v>
      </c>
      <c r="AY21" s="54">
        <v>1</v>
      </c>
      <c r="AZ21" s="54">
        <v>1</v>
      </c>
      <c r="BA21" s="54">
        <v>1</v>
      </c>
      <c r="BB21">
        <v>9</v>
      </c>
      <c r="BG21">
        <f t="shared" si="3"/>
        <v>166.66666666666666</v>
      </c>
      <c r="BH21" s="11">
        <f t="shared" si="21"/>
        <v>1.0416666666666666E-4</v>
      </c>
    </row>
    <row r="22" spans="1:60" ht="128" x14ac:dyDescent="0.2">
      <c r="A22">
        <v>18</v>
      </c>
      <c r="B22" s="20" t="s">
        <v>1304</v>
      </c>
      <c r="C22" s="3" t="s">
        <v>207</v>
      </c>
      <c r="D22">
        <v>1</v>
      </c>
      <c r="E22">
        <v>1</v>
      </c>
      <c r="F22">
        <f t="shared" si="4"/>
        <v>1</v>
      </c>
      <c r="G22">
        <f t="shared" si="5"/>
        <v>48</v>
      </c>
      <c r="H22">
        <f t="shared" si="6"/>
        <v>48</v>
      </c>
      <c r="I22" s="54">
        <f t="shared" si="7"/>
        <v>251</v>
      </c>
      <c r="J22">
        <v>89</v>
      </c>
      <c r="K22">
        <f t="shared" si="8"/>
        <v>1.8541666666666667</v>
      </c>
      <c r="L22">
        <f t="shared" si="9"/>
        <v>245</v>
      </c>
      <c r="M22" s="2">
        <f t="shared" si="10"/>
        <v>5.104166666666667</v>
      </c>
      <c r="N22" s="31">
        <v>0</v>
      </c>
      <c r="O22">
        <v>1</v>
      </c>
      <c r="P22">
        <v>1</v>
      </c>
      <c r="Q22" s="31">
        <v>0</v>
      </c>
      <c r="R22" s="54">
        <v>0</v>
      </c>
      <c r="S22">
        <v>1</v>
      </c>
      <c r="T22">
        <f t="shared" si="11"/>
        <v>0</v>
      </c>
      <c r="U22">
        <v>1</v>
      </c>
      <c r="V22">
        <v>1</v>
      </c>
      <c r="W22">
        <f t="shared" si="12"/>
        <v>0</v>
      </c>
      <c r="X22">
        <f t="shared" si="13"/>
        <v>1</v>
      </c>
      <c r="Y22" s="54">
        <f t="shared" si="12"/>
        <v>0</v>
      </c>
      <c r="Z22" s="54">
        <v>1</v>
      </c>
      <c r="AA22" s="54">
        <v>1</v>
      </c>
      <c r="AB22" s="54">
        <v>1</v>
      </c>
      <c r="AC22" s="54">
        <v>1</v>
      </c>
      <c r="AD22">
        <v>1</v>
      </c>
      <c r="AE22">
        <v>1</v>
      </c>
      <c r="AF22">
        <f t="shared" si="14"/>
        <v>6</v>
      </c>
      <c r="AG22">
        <v>1</v>
      </c>
      <c r="AH22">
        <f t="shared" si="15"/>
        <v>1</v>
      </c>
      <c r="AI22">
        <v>0</v>
      </c>
      <c r="AJ22">
        <v>1</v>
      </c>
      <c r="AK22">
        <f t="shared" si="16"/>
        <v>0</v>
      </c>
      <c r="AL22" s="54">
        <v>0</v>
      </c>
      <c r="AM22" s="54">
        <v>0</v>
      </c>
      <c r="AN22" s="54">
        <v>1</v>
      </c>
      <c r="AO22" s="54">
        <v>0</v>
      </c>
      <c r="AP22" s="54">
        <v>1</v>
      </c>
      <c r="AQ22">
        <v>1</v>
      </c>
      <c r="AR22" s="54">
        <v>0</v>
      </c>
      <c r="AS22">
        <v>0</v>
      </c>
      <c r="AT22">
        <v>1</v>
      </c>
      <c r="AU22">
        <f t="shared" si="17"/>
        <v>1.2525000000000261</v>
      </c>
      <c r="AV22">
        <f t="shared" si="18"/>
        <v>25.009166666666669</v>
      </c>
      <c r="AW22" s="54">
        <f t="shared" si="19"/>
        <v>13.595833333333335</v>
      </c>
      <c r="AX22">
        <f t="shared" si="20"/>
        <v>26.610625000000006</v>
      </c>
      <c r="AY22" s="54">
        <v>0</v>
      </c>
      <c r="AZ22" s="54">
        <v>1</v>
      </c>
      <c r="BA22" s="54">
        <v>1</v>
      </c>
      <c r="BB22">
        <v>16</v>
      </c>
      <c r="BG22">
        <f t="shared" si="3"/>
        <v>125</v>
      </c>
      <c r="BH22" s="11">
        <f t="shared" si="21"/>
        <v>1.6666666666666666E-4</v>
      </c>
    </row>
    <row r="23" spans="1:60" x14ac:dyDescent="0.2">
      <c r="F23">
        <f t="shared" si="4"/>
        <v>0</v>
      </c>
      <c r="G23">
        <f t="shared" si="5"/>
        <v>0</v>
      </c>
      <c r="H23">
        <f t="shared" si="6"/>
        <v>0</v>
      </c>
      <c r="I23" s="54">
        <f t="shared" si="7"/>
        <v>0</v>
      </c>
      <c r="K23">
        <f t="shared" si="8"/>
        <v>0</v>
      </c>
      <c r="L23">
        <f t="shared" si="9"/>
        <v>0</v>
      </c>
      <c r="M23" s="2">
        <f t="shared" si="10"/>
        <v>0</v>
      </c>
      <c r="T23">
        <f t="shared" si="11"/>
        <v>0</v>
      </c>
      <c r="W23">
        <f t="shared" si="12"/>
        <v>0</v>
      </c>
      <c r="X23">
        <f t="shared" si="13"/>
        <v>0</v>
      </c>
      <c r="Y23" s="54"/>
      <c r="AC23" s="54"/>
      <c r="AF23">
        <f t="shared" si="14"/>
        <v>0</v>
      </c>
      <c r="AH23">
        <f t="shared" si="15"/>
        <v>0</v>
      </c>
      <c r="AK23">
        <f t="shared" si="16"/>
        <v>0</v>
      </c>
      <c r="AU23">
        <f t="shared" si="17"/>
        <v>0</v>
      </c>
      <c r="AV23">
        <f t="shared" si="18"/>
        <v>0</v>
      </c>
      <c r="AW23" s="54">
        <f t="shared" si="19"/>
        <v>0</v>
      </c>
      <c r="AX23">
        <f t="shared" si="20"/>
        <v>0</v>
      </c>
      <c r="BG23">
        <f t="shared" ref="BG23:BG61" si="22">IF(E23=0,0,AF23/E23*1000)</f>
        <v>0</v>
      </c>
      <c r="BH23" s="11">
        <f t="shared" si="21"/>
        <v>0</v>
      </c>
    </row>
    <row r="24" spans="1:60" x14ac:dyDescent="0.2">
      <c r="F24">
        <f t="shared" si="4"/>
        <v>0</v>
      </c>
      <c r="G24">
        <f t="shared" si="5"/>
        <v>0</v>
      </c>
      <c r="H24">
        <f t="shared" si="6"/>
        <v>0</v>
      </c>
      <c r="I24" s="54">
        <f t="shared" si="7"/>
        <v>0</v>
      </c>
      <c r="K24">
        <f t="shared" si="8"/>
        <v>0</v>
      </c>
      <c r="L24">
        <f t="shared" si="9"/>
        <v>0</v>
      </c>
      <c r="M24" s="2">
        <f t="shared" si="10"/>
        <v>0</v>
      </c>
      <c r="T24">
        <f t="shared" si="11"/>
        <v>0</v>
      </c>
      <c r="W24">
        <f t="shared" si="12"/>
        <v>0</v>
      </c>
      <c r="X24">
        <f t="shared" si="13"/>
        <v>0</v>
      </c>
      <c r="Y24" s="54"/>
      <c r="AC24" s="54"/>
      <c r="AF24">
        <f t="shared" si="14"/>
        <v>0</v>
      </c>
      <c r="AH24">
        <f t="shared" si="15"/>
        <v>0</v>
      </c>
      <c r="AK24">
        <f t="shared" si="16"/>
        <v>0</v>
      </c>
      <c r="AU24">
        <f t="shared" si="17"/>
        <v>0</v>
      </c>
      <c r="AV24">
        <f t="shared" si="18"/>
        <v>0</v>
      </c>
      <c r="AW24" s="54">
        <f t="shared" si="19"/>
        <v>0</v>
      </c>
      <c r="AX24">
        <f t="shared" si="20"/>
        <v>0</v>
      </c>
      <c r="BG24">
        <f t="shared" si="22"/>
        <v>0</v>
      </c>
      <c r="BH24" s="11">
        <f t="shared" si="21"/>
        <v>0</v>
      </c>
    </row>
    <row r="25" spans="1:60" x14ac:dyDescent="0.2">
      <c r="F25">
        <f t="shared" si="4"/>
        <v>0</v>
      </c>
      <c r="G25">
        <f t="shared" si="5"/>
        <v>0</v>
      </c>
      <c r="H25">
        <f t="shared" si="6"/>
        <v>0</v>
      </c>
      <c r="I25" s="54">
        <f t="shared" si="7"/>
        <v>0</v>
      </c>
      <c r="K25">
        <f t="shared" si="8"/>
        <v>0</v>
      </c>
      <c r="L25">
        <f t="shared" si="9"/>
        <v>0</v>
      </c>
      <c r="M25" s="2">
        <f t="shared" si="10"/>
        <v>0</v>
      </c>
      <c r="T25">
        <f t="shared" si="11"/>
        <v>0</v>
      </c>
      <c r="W25">
        <f t="shared" si="12"/>
        <v>0</v>
      </c>
      <c r="X25">
        <f t="shared" si="13"/>
        <v>0</v>
      </c>
      <c r="Y25" s="54"/>
      <c r="AC25" s="54"/>
      <c r="AF25">
        <f t="shared" si="14"/>
        <v>0</v>
      </c>
      <c r="AH25">
        <f t="shared" si="15"/>
        <v>0</v>
      </c>
      <c r="AK25">
        <f t="shared" si="16"/>
        <v>0</v>
      </c>
      <c r="AU25">
        <f t="shared" si="17"/>
        <v>0</v>
      </c>
      <c r="AV25">
        <f t="shared" si="18"/>
        <v>0</v>
      </c>
      <c r="AW25" s="54">
        <f t="shared" si="19"/>
        <v>0</v>
      </c>
      <c r="AX25">
        <f t="shared" si="20"/>
        <v>0</v>
      </c>
      <c r="BG25">
        <f t="shared" si="22"/>
        <v>0</v>
      </c>
      <c r="BH25" s="11">
        <f t="shared" si="21"/>
        <v>0</v>
      </c>
    </row>
    <row r="26" spans="1:60" x14ac:dyDescent="0.2">
      <c r="F26">
        <f t="shared" si="4"/>
        <v>0</v>
      </c>
      <c r="G26">
        <f t="shared" si="5"/>
        <v>0</v>
      </c>
      <c r="H26">
        <f t="shared" si="6"/>
        <v>0</v>
      </c>
      <c r="I26" s="54">
        <f t="shared" si="7"/>
        <v>0</v>
      </c>
      <c r="K26">
        <f t="shared" si="8"/>
        <v>0</v>
      </c>
      <c r="L26">
        <f t="shared" si="9"/>
        <v>0</v>
      </c>
      <c r="M26" s="2">
        <f t="shared" si="10"/>
        <v>0</v>
      </c>
      <c r="T26">
        <f t="shared" si="11"/>
        <v>0</v>
      </c>
      <c r="W26">
        <f t="shared" si="12"/>
        <v>0</v>
      </c>
      <c r="X26">
        <f t="shared" si="13"/>
        <v>0</v>
      </c>
      <c r="Y26" s="54"/>
      <c r="AC26" s="54"/>
      <c r="AF26">
        <f t="shared" si="14"/>
        <v>0</v>
      </c>
      <c r="AH26">
        <f t="shared" si="15"/>
        <v>0</v>
      </c>
      <c r="AK26">
        <f t="shared" si="16"/>
        <v>0</v>
      </c>
      <c r="AU26">
        <f t="shared" si="17"/>
        <v>0</v>
      </c>
      <c r="AV26">
        <f t="shared" si="18"/>
        <v>0</v>
      </c>
      <c r="AW26" s="54">
        <f t="shared" si="19"/>
        <v>0</v>
      </c>
      <c r="AX26">
        <f t="shared" si="20"/>
        <v>0</v>
      </c>
      <c r="BG26">
        <f t="shared" si="22"/>
        <v>0</v>
      </c>
      <c r="BH26" s="11">
        <f t="shared" si="21"/>
        <v>0</v>
      </c>
    </row>
    <row r="27" spans="1:60" x14ac:dyDescent="0.2">
      <c r="F27">
        <f t="shared" si="4"/>
        <v>0</v>
      </c>
      <c r="G27">
        <f t="shared" si="5"/>
        <v>0</v>
      </c>
      <c r="H27">
        <f t="shared" si="6"/>
        <v>0</v>
      </c>
      <c r="I27" s="54">
        <f t="shared" si="7"/>
        <v>0</v>
      </c>
      <c r="K27">
        <f t="shared" si="8"/>
        <v>0</v>
      </c>
      <c r="L27">
        <f t="shared" si="9"/>
        <v>0</v>
      </c>
      <c r="M27" s="2">
        <f t="shared" si="10"/>
        <v>0</v>
      </c>
      <c r="T27">
        <f t="shared" si="11"/>
        <v>0</v>
      </c>
      <c r="W27">
        <f t="shared" si="12"/>
        <v>0</v>
      </c>
      <c r="X27">
        <f t="shared" si="13"/>
        <v>0</v>
      </c>
      <c r="Y27" s="54"/>
      <c r="AC27" s="54"/>
      <c r="AF27">
        <f t="shared" si="14"/>
        <v>0</v>
      </c>
      <c r="AH27">
        <f t="shared" si="15"/>
        <v>0</v>
      </c>
      <c r="AK27">
        <f t="shared" si="16"/>
        <v>0</v>
      </c>
      <c r="AU27">
        <f t="shared" si="17"/>
        <v>0</v>
      </c>
      <c r="AV27">
        <f t="shared" si="18"/>
        <v>0</v>
      </c>
      <c r="AW27" s="54">
        <f t="shared" si="19"/>
        <v>0</v>
      </c>
      <c r="AX27">
        <f t="shared" si="20"/>
        <v>0</v>
      </c>
      <c r="BG27">
        <f t="shared" si="22"/>
        <v>0</v>
      </c>
      <c r="BH27" s="11">
        <f t="shared" si="21"/>
        <v>0</v>
      </c>
    </row>
    <row r="28" spans="1:60" x14ac:dyDescent="0.2">
      <c r="F28">
        <f t="shared" si="4"/>
        <v>0</v>
      </c>
      <c r="G28">
        <f t="shared" si="5"/>
        <v>0</v>
      </c>
      <c r="H28">
        <f t="shared" si="6"/>
        <v>0</v>
      </c>
      <c r="I28" s="54">
        <f t="shared" si="7"/>
        <v>0</v>
      </c>
      <c r="K28">
        <f t="shared" si="8"/>
        <v>0</v>
      </c>
      <c r="L28">
        <f t="shared" si="9"/>
        <v>0</v>
      </c>
      <c r="M28" s="2">
        <f t="shared" si="10"/>
        <v>0</v>
      </c>
      <c r="T28">
        <f t="shared" si="11"/>
        <v>0</v>
      </c>
      <c r="W28">
        <f t="shared" si="12"/>
        <v>0</v>
      </c>
      <c r="X28">
        <f t="shared" si="13"/>
        <v>0</v>
      </c>
      <c r="Y28" s="31"/>
      <c r="AC28" s="54"/>
      <c r="AF28">
        <f t="shared" si="14"/>
        <v>0</v>
      </c>
      <c r="AH28">
        <f t="shared" si="15"/>
        <v>0</v>
      </c>
      <c r="AK28">
        <f t="shared" si="16"/>
        <v>0</v>
      </c>
      <c r="AU28">
        <f t="shared" si="17"/>
        <v>0</v>
      </c>
      <c r="AV28">
        <f t="shared" si="18"/>
        <v>0</v>
      </c>
      <c r="AW28" s="54">
        <f t="shared" si="19"/>
        <v>0</v>
      </c>
      <c r="AX28">
        <f t="shared" si="20"/>
        <v>0</v>
      </c>
      <c r="BG28">
        <f t="shared" si="22"/>
        <v>0</v>
      </c>
      <c r="BH28" s="11">
        <f t="shared" si="21"/>
        <v>0</v>
      </c>
    </row>
    <row r="29" spans="1:60" x14ac:dyDescent="0.2">
      <c r="F29">
        <f t="shared" si="4"/>
        <v>0</v>
      </c>
      <c r="G29">
        <f t="shared" si="5"/>
        <v>0</v>
      </c>
      <c r="H29">
        <f t="shared" si="6"/>
        <v>0</v>
      </c>
      <c r="I29" s="54">
        <f t="shared" si="7"/>
        <v>0</v>
      </c>
      <c r="K29">
        <f t="shared" si="8"/>
        <v>0</v>
      </c>
      <c r="L29">
        <f t="shared" si="9"/>
        <v>0</v>
      </c>
      <c r="M29" s="2">
        <f t="shared" si="10"/>
        <v>0</v>
      </c>
      <c r="T29">
        <f t="shared" si="11"/>
        <v>0</v>
      </c>
      <c r="W29">
        <f t="shared" si="12"/>
        <v>0</v>
      </c>
      <c r="X29">
        <f t="shared" si="13"/>
        <v>0</v>
      </c>
      <c r="AF29">
        <f t="shared" si="14"/>
        <v>0</v>
      </c>
      <c r="AH29">
        <f t="shared" si="15"/>
        <v>0</v>
      </c>
      <c r="AK29">
        <f t="shared" si="16"/>
        <v>0</v>
      </c>
      <c r="AU29">
        <f t="shared" si="17"/>
        <v>0</v>
      </c>
      <c r="AV29">
        <f t="shared" si="18"/>
        <v>0</v>
      </c>
      <c r="AW29" s="54">
        <f t="shared" si="19"/>
        <v>0</v>
      </c>
      <c r="AX29">
        <f t="shared" si="20"/>
        <v>0</v>
      </c>
      <c r="BG29">
        <f t="shared" si="22"/>
        <v>0</v>
      </c>
      <c r="BH29" s="11">
        <f t="shared" si="21"/>
        <v>0</v>
      </c>
    </row>
    <row r="30" spans="1:60" x14ac:dyDescent="0.2">
      <c r="F30">
        <f t="shared" si="4"/>
        <v>0</v>
      </c>
      <c r="G30">
        <f t="shared" si="5"/>
        <v>0</v>
      </c>
      <c r="H30">
        <f t="shared" si="6"/>
        <v>0</v>
      </c>
      <c r="I30" s="54">
        <f t="shared" si="7"/>
        <v>0</v>
      </c>
      <c r="K30">
        <f t="shared" si="8"/>
        <v>0</v>
      </c>
      <c r="L30">
        <f t="shared" si="9"/>
        <v>0</v>
      </c>
      <c r="M30" s="2">
        <f t="shared" si="10"/>
        <v>0</v>
      </c>
      <c r="T30">
        <f t="shared" si="11"/>
        <v>0</v>
      </c>
      <c r="W30">
        <f t="shared" si="12"/>
        <v>0</v>
      </c>
      <c r="X30">
        <f t="shared" si="13"/>
        <v>0</v>
      </c>
      <c r="AF30">
        <f t="shared" si="14"/>
        <v>0</v>
      </c>
      <c r="AH30">
        <f t="shared" si="15"/>
        <v>0</v>
      </c>
      <c r="AK30">
        <f t="shared" si="16"/>
        <v>0</v>
      </c>
      <c r="AU30">
        <f t="shared" si="17"/>
        <v>0</v>
      </c>
      <c r="AV30">
        <f t="shared" si="18"/>
        <v>0</v>
      </c>
      <c r="AW30" s="54">
        <f t="shared" si="19"/>
        <v>0</v>
      </c>
      <c r="AX30">
        <f t="shared" si="20"/>
        <v>0</v>
      </c>
      <c r="BG30">
        <f t="shared" si="22"/>
        <v>0</v>
      </c>
      <c r="BH30" s="11">
        <f t="shared" si="21"/>
        <v>0</v>
      </c>
    </row>
    <row r="31" spans="1:60" x14ac:dyDescent="0.2">
      <c r="F31">
        <f t="shared" si="4"/>
        <v>0</v>
      </c>
      <c r="G31">
        <f t="shared" si="5"/>
        <v>0</v>
      </c>
      <c r="H31">
        <f t="shared" si="6"/>
        <v>0</v>
      </c>
      <c r="I31" s="54">
        <f t="shared" si="7"/>
        <v>0</v>
      </c>
      <c r="K31">
        <f t="shared" si="8"/>
        <v>0</v>
      </c>
      <c r="L31">
        <f t="shared" si="9"/>
        <v>0</v>
      </c>
      <c r="M31" s="2">
        <f t="shared" si="10"/>
        <v>0</v>
      </c>
      <c r="T31">
        <f t="shared" si="11"/>
        <v>0</v>
      </c>
      <c r="W31">
        <f t="shared" si="12"/>
        <v>0</v>
      </c>
      <c r="X31">
        <f t="shared" si="13"/>
        <v>0</v>
      </c>
      <c r="AF31">
        <f t="shared" si="14"/>
        <v>0</v>
      </c>
      <c r="AH31">
        <f t="shared" si="15"/>
        <v>0</v>
      </c>
      <c r="AK31">
        <f t="shared" si="16"/>
        <v>0</v>
      </c>
      <c r="AU31">
        <f t="shared" si="17"/>
        <v>0</v>
      </c>
      <c r="AV31">
        <f t="shared" si="18"/>
        <v>0</v>
      </c>
      <c r="AW31" s="54">
        <f t="shared" si="19"/>
        <v>0</v>
      </c>
      <c r="AX31">
        <f t="shared" si="20"/>
        <v>0</v>
      </c>
      <c r="BG31">
        <f t="shared" si="22"/>
        <v>0</v>
      </c>
      <c r="BH31" s="11">
        <f t="shared" si="21"/>
        <v>0</v>
      </c>
    </row>
    <row r="32" spans="1:60" x14ac:dyDescent="0.2">
      <c r="F32">
        <f t="shared" si="4"/>
        <v>0</v>
      </c>
      <c r="G32">
        <f t="shared" si="5"/>
        <v>0</v>
      </c>
      <c r="H32">
        <f t="shared" si="6"/>
        <v>0</v>
      </c>
      <c r="I32" s="54">
        <f t="shared" si="7"/>
        <v>0</v>
      </c>
      <c r="K32">
        <f t="shared" si="8"/>
        <v>0</v>
      </c>
      <c r="L32">
        <f t="shared" si="9"/>
        <v>0</v>
      </c>
      <c r="M32" s="2">
        <f t="shared" si="10"/>
        <v>0</v>
      </c>
      <c r="T32">
        <f t="shared" si="11"/>
        <v>0</v>
      </c>
      <c r="W32">
        <f t="shared" si="12"/>
        <v>0</v>
      </c>
      <c r="X32">
        <f t="shared" si="13"/>
        <v>0</v>
      </c>
      <c r="AF32">
        <f t="shared" si="14"/>
        <v>0</v>
      </c>
      <c r="AH32">
        <f t="shared" si="15"/>
        <v>0</v>
      </c>
      <c r="AK32">
        <f t="shared" si="16"/>
        <v>0</v>
      </c>
      <c r="AU32">
        <f t="shared" si="17"/>
        <v>0</v>
      </c>
      <c r="AV32">
        <f t="shared" si="18"/>
        <v>0</v>
      </c>
      <c r="AW32" s="54">
        <f t="shared" si="19"/>
        <v>0</v>
      </c>
      <c r="AX32">
        <f t="shared" si="20"/>
        <v>0</v>
      </c>
      <c r="BG32">
        <f t="shared" si="22"/>
        <v>0</v>
      </c>
      <c r="BH32" s="11">
        <f t="shared" si="21"/>
        <v>0</v>
      </c>
    </row>
    <row r="33" spans="6:60" x14ac:dyDescent="0.2">
      <c r="F33">
        <f t="shared" si="4"/>
        <v>0</v>
      </c>
      <c r="G33">
        <f t="shared" si="5"/>
        <v>0</v>
      </c>
      <c r="H33">
        <f t="shared" si="6"/>
        <v>0</v>
      </c>
      <c r="I33" s="54">
        <f t="shared" si="7"/>
        <v>0</v>
      </c>
      <c r="K33">
        <f t="shared" si="8"/>
        <v>0</v>
      </c>
      <c r="L33">
        <f t="shared" si="9"/>
        <v>0</v>
      </c>
      <c r="M33" s="2">
        <f t="shared" si="10"/>
        <v>0</v>
      </c>
      <c r="T33">
        <f t="shared" si="11"/>
        <v>0</v>
      </c>
      <c r="W33">
        <f t="shared" si="12"/>
        <v>0</v>
      </c>
      <c r="X33">
        <f t="shared" si="13"/>
        <v>0</v>
      </c>
      <c r="AF33">
        <f t="shared" si="14"/>
        <v>0</v>
      </c>
      <c r="AH33">
        <f t="shared" si="15"/>
        <v>0</v>
      </c>
      <c r="AK33">
        <f t="shared" si="16"/>
        <v>0</v>
      </c>
      <c r="AU33">
        <f t="shared" si="17"/>
        <v>0</v>
      </c>
      <c r="AV33">
        <f t="shared" si="18"/>
        <v>0</v>
      </c>
      <c r="AW33" s="54">
        <f t="shared" si="19"/>
        <v>0</v>
      </c>
      <c r="AX33">
        <f t="shared" si="20"/>
        <v>0</v>
      </c>
      <c r="BG33">
        <f t="shared" si="22"/>
        <v>0</v>
      </c>
      <c r="BH33" s="11">
        <f t="shared" si="21"/>
        <v>0</v>
      </c>
    </row>
    <row r="34" spans="6:60" x14ac:dyDescent="0.2">
      <c r="F34">
        <f t="shared" si="4"/>
        <v>0</v>
      </c>
      <c r="G34">
        <f t="shared" si="5"/>
        <v>0</v>
      </c>
      <c r="H34">
        <f t="shared" si="6"/>
        <v>0</v>
      </c>
      <c r="I34" s="54">
        <f t="shared" si="7"/>
        <v>0</v>
      </c>
      <c r="K34">
        <f t="shared" si="8"/>
        <v>0</v>
      </c>
      <c r="L34">
        <f t="shared" si="9"/>
        <v>0</v>
      </c>
      <c r="M34" s="2">
        <f t="shared" si="10"/>
        <v>0</v>
      </c>
      <c r="T34">
        <f t="shared" si="11"/>
        <v>0</v>
      </c>
      <c r="W34">
        <f t="shared" si="12"/>
        <v>0</v>
      </c>
      <c r="X34">
        <f t="shared" si="13"/>
        <v>0</v>
      </c>
      <c r="AF34">
        <f t="shared" si="14"/>
        <v>0</v>
      </c>
      <c r="AH34">
        <f t="shared" si="15"/>
        <v>0</v>
      </c>
      <c r="AK34">
        <f t="shared" si="16"/>
        <v>0</v>
      </c>
      <c r="AU34">
        <f t="shared" si="17"/>
        <v>0</v>
      </c>
      <c r="AV34">
        <f t="shared" si="18"/>
        <v>0</v>
      </c>
      <c r="AW34" s="54">
        <f t="shared" si="19"/>
        <v>0</v>
      </c>
      <c r="AX34">
        <f t="shared" si="20"/>
        <v>0</v>
      </c>
      <c r="BG34">
        <f t="shared" si="22"/>
        <v>0</v>
      </c>
      <c r="BH34" s="11">
        <f t="shared" si="21"/>
        <v>0</v>
      </c>
    </row>
    <row r="35" spans="6:60" x14ac:dyDescent="0.2">
      <c r="F35">
        <f t="shared" si="4"/>
        <v>0</v>
      </c>
      <c r="G35">
        <f t="shared" si="5"/>
        <v>0</v>
      </c>
      <c r="H35">
        <f t="shared" si="6"/>
        <v>0</v>
      </c>
      <c r="I35" s="54">
        <f t="shared" si="7"/>
        <v>0</v>
      </c>
      <c r="K35">
        <f t="shared" si="8"/>
        <v>0</v>
      </c>
      <c r="L35">
        <f t="shared" si="9"/>
        <v>0</v>
      </c>
      <c r="M35" s="2">
        <f t="shared" si="10"/>
        <v>0</v>
      </c>
      <c r="T35">
        <f t="shared" si="11"/>
        <v>0</v>
      </c>
      <c r="W35">
        <f t="shared" si="12"/>
        <v>0</v>
      </c>
      <c r="X35">
        <f t="shared" si="13"/>
        <v>0</v>
      </c>
      <c r="AF35">
        <f t="shared" si="14"/>
        <v>0</v>
      </c>
      <c r="AH35">
        <f t="shared" si="15"/>
        <v>0</v>
      </c>
      <c r="AK35">
        <f t="shared" si="16"/>
        <v>0</v>
      </c>
      <c r="AU35">
        <f t="shared" si="17"/>
        <v>0</v>
      </c>
      <c r="AV35">
        <f t="shared" si="18"/>
        <v>0</v>
      </c>
      <c r="AW35" s="54">
        <f t="shared" si="19"/>
        <v>0</v>
      </c>
      <c r="AX35">
        <f t="shared" si="20"/>
        <v>0</v>
      </c>
      <c r="BG35">
        <f t="shared" si="22"/>
        <v>0</v>
      </c>
      <c r="BH35" s="11">
        <f t="shared" si="21"/>
        <v>0</v>
      </c>
    </row>
    <row r="36" spans="6:60" x14ac:dyDescent="0.2">
      <c r="F36">
        <f t="shared" si="4"/>
        <v>0</v>
      </c>
      <c r="G36">
        <f t="shared" si="5"/>
        <v>0</v>
      </c>
      <c r="H36">
        <f t="shared" si="6"/>
        <v>0</v>
      </c>
      <c r="I36" s="54">
        <f t="shared" si="7"/>
        <v>0</v>
      </c>
      <c r="K36">
        <f t="shared" si="8"/>
        <v>0</v>
      </c>
      <c r="L36">
        <f t="shared" si="9"/>
        <v>0</v>
      </c>
      <c r="M36" s="2">
        <f t="shared" si="10"/>
        <v>0</v>
      </c>
      <c r="T36">
        <f t="shared" si="11"/>
        <v>0</v>
      </c>
      <c r="W36">
        <f t="shared" si="12"/>
        <v>0</v>
      </c>
      <c r="X36">
        <f t="shared" si="13"/>
        <v>0</v>
      </c>
      <c r="AF36">
        <f t="shared" si="14"/>
        <v>0</v>
      </c>
      <c r="AH36">
        <f t="shared" si="15"/>
        <v>0</v>
      </c>
      <c r="AK36">
        <f t="shared" si="16"/>
        <v>0</v>
      </c>
      <c r="AU36">
        <f t="shared" si="17"/>
        <v>0</v>
      </c>
      <c r="AV36">
        <f t="shared" si="18"/>
        <v>0</v>
      </c>
      <c r="AW36" s="54">
        <f t="shared" si="19"/>
        <v>0</v>
      </c>
      <c r="AX36">
        <f t="shared" si="20"/>
        <v>0</v>
      </c>
      <c r="BG36">
        <f t="shared" si="22"/>
        <v>0</v>
      </c>
      <c r="BH36" s="11">
        <f t="shared" si="21"/>
        <v>0</v>
      </c>
    </row>
    <row r="37" spans="6:60" x14ac:dyDescent="0.2">
      <c r="F37">
        <f t="shared" si="4"/>
        <v>0</v>
      </c>
      <c r="G37">
        <f t="shared" si="5"/>
        <v>0</v>
      </c>
      <c r="H37">
        <f t="shared" si="6"/>
        <v>0</v>
      </c>
      <c r="I37" s="54">
        <f t="shared" si="7"/>
        <v>0</v>
      </c>
      <c r="K37">
        <f t="shared" si="8"/>
        <v>0</v>
      </c>
      <c r="L37">
        <f t="shared" si="9"/>
        <v>0</v>
      </c>
      <c r="M37" s="2">
        <f t="shared" si="10"/>
        <v>0</v>
      </c>
      <c r="T37">
        <f t="shared" si="11"/>
        <v>0</v>
      </c>
      <c r="W37">
        <f t="shared" si="12"/>
        <v>0</v>
      </c>
      <c r="X37">
        <f t="shared" si="13"/>
        <v>0</v>
      </c>
      <c r="AF37">
        <f t="shared" si="14"/>
        <v>0</v>
      </c>
      <c r="AH37">
        <f t="shared" si="15"/>
        <v>0</v>
      </c>
      <c r="AK37">
        <f t="shared" si="16"/>
        <v>0</v>
      </c>
      <c r="AU37">
        <f t="shared" si="17"/>
        <v>0</v>
      </c>
      <c r="AV37">
        <f t="shared" si="18"/>
        <v>0</v>
      </c>
      <c r="AW37" s="54">
        <f t="shared" si="19"/>
        <v>0</v>
      </c>
      <c r="AX37">
        <f t="shared" si="20"/>
        <v>0</v>
      </c>
      <c r="BG37">
        <f t="shared" si="22"/>
        <v>0</v>
      </c>
      <c r="BH37" s="11">
        <f t="shared" si="21"/>
        <v>0</v>
      </c>
    </row>
    <row r="38" spans="6:60" x14ac:dyDescent="0.2">
      <c r="F38">
        <f t="shared" si="4"/>
        <v>0</v>
      </c>
      <c r="G38">
        <f t="shared" si="5"/>
        <v>0</v>
      </c>
      <c r="H38">
        <f t="shared" si="6"/>
        <v>0</v>
      </c>
      <c r="I38" s="54">
        <f t="shared" si="7"/>
        <v>0</v>
      </c>
      <c r="K38">
        <f t="shared" si="8"/>
        <v>0</v>
      </c>
      <c r="L38">
        <f t="shared" si="9"/>
        <v>0</v>
      </c>
      <c r="M38" s="2">
        <f t="shared" si="10"/>
        <v>0</v>
      </c>
      <c r="T38">
        <f t="shared" si="11"/>
        <v>0</v>
      </c>
      <c r="W38">
        <f t="shared" si="12"/>
        <v>0</v>
      </c>
      <c r="X38">
        <f t="shared" si="13"/>
        <v>0</v>
      </c>
      <c r="AF38">
        <f t="shared" si="14"/>
        <v>0</v>
      </c>
      <c r="AH38">
        <f t="shared" si="15"/>
        <v>0</v>
      </c>
      <c r="AK38">
        <f t="shared" si="16"/>
        <v>0</v>
      </c>
      <c r="AU38">
        <f t="shared" si="17"/>
        <v>0</v>
      </c>
      <c r="AV38">
        <f t="shared" si="18"/>
        <v>0</v>
      </c>
      <c r="AW38" s="54">
        <f t="shared" si="19"/>
        <v>0</v>
      </c>
      <c r="AX38">
        <f t="shared" si="20"/>
        <v>0</v>
      </c>
      <c r="BG38">
        <f t="shared" si="22"/>
        <v>0</v>
      </c>
      <c r="BH38" s="11">
        <f t="shared" si="21"/>
        <v>0</v>
      </c>
    </row>
    <row r="39" spans="6:60" x14ac:dyDescent="0.2">
      <c r="F39">
        <f t="shared" si="4"/>
        <v>0</v>
      </c>
      <c r="G39">
        <f t="shared" si="5"/>
        <v>0</v>
      </c>
      <c r="H39">
        <f t="shared" si="6"/>
        <v>0</v>
      </c>
      <c r="I39" s="54">
        <f t="shared" si="7"/>
        <v>0</v>
      </c>
      <c r="K39">
        <f t="shared" si="8"/>
        <v>0</v>
      </c>
      <c r="L39">
        <f t="shared" si="9"/>
        <v>0</v>
      </c>
      <c r="M39" s="2">
        <f t="shared" si="10"/>
        <v>0</v>
      </c>
      <c r="T39">
        <f t="shared" si="11"/>
        <v>0</v>
      </c>
      <c r="W39">
        <f t="shared" si="12"/>
        <v>0</v>
      </c>
      <c r="X39">
        <f t="shared" si="13"/>
        <v>0</v>
      </c>
      <c r="AF39">
        <f t="shared" si="14"/>
        <v>0</v>
      </c>
      <c r="AH39">
        <f t="shared" si="15"/>
        <v>0</v>
      </c>
      <c r="AK39">
        <f t="shared" si="16"/>
        <v>0</v>
      </c>
      <c r="AU39">
        <f t="shared" si="17"/>
        <v>0</v>
      </c>
      <c r="AV39">
        <f t="shared" si="18"/>
        <v>0</v>
      </c>
      <c r="AW39" s="54">
        <f t="shared" si="19"/>
        <v>0</v>
      </c>
      <c r="AX39">
        <f t="shared" si="20"/>
        <v>0</v>
      </c>
      <c r="BG39">
        <f t="shared" si="22"/>
        <v>0</v>
      </c>
      <c r="BH39" s="11">
        <f t="shared" si="21"/>
        <v>0</v>
      </c>
    </row>
    <row r="40" spans="6:60" x14ac:dyDescent="0.2">
      <c r="F40">
        <f t="shared" si="4"/>
        <v>0</v>
      </c>
      <c r="G40">
        <f t="shared" si="5"/>
        <v>0</v>
      </c>
      <c r="H40">
        <f t="shared" si="6"/>
        <v>0</v>
      </c>
      <c r="I40" s="54">
        <f t="shared" si="7"/>
        <v>0</v>
      </c>
      <c r="K40">
        <f t="shared" si="8"/>
        <v>0</v>
      </c>
      <c r="L40">
        <f t="shared" si="9"/>
        <v>0</v>
      </c>
      <c r="M40" s="2">
        <f t="shared" si="10"/>
        <v>0</v>
      </c>
      <c r="T40">
        <f t="shared" si="11"/>
        <v>0</v>
      </c>
      <c r="W40">
        <f t="shared" si="12"/>
        <v>0</v>
      </c>
      <c r="X40">
        <f t="shared" si="13"/>
        <v>0</v>
      </c>
      <c r="AF40">
        <f t="shared" si="14"/>
        <v>0</v>
      </c>
      <c r="AH40">
        <f t="shared" si="15"/>
        <v>0</v>
      </c>
      <c r="AK40">
        <f t="shared" si="16"/>
        <v>0</v>
      </c>
      <c r="AU40">
        <f t="shared" si="17"/>
        <v>0</v>
      </c>
      <c r="AV40">
        <f t="shared" si="18"/>
        <v>0</v>
      </c>
      <c r="AW40" s="54">
        <f t="shared" si="19"/>
        <v>0</v>
      </c>
      <c r="AX40">
        <f t="shared" si="20"/>
        <v>0</v>
      </c>
      <c r="BG40">
        <f t="shared" si="22"/>
        <v>0</v>
      </c>
      <c r="BH40" s="11">
        <f t="shared" si="21"/>
        <v>0</v>
      </c>
    </row>
    <row r="41" spans="6:60" x14ac:dyDescent="0.2">
      <c r="F41">
        <f t="shared" si="4"/>
        <v>0</v>
      </c>
      <c r="G41">
        <f t="shared" si="5"/>
        <v>0</v>
      </c>
      <c r="H41">
        <f t="shared" si="6"/>
        <v>0</v>
      </c>
      <c r="I41" s="54">
        <f t="shared" si="7"/>
        <v>0</v>
      </c>
      <c r="K41">
        <f t="shared" si="8"/>
        <v>0</v>
      </c>
      <c r="L41">
        <f t="shared" si="9"/>
        <v>0</v>
      </c>
      <c r="M41" s="2">
        <f t="shared" si="10"/>
        <v>0</v>
      </c>
      <c r="T41">
        <f t="shared" si="11"/>
        <v>0</v>
      </c>
      <c r="W41">
        <f t="shared" si="12"/>
        <v>0</v>
      </c>
      <c r="X41">
        <f t="shared" si="13"/>
        <v>0</v>
      </c>
      <c r="AF41">
        <f t="shared" si="14"/>
        <v>0</v>
      </c>
      <c r="AH41">
        <f t="shared" si="15"/>
        <v>0</v>
      </c>
      <c r="AK41">
        <f t="shared" si="16"/>
        <v>0</v>
      </c>
      <c r="AU41">
        <f t="shared" si="17"/>
        <v>0</v>
      </c>
      <c r="AV41">
        <f t="shared" si="18"/>
        <v>0</v>
      </c>
      <c r="AW41" s="54">
        <f t="shared" si="19"/>
        <v>0</v>
      </c>
      <c r="AX41">
        <f t="shared" si="20"/>
        <v>0</v>
      </c>
      <c r="BG41">
        <f t="shared" si="22"/>
        <v>0</v>
      </c>
      <c r="BH41" s="11">
        <f t="shared" si="21"/>
        <v>0</v>
      </c>
    </row>
    <row r="42" spans="6:60" x14ac:dyDescent="0.2">
      <c r="F42">
        <f t="shared" si="4"/>
        <v>0</v>
      </c>
      <c r="G42">
        <f t="shared" si="5"/>
        <v>0</v>
      </c>
      <c r="H42">
        <f t="shared" si="6"/>
        <v>0</v>
      </c>
      <c r="I42" s="54">
        <f t="shared" si="7"/>
        <v>0</v>
      </c>
      <c r="K42">
        <f t="shared" si="8"/>
        <v>0</v>
      </c>
      <c r="L42">
        <f t="shared" si="9"/>
        <v>0</v>
      </c>
      <c r="M42" s="2">
        <f t="shared" si="10"/>
        <v>0</v>
      </c>
      <c r="T42">
        <f t="shared" si="11"/>
        <v>0</v>
      </c>
      <c r="W42">
        <f t="shared" si="12"/>
        <v>0</v>
      </c>
      <c r="X42">
        <f t="shared" si="13"/>
        <v>0</v>
      </c>
      <c r="AF42">
        <f t="shared" si="14"/>
        <v>0</v>
      </c>
      <c r="AH42">
        <f t="shared" si="15"/>
        <v>0</v>
      </c>
      <c r="AK42">
        <f t="shared" si="16"/>
        <v>0</v>
      </c>
      <c r="AU42">
        <f t="shared" si="17"/>
        <v>0</v>
      </c>
      <c r="AV42">
        <f t="shared" si="18"/>
        <v>0</v>
      </c>
      <c r="AW42" s="54">
        <f t="shared" si="19"/>
        <v>0</v>
      </c>
      <c r="AX42">
        <f t="shared" si="20"/>
        <v>0</v>
      </c>
      <c r="BG42">
        <f t="shared" si="22"/>
        <v>0</v>
      </c>
      <c r="BH42" s="11">
        <f t="shared" si="21"/>
        <v>0</v>
      </c>
    </row>
    <row r="43" spans="6:60" x14ac:dyDescent="0.2">
      <c r="F43">
        <f t="shared" si="4"/>
        <v>0</v>
      </c>
      <c r="G43">
        <f t="shared" si="5"/>
        <v>0</v>
      </c>
      <c r="H43">
        <f t="shared" si="6"/>
        <v>0</v>
      </c>
      <c r="I43" s="54">
        <f t="shared" si="7"/>
        <v>0</v>
      </c>
      <c r="K43">
        <f t="shared" si="8"/>
        <v>0</v>
      </c>
      <c r="L43">
        <f t="shared" si="9"/>
        <v>0</v>
      </c>
      <c r="M43" s="2">
        <f t="shared" si="10"/>
        <v>0</v>
      </c>
      <c r="T43">
        <f t="shared" si="11"/>
        <v>0</v>
      </c>
      <c r="W43">
        <f t="shared" si="12"/>
        <v>0</v>
      </c>
      <c r="X43">
        <f t="shared" si="13"/>
        <v>0</v>
      </c>
      <c r="AF43">
        <f t="shared" si="14"/>
        <v>0</v>
      </c>
      <c r="AH43">
        <f t="shared" si="15"/>
        <v>0</v>
      </c>
      <c r="AK43">
        <f t="shared" si="16"/>
        <v>0</v>
      </c>
      <c r="AU43">
        <f t="shared" si="17"/>
        <v>0</v>
      </c>
      <c r="AV43">
        <f t="shared" si="18"/>
        <v>0</v>
      </c>
      <c r="AW43" s="54">
        <f t="shared" si="19"/>
        <v>0</v>
      </c>
      <c r="AX43">
        <f t="shared" si="20"/>
        <v>0</v>
      </c>
      <c r="BG43">
        <f t="shared" si="22"/>
        <v>0</v>
      </c>
      <c r="BH43" s="11">
        <f t="shared" si="21"/>
        <v>0</v>
      </c>
    </row>
    <row r="44" spans="6:60" x14ac:dyDescent="0.2">
      <c r="F44">
        <f t="shared" si="4"/>
        <v>0</v>
      </c>
      <c r="G44">
        <f t="shared" si="5"/>
        <v>0</v>
      </c>
      <c r="H44">
        <f t="shared" si="6"/>
        <v>0</v>
      </c>
      <c r="I44" s="54">
        <f t="shared" si="7"/>
        <v>0</v>
      </c>
      <c r="K44">
        <f t="shared" si="8"/>
        <v>0</v>
      </c>
      <c r="L44">
        <f t="shared" si="9"/>
        <v>0</v>
      </c>
      <c r="M44" s="2">
        <f t="shared" si="10"/>
        <v>0</v>
      </c>
      <c r="T44">
        <f t="shared" si="11"/>
        <v>0</v>
      </c>
      <c r="W44">
        <f t="shared" si="12"/>
        <v>0</v>
      </c>
      <c r="X44">
        <f t="shared" si="13"/>
        <v>0</v>
      </c>
      <c r="AF44">
        <f t="shared" si="14"/>
        <v>0</v>
      </c>
      <c r="AH44">
        <f t="shared" si="15"/>
        <v>0</v>
      </c>
      <c r="AK44">
        <f t="shared" si="16"/>
        <v>0</v>
      </c>
      <c r="AU44">
        <f t="shared" si="17"/>
        <v>0</v>
      </c>
      <c r="AV44">
        <f t="shared" si="18"/>
        <v>0</v>
      </c>
      <c r="AW44" s="54">
        <f t="shared" si="19"/>
        <v>0</v>
      </c>
      <c r="AX44">
        <f t="shared" si="20"/>
        <v>0</v>
      </c>
      <c r="BG44">
        <f t="shared" si="22"/>
        <v>0</v>
      </c>
      <c r="BH44" s="11">
        <f t="shared" si="21"/>
        <v>0</v>
      </c>
    </row>
    <row r="45" spans="6:60" x14ac:dyDescent="0.2">
      <c r="F45">
        <f t="shared" si="4"/>
        <v>0</v>
      </c>
      <c r="G45">
        <f t="shared" si="5"/>
        <v>0</v>
      </c>
      <c r="H45">
        <f t="shared" si="6"/>
        <v>0</v>
      </c>
      <c r="I45" s="54">
        <f t="shared" si="7"/>
        <v>0</v>
      </c>
      <c r="K45">
        <f t="shared" si="8"/>
        <v>0</v>
      </c>
      <c r="L45">
        <f t="shared" si="9"/>
        <v>0</v>
      </c>
      <c r="M45" s="2">
        <f t="shared" si="10"/>
        <v>0</v>
      </c>
      <c r="T45">
        <f t="shared" si="11"/>
        <v>0</v>
      </c>
      <c r="W45">
        <f t="shared" si="12"/>
        <v>0</v>
      </c>
      <c r="X45">
        <f t="shared" si="13"/>
        <v>0</v>
      </c>
      <c r="AF45">
        <f t="shared" si="14"/>
        <v>0</v>
      </c>
      <c r="AH45">
        <f t="shared" si="15"/>
        <v>0</v>
      </c>
      <c r="AK45">
        <f t="shared" si="16"/>
        <v>0</v>
      </c>
      <c r="AU45">
        <f t="shared" si="17"/>
        <v>0</v>
      </c>
      <c r="AV45">
        <f t="shared" si="18"/>
        <v>0</v>
      </c>
      <c r="AW45" s="54">
        <f t="shared" si="19"/>
        <v>0</v>
      </c>
      <c r="AX45">
        <f t="shared" si="20"/>
        <v>0</v>
      </c>
      <c r="BG45">
        <f t="shared" si="22"/>
        <v>0</v>
      </c>
      <c r="BH45" s="11">
        <f t="shared" si="21"/>
        <v>0</v>
      </c>
    </row>
    <row r="46" spans="6:60" x14ac:dyDescent="0.2">
      <c r="F46">
        <f t="shared" si="4"/>
        <v>0</v>
      </c>
      <c r="G46">
        <f t="shared" si="5"/>
        <v>0</v>
      </c>
      <c r="H46">
        <f t="shared" si="6"/>
        <v>0</v>
      </c>
      <c r="I46" s="54">
        <f t="shared" si="7"/>
        <v>0</v>
      </c>
      <c r="K46">
        <f t="shared" si="8"/>
        <v>0</v>
      </c>
      <c r="L46">
        <f t="shared" si="9"/>
        <v>0</v>
      </c>
      <c r="M46" s="2">
        <f t="shared" si="10"/>
        <v>0</v>
      </c>
      <c r="T46">
        <f t="shared" si="11"/>
        <v>0</v>
      </c>
      <c r="W46">
        <f t="shared" si="12"/>
        <v>0</v>
      </c>
      <c r="X46">
        <f t="shared" si="13"/>
        <v>0</v>
      </c>
      <c r="AF46">
        <f t="shared" si="14"/>
        <v>0</v>
      </c>
      <c r="AH46">
        <f t="shared" si="15"/>
        <v>0</v>
      </c>
      <c r="AK46">
        <f t="shared" si="16"/>
        <v>0</v>
      </c>
      <c r="AU46">
        <f t="shared" si="17"/>
        <v>0</v>
      </c>
      <c r="AV46">
        <f t="shared" si="18"/>
        <v>0</v>
      </c>
      <c r="AW46" s="54">
        <f t="shared" si="19"/>
        <v>0</v>
      </c>
      <c r="AX46">
        <f t="shared" si="20"/>
        <v>0</v>
      </c>
      <c r="BG46">
        <f t="shared" si="22"/>
        <v>0</v>
      </c>
      <c r="BH46" s="11">
        <f t="shared" si="21"/>
        <v>0</v>
      </c>
    </row>
    <row r="47" spans="6:60" x14ac:dyDescent="0.2">
      <c r="F47">
        <f t="shared" si="4"/>
        <v>0</v>
      </c>
      <c r="G47">
        <f t="shared" si="5"/>
        <v>0</v>
      </c>
      <c r="H47">
        <f t="shared" si="6"/>
        <v>0</v>
      </c>
      <c r="I47" s="54">
        <f t="shared" si="7"/>
        <v>0</v>
      </c>
      <c r="K47">
        <f t="shared" si="8"/>
        <v>0</v>
      </c>
      <c r="L47">
        <f t="shared" si="9"/>
        <v>0</v>
      </c>
      <c r="M47" s="2">
        <f t="shared" si="10"/>
        <v>0</v>
      </c>
      <c r="T47">
        <f t="shared" si="11"/>
        <v>0</v>
      </c>
      <c r="W47">
        <f t="shared" si="12"/>
        <v>0</v>
      </c>
      <c r="X47">
        <f t="shared" si="13"/>
        <v>0</v>
      </c>
      <c r="AF47">
        <f t="shared" si="14"/>
        <v>0</v>
      </c>
      <c r="AH47">
        <f t="shared" si="15"/>
        <v>0</v>
      </c>
      <c r="AK47">
        <f t="shared" si="16"/>
        <v>0</v>
      </c>
      <c r="AU47">
        <f t="shared" si="17"/>
        <v>0</v>
      </c>
      <c r="AV47">
        <f t="shared" si="18"/>
        <v>0</v>
      </c>
      <c r="AW47" s="54">
        <f t="shared" si="19"/>
        <v>0</v>
      </c>
      <c r="AX47">
        <f t="shared" si="20"/>
        <v>0</v>
      </c>
      <c r="BG47">
        <f t="shared" si="22"/>
        <v>0</v>
      </c>
      <c r="BH47" s="11">
        <f t="shared" si="21"/>
        <v>0</v>
      </c>
    </row>
    <row r="48" spans="6:60" x14ac:dyDescent="0.2">
      <c r="F48">
        <f t="shared" si="4"/>
        <v>0</v>
      </c>
      <c r="G48">
        <f t="shared" si="5"/>
        <v>0</v>
      </c>
      <c r="H48">
        <f t="shared" si="6"/>
        <v>0</v>
      </c>
      <c r="I48" s="54">
        <f t="shared" si="7"/>
        <v>0</v>
      </c>
      <c r="K48">
        <f t="shared" si="8"/>
        <v>0</v>
      </c>
      <c r="L48">
        <f t="shared" si="9"/>
        <v>0</v>
      </c>
      <c r="M48" s="2">
        <f t="shared" si="10"/>
        <v>0</v>
      </c>
      <c r="T48">
        <f t="shared" si="11"/>
        <v>0</v>
      </c>
      <c r="W48">
        <f t="shared" si="12"/>
        <v>0</v>
      </c>
      <c r="X48">
        <f t="shared" si="13"/>
        <v>0</v>
      </c>
      <c r="AF48">
        <f t="shared" si="14"/>
        <v>0</v>
      </c>
      <c r="AH48">
        <f t="shared" si="15"/>
        <v>0</v>
      </c>
      <c r="AK48">
        <f t="shared" si="16"/>
        <v>0</v>
      </c>
      <c r="AU48">
        <f t="shared" si="17"/>
        <v>0</v>
      </c>
      <c r="AV48">
        <f t="shared" si="18"/>
        <v>0</v>
      </c>
      <c r="AW48" s="54">
        <f t="shared" si="19"/>
        <v>0</v>
      </c>
      <c r="AX48">
        <f t="shared" si="20"/>
        <v>0</v>
      </c>
      <c r="BG48">
        <f t="shared" si="22"/>
        <v>0</v>
      </c>
      <c r="BH48" s="11">
        <f t="shared" si="21"/>
        <v>0</v>
      </c>
    </row>
    <row r="49" spans="6:60" x14ac:dyDescent="0.2">
      <c r="F49">
        <f t="shared" si="4"/>
        <v>0</v>
      </c>
      <c r="G49">
        <f t="shared" si="5"/>
        <v>0</v>
      </c>
      <c r="H49">
        <f t="shared" si="6"/>
        <v>0</v>
      </c>
      <c r="I49" s="54">
        <f t="shared" si="7"/>
        <v>0</v>
      </c>
      <c r="K49">
        <f t="shared" si="8"/>
        <v>0</v>
      </c>
      <c r="L49">
        <f t="shared" si="9"/>
        <v>0</v>
      </c>
      <c r="M49" s="2">
        <f t="shared" si="10"/>
        <v>0</v>
      </c>
      <c r="T49">
        <f t="shared" si="11"/>
        <v>0</v>
      </c>
      <c r="W49">
        <f t="shared" si="12"/>
        <v>0</v>
      </c>
      <c r="X49">
        <f t="shared" si="13"/>
        <v>0</v>
      </c>
      <c r="AF49">
        <f t="shared" si="14"/>
        <v>0</v>
      </c>
      <c r="AH49">
        <f t="shared" si="15"/>
        <v>0</v>
      </c>
      <c r="AK49">
        <f t="shared" si="16"/>
        <v>0</v>
      </c>
      <c r="AU49">
        <f t="shared" si="17"/>
        <v>0</v>
      </c>
      <c r="AV49">
        <f t="shared" si="18"/>
        <v>0</v>
      </c>
      <c r="AW49" s="54">
        <f t="shared" si="19"/>
        <v>0</v>
      </c>
      <c r="AX49">
        <f t="shared" si="20"/>
        <v>0</v>
      </c>
      <c r="BG49">
        <f t="shared" si="22"/>
        <v>0</v>
      </c>
      <c r="BH49" s="11">
        <f t="shared" si="21"/>
        <v>0</v>
      </c>
    </row>
    <row r="50" spans="6:60" x14ac:dyDescent="0.2">
      <c r="F50">
        <f t="shared" si="4"/>
        <v>0</v>
      </c>
      <c r="G50">
        <f t="shared" si="5"/>
        <v>0</v>
      </c>
      <c r="H50">
        <f t="shared" si="6"/>
        <v>0</v>
      </c>
      <c r="I50" s="54">
        <f t="shared" si="7"/>
        <v>0</v>
      </c>
      <c r="K50">
        <f t="shared" si="8"/>
        <v>0</v>
      </c>
      <c r="L50">
        <f t="shared" si="9"/>
        <v>0</v>
      </c>
      <c r="M50" s="2">
        <f t="shared" si="10"/>
        <v>0</v>
      </c>
      <c r="T50">
        <f t="shared" si="11"/>
        <v>0</v>
      </c>
      <c r="W50">
        <f t="shared" si="12"/>
        <v>0</v>
      </c>
      <c r="X50">
        <f t="shared" si="13"/>
        <v>0</v>
      </c>
      <c r="AF50">
        <f t="shared" si="14"/>
        <v>0</v>
      </c>
      <c r="AH50">
        <f t="shared" si="15"/>
        <v>0</v>
      </c>
      <c r="AK50">
        <f t="shared" si="16"/>
        <v>0</v>
      </c>
      <c r="AU50">
        <f t="shared" si="17"/>
        <v>0</v>
      </c>
      <c r="AV50">
        <f t="shared" si="18"/>
        <v>0</v>
      </c>
      <c r="AW50" s="54">
        <f t="shared" si="19"/>
        <v>0</v>
      </c>
      <c r="AX50">
        <f t="shared" si="20"/>
        <v>0</v>
      </c>
      <c r="BG50">
        <f t="shared" si="22"/>
        <v>0</v>
      </c>
      <c r="BH50" s="11">
        <f t="shared" si="21"/>
        <v>0</v>
      </c>
    </row>
    <row r="51" spans="6:60" x14ac:dyDescent="0.2">
      <c r="F51">
        <f t="shared" si="4"/>
        <v>0</v>
      </c>
      <c r="G51">
        <f t="shared" si="5"/>
        <v>0</v>
      </c>
      <c r="H51">
        <f t="shared" si="6"/>
        <v>0</v>
      </c>
      <c r="I51" s="54">
        <f t="shared" si="7"/>
        <v>0</v>
      </c>
      <c r="K51">
        <f t="shared" si="8"/>
        <v>0</v>
      </c>
      <c r="L51">
        <f t="shared" si="9"/>
        <v>0</v>
      </c>
      <c r="M51" s="2">
        <f t="shared" si="10"/>
        <v>0</v>
      </c>
      <c r="T51">
        <f t="shared" si="11"/>
        <v>0</v>
      </c>
      <c r="W51">
        <f t="shared" si="12"/>
        <v>0</v>
      </c>
      <c r="X51">
        <f t="shared" si="13"/>
        <v>0</v>
      </c>
      <c r="AF51">
        <f t="shared" si="14"/>
        <v>0</v>
      </c>
      <c r="AH51">
        <f t="shared" si="15"/>
        <v>0</v>
      </c>
      <c r="AK51">
        <f t="shared" si="16"/>
        <v>0</v>
      </c>
      <c r="AU51">
        <f t="shared" si="17"/>
        <v>0</v>
      </c>
      <c r="AV51">
        <f t="shared" si="18"/>
        <v>0</v>
      </c>
      <c r="AW51" s="54">
        <f t="shared" si="19"/>
        <v>0</v>
      </c>
      <c r="AX51">
        <f t="shared" si="20"/>
        <v>0</v>
      </c>
      <c r="BG51">
        <f t="shared" si="22"/>
        <v>0</v>
      </c>
      <c r="BH51" s="11">
        <f t="shared" si="21"/>
        <v>0</v>
      </c>
    </row>
    <row r="52" spans="6:60" x14ac:dyDescent="0.2">
      <c r="F52">
        <f t="shared" si="4"/>
        <v>0</v>
      </c>
      <c r="G52">
        <f t="shared" si="5"/>
        <v>0</v>
      </c>
      <c r="H52">
        <f t="shared" si="6"/>
        <v>0</v>
      </c>
      <c r="I52" s="54">
        <f t="shared" si="7"/>
        <v>0</v>
      </c>
      <c r="K52">
        <f t="shared" si="8"/>
        <v>0</v>
      </c>
      <c r="L52">
        <f t="shared" si="9"/>
        <v>0</v>
      </c>
      <c r="M52" s="2">
        <f t="shared" si="10"/>
        <v>0</v>
      </c>
      <c r="T52">
        <f t="shared" si="11"/>
        <v>0</v>
      </c>
      <c r="W52">
        <f t="shared" si="12"/>
        <v>0</v>
      </c>
      <c r="X52">
        <f t="shared" si="13"/>
        <v>0</v>
      </c>
      <c r="AF52">
        <f t="shared" si="14"/>
        <v>0</v>
      </c>
      <c r="AH52">
        <f t="shared" si="15"/>
        <v>0</v>
      </c>
      <c r="AK52">
        <f t="shared" si="16"/>
        <v>0</v>
      </c>
      <c r="AU52">
        <f t="shared" si="17"/>
        <v>0</v>
      </c>
      <c r="AV52">
        <f t="shared" si="18"/>
        <v>0</v>
      </c>
      <c r="AW52" s="54">
        <f t="shared" si="19"/>
        <v>0</v>
      </c>
      <c r="AX52">
        <f t="shared" si="20"/>
        <v>0</v>
      </c>
      <c r="BG52">
        <f t="shared" si="22"/>
        <v>0</v>
      </c>
      <c r="BH52" s="11">
        <f t="shared" si="21"/>
        <v>0</v>
      </c>
    </row>
    <row r="53" spans="6:60" x14ac:dyDescent="0.2">
      <c r="F53">
        <f t="shared" si="4"/>
        <v>0</v>
      </c>
      <c r="G53">
        <f t="shared" si="5"/>
        <v>0</v>
      </c>
      <c r="H53">
        <f t="shared" si="6"/>
        <v>0</v>
      </c>
      <c r="I53" s="54">
        <f t="shared" si="7"/>
        <v>0</v>
      </c>
      <c r="K53">
        <f t="shared" si="8"/>
        <v>0</v>
      </c>
      <c r="L53">
        <f t="shared" si="9"/>
        <v>0</v>
      </c>
      <c r="M53" s="2">
        <f t="shared" si="10"/>
        <v>0</v>
      </c>
      <c r="T53">
        <f t="shared" si="11"/>
        <v>0</v>
      </c>
      <c r="W53">
        <f t="shared" si="12"/>
        <v>0</v>
      </c>
      <c r="X53">
        <f t="shared" si="13"/>
        <v>0</v>
      </c>
      <c r="AF53">
        <f t="shared" si="14"/>
        <v>0</v>
      </c>
      <c r="AH53">
        <f t="shared" si="15"/>
        <v>0</v>
      </c>
      <c r="AK53">
        <f t="shared" si="16"/>
        <v>0</v>
      </c>
      <c r="AU53">
        <f t="shared" si="17"/>
        <v>0</v>
      </c>
      <c r="AV53">
        <f t="shared" si="18"/>
        <v>0</v>
      </c>
      <c r="AW53" s="54">
        <f t="shared" si="19"/>
        <v>0</v>
      </c>
      <c r="AX53">
        <f t="shared" si="20"/>
        <v>0</v>
      </c>
      <c r="BG53">
        <f t="shared" si="22"/>
        <v>0</v>
      </c>
      <c r="BH53" s="11">
        <f t="shared" si="21"/>
        <v>0</v>
      </c>
    </row>
    <row r="54" spans="6:60" x14ac:dyDescent="0.2">
      <c r="F54">
        <f t="shared" si="4"/>
        <v>0</v>
      </c>
      <c r="G54">
        <f t="shared" si="5"/>
        <v>0</v>
      </c>
      <c r="H54">
        <f t="shared" si="6"/>
        <v>0</v>
      </c>
      <c r="I54" s="54">
        <f t="shared" si="7"/>
        <v>0</v>
      </c>
      <c r="K54">
        <f t="shared" si="8"/>
        <v>0</v>
      </c>
      <c r="L54">
        <f t="shared" si="9"/>
        <v>0</v>
      </c>
      <c r="M54" s="2">
        <f t="shared" si="10"/>
        <v>0</v>
      </c>
      <c r="T54">
        <f t="shared" si="11"/>
        <v>0</v>
      </c>
      <c r="W54">
        <f t="shared" si="12"/>
        <v>0</v>
      </c>
      <c r="X54">
        <f t="shared" si="13"/>
        <v>0</v>
      </c>
      <c r="AF54">
        <f t="shared" si="14"/>
        <v>0</v>
      </c>
      <c r="AH54">
        <f t="shared" si="15"/>
        <v>0</v>
      </c>
      <c r="AK54">
        <f t="shared" si="16"/>
        <v>0</v>
      </c>
      <c r="AU54">
        <f t="shared" si="17"/>
        <v>0</v>
      </c>
      <c r="AV54">
        <f t="shared" si="18"/>
        <v>0</v>
      </c>
      <c r="AW54" s="54">
        <f t="shared" si="19"/>
        <v>0</v>
      </c>
      <c r="AX54">
        <f t="shared" si="20"/>
        <v>0</v>
      </c>
      <c r="BG54">
        <f t="shared" si="22"/>
        <v>0</v>
      </c>
      <c r="BH54" s="11">
        <f t="shared" si="21"/>
        <v>0</v>
      </c>
    </row>
    <row r="55" spans="6:60" x14ac:dyDescent="0.2">
      <c r="F55">
        <f t="shared" si="4"/>
        <v>0</v>
      </c>
      <c r="G55">
        <f t="shared" si="5"/>
        <v>0</v>
      </c>
      <c r="H55">
        <f t="shared" si="6"/>
        <v>0</v>
      </c>
      <c r="I55" s="54">
        <f t="shared" si="7"/>
        <v>0</v>
      </c>
      <c r="K55">
        <f t="shared" si="8"/>
        <v>0</v>
      </c>
      <c r="L55">
        <f t="shared" si="9"/>
        <v>0</v>
      </c>
      <c r="M55" s="2">
        <f t="shared" si="10"/>
        <v>0</v>
      </c>
      <c r="T55">
        <f t="shared" si="11"/>
        <v>0</v>
      </c>
      <c r="W55">
        <f t="shared" si="12"/>
        <v>0</v>
      </c>
      <c r="X55">
        <f t="shared" si="13"/>
        <v>0</v>
      </c>
      <c r="AF55">
        <f t="shared" si="14"/>
        <v>0</v>
      </c>
      <c r="AH55">
        <f t="shared" si="15"/>
        <v>0</v>
      </c>
      <c r="AK55">
        <f t="shared" si="16"/>
        <v>0</v>
      </c>
      <c r="AU55">
        <f t="shared" si="17"/>
        <v>0</v>
      </c>
      <c r="AV55">
        <f t="shared" si="18"/>
        <v>0</v>
      </c>
      <c r="AW55" s="54">
        <f t="shared" si="19"/>
        <v>0</v>
      </c>
      <c r="AX55">
        <f t="shared" si="20"/>
        <v>0</v>
      </c>
      <c r="BG55">
        <f t="shared" si="22"/>
        <v>0</v>
      </c>
      <c r="BH55" s="11">
        <f t="shared" si="21"/>
        <v>0</v>
      </c>
    </row>
    <row r="56" spans="6:60" x14ac:dyDescent="0.2">
      <c r="F56">
        <f t="shared" si="4"/>
        <v>0</v>
      </c>
      <c r="G56">
        <f t="shared" si="5"/>
        <v>0</v>
      </c>
      <c r="H56">
        <f t="shared" si="6"/>
        <v>0</v>
      </c>
      <c r="I56" s="54">
        <f t="shared" si="7"/>
        <v>0</v>
      </c>
      <c r="K56">
        <f t="shared" si="8"/>
        <v>0</v>
      </c>
      <c r="L56">
        <f t="shared" si="9"/>
        <v>0</v>
      </c>
      <c r="M56" s="2">
        <f t="shared" si="10"/>
        <v>0</v>
      </c>
      <c r="T56">
        <f t="shared" si="11"/>
        <v>0</v>
      </c>
      <c r="W56">
        <f t="shared" si="12"/>
        <v>0</v>
      </c>
      <c r="X56">
        <f t="shared" si="13"/>
        <v>0</v>
      </c>
      <c r="AF56">
        <f t="shared" si="14"/>
        <v>0</v>
      </c>
      <c r="AH56">
        <f t="shared" si="15"/>
        <v>0</v>
      </c>
      <c r="AK56">
        <f t="shared" si="16"/>
        <v>0</v>
      </c>
      <c r="AU56">
        <f t="shared" si="17"/>
        <v>0</v>
      </c>
      <c r="AV56">
        <f t="shared" si="18"/>
        <v>0</v>
      </c>
      <c r="AW56" s="54">
        <f t="shared" si="19"/>
        <v>0</v>
      </c>
      <c r="AX56">
        <f t="shared" si="20"/>
        <v>0</v>
      </c>
      <c r="BG56">
        <f t="shared" si="22"/>
        <v>0</v>
      </c>
      <c r="BH56" s="11">
        <f t="shared" si="21"/>
        <v>0</v>
      </c>
    </row>
    <row r="57" spans="6:60" x14ac:dyDescent="0.2">
      <c r="F57">
        <f t="shared" si="4"/>
        <v>0</v>
      </c>
      <c r="G57">
        <f t="shared" si="5"/>
        <v>0</v>
      </c>
      <c r="H57">
        <f t="shared" si="6"/>
        <v>0</v>
      </c>
      <c r="I57" s="54">
        <f t="shared" si="7"/>
        <v>0</v>
      </c>
      <c r="K57">
        <f t="shared" si="8"/>
        <v>0</v>
      </c>
      <c r="L57">
        <f t="shared" si="9"/>
        <v>0</v>
      </c>
      <c r="M57" s="2">
        <f t="shared" si="10"/>
        <v>0</v>
      </c>
      <c r="T57">
        <f t="shared" si="11"/>
        <v>0</v>
      </c>
      <c r="W57">
        <f t="shared" si="12"/>
        <v>0</v>
      </c>
      <c r="X57">
        <f t="shared" si="13"/>
        <v>0</v>
      </c>
      <c r="AF57">
        <f t="shared" si="14"/>
        <v>0</v>
      </c>
      <c r="AH57">
        <f t="shared" si="15"/>
        <v>0</v>
      </c>
      <c r="AK57">
        <f t="shared" si="16"/>
        <v>0</v>
      </c>
      <c r="AU57">
        <f t="shared" si="17"/>
        <v>0</v>
      </c>
      <c r="AV57">
        <f t="shared" si="18"/>
        <v>0</v>
      </c>
      <c r="AW57" s="54">
        <f t="shared" si="19"/>
        <v>0</v>
      </c>
      <c r="AX57">
        <f t="shared" si="20"/>
        <v>0</v>
      </c>
      <c r="BG57">
        <f t="shared" si="22"/>
        <v>0</v>
      </c>
      <c r="BH57" s="11">
        <f t="shared" si="21"/>
        <v>0</v>
      </c>
    </row>
    <row r="58" spans="6:60" x14ac:dyDescent="0.2">
      <c r="F58">
        <f t="shared" si="4"/>
        <v>0</v>
      </c>
      <c r="G58">
        <f t="shared" si="5"/>
        <v>0</v>
      </c>
      <c r="H58">
        <f t="shared" si="6"/>
        <v>0</v>
      </c>
      <c r="I58" s="54">
        <f t="shared" si="7"/>
        <v>0</v>
      </c>
      <c r="K58">
        <f t="shared" si="8"/>
        <v>0</v>
      </c>
      <c r="L58">
        <f t="shared" si="9"/>
        <v>0</v>
      </c>
      <c r="M58" s="2">
        <f t="shared" si="10"/>
        <v>0</v>
      </c>
      <c r="T58">
        <f t="shared" si="11"/>
        <v>0</v>
      </c>
      <c r="W58">
        <f t="shared" si="12"/>
        <v>0</v>
      </c>
      <c r="X58">
        <f t="shared" si="13"/>
        <v>0</v>
      </c>
      <c r="AF58">
        <f t="shared" si="14"/>
        <v>0</v>
      </c>
      <c r="AH58">
        <f t="shared" si="15"/>
        <v>0</v>
      </c>
      <c r="AK58">
        <f t="shared" si="16"/>
        <v>0</v>
      </c>
      <c r="AU58">
        <f t="shared" si="17"/>
        <v>0</v>
      </c>
      <c r="AV58">
        <f t="shared" si="18"/>
        <v>0</v>
      </c>
      <c r="AW58" s="54">
        <f t="shared" si="19"/>
        <v>0</v>
      </c>
      <c r="AX58">
        <f t="shared" si="20"/>
        <v>0</v>
      </c>
      <c r="BG58">
        <f t="shared" si="22"/>
        <v>0</v>
      </c>
      <c r="BH58" s="11">
        <f t="shared" si="21"/>
        <v>0</v>
      </c>
    </row>
    <row r="59" spans="6:60" x14ac:dyDescent="0.2">
      <c r="F59">
        <f t="shared" si="4"/>
        <v>0</v>
      </c>
      <c r="G59">
        <f t="shared" si="5"/>
        <v>0</v>
      </c>
      <c r="H59">
        <f t="shared" si="6"/>
        <v>0</v>
      </c>
      <c r="I59" s="54">
        <f t="shared" si="7"/>
        <v>0</v>
      </c>
      <c r="K59">
        <f t="shared" si="8"/>
        <v>0</v>
      </c>
      <c r="L59">
        <f t="shared" si="9"/>
        <v>0</v>
      </c>
      <c r="M59" s="2">
        <f t="shared" si="10"/>
        <v>0</v>
      </c>
      <c r="T59">
        <f t="shared" si="11"/>
        <v>0</v>
      </c>
      <c r="W59">
        <f t="shared" si="12"/>
        <v>0</v>
      </c>
      <c r="X59">
        <f t="shared" si="13"/>
        <v>0</v>
      </c>
      <c r="AF59">
        <f t="shared" si="14"/>
        <v>0</v>
      </c>
      <c r="AH59">
        <f t="shared" si="15"/>
        <v>0</v>
      </c>
      <c r="AK59">
        <f t="shared" si="16"/>
        <v>0</v>
      </c>
      <c r="AU59">
        <f t="shared" si="17"/>
        <v>0</v>
      </c>
      <c r="AV59">
        <f t="shared" si="18"/>
        <v>0</v>
      </c>
      <c r="AW59" s="54">
        <f t="shared" si="19"/>
        <v>0</v>
      </c>
      <c r="AX59">
        <f t="shared" si="20"/>
        <v>0</v>
      </c>
      <c r="BG59">
        <f t="shared" si="22"/>
        <v>0</v>
      </c>
      <c r="BH59" s="11">
        <f t="shared" si="21"/>
        <v>0</v>
      </c>
    </row>
    <row r="60" spans="6:60" x14ac:dyDescent="0.2">
      <c r="F60">
        <f t="shared" si="4"/>
        <v>0</v>
      </c>
      <c r="G60">
        <f t="shared" si="5"/>
        <v>0</v>
      </c>
      <c r="H60">
        <f t="shared" si="6"/>
        <v>0</v>
      </c>
      <c r="I60" s="54">
        <f t="shared" si="7"/>
        <v>0</v>
      </c>
      <c r="K60">
        <f t="shared" si="8"/>
        <v>0</v>
      </c>
      <c r="L60">
        <f t="shared" si="9"/>
        <v>0</v>
      </c>
      <c r="M60" s="2">
        <f t="shared" si="10"/>
        <v>0</v>
      </c>
      <c r="T60">
        <f t="shared" si="11"/>
        <v>0</v>
      </c>
      <c r="W60">
        <f t="shared" si="12"/>
        <v>0</v>
      </c>
      <c r="X60">
        <f t="shared" si="13"/>
        <v>0</v>
      </c>
      <c r="AF60">
        <f t="shared" si="14"/>
        <v>0</v>
      </c>
      <c r="AH60">
        <f t="shared" si="15"/>
        <v>0</v>
      </c>
      <c r="AK60">
        <f t="shared" si="16"/>
        <v>0</v>
      </c>
      <c r="AU60">
        <f t="shared" si="17"/>
        <v>0</v>
      </c>
      <c r="AV60">
        <f t="shared" si="18"/>
        <v>0</v>
      </c>
      <c r="AW60" s="54">
        <f t="shared" si="19"/>
        <v>0</v>
      </c>
      <c r="AX60">
        <f t="shared" si="20"/>
        <v>0</v>
      </c>
      <c r="BG60">
        <f t="shared" si="22"/>
        <v>0</v>
      </c>
      <c r="BH60" s="11">
        <f t="shared" si="21"/>
        <v>0</v>
      </c>
    </row>
    <row r="61" spans="6:60" x14ac:dyDescent="0.2">
      <c r="F61">
        <f t="shared" si="4"/>
        <v>0</v>
      </c>
      <c r="G61">
        <f t="shared" si="5"/>
        <v>0</v>
      </c>
      <c r="H61">
        <f t="shared" si="6"/>
        <v>0</v>
      </c>
      <c r="I61" s="54">
        <f t="shared" si="7"/>
        <v>0</v>
      </c>
      <c r="K61">
        <f t="shared" si="8"/>
        <v>0</v>
      </c>
      <c r="L61">
        <f t="shared" si="9"/>
        <v>0</v>
      </c>
      <c r="M61" s="2">
        <f t="shared" si="10"/>
        <v>0</v>
      </c>
      <c r="T61">
        <f t="shared" si="11"/>
        <v>0</v>
      </c>
      <c r="W61">
        <f t="shared" si="12"/>
        <v>0</v>
      </c>
      <c r="X61">
        <f t="shared" si="13"/>
        <v>0</v>
      </c>
      <c r="AF61">
        <f t="shared" si="14"/>
        <v>0</v>
      </c>
      <c r="AH61">
        <f t="shared" si="15"/>
        <v>0</v>
      </c>
      <c r="AK61">
        <f t="shared" si="16"/>
        <v>0</v>
      </c>
      <c r="AU61">
        <f t="shared" si="17"/>
        <v>0</v>
      </c>
      <c r="AV61">
        <f t="shared" si="18"/>
        <v>0</v>
      </c>
      <c r="AW61" s="54">
        <f t="shared" si="19"/>
        <v>0</v>
      </c>
      <c r="AX61">
        <f t="shared" si="20"/>
        <v>0</v>
      </c>
      <c r="BG61">
        <f t="shared" si="22"/>
        <v>0</v>
      </c>
      <c r="BH61" s="11">
        <f t="shared" si="21"/>
        <v>0</v>
      </c>
    </row>
    <row r="62" spans="6:60" x14ac:dyDescent="0.2">
      <c r="F62">
        <f t="shared" ref="F62:F96" si="23">IF(B62="",0,(LEN(B62)-LEN(SUBSTITUTE(B62,". ","."))+1))</f>
        <v>0</v>
      </c>
      <c r="G62">
        <f t="shared" ref="G62:G96" si="24">IF(B62="",0,LEN(B62)-LEN(SUBSTITUTE(B62," ",""))+1)</f>
        <v>0</v>
      </c>
      <c r="H62">
        <f t="shared" ref="H62:H96" si="25">IF(F62=0,0,G62/F62)</f>
        <v>0</v>
      </c>
      <c r="I62" s="54">
        <f t="shared" si="7"/>
        <v>0</v>
      </c>
      <c r="K62">
        <f t="shared" ref="K62:K96" si="26">IF(G62=0,0,J62/G62)</f>
        <v>0</v>
      </c>
      <c r="L62">
        <f t="shared" si="9"/>
        <v>0</v>
      </c>
      <c r="M62" s="2">
        <f t="shared" ref="M62:M96" si="27">IF(G62=0,0,L62/G62)</f>
        <v>0</v>
      </c>
      <c r="T62">
        <f t="shared" ref="T62:T96" si="28">QUOTIENT((Q62+R62+S62),3)</f>
        <v>0</v>
      </c>
      <c r="W62">
        <f t="shared" ref="W62:W96" si="29">QUOTIENT((P62+T62),2)</f>
        <v>0</v>
      </c>
      <c r="X62">
        <f t="shared" ref="X62:X96" si="30">IF(U62=1,1,IF(V62=1,1,0))</f>
        <v>0</v>
      </c>
      <c r="AF62">
        <f t="shared" si="14"/>
        <v>0</v>
      </c>
      <c r="AH62">
        <f t="shared" si="15"/>
        <v>0</v>
      </c>
      <c r="AK62">
        <f t="shared" si="16"/>
        <v>0</v>
      </c>
      <c r="AU62">
        <f t="shared" ref="AU62:AU96" si="31">IF(G62=0,0,(206.835-(84.6*(K62))-(1.015*(H62))))</f>
        <v>0</v>
      </c>
      <c r="AV62">
        <f t="shared" ref="AV62:AV96" si="32">IF(G62=0,0,(0.39*H62)+(11.8*K62)-15.59)</f>
        <v>0</v>
      </c>
      <c r="AW62" s="54">
        <f t="shared" si="19"/>
        <v>0</v>
      </c>
      <c r="AX62">
        <f t="shared" ref="AX62:AX96" si="33">IF(I62=0,0,(4.71*M62)+(0.5*H62)-21.43)</f>
        <v>0</v>
      </c>
      <c r="BG62">
        <f t="shared" ref="BG62:BG96" si="34">IF(E62=0,0,AF62/E62*1000)</f>
        <v>0</v>
      </c>
      <c r="BH62" s="11">
        <f t="shared" ref="BH62:BH96" si="35">G62/200/24/60</f>
        <v>0</v>
      </c>
    </row>
    <row r="63" spans="6:60" x14ac:dyDescent="0.2">
      <c r="F63">
        <f t="shared" si="23"/>
        <v>0</v>
      </c>
      <c r="G63">
        <f t="shared" si="24"/>
        <v>0</v>
      </c>
      <c r="H63">
        <f t="shared" si="25"/>
        <v>0</v>
      </c>
      <c r="I63" s="54">
        <f t="shared" si="7"/>
        <v>0</v>
      </c>
      <c r="K63">
        <f t="shared" si="26"/>
        <v>0</v>
      </c>
      <c r="L63">
        <f t="shared" si="9"/>
        <v>0</v>
      </c>
      <c r="M63" s="2">
        <f t="shared" si="27"/>
        <v>0</v>
      </c>
      <c r="T63">
        <f t="shared" si="28"/>
        <v>0</v>
      </c>
      <c r="W63">
        <f t="shared" si="29"/>
        <v>0</v>
      </c>
      <c r="X63">
        <f t="shared" si="30"/>
        <v>0</v>
      </c>
      <c r="AF63">
        <f t="shared" si="14"/>
        <v>0</v>
      </c>
      <c r="AH63">
        <f t="shared" si="15"/>
        <v>0</v>
      </c>
      <c r="AK63">
        <f t="shared" si="16"/>
        <v>0</v>
      </c>
      <c r="AU63">
        <f t="shared" si="31"/>
        <v>0</v>
      </c>
      <c r="AV63">
        <f t="shared" si="32"/>
        <v>0</v>
      </c>
      <c r="AW63" s="54">
        <f t="shared" si="19"/>
        <v>0</v>
      </c>
      <c r="AX63">
        <f t="shared" si="33"/>
        <v>0</v>
      </c>
      <c r="BG63">
        <f t="shared" si="34"/>
        <v>0</v>
      </c>
      <c r="BH63" s="11">
        <f t="shared" si="35"/>
        <v>0</v>
      </c>
    </row>
    <row r="64" spans="6:60" x14ac:dyDescent="0.2">
      <c r="F64">
        <f t="shared" si="23"/>
        <v>0</v>
      </c>
      <c r="G64">
        <f t="shared" si="24"/>
        <v>0</v>
      </c>
      <c r="H64">
        <f t="shared" si="25"/>
        <v>0</v>
      </c>
      <c r="I64" s="54">
        <f t="shared" si="7"/>
        <v>0</v>
      </c>
      <c r="K64">
        <f t="shared" si="26"/>
        <v>0</v>
      </c>
      <c r="L64">
        <f t="shared" si="9"/>
        <v>0</v>
      </c>
      <c r="M64" s="2">
        <f t="shared" si="27"/>
        <v>0</v>
      </c>
      <c r="T64">
        <f t="shared" si="28"/>
        <v>0</v>
      </c>
      <c r="W64">
        <f t="shared" si="29"/>
        <v>0</v>
      </c>
      <c r="X64">
        <f t="shared" si="30"/>
        <v>0</v>
      </c>
      <c r="AF64">
        <f t="shared" si="14"/>
        <v>0</v>
      </c>
      <c r="AH64">
        <f t="shared" si="15"/>
        <v>0</v>
      </c>
      <c r="AK64">
        <f t="shared" si="16"/>
        <v>0</v>
      </c>
      <c r="AU64">
        <f t="shared" si="31"/>
        <v>0</v>
      </c>
      <c r="AV64">
        <f t="shared" si="32"/>
        <v>0</v>
      </c>
      <c r="AW64" s="54">
        <f t="shared" si="19"/>
        <v>0</v>
      </c>
      <c r="AX64">
        <f t="shared" si="33"/>
        <v>0</v>
      </c>
      <c r="BG64">
        <f t="shared" si="34"/>
        <v>0</v>
      </c>
      <c r="BH64" s="11">
        <f t="shared" si="35"/>
        <v>0</v>
      </c>
    </row>
    <row r="65" spans="6:60" x14ac:dyDescent="0.2">
      <c r="F65">
        <f t="shared" si="23"/>
        <v>0</v>
      </c>
      <c r="G65">
        <f t="shared" si="24"/>
        <v>0</v>
      </c>
      <c r="H65">
        <f t="shared" si="25"/>
        <v>0</v>
      </c>
      <c r="I65" s="54">
        <f t="shared" si="7"/>
        <v>0</v>
      </c>
      <c r="K65">
        <f t="shared" si="26"/>
        <v>0</v>
      </c>
      <c r="L65">
        <f t="shared" si="9"/>
        <v>0</v>
      </c>
      <c r="M65" s="2">
        <f t="shared" si="27"/>
        <v>0</v>
      </c>
      <c r="T65">
        <f t="shared" si="28"/>
        <v>0</v>
      </c>
      <c r="W65">
        <f t="shared" si="29"/>
        <v>0</v>
      </c>
      <c r="X65">
        <f t="shared" si="30"/>
        <v>0</v>
      </c>
      <c r="AF65">
        <f t="shared" si="14"/>
        <v>0</v>
      </c>
      <c r="AH65">
        <f t="shared" si="15"/>
        <v>0</v>
      </c>
      <c r="AK65">
        <f t="shared" si="16"/>
        <v>0</v>
      </c>
      <c r="AU65">
        <f t="shared" si="31"/>
        <v>0</v>
      </c>
      <c r="AV65">
        <f t="shared" si="32"/>
        <v>0</v>
      </c>
      <c r="AW65" s="54">
        <f t="shared" si="19"/>
        <v>0</v>
      </c>
      <c r="AX65">
        <f t="shared" si="33"/>
        <v>0</v>
      </c>
      <c r="BG65">
        <f t="shared" si="34"/>
        <v>0</v>
      </c>
      <c r="BH65" s="11">
        <f t="shared" si="35"/>
        <v>0</v>
      </c>
    </row>
    <row r="66" spans="6:60" x14ac:dyDescent="0.2">
      <c r="F66">
        <f t="shared" si="23"/>
        <v>0</v>
      </c>
      <c r="G66">
        <f t="shared" si="24"/>
        <v>0</v>
      </c>
      <c r="H66">
        <f t="shared" si="25"/>
        <v>0</v>
      </c>
      <c r="I66" s="54">
        <f t="shared" si="7"/>
        <v>0</v>
      </c>
      <c r="K66">
        <f t="shared" si="26"/>
        <v>0</v>
      </c>
      <c r="L66">
        <f t="shared" si="9"/>
        <v>0</v>
      </c>
      <c r="M66" s="2">
        <f t="shared" si="27"/>
        <v>0</v>
      </c>
      <c r="T66">
        <f t="shared" si="28"/>
        <v>0</v>
      </c>
      <c r="W66">
        <f t="shared" si="29"/>
        <v>0</v>
      </c>
      <c r="X66">
        <f t="shared" si="30"/>
        <v>0</v>
      </c>
      <c r="AF66">
        <f t="shared" si="14"/>
        <v>0</v>
      </c>
      <c r="AH66">
        <f t="shared" si="15"/>
        <v>0</v>
      </c>
      <c r="AK66">
        <f t="shared" si="16"/>
        <v>0</v>
      </c>
      <c r="AU66">
        <f t="shared" si="31"/>
        <v>0</v>
      </c>
      <c r="AV66">
        <f t="shared" si="32"/>
        <v>0</v>
      </c>
      <c r="AW66" s="54">
        <f t="shared" si="19"/>
        <v>0</v>
      </c>
      <c r="AX66">
        <f t="shared" si="33"/>
        <v>0</v>
      </c>
      <c r="BG66">
        <f t="shared" si="34"/>
        <v>0</v>
      </c>
      <c r="BH66" s="11">
        <f t="shared" si="35"/>
        <v>0</v>
      </c>
    </row>
    <row r="67" spans="6:60" x14ac:dyDescent="0.2">
      <c r="F67">
        <f t="shared" si="23"/>
        <v>0</v>
      </c>
      <c r="G67">
        <f t="shared" si="24"/>
        <v>0</v>
      </c>
      <c r="H67">
        <f t="shared" si="25"/>
        <v>0</v>
      </c>
      <c r="I67" s="54">
        <f t="shared" si="7"/>
        <v>0</v>
      </c>
      <c r="K67">
        <f t="shared" si="26"/>
        <v>0</v>
      </c>
      <c r="L67">
        <f t="shared" si="9"/>
        <v>0</v>
      </c>
      <c r="M67" s="2">
        <f t="shared" si="27"/>
        <v>0</v>
      </c>
      <c r="T67">
        <f t="shared" si="28"/>
        <v>0</v>
      </c>
      <c r="W67">
        <f t="shared" si="29"/>
        <v>0</v>
      </c>
      <c r="X67">
        <f t="shared" si="30"/>
        <v>0</v>
      </c>
      <c r="AF67">
        <f t="shared" si="14"/>
        <v>0</v>
      </c>
      <c r="AH67">
        <f t="shared" si="15"/>
        <v>0</v>
      </c>
      <c r="AK67">
        <f t="shared" si="16"/>
        <v>0</v>
      </c>
      <c r="AU67">
        <f t="shared" si="31"/>
        <v>0</v>
      </c>
      <c r="AV67">
        <f t="shared" si="32"/>
        <v>0</v>
      </c>
      <c r="AW67" s="54">
        <f t="shared" si="19"/>
        <v>0</v>
      </c>
      <c r="AX67">
        <f t="shared" si="33"/>
        <v>0</v>
      </c>
      <c r="BG67">
        <f t="shared" si="34"/>
        <v>0</v>
      </c>
      <c r="BH67" s="11">
        <f t="shared" si="35"/>
        <v>0</v>
      </c>
    </row>
    <row r="68" spans="6:60" x14ac:dyDescent="0.2">
      <c r="F68">
        <f t="shared" si="23"/>
        <v>0</v>
      </c>
      <c r="G68">
        <f t="shared" si="24"/>
        <v>0</v>
      </c>
      <c r="H68">
        <f t="shared" si="25"/>
        <v>0</v>
      </c>
      <c r="I68" s="54">
        <f t="shared" si="7"/>
        <v>0</v>
      </c>
      <c r="K68">
        <f t="shared" si="26"/>
        <v>0</v>
      </c>
      <c r="L68">
        <f t="shared" si="9"/>
        <v>0</v>
      </c>
      <c r="M68" s="2">
        <f t="shared" si="27"/>
        <v>0</v>
      </c>
      <c r="T68">
        <f t="shared" si="28"/>
        <v>0</v>
      </c>
      <c r="W68">
        <f t="shared" si="29"/>
        <v>0</v>
      </c>
      <c r="X68">
        <f t="shared" si="30"/>
        <v>0</v>
      </c>
      <c r="AF68">
        <f t="shared" si="14"/>
        <v>0</v>
      </c>
      <c r="AH68">
        <f t="shared" si="15"/>
        <v>0</v>
      </c>
      <c r="AK68">
        <f t="shared" si="16"/>
        <v>0</v>
      </c>
      <c r="AU68">
        <f t="shared" si="31"/>
        <v>0</v>
      </c>
      <c r="AV68">
        <f t="shared" si="32"/>
        <v>0</v>
      </c>
      <c r="AW68" s="54">
        <f t="shared" si="19"/>
        <v>0</v>
      </c>
      <c r="AX68">
        <f t="shared" si="33"/>
        <v>0</v>
      </c>
      <c r="BG68">
        <f t="shared" si="34"/>
        <v>0</v>
      </c>
      <c r="BH68" s="11">
        <f t="shared" si="35"/>
        <v>0</v>
      </c>
    </row>
    <row r="69" spans="6:60" x14ac:dyDescent="0.2">
      <c r="F69">
        <f t="shared" si="23"/>
        <v>0</v>
      </c>
      <c r="G69">
        <f t="shared" si="24"/>
        <v>0</v>
      </c>
      <c r="H69">
        <f t="shared" si="25"/>
        <v>0</v>
      </c>
      <c r="I69" s="54">
        <f t="shared" ref="I69:I96" si="36">LEN(SUBSTITUTE(B69," ",""))</f>
        <v>0</v>
      </c>
      <c r="K69">
        <f t="shared" si="26"/>
        <v>0</v>
      </c>
      <c r="L69">
        <f t="shared" ref="L69:L96" si="37">LEN(SUBSTITUTE(SUBSTITUTE(SUBSTITUTE(SUBSTITUTE(SUBSTITUTE(SUBSTITUTE(SUBSTITUTE(SUBSTITUTE(SUBSTITUTE(SUBSTITUTE(SUBSTITUTE(SUBSTITUTE(SUBSTITUTE(SUBSTITUTE(SUBSTITUTE(SUBSTITUTE(SUBSTITUTE(SUBSTITUTE(SUBSTITUTE(B69," ",""),".",""),",",""),"?",""),"!",""),";",""),"(",""),")",""),"[",""),"]",""),"-",""),"{",""),"}",""),"/",""),"+",""),"*",""),"_",""),"&amp;",""),"#",""))</f>
        <v>0</v>
      </c>
      <c r="M69" s="2">
        <f t="shared" si="27"/>
        <v>0</v>
      </c>
      <c r="T69">
        <f t="shared" si="28"/>
        <v>0</v>
      </c>
      <c r="W69">
        <f t="shared" si="29"/>
        <v>0</v>
      </c>
      <c r="X69">
        <f t="shared" si="30"/>
        <v>0</v>
      </c>
      <c r="AF69">
        <f t="shared" ref="AF69:AF97" si="38">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96" si="39">IF(G69&gt;0,IF((LEN(B69)-LEN(SUBSTITUTE(B69,"/","")))&gt;0,0,1),0)</f>
        <v>0</v>
      </c>
      <c r="AK69">
        <f t="shared" ref="AK69:AK96" si="40">IF(G69&gt;0,IF(((LEN(B69)-LEN(SUBSTITUTE(B69,"(","")))+(LEN(B69)-LEN(SUBSTITUTE(B69,")","")))+(LEN(B69)-LEN(SUBSTITUTE(B69,"[","")))+(LEN(B69)-LEN(SUBSTITUTE(B69,"]","")))+(LEN(B69)-LEN(SUBSTITUTE(B69,"{","")))+(LEN(B69)-LEN(SUBSTITUTE(B69,"}",""))))&gt;0,0,1),0)</f>
        <v>0</v>
      </c>
      <c r="AU69">
        <f t="shared" si="31"/>
        <v>0</v>
      </c>
      <c r="AV69">
        <f t="shared" si="32"/>
        <v>0</v>
      </c>
      <c r="AW69" s="54">
        <f t="shared" ref="AW69:AW96" si="41">IF(G69=0,0,((0.0588*M69*100)-(0.296*(F69/G69)*100)-15.8))</f>
        <v>0</v>
      </c>
      <c r="AX69">
        <f t="shared" si="33"/>
        <v>0</v>
      </c>
      <c r="BG69">
        <f t="shared" si="34"/>
        <v>0</v>
      </c>
      <c r="BH69" s="11">
        <f t="shared" si="35"/>
        <v>0</v>
      </c>
    </row>
    <row r="70" spans="6:60" x14ac:dyDescent="0.2">
      <c r="F70">
        <f t="shared" si="23"/>
        <v>0</v>
      </c>
      <c r="G70">
        <f t="shared" si="24"/>
        <v>0</v>
      </c>
      <c r="H70">
        <f t="shared" si="25"/>
        <v>0</v>
      </c>
      <c r="I70" s="54">
        <f t="shared" si="36"/>
        <v>0</v>
      </c>
      <c r="K70">
        <f t="shared" si="26"/>
        <v>0</v>
      </c>
      <c r="L70">
        <f t="shared" si="37"/>
        <v>0</v>
      </c>
      <c r="M70" s="2">
        <f t="shared" si="27"/>
        <v>0</v>
      </c>
      <c r="T70">
        <f t="shared" si="28"/>
        <v>0</v>
      </c>
      <c r="W70">
        <f t="shared" si="29"/>
        <v>0</v>
      </c>
      <c r="X70">
        <f t="shared" si="30"/>
        <v>0</v>
      </c>
      <c r="AF70">
        <f t="shared" si="38"/>
        <v>0</v>
      </c>
      <c r="AH70">
        <f t="shared" si="39"/>
        <v>0</v>
      </c>
      <c r="AK70">
        <f t="shared" si="40"/>
        <v>0</v>
      </c>
      <c r="AU70">
        <f t="shared" si="31"/>
        <v>0</v>
      </c>
      <c r="AV70">
        <f t="shared" si="32"/>
        <v>0</v>
      </c>
      <c r="AW70" s="54">
        <f t="shared" si="41"/>
        <v>0</v>
      </c>
      <c r="AX70">
        <f t="shared" si="33"/>
        <v>0</v>
      </c>
      <c r="BG70">
        <f t="shared" si="34"/>
        <v>0</v>
      </c>
      <c r="BH70" s="11">
        <f t="shared" si="35"/>
        <v>0</v>
      </c>
    </row>
    <row r="71" spans="6:60" x14ac:dyDescent="0.2">
      <c r="F71">
        <f t="shared" si="23"/>
        <v>0</v>
      </c>
      <c r="G71">
        <f t="shared" si="24"/>
        <v>0</v>
      </c>
      <c r="H71">
        <f t="shared" si="25"/>
        <v>0</v>
      </c>
      <c r="I71" s="54">
        <f t="shared" si="36"/>
        <v>0</v>
      </c>
      <c r="K71">
        <f t="shared" si="26"/>
        <v>0</v>
      </c>
      <c r="L71">
        <f t="shared" si="37"/>
        <v>0</v>
      </c>
      <c r="M71" s="2">
        <f t="shared" si="27"/>
        <v>0</v>
      </c>
      <c r="T71">
        <f t="shared" si="28"/>
        <v>0</v>
      </c>
      <c r="W71">
        <f t="shared" si="29"/>
        <v>0</v>
      </c>
      <c r="X71">
        <f t="shared" si="30"/>
        <v>0</v>
      </c>
      <c r="AF71">
        <f t="shared" si="38"/>
        <v>0</v>
      </c>
      <c r="AH71">
        <f t="shared" si="39"/>
        <v>0</v>
      </c>
      <c r="AK71">
        <f t="shared" si="40"/>
        <v>0</v>
      </c>
      <c r="AU71">
        <f t="shared" si="31"/>
        <v>0</v>
      </c>
      <c r="AV71">
        <f t="shared" si="32"/>
        <v>0</v>
      </c>
      <c r="AW71" s="54">
        <f t="shared" si="41"/>
        <v>0</v>
      </c>
      <c r="AX71">
        <f t="shared" si="33"/>
        <v>0</v>
      </c>
      <c r="BG71">
        <f t="shared" si="34"/>
        <v>0</v>
      </c>
      <c r="BH71" s="11">
        <f t="shared" si="35"/>
        <v>0</v>
      </c>
    </row>
    <row r="72" spans="6:60" x14ac:dyDescent="0.2">
      <c r="F72">
        <f t="shared" si="23"/>
        <v>0</v>
      </c>
      <c r="G72">
        <f t="shared" si="24"/>
        <v>0</v>
      </c>
      <c r="H72">
        <f t="shared" si="25"/>
        <v>0</v>
      </c>
      <c r="I72" s="54">
        <f t="shared" si="36"/>
        <v>0</v>
      </c>
      <c r="K72">
        <f t="shared" si="26"/>
        <v>0</v>
      </c>
      <c r="L72">
        <f t="shared" si="37"/>
        <v>0</v>
      </c>
      <c r="M72" s="2">
        <f t="shared" si="27"/>
        <v>0</v>
      </c>
      <c r="T72">
        <f t="shared" si="28"/>
        <v>0</v>
      </c>
      <c r="W72">
        <f t="shared" si="29"/>
        <v>0</v>
      </c>
      <c r="X72">
        <f t="shared" si="30"/>
        <v>0</v>
      </c>
      <c r="AF72">
        <f t="shared" si="38"/>
        <v>0</v>
      </c>
      <c r="AH72">
        <f t="shared" si="39"/>
        <v>0</v>
      </c>
      <c r="AK72">
        <f t="shared" si="40"/>
        <v>0</v>
      </c>
      <c r="AU72">
        <f t="shared" si="31"/>
        <v>0</v>
      </c>
      <c r="AV72">
        <f t="shared" si="32"/>
        <v>0</v>
      </c>
      <c r="AW72" s="54">
        <f t="shared" si="41"/>
        <v>0</v>
      </c>
      <c r="AX72">
        <f t="shared" si="33"/>
        <v>0</v>
      </c>
      <c r="BG72">
        <f t="shared" si="34"/>
        <v>0</v>
      </c>
      <c r="BH72" s="11">
        <f t="shared" si="35"/>
        <v>0</v>
      </c>
    </row>
    <row r="73" spans="6:60" x14ac:dyDescent="0.2">
      <c r="F73">
        <f t="shared" si="23"/>
        <v>0</v>
      </c>
      <c r="G73">
        <f t="shared" si="24"/>
        <v>0</v>
      </c>
      <c r="H73">
        <f t="shared" si="25"/>
        <v>0</v>
      </c>
      <c r="I73" s="54">
        <f t="shared" si="36"/>
        <v>0</v>
      </c>
      <c r="K73">
        <f t="shared" si="26"/>
        <v>0</v>
      </c>
      <c r="L73">
        <f t="shared" si="37"/>
        <v>0</v>
      </c>
      <c r="M73" s="2">
        <f t="shared" si="27"/>
        <v>0</v>
      </c>
      <c r="T73">
        <f t="shared" si="28"/>
        <v>0</v>
      </c>
      <c r="W73">
        <f t="shared" si="29"/>
        <v>0</v>
      </c>
      <c r="X73">
        <f t="shared" si="30"/>
        <v>0</v>
      </c>
      <c r="AF73">
        <f t="shared" si="38"/>
        <v>0</v>
      </c>
      <c r="AH73">
        <f t="shared" si="39"/>
        <v>0</v>
      </c>
      <c r="AK73">
        <f t="shared" si="40"/>
        <v>0</v>
      </c>
      <c r="AU73">
        <f t="shared" si="31"/>
        <v>0</v>
      </c>
      <c r="AV73">
        <f t="shared" si="32"/>
        <v>0</v>
      </c>
      <c r="AW73" s="54">
        <f t="shared" si="41"/>
        <v>0</v>
      </c>
      <c r="AX73">
        <f t="shared" si="33"/>
        <v>0</v>
      </c>
      <c r="BG73">
        <f t="shared" si="34"/>
        <v>0</v>
      </c>
      <c r="BH73" s="11">
        <f t="shared" si="35"/>
        <v>0</v>
      </c>
    </row>
    <row r="74" spans="6:60" x14ac:dyDescent="0.2">
      <c r="F74">
        <f t="shared" si="23"/>
        <v>0</v>
      </c>
      <c r="G74">
        <f t="shared" si="24"/>
        <v>0</v>
      </c>
      <c r="H74">
        <f t="shared" si="25"/>
        <v>0</v>
      </c>
      <c r="I74" s="54">
        <f t="shared" si="36"/>
        <v>0</v>
      </c>
      <c r="K74">
        <f t="shared" si="26"/>
        <v>0</v>
      </c>
      <c r="L74">
        <f t="shared" si="37"/>
        <v>0</v>
      </c>
      <c r="M74" s="2">
        <f t="shared" si="27"/>
        <v>0</v>
      </c>
      <c r="T74">
        <f t="shared" si="28"/>
        <v>0</v>
      </c>
      <c r="W74">
        <f t="shared" si="29"/>
        <v>0</v>
      </c>
      <c r="X74">
        <f t="shared" si="30"/>
        <v>0</v>
      </c>
      <c r="AF74">
        <f t="shared" si="38"/>
        <v>0</v>
      </c>
      <c r="AH74">
        <f t="shared" si="39"/>
        <v>0</v>
      </c>
      <c r="AK74">
        <f t="shared" si="40"/>
        <v>0</v>
      </c>
      <c r="AU74">
        <f t="shared" si="31"/>
        <v>0</v>
      </c>
      <c r="AV74">
        <f t="shared" si="32"/>
        <v>0</v>
      </c>
      <c r="AW74" s="54">
        <f t="shared" si="41"/>
        <v>0</v>
      </c>
      <c r="AX74">
        <f t="shared" si="33"/>
        <v>0</v>
      </c>
      <c r="BG74">
        <f t="shared" si="34"/>
        <v>0</v>
      </c>
      <c r="BH74" s="11">
        <f t="shared" si="35"/>
        <v>0</v>
      </c>
    </row>
    <row r="75" spans="6:60" x14ac:dyDescent="0.2">
      <c r="F75">
        <f t="shared" si="23"/>
        <v>0</v>
      </c>
      <c r="G75">
        <f t="shared" si="24"/>
        <v>0</v>
      </c>
      <c r="H75">
        <f t="shared" si="25"/>
        <v>0</v>
      </c>
      <c r="I75" s="54">
        <f t="shared" si="36"/>
        <v>0</v>
      </c>
      <c r="K75">
        <f t="shared" si="26"/>
        <v>0</v>
      </c>
      <c r="L75">
        <f t="shared" si="37"/>
        <v>0</v>
      </c>
      <c r="M75" s="2">
        <f t="shared" si="27"/>
        <v>0</v>
      </c>
      <c r="T75">
        <f t="shared" si="28"/>
        <v>0</v>
      </c>
      <c r="W75">
        <f t="shared" si="29"/>
        <v>0</v>
      </c>
      <c r="X75">
        <f t="shared" si="30"/>
        <v>0</v>
      </c>
      <c r="AF75">
        <f t="shared" si="38"/>
        <v>0</v>
      </c>
      <c r="AH75">
        <f t="shared" si="39"/>
        <v>0</v>
      </c>
      <c r="AK75">
        <f t="shared" si="40"/>
        <v>0</v>
      </c>
      <c r="AU75">
        <f t="shared" si="31"/>
        <v>0</v>
      </c>
      <c r="AV75">
        <f t="shared" si="32"/>
        <v>0</v>
      </c>
      <c r="AW75" s="54">
        <f t="shared" si="41"/>
        <v>0</v>
      </c>
      <c r="AX75">
        <f t="shared" si="33"/>
        <v>0</v>
      </c>
      <c r="BG75">
        <f t="shared" si="34"/>
        <v>0</v>
      </c>
      <c r="BH75" s="11">
        <f t="shared" si="35"/>
        <v>0</v>
      </c>
    </row>
    <row r="76" spans="6:60" x14ac:dyDescent="0.2">
      <c r="F76">
        <f t="shared" si="23"/>
        <v>0</v>
      </c>
      <c r="G76">
        <f t="shared" si="24"/>
        <v>0</v>
      </c>
      <c r="H76">
        <f t="shared" si="25"/>
        <v>0</v>
      </c>
      <c r="I76" s="54">
        <f t="shared" si="36"/>
        <v>0</v>
      </c>
      <c r="K76">
        <f t="shared" si="26"/>
        <v>0</v>
      </c>
      <c r="L76">
        <f t="shared" si="37"/>
        <v>0</v>
      </c>
      <c r="M76" s="2">
        <f t="shared" si="27"/>
        <v>0</v>
      </c>
      <c r="T76">
        <f t="shared" si="28"/>
        <v>0</v>
      </c>
      <c r="W76">
        <f t="shared" si="29"/>
        <v>0</v>
      </c>
      <c r="X76">
        <f t="shared" si="30"/>
        <v>0</v>
      </c>
      <c r="AF76">
        <f t="shared" si="38"/>
        <v>0</v>
      </c>
      <c r="AH76">
        <f t="shared" si="39"/>
        <v>0</v>
      </c>
      <c r="AK76">
        <f t="shared" si="40"/>
        <v>0</v>
      </c>
      <c r="AU76">
        <f t="shared" si="31"/>
        <v>0</v>
      </c>
      <c r="AV76">
        <f t="shared" si="32"/>
        <v>0</v>
      </c>
      <c r="AW76" s="54">
        <f t="shared" si="41"/>
        <v>0</v>
      </c>
      <c r="AX76">
        <f t="shared" si="33"/>
        <v>0</v>
      </c>
      <c r="BG76">
        <f t="shared" si="34"/>
        <v>0</v>
      </c>
      <c r="BH76" s="11">
        <f t="shared" si="35"/>
        <v>0</v>
      </c>
    </row>
    <row r="77" spans="6:60" x14ac:dyDescent="0.2">
      <c r="F77">
        <f t="shared" si="23"/>
        <v>0</v>
      </c>
      <c r="G77">
        <f t="shared" si="24"/>
        <v>0</v>
      </c>
      <c r="H77">
        <f t="shared" si="25"/>
        <v>0</v>
      </c>
      <c r="I77" s="54">
        <f t="shared" si="36"/>
        <v>0</v>
      </c>
      <c r="K77">
        <f t="shared" si="26"/>
        <v>0</v>
      </c>
      <c r="L77">
        <f t="shared" si="37"/>
        <v>0</v>
      </c>
      <c r="M77" s="2">
        <f t="shared" si="27"/>
        <v>0</v>
      </c>
      <c r="T77">
        <f t="shared" si="28"/>
        <v>0</v>
      </c>
      <c r="W77">
        <f t="shared" si="29"/>
        <v>0</v>
      </c>
      <c r="X77">
        <f t="shared" si="30"/>
        <v>0</v>
      </c>
      <c r="AF77">
        <f t="shared" si="38"/>
        <v>0</v>
      </c>
      <c r="AH77">
        <f t="shared" si="39"/>
        <v>0</v>
      </c>
      <c r="AK77">
        <f t="shared" si="40"/>
        <v>0</v>
      </c>
      <c r="AU77">
        <f t="shared" si="31"/>
        <v>0</v>
      </c>
      <c r="AV77">
        <f t="shared" si="32"/>
        <v>0</v>
      </c>
      <c r="AW77" s="54">
        <f t="shared" si="41"/>
        <v>0</v>
      </c>
      <c r="AX77">
        <f t="shared" si="33"/>
        <v>0</v>
      </c>
      <c r="BG77">
        <f t="shared" si="34"/>
        <v>0</v>
      </c>
      <c r="BH77" s="11">
        <f t="shared" si="35"/>
        <v>0</v>
      </c>
    </row>
    <row r="78" spans="6:60" x14ac:dyDescent="0.2">
      <c r="F78">
        <f t="shared" si="23"/>
        <v>0</v>
      </c>
      <c r="G78">
        <f t="shared" si="24"/>
        <v>0</v>
      </c>
      <c r="H78">
        <f t="shared" si="25"/>
        <v>0</v>
      </c>
      <c r="I78" s="54">
        <f t="shared" si="36"/>
        <v>0</v>
      </c>
      <c r="K78">
        <f t="shared" si="26"/>
        <v>0</v>
      </c>
      <c r="L78">
        <f t="shared" si="37"/>
        <v>0</v>
      </c>
      <c r="M78" s="2">
        <f t="shared" si="27"/>
        <v>0</v>
      </c>
      <c r="T78">
        <f t="shared" si="28"/>
        <v>0</v>
      </c>
      <c r="W78">
        <f t="shared" si="29"/>
        <v>0</v>
      </c>
      <c r="X78">
        <f t="shared" si="30"/>
        <v>0</v>
      </c>
      <c r="AF78">
        <f t="shared" si="38"/>
        <v>0</v>
      </c>
      <c r="AH78">
        <f t="shared" si="39"/>
        <v>0</v>
      </c>
      <c r="AK78">
        <f t="shared" si="40"/>
        <v>0</v>
      </c>
      <c r="AU78">
        <f t="shared" si="31"/>
        <v>0</v>
      </c>
      <c r="AV78">
        <f t="shared" si="32"/>
        <v>0</v>
      </c>
      <c r="AW78" s="54">
        <f t="shared" si="41"/>
        <v>0</v>
      </c>
      <c r="AX78">
        <f t="shared" si="33"/>
        <v>0</v>
      </c>
      <c r="BG78">
        <f t="shared" si="34"/>
        <v>0</v>
      </c>
      <c r="BH78" s="11">
        <f t="shared" si="35"/>
        <v>0</v>
      </c>
    </row>
    <row r="79" spans="6:60" x14ac:dyDescent="0.2">
      <c r="F79">
        <f t="shared" si="23"/>
        <v>0</v>
      </c>
      <c r="G79">
        <f t="shared" si="24"/>
        <v>0</v>
      </c>
      <c r="H79">
        <f t="shared" si="25"/>
        <v>0</v>
      </c>
      <c r="I79" s="54">
        <f t="shared" si="36"/>
        <v>0</v>
      </c>
      <c r="K79">
        <f t="shared" si="26"/>
        <v>0</v>
      </c>
      <c r="L79">
        <f t="shared" si="37"/>
        <v>0</v>
      </c>
      <c r="M79" s="2">
        <f t="shared" si="27"/>
        <v>0</v>
      </c>
      <c r="T79">
        <f t="shared" si="28"/>
        <v>0</v>
      </c>
      <c r="W79">
        <f t="shared" si="29"/>
        <v>0</v>
      </c>
      <c r="X79">
        <f t="shared" si="30"/>
        <v>0</v>
      </c>
      <c r="AF79">
        <f t="shared" si="38"/>
        <v>0</v>
      </c>
      <c r="AH79">
        <f t="shared" si="39"/>
        <v>0</v>
      </c>
      <c r="AK79">
        <f t="shared" si="40"/>
        <v>0</v>
      </c>
      <c r="AU79">
        <f t="shared" si="31"/>
        <v>0</v>
      </c>
      <c r="AV79">
        <f t="shared" si="32"/>
        <v>0</v>
      </c>
      <c r="AW79" s="54">
        <f t="shared" si="41"/>
        <v>0</v>
      </c>
      <c r="AX79">
        <f t="shared" si="33"/>
        <v>0</v>
      </c>
      <c r="BG79">
        <f t="shared" si="34"/>
        <v>0</v>
      </c>
      <c r="BH79" s="11">
        <f t="shared" si="35"/>
        <v>0</v>
      </c>
    </row>
    <row r="80" spans="6:60" x14ac:dyDescent="0.2">
      <c r="F80">
        <f t="shared" si="23"/>
        <v>0</v>
      </c>
      <c r="G80">
        <f t="shared" si="24"/>
        <v>0</v>
      </c>
      <c r="H80">
        <f t="shared" si="25"/>
        <v>0</v>
      </c>
      <c r="I80" s="54">
        <f t="shared" si="36"/>
        <v>0</v>
      </c>
      <c r="K80">
        <f t="shared" si="26"/>
        <v>0</v>
      </c>
      <c r="L80">
        <f t="shared" si="37"/>
        <v>0</v>
      </c>
      <c r="M80" s="2">
        <f t="shared" si="27"/>
        <v>0</v>
      </c>
      <c r="T80">
        <f t="shared" si="28"/>
        <v>0</v>
      </c>
      <c r="W80">
        <f t="shared" si="29"/>
        <v>0</v>
      </c>
      <c r="X80">
        <f t="shared" si="30"/>
        <v>0</v>
      </c>
      <c r="AF80">
        <f t="shared" si="38"/>
        <v>0</v>
      </c>
      <c r="AH80">
        <f t="shared" si="39"/>
        <v>0</v>
      </c>
      <c r="AK80">
        <f t="shared" si="40"/>
        <v>0</v>
      </c>
      <c r="AU80">
        <f t="shared" si="31"/>
        <v>0</v>
      </c>
      <c r="AV80">
        <f t="shared" si="32"/>
        <v>0</v>
      </c>
      <c r="AW80" s="54">
        <f t="shared" si="41"/>
        <v>0</v>
      </c>
      <c r="AX80">
        <f t="shared" si="33"/>
        <v>0</v>
      </c>
      <c r="BG80">
        <f t="shared" si="34"/>
        <v>0</v>
      </c>
      <c r="BH80" s="11">
        <f t="shared" si="35"/>
        <v>0</v>
      </c>
    </row>
    <row r="81" spans="6:60" x14ac:dyDescent="0.2">
      <c r="F81">
        <f t="shared" si="23"/>
        <v>0</v>
      </c>
      <c r="G81">
        <f t="shared" si="24"/>
        <v>0</v>
      </c>
      <c r="H81">
        <f t="shared" si="25"/>
        <v>0</v>
      </c>
      <c r="I81" s="54">
        <f t="shared" si="36"/>
        <v>0</v>
      </c>
      <c r="K81">
        <f t="shared" si="26"/>
        <v>0</v>
      </c>
      <c r="L81">
        <f t="shared" si="37"/>
        <v>0</v>
      </c>
      <c r="M81" s="2">
        <f t="shared" si="27"/>
        <v>0</v>
      </c>
      <c r="T81">
        <f t="shared" si="28"/>
        <v>0</v>
      </c>
      <c r="W81">
        <f t="shared" si="29"/>
        <v>0</v>
      </c>
      <c r="X81">
        <f t="shared" si="30"/>
        <v>0</v>
      </c>
      <c r="AF81">
        <f t="shared" si="38"/>
        <v>0</v>
      </c>
      <c r="AH81">
        <f t="shared" si="39"/>
        <v>0</v>
      </c>
      <c r="AK81">
        <f t="shared" si="40"/>
        <v>0</v>
      </c>
      <c r="AU81">
        <f t="shared" si="31"/>
        <v>0</v>
      </c>
      <c r="AV81">
        <f t="shared" si="32"/>
        <v>0</v>
      </c>
      <c r="AW81" s="54">
        <f t="shared" si="41"/>
        <v>0</v>
      </c>
      <c r="AX81">
        <f t="shared" si="33"/>
        <v>0</v>
      </c>
      <c r="BG81">
        <f t="shared" si="34"/>
        <v>0</v>
      </c>
      <c r="BH81" s="11">
        <f t="shared" si="35"/>
        <v>0</v>
      </c>
    </row>
    <row r="82" spans="6:60" x14ac:dyDescent="0.2">
      <c r="F82">
        <f t="shared" si="23"/>
        <v>0</v>
      </c>
      <c r="G82">
        <f t="shared" si="24"/>
        <v>0</v>
      </c>
      <c r="H82">
        <f t="shared" si="25"/>
        <v>0</v>
      </c>
      <c r="I82" s="54">
        <f t="shared" si="36"/>
        <v>0</v>
      </c>
      <c r="K82">
        <f t="shared" si="26"/>
        <v>0</v>
      </c>
      <c r="L82">
        <f t="shared" si="37"/>
        <v>0</v>
      </c>
      <c r="M82" s="2">
        <f t="shared" si="27"/>
        <v>0</v>
      </c>
      <c r="T82">
        <f t="shared" si="28"/>
        <v>0</v>
      </c>
      <c r="W82">
        <f t="shared" si="29"/>
        <v>0</v>
      </c>
      <c r="X82">
        <f t="shared" si="30"/>
        <v>0</v>
      </c>
      <c r="AF82">
        <f t="shared" si="38"/>
        <v>0</v>
      </c>
      <c r="AH82">
        <f t="shared" si="39"/>
        <v>0</v>
      </c>
      <c r="AK82">
        <f t="shared" si="40"/>
        <v>0</v>
      </c>
      <c r="AU82">
        <f t="shared" si="31"/>
        <v>0</v>
      </c>
      <c r="AV82">
        <f t="shared" si="32"/>
        <v>0</v>
      </c>
      <c r="AW82" s="54">
        <f t="shared" si="41"/>
        <v>0</v>
      </c>
      <c r="AX82">
        <f t="shared" si="33"/>
        <v>0</v>
      </c>
      <c r="BG82">
        <f t="shared" si="34"/>
        <v>0</v>
      </c>
      <c r="BH82" s="11">
        <f t="shared" si="35"/>
        <v>0</v>
      </c>
    </row>
    <row r="83" spans="6:60" x14ac:dyDescent="0.2">
      <c r="F83">
        <f t="shared" si="23"/>
        <v>0</v>
      </c>
      <c r="G83">
        <f t="shared" si="24"/>
        <v>0</v>
      </c>
      <c r="H83">
        <f t="shared" si="25"/>
        <v>0</v>
      </c>
      <c r="I83" s="54">
        <f t="shared" si="36"/>
        <v>0</v>
      </c>
      <c r="K83">
        <f t="shared" si="26"/>
        <v>0</v>
      </c>
      <c r="L83">
        <f t="shared" si="37"/>
        <v>0</v>
      </c>
      <c r="M83" s="2">
        <f t="shared" si="27"/>
        <v>0</v>
      </c>
      <c r="T83">
        <f t="shared" si="28"/>
        <v>0</v>
      </c>
      <c r="W83">
        <f t="shared" si="29"/>
        <v>0</v>
      </c>
      <c r="X83">
        <f t="shared" si="30"/>
        <v>0</v>
      </c>
      <c r="AF83">
        <f t="shared" si="38"/>
        <v>0</v>
      </c>
      <c r="AH83">
        <f t="shared" si="39"/>
        <v>0</v>
      </c>
      <c r="AK83">
        <f t="shared" si="40"/>
        <v>0</v>
      </c>
      <c r="AU83">
        <f t="shared" si="31"/>
        <v>0</v>
      </c>
      <c r="AV83">
        <f t="shared" si="32"/>
        <v>0</v>
      </c>
      <c r="AW83" s="54">
        <f t="shared" si="41"/>
        <v>0</v>
      </c>
      <c r="AX83">
        <f t="shared" si="33"/>
        <v>0</v>
      </c>
      <c r="BG83">
        <f t="shared" si="34"/>
        <v>0</v>
      </c>
      <c r="BH83" s="11">
        <f t="shared" si="35"/>
        <v>0</v>
      </c>
    </row>
    <row r="84" spans="6:60" x14ac:dyDescent="0.2">
      <c r="F84">
        <f t="shared" si="23"/>
        <v>0</v>
      </c>
      <c r="G84">
        <f t="shared" si="24"/>
        <v>0</v>
      </c>
      <c r="H84">
        <f t="shared" si="25"/>
        <v>0</v>
      </c>
      <c r="I84" s="54">
        <f t="shared" si="36"/>
        <v>0</v>
      </c>
      <c r="K84">
        <f t="shared" si="26"/>
        <v>0</v>
      </c>
      <c r="L84">
        <f t="shared" si="37"/>
        <v>0</v>
      </c>
      <c r="M84" s="2">
        <f t="shared" si="27"/>
        <v>0</v>
      </c>
      <c r="T84">
        <f t="shared" si="28"/>
        <v>0</v>
      </c>
      <c r="W84">
        <f t="shared" si="29"/>
        <v>0</v>
      </c>
      <c r="X84">
        <f t="shared" si="30"/>
        <v>0</v>
      </c>
      <c r="AF84">
        <f t="shared" si="38"/>
        <v>0</v>
      </c>
      <c r="AH84">
        <f t="shared" si="39"/>
        <v>0</v>
      </c>
      <c r="AK84">
        <f t="shared" si="40"/>
        <v>0</v>
      </c>
      <c r="AU84">
        <f t="shared" si="31"/>
        <v>0</v>
      </c>
      <c r="AV84">
        <f t="shared" si="32"/>
        <v>0</v>
      </c>
      <c r="AW84" s="54">
        <f t="shared" si="41"/>
        <v>0</v>
      </c>
      <c r="AX84">
        <f t="shared" si="33"/>
        <v>0</v>
      </c>
      <c r="BG84">
        <f t="shared" si="34"/>
        <v>0</v>
      </c>
      <c r="BH84" s="11">
        <f t="shared" si="35"/>
        <v>0</v>
      </c>
    </row>
    <row r="85" spans="6:60" x14ac:dyDescent="0.2">
      <c r="F85">
        <f t="shared" si="23"/>
        <v>0</v>
      </c>
      <c r="G85">
        <f t="shared" si="24"/>
        <v>0</v>
      </c>
      <c r="H85">
        <f t="shared" si="25"/>
        <v>0</v>
      </c>
      <c r="I85" s="54">
        <f t="shared" si="36"/>
        <v>0</v>
      </c>
      <c r="K85">
        <f t="shared" si="26"/>
        <v>0</v>
      </c>
      <c r="L85">
        <f t="shared" si="37"/>
        <v>0</v>
      </c>
      <c r="M85" s="2">
        <f t="shared" si="27"/>
        <v>0</v>
      </c>
      <c r="T85">
        <f t="shared" si="28"/>
        <v>0</v>
      </c>
      <c r="W85">
        <f t="shared" si="29"/>
        <v>0</v>
      </c>
      <c r="X85">
        <f t="shared" si="30"/>
        <v>0</v>
      </c>
      <c r="AF85">
        <f t="shared" si="38"/>
        <v>0</v>
      </c>
      <c r="AH85">
        <f t="shared" si="39"/>
        <v>0</v>
      </c>
      <c r="AK85">
        <f t="shared" si="40"/>
        <v>0</v>
      </c>
      <c r="AU85">
        <f t="shared" si="31"/>
        <v>0</v>
      </c>
      <c r="AV85">
        <f t="shared" si="32"/>
        <v>0</v>
      </c>
      <c r="AW85" s="54">
        <f t="shared" si="41"/>
        <v>0</v>
      </c>
      <c r="AX85">
        <f t="shared" si="33"/>
        <v>0</v>
      </c>
      <c r="BG85">
        <f t="shared" si="34"/>
        <v>0</v>
      </c>
      <c r="BH85" s="11">
        <f t="shared" si="35"/>
        <v>0</v>
      </c>
    </row>
    <row r="86" spans="6:60" x14ac:dyDescent="0.2">
      <c r="F86">
        <f t="shared" si="23"/>
        <v>0</v>
      </c>
      <c r="G86">
        <f t="shared" si="24"/>
        <v>0</v>
      </c>
      <c r="H86">
        <f t="shared" si="25"/>
        <v>0</v>
      </c>
      <c r="I86" s="54">
        <f t="shared" si="36"/>
        <v>0</v>
      </c>
      <c r="K86">
        <f t="shared" si="26"/>
        <v>0</v>
      </c>
      <c r="L86">
        <f t="shared" si="37"/>
        <v>0</v>
      </c>
      <c r="M86" s="2">
        <f t="shared" si="27"/>
        <v>0</v>
      </c>
      <c r="T86">
        <f t="shared" si="28"/>
        <v>0</v>
      </c>
      <c r="W86">
        <f t="shared" si="29"/>
        <v>0</v>
      </c>
      <c r="X86">
        <f t="shared" si="30"/>
        <v>0</v>
      </c>
      <c r="AF86">
        <f t="shared" si="38"/>
        <v>0</v>
      </c>
      <c r="AH86">
        <f t="shared" si="39"/>
        <v>0</v>
      </c>
      <c r="AK86">
        <f t="shared" si="40"/>
        <v>0</v>
      </c>
      <c r="AU86">
        <f t="shared" si="31"/>
        <v>0</v>
      </c>
      <c r="AV86">
        <f t="shared" si="32"/>
        <v>0</v>
      </c>
      <c r="AW86" s="54">
        <f t="shared" si="41"/>
        <v>0</v>
      </c>
      <c r="AX86">
        <f t="shared" si="33"/>
        <v>0</v>
      </c>
      <c r="BG86">
        <f t="shared" si="34"/>
        <v>0</v>
      </c>
      <c r="BH86" s="11">
        <f t="shared" si="35"/>
        <v>0</v>
      </c>
    </row>
    <row r="87" spans="6:60" x14ac:dyDescent="0.2">
      <c r="F87">
        <f t="shared" si="23"/>
        <v>0</v>
      </c>
      <c r="G87">
        <f t="shared" si="24"/>
        <v>0</v>
      </c>
      <c r="H87">
        <f t="shared" si="25"/>
        <v>0</v>
      </c>
      <c r="I87" s="54">
        <f t="shared" si="36"/>
        <v>0</v>
      </c>
      <c r="K87">
        <f t="shared" si="26"/>
        <v>0</v>
      </c>
      <c r="L87">
        <f t="shared" si="37"/>
        <v>0</v>
      </c>
      <c r="M87" s="2">
        <f t="shared" si="27"/>
        <v>0</v>
      </c>
      <c r="T87">
        <f t="shared" si="28"/>
        <v>0</v>
      </c>
      <c r="W87">
        <f t="shared" si="29"/>
        <v>0</v>
      </c>
      <c r="X87">
        <f t="shared" si="30"/>
        <v>0</v>
      </c>
      <c r="AF87">
        <f t="shared" si="38"/>
        <v>0</v>
      </c>
      <c r="AH87">
        <f t="shared" si="39"/>
        <v>0</v>
      </c>
      <c r="AK87">
        <f t="shared" si="40"/>
        <v>0</v>
      </c>
      <c r="AU87">
        <f t="shared" si="31"/>
        <v>0</v>
      </c>
      <c r="AV87">
        <f t="shared" si="32"/>
        <v>0</v>
      </c>
      <c r="AW87" s="54">
        <f t="shared" si="41"/>
        <v>0</v>
      </c>
      <c r="AX87">
        <f t="shared" si="33"/>
        <v>0</v>
      </c>
      <c r="BG87">
        <f t="shared" si="34"/>
        <v>0</v>
      </c>
      <c r="BH87" s="11">
        <f t="shared" si="35"/>
        <v>0</v>
      </c>
    </row>
    <row r="88" spans="6:60" x14ac:dyDescent="0.2">
      <c r="F88">
        <f t="shared" si="23"/>
        <v>0</v>
      </c>
      <c r="G88">
        <f t="shared" si="24"/>
        <v>0</v>
      </c>
      <c r="H88">
        <f t="shared" si="25"/>
        <v>0</v>
      </c>
      <c r="I88" s="54">
        <f t="shared" si="36"/>
        <v>0</v>
      </c>
      <c r="K88">
        <f t="shared" si="26"/>
        <v>0</v>
      </c>
      <c r="L88">
        <f t="shared" si="37"/>
        <v>0</v>
      </c>
      <c r="M88" s="2">
        <f t="shared" si="27"/>
        <v>0</v>
      </c>
      <c r="T88">
        <f t="shared" si="28"/>
        <v>0</v>
      </c>
      <c r="W88">
        <f t="shared" si="29"/>
        <v>0</v>
      </c>
      <c r="X88">
        <f t="shared" si="30"/>
        <v>0</v>
      </c>
      <c r="AF88">
        <f t="shared" si="38"/>
        <v>0</v>
      </c>
      <c r="AH88">
        <f t="shared" si="39"/>
        <v>0</v>
      </c>
      <c r="AK88">
        <f t="shared" si="40"/>
        <v>0</v>
      </c>
      <c r="AU88">
        <f t="shared" si="31"/>
        <v>0</v>
      </c>
      <c r="AV88">
        <f t="shared" si="32"/>
        <v>0</v>
      </c>
      <c r="AW88" s="54">
        <f t="shared" si="41"/>
        <v>0</v>
      </c>
      <c r="AX88">
        <f t="shared" si="33"/>
        <v>0</v>
      </c>
      <c r="BG88">
        <f t="shared" si="34"/>
        <v>0</v>
      </c>
      <c r="BH88" s="11">
        <f t="shared" si="35"/>
        <v>0</v>
      </c>
    </row>
    <row r="89" spans="6:60" x14ac:dyDescent="0.2">
      <c r="F89">
        <f t="shared" si="23"/>
        <v>0</v>
      </c>
      <c r="G89">
        <f t="shared" si="24"/>
        <v>0</v>
      </c>
      <c r="H89">
        <f t="shared" si="25"/>
        <v>0</v>
      </c>
      <c r="I89" s="54">
        <f t="shared" si="36"/>
        <v>0</v>
      </c>
      <c r="K89">
        <f t="shared" si="26"/>
        <v>0</v>
      </c>
      <c r="L89">
        <f t="shared" si="37"/>
        <v>0</v>
      </c>
      <c r="M89" s="2">
        <f t="shared" si="27"/>
        <v>0</v>
      </c>
      <c r="T89">
        <f t="shared" si="28"/>
        <v>0</v>
      </c>
      <c r="W89">
        <f t="shared" si="29"/>
        <v>0</v>
      </c>
      <c r="X89">
        <f t="shared" si="30"/>
        <v>0</v>
      </c>
      <c r="AF89">
        <f t="shared" si="38"/>
        <v>0</v>
      </c>
      <c r="AH89">
        <f t="shared" si="39"/>
        <v>0</v>
      </c>
      <c r="AK89">
        <f t="shared" si="40"/>
        <v>0</v>
      </c>
      <c r="AU89">
        <f t="shared" si="31"/>
        <v>0</v>
      </c>
      <c r="AV89">
        <f t="shared" si="32"/>
        <v>0</v>
      </c>
      <c r="AW89" s="54">
        <f t="shared" si="41"/>
        <v>0</v>
      </c>
      <c r="AX89">
        <f t="shared" si="33"/>
        <v>0</v>
      </c>
      <c r="BG89">
        <f t="shared" si="34"/>
        <v>0</v>
      </c>
      <c r="BH89" s="11">
        <f t="shared" si="35"/>
        <v>0</v>
      </c>
    </row>
    <row r="90" spans="6:60" x14ac:dyDescent="0.2">
      <c r="F90">
        <f t="shared" si="23"/>
        <v>0</v>
      </c>
      <c r="G90">
        <f t="shared" si="24"/>
        <v>0</v>
      </c>
      <c r="H90">
        <f t="shared" si="25"/>
        <v>0</v>
      </c>
      <c r="I90" s="54">
        <f t="shared" si="36"/>
        <v>0</v>
      </c>
      <c r="K90">
        <f t="shared" si="26"/>
        <v>0</v>
      </c>
      <c r="L90">
        <f t="shared" si="37"/>
        <v>0</v>
      </c>
      <c r="M90" s="2">
        <f t="shared" si="27"/>
        <v>0</v>
      </c>
      <c r="T90">
        <f t="shared" si="28"/>
        <v>0</v>
      </c>
      <c r="W90">
        <f t="shared" si="29"/>
        <v>0</v>
      </c>
      <c r="X90">
        <f t="shared" si="30"/>
        <v>0</v>
      </c>
      <c r="AF90">
        <f t="shared" si="38"/>
        <v>0</v>
      </c>
      <c r="AH90">
        <f t="shared" si="39"/>
        <v>0</v>
      </c>
      <c r="AK90">
        <f t="shared" si="40"/>
        <v>0</v>
      </c>
      <c r="AU90">
        <f t="shared" si="31"/>
        <v>0</v>
      </c>
      <c r="AV90">
        <f t="shared" si="32"/>
        <v>0</v>
      </c>
      <c r="AW90" s="54">
        <f t="shared" si="41"/>
        <v>0</v>
      </c>
      <c r="AX90">
        <f t="shared" si="33"/>
        <v>0</v>
      </c>
      <c r="BG90">
        <f t="shared" si="34"/>
        <v>0</v>
      </c>
      <c r="BH90" s="11">
        <f t="shared" si="35"/>
        <v>0</v>
      </c>
    </row>
    <row r="91" spans="6:60" x14ac:dyDescent="0.2">
      <c r="F91">
        <f t="shared" si="23"/>
        <v>0</v>
      </c>
      <c r="G91">
        <f t="shared" si="24"/>
        <v>0</v>
      </c>
      <c r="H91">
        <f t="shared" si="25"/>
        <v>0</v>
      </c>
      <c r="I91" s="54">
        <f t="shared" si="36"/>
        <v>0</v>
      </c>
      <c r="K91">
        <f t="shared" si="26"/>
        <v>0</v>
      </c>
      <c r="L91">
        <f t="shared" si="37"/>
        <v>0</v>
      </c>
      <c r="M91" s="2">
        <f t="shared" si="27"/>
        <v>0</v>
      </c>
      <c r="T91">
        <f t="shared" si="28"/>
        <v>0</v>
      </c>
      <c r="W91">
        <f t="shared" si="29"/>
        <v>0</v>
      </c>
      <c r="X91">
        <f t="shared" si="30"/>
        <v>0</v>
      </c>
      <c r="AF91">
        <f t="shared" si="38"/>
        <v>0</v>
      </c>
      <c r="AH91">
        <f t="shared" si="39"/>
        <v>0</v>
      </c>
      <c r="AK91">
        <f t="shared" si="40"/>
        <v>0</v>
      </c>
      <c r="AU91">
        <f t="shared" si="31"/>
        <v>0</v>
      </c>
      <c r="AV91">
        <f t="shared" si="32"/>
        <v>0</v>
      </c>
      <c r="AW91" s="54">
        <f t="shared" si="41"/>
        <v>0</v>
      </c>
      <c r="AX91">
        <f t="shared" si="33"/>
        <v>0</v>
      </c>
      <c r="BG91">
        <f t="shared" si="34"/>
        <v>0</v>
      </c>
      <c r="BH91" s="11">
        <f t="shared" si="35"/>
        <v>0</v>
      </c>
    </row>
    <row r="92" spans="6:60" x14ac:dyDescent="0.2">
      <c r="F92">
        <f t="shared" si="23"/>
        <v>0</v>
      </c>
      <c r="G92">
        <f t="shared" si="24"/>
        <v>0</v>
      </c>
      <c r="H92">
        <f t="shared" si="25"/>
        <v>0</v>
      </c>
      <c r="I92" s="54">
        <f t="shared" si="36"/>
        <v>0</v>
      </c>
      <c r="K92">
        <f t="shared" si="26"/>
        <v>0</v>
      </c>
      <c r="L92">
        <f t="shared" si="37"/>
        <v>0</v>
      </c>
      <c r="M92" s="2">
        <f t="shared" si="27"/>
        <v>0</v>
      </c>
      <c r="T92">
        <f t="shared" si="28"/>
        <v>0</v>
      </c>
      <c r="W92">
        <f t="shared" si="29"/>
        <v>0</v>
      </c>
      <c r="X92">
        <f t="shared" si="30"/>
        <v>0</v>
      </c>
      <c r="AF92">
        <f t="shared" si="38"/>
        <v>0</v>
      </c>
      <c r="AH92">
        <f t="shared" si="39"/>
        <v>0</v>
      </c>
      <c r="AK92">
        <f t="shared" si="40"/>
        <v>0</v>
      </c>
      <c r="AU92">
        <f t="shared" si="31"/>
        <v>0</v>
      </c>
      <c r="AV92">
        <f t="shared" si="32"/>
        <v>0</v>
      </c>
      <c r="AW92" s="54">
        <f t="shared" si="41"/>
        <v>0</v>
      </c>
      <c r="AX92">
        <f t="shared" si="33"/>
        <v>0</v>
      </c>
      <c r="BG92">
        <f t="shared" si="34"/>
        <v>0</v>
      </c>
      <c r="BH92" s="11">
        <f t="shared" si="35"/>
        <v>0</v>
      </c>
    </row>
    <row r="93" spans="6:60" x14ac:dyDescent="0.2">
      <c r="F93">
        <f t="shared" si="23"/>
        <v>0</v>
      </c>
      <c r="G93">
        <f t="shared" si="24"/>
        <v>0</v>
      </c>
      <c r="H93">
        <f t="shared" si="25"/>
        <v>0</v>
      </c>
      <c r="I93" s="54">
        <f t="shared" si="36"/>
        <v>0</v>
      </c>
      <c r="K93">
        <f t="shared" si="26"/>
        <v>0</v>
      </c>
      <c r="L93">
        <f t="shared" si="37"/>
        <v>0</v>
      </c>
      <c r="M93" s="2">
        <f t="shared" si="27"/>
        <v>0</v>
      </c>
      <c r="T93">
        <f t="shared" si="28"/>
        <v>0</v>
      </c>
      <c r="W93">
        <f t="shared" si="29"/>
        <v>0</v>
      </c>
      <c r="X93">
        <f t="shared" si="30"/>
        <v>0</v>
      </c>
      <c r="AF93">
        <f t="shared" si="38"/>
        <v>0</v>
      </c>
      <c r="AH93">
        <f t="shared" si="39"/>
        <v>0</v>
      </c>
      <c r="AK93">
        <f t="shared" si="40"/>
        <v>0</v>
      </c>
      <c r="AU93">
        <f t="shared" si="31"/>
        <v>0</v>
      </c>
      <c r="AV93">
        <f t="shared" si="32"/>
        <v>0</v>
      </c>
      <c r="AW93" s="54">
        <f t="shared" si="41"/>
        <v>0</v>
      </c>
      <c r="AX93">
        <f t="shared" si="33"/>
        <v>0</v>
      </c>
      <c r="BG93">
        <f t="shared" si="34"/>
        <v>0</v>
      </c>
      <c r="BH93" s="11">
        <f t="shared" si="35"/>
        <v>0</v>
      </c>
    </row>
    <row r="94" spans="6:60" x14ac:dyDescent="0.2">
      <c r="F94">
        <f t="shared" si="23"/>
        <v>0</v>
      </c>
      <c r="G94">
        <f t="shared" si="24"/>
        <v>0</v>
      </c>
      <c r="H94">
        <f t="shared" si="25"/>
        <v>0</v>
      </c>
      <c r="I94" s="54">
        <f t="shared" si="36"/>
        <v>0</v>
      </c>
      <c r="K94">
        <f t="shared" si="26"/>
        <v>0</v>
      </c>
      <c r="L94">
        <f t="shared" si="37"/>
        <v>0</v>
      </c>
      <c r="M94" s="2">
        <f t="shared" si="27"/>
        <v>0</v>
      </c>
      <c r="T94">
        <f t="shared" si="28"/>
        <v>0</v>
      </c>
      <c r="W94">
        <f t="shared" si="29"/>
        <v>0</v>
      </c>
      <c r="X94">
        <f t="shared" si="30"/>
        <v>0</v>
      </c>
      <c r="AF94">
        <f t="shared" si="38"/>
        <v>0</v>
      </c>
      <c r="AH94">
        <f t="shared" si="39"/>
        <v>0</v>
      </c>
      <c r="AK94">
        <f t="shared" si="40"/>
        <v>0</v>
      </c>
      <c r="AU94">
        <f t="shared" si="31"/>
        <v>0</v>
      </c>
      <c r="AV94">
        <f t="shared" si="32"/>
        <v>0</v>
      </c>
      <c r="AW94" s="54">
        <f t="shared" si="41"/>
        <v>0</v>
      </c>
      <c r="AX94">
        <f t="shared" si="33"/>
        <v>0</v>
      </c>
      <c r="BG94">
        <f t="shared" si="34"/>
        <v>0</v>
      </c>
      <c r="BH94" s="11">
        <f t="shared" si="35"/>
        <v>0</v>
      </c>
    </row>
    <row r="95" spans="6:60" x14ac:dyDescent="0.2">
      <c r="F95">
        <f t="shared" si="23"/>
        <v>0</v>
      </c>
      <c r="G95">
        <f t="shared" si="24"/>
        <v>0</v>
      </c>
      <c r="H95">
        <f t="shared" si="25"/>
        <v>0</v>
      </c>
      <c r="I95" s="54">
        <f t="shared" si="36"/>
        <v>0</v>
      </c>
      <c r="K95">
        <f t="shared" si="26"/>
        <v>0</v>
      </c>
      <c r="L95">
        <f t="shared" si="37"/>
        <v>0</v>
      </c>
      <c r="M95" s="2">
        <f t="shared" si="27"/>
        <v>0</v>
      </c>
      <c r="T95">
        <f t="shared" si="28"/>
        <v>0</v>
      </c>
      <c r="W95">
        <f t="shared" si="29"/>
        <v>0</v>
      </c>
      <c r="X95">
        <f t="shared" si="30"/>
        <v>0</v>
      </c>
      <c r="AF95">
        <f t="shared" si="38"/>
        <v>0</v>
      </c>
      <c r="AH95">
        <f t="shared" si="39"/>
        <v>0</v>
      </c>
      <c r="AK95">
        <f t="shared" si="40"/>
        <v>0</v>
      </c>
      <c r="AU95">
        <f t="shared" si="31"/>
        <v>0</v>
      </c>
      <c r="AV95">
        <f t="shared" si="32"/>
        <v>0</v>
      </c>
      <c r="AW95" s="54">
        <f t="shared" si="41"/>
        <v>0</v>
      </c>
      <c r="AX95">
        <f t="shared" si="33"/>
        <v>0</v>
      </c>
      <c r="BG95">
        <f t="shared" si="34"/>
        <v>0</v>
      </c>
      <c r="BH95" s="11">
        <f t="shared" si="35"/>
        <v>0</v>
      </c>
    </row>
    <row r="96" spans="6:60" x14ac:dyDescent="0.2">
      <c r="F96">
        <f t="shared" si="23"/>
        <v>0</v>
      </c>
      <c r="G96">
        <f t="shared" si="24"/>
        <v>0</v>
      </c>
      <c r="H96">
        <f t="shared" si="25"/>
        <v>0</v>
      </c>
      <c r="I96" s="54">
        <f t="shared" si="36"/>
        <v>0</v>
      </c>
      <c r="K96">
        <f t="shared" si="26"/>
        <v>0</v>
      </c>
      <c r="L96">
        <f t="shared" si="37"/>
        <v>0</v>
      </c>
      <c r="M96" s="2">
        <f t="shared" si="27"/>
        <v>0</v>
      </c>
      <c r="T96">
        <f t="shared" si="28"/>
        <v>0</v>
      </c>
      <c r="W96">
        <f t="shared" si="29"/>
        <v>0</v>
      </c>
      <c r="X96">
        <f t="shared" si="30"/>
        <v>0</v>
      </c>
      <c r="AF96">
        <f t="shared" si="38"/>
        <v>0</v>
      </c>
      <c r="AH96">
        <f t="shared" si="39"/>
        <v>0</v>
      </c>
      <c r="AK96">
        <f t="shared" si="40"/>
        <v>0</v>
      </c>
      <c r="AU96">
        <f t="shared" si="31"/>
        <v>0</v>
      </c>
      <c r="AV96">
        <f t="shared" si="32"/>
        <v>0</v>
      </c>
      <c r="AW96" s="54">
        <f t="shared" si="41"/>
        <v>0</v>
      </c>
      <c r="AX96">
        <f t="shared" si="33"/>
        <v>0</v>
      </c>
      <c r="BG96">
        <f t="shared" si="34"/>
        <v>0</v>
      </c>
      <c r="BH96" s="11">
        <f t="shared" si="35"/>
        <v>0</v>
      </c>
    </row>
    <row r="97" spans="32:32" x14ac:dyDescent="0.2">
      <c r="AF97">
        <f t="shared" si="38"/>
        <v>0</v>
      </c>
    </row>
  </sheetData>
  <conditionalFormatting sqref="V4:V96">
    <cfRule type="cellIs" dxfId="3536" priority="78" operator="equal">
      <formula>0</formula>
    </cfRule>
  </conditionalFormatting>
  <conditionalFormatting sqref="V4:V96">
    <cfRule type="cellIs" dxfId="3535" priority="77" operator="equal">
      <formula>1</formula>
    </cfRule>
  </conditionalFormatting>
  <conditionalFormatting sqref="F4:F96">
    <cfRule type="cellIs" dxfId="3534" priority="64" operator="greaterThanOrEqual">
      <formula>2</formula>
    </cfRule>
    <cfRule type="cellIs" dxfId="3533" priority="65" operator="equal">
      <formula>1</formula>
    </cfRule>
    <cfRule type="cellIs" dxfId="3532" priority="76" operator="equal">
      <formula>0</formula>
    </cfRule>
  </conditionalFormatting>
  <conditionalFormatting sqref="G4:G96">
    <cfRule type="cellIs" dxfId="3531" priority="61" operator="greaterThan">
      <formula>20</formula>
    </cfRule>
    <cfRule type="cellIs" dxfId="3530" priority="62" operator="between">
      <formula>16</formula>
      <formula>20</formula>
    </cfRule>
    <cfRule type="cellIs" dxfId="3529" priority="63" operator="between">
      <formula>5</formula>
      <formula>15</formula>
    </cfRule>
    <cfRule type="cellIs" dxfId="3528" priority="75" operator="lessThan">
      <formula>5</formula>
    </cfRule>
  </conditionalFormatting>
  <conditionalFormatting sqref="AU4:AU96">
    <cfRule type="colorScale" priority="71">
      <colorScale>
        <cfvo type="num" val="0"/>
        <cfvo type="num" val="65"/>
        <cfvo type="num" val="100"/>
        <color rgb="FFFFCCCC"/>
        <color rgb="FFFFEB84"/>
        <color theme="9" tint="0.39997558519241921"/>
      </colorScale>
    </cfRule>
  </conditionalFormatting>
  <conditionalFormatting sqref="AV4:AX96">
    <cfRule type="colorScale" priority="70">
      <colorScale>
        <cfvo type="num" val="0"/>
        <cfvo type="num" val="8"/>
        <cfvo type="num" val="15"/>
        <color theme="9" tint="0.39997558519241921"/>
        <color rgb="FFFFEB84"/>
        <color rgb="FFFFCCCC"/>
      </colorScale>
    </cfRule>
  </conditionalFormatting>
  <conditionalFormatting sqref="AU2">
    <cfRule type="colorScale" priority="69">
      <colorScale>
        <cfvo type="num" val="0"/>
        <cfvo type="num" val="65"/>
        <cfvo type="num" val="100"/>
        <color rgb="FFFFCCCC"/>
        <color rgb="FFFFEB84"/>
        <color theme="9" tint="0.39997558519241921"/>
      </colorScale>
    </cfRule>
  </conditionalFormatting>
  <conditionalFormatting sqref="AV2">
    <cfRule type="colorScale" priority="68">
      <colorScale>
        <cfvo type="num" val="0"/>
        <cfvo type="num" val="8"/>
        <cfvo type="num" val="13"/>
        <color theme="9" tint="0.39997558519241921"/>
        <color rgb="FFFFEB84"/>
        <color rgb="FFFFCCCC"/>
      </colorScale>
    </cfRule>
  </conditionalFormatting>
  <conditionalFormatting sqref="AW2">
    <cfRule type="colorScale" priority="67">
      <colorScale>
        <cfvo type="num" val="0"/>
        <cfvo type="num" val="8"/>
        <cfvo type="num" val="13"/>
        <color theme="9" tint="0.39997558519241921"/>
        <color rgb="FFFFEB84"/>
        <color rgb="FFFFCCCC"/>
      </colorScale>
    </cfRule>
  </conditionalFormatting>
  <conditionalFormatting sqref="AX2">
    <cfRule type="colorScale" priority="66">
      <colorScale>
        <cfvo type="num" val="0"/>
        <cfvo type="num" val="8"/>
        <cfvo type="num" val="13"/>
        <color theme="9" tint="0.39997558519241921"/>
        <color rgb="FFFFEB84"/>
        <color rgb="FFFFCCCC"/>
      </colorScale>
    </cfRule>
  </conditionalFormatting>
  <conditionalFormatting sqref="N12:N15 N23:N96">
    <cfRule type="cellIs" dxfId="3527" priority="59" operator="equal">
      <formula>1</formula>
    </cfRule>
    <cfRule type="cellIs" dxfId="3526" priority="60" operator="notEqual">
      <formula>1</formula>
    </cfRule>
  </conditionalFormatting>
  <conditionalFormatting sqref="L2:M2 O2:AE2 AG2:AT2 AY2:BA2">
    <cfRule type="colorScale" priority="56">
      <colorScale>
        <cfvo type="num" val="0"/>
        <cfvo type="num" val="50"/>
        <cfvo type="num" val="100"/>
        <color rgb="FFFFCCCC"/>
        <color rgb="FFFFEB84"/>
        <color theme="9" tint="0.39997558519241921"/>
      </colorScale>
    </cfRule>
  </conditionalFormatting>
  <conditionalFormatting sqref="BM2">
    <cfRule type="colorScale" priority="55">
      <colorScale>
        <cfvo type="num" val="0"/>
        <cfvo type="num" val="50"/>
        <cfvo type="num" val="100"/>
        <color rgb="FFFFCCCC"/>
        <color rgb="FFFFEB84"/>
        <color theme="9" tint="0.39997558519241921"/>
      </colorScale>
    </cfRule>
  </conditionalFormatting>
  <conditionalFormatting sqref="BG23:BG96">
    <cfRule type="cellIs" dxfId="3525" priority="53" operator="greaterThanOrEqual">
      <formula>208</formula>
    </cfRule>
    <cfRule type="cellIs" dxfId="3524" priority="54" operator="lessThan">
      <formula>208</formula>
    </cfRule>
  </conditionalFormatting>
  <conditionalFormatting sqref="BG2">
    <cfRule type="cellIs" dxfId="3523" priority="51" operator="greaterThanOrEqual">
      <formula>208</formula>
    </cfRule>
    <cfRule type="cellIs" dxfId="3522" priority="52" operator="lessThan">
      <formula>208</formula>
    </cfRule>
  </conditionalFormatting>
  <conditionalFormatting sqref="BB2 BC4:BF4 BB4:BB96 BC6:BF96">
    <cfRule type="cellIs" dxfId="3521" priority="48" operator="greaterThanOrEqual">
      <formula>9</formula>
    </cfRule>
    <cfRule type="cellIs" dxfId="3520" priority="49" operator="between">
      <formula>7</formula>
      <formula>9</formula>
    </cfRule>
    <cfRule type="cellIs" dxfId="3519" priority="50" operator="lessThan">
      <formula>7</formula>
    </cfRule>
  </conditionalFormatting>
  <conditionalFormatting sqref="BC4">
    <cfRule type="colorScale" priority="47">
      <colorScale>
        <cfvo type="num" val="0"/>
        <cfvo type="percentile" val="8"/>
        <cfvo type="num" val="15"/>
        <color theme="9" tint="0.39997558519241921"/>
        <color rgb="FFFFEB84"/>
        <color rgb="FFFFCCCC"/>
      </colorScale>
    </cfRule>
  </conditionalFormatting>
  <conditionalFormatting sqref="BD4">
    <cfRule type="colorScale" priority="46">
      <colorScale>
        <cfvo type="num" val="0"/>
        <cfvo type="percentile" val="8"/>
        <cfvo type="num" val="15"/>
        <color theme="9" tint="0.39997558519241921"/>
        <color rgb="FFFFEB84"/>
        <color rgb="FFFFCCCC"/>
      </colorScale>
    </cfRule>
  </conditionalFormatting>
  <conditionalFormatting sqref="BE4">
    <cfRule type="colorScale" priority="45">
      <colorScale>
        <cfvo type="num" val="0"/>
        <cfvo type="percentile" val="8"/>
        <cfvo type="num" val="15"/>
        <color theme="9" tint="0.39997558519241921"/>
        <color rgb="FFFFEB84"/>
        <color rgb="FFFFCCCC"/>
      </colorScale>
    </cfRule>
  </conditionalFormatting>
  <conditionalFormatting sqref="BF4">
    <cfRule type="colorScale" priority="44">
      <colorScale>
        <cfvo type="num" val="0"/>
        <cfvo type="percentile" val="8"/>
        <cfvo type="num" val="15"/>
        <color theme="9" tint="0.39997558519241921"/>
        <color rgb="FFFFEB84"/>
        <color rgb="FFFFCCCC"/>
      </colorScale>
    </cfRule>
  </conditionalFormatting>
  <conditionalFormatting sqref="BC2:BF2">
    <cfRule type="cellIs" dxfId="3518" priority="41" operator="greaterThanOrEqual">
      <formula>9</formula>
    </cfRule>
    <cfRule type="cellIs" dxfId="3517" priority="42" operator="between">
      <formula>7</formula>
      <formula>9</formula>
    </cfRule>
    <cfRule type="cellIs" dxfId="3516" priority="43" operator="lessThan">
      <formula>7</formula>
    </cfRule>
  </conditionalFormatting>
  <conditionalFormatting sqref="BC5:BF5">
    <cfRule type="cellIs" dxfId="3515" priority="38" operator="greaterThanOrEqual">
      <formula>9</formula>
    </cfRule>
    <cfRule type="cellIs" dxfId="3514" priority="39" operator="between">
      <formula>7</formula>
      <formula>9</formula>
    </cfRule>
    <cfRule type="cellIs" dxfId="3513" priority="40" operator="lessThan">
      <formula>7</formula>
    </cfRule>
  </conditionalFormatting>
  <conditionalFormatting sqref="N4:N11">
    <cfRule type="cellIs" dxfId="3512" priority="23" operator="equal">
      <formula>1</formula>
    </cfRule>
    <cfRule type="cellIs" dxfId="3511" priority="24" operator="notEqual">
      <formula>1</formula>
    </cfRule>
  </conditionalFormatting>
  <conditionalFormatting sqref="BG4:BG22">
    <cfRule type="cellIs" dxfId="3510" priority="13" operator="greaterThanOrEqual">
      <formula>208</formula>
    </cfRule>
    <cfRule type="cellIs" dxfId="3509" priority="14" operator="lessThan">
      <formula>208</formula>
    </cfRule>
  </conditionalFormatting>
  <conditionalFormatting sqref="W29:AE96 D4:E96 O4:U96 W4:X28 Z4:AB28 AD4:AE28 AY4:BA96 AG4:AT96">
    <cfRule type="cellIs" dxfId="3508" priority="10" operator="equal">
      <formula>0</formula>
    </cfRule>
  </conditionalFormatting>
  <conditionalFormatting sqref="W29:AE96 D4:E96 O4:U96 W4:X28 Z4:AB28 AD4:AE28 AY4:BA96 AG4:AT96">
    <cfRule type="cellIs" dxfId="3507" priority="9" operator="equal">
      <formula>1</formula>
    </cfRule>
  </conditionalFormatting>
  <conditionalFormatting sqref="AF4:AF96">
    <cfRule type="cellIs" dxfId="3506" priority="8" operator="equal">
      <formula>0</formula>
    </cfRule>
  </conditionalFormatting>
  <conditionalFormatting sqref="N2">
    <cfRule type="colorScale" priority="7">
      <colorScale>
        <cfvo type="num" val="0"/>
        <cfvo type="num" val="0.5"/>
        <cfvo type="num" val="1"/>
        <color rgb="FFFFCCCC"/>
        <color rgb="FFFFEB84"/>
        <color theme="9" tint="0.39997558519241921"/>
      </colorScale>
    </cfRule>
  </conditionalFormatting>
  <conditionalFormatting sqref="Y23:Y27">
    <cfRule type="cellIs" dxfId="3505" priority="6" operator="equal">
      <formula>0</formula>
    </cfRule>
  </conditionalFormatting>
  <conditionalFormatting sqref="Y23:Y27">
    <cfRule type="cellIs" dxfId="3504" priority="5" operator="equal">
      <formula>1</formula>
    </cfRule>
  </conditionalFormatting>
  <conditionalFormatting sqref="Y22">
    <cfRule type="cellIs" dxfId="3503" priority="4" operator="equal">
      <formula>0</formula>
    </cfRule>
  </conditionalFormatting>
  <conditionalFormatting sqref="Y22">
    <cfRule type="cellIs" dxfId="3502" priority="3" operator="equal">
      <formula>1</formula>
    </cfRule>
  </conditionalFormatting>
  <conditionalFormatting sqref="AC4:AC28">
    <cfRule type="cellIs" dxfId="3501" priority="1" operator="equal">
      <formula>1</formula>
    </cfRule>
  </conditionalFormatting>
  <conditionalFormatting sqref="AC4:AC28">
    <cfRule type="cellIs" dxfId="3500" priority="2" operator="equal">
      <formula>0</formula>
    </cfRule>
  </conditionalFormatting>
  <dataValidations count="2">
    <dataValidation type="time" operator="greaterThanOrEqual" allowBlank="1" showInputMessage="1" showErrorMessage="1" sqref="BH2 BH4:BH96" xr:uid="{00000000-0002-0000-0600-000000000000}">
      <formula1>0</formula1>
    </dataValidation>
    <dataValidation type="whole" allowBlank="1" showInputMessage="1" showErrorMessage="1" sqref="AY4:BA96 R4:V96 Z4:AE96 D4:E96 Q23:Q96 O4:P96 Y23:Y27 Y29:Y96 AG4:AT96" xr:uid="{00000000-0002-0000-06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pageSetUpPr fitToPage="1"/>
  </sheetPr>
  <dimension ref="A1:BO83"/>
  <sheetViews>
    <sheetView zoomScaleNormal="100" workbookViewId="0">
      <pane xSplit="2" topLeftCell="C1" activePane="topRight" state="frozen"/>
      <selection activeCell="W2" sqref="W2"/>
      <selection pane="topRight" activeCell="B1" sqref="B1:B1048576"/>
    </sheetView>
  </sheetViews>
  <sheetFormatPr baseColWidth="10" defaultColWidth="9.1640625" defaultRowHeight="15" x14ac:dyDescent="0.2"/>
  <cols>
    <col min="1" max="1" width="5.5" customWidth="1"/>
    <col min="2" max="2" width="34.1640625" style="240" customWidth="1"/>
    <col min="3" max="3" width="18.1640625" style="3" bestFit="1" customWidth="1"/>
    <col min="4" max="4" width="3.6640625" bestFit="1" customWidth="1"/>
    <col min="5" max="5" width="4.6640625" customWidth="1"/>
    <col min="6" max="6" width="3.6640625" bestFit="1" customWidth="1"/>
    <col min="7" max="7" width="6.5" customWidth="1"/>
    <col min="8" max="8" width="5.1640625" bestFit="1" customWidth="1"/>
    <col min="9" max="9" width="4" customWidth="1"/>
    <col min="10" max="10" width="5.83203125" customWidth="1"/>
    <col min="11" max="11" width="3.6640625" customWidth="1"/>
    <col min="12" max="12" width="4" customWidth="1"/>
    <col min="13" max="13" width="3.6640625" customWidth="1"/>
    <col min="14" max="15" width="3.6640625" bestFit="1" customWidth="1"/>
    <col min="16" max="16" width="3.6640625" customWidth="1"/>
    <col min="17" max="18" width="3.6640625" bestFit="1" customWidth="1"/>
    <col min="19" max="19" width="4.33203125" bestFit="1" customWidth="1"/>
    <col min="20" max="20" width="3.6640625" bestFit="1" customWidth="1"/>
    <col min="21" max="21" width="4.33203125" bestFit="1" customWidth="1"/>
    <col min="22" max="22" width="4" bestFit="1" customWidth="1"/>
    <col min="23" max="23" width="3.6640625" bestFit="1" customWidth="1"/>
    <col min="24" max="24" width="4.33203125" bestFit="1" customWidth="1"/>
    <col min="25" max="25" width="3.6640625" bestFit="1" customWidth="1"/>
    <col min="26" max="26" width="4.33203125" bestFit="1" customWidth="1"/>
    <col min="27" max="28" width="3.6640625" bestFit="1" customWidth="1"/>
    <col min="29" max="29" width="4.33203125" bestFit="1" customWidth="1"/>
    <col min="30" max="33" width="3.6640625" bestFit="1" customWidth="1"/>
    <col min="34" max="34" width="4.33203125" bestFit="1" customWidth="1"/>
    <col min="35" max="37" width="3.6640625" bestFit="1" customWidth="1"/>
    <col min="38" max="41" width="3.6640625" customWidth="1"/>
    <col min="42" max="43" width="4.33203125" bestFit="1" customWidth="1"/>
    <col min="44" max="45" width="3.6640625" customWidth="1"/>
    <col min="46" max="46" width="4.33203125" bestFit="1" customWidth="1"/>
    <col min="47" max="47" width="4.6640625" customWidth="1"/>
    <col min="48" max="51" width="3.6640625" customWidth="1"/>
    <col min="52" max="53" width="4.33203125" bestFit="1" customWidth="1"/>
    <col min="54" max="55" width="3.6640625" bestFit="1" customWidth="1"/>
    <col min="56" max="57" width="3.6640625" customWidth="1"/>
    <col min="58" max="58" width="3.6640625" bestFit="1" customWidth="1"/>
    <col min="59" max="59" width="5.1640625"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13" t="s">
        <v>103</v>
      </c>
      <c r="C2" s="13">
        <f>COUNTA(A4:A83)</f>
        <v>33</v>
      </c>
      <c r="D2" s="13">
        <f>SUM(F4:F83)</f>
        <v>36</v>
      </c>
      <c r="E2" s="13">
        <f>SUM(G4:G83)</f>
        <v>756</v>
      </c>
      <c r="F2" s="13">
        <f>IF(D2=0,0,E2/D2)</f>
        <v>21</v>
      </c>
      <c r="G2" s="13">
        <f>SUM(I4:I83)</f>
        <v>3919</v>
      </c>
      <c r="H2" s="13">
        <f>SUM(J4:J83)</f>
        <v>1283</v>
      </c>
      <c r="I2" s="13">
        <f>IF(E2=0,0,H2/E2)</f>
        <v>1.697089947089947</v>
      </c>
      <c r="J2" s="13">
        <f>SUM(L4:L83)</f>
        <v>3822</v>
      </c>
      <c r="K2" s="13">
        <f>IF(E2=0,0,J2/E2)</f>
        <v>5.0555555555555554</v>
      </c>
      <c r="L2" s="13">
        <f>IF($C$2=0,0,COUNTIF(D4:D83,1)/$C$2*100)</f>
        <v>100</v>
      </c>
      <c r="M2" s="13">
        <f>IF($C$2=0,0,COUNTIF(E4:E83,1)/$C$2*100)</f>
        <v>84.848484848484844</v>
      </c>
      <c r="N2" s="17">
        <f>IF($C$2=0,0,SUM(N4:N83)/$C$2*100)</f>
        <v>18.181818181818183</v>
      </c>
      <c r="O2" s="13">
        <f t="shared" ref="O2:U2" si="0">IF($C$2=0,0,COUNTIF(O4:O83,1)/$C$2*100)</f>
        <v>81.818181818181827</v>
      </c>
      <c r="P2" s="13">
        <f t="shared" si="0"/>
        <v>72.727272727272734</v>
      </c>
      <c r="Q2" s="13">
        <f t="shared" si="0"/>
        <v>18.181818181818183</v>
      </c>
      <c r="R2" s="13">
        <f t="shared" si="0"/>
        <v>81.818181818181827</v>
      </c>
      <c r="S2" s="13">
        <f t="shared" si="0"/>
        <v>100</v>
      </c>
      <c r="T2" s="13">
        <f t="shared" si="0"/>
        <v>18.181818181818183</v>
      </c>
      <c r="U2" s="13">
        <f t="shared" si="0"/>
        <v>100</v>
      </c>
      <c r="V2" s="13">
        <f>IF(COUNTIF(U4:U102,0)=0,100,(COUNTIFS(V4:V102,1,U4:U102,0)/COUNTIF(U4:U102,0))*100)</f>
        <v>100</v>
      </c>
      <c r="W2" s="13">
        <f t="shared" ref="W2:AE2" si="1">IF($C$2=0,0,COUNTIF(W4:W83,1)/$C$2*100)</f>
        <v>6.0606060606060606</v>
      </c>
      <c r="X2" s="13">
        <f t="shared" si="1"/>
        <v>100</v>
      </c>
      <c r="Y2" s="13">
        <f t="shared" si="1"/>
        <v>87.878787878787875</v>
      </c>
      <c r="Z2" s="13">
        <f t="shared" si="1"/>
        <v>100</v>
      </c>
      <c r="AA2" s="13">
        <f t="shared" si="1"/>
        <v>87.878787878787875</v>
      </c>
      <c r="AB2" s="13">
        <f t="shared" si="1"/>
        <v>96.969696969696969</v>
      </c>
      <c r="AC2" s="13">
        <f t="shared" si="1"/>
        <v>100</v>
      </c>
      <c r="AD2" s="13">
        <f t="shared" si="1"/>
        <v>93.939393939393938</v>
      </c>
      <c r="AE2" s="13">
        <f t="shared" si="1"/>
        <v>78.787878787878782</v>
      </c>
      <c r="AF2" s="13">
        <f>SUM(AF4:AF83)</f>
        <v>98</v>
      </c>
      <c r="AG2" s="13">
        <f t="shared" ref="AG2:AT2" si="2">IF($C$2=0,0,COUNTIF(AG4:AG83,1)/$C$2*100)</f>
        <v>90.909090909090907</v>
      </c>
      <c r="AH2" s="13">
        <f t="shared" si="2"/>
        <v>100</v>
      </c>
      <c r="AI2" s="13">
        <f t="shared" si="2"/>
        <v>30.303030303030305</v>
      </c>
      <c r="AJ2" s="13">
        <f t="shared" si="2"/>
        <v>72.727272727272734</v>
      </c>
      <c r="AK2" s="13">
        <f t="shared" si="2"/>
        <v>93.939393939393938</v>
      </c>
      <c r="AL2" s="13">
        <f t="shared" si="2"/>
        <v>69.696969696969703</v>
      </c>
      <c r="AM2" s="13">
        <f t="shared" si="2"/>
        <v>81.818181818181827</v>
      </c>
      <c r="AN2" s="13">
        <f t="shared" si="2"/>
        <v>78.787878787878782</v>
      </c>
      <c r="AO2" s="13">
        <f t="shared" si="2"/>
        <v>93.939393939393938</v>
      </c>
      <c r="AP2" s="13">
        <f t="shared" si="2"/>
        <v>100</v>
      </c>
      <c r="AQ2" s="13">
        <f t="shared" si="2"/>
        <v>100</v>
      </c>
      <c r="AR2" s="13">
        <f t="shared" si="2"/>
        <v>90.909090909090907</v>
      </c>
      <c r="AS2" s="13">
        <f t="shared" si="2"/>
        <v>90.909090909090907</v>
      </c>
      <c r="AT2" s="13">
        <f t="shared" si="2"/>
        <v>100</v>
      </c>
      <c r="AU2" s="14">
        <f>IF(E2=0,0,(206.835-(84.6*(I2))-(1.015*(F2))))</f>
        <v>41.946190476190509</v>
      </c>
      <c r="AV2" s="14">
        <f>IF(E2=0,0,(0.39*F2)+(11.8*I2)-15.59)</f>
        <v>12.625661375661377</v>
      </c>
      <c r="AW2" s="14">
        <f>IF(E2=0,0,((0.0588*K2*100)-(0.296*(D2/E2)*100)-15.8))</f>
        <v>12.517142857142854</v>
      </c>
      <c r="AX2" s="14">
        <f>IF(G2=0,0,(4.71*K2)+(0.5*F2)-21.43)</f>
        <v>12.881666666666668</v>
      </c>
      <c r="AY2" s="13">
        <f>IF($C$2=0,0,COUNTIF(AY4:AY83,1)/$C$2*100)</f>
        <v>72.727272727272734</v>
      </c>
      <c r="AZ2" s="13">
        <f>IF($C$2=0,0,COUNTIF(AZ4:AZ83,1)/$C$2*100)</f>
        <v>100</v>
      </c>
      <c r="BA2" s="13">
        <f>IF($C$2=0,0,COUNTIF(BA4:BA83,1)/$C$2*100)</f>
        <v>100</v>
      </c>
      <c r="BG2" s="14">
        <f>IF(E2=0,0,AF2/E2*1000)</f>
        <v>129.62962962962962</v>
      </c>
      <c r="BH2" s="15">
        <f>E2/200/24/60</f>
        <v>2.6250000000000002E-3</v>
      </c>
      <c r="BI2" s="15">
        <f>IF($C$2=0,0,BH2/$C$2)</f>
        <v>7.9545454545454551E-5</v>
      </c>
      <c r="BJ2" s="13">
        <f>IF($C$2=0,0,D2/$C$2)</f>
        <v>1.0909090909090908</v>
      </c>
      <c r="BK2" s="13">
        <f>IF($C$2=0,0,E2/$C$2)</f>
        <v>22.90909090909091</v>
      </c>
      <c r="BL2" s="13">
        <f>IF($C$2=0,0,AF2/$C$2)</f>
        <v>2.9696969696969697</v>
      </c>
      <c r="BM2" s="13">
        <f>(0.5*W2)+(0.5*X2)</f>
        <v>53.030303030303031</v>
      </c>
      <c r="BN2" s="13">
        <f>IF(C2=0,0,J2/G2*100)</f>
        <v>97.52487879561113</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80" x14ac:dyDescent="0.2">
      <c r="A4" s="3">
        <v>1</v>
      </c>
      <c r="B4" s="19" t="s">
        <v>1305</v>
      </c>
      <c r="D4">
        <v>1</v>
      </c>
      <c r="E4">
        <v>1</v>
      </c>
      <c r="F4">
        <f>IF(B4="",0,(LEN(B4)-LEN(SUBSTITUTE(B4,". ","."))+1))</f>
        <v>1</v>
      </c>
      <c r="G4">
        <f>IF(B4="",0,LEN(B4)-LEN(SUBSTITUTE(B4," ",""))+1)</f>
        <v>24</v>
      </c>
      <c r="H4">
        <f>IF(F4=0,0,G4/F4)</f>
        <v>24</v>
      </c>
      <c r="I4">
        <f>LEN(SUBSTITUTE(B4," ",""))</f>
        <v>150</v>
      </c>
      <c r="J4">
        <v>47</v>
      </c>
      <c r="K4">
        <f>IF(G4=0,0,J4/G4)</f>
        <v>1.9583333333333333</v>
      </c>
      <c r="L4">
        <f>LEN(SUBSTITUTE(SUBSTITUTE(SUBSTITUTE(SUBSTITUTE(SUBSTITUTE(SUBSTITUTE(SUBSTITUTE(SUBSTITUTE(SUBSTITUTE(SUBSTITUTE(SUBSTITUTE(SUBSTITUTE(SUBSTITUTE(SUBSTITUTE(SUBSTITUTE(SUBSTITUTE(SUBSTITUTE(SUBSTITUTE(SUBSTITUTE(B4," ",""),".",""),",",""),"?",""),"!",""),";",""),"(",""),")",""),"[",""),"]",""),"-",""),"{",""),"}",""),"/",""),"+",""),"*",""),"_",""),"&amp;",""),"#",""))</f>
        <v>146</v>
      </c>
      <c r="M4" s="2">
        <f>IF(G4=0,0,L4/G4)</f>
        <v>6.083333333333333</v>
      </c>
      <c r="N4">
        <v>0</v>
      </c>
      <c r="O4">
        <v>1</v>
      </c>
      <c r="P4">
        <v>1</v>
      </c>
      <c r="Q4">
        <v>0</v>
      </c>
      <c r="R4">
        <v>1</v>
      </c>
      <c r="S4">
        <v>1</v>
      </c>
      <c r="T4">
        <f>QUOTIENT((Q4+R4+S4),3)</f>
        <v>0</v>
      </c>
      <c r="U4">
        <v>1</v>
      </c>
      <c r="V4">
        <v>1</v>
      </c>
      <c r="W4">
        <f>QUOTIENT((P4+T4),2)</f>
        <v>0</v>
      </c>
      <c r="X4">
        <f>IF(U4=1,1,IF(V4=1,1,0))</f>
        <v>1</v>
      </c>
      <c r="Y4">
        <v>1</v>
      </c>
      <c r="Z4">
        <v>1</v>
      </c>
      <c r="AA4">
        <v>1</v>
      </c>
      <c r="AB4">
        <v>1</v>
      </c>
      <c r="AC4">
        <v>1</v>
      </c>
      <c r="AD4">
        <v>1</v>
      </c>
      <c r="AE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4</v>
      </c>
      <c r="AG4">
        <v>1</v>
      </c>
      <c r="AH4">
        <f>IF(G4&gt;0,IF((LEN(B4)-LEN(SUBSTITUTE(B4,"/","")))&gt;0,0,1),0)</f>
        <v>1</v>
      </c>
      <c r="AI4">
        <v>0</v>
      </c>
      <c r="AJ4">
        <v>0</v>
      </c>
      <c r="AK4">
        <f>IF(G4&gt;0,IF(((LEN(B4)-LEN(SUBSTITUTE(B4,"(","")))+(LEN(B4)-LEN(SUBSTITUTE(B4,")","")))+(LEN(B4)-LEN(SUBSTITUTE(B4,"[","")))+(LEN(B4)-LEN(SUBSTITUTE(B4,"]","")))+(LEN(B4)-LEN(SUBSTITUTE(B4,"{","")))+(LEN(B4)-LEN(SUBSTITUTE(B4,"}",""))))&gt;0,0,1),0)</f>
        <v>1</v>
      </c>
      <c r="AL4" s="54">
        <v>0</v>
      </c>
      <c r="AM4">
        <v>1</v>
      </c>
      <c r="AN4">
        <v>1</v>
      </c>
      <c r="AO4">
        <v>1</v>
      </c>
      <c r="AP4">
        <v>1</v>
      </c>
      <c r="AQ4">
        <v>1</v>
      </c>
      <c r="AR4">
        <v>1</v>
      </c>
      <c r="AS4">
        <v>1</v>
      </c>
      <c r="AT4" s="43">
        <v>1</v>
      </c>
      <c r="AU4">
        <f>IF(G4=0,0,(206.835-(84.6*(K4))-(1.015*(H4))))</f>
        <v>16.800000000000026</v>
      </c>
      <c r="AV4">
        <f>IF(G4=0,0,(0.39*H4)+(11.8*K4)-15.59)</f>
        <v>16.878333333333334</v>
      </c>
      <c r="AW4">
        <f>IF(G4=0,0,((0.0588*M4*100)-(0.296*(F4/G4)*100)-15.8))</f>
        <v>18.736666666666661</v>
      </c>
      <c r="AX4">
        <f>IF(I4=0,0,(4.71*M4)+(0.5*H4)-21.43)</f>
        <v>19.222500000000004</v>
      </c>
      <c r="AY4" s="44">
        <v>0</v>
      </c>
      <c r="AZ4" s="44">
        <v>1</v>
      </c>
      <c r="BA4" s="44">
        <v>1</v>
      </c>
      <c r="BB4">
        <v>10</v>
      </c>
      <c r="BG4">
        <f>IF(G4=0,0,AF4/G4*1000)</f>
        <v>166.66666666666666</v>
      </c>
      <c r="BH4" s="11">
        <f>G4/200/24/60</f>
        <v>8.3333333333333331E-5</v>
      </c>
    </row>
    <row r="5" spans="1:67" ht="64" x14ac:dyDescent="0.2">
      <c r="A5" s="3">
        <v>2</v>
      </c>
      <c r="B5" s="19" t="s">
        <v>1306</v>
      </c>
      <c r="D5">
        <v>1</v>
      </c>
      <c r="E5">
        <v>1</v>
      </c>
      <c r="F5">
        <f t="shared" ref="F5:F48" si="3">IF(B5="",0,(LEN(B5)-LEN(SUBSTITUTE(B5,". ","."))+1))</f>
        <v>1</v>
      </c>
      <c r="G5">
        <f t="shared" ref="G5:G48" si="4">IF(B5="",0,LEN(B5)-LEN(SUBSTITUTE(B5," ",""))+1)</f>
        <v>23</v>
      </c>
      <c r="H5">
        <f t="shared" ref="H5:H48" si="5">IF(F5=0,0,G5/F5)</f>
        <v>23</v>
      </c>
      <c r="I5" s="54">
        <f t="shared" ref="I5:I68" si="6">LEN(SUBSTITUTE(B5," ",""))</f>
        <v>140</v>
      </c>
      <c r="J5">
        <v>45</v>
      </c>
      <c r="K5">
        <f t="shared" ref="K5:K48" si="7">IF(G5=0,0,J5/G5)</f>
        <v>1.9565217391304348</v>
      </c>
      <c r="L5">
        <f t="shared" ref="L5:L68" si="8">LEN(SUBSTITUTE(SUBSTITUTE(SUBSTITUTE(SUBSTITUTE(SUBSTITUTE(SUBSTITUTE(SUBSTITUTE(SUBSTITUTE(SUBSTITUTE(SUBSTITUTE(SUBSTITUTE(SUBSTITUTE(SUBSTITUTE(SUBSTITUTE(SUBSTITUTE(SUBSTITUTE(SUBSTITUTE(SUBSTITUTE(SUBSTITUTE(B5," ",""),".",""),",",""),"?",""),"!",""),";",""),"(",""),")",""),"[",""),"]",""),"-",""),"{",""),"}",""),"/",""),"+",""),"*",""),"_",""),"&amp;",""),"#",""))</f>
        <v>137</v>
      </c>
      <c r="M5" s="2">
        <f t="shared" ref="M5:M48" si="9">IF(G5=0,0,L5/G5)</f>
        <v>5.9565217391304346</v>
      </c>
      <c r="N5">
        <v>0</v>
      </c>
      <c r="O5">
        <v>1</v>
      </c>
      <c r="P5">
        <v>1</v>
      </c>
      <c r="Q5">
        <v>0</v>
      </c>
      <c r="R5" s="54">
        <v>1</v>
      </c>
      <c r="S5">
        <v>1</v>
      </c>
      <c r="T5">
        <f t="shared" ref="T5:T48" si="10">QUOTIENT((Q5+R5+S5),3)</f>
        <v>0</v>
      </c>
      <c r="U5">
        <v>1</v>
      </c>
      <c r="V5">
        <v>1</v>
      </c>
      <c r="W5">
        <f t="shared" ref="W5:W48" si="11">QUOTIENT((P5+T5),2)</f>
        <v>0</v>
      </c>
      <c r="X5">
        <f t="shared" ref="X5:X48" si="12">IF(U5=1,1,IF(V5=1,1,0))</f>
        <v>1</v>
      </c>
      <c r="Y5">
        <v>1</v>
      </c>
      <c r="Z5">
        <v>1</v>
      </c>
      <c r="AA5">
        <v>1</v>
      </c>
      <c r="AB5">
        <v>1</v>
      </c>
      <c r="AC5">
        <v>1</v>
      </c>
      <c r="AD5" s="54">
        <v>1</v>
      </c>
      <c r="AE5">
        <v>1</v>
      </c>
      <c r="AF5">
        <f t="shared" ref="AF5:AF68" si="13">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3</v>
      </c>
      <c r="AG5">
        <v>1</v>
      </c>
      <c r="AH5">
        <f t="shared" ref="AH5:AH68" si="14">IF(G5&gt;0,IF((LEN(B5)-LEN(SUBSTITUTE(B5,"/","")))&gt;0,0,1),0)</f>
        <v>1</v>
      </c>
      <c r="AI5">
        <v>0</v>
      </c>
      <c r="AJ5">
        <v>0</v>
      </c>
      <c r="AK5">
        <f t="shared" ref="AK5:AK68" si="15">IF(G5&gt;0,IF(((LEN(B5)-LEN(SUBSTITUTE(B5,"(","")))+(LEN(B5)-LEN(SUBSTITUTE(B5,")","")))+(LEN(B5)-LEN(SUBSTITUTE(B5,"[","")))+(LEN(B5)-LEN(SUBSTITUTE(B5,"]","")))+(LEN(B5)-LEN(SUBSTITUTE(B5,"{","")))+(LEN(B5)-LEN(SUBSTITUTE(B5,"}",""))))&gt;0,0,1),0)</f>
        <v>1</v>
      </c>
      <c r="AL5" s="54">
        <v>0</v>
      </c>
      <c r="AM5">
        <v>1</v>
      </c>
      <c r="AN5">
        <v>1</v>
      </c>
      <c r="AO5">
        <v>1</v>
      </c>
      <c r="AP5">
        <v>1</v>
      </c>
      <c r="AQ5">
        <v>1</v>
      </c>
      <c r="AR5">
        <v>1</v>
      </c>
      <c r="AS5">
        <v>1</v>
      </c>
      <c r="AT5" s="43">
        <v>1</v>
      </c>
      <c r="AU5">
        <f t="shared" ref="AU5:AU48" si="16">IF(G5=0,0,(206.835-(84.6*(K5))-(1.015*(H5))))</f>
        <v>17.968260869565228</v>
      </c>
      <c r="AV5">
        <f t="shared" ref="AV5:AV48" si="17">IF(G5=0,0,(0.39*H5)+(11.8*K5)-15.59)</f>
        <v>16.466956521739132</v>
      </c>
      <c r="AW5" s="54">
        <f t="shared" ref="AW5:AW68" si="18">IF(G5=0,0,((0.0588*M5*100)-(0.296*(F5/G5)*100)-15.8))</f>
        <v>17.937391304347823</v>
      </c>
      <c r="AX5">
        <f t="shared" ref="AX5:AX48" si="19">IF(I5=0,0,(4.71*M5)+(0.5*H5)-21.43)</f>
        <v>18.125217391304346</v>
      </c>
      <c r="AY5" s="44">
        <v>1</v>
      </c>
      <c r="AZ5" s="44">
        <v>1</v>
      </c>
      <c r="BA5" s="44">
        <v>1</v>
      </c>
      <c r="BB5">
        <v>8</v>
      </c>
      <c r="BG5">
        <f t="shared" ref="BG5:BG36" si="20">IF(G5=0,0,AF5/G5*1000)</f>
        <v>130.43478260869566</v>
      </c>
      <c r="BH5" s="11">
        <f t="shared" ref="BH5:BH48" si="21">G5/200/24/60</f>
        <v>7.9861111111111116E-5</v>
      </c>
    </row>
    <row r="6" spans="1:67" ht="48" x14ac:dyDescent="0.2">
      <c r="A6" s="3">
        <v>3</v>
      </c>
      <c r="B6" s="19" t="s">
        <v>1307</v>
      </c>
      <c r="D6">
        <v>1</v>
      </c>
      <c r="E6">
        <v>1</v>
      </c>
      <c r="F6">
        <f t="shared" si="3"/>
        <v>1</v>
      </c>
      <c r="G6">
        <f t="shared" si="4"/>
        <v>19</v>
      </c>
      <c r="H6">
        <f t="shared" si="5"/>
        <v>19</v>
      </c>
      <c r="I6" s="54">
        <f t="shared" si="6"/>
        <v>103</v>
      </c>
      <c r="J6">
        <v>32</v>
      </c>
      <c r="K6">
        <f t="shared" si="7"/>
        <v>1.6842105263157894</v>
      </c>
      <c r="L6">
        <f t="shared" si="8"/>
        <v>101</v>
      </c>
      <c r="M6" s="2">
        <f t="shared" si="9"/>
        <v>5.3157894736842106</v>
      </c>
      <c r="N6">
        <v>0</v>
      </c>
      <c r="O6">
        <v>1</v>
      </c>
      <c r="P6">
        <v>1</v>
      </c>
      <c r="Q6">
        <v>0</v>
      </c>
      <c r="R6" s="54">
        <v>1</v>
      </c>
      <c r="S6">
        <v>1</v>
      </c>
      <c r="T6">
        <f t="shared" si="10"/>
        <v>0</v>
      </c>
      <c r="U6">
        <v>1</v>
      </c>
      <c r="V6">
        <v>1</v>
      </c>
      <c r="W6">
        <f t="shared" si="11"/>
        <v>0</v>
      </c>
      <c r="X6">
        <f t="shared" si="12"/>
        <v>1</v>
      </c>
      <c r="Y6">
        <v>0</v>
      </c>
      <c r="Z6">
        <v>1</v>
      </c>
      <c r="AA6">
        <v>1</v>
      </c>
      <c r="AB6">
        <v>1</v>
      </c>
      <c r="AC6">
        <v>1</v>
      </c>
      <c r="AD6" s="54">
        <v>1</v>
      </c>
      <c r="AE6">
        <v>1</v>
      </c>
      <c r="AF6">
        <f t="shared" si="13"/>
        <v>2</v>
      </c>
      <c r="AG6">
        <v>1</v>
      </c>
      <c r="AH6">
        <f t="shared" si="14"/>
        <v>1</v>
      </c>
      <c r="AI6">
        <v>0</v>
      </c>
      <c r="AJ6">
        <v>0</v>
      </c>
      <c r="AK6">
        <f t="shared" si="15"/>
        <v>1</v>
      </c>
      <c r="AL6" s="54">
        <v>0</v>
      </c>
      <c r="AM6">
        <v>1</v>
      </c>
      <c r="AN6">
        <v>1</v>
      </c>
      <c r="AO6">
        <v>1</v>
      </c>
      <c r="AP6">
        <v>1</v>
      </c>
      <c r="AQ6">
        <v>1</v>
      </c>
      <c r="AR6">
        <v>1</v>
      </c>
      <c r="AS6">
        <v>1</v>
      </c>
      <c r="AT6" s="43">
        <v>1</v>
      </c>
      <c r="AU6">
        <f t="shared" si="16"/>
        <v>45.065789473684248</v>
      </c>
      <c r="AV6">
        <f t="shared" si="17"/>
        <v>11.693684210526317</v>
      </c>
      <c r="AW6" s="54">
        <f t="shared" si="18"/>
        <v>13.898947368421048</v>
      </c>
      <c r="AX6">
        <f t="shared" si="19"/>
        <v>13.107368421052634</v>
      </c>
      <c r="AY6" s="44">
        <v>1</v>
      </c>
      <c r="AZ6" s="44">
        <v>1</v>
      </c>
      <c r="BA6" s="44">
        <v>1</v>
      </c>
      <c r="BB6">
        <v>5</v>
      </c>
      <c r="BG6">
        <f t="shared" si="20"/>
        <v>105.26315789473684</v>
      </c>
      <c r="BH6" s="11">
        <f t="shared" si="21"/>
        <v>6.597222222222223E-5</v>
      </c>
    </row>
    <row r="7" spans="1:67" ht="64" x14ac:dyDescent="0.2">
      <c r="A7" s="3">
        <v>4</v>
      </c>
      <c r="B7" s="19" t="s">
        <v>1308</v>
      </c>
      <c r="D7">
        <v>1</v>
      </c>
      <c r="E7">
        <v>1</v>
      </c>
      <c r="F7">
        <f t="shared" si="3"/>
        <v>1</v>
      </c>
      <c r="G7">
        <f t="shared" si="4"/>
        <v>21</v>
      </c>
      <c r="H7">
        <f t="shared" si="5"/>
        <v>21</v>
      </c>
      <c r="I7" s="54">
        <f t="shared" si="6"/>
        <v>128</v>
      </c>
      <c r="J7">
        <v>44</v>
      </c>
      <c r="K7">
        <f t="shared" si="7"/>
        <v>2.0952380952380953</v>
      </c>
      <c r="L7">
        <f t="shared" si="8"/>
        <v>125</v>
      </c>
      <c r="M7" s="2">
        <f t="shared" si="9"/>
        <v>5.9523809523809526</v>
      </c>
      <c r="N7">
        <v>0</v>
      </c>
      <c r="O7">
        <v>1</v>
      </c>
      <c r="P7">
        <v>1</v>
      </c>
      <c r="Q7">
        <v>0</v>
      </c>
      <c r="R7" s="54">
        <v>1</v>
      </c>
      <c r="S7">
        <v>1</v>
      </c>
      <c r="T7">
        <f t="shared" si="10"/>
        <v>0</v>
      </c>
      <c r="U7">
        <v>1</v>
      </c>
      <c r="V7">
        <v>1</v>
      </c>
      <c r="W7">
        <f t="shared" si="11"/>
        <v>0</v>
      </c>
      <c r="X7">
        <f t="shared" si="12"/>
        <v>1</v>
      </c>
      <c r="Y7">
        <v>1</v>
      </c>
      <c r="Z7">
        <v>1</v>
      </c>
      <c r="AA7">
        <v>1</v>
      </c>
      <c r="AB7">
        <v>1</v>
      </c>
      <c r="AC7">
        <v>1</v>
      </c>
      <c r="AD7" s="54">
        <v>1</v>
      </c>
      <c r="AE7">
        <v>1</v>
      </c>
      <c r="AF7">
        <f t="shared" si="13"/>
        <v>3</v>
      </c>
      <c r="AG7">
        <v>1</v>
      </c>
      <c r="AH7">
        <f t="shared" si="14"/>
        <v>1</v>
      </c>
      <c r="AI7">
        <v>0</v>
      </c>
      <c r="AJ7">
        <v>0</v>
      </c>
      <c r="AK7">
        <f t="shared" si="15"/>
        <v>1</v>
      </c>
      <c r="AL7" s="54">
        <v>0</v>
      </c>
      <c r="AM7">
        <v>1</v>
      </c>
      <c r="AN7">
        <v>1</v>
      </c>
      <c r="AO7">
        <v>1</v>
      </c>
      <c r="AP7">
        <v>1</v>
      </c>
      <c r="AQ7">
        <v>1</v>
      </c>
      <c r="AR7">
        <v>1</v>
      </c>
      <c r="AS7">
        <v>1</v>
      </c>
      <c r="AT7" s="43">
        <v>1</v>
      </c>
      <c r="AU7">
        <f t="shared" si="16"/>
        <v>8.2628571428571433</v>
      </c>
      <c r="AV7">
        <f t="shared" si="17"/>
        <v>17.323809523809526</v>
      </c>
      <c r="AW7" s="54">
        <f t="shared" si="18"/>
        <v>17.790476190476188</v>
      </c>
      <c r="AX7">
        <f t="shared" si="19"/>
        <v>17.105714285714285</v>
      </c>
      <c r="AY7" s="44">
        <v>1</v>
      </c>
      <c r="AZ7" s="44">
        <v>1</v>
      </c>
      <c r="BA7" s="44">
        <v>1</v>
      </c>
      <c r="BB7">
        <v>8</v>
      </c>
      <c r="BG7">
        <f t="shared" si="20"/>
        <v>142.85714285714286</v>
      </c>
      <c r="BH7" s="11">
        <f t="shared" si="21"/>
        <v>7.2916666666666659E-5</v>
      </c>
    </row>
    <row r="8" spans="1:67" ht="64" x14ac:dyDescent="0.2">
      <c r="A8" s="3">
        <v>5</v>
      </c>
      <c r="B8" s="19" t="s">
        <v>1309</v>
      </c>
      <c r="D8">
        <v>1</v>
      </c>
      <c r="E8">
        <v>1</v>
      </c>
      <c r="F8">
        <f t="shared" si="3"/>
        <v>1</v>
      </c>
      <c r="G8">
        <f t="shared" si="4"/>
        <v>23</v>
      </c>
      <c r="H8">
        <f t="shared" si="5"/>
        <v>23</v>
      </c>
      <c r="I8" s="54">
        <f t="shared" si="6"/>
        <v>116</v>
      </c>
      <c r="J8">
        <v>41</v>
      </c>
      <c r="K8">
        <f t="shared" si="7"/>
        <v>1.7826086956521738</v>
      </c>
      <c r="L8">
        <f t="shared" si="8"/>
        <v>115</v>
      </c>
      <c r="M8" s="2">
        <f t="shared" si="9"/>
        <v>5</v>
      </c>
      <c r="N8">
        <v>0</v>
      </c>
      <c r="O8">
        <v>1</v>
      </c>
      <c r="P8">
        <v>1</v>
      </c>
      <c r="Q8">
        <v>0</v>
      </c>
      <c r="R8" s="54">
        <v>1</v>
      </c>
      <c r="S8">
        <v>1</v>
      </c>
      <c r="T8">
        <f t="shared" si="10"/>
        <v>0</v>
      </c>
      <c r="U8">
        <v>1</v>
      </c>
      <c r="V8">
        <v>1</v>
      </c>
      <c r="W8">
        <f t="shared" si="11"/>
        <v>0</v>
      </c>
      <c r="X8">
        <f t="shared" si="12"/>
        <v>1</v>
      </c>
      <c r="Y8">
        <v>1</v>
      </c>
      <c r="Z8">
        <v>1</v>
      </c>
      <c r="AA8">
        <v>0</v>
      </c>
      <c r="AB8">
        <v>1</v>
      </c>
      <c r="AC8">
        <v>1</v>
      </c>
      <c r="AD8" s="54">
        <v>1</v>
      </c>
      <c r="AE8">
        <v>1</v>
      </c>
      <c r="AF8">
        <f t="shared" si="13"/>
        <v>1</v>
      </c>
      <c r="AG8">
        <v>1</v>
      </c>
      <c r="AH8">
        <f t="shared" si="14"/>
        <v>1</v>
      </c>
      <c r="AI8">
        <v>0</v>
      </c>
      <c r="AJ8">
        <v>0</v>
      </c>
      <c r="AK8">
        <f t="shared" si="15"/>
        <v>1</v>
      </c>
      <c r="AL8" s="54">
        <v>0</v>
      </c>
      <c r="AM8">
        <v>0</v>
      </c>
      <c r="AN8">
        <v>1</v>
      </c>
      <c r="AO8">
        <v>0</v>
      </c>
      <c r="AP8">
        <v>1</v>
      </c>
      <c r="AQ8">
        <v>1</v>
      </c>
      <c r="AR8">
        <v>1</v>
      </c>
      <c r="AS8">
        <v>0</v>
      </c>
      <c r="AT8" s="43">
        <v>1</v>
      </c>
      <c r="AU8">
        <f t="shared" si="16"/>
        <v>32.681304347826114</v>
      </c>
      <c r="AV8">
        <f t="shared" si="17"/>
        <v>14.414782608695656</v>
      </c>
      <c r="AW8" s="54">
        <f t="shared" si="18"/>
        <v>12.313043478260866</v>
      </c>
      <c r="AX8">
        <f t="shared" si="19"/>
        <v>13.619999999999997</v>
      </c>
      <c r="AY8" s="44">
        <v>1</v>
      </c>
      <c r="AZ8" s="44">
        <v>1</v>
      </c>
      <c r="BA8" s="44">
        <v>1</v>
      </c>
      <c r="BB8">
        <v>8</v>
      </c>
      <c r="BG8">
        <f t="shared" si="20"/>
        <v>43.478260869565219</v>
      </c>
      <c r="BH8" s="11">
        <f t="shared" si="21"/>
        <v>7.9861111111111116E-5</v>
      </c>
    </row>
    <row r="9" spans="1:67" ht="80" x14ac:dyDescent="0.2">
      <c r="A9" s="3">
        <v>6</v>
      </c>
      <c r="B9" s="19" t="s">
        <v>1310</v>
      </c>
      <c r="D9">
        <v>1</v>
      </c>
      <c r="E9">
        <v>1</v>
      </c>
      <c r="F9">
        <f t="shared" si="3"/>
        <v>1</v>
      </c>
      <c r="G9">
        <f t="shared" si="4"/>
        <v>27</v>
      </c>
      <c r="H9">
        <f t="shared" si="5"/>
        <v>27</v>
      </c>
      <c r="I9" s="54">
        <f t="shared" si="6"/>
        <v>154</v>
      </c>
      <c r="J9">
        <v>51</v>
      </c>
      <c r="K9">
        <f t="shared" si="7"/>
        <v>1.8888888888888888</v>
      </c>
      <c r="L9">
        <f t="shared" si="8"/>
        <v>152</v>
      </c>
      <c r="M9" s="2">
        <f t="shared" si="9"/>
        <v>5.6296296296296298</v>
      </c>
      <c r="N9">
        <v>0</v>
      </c>
      <c r="O9">
        <v>1</v>
      </c>
      <c r="P9">
        <v>1</v>
      </c>
      <c r="Q9">
        <v>0</v>
      </c>
      <c r="R9" s="54">
        <v>0</v>
      </c>
      <c r="S9">
        <v>1</v>
      </c>
      <c r="T9">
        <f t="shared" si="10"/>
        <v>0</v>
      </c>
      <c r="U9">
        <v>1</v>
      </c>
      <c r="V9">
        <v>1</v>
      </c>
      <c r="W9">
        <f t="shared" si="11"/>
        <v>0</v>
      </c>
      <c r="X9">
        <f t="shared" si="12"/>
        <v>1</v>
      </c>
      <c r="Y9">
        <v>1</v>
      </c>
      <c r="Z9">
        <v>1</v>
      </c>
      <c r="AA9">
        <v>1</v>
      </c>
      <c r="AB9">
        <v>1</v>
      </c>
      <c r="AC9">
        <v>1</v>
      </c>
      <c r="AD9" s="54">
        <v>1</v>
      </c>
      <c r="AE9">
        <v>1</v>
      </c>
      <c r="AF9">
        <f t="shared" si="13"/>
        <v>2</v>
      </c>
      <c r="AG9">
        <v>1</v>
      </c>
      <c r="AH9">
        <f t="shared" si="14"/>
        <v>1</v>
      </c>
      <c r="AI9">
        <v>0</v>
      </c>
      <c r="AJ9">
        <v>1</v>
      </c>
      <c r="AK9">
        <f t="shared" si="15"/>
        <v>1</v>
      </c>
      <c r="AL9" s="54">
        <v>1</v>
      </c>
      <c r="AM9">
        <v>1</v>
      </c>
      <c r="AN9">
        <v>1</v>
      </c>
      <c r="AO9">
        <v>1</v>
      </c>
      <c r="AP9">
        <v>1</v>
      </c>
      <c r="AQ9">
        <v>1</v>
      </c>
      <c r="AR9">
        <v>1</v>
      </c>
      <c r="AS9">
        <v>1</v>
      </c>
      <c r="AT9" s="43">
        <v>1</v>
      </c>
      <c r="AU9">
        <f t="shared" si="16"/>
        <v>19.630000000000027</v>
      </c>
      <c r="AV9">
        <f t="shared" si="17"/>
        <v>17.228888888888893</v>
      </c>
      <c r="AW9" s="54">
        <f t="shared" si="18"/>
        <v>16.205925925925929</v>
      </c>
      <c r="AX9">
        <f t="shared" si="19"/>
        <v>18.585555555555551</v>
      </c>
      <c r="AY9" s="44">
        <v>1</v>
      </c>
      <c r="AZ9" s="44">
        <v>1</v>
      </c>
      <c r="BA9" s="44">
        <v>1</v>
      </c>
      <c r="BB9">
        <v>10</v>
      </c>
      <c r="BG9">
        <f t="shared" si="20"/>
        <v>74.074074074074076</v>
      </c>
      <c r="BH9" s="11">
        <f t="shared" si="21"/>
        <v>9.3750000000000016E-5</v>
      </c>
    </row>
    <row r="10" spans="1:67" ht="64" x14ac:dyDescent="0.2">
      <c r="A10" s="3">
        <v>7</v>
      </c>
      <c r="B10" s="19" t="s">
        <v>1311</v>
      </c>
      <c r="D10">
        <v>1</v>
      </c>
      <c r="E10">
        <v>1</v>
      </c>
      <c r="F10">
        <f t="shared" si="3"/>
        <v>1</v>
      </c>
      <c r="G10">
        <f t="shared" si="4"/>
        <v>20</v>
      </c>
      <c r="H10">
        <f t="shared" si="5"/>
        <v>20</v>
      </c>
      <c r="I10" s="54">
        <f t="shared" si="6"/>
        <v>126</v>
      </c>
      <c r="J10">
        <v>39</v>
      </c>
      <c r="K10">
        <f t="shared" si="7"/>
        <v>1.95</v>
      </c>
      <c r="L10">
        <f t="shared" si="8"/>
        <v>122</v>
      </c>
      <c r="M10" s="2">
        <f t="shared" si="9"/>
        <v>6.1</v>
      </c>
      <c r="N10">
        <v>0</v>
      </c>
      <c r="O10">
        <v>1</v>
      </c>
      <c r="P10">
        <v>1</v>
      </c>
      <c r="Q10">
        <v>0</v>
      </c>
      <c r="R10" s="54">
        <v>0</v>
      </c>
      <c r="S10">
        <v>1</v>
      </c>
      <c r="T10">
        <f t="shared" si="10"/>
        <v>0</v>
      </c>
      <c r="U10">
        <v>1</v>
      </c>
      <c r="V10">
        <v>1</v>
      </c>
      <c r="W10">
        <f t="shared" si="11"/>
        <v>0</v>
      </c>
      <c r="X10">
        <f t="shared" si="12"/>
        <v>1</v>
      </c>
      <c r="Y10">
        <v>1</v>
      </c>
      <c r="Z10">
        <v>1</v>
      </c>
      <c r="AA10">
        <v>1</v>
      </c>
      <c r="AB10">
        <v>1</v>
      </c>
      <c r="AC10">
        <v>1</v>
      </c>
      <c r="AD10" s="54">
        <v>1</v>
      </c>
      <c r="AE10">
        <v>1</v>
      </c>
      <c r="AF10">
        <f t="shared" si="13"/>
        <v>4</v>
      </c>
      <c r="AG10">
        <v>1</v>
      </c>
      <c r="AH10">
        <f t="shared" si="14"/>
        <v>1</v>
      </c>
      <c r="AI10">
        <v>0</v>
      </c>
      <c r="AJ10">
        <v>1</v>
      </c>
      <c r="AK10">
        <f t="shared" si="15"/>
        <v>1</v>
      </c>
      <c r="AL10" s="54">
        <v>0</v>
      </c>
      <c r="AM10">
        <v>1</v>
      </c>
      <c r="AN10">
        <v>1</v>
      </c>
      <c r="AO10">
        <v>1</v>
      </c>
      <c r="AP10">
        <v>1</v>
      </c>
      <c r="AQ10">
        <v>1</v>
      </c>
      <c r="AR10">
        <v>1</v>
      </c>
      <c r="AS10">
        <v>1</v>
      </c>
      <c r="AT10" s="43">
        <v>1</v>
      </c>
      <c r="AU10">
        <f t="shared" si="16"/>
        <v>21.565000000000012</v>
      </c>
      <c r="AV10">
        <f t="shared" si="17"/>
        <v>15.220000000000002</v>
      </c>
      <c r="AW10" s="54">
        <f t="shared" si="18"/>
        <v>18.587999999999997</v>
      </c>
      <c r="AX10">
        <f t="shared" si="19"/>
        <v>17.300999999999995</v>
      </c>
      <c r="AY10" s="44">
        <v>1</v>
      </c>
      <c r="AZ10" s="44">
        <v>1</v>
      </c>
      <c r="BA10" s="44">
        <v>1</v>
      </c>
      <c r="BB10">
        <v>6</v>
      </c>
      <c r="BG10">
        <f t="shared" si="20"/>
        <v>200</v>
      </c>
      <c r="BH10" s="11">
        <f t="shared" si="21"/>
        <v>6.9444444444444444E-5</v>
      </c>
    </row>
    <row r="11" spans="1:67" ht="96" x14ac:dyDescent="0.2">
      <c r="A11" s="3">
        <v>8</v>
      </c>
      <c r="B11" s="19" t="s">
        <v>1312</v>
      </c>
      <c r="D11">
        <v>1</v>
      </c>
      <c r="E11">
        <v>1</v>
      </c>
      <c r="F11">
        <f t="shared" si="3"/>
        <v>1</v>
      </c>
      <c r="G11">
        <f t="shared" si="4"/>
        <v>33</v>
      </c>
      <c r="H11">
        <f t="shared" si="5"/>
        <v>33</v>
      </c>
      <c r="I11" s="54">
        <f t="shared" si="6"/>
        <v>191</v>
      </c>
      <c r="J11">
        <v>63</v>
      </c>
      <c r="K11">
        <f t="shared" si="7"/>
        <v>1.9090909090909092</v>
      </c>
      <c r="L11">
        <f t="shared" si="8"/>
        <v>187</v>
      </c>
      <c r="M11" s="2">
        <f t="shared" si="9"/>
        <v>5.666666666666667</v>
      </c>
      <c r="N11">
        <v>0</v>
      </c>
      <c r="O11">
        <v>1</v>
      </c>
      <c r="P11">
        <v>1</v>
      </c>
      <c r="Q11">
        <v>0</v>
      </c>
      <c r="R11" s="54">
        <v>0</v>
      </c>
      <c r="S11">
        <v>1</v>
      </c>
      <c r="T11">
        <f t="shared" si="10"/>
        <v>0</v>
      </c>
      <c r="U11">
        <v>1</v>
      </c>
      <c r="V11">
        <v>1</v>
      </c>
      <c r="W11">
        <f t="shared" si="11"/>
        <v>0</v>
      </c>
      <c r="X11">
        <f t="shared" si="12"/>
        <v>1</v>
      </c>
      <c r="Y11">
        <v>0</v>
      </c>
      <c r="Z11">
        <v>1</v>
      </c>
      <c r="AA11">
        <v>1</v>
      </c>
      <c r="AB11">
        <v>0</v>
      </c>
      <c r="AC11">
        <v>1</v>
      </c>
      <c r="AD11" s="54">
        <v>1</v>
      </c>
      <c r="AE11">
        <v>1</v>
      </c>
      <c r="AF11">
        <f t="shared" si="13"/>
        <v>4</v>
      </c>
      <c r="AG11">
        <v>1</v>
      </c>
      <c r="AH11">
        <f t="shared" si="14"/>
        <v>1</v>
      </c>
      <c r="AI11">
        <v>0</v>
      </c>
      <c r="AJ11">
        <v>1</v>
      </c>
      <c r="AK11">
        <f t="shared" si="15"/>
        <v>1</v>
      </c>
      <c r="AL11" s="54">
        <v>0</v>
      </c>
      <c r="AM11">
        <v>1</v>
      </c>
      <c r="AN11">
        <v>1</v>
      </c>
      <c r="AO11">
        <v>1</v>
      </c>
      <c r="AP11">
        <v>1</v>
      </c>
      <c r="AQ11">
        <v>1</v>
      </c>
      <c r="AR11">
        <v>1</v>
      </c>
      <c r="AS11">
        <v>1</v>
      </c>
      <c r="AT11" s="43">
        <v>1</v>
      </c>
      <c r="AU11">
        <f t="shared" si="16"/>
        <v>11.83090909090911</v>
      </c>
      <c r="AV11">
        <f t="shared" si="17"/>
        <v>19.807272727272736</v>
      </c>
      <c r="AW11" s="54">
        <f t="shared" si="18"/>
        <v>16.623030303030301</v>
      </c>
      <c r="AX11">
        <f t="shared" si="19"/>
        <v>21.759999999999998</v>
      </c>
      <c r="AY11" s="44">
        <v>1</v>
      </c>
      <c r="AZ11" s="44">
        <v>1</v>
      </c>
      <c r="BA11" s="44">
        <v>1</v>
      </c>
      <c r="BB11">
        <v>9</v>
      </c>
      <c r="BG11">
        <f t="shared" si="20"/>
        <v>121.21212121212122</v>
      </c>
      <c r="BH11" s="11">
        <f t="shared" si="21"/>
        <v>1.1458333333333333E-4</v>
      </c>
    </row>
    <row r="12" spans="1:67" ht="64" x14ac:dyDescent="0.2">
      <c r="A12" s="3">
        <v>9</v>
      </c>
      <c r="B12" s="19" t="s">
        <v>1313</v>
      </c>
      <c r="D12">
        <v>1</v>
      </c>
      <c r="E12">
        <v>1</v>
      </c>
      <c r="F12">
        <f t="shared" si="3"/>
        <v>1</v>
      </c>
      <c r="G12">
        <f t="shared" si="4"/>
        <v>22</v>
      </c>
      <c r="H12">
        <f t="shared" si="5"/>
        <v>22</v>
      </c>
      <c r="I12" s="54">
        <f t="shared" si="6"/>
        <v>125</v>
      </c>
      <c r="J12">
        <v>40</v>
      </c>
      <c r="K12">
        <f t="shared" si="7"/>
        <v>1.8181818181818181</v>
      </c>
      <c r="L12">
        <f t="shared" si="8"/>
        <v>123</v>
      </c>
      <c r="M12" s="2">
        <f t="shared" si="9"/>
        <v>5.5909090909090908</v>
      </c>
      <c r="N12">
        <v>0</v>
      </c>
      <c r="O12">
        <v>1</v>
      </c>
      <c r="P12">
        <v>1</v>
      </c>
      <c r="Q12">
        <v>0</v>
      </c>
      <c r="R12" s="54">
        <v>0</v>
      </c>
      <c r="S12">
        <v>1</v>
      </c>
      <c r="T12">
        <f t="shared" si="10"/>
        <v>0</v>
      </c>
      <c r="U12">
        <v>1</v>
      </c>
      <c r="V12">
        <v>1</v>
      </c>
      <c r="W12">
        <f t="shared" si="11"/>
        <v>0</v>
      </c>
      <c r="X12">
        <f t="shared" si="12"/>
        <v>1</v>
      </c>
      <c r="Y12">
        <v>1</v>
      </c>
      <c r="Z12">
        <v>1</v>
      </c>
      <c r="AA12">
        <v>1</v>
      </c>
      <c r="AB12">
        <v>1</v>
      </c>
      <c r="AC12">
        <v>1</v>
      </c>
      <c r="AD12">
        <v>1</v>
      </c>
      <c r="AE12">
        <v>1</v>
      </c>
      <c r="AF12">
        <f t="shared" si="13"/>
        <v>2</v>
      </c>
      <c r="AG12">
        <v>1</v>
      </c>
      <c r="AH12">
        <f t="shared" si="14"/>
        <v>1</v>
      </c>
      <c r="AI12">
        <v>0</v>
      </c>
      <c r="AJ12">
        <v>1</v>
      </c>
      <c r="AK12">
        <f t="shared" si="15"/>
        <v>1</v>
      </c>
      <c r="AL12">
        <v>1</v>
      </c>
      <c r="AM12">
        <v>1</v>
      </c>
      <c r="AN12">
        <v>1</v>
      </c>
      <c r="AO12">
        <v>1</v>
      </c>
      <c r="AP12">
        <v>1</v>
      </c>
      <c r="AQ12">
        <v>1</v>
      </c>
      <c r="AR12">
        <v>1</v>
      </c>
      <c r="AS12">
        <v>1</v>
      </c>
      <c r="AT12" s="43">
        <v>1</v>
      </c>
      <c r="AU12">
        <f t="shared" si="16"/>
        <v>30.686818181818197</v>
      </c>
      <c r="AV12">
        <f t="shared" si="17"/>
        <v>14.444545454545459</v>
      </c>
      <c r="AW12" s="54">
        <f t="shared" si="18"/>
        <v>15.729090909090903</v>
      </c>
      <c r="AX12">
        <f t="shared" si="19"/>
        <v>15.903181818181814</v>
      </c>
      <c r="AY12" s="44">
        <v>0</v>
      </c>
      <c r="AZ12" s="44">
        <v>1</v>
      </c>
      <c r="BA12" s="44">
        <v>1</v>
      </c>
      <c r="BB12">
        <v>7</v>
      </c>
      <c r="BG12">
        <f t="shared" si="20"/>
        <v>90.909090909090907</v>
      </c>
      <c r="BH12" s="11">
        <f t="shared" si="21"/>
        <v>7.6388888888888887E-5</v>
      </c>
    </row>
    <row r="13" spans="1:67" ht="48" x14ac:dyDescent="0.2">
      <c r="A13" s="3">
        <v>10</v>
      </c>
      <c r="B13" s="19" t="s">
        <v>1314</v>
      </c>
      <c r="D13">
        <v>1</v>
      </c>
      <c r="E13">
        <v>1</v>
      </c>
      <c r="F13">
        <f t="shared" si="3"/>
        <v>1</v>
      </c>
      <c r="G13">
        <f t="shared" si="4"/>
        <v>15</v>
      </c>
      <c r="H13">
        <f t="shared" si="5"/>
        <v>15</v>
      </c>
      <c r="I13" s="54">
        <f t="shared" si="6"/>
        <v>93</v>
      </c>
      <c r="J13">
        <v>34</v>
      </c>
      <c r="K13">
        <f t="shared" si="7"/>
        <v>2.2666666666666666</v>
      </c>
      <c r="L13">
        <f t="shared" si="8"/>
        <v>92</v>
      </c>
      <c r="M13" s="2">
        <f t="shared" si="9"/>
        <v>6.1333333333333337</v>
      </c>
      <c r="N13">
        <v>0</v>
      </c>
      <c r="O13">
        <v>1</v>
      </c>
      <c r="P13">
        <v>1</v>
      </c>
      <c r="Q13">
        <v>0</v>
      </c>
      <c r="R13" s="54">
        <v>1</v>
      </c>
      <c r="S13">
        <v>1</v>
      </c>
      <c r="T13">
        <f t="shared" si="10"/>
        <v>0</v>
      </c>
      <c r="U13">
        <v>1</v>
      </c>
      <c r="V13">
        <v>1</v>
      </c>
      <c r="W13">
        <f t="shared" si="11"/>
        <v>0</v>
      </c>
      <c r="X13">
        <f t="shared" si="12"/>
        <v>1</v>
      </c>
      <c r="Y13">
        <v>1</v>
      </c>
      <c r="Z13">
        <v>1</v>
      </c>
      <c r="AA13">
        <v>1</v>
      </c>
      <c r="AB13">
        <v>1</v>
      </c>
      <c r="AC13">
        <v>1</v>
      </c>
      <c r="AD13">
        <v>1</v>
      </c>
      <c r="AE13">
        <v>1</v>
      </c>
      <c r="AF13">
        <f t="shared" si="13"/>
        <v>1</v>
      </c>
      <c r="AG13">
        <v>1</v>
      </c>
      <c r="AH13">
        <f t="shared" si="14"/>
        <v>1</v>
      </c>
      <c r="AI13">
        <v>1</v>
      </c>
      <c r="AJ13">
        <v>1</v>
      </c>
      <c r="AK13">
        <f t="shared" si="15"/>
        <v>1</v>
      </c>
      <c r="AL13">
        <v>1</v>
      </c>
      <c r="AM13">
        <v>1</v>
      </c>
      <c r="AN13">
        <v>1</v>
      </c>
      <c r="AO13">
        <v>1</v>
      </c>
      <c r="AP13">
        <v>1</v>
      </c>
      <c r="AQ13">
        <v>1</v>
      </c>
      <c r="AR13">
        <v>1</v>
      </c>
      <c r="AS13">
        <v>1</v>
      </c>
      <c r="AT13" s="43">
        <v>1</v>
      </c>
      <c r="AU13">
        <f t="shared" si="16"/>
        <v>-0.14999999999998082</v>
      </c>
      <c r="AV13">
        <f t="shared" si="17"/>
        <v>17.006666666666664</v>
      </c>
      <c r="AW13" s="54">
        <f t="shared" si="18"/>
        <v>18.290666666666663</v>
      </c>
      <c r="AX13">
        <f t="shared" si="19"/>
        <v>14.958000000000006</v>
      </c>
      <c r="AY13" s="44">
        <v>1</v>
      </c>
      <c r="AZ13" s="44">
        <v>1</v>
      </c>
      <c r="BA13" s="44">
        <v>1</v>
      </c>
      <c r="BB13">
        <v>6</v>
      </c>
      <c r="BG13">
        <f t="shared" si="20"/>
        <v>66.666666666666671</v>
      </c>
      <c r="BH13" s="11">
        <f t="shared" si="21"/>
        <v>5.208333333333333E-5</v>
      </c>
    </row>
    <row r="14" spans="1:67" ht="80" x14ac:dyDescent="0.2">
      <c r="A14" s="3">
        <v>11</v>
      </c>
      <c r="B14" s="19" t="s">
        <v>1315</v>
      </c>
      <c r="D14">
        <v>1</v>
      </c>
      <c r="E14">
        <v>1</v>
      </c>
      <c r="F14">
        <f t="shared" si="3"/>
        <v>1</v>
      </c>
      <c r="G14">
        <f t="shared" si="4"/>
        <v>26</v>
      </c>
      <c r="H14">
        <f t="shared" si="5"/>
        <v>26</v>
      </c>
      <c r="I14" s="54">
        <f t="shared" si="6"/>
        <v>153</v>
      </c>
      <c r="J14">
        <v>55</v>
      </c>
      <c r="K14">
        <f t="shared" si="7"/>
        <v>2.1153846153846154</v>
      </c>
      <c r="L14">
        <f t="shared" si="8"/>
        <v>149</v>
      </c>
      <c r="M14" s="2">
        <f t="shared" si="9"/>
        <v>5.7307692307692308</v>
      </c>
      <c r="N14">
        <v>0</v>
      </c>
      <c r="O14">
        <v>1</v>
      </c>
      <c r="P14">
        <v>1</v>
      </c>
      <c r="Q14">
        <v>0</v>
      </c>
      <c r="R14" s="54">
        <v>1</v>
      </c>
      <c r="S14">
        <v>1</v>
      </c>
      <c r="T14">
        <f t="shared" si="10"/>
        <v>0</v>
      </c>
      <c r="U14">
        <v>1</v>
      </c>
      <c r="V14">
        <v>1</v>
      </c>
      <c r="W14">
        <f t="shared" si="11"/>
        <v>0</v>
      </c>
      <c r="X14">
        <f t="shared" si="12"/>
        <v>1</v>
      </c>
      <c r="Y14">
        <v>1</v>
      </c>
      <c r="Z14">
        <v>1</v>
      </c>
      <c r="AA14">
        <v>0</v>
      </c>
      <c r="AB14">
        <v>1</v>
      </c>
      <c r="AC14">
        <v>1</v>
      </c>
      <c r="AD14">
        <v>1</v>
      </c>
      <c r="AE14">
        <v>1</v>
      </c>
      <c r="AF14">
        <f t="shared" si="13"/>
        <v>4</v>
      </c>
      <c r="AG14">
        <v>1</v>
      </c>
      <c r="AH14">
        <f t="shared" si="14"/>
        <v>1</v>
      </c>
      <c r="AI14">
        <v>0</v>
      </c>
      <c r="AJ14">
        <v>0</v>
      </c>
      <c r="AK14">
        <f t="shared" si="15"/>
        <v>1</v>
      </c>
      <c r="AL14">
        <v>1</v>
      </c>
      <c r="AM14">
        <v>1</v>
      </c>
      <c r="AN14">
        <v>1</v>
      </c>
      <c r="AO14">
        <v>1</v>
      </c>
      <c r="AP14">
        <v>1</v>
      </c>
      <c r="AQ14">
        <v>1</v>
      </c>
      <c r="AR14">
        <v>1</v>
      </c>
      <c r="AS14">
        <v>1</v>
      </c>
      <c r="AT14" s="43">
        <v>1</v>
      </c>
      <c r="AU14">
        <f t="shared" si="16"/>
        <v>1.4834615384615581</v>
      </c>
      <c r="AV14">
        <f t="shared" si="17"/>
        <v>19.511538461538468</v>
      </c>
      <c r="AW14" s="54">
        <f t="shared" si="18"/>
        <v>16.758461538461535</v>
      </c>
      <c r="AX14">
        <f t="shared" si="19"/>
        <v>18.561923076923073</v>
      </c>
      <c r="AY14" s="44">
        <v>1</v>
      </c>
      <c r="AZ14" s="44">
        <v>1</v>
      </c>
      <c r="BA14" s="44">
        <v>1</v>
      </c>
      <c r="BB14">
        <v>10</v>
      </c>
      <c r="BG14">
        <f t="shared" si="20"/>
        <v>153.84615384615387</v>
      </c>
      <c r="BH14" s="11">
        <f t="shared" si="21"/>
        <v>9.0277777777777787E-5</v>
      </c>
    </row>
    <row r="15" spans="1:67" ht="32" x14ac:dyDescent="0.2">
      <c r="A15" s="3">
        <v>12</v>
      </c>
      <c r="B15" s="19" t="s">
        <v>1336</v>
      </c>
      <c r="D15">
        <v>1</v>
      </c>
      <c r="E15">
        <v>1</v>
      </c>
      <c r="F15">
        <f t="shared" si="3"/>
        <v>1</v>
      </c>
      <c r="G15">
        <f t="shared" si="4"/>
        <v>11</v>
      </c>
      <c r="H15">
        <f t="shared" si="5"/>
        <v>11</v>
      </c>
      <c r="I15" s="54">
        <f t="shared" si="6"/>
        <v>49</v>
      </c>
      <c r="J15">
        <v>16</v>
      </c>
      <c r="K15">
        <f t="shared" si="7"/>
        <v>1.4545454545454546</v>
      </c>
      <c r="L15">
        <f t="shared" si="8"/>
        <v>48</v>
      </c>
      <c r="M15" s="2">
        <f t="shared" si="9"/>
        <v>4.3636363636363633</v>
      </c>
      <c r="N15">
        <v>1</v>
      </c>
      <c r="O15">
        <v>1</v>
      </c>
      <c r="P15">
        <v>0</v>
      </c>
      <c r="Q15">
        <v>0</v>
      </c>
      <c r="R15" s="54">
        <v>1</v>
      </c>
      <c r="S15">
        <v>1</v>
      </c>
      <c r="T15">
        <f t="shared" si="10"/>
        <v>0</v>
      </c>
      <c r="U15">
        <v>1</v>
      </c>
      <c r="V15">
        <v>1</v>
      </c>
      <c r="W15">
        <f t="shared" si="11"/>
        <v>0</v>
      </c>
      <c r="X15">
        <f t="shared" si="12"/>
        <v>1</v>
      </c>
      <c r="Y15">
        <v>1</v>
      </c>
      <c r="Z15">
        <v>1</v>
      </c>
      <c r="AA15">
        <v>1</v>
      </c>
      <c r="AB15">
        <v>1</v>
      </c>
      <c r="AC15">
        <v>1</v>
      </c>
      <c r="AD15">
        <v>1</v>
      </c>
      <c r="AE15">
        <v>1</v>
      </c>
      <c r="AF15">
        <f t="shared" si="13"/>
        <v>1</v>
      </c>
      <c r="AG15">
        <v>1</v>
      </c>
      <c r="AH15">
        <f t="shared" si="14"/>
        <v>1</v>
      </c>
      <c r="AI15">
        <v>1</v>
      </c>
      <c r="AJ15">
        <v>1</v>
      </c>
      <c r="AK15">
        <f t="shared" si="15"/>
        <v>1</v>
      </c>
      <c r="AL15">
        <v>1</v>
      </c>
      <c r="AM15">
        <v>1</v>
      </c>
      <c r="AN15">
        <v>1</v>
      </c>
      <c r="AO15">
        <v>1</v>
      </c>
      <c r="AP15">
        <v>1</v>
      </c>
      <c r="AQ15">
        <v>1</v>
      </c>
      <c r="AR15">
        <v>1</v>
      </c>
      <c r="AS15">
        <v>1</v>
      </c>
      <c r="AT15" s="43">
        <v>1</v>
      </c>
      <c r="AU15">
        <f t="shared" si="16"/>
        <v>72.615454545454554</v>
      </c>
      <c r="AV15">
        <f t="shared" si="17"/>
        <v>5.8636363636363633</v>
      </c>
      <c r="AW15" s="54">
        <f t="shared" si="18"/>
        <v>7.1672727272727208</v>
      </c>
      <c r="AX15">
        <f t="shared" si="19"/>
        <v>4.6227272727272712</v>
      </c>
      <c r="AY15" s="44">
        <v>1</v>
      </c>
      <c r="AZ15" s="44">
        <v>1</v>
      </c>
      <c r="BA15" s="44">
        <v>1</v>
      </c>
      <c r="BB15">
        <v>1</v>
      </c>
      <c r="BG15">
        <f t="shared" si="20"/>
        <v>90.909090909090907</v>
      </c>
      <c r="BH15" s="11">
        <f t="shared" si="21"/>
        <v>3.8194444444444444E-5</v>
      </c>
    </row>
    <row r="16" spans="1:67" ht="32" x14ac:dyDescent="0.2">
      <c r="A16" s="3">
        <v>13</v>
      </c>
      <c r="B16" s="19" t="s">
        <v>1337</v>
      </c>
      <c r="D16">
        <v>1</v>
      </c>
      <c r="E16">
        <v>1</v>
      </c>
      <c r="F16">
        <f t="shared" si="3"/>
        <v>1</v>
      </c>
      <c r="G16">
        <f t="shared" si="4"/>
        <v>11</v>
      </c>
      <c r="H16">
        <f t="shared" si="5"/>
        <v>11</v>
      </c>
      <c r="I16" s="54">
        <f t="shared" si="6"/>
        <v>50</v>
      </c>
      <c r="J16">
        <v>15</v>
      </c>
      <c r="K16">
        <f t="shared" si="7"/>
        <v>1.3636363636363635</v>
      </c>
      <c r="L16">
        <f t="shared" si="8"/>
        <v>49</v>
      </c>
      <c r="M16" s="2">
        <f t="shared" si="9"/>
        <v>4.4545454545454541</v>
      </c>
      <c r="N16">
        <v>1</v>
      </c>
      <c r="O16">
        <v>1</v>
      </c>
      <c r="P16">
        <v>0</v>
      </c>
      <c r="Q16">
        <v>0</v>
      </c>
      <c r="R16" s="54">
        <v>1</v>
      </c>
      <c r="S16">
        <v>1</v>
      </c>
      <c r="T16">
        <f t="shared" si="10"/>
        <v>0</v>
      </c>
      <c r="U16">
        <v>1</v>
      </c>
      <c r="V16">
        <v>1</v>
      </c>
      <c r="W16">
        <f t="shared" si="11"/>
        <v>0</v>
      </c>
      <c r="X16">
        <f t="shared" si="12"/>
        <v>1</v>
      </c>
      <c r="Y16">
        <v>1</v>
      </c>
      <c r="Z16">
        <v>1</v>
      </c>
      <c r="AA16">
        <v>1</v>
      </c>
      <c r="AB16">
        <v>1</v>
      </c>
      <c r="AC16">
        <v>1</v>
      </c>
      <c r="AD16">
        <v>1</v>
      </c>
      <c r="AE16">
        <v>1</v>
      </c>
      <c r="AF16">
        <f t="shared" si="13"/>
        <v>1</v>
      </c>
      <c r="AG16">
        <v>1</v>
      </c>
      <c r="AH16">
        <f t="shared" si="14"/>
        <v>1</v>
      </c>
      <c r="AI16">
        <v>1</v>
      </c>
      <c r="AJ16">
        <v>1</v>
      </c>
      <c r="AK16">
        <f t="shared" si="15"/>
        <v>1</v>
      </c>
      <c r="AL16">
        <v>1</v>
      </c>
      <c r="AM16">
        <v>1</v>
      </c>
      <c r="AN16">
        <v>1</v>
      </c>
      <c r="AO16">
        <v>1</v>
      </c>
      <c r="AP16">
        <v>1</v>
      </c>
      <c r="AQ16">
        <v>1</v>
      </c>
      <c r="AR16">
        <v>1</v>
      </c>
      <c r="AS16">
        <v>1</v>
      </c>
      <c r="AT16" s="43">
        <v>1</v>
      </c>
      <c r="AU16">
        <f t="shared" si="16"/>
        <v>80.30636363636367</v>
      </c>
      <c r="AV16">
        <f t="shared" si="17"/>
        <v>4.7909090909090892</v>
      </c>
      <c r="AW16" s="54">
        <f t="shared" si="18"/>
        <v>7.7018181818181759</v>
      </c>
      <c r="AX16">
        <f t="shared" si="19"/>
        <v>5.0509090909090908</v>
      </c>
      <c r="AY16" s="44">
        <v>1</v>
      </c>
      <c r="AZ16" s="44">
        <v>1</v>
      </c>
      <c r="BA16" s="44">
        <v>1</v>
      </c>
      <c r="BB16">
        <v>0</v>
      </c>
      <c r="BG16">
        <f t="shared" si="20"/>
        <v>90.909090909090907</v>
      </c>
      <c r="BH16" s="11">
        <f t="shared" si="21"/>
        <v>3.8194444444444444E-5</v>
      </c>
    </row>
    <row r="17" spans="1:60" ht="64" x14ac:dyDescent="0.2">
      <c r="A17" s="3">
        <v>14</v>
      </c>
      <c r="B17" s="19" t="s">
        <v>1316</v>
      </c>
      <c r="D17">
        <v>1</v>
      </c>
      <c r="E17">
        <v>1</v>
      </c>
      <c r="F17">
        <f t="shared" si="3"/>
        <v>1</v>
      </c>
      <c r="G17">
        <f t="shared" si="4"/>
        <v>25</v>
      </c>
      <c r="H17">
        <f t="shared" si="5"/>
        <v>25</v>
      </c>
      <c r="I17" s="54">
        <f t="shared" si="6"/>
        <v>128</v>
      </c>
      <c r="J17">
        <v>40</v>
      </c>
      <c r="K17">
        <f t="shared" si="7"/>
        <v>1.6</v>
      </c>
      <c r="L17">
        <f t="shared" si="8"/>
        <v>127</v>
      </c>
      <c r="M17" s="2">
        <f t="shared" si="9"/>
        <v>5.08</v>
      </c>
      <c r="N17">
        <v>0</v>
      </c>
      <c r="O17">
        <v>1</v>
      </c>
      <c r="P17">
        <v>1</v>
      </c>
      <c r="Q17" s="30">
        <v>1</v>
      </c>
      <c r="R17" s="54">
        <v>1</v>
      </c>
      <c r="S17">
        <v>1</v>
      </c>
      <c r="T17">
        <f t="shared" si="10"/>
        <v>1</v>
      </c>
      <c r="U17">
        <v>1</v>
      </c>
      <c r="V17">
        <v>1</v>
      </c>
      <c r="W17">
        <f t="shared" si="11"/>
        <v>1</v>
      </c>
      <c r="X17">
        <f t="shared" si="12"/>
        <v>1</v>
      </c>
      <c r="Y17">
        <v>0</v>
      </c>
      <c r="Z17">
        <v>1</v>
      </c>
      <c r="AA17">
        <v>1</v>
      </c>
      <c r="AB17">
        <v>1</v>
      </c>
      <c r="AC17">
        <v>1</v>
      </c>
      <c r="AD17">
        <v>1</v>
      </c>
      <c r="AE17">
        <v>1</v>
      </c>
      <c r="AF17">
        <f t="shared" si="13"/>
        <v>1</v>
      </c>
      <c r="AG17">
        <v>1</v>
      </c>
      <c r="AH17">
        <f t="shared" si="14"/>
        <v>1</v>
      </c>
      <c r="AI17">
        <v>0</v>
      </c>
      <c r="AJ17">
        <v>1</v>
      </c>
      <c r="AK17">
        <f t="shared" si="15"/>
        <v>1</v>
      </c>
      <c r="AL17">
        <v>1</v>
      </c>
      <c r="AM17">
        <v>0</v>
      </c>
      <c r="AN17">
        <v>1</v>
      </c>
      <c r="AO17">
        <v>1</v>
      </c>
      <c r="AP17">
        <v>1</v>
      </c>
      <c r="AQ17">
        <v>1</v>
      </c>
      <c r="AR17">
        <v>1</v>
      </c>
      <c r="AS17">
        <v>1</v>
      </c>
      <c r="AT17" s="43">
        <v>1</v>
      </c>
      <c r="AU17">
        <f t="shared" si="16"/>
        <v>46.100000000000023</v>
      </c>
      <c r="AV17">
        <f t="shared" si="17"/>
        <v>13.040000000000003</v>
      </c>
      <c r="AW17" s="54">
        <f t="shared" si="18"/>
        <v>12.886399999999995</v>
      </c>
      <c r="AX17">
        <f t="shared" si="19"/>
        <v>14.9968</v>
      </c>
      <c r="AY17" s="44">
        <v>0</v>
      </c>
      <c r="AZ17" s="44">
        <v>1</v>
      </c>
      <c r="BA17" s="44">
        <v>1</v>
      </c>
      <c r="BB17">
        <v>7</v>
      </c>
      <c r="BG17">
        <f t="shared" si="20"/>
        <v>40</v>
      </c>
      <c r="BH17" s="11">
        <f t="shared" si="21"/>
        <v>8.6805555555555545E-5</v>
      </c>
    </row>
    <row r="18" spans="1:60" ht="128" x14ac:dyDescent="0.2">
      <c r="A18" s="3">
        <v>15</v>
      </c>
      <c r="B18" s="19" t="s">
        <v>1317</v>
      </c>
      <c r="D18">
        <v>1</v>
      </c>
      <c r="E18">
        <v>1</v>
      </c>
      <c r="F18">
        <f t="shared" si="3"/>
        <v>4</v>
      </c>
      <c r="G18">
        <f t="shared" si="4"/>
        <v>36</v>
      </c>
      <c r="H18">
        <f t="shared" si="5"/>
        <v>9</v>
      </c>
      <c r="I18" s="54">
        <f t="shared" si="6"/>
        <v>200</v>
      </c>
      <c r="J18">
        <v>58</v>
      </c>
      <c r="K18">
        <f t="shared" si="7"/>
        <v>1.6111111111111112</v>
      </c>
      <c r="L18">
        <f t="shared" si="8"/>
        <v>191</v>
      </c>
      <c r="M18" s="2">
        <f t="shared" si="9"/>
        <v>5.3055555555555554</v>
      </c>
      <c r="N18">
        <v>1</v>
      </c>
      <c r="O18">
        <v>1</v>
      </c>
      <c r="P18">
        <v>0</v>
      </c>
      <c r="Q18">
        <v>1</v>
      </c>
      <c r="R18" s="54">
        <v>1</v>
      </c>
      <c r="S18">
        <v>1</v>
      </c>
      <c r="T18">
        <f t="shared" si="10"/>
        <v>1</v>
      </c>
      <c r="U18">
        <v>1</v>
      </c>
      <c r="V18">
        <v>1</v>
      </c>
      <c r="W18">
        <f t="shared" si="11"/>
        <v>0</v>
      </c>
      <c r="X18">
        <f t="shared" si="12"/>
        <v>1</v>
      </c>
      <c r="Y18">
        <v>0</v>
      </c>
      <c r="Z18">
        <v>1</v>
      </c>
      <c r="AA18">
        <v>1</v>
      </c>
      <c r="AB18">
        <v>1</v>
      </c>
      <c r="AC18">
        <v>1</v>
      </c>
      <c r="AD18">
        <v>1</v>
      </c>
      <c r="AE18">
        <v>1</v>
      </c>
      <c r="AF18">
        <f t="shared" si="13"/>
        <v>13</v>
      </c>
      <c r="AG18">
        <v>0</v>
      </c>
      <c r="AH18">
        <f t="shared" si="14"/>
        <v>1</v>
      </c>
      <c r="AI18">
        <v>1</v>
      </c>
      <c r="AJ18">
        <v>1</v>
      </c>
      <c r="AK18">
        <f t="shared" si="15"/>
        <v>0</v>
      </c>
      <c r="AL18">
        <v>1</v>
      </c>
      <c r="AM18">
        <v>1</v>
      </c>
      <c r="AN18">
        <v>0</v>
      </c>
      <c r="AO18">
        <v>1</v>
      </c>
      <c r="AP18">
        <v>1</v>
      </c>
      <c r="AQ18">
        <v>1</v>
      </c>
      <c r="AR18">
        <v>0</v>
      </c>
      <c r="AS18">
        <v>1</v>
      </c>
      <c r="AT18" s="43">
        <v>1</v>
      </c>
      <c r="AU18">
        <f t="shared" si="16"/>
        <v>61.400000000000027</v>
      </c>
      <c r="AV18">
        <f t="shared" si="17"/>
        <v>6.9311111111111146</v>
      </c>
      <c r="AW18" s="54">
        <f t="shared" si="18"/>
        <v>12.107777777777777</v>
      </c>
      <c r="AX18">
        <f t="shared" si="19"/>
        <v>8.0591666666666661</v>
      </c>
      <c r="AY18" s="44">
        <v>0</v>
      </c>
      <c r="AZ18" s="44">
        <v>1</v>
      </c>
      <c r="BA18" s="44">
        <v>1</v>
      </c>
      <c r="BB18">
        <v>9</v>
      </c>
      <c r="BG18">
        <f t="shared" si="20"/>
        <v>361.11111111111109</v>
      </c>
      <c r="BH18" s="11">
        <f t="shared" si="21"/>
        <v>1.25E-4</v>
      </c>
    </row>
    <row r="19" spans="1:60" ht="32" x14ac:dyDescent="0.2">
      <c r="A19" s="3">
        <v>16</v>
      </c>
      <c r="B19" s="19" t="s">
        <v>1318</v>
      </c>
      <c r="D19">
        <v>1</v>
      </c>
      <c r="E19">
        <v>1</v>
      </c>
      <c r="F19">
        <f t="shared" si="3"/>
        <v>1</v>
      </c>
      <c r="G19">
        <f t="shared" si="4"/>
        <v>16</v>
      </c>
      <c r="H19">
        <f t="shared" si="5"/>
        <v>16</v>
      </c>
      <c r="I19" s="54">
        <f t="shared" si="6"/>
        <v>73</v>
      </c>
      <c r="J19">
        <v>27</v>
      </c>
      <c r="K19">
        <f t="shared" si="7"/>
        <v>1.6875</v>
      </c>
      <c r="L19">
        <f t="shared" si="8"/>
        <v>72</v>
      </c>
      <c r="M19" s="2">
        <f t="shared" si="9"/>
        <v>4.5</v>
      </c>
      <c r="N19">
        <v>0</v>
      </c>
      <c r="O19">
        <v>1</v>
      </c>
      <c r="P19">
        <v>0</v>
      </c>
      <c r="Q19">
        <v>0</v>
      </c>
      <c r="R19" s="54">
        <v>1</v>
      </c>
      <c r="S19">
        <v>1</v>
      </c>
      <c r="T19">
        <f t="shared" si="10"/>
        <v>0</v>
      </c>
      <c r="U19">
        <v>1</v>
      </c>
      <c r="V19">
        <v>1</v>
      </c>
      <c r="W19">
        <f t="shared" si="11"/>
        <v>0</v>
      </c>
      <c r="X19">
        <f t="shared" si="12"/>
        <v>1</v>
      </c>
      <c r="Y19">
        <v>1</v>
      </c>
      <c r="Z19">
        <v>1</v>
      </c>
      <c r="AA19">
        <v>1</v>
      </c>
      <c r="AB19">
        <v>1</v>
      </c>
      <c r="AC19">
        <v>1</v>
      </c>
      <c r="AD19">
        <v>1</v>
      </c>
      <c r="AE19">
        <v>0</v>
      </c>
      <c r="AF19">
        <f t="shared" si="13"/>
        <v>1</v>
      </c>
      <c r="AG19">
        <v>1</v>
      </c>
      <c r="AH19">
        <f t="shared" si="14"/>
        <v>1</v>
      </c>
      <c r="AI19">
        <v>0</v>
      </c>
      <c r="AJ19">
        <v>1</v>
      </c>
      <c r="AK19">
        <f t="shared" si="15"/>
        <v>1</v>
      </c>
      <c r="AL19">
        <v>1</v>
      </c>
      <c r="AM19">
        <v>1</v>
      </c>
      <c r="AN19">
        <v>1</v>
      </c>
      <c r="AO19">
        <v>1</v>
      </c>
      <c r="AP19">
        <v>1</v>
      </c>
      <c r="AQ19">
        <v>1</v>
      </c>
      <c r="AR19">
        <v>1</v>
      </c>
      <c r="AS19">
        <v>1</v>
      </c>
      <c r="AT19" s="43">
        <v>1</v>
      </c>
      <c r="AU19">
        <f t="shared" si="16"/>
        <v>47.832500000000024</v>
      </c>
      <c r="AV19">
        <f t="shared" si="17"/>
        <v>10.562500000000004</v>
      </c>
      <c r="AW19" s="54">
        <f t="shared" si="18"/>
        <v>8.8099999999999987</v>
      </c>
      <c r="AX19">
        <f t="shared" si="19"/>
        <v>7.7650000000000006</v>
      </c>
      <c r="AY19" s="44">
        <v>0</v>
      </c>
      <c r="AZ19" s="44">
        <v>1</v>
      </c>
      <c r="BA19" s="44">
        <v>1</v>
      </c>
      <c r="BB19">
        <v>4</v>
      </c>
      <c r="BG19">
        <f t="shared" si="20"/>
        <v>62.5</v>
      </c>
      <c r="BH19" s="11">
        <f t="shared" si="21"/>
        <v>5.5555555555555558E-5</v>
      </c>
    </row>
    <row r="20" spans="1:60" ht="32" x14ac:dyDescent="0.2">
      <c r="A20" s="3">
        <v>17</v>
      </c>
      <c r="B20" s="19" t="s">
        <v>1319</v>
      </c>
      <c r="D20">
        <v>1</v>
      </c>
      <c r="E20">
        <v>1</v>
      </c>
      <c r="F20">
        <f t="shared" si="3"/>
        <v>1</v>
      </c>
      <c r="G20">
        <f t="shared" si="4"/>
        <v>10</v>
      </c>
      <c r="H20">
        <f t="shared" si="5"/>
        <v>10</v>
      </c>
      <c r="I20" s="54">
        <f t="shared" si="6"/>
        <v>61</v>
      </c>
      <c r="J20">
        <v>20</v>
      </c>
      <c r="K20">
        <f t="shared" si="7"/>
        <v>2</v>
      </c>
      <c r="L20">
        <f t="shared" si="8"/>
        <v>58</v>
      </c>
      <c r="M20" s="2">
        <f t="shared" si="9"/>
        <v>5.8</v>
      </c>
      <c r="N20">
        <v>0</v>
      </c>
      <c r="O20">
        <v>1</v>
      </c>
      <c r="P20">
        <v>1</v>
      </c>
      <c r="Q20">
        <v>0</v>
      </c>
      <c r="R20" s="54">
        <v>1</v>
      </c>
      <c r="S20">
        <v>1</v>
      </c>
      <c r="T20">
        <f t="shared" si="10"/>
        <v>0</v>
      </c>
      <c r="U20">
        <v>1</v>
      </c>
      <c r="V20">
        <v>1</v>
      </c>
      <c r="W20">
        <f t="shared" si="11"/>
        <v>0</v>
      </c>
      <c r="X20">
        <f t="shared" si="12"/>
        <v>1</v>
      </c>
      <c r="Y20">
        <v>1</v>
      </c>
      <c r="Z20">
        <v>1</v>
      </c>
      <c r="AA20">
        <v>1</v>
      </c>
      <c r="AB20">
        <v>1</v>
      </c>
      <c r="AC20">
        <v>1</v>
      </c>
      <c r="AD20">
        <v>1</v>
      </c>
      <c r="AE20">
        <v>1</v>
      </c>
      <c r="AF20">
        <f t="shared" si="13"/>
        <v>3</v>
      </c>
      <c r="AG20">
        <v>1</v>
      </c>
      <c r="AH20">
        <f t="shared" si="14"/>
        <v>1</v>
      </c>
      <c r="AI20">
        <v>1</v>
      </c>
      <c r="AJ20">
        <v>1</v>
      </c>
      <c r="AK20">
        <f t="shared" si="15"/>
        <v>1</v>
      </c>
      <c r="AL20">
        <v>1</v>
      </c>
      <c r="AM20">
        <v>1</v>
      </c>
      <c r="AN20">
        <v>1</v>
      </c>
      <c r="AO20">
        <v>1</v>
      </c>
      <c r="AP20">
        <v>1</v>
      </c>
      <c r="AQ20">
        <v>1</v>
      </c>
      <c r="AR20">
        <v>1</v>
      </c>
      <c r="AS20">
        <v>1</v>
      </c>
      <c r="AT20" s="43">
        <v>1</v>
      </c>
      <c r="AU20">
        <f t="shared" si="16"/>
        <v>27.485000000000021</v>
      </c>
      <c r="AV20">
        <f t="shared" si="17"/>
        <v>11.91</v>
      </c>
      <c r="AW20" s="54">
        <f t="shared" si="18"/>
        <v>15.343999999999991</v>
      </c>
      <c r="AX20">
        <f t="shared" si="19"/>
        <v>10.887999999999998</v>
      </c>
      <c r="AY20" s="44">
        <v>1</v>
      </c>
      <c r="AZ20" s="44">
        <v>1</v>
      </c>
      <c r="BA20" s="44">
        <v>1</v>
      </c>
      <c r="BB20">
        <v>4</v>
      </c>
      <c r="BG20">
        <f t="shared" si="20"/>
        <v>300</v>
      </c>
      <c r="BH20" s="11">
        <f t="shared" si="21"/>
        <v>3.4722222222222222E-5</v>
      </c>
    </row>
    <row r="21" spans="1:60" ht="64" x14ac:dyDescent="0.2">
      <c r="A21" s="3">
        <v>18</v>
      </c>
      <c r="B21" s="19" t="s">
        <v>1320</v>
      </c>
      <c r="D21">
        <v>1</v>
      </c>
      <c r="E21">
        <v>0</v>
      </c>
      <c r="F21">
        <f t="shared" si="3"/>
        <v>1</v>
      </c>
      <c r="G21">
        <f t="shared" si="4"/>
        <v>21</v>
      </c>
      <c r="H21">
        <f t="shared" si="5"/>
        <v>21</v>
      </c>
      <c r="I21" s="54">
        <f t="shared" si="6"/>
        <v>115</v>
      </c>
      <c r="J21">
        <v>35</v>
      </c>
      <c r="K21">
        <f t="shared" si="7"/>
        <v>1.6666666666666667</v>
      </c>
      <c r="L21">
        <f t="shared" si="8"/>
        <v>114</v>
      </c>
      <c r="M21" s="2">
        <f t="shared" si="9"/>
        <v>5.4285714285714288</v>
      </c>
      <c r="N21">
        <v>0</v>
      </c>
      <c r="O21">
        <v>0</v>
      </c>
      <c r="P21">
        <v>0</v>
      </c>
      <c r="Q21">
        <v>0</v>
      </c>
      <c r="R21" s="54">
        <v>0</v>
      </c>
      <c r="S21">
        <v>1</v>
      </c>
      <c r="T21">
        <f t="shared" si="10"/>
        <v>0</v>
      </c>
      <c r="U21">
        <v>1</v>
      </c>
      <c r="V21">
        <v>1</v>
      </c>
      <c r="W21">
        <f t="shared" si="11"/>
        <v>0</v>
      </c>
      <c r="X21">
        <f t="shared" si="12"/>
        <v>1</v>
      </c>
      <c r="Y21">
        <v>1</v>
      </c>
      <c r="Z21">
        <v>1</v>
      </c>
      <c r="AA21">
        <v>1</v>
      </c>
      <c r="AB21">
        <v>1</v>
      </c>
      <c r="AC21">
        <v>1</v>
      </c>
      <c r="AD21">
        <v>0</v>
      </c>
      <c r="AE21">
        <v>1</v>
      </c>
      <c r="AF21">
        <f t="shared" si="13"/>
        <v>1</v>
      </c>
      <c r="AG21">
        <v>0</v>
      </c>
      <c r="AH21">
        <f t="shared" si="14"/>
        <v>1</v>
      </c>
      <c r="AI21">
        <v>0</v>
      </c>
      <c r="AJ21">
        <v>1</v>
      </c>
      <c r="AK21">
        <f t="shared" si="15"/>
        <v>1</v>
      </c>
      <c r="AL21">
        <v>1</v>
      </c>
      <c r="AM21">
        <v>0</v>
      </c>
      <c r="AN21">
        <v>1</v>
      </c>
      <c r="AO21">
        <v>1</v>
      </c>
      <c r="AP21">
        <v>1</v>
      </c>
      <c r="AQ21">
        <v>1</v>
      </c>
      <c r="AR21">
        <v>1</v>
      </c>
      <c r="AS21">
        <v>1</v>
      </c>
      <c r="AT21" s="43">
        <v>1</v>
      </c>
      <c r="AU21">
        <f t="shared" si="16"/>
        <v>44.52000000000001</v>
      </c>
      <c r="AV21">
        <f t="shared" si="17"/>
        <v>12.266666666666669</v>
      </c>
      <c r="AW21" s="54">
        <f t="shared" si="18"/>
        <v>14.710476190476189</v>
      </c>
      <c r="AX21">
        <f t="shared" si="19"/>
        <v>14.638571428571431</v>
      </c>
      <c r="AY21" s="44">
        <v>1</v>
      </c>
      <c r="AZ21" s="44">
        <v>1</v>
      </c>
      <c r="BA21" s="44">
        <v>1</v>
      </c>
      <c r="BB21">
        <v>6</v>
      </c>
      <c r="BG21">
        <f t="shared" si="20"/>
        <v>47.619047619047613</v>
      </c>
      <c r="BH21" s="11">
        <f t="shared" si="21"/>
        <v>7.2916666666666659E-5</v>
      </c>
    </row>
    <row r="22" spans="1:60" ht="64" x14ac:dyDescent="0.2">
      <c r="A22" s="3">
        <v>19</v>
      </c>
      <c r="B22" s="19" t="s">
        <v>1321</v>
      </c>
      <c r="D22">
        <v>1</v>
      </c>
      <c r="E22">
        <v>0</v>
      </c>
      <c r="F22">
        <f t="shared" si="3"/>
        <v>1</v>
      </c>
      <c r="G22">
        <f t="shared" si="4"/>
        <v>22</v>
      </c>
      <c r="H22">
        <f t="shared" si="5"/>
        <v>22</v>
      </c>
      <c r="I22" s="54">
        <f t="shared" si="6"/>
        <v>120</v>
      </c>
      <c r="J22">
        <v>40</v>
      </c>
      <c r="K22">
        <f t="shared" si="7"/>
        <v>1.8181818181818181</v>
      </c>
      <c r="L22">
        <f t="shared" si="8"/>
        <v>118</v>
      </c>
      <c r="M22" s="2">
        <f t="shared" si="9"/>
        <v>5.3636363636363633</v>
      </c>
      <c r="N22">
        <v>0</v>
      </c>
      <c r="O22">
        <v>0</v>
      </c>
      <c r="P22">
        <v>0</v>
      </c>
      <c r="Q22">
        <v>0</v>
      </c>
      <c r="R22" s="54">
        <v>1</v>
      </c>
      <c r="S22">
        <v>1</v>
      </c>
      <c r="T22">
        <f t="shared" si="10"/>
        <v>0</v>
      </c>
      <c r="U22">
        <v>1</v>
      </c>
      <c r="V22">
        <v>1</v>
      </c>
      <c r="W22">
        <f t="shared" si="11"/>
        <v>0</v>
      </c>
      <c r="X22">
        <f t="shared" si="12"/>
        <v>1</v>
      </c>
      <c r="Y22">
        <v>1</v>
      </c>
      <c r="Z22">
        <v>1</v>
      </c>
      <c r="AA22">
        <v>0</v>
      </c>
      <c r="AB22">
        <v>1</v>
      </c>
      <c r="AC22">
        <v>1</v>
      </c>
      <c r="AD22">
        <v>0</v>
      </c>
      <c r="AE22">
        <v>1</v>
      </c>
      <c r="AF22">
        <f t="shared" si="13"/>
        <v>2</v>
      </c>
      <c r="AG22">
        <v>1</v>
      </c>
      <c r="AH22">
        <f t="shared" si="14"/>
        <v>1</v>
      </c>
      <c r="AI22">
        <v>0</v>
      </c>
      <c r="AJ22">
        <v>1</v>
      </c>
      <c r="AK22">
        <f t="shared" si="15"/>
        <v>1</v>
      </c>
      <c r="AL22" s="54">
        <v>0</v>
      </c>
      <c r="AM22">
        <v>0</v>
      </c>
      <c r="AN22">
        <v>1</v>
      </c>
      <c r="AO22">
        <v>1</v>
      </c>
      <c r="AP22">
        <v>1</v>
      </c>
      <c r="AQ22">
        <v>1</v>
      </c>
      <c r="AR22">
        <v>1</v>
      </c>
      <c r="AS22">
        <v>1</v>
      </c>
      <c r="AT22" s="43">
        <v>1</v>
      </c>
      <c r="AU22">
        <f t="shared" si="16"/>
        <v>30.686818181818197</v>
      </c>
      <c r="AV22">
        <f t="shared" si="17"/>
        <v>14.444545454545459</v>
      </c>
      <c r="AW22" s="54">
        <f t="shared" si="18"/>
        <v>14.392727272727271</v>
      </c>
      <c r="AX22">
        <f t="shared" si="19"/>
        <v>14.832727272727276</v>
      </c>
      <c r="AY22" s="44">
        <v>1</v>
      </c>
      <c r="AZ22" s="44">
        <v>1</v>
      </c>
      <c r="BA22" s="44">
        <v>1</v>
      </c>
      <c r="BB22">
        <v>5</v>
      </c>
      <c r="BG22">
        <f t="shared" si="20"/>
        <v>90.909090909090907</v>
      </c>
      <c r="BH22" s="11">
        <f t="shared" si="21"/>
        <v>7.6388888888888887E-5</v>
      </c>
    </row>
    <row r="23" spans="1:60" ht="64" x14ac:dyDescent="0.2">
      <c r="A23" s="3">
        <v>20</v>
      </c>
      <c r="B23" s="19" t="s">
        <v>1322</v>
      </c>
      <c r="D23">
        <v>1</v>
      </c>
      <c r="E23">
        <v>1</v>
      </c>
      <c r="F23">
        <f t="shared" si="3"/>
        <v>1</v>
      </c>
      <c r="G23">
        <f t="shared" si="4"/>
        <v>28</v>
      </c>
      <c r="H23">
        <f t="shared" si="5"/>
        <v>28</v>
      </c>
      <c r="I23" s="54">
        <f t="shared" si="6"/>
        <v>137</v>
      </c>
      <c r="J23">
        <v>45</v>
      </c>
      <c r="K23">
        <f t="shared" si="7"/>
        <v>1.6071428571428572</v>
      </c>
      <c r="L23">
        <f t="shared" si="8"/>
        <v>135</v>
      </c>
      <c r="M23" s="2">
        <f t="shared" si="9"/>
        <v>4.8214285714285712</v>
      </c>
      <c r="N23">
        <v>1</v>
      </c>
      <c r="O23">
        <v>0</v>
      </c>
      <c r="P23">
        <v>0</v>
      </c>
      <c r="Q23">
        <v>1</v>
      </c>
      <c r="R23" s="54">
        <v>1</v>
      </c>
      <c r="S23">
        <v>1</v>
      </c>
      <c r="T23">
        <f t="shared" si="10"/>
        <v>1</v>
      </c>
      <c r="U23">
        <v>1</v>
      </c>
      <c r="V23">
        <v>1</v>
      </c>
      <c r="W23">
        <f t="shared" si="11"/>
        <v>0</v>
      </c>
      <c r="X23">
        <f t="shared" si="12"/>
        <v>1</v>
      </c>
      <c r="Y23">
        <v>1</v>
      </c>
      <c r="Z23">
        <v>1</v>
      </c>
      <c r="AA23">
        <v>1</v>
      </c>
      <c r="AB23">
        <v>1</v>
      </c>
      <c r="AC23">
        <v>1</v>
      </c>
      <c r="AD23">
        <v>1</v>
      </c>
      <c r="AE23">
        <v>1</v>
      </c>
      <c r="AF23">
        <f t="shared" si="13"/>
        <v>2</v>
      </c>
      <c r="AG23">
        <v>1</v>
      </c>
      <c r="AH23">
        <f t="shared" si="14"/>
        <v>1</v>
      </c>
      <c r="AI23">
        <v>1</v>
      </c>
      <c r="AJ23">
        <v>0</v>
      </c>
      <c r="AK23">
        <f t="shared" si="15"/>
        <v>1</v>
      </c>
      <c r="AL23" s="54">
        <v>1</v>
      </c>
      <c r="AM23">
        <v>0</v>
      </c>
      <c r="AN23">
        <v>1</v>
      </c>
      <c r="AO23">
        <v>0</v>
      </c>
      <c r="AP23">
        <v>1</v>
      </c>
      <c r="AQ23">
        <v>1</v>
      </c>
      <c r="AR23">
        <v>1</v>
      </c>
      <c r="AS23">
        <v>0</v>
      </c>
      <c r="AT23" s="43">
        <v>1</v>
      </c>
      <c r="AU23">
        <f t="shared" si="16"/>
        <v>42.450714285714284</v>
      </c>
      <c r="AV23">
        <f t="shared" si="17"/>
        <v>14.294285714285717</v>
      </c>
      <c r="AW23" s="54">
        <f t="shared" si="18"/>
        <v>11.49285714285714</v>
      </c>
      <c r="AX23">
        <f t="shared" si="19"/>
        <v>15.278928571428573</v>
      </c>
      <c r="AY23" s="44">
        <v>1</v>
      </c>
      <c r="AZ23" s="44">
        <v>1</v>
      </c>
      <c r="BA23" s="44">
        <v>1</v>
      </c>
      <c r="BB23">
        <v>7</v>
      </c>
      <c r="BG23">
        <f t="shared" si="20"/>
        <v>71.428571428571431</v>
      </c>
      <c r="BH23" s="11">
        <f t="shared" si="21"/>
        <v>9.722222222222223E-5</v>
      </c>
    </row>
    <row r="24" spans="1:60" ht="48" x14ac:dyDescent="0.2">
      <c r="A24" s="3">
        <v>21</v>
      </c>
      <c r="B24" s="19" t="s">
        <v>1323</v>
      </c>
      <c r="D24">
        <v>1</v>
      </c>
      <c r="E24">
        <v>1</v>
      </c>
      <c r="F24">
        <f t="shared" si="3"/>
        <v>1</v>
      </c>
      <c r="G24">
        <f t="shared" si="4"/>
        <v>16</v>
      </c>
      <c r="H24">
        <f t="shared" si="5"/>
        <v>16</v>
      </c>
      <c r="I24" s="54">
        <f t="shared" si="6"/>
        <v>91</v>
      </c>
      <c r="J24">
        <v>31</v>
      </c>
      <c r="K24">
        <f t="shared" si="7"/>
        <v>1.9375</v>
      </c>
      <c r="L24">
        <f t="shared" si="8"/>
        <v>89</v>
      </c>
      <c r="M24" s="2">
        <f t="shared" si="9"/>
        <v>5.5625</v>
      </c>
      <c r="N24">
        <v>1</v>
      </c>
      <c r="O24">
        <v>1</v>
      </c>
      <c r="P24">
        <v>1</v>
      </c>
      <c r="Q24">
        <v>0</v>
      </c>
      <c r="R24" s="54">
        <v>1</v>
      </c>
      <c r="S24">
        <v>1</v>
      </c>
      <c r="T24">
        <f t="shared" si="10"/>
        <v>0</v>
      </c>
      <c r="U24">
        <v>1</v>
      </c>
      <c r="V24">
        <v>1</v>
      </c>
      <c r="W24">
        <f t="shared" si="11"/>
        <v>0</v>
      </c>
      <c r="X24">
        <f t="shared" si="12"/>
        <v>1</v>
      </c>
      <c r="Y24">
        <v>1</v>
      </c>
      <c r="Z24">
        <v>1</v>
      </c>
      <c r="AA24">
        <v>0</v>
      </c>
      <c r="AB24">
        <v>1</v>
      </c>
      <c r="AC24">
        <v>1</v>
      </c>
      <c r="AD24">
        <v>1</v>
      </c>
      <c r="AE24">
        <v>1</v>
      </c>
      <c r="AF24">
        <f t="shared" si="13"/>
        <v>2</v>
      </c>
      <c r="AG24">
        <v>1</v>
      </c>
      <c r="AH24">
        <f t="shared" si="14"/>
        <v>1</v>
      </c>
      <c r="AI24">
        <v>0</v>
      </c>
      <c r="AJ24">
        <v>1</v>
      </c>
      <c r="AK24">
        <f t="shared" si="15"/>
        <v>1</v>
      </c>
      <c r="AL24" s="54">
        <v>0</v>
      </c>
      <c r="AM24">
        <v>1</v>
      </c>
      <c r="AN24">
        <v>1</v>
      </c>
      <c r="AO24">
        <v>1</v>
      </c>
      <c r="AP24">
        <v>1</v>
      </c>
      <c r="AQ24">
        <v>1</v>
      </c>
      <c r="AR24">
        <v>1</v>
      </c>
      <c r="AS24">
        <v>1</v>
      </c>
      <c r="AT24" s="43">
        <v>1</v>
      </c>
      <c r="AU24">
        <f t="shared" si="16"/>
        <v>26.682500000000015</v>
      </c>
      <c r="AV24">
        <f t="shared" si="17"/>
        <v>13.512499999999999</v>
      </c>
      <c r="AW24" s="54">
        <f t="shared" si="18"/>
        <v>15.057500000000001</v>
      </c>
      <c r="AX24">
        <f t="shared" si="19"/>
        <v>12.769375000000004</v>
      </c>
      <c r="AY24" s="44">
        <v>0</v>
      </c>
      <c r="AZ24" s="44">
        <v>1</v>
      </c>
      <c r="BA24" s="44">
        <v>1</v>
      </c>
      <c r="BB24">
        <v>4</v>
      </c>
      <c r="BG24">
        <f t="shared" si="20"/>
        <v>125</v>
      </c>
      <c r="BH24" s="11">
        <f t="shared" si="21"/>
        <v>5.5555555555555558E-5</v>
      </c>
    </row>
    <row r="25" spans="1:60" ht="32" x14ac:dyDescent="0.2">
      <c r="A25" s="3">
        <v>22</v>
      </c>
      <c r="B25" s="19" t="s">
        <v>1324</v>
      </c>
      <c r="D25">
        <v>1</v>
      </c>
      <c r="E25">
        <v>1</v>
      </c>
      <c r="F25">
        <f t="shared" si="3"/>
        <v>1</v>
      </c>
      <c r="G25">
        <f t="shared" si="4"/>
        <v>12</v>
      </c>
      <c r="H25">
        <f t="shared" si="5"/>
        <v>12</v>
      </c>
      <c r="I25" s="54">
        <f t="shared" si="6"/>
        <v>70</v>
      </c>
      <c r="J25">
        <v>20</v>
      </c>
      <c r="K25">
        <f t="shared" si="7"/>
        <v>1.6666666666666667</v>
      </c>
      <c r="L25">
        <f t="shared" si="8"/>
        <v>69</v>
      </c>
      <c r="M25" s="2">
        <f t="shared" si="9"/>
        <v>5.75</v>
      </c>
      <c r="N25">
        <v>0</v>
      </c>
      <c r="O25">
        <v>0</v>
      </c>
      <c r="P25">
        <v>1</v>
      </c>
      <c r="Q25">
        <v>0</v>
      </c>
      <c r="R25" s="54">
        <v>1</v>
      </c>
      <c r="S25">
        <v>1</v>
      </c>
      <c r="T25">
        <f t="shared" si="10"/>
        <v>0</v>
      </c>
      <c r="U25">
        <v>1</v>
      </c>
      <c r="V25">
        <v>1</v>
      </c>
      <c r="W25">
        <f t="shared" si="11"/>
        <v>0</v>
      </c>
      <c r="X25">
        <f t="shared" si="12"/>
        <v>1</v>
      </c>
      <c r="Y25">
        <v>1</v>
      </c>
      <c r="Z25">
        <v>1</v>
      </c>
      <c r="AA25">
        <v>1</v>
      </c>
      <c r="AB25">
        <v>1</v>
      </c>
      <c r="AC25">
        <v>1</v>
      </c>
      <c r="AD25">
        <v>1</v>
      </c>
      <c r="AE25">
        <v>1</v>
      </c>
      <c r="AF25">
        <f t="shared" si="13"/>
        <v>1</v>
      </c>
      <c r="AG25">
        <v>1</v>
      </c>
      <c r="AH25">
        <f t="shared" si="14"/>
        <v>1</v>
      </c>
      <c r="AI25">
        <v>1</v>
      </c>
      <c r="AJ25">
        <v>1</v>
      </c>
      <c r="AK25">
        <f t="shared" si="15"/>
        <v>1</v>
      </c>
      <c r="AL25">
        <v>1</v>
      </c>
      <c r="AM25">
        <v>1</v>
      </c>
      <c r="AN25">
        <v>1</v>
      </c>
      <c r="AO25">
        <v>1</v>
      </c>
      <c r="AP25">
        <v>1</v>
      </c>
      <c r="AQ25">
        <v>1</v>
      </c>
      <c r="AR25">
        <v>1</v>
      </c>
      <c r="AS25">
        <v>1</v>
      </c>
      <c r="AT25" s="43">
        <v>1</v>
      </c>
      <c r="AU25">
        <f t="shared" si="16"/>
        <v>53.655000000000008</v>
      </c>
      <c r="AV25">
        <f t="shared" si="17"/>
        <v>8.7566666666666677</v>
      </c>
      <c r="AW25" s="54">
        <f t="shared" si="18"/>
        <v>15.543333333333337</v>
      </c>
      <c r="AX25">
        <f t="shared" si="19"/>
        <v>11.652499999999996</v>
      </c>
      <c r="AY25" s="44">
        <v>1</v>
      </c>
      <c r="AZ25" s="44">
        <v>1</v>
      </c>
      <c r="BA25" s="44">
        <v>1</v>
      </c>
      <c r="BB25">
        <v>4</v>
      </c>
      <c r="BG25">
        <f t="shared" si="20"/>
        <v>83.333333333333329</v>
      </c>
      <c r="BH25" s="11">
        <f t="shared" si="21"/>
        <v>4.1666666666666665E-5</v>
      </c>
    </row>
    <row r="26" spans="1:60" ht="48" x14ac:dyDescent="0.2">
      <c r="A26" s="3">
        <v>23</v>
      </c>
      <c r="B26" s="19" t="s">
        <v>1325</v>
      </c>
      <c r="D26">
        <v>1</v>
      </c>
      <c r="E26">
        <v>1</v>
      </c>
      <c r="F26">
        <f t="shared" si="3"/>
        <v>1</v>
      </c>
      <c r="G26">
        <f t="shared" si="4"/>
        <v>17</v>
      </c>
      <c r="H26">
        <f t="shared" si="5"/>
        <v>17</v>
      </c>
      <c r="I26" s="54">
        <f t="shared" si="6"/>
        <v>94</v>
      </c>
      <c r="J26">
        <v>31</v>
      </c>
      <c r="K26">
        <f t="shared" si="7"/>
        <v>1.8235294117647058</v>
      </c>
      <c r="L26">
        <f t="shared" si="8"/>
        <v>93</v>
      </c>
      <c r="M26" s="2">
        <f t="shared" si="9"/>
        <v>5.4705882352941178</v>
      </c>
      <c r="N26">
        <v>0</v>
      </c>
      <c r="O26">
        <v>1</v>
      </c>
      <c r="P26">
        <v>1</v>
      </c>
      <c r="Q26">
        <v>0</v>
      </c>
      <c r="R26" s="54">
        <v>1</v>
      </c>
      <c r="S26">
        <v>1</v>
      </c>
      <c r="T26">
        <f t="shared" si="10"/>
        <v>0</v>
      </c>
      <c r="U26">
        <v>1</v>
      </c>
      <c r="V26">
        <v>1</v>
      </c>
      <c r="W26">
        <f t="shared" si="11"/>
        <v>0</v>
      </c>
      <c r="X26">
        <f t="shared" si="12"/>
        <v>1</v>
      </c>
      <c r="Y26">
        <v>1</v>
      </c>
      <c r="Z26">
        <v>1</v>
      </c>
      <c r="AA26">
        <v>1</v>
      </c>
      <c r="AB26">
        <v>1</v>
      </c>
      <c r="AC26">
        <v>1</v>
      </c>
      <c r="AD26">
        <v>1</v>
      </c>
      <c r="AE26">
        <v>1</v>
      </c>
      <c r="AF26">
        <f t="shared" si="13"/>
        <v>1</v>
      </c>
      <c r="AG26">
        <v>1</v>
      </c>
      <c r="AH26">
        <f t="shared" si="14"/>
        <v>1</v>
      </c>
      <c r="AI26">
        <v>1</v>
      </c>
      <c r="AJ26" s="33">
        <v>0</v>
      </c>
      <c r="AK26">
        <f t="shared" si="15"/>
        <v>1</v>
      </c>
      <c r="AL26">
        <v>1</v>
      </c>
      <c r="AM26">
        <v>1</v>
      </c>
      <c r="AN26">
        <v>1</v>
      </c>
      <c r="AO26">
        <v>1</v>
      </c>
      <c r="AP26">
        <v>1</v>
      </c>
      <c r="AQ26">
        <v>1</v>
      </c>
      <c r="AR26">
        <v>1</v>
      </c>
      <c r="AS26">
        <v>1</v>
      </c>
      <c r="AT26" s="43">
        <v>1</v>
      </c>
      <c r="AU26">
        <f t="shared" si="16"/>
        <v>35.309411764705914</v>
      </c>
      <c r="AV26">
        <f t="shared" si="17"/>
        <v>12.55764705882353</v>
      </c>
      <c r="AW26" s="54">
        <f t="shared" si="18"/>
        <v>14.625882352941172</v>
      </c>
      <c r="AX26">
        <f t="shared" si="19"/>
        <v>12.836470588235294</v>
      </c>
      <c r="AY26" s="44">
        <v>1</v>
      </c>
      <c r="AZ26" s="44">
        <v>1</v>
      </c>
      <c r="BA26" s="44">
        <v>1</v>
      </c>
      <c r="BB26">
        <v>5</v>
      </c>
      <c r="BG26">
        <f t="shared" si="20"/>
        <v>58.823529411764703</v>
      </c>
      <c r="BH26" s="11">
        <f t="shared" si="21"/>
        <v>5.902777777777778E-5</v>
      </c>
    </row>
    <row r="27" spans="1:60" ht="64" x14ac:dyDescent="0.2">
      <c r="A27" s="3">
        <v>24</v>
      </c>
      <c r="B27" s="19" t="s">
        <v>1326</v>
      </c>
      <c r="D27">
        <v>1</v>
      </c>
      <c r="E27">
        <v>0</v>
      </c>
      <c r="F27">
        <f t="shared" si="3"/>
        <v>1</v>
      </c>
      <c r="G27">
        <f t="shared" si="4"/>
        <v>43</v>
      </c>
      <c r="H27">
        <f t="shared" si="5"/>
        <v>43</v>
      </c>
      <c r="I27" s="54">
        <f t="shared" si="6"/>
        <v>94</v>
      </c>
      <c r="J27">
        <v>31</v>
      </c>
      <c r="K27">
        <f t="shared" si="7"/>
        <v>0.72093023255813948</v>
      </c>
      <c r="L27">
        <f t="shared" si="8"/>
        <v>82</v>
      </c>
      <c r="M27" s="2">
        <f t="shared" si="9"/>
        <v>1.9069767441860466</v>
      </c>
      <c r="N27">
        <v>0</v>
      </c>
      <c r="O27">
        <v>0</v>
      </c>
      <c r="P27">
        <v>0</v>
      </c>
      <c r="Q27">
        <v>1</v>
      </c>
      <c r="R27" s="54">
        <v>1</v>
      </c>
      <c r="S27">
        <v>1</v>
      </c>
      <c r="T27">
        <f t="shared" si="10"/>
        <v>1</v>
      </c>
      <c r="U27">
        <v>1</v>
      </c>
      <c r="V27">
        <v>1</v>
      </c>
      <c r="W27">
        <f t="shared" si="11"/>
        <v>0</v>
      </c>
      <c r="X27">
        <f t="shared" si="12"/>
        <v>1</v>
      </c>
      <c r="Y27">
        <v>1</v>
      </c>
      <c r="Z27">
        <v>1</v>
      </c>
      <c r="AA27">
        <v>1</v>
      </c>
      <c r="AB27">
        <v>1</v>
      </c>
      <c r="AC27">
        <v>1</v>
      </c>
      <c r="AD27">
        <v>1</v>
      </c>
      <c r="AE27">
        <v>1</v>
      </c>
      <c r="AF27">
        <f t="shared" si="13"/>
        <v>10</v>
      </c>
      <c r="AG27">
        <v>1</v>
      </c>
      <c r="AH27">
        <f t="shared" si="14"/>
        <v>1</v>
      </c>
      <c r="AI27">
        <v>1</v>
      </c>
      <c r="AJ27">
        <v>1</v>
      </c>
      <c r="AK27">
        <f t="shared" si="15"/>
        <v>0</v>
      </c>
      <c r="AL27">
        <v>1</v>
      </c>
      <c r="AM27">
        <v>1</v>
      </c>
      <c r="AN27">
        <v>0</v>
      </c>
      <c r="AO27">
        <v>1</v>
      </c>
      <c r="AP27">
        <v>1</v>
      </c>
      <c r="AQ27">
        <v>1</v>
      </c>
      <c r="AR27">
        <v>0</v>
      </c>
      <c r="AS27">
        <v>1</v>
      </c>
      <c r="AT27" s="43">
        <v>1</v>
      </c>
      <c r="AU27">
        <f t="shared" si="16"/>
        <v>102.1993023255814</v>
      </c>
      <c r="AV27">
        <f t="shared" si="17"/>
        <v>9.6869767441860439</v>
      </c>
      <c r="AW27" s="54">
        <f t="shared" si="18"/>
        <v>-5.2753488372093038</v>
      </c>
      <c r="AX27">
        <f t="shared" si="19"/>
        <v>9.0518604651162775</v>
      </c>
      <c r="AY27" s="44">
        <v>1</v>
      </c>
      <c r="AZ27" s="44">
        <v>1</v>
      </c>
      <c r="BA27" s="44">
        <v>1</v>
      </c>
      <c r="BB27">
        <v>3</v>
      </c>
      <c r="BG27">
        <f t="shared" si="20"/>
        <v>232.55813953488371</v>
      </c>
      <c r="BH27" s="11">
        <f t="shared" si="21"/>
        <v>1.4930555555555557E-4</v>
      </c>
    </row>
    <row r="28" spans="1:60" ht="80" x14ac:dyDescent="0.2">
      <c r="A28" s="3">
        <v>25</v>
      </c>
      <c r="B28" s="19" t="s">
        <v>1327</v>
      </c>
      <c r="D28">
        <v>1</v>
      </c>
      <c r="E28">
        <v>0</v>
      </c>
      <c r="F28">
        <f t="shared" si="3"/>
        <v>1</v>
      </c>
      <c r="G28">
        <f t="shared" si="4"/>
        <v>57</v>
      </c>
      <c r="H28">
        <f t="shared" si="5"/>
        <v>57</v>
      </c>
      <c r="I28" s="54">
        <f t="shared" si="6"/>
        <v>138</v>
      </c>
      <c r="J28">
        <v>45</v>
      </c>
      <c r="K28">
        <f t="shared" si="7"/>
        <v>0.78947368421052633</v>
      </c>
      <c r="L28">
        <f t="shared" si="8"/>
        <v>129</v>
      </c>
      <c r="M28" s="2">
        <f t="shared" si="9"/>
        <v>2.263157894736842</v>
      </c>
      <c r="N28">
        <v>0</v>
      </c>
      <c r="O28">
        <v>0</v>
      </c>
      <c r="P28">
        <v>0</v>
      </c>
      <c r="Q28">
        <v>1</v>
      </c>
      <c r="R28" s="54">
        <v>1</v>
      </c>
      <c r="S28">
        <v>1</v>
      </c>
      <c r="T28">
        <f t="shared" si="10"/>
        <v>1</v>
      </c>
      <c r="U28">
        <v>1</v>
      </c>
      <c r="V28">
        <v>1</v>
      </c>
      <c r="W28">
        <f t="shared" si="11"/>
        <v>0</v>
      </c>
      <c r="X28">
        <f t="shared" si="12"/>
        <v>1</v>
      </c>
      <c r="Y28">
        <v>1</v>
      </c>
      <c r="Z28">
        <v>1</v>
      </c>
      <c r="AA28">
        <v>1</v>
      </c>
      <c r="AB28">
        <v>1</v>
      </c>
      <c r="AC28">
        <v>1</v>
      </c>
      <c r="AD28">
        <v>1</v>
      </c>
      <c r="AE28">
        <v>1</v>
      </c>
      <c r="AF28">
        <f t="shared" si="13"/>
        <v>8</v>
      </c>
      <c r="AG28">
        <v>1</v>
      </c>
      <c r="AH28">
        <f t="shared" si="14"/>
        <v>1</v>
      </c>
      <c r="AI28">
        <v>1</v>
      </c>
      <c r="AJ28">
        <v>1</v>
      </c>
      <c r="AK28">
        <f t="shared" si="15"/>
        <v>1</v>
      </c>
      <c r="AL28">
        <v>1</v>
      </c>
      <c r="AM28">
        <v>1</v>
      </c>
      <c r="AN28">
        <v>0</v>
      </c>
      <c r="AO28">
        <v>1</v>
      </c>
      <c r="AP28">
        <v>1</v>
      </c>
      <c r="AQ28">
        <v>1</v>
      </c>
      <c r="AR28">
        <v>0</v>
      </c>
      <c r="AS28">
        <v>1</v>
      </c>
      <c r="AT28" s="43">
        <v>1</v>
      </c>
      <c r="AU28">
        <f t="shared" si="16"/>
        <v>82.190526315789498</v>
      </c>
      <c r="AV28">
        <f t="shared" si="17"/>
        <v>15.955789473684209</v>
      </c>
      <c r="AW28" s="54">
        <f t="shared" si="18"/>
        <v>-3.0119298245614043</v>
      </c>
      <c r="AX28">
        <f t="shared" si="19"/>
        <v>17.729473684210525</v>
      </c>
      <c r="AY28" s="44">
        <v>1</v>
      </c>
      <c r="AZ28" s="44">
        <v>1</v>
      </c>
      <c r="BA28" s="44">
        <v>1</v>
      </c>
      <c r="BB28">
        <v>4</v>
      </c>
      <c r="BG28">
        <f t="shared" si="20"/>
        <v>140.35087719298244</v>
      </c>
      <c r="BH28" s="11">
        <f t="shared" si="21"/>
        <v>1.9791666666666663E-4</v>
      </c>
    </row>
    <row r="29" spans="1:60" ht="64" x14ac:dyDescent="0.2">
      <c r="A29" s="3">
        <v>26</v>
      </c>
      <c r="B29" s="28" t="s">
        <v>1328</v>
      </c>
      <c r="D29">
        <v>1</v>
      </c>
      <c r="E29">
        <v>0</v>
      </c>
      <c r="F29">
        <f t="shared" si="3"/>
        <v>1</v>
      </c>
      <c r="G29">
        <f t="shared" si="4"/>
        <v>23</v>
      </c>
      <c r="H29">
        <f t="shared" si="5"/>
        <v>23</v>
      </c>
      <c r="I29" s="54">
        <f t="shared" si="6"/>
        <v>138</v>
      </c>
      <c r="J29">
        <v>47</v>
      </c>
      <c r="K29">
        <f t="shared" si="7"/>
        <v>2.0434782608695654</v>
      </c>
      <c r="L29">
        <f t="shared" si="8"/>
        <v>135</v>
      </c>
      <c r="M29" s="2">
        <f t="shared" si="9"/>
        <v>5.8695652173913047</v>
      </c>
      <c r="N29">
        <v>0</v>
      </c>
      <c r="O29">
        <v>1</v>
      </c>
      <c r="P29">
        <v>1</v>
      </c>
      <c r="Q29">
        <v>0</v>
      </c>
      <c r="R29" s="54">
        <v>0</v>
      </c>
      <c r="S29">
        <v>1</v>
      </c>
      <c r="T29">
        <f t="shared" si="10"/>
        <v>0</v>
      </c>
      <c r="U29">
        <v>1</v>
      </c>
      <c r="V29">
        <v>1</v>
      </c>
      <c r="W29">
        <f t="shared" si="11"/>
        <v>0</v>
      </c>
      <c r="X29">
        <f t="shared" si="12"/>
        <v>1</v>
      </c>
      <c r="Y29">
        <v>1</v>
      </c>
      <c r="Z29">
        <v>1</v>
      </c>
      <c r="AA29">
        <v>1</v>
      </c>
      <c r="AB29">
        <v>1</v>
      </c>
      <c r="AC29">
        <v>1</v>
      </c>
      <c r="AD29">
        <v>1</v>
      </c>
      <c r="AE29">
        <v>0</v>
      </c>
      <c r="AF29">
        <f t="shared" si="13"/>
        <v>3</v>
      </c>
      <c r="AG29">
        <v>1</v>
      </c>
      <c r="AH29">
        <f t="shared" si="14"/>
        <v>1</v>
      </c>
      <c r="AI29">
        <v>0</v>
      </c>
      <c r="AJ29">
        <v>1</v>
      </c>
      <c r="AK29">
        <f t="shared" si="15"/>
        <v>1</v>
      </c>
      <c r="AL29">
        <v>1</v>
      </c>
      <c r="AM29">
        <v>1</v>
      </c>
      <c r="AN29">
        <v>1</v>
      </c>
      <c r="AO29">
        <v>1</v>
      </c>
      <c r="AP29">
        <v>1</v>
      </c>
      <c r="AQ29">
        <v>1</v>
      </c>
      <c r="AR29">
        <v>1</v>
      </c>
      <c r="AS29">
        <v>1</v>
      </c>
      <c r="AT29" s="43">
        <v>1</v>
      </c>
      <c r="AU29">
        <f t="shared" si="16"/>
        <v>10.611739130434785</v>
      </c>
      <c r="AV29">
        <f t="shared" si="17"/>
        <v>17.493043478260876</v>
      </c>
      <c r="AW29" s="54">
        <f t="shared" si="18"/>
        <v>17.42608695652174</v>
      </c>
      <c r="AX29">
        <f t="shared" si="19"/>
        <v>17.71565217391305</v>
      </c>
      <c r="AY29" s="44">
        <v>0</v>
      </c>
      <c r="AZ29" s="44">
        <v>1</v>
      </c>
      <c r="BA29" s="44">
        <v>1</v>
      </c>
      <c r="BB29">
        <v>5</v>
      </c>
      <c r="BG29">
        <f t="shared" si="20"/>
        <v>130.43478260869566</v>
      </c>
      <c r="BH29" s="11">
        <f t="shared" si="21"/>
        <v>7.9861111111111116E-5</v>
      </c>
    </row>
    <row r="30" spans="1:60" ht="64" x14ac:dyDescent="0.2">
      <c r="A30" s="3">
        <v>27</v>
      </c>
      <c r="B30" s="19" t="s">
        <v>1329</v>
      </c>
      <c r="D30">
        <v>1</v>
      </c>
      <c r="E30">
        <v>1</v>
      </c>
      <c r="F30">
        <f t="shared" si="3"/>
        <v>1</v>
      </c>
      <c r="G30">
        <f t="shared" si="4"/>
        <v>24</v>
      </c>
      <c r="H30">
        <f t="shared" si="5"/>
        <v>24</v>
      </c>
      <c r="I30" s="54">
        <f t="shared" si="6"/>
        <v>133</v>
      </c>
      <c r="J30">
        <v>41</v>
      </c>
      <c r="K30">
        <f t="shared" si="7"/>
        <v>1.7083333333333333</v>
      </c>
      <c r="L30">
        <f t="shared" si="8"/>
        <v>130</v>
      </c>
      <c r="M30" s="2">
        <f t="shared" si="9"/>
        <v>5.416666666666667</v>
      </c>
      <c r="N30">
        <v>0</v>
      </c>
      <c r="O30">
        <v>1</v>
      </c>
      <c r="P30">
        <v>1</v>
      </c>
      <c r="Q30">
        <v>0</v>
      </c>
      <c r="R30" s="54">
        <v>1</v>
      </c>
      <c r="S30">
        <v>1</v>
      </c>
      <c r="T30">
        <f t="shared" si="10"/>
        <v>0</v>
      </c>
      <c r="U30">
        <v>1</v>
      </c>
      <c r="V30">
        <v>1</v>
      </c>
      <c r="W30">
        <f t="shared" si="11"/>
        <v>0</v>
      </c>
      <c r="X30">
        <f t="shared" si="12"/>
        <v>1</v>
      </c>
      <c r="Y30">
        <v>1</v>
      </c>
      <c r="Z30">
        <v>1</v>
      </c>
      <c r="AA30">
        <v>1</v>
      </c>
      <c r="AB30">
        <v>1</v>
      </c>
      <c r="AC30">
        <v>1</v>
      </c>
      <c r="AD30">
        <v>1</v>
      </c>
      <c r="AE30">
        <v>0</v>
      </c>
      <c r="AF30">
        <f t="shared" si="13"/>
        <v>3</v>
      </c>
      <c r="AG30">
        <v>1</v>
      </c>
      <c r="AH30">
        <f t="shared" si="14"/>
        <v>1</v>
      </c>
      <c r="AI30">
        <v>0</v>
      </c>
      <c r="AJ30">
        <v>0</v>
      </c>
      <c r="AK30">
        <f t="shared" si="15"/>
        <v>1</v>
      </c>
      <c r="AL30">
        <v>1</v>
      </c>
      <c r="AM30">
        <v>1</v>
      </c>
      <c r="AN30">
        <v>0</v>
      </c>
      <c r="AO30">
        <v>1</v>
      </c>
      <c r="AP30">
        <v>1</v>
      </c>
      <c r="AQ30">
        <v>1</v>
      </c>
      <c r="AR30">
        <v>1</v>
      </c>
      <c r="AS30">
        <v>1</v>
      </c>
      <c r="AT30" s="43">
        <v>1</v>
      </c>
      <c r="AU30">
        <f t="shared" si="16"/>
        <v>37.950000000000031</v>
      </c>
      <c r="AV30">
        <f t="shared" si="17"/>
        <v>13.928333333333335</v>
      </c>
      <c r="AW30" s="54">
        <f t="shared" si="18"/>
        <v>14.816666666666666</v>
      </c>
      <c r="AX30">
        <f t="shared" si="19"/>
        <v>16.082500000000003</v>
      </c>
      <c r="AY30" s="44">
        <v>1</v>
      </c>
      <c r="AZ30" s="44">
        <v>1</v>
      </c>
      <c r="BA30" s="44">
        <v>1</v>
      </c>
      <c r="BB30">
        <v>10</v>
      </c>
      <c r="BG30">
        <f t="shared" si="20"/>
        <v>125</v>
      </c>
      <c r="BH30" s="11">
        <f t="shared" si="21"/>
        <v>8.3333333333333331E-5</v>
      </c>
    </row>
    <row r="31" spans="1:60" ht="48" x14ac:dyDescent="0.2">
      <c r="A31" s="3">
        <v>28</v>
      </c>
      <c r="B31" s="19" t="s">
        <v>1330</v>
      </c>
      <c r="D31">
        <v>1</v>
      </c>
      <c r="E31">
        <v>1</v>
      </c>
      <c r="F31">
        <f t="shared" si="3"/>
        <v>1</v>
      </c>
      <c r="G31">
        <f t="shared" si="4"/>
        <v>20</v>
      </c>
      <c r="H31">
        <f t="shared" si="5"/>
        <v>20</v>
      </c>
      <c r="I31" s="54">
        <f t="shared" si="6"/>
        <v>93</v>
      </c>
      <c r="J31">
        <v>31</v>
      </c>
      <c r="K31">
        <f t="shared" si="7"/>
        <v>1.55</v>
      </c>
      <c r="L31">
        <f t="shared" si="8"/>
        <v>92</v>
      </c>
      <c r="M31" s="2">
        <f t="shared" si="9"/>
        <v>4.5999999999999996</v>
      </c>
      <c r="N31">
        <v>0</v>
      </c>
      <c r="O31">
        <v>1</v>
      </c>
      <c r="P31">
        <v>1</v>
      </c>
      <c r="Q31">
        <v>0</v>
      </c>
      <c r="R31" s="54">
        <v>1</v>
      </c>
      <c r="S31">
        <v>1</v>
      </c>
      <c r="T31">
        <f t="shared" si="10"/>
        <v>0</v>
      </c>
      <c r="U31">
        <v>1</v>
      </c>
      <c r="V31">
        <v>1</v>
      </c>
      <c r="W31">
        <f t="shared" si="11"/>
        <v>0</v>
      </c>
      <c r="X31">
        <f t="shared" si="12"/>
        <v>1</v>
      </c>
      <c r="Y31">
        <v>1</v>
      </c>
      <c r="Z31">
        <v>1</v>
      </c>
      <c r="AA31">
        <v>1</v>
      </c>
      <c r="AB31">
        <v>1</v>
      </c>
      <c r="AC31">
        <v>1</v>
      </c>
      <c r="AD31">
        <v>1</v>
      </c>
      <c r="AE31">
        <v>0</v>
      </c>
      <c r="AF31">
        <f t="shared" si="13"/>
        <v>1</v>
      </c>
      <c r="AG31">
        <v>1</v>
      </c>
      <c r="AH31">
        <f t="shared" si="14"/>
        <v>1</v>
      </c>
      <c r="AI31">
        <v>0</v>
      </c>
      <c r="AJ31">
        <v>1</v>
      </c>
      <c r="AK31">
        <f t="shared" si="15"/>
        <v>1</v>
      </c>
      <c r="AL31">
        <v>1</v>
      </c>
      <c r="AM31">
        <v>1</v>
      </c>
      <c r="AN31">
        <v>0</v>
      </c>
      <c r="AO31">
        <v>1</v>
      </c>
      <c r="AP31">
        <v>1</v>
      </c>
      <c r="AQ31">
        <v>1</v>
      </c>
      <c r="AR31">
        <v>1</v>
      </c>
      <c r="AS31">
        <v>1</v>
      </c>
      <c r="AT31" s="43">
        <v>1</v>
      </c>
      <c r="AU31">
        <f t="shared" si="16"/>
        <v>55.405000000000015</v>
      </c>
      <c r="AV31">
        <f t="shared" si="17"/>
        <v>10.500000000000004</v>
      </c>
      <c r="AW31" s="54">
        <f t="shared" si="18"/>
        <v>9.7679999999999936</v>
      </c>
      <c r="AX31">
        <f t="shared" si="19"/>
        <v>10.235999999999997</v>
      </c>
      <c r="AY31" s="44">
        <v>0</v>
      </c>
      <c r="AZ31" s="44">
        <v>1</v>
      </c>
      <c r="BA31" s="44">
        <v>1</v>
      </c>
      <c r="BB31">
        <v>7</v>
      </c>
      <c r="BG31">
        <f t="shared" si="20"/>
        <v>50</v>
      </c>
      <c r="BH31" s="11">
        <f t="shared" si="21"/>
        <v>6.9444444444444444E-5</v>
      </c>
    </row>
    <row r="32" spans="1:60" ht="64" x14ac:dyDescent="0.2">
      <c r="A32" s="3">
        <v>29</v>
      </c>
      <c r="B32" s="19" t="s">
        <v>1331</v>
      </c>
      <c r="D32">
        <v>1</v>
      </c>
      <c r="E32">
        <v>1</v>
      </c>
      <c r="F32">
        <f t="shared" si="3"/>
        <v>1</v>
      </c>
      <c r="G32">
        <f t="shared" si="4"/>
        <v>22</v>
      </c>
      <c r="H32">
        <f t="shared" si="5"/>
        <v>22</v>
      </c>
      <c r="I32" s="54">
        <f t="shared" si="6"/>
        <v>122</v>
      </c>
      <c r="J32">
        <v>42</v>
      </c>
      <c r="K32">
        <f t="shared" si="7"/>
        <v>1.9090909090909092</v>
      </c>
      <c r="L32">
        <f t="shared" si="8"/>
        <v>119</v>
      </c>
      <c r="M32" s="2">
        <f t="shared" si="9"/>
        <v>5.4090909090909092</v>
      </c>
      <c r="N32">
        <v>0</v>
      </c>
      <c r="O32">
        <v>1</v>
      </c>
      <c r="P32">
        <v>1</v>
      </c>
      <c r="Q32">
        <v>0</v>
      </c>
      <c r="R32" s="54">
        <v>1</v>
      </c>
      <c r="S32">
        <v>1</v>
      </c>
      <c r="T32">
        <f t="shared" si="10"/>
        <v>0</v>
      </c>
      <c r="U32">
        <v>1</v>
      </c>
      <c r="V32">
        <v>1</v>
      </c>
      <c r="W32">
        <f t="shared" si="11"/>
        <v>0</v>
      </c>
      <c r="X32">
        <f t="shared" si="12"/>
        <v>1</v>
      </c>
      <c r="Y32">
        <v>1</v>
      </c>
      <c r="Z32">
        <v>1</v>
      </c>
      <c r="AA32">
        <v>1</v>
      </c>
      <c r="AB32">
        <v>1</v>
      </c>
      <c r="AC32">
        <v>1</v>
      </c>
      <c r="AD32">
        <v>1</v>
      </c>
      <c r="AE32">
        <v>0</v>
      </c>
      <c r="AF32">
        <f t="shared" si="13"/>
        <v>3</v>
      </c>
      <c r="AG32">
        <v>1</v>
      </c>
      <c r="AH32">
        <f t="shared" si="14"/>
        <v>1</v>
      </c>
      <c r="AI32">
        <v>0</v>
      </c>
      <c r="AJ32">
        <v>1</v>
      </c>
      <c r="AK32">
        <f t="shared" si="15"/>
        <v>1</v>
      </c>
      <c r="AL32">
        <v>1</v>
      </c>
      <c r="AM32">
        <v>1</v>
      </c>
      <c r="AN32">
        <v>0</v>
      </c>
      <c r="AO32">
        <v>1</v>
      </c>
      <c r="AP32">
        <v>1</v>
      </c>
      <c r="AQ32">
        <v>1</v>
      </c>
      <c r="AR32">
        <v>1</v>
      </c>
      <c r="AS32">
        <v>0</v>
      </c>
      <c r="AT32" s="43">
        <v>1</v>
      </c>
      <c r="AU32">
        <f t="shared" si="16"/>
        <v>22.995909090909109</v>
      </c>
      <c r="AV32">
        <f t="shared" si="17"/>
        <v>15.517272727272729</v>
      </c>
      <c r="AW32" s="54">
        <f t="shared" si="18"/>
        <v>14.659999999999997</v>
      </c>
      <c r="AX32">
        <f t="shared" si="19"/>
        <v>15.046818181818182</v>
      </c>
      <c r="AY32" s="44">
        <v>0</v>
      </c>
      <c r="AZ32" s="44">
        <v>1</v>
      </c>
      <c r="BA32" s="44">
        <v>1</v>
      </c>
      <c r="BB32">
        <v>9</v>
      </c>
      <c r="BG32">
        <f t="shared" si="20"/>
        <v>136.36363636363635</v>
      </c>
      <c r="BH32" s="11">
        <f t="shared" si="21"/>
        <v>7.6388888888888887E-5</v>
      </c>
    </row>
    <row r="33" spans="1:60" ht="64" x14ac:dyDescent="0.2">
      <c r="A33" s="3">
        <v>30</v>
      </c>
      <c r="B33" s="19" t="s">
        <v>1332</v>
      </c>
      <c r="D33">
        <v>1</v>
      </c>
      <c r="E33">
        <v>1</v>
      </c>
      <c r="F33">
        <f t="shared" si="3"/>
        <v>1</v>
      </c>
      <c r="G33">
        <f t="shared" si="4"/>
        <v>19</v>
      </c>
      <c r="H33">
        <f t="shared" si="5"/>
        <v>19</v>
      </c>
      <c r="I33" s="54">
        <f t="shared" si="6"/>
        <v>103</v>
      </c>
      <c r="J33">
        <v>36</v>
      </c>
      <c r="K33">
        <f t="shared" si="7"/>
        <v>1.8947368421052631</v>
      </c>
      <c r="L33">
        <f t="shared" si="8"/>
        <v>102</v>
      </c>
      <c r="M33" s="2">
        <f t="shared" si="9"/>
        <v>5.3684210526315788</v>
      </c>
      <c r="N33">
        <v>0</v>
      </c>
      <c r="O33">
        <v>1</v>
      </c>
      <c r="P33">
        <v>1</v>
      </c>
      <c r="Q33">
        <v>0</v>
      </c>
      <c r="R33" s="54">
        <v>1</v>
      </c>
      <c r="S33">
        <v>1</v>
      </c>
      <c r="T33">
        <f t="shared" si="10"/>
        <v>0</v>
      </c>
      <c r="U33">
        <v>1</v>
      </c>
      <c r="V33">
        <v>1</v>
      </c>
      <c r="W33">
        <f t="shared" si="11"/>
        <v>0</v>
      </c>
      <c r="X33">
        <f t="shared" si="12"/>
        <v>1</v>
      </c>
      <c r="Y33">
        <v>1</v>
      </c>
      <c r="Z33">
        <v>1</v>
      </c>
      <c r="AA33">
        <v>1</v>
      </c>
      <c r="AB33">
        <v>1</v>
      </c>
      <c r="AC33">
        <v>1</v>
      </c>
      <c r="AD33">
        <v>1</v>
      </c>
      <c r="AE33">
        <v>1</v>
      </c>
      <c r="AF33">
        <f t="shared" si="13"/>
        <v>1</v>
      </c>
      <c r="AG33">
        <v>1</v>
      </c>
      <c r="AH33">
        <f t="shared" si="14"/>
        <v>1</v>
      </c>
      <c r="AI33">
        <v>0</v>
      </c>
      <c r="AJ33">
        <v>1</v>
      </c>
      <c r="AK33">
        <f t="shared" si="15"/>
        <v>1</v>
      </c>
      <c r="AL33">
        <v>1</v>
      </c>
      <c r="AM33">
        <v>1</v>
      </c>
      <c r="AN33">
        <v>0</v>
      </c>
      <c r="AO33">
        <v>1</v>
      </c>
      <c r="AP33">
        <v>1</v>
      </c>
      <c r="AQ33">
        <v>1</v>
      </c>
      <c r="AR33">
        <v>1</v>
      </c>
      <c r="AS33">
        <v>1</v>
      </c>
      <c r="AT33" s="43">
        <v>1</v>
      </c>
      <c r="AU33">
        <f t="shared" si="16"/>
        <v>27.255263157894774</v>
      </c>
      <c r="AV33">
        <f t="shared" si="17"/>
        <v>14.177894736842106</v>
      </c>
      <c r="AW33" s="54">
        <f t="shared" si="18"/>
        <v>14.208421052631575</v>
      </c>
      <c r="AX33">
        <f t="shared" si="19"/>
        <v>13.355263157894733</v>
      </c>
      <c r="AY33" s="44">
        <v>1</v>
      </c>
      <c r="AZ33" s="44">
        <v>1</v>
      </c>
      <c r="BA33" s="44">
        <v>1</v>
      </c>
      <c r="BB33">
        <v>7</v>
      </c>
      <c r="BG33">
        <f t="shared" si="20"/>
        <v>52.631578947368418</v>
      </c>
      <c r="BH33" s="11">
        <f t="shared" si="21"/>
        <v>6.597222222222223E-5</v>
      </c>
    </row>
    <row r="34" spans="1:60" ht="64" x14ac:dyDescent="0.2">
      <c r="A34" s="3">
        <v>31</v>
      </c>
      <c r="B34" s="19" t="s">
        <v>1333</v>
      </c>
      <c r="D34">
        <v>1</v>
      </c>
      <c r="E34">
        <v>1</v>
      </c>
      <c r="F34">
        <f t="shared" si="3"/>
        <v>1</v>
      </c>
      <c r="G34">
        <f t="shared" si="4"/>
        <v>15</v>
      </c>
      <c r="H34">
        <f t="shared" si="5"/>
        <v>15</v>
      </c>
      <c r="I34" s="54">
        <f t="shared" si="6"/>
        <v>113</v>
      </c>
      <c r="J34">
        <v>37</v>
      </c>
      <c r="K34">
        <f t="shared" si="7"/>
        <v>2.4666666666666668</v>
      </c>
      <c r="L34">
        <f t="shared" si="8"/>
        <v>112</v>
      </c>
      <c r="M34" s="2">
        <f t="shared" si="9"/>
        <v>7.4666666666666668</v>
      </c>
      <c r="N34">
        <v>0</v>
      </c>
      <c r="O34">
        <v>1</v>
      </c>
      <c r="P34">
        <v>1</v>
      </c>
      <c r="Q34">
        <v>0</v>
      </c>
      <c r="R34" s="54">
        <v>1</v>
      </c>
      <c r="S34">
        <v>1</v>
      </c>
      <c r="T34">
        <f t="shared" si="10"/>
        <v>0</v>
      </c>
      <c r="U34">
        <v>1</v>
      </c>
      <c r="V34">
        <v>1</v>
      </c>
      <c r="W34">
        <f t="shared" si="11"/>
        <v>0</v>
      </c>
      <c r="X34">
        <f t="shared" si="12"/>
        <v>1</v>
      </c>
      <c r="Y34">
        <v>1</v>
      </c>
      <c r="Z34">
        <v>1</v>
      </c>
      <c r="AA34">
        <v>1</v>
      </c>
      <c r="AB34">
        <v>1</v>
      </c>
      <c r="AC34">
        <v>1</v>
      </c>
      <c r="AD34">
        <v>1</v>
      </c>
      <c r="AE34">
        <v>1</v>
      </c>
      <c r="AF34">
        <f t="shared" si="13"/>
        <v>1</v>
      </c>
      <c r="AG34">
        <v>1</v>
      </c>
      <c r="AH34">
        <f t="shared" si="14"/>
        <v>1</v>
      </c>
      <c r="AI34">
        <v>0</v>
      </c>
      <c r="AJ34">
        <v>1</v>
      </c>
      <c r="AK34">
        <f t="shared" si="15"/>
        <v>1</v>
      </c>
      <c r="AL34">
        <v>1</v>
      </c>
      <c r="AM34">
        <v>1</v>
      </c>
      <c r="AN34">
        <v>1</v>
      </c>
      <c r="AO34">
        <v>1</v>
      </c>
      <c r="AP34">
        <v>1</v>
      </c>
      <c r="AQ34">
        <v>1</v>
      </c>
      <c r="AR34">
        <v>1</v>
      </c>
      <c r="AS34">
        <v>1</v>
      </c>
      <c r="AT34" s="43">
        <v>1</v>
      </c>
      <c r="AU34">
        <f t="shared" si="16"/>
        <v>-17.069999999999997</v>
      </c>
      <c r="AV34">
        <f t="shared" si="17"/>
        <v>19.366666666666671</v>
      </c>
      <c r="AW34" s="54">
        <f t="shared" si="18"/>
        <v>26.130666666666659</v>
      </c>
      <c r="AX34">
        <f t="shared" si="19"/>
        <v>21.238</v>
      </c>
      <c r="AY34" s="44">
        <v>1</v>
      </c>
      <c r="AZ34" s="44">
        <v>1</v>
      </c>
      <c r="BA34" s="44">
        <v>1</v>
      </c>
      <c r="BB34">
        <v>7</v>
      </c>
      <c r="BG34">
        <f t="shared" si="20"/>
        <v>66.666666666666671</v>
      </c>
      <c r="BH34" s="11">
        <f t="shared" si="21"/>
        <v>5.208333333333333E-5</v>
      </c>
    </row>
    <row r="35" spans="1:60" ht="96" x14ac:dyDescent="0.2">
      <c r="A35" s="3">
        <v>32</v>
      </c>
      <c r="B35" s="19" t="s">
        <v>1334</v>
      </c>
      <c r="D35">
        <v>1</v>
      </c>
      <c r="E35">
        <v>1</v>
      </c>
      <c r="F35">
        <f t="shared" si="3"/>
        <v>1</v>
      </c>
      <c r="G35">
        <f t="shared" si="4"/>
        <v>30</v>
      </c>
      <c r="H35">
        <f t="shared" si="5"/>
        <v>30</v>
      </c>
      <c r="I35" s="54">
        <f t="shared" si="6"/>
        <v>180</v>
      </c>
      <c r="J35">
        <v>56</v>
      </c>
      <c r="K35">
        <f t="shared" si="7"/>
        <v>1.8666666666666667</v>
      </c>
      <c r="L35">
        <f t="shared" si="8"/>
        <v>175</v>
      </c>
      <c r="M35" s="2">
        <f t="shared" si="9"/>
        <v>5.833333333333333</v>
      </c>
      <c r="N35">
        <v>0</v>
      </c>
      <c r="O35">
        <v>1</v>
      </c>
      <c r="P35">
        <v>1</v>
      </c>
      <c r="Q35">
        <v>0</v>
      </c>
      <c r="R35" s="54">
        <v>1</v>
      </c>
      <c r="S35">
        <v>1</v>
      </c>
      <c r="T35">
        <f t="shared" si="10"/>
        <v>0</v>
      </c>
      <c r="U35">
        <v>1</v>
      </c>
      <c r="V35">
        <v>1</v>
      </c>
      <c r="W35">
        <f t="shared" si="11"/>
        <v>0</v>
      </c>
      <c r="X35">
        <f t="shared" si="12"/>
        <v>1</v>
      </c>
      <c r="Y35">
        <v>1</v>
      </c>
      <c r="Z35">
        <v>1</v>
      </c>
      <c r="AA35">
        <v>1</v>
      </c>
      <c r="AB35">
        <v>1</v>
      </c>
      <c r="AC35">
        <v>1</v>
      </c>
      <c r="AD35">
        <v>1</v>
      </c>
      <c r="AE35">
        <v>0</v>
      </c>
      <c r="AF35">
        <f t="shared" si="13"/>
        <v>5</v>
      </c>
      <c r="AG35">
        <v>0</v>
      </c>
      <c r="AH35">
        <f t="shared" si="14"/>
        <v>1</v>
      </c>
      <c r="AI35">
        <v>0</v>
      </c>
      <c r="AJ35">
        <v>1</v>
      </c>
      <c r="AK35">
        <f t="shared" si="15"/>
        <v>1</v>
      </c>
      <c r="AL35">
        <v>0</v>
      </c>
      <c r="AM35">
        <v>1</v>
      </c>
      <c r="AN35">
        <v>1</v>
      </c>
      <c r="AO35">
        <v>1</v>
      </c>
      <c r="AP35">
        <v>1</v>
      </c>
      <c r="AQ35">
        <v>1</v>
      </c>
      <c r="AR35">
        <v>1</v>
      </c>
      <c r="AS35">
        <v>1</v>
      </c>
      <c r="AT35" s="43">
        <v>1</v>
      </c>
      <c r="AU35">
        <f t="shared" si="16"/>
        <v>18.465000000000025</v>
      </c>
      <c r="AV35">
        <f t="shared" si="17"/>
        <v>18.136666666666667</v>
      </c>
      <c r="AW35" s="54">
        <f t="shared" si="18"/>
        <v>17.513333333333332</v>
      </c>
      <c r="AX35">
        <f t="shared" si="19"/>
        <v>21.044999999999995</v>
      </c>
      <c r="AY35" s="44">
        <v>1</v>
      </c>
      <c r="AZ35" s="44">
        <v>1</v>
      </c>
      <c r="BA35" s="44">
        <v>1</v>
      </c>
      <c r="BB35">
        <v>7</v>
      </c>
      <c r="BG35">
        <f t="shared" si="20"/>
        <v>166.66666666666666</v>
      </c>
      <c r="BH35" s="11">
        <f t="shared" si="21"/>
        <v>1.0416666666666666E-4</v>
      </c>
    </row>
    <row r="36" spans="1:60" ht="80" x14ac:dyDescent="0.2">
      <c r="A36" s="3">
        <v>33</v>
      </c>
      <c r="B36" s="19" t="s">
        <v>1335</v>
      </c>
      <c r="D36">
        <v>1</v>
      </c>
      <c r="E36">
        <v>1</v>
      </c>
      <c r="F36">
        <f t="shared" si="3"/>
        <v>1</v>
      </c>
      <c r="G36">
        <f t="shared" si="4"/>
        <v>25</v>
      </c>
      <c r="H36">
        <f t="shared" si="5"/>
        <v>25</v>
      </c>
      <c r="I36" s="54">
        <f t="shared" si="6"/>
        <v>138</v>
      </c>
      <c r="J36">
        <v>48</v>
      </c>
      <c r="K36">
        <f t="shared" si="7"/>
        <v>1.92</v>
      </c>
      <c r="L36">
        <f t="shared" si="8"/>
        <v>134</v>
      </c>
      <c r="M36" s="2">
        <f t="shared" si="9"/>
        <v>5.36</v>
      </c>
      <c r="N36">
        <v>1</v>
      </c>
      <c r="O36">
        <v>1</v>
      </c>
      <c r="P36">
        <v>1</v>
      </c>
      <c r="Q36">
        <v>1</v>
      </c>
      <c r="R36" s="54">
        <v>1</v>
      </c>
      <c r="S36">
        <v>1</v>
      </c>
      <c r="T36">
        <f t="shared" si="10"/>
        <v>1</v>
      </c>
      <c r="U36">
        <v>1</v>
      </c>
      <c r="V36">
        <v>1</v>
      </c>
      <c r="W36">
        <f t="shared" si="11"/>
        <v>1</v>
      </c>
      <c r="X36">
        <f t="shared" si="12"/>
        <v>1</v>
      </c>
      <c r="Y36">
        <v>1</v>
      </c>
      <c r="Z36">
        <v>1</v>
      </c>
      <c r="AA36">
        <v>1</v>
      </c>
      <c r="AB36">
        <v>1</v>
      </c>
      <c r="AC36">
        <v>1</v>
      </c>
      <c r="AD36">
        <v>1</v>
      </c>
      <c r="AE36">
        <v>0</v>
      </c>
      <c r="AF36">
        <f t="shared" si="13"/>
        <v>4</v>
      </c>
      <c r="AG36">
        <v>1</v>
      </c>
      <c r="AH36">
        <f t="shared" si="14"/>
        <v>1</v>
      </c>
      <c r="AI36">
        <v>0</v>
      </c>
      <c r="AJ36">
        <v>1</v>
      </c>
      <c r="AK36">
        <f t="shared" si="15"/>
        <v>1</v>
      </c>
      <c r="AL36">
        <v>1</v>
      </c>
      <c r="AM36">
        <v>0</v>
      </c>
      <c r="AN36">
        <v>1</v>
      </c>
      <c r="AO36">
        <v>1</v>
      </c>
      <c r="AP36">
        <v>1</v>
      </c>
      <c r="AQ36">
        <v>1</v>
      </c>
      <c r="AR36">
        <v>1</v>
      </c>
      <c r="AS36">
        <v>1</v>
      </c>
      <c r="AT36" s="43">
        <v>1</v>
      </c>
      <c r="AU36">
        <f t="shared" si="16"/>
        <v>19.028000000000024</v>
      </c>
      <c r="AV36">
        <f t="shared" si="17"/>
        <v>16.815999999999999</v>
      </c>
      <c r="AW36" s="54">
        <f t="shared" si="18"/>
        <v>14.532799999999998</v>
      </c>
      <c r="AX36">
        <f t="shared" si="19"/>
        <v>16.315599999999996</v>
      </c>
      <c r="AY36" s="44">
        <v>1</v>
      </c>
      <c r="AZ36" s="44">
        <v>1</v>
      </c>
      <c r="BA36" s="44">
        <v>1</v>
      </c>
      <c r="BB36">
        <v>9</v>
      </c>
      <c r="BG36">
        <f t="shared" si="20"/>
        <v>160</v>
      </c>
      <c r="BH36" s="11">
        <f t="shared" si="21"/>
        <v>8.6805555555555545E-5</v>
      </c>
    </row>
    <row r="37" spans="1:60" x14ac:dyDescent="0.2">
      <c r="F37">
        <f t="shared" si="3"/>
        <v>0</v>
      </c>
      <c r="G37">
        <f t="shared" si="4"/>
        <v>0</v>
      </c>
      <c r="H37">
        <f t="shared" si="5"/>
        <v>0</v>
      </c>
      <c r="I37" s="54">
        <f t="shared" si="6"/>
        <v>0</v>
      </c>
      <c r="K37">
        <f t="shared" si="7"/>
        <v>0</v>
      </c>
      <c r="L37">
        <f t="shared" si="8"/>
        <v>0</v>
      </c>
      <c r="M37" s="2">
        <f t="shared" si="9"/>
        <v>0</v>
      </c>
      <c r="T37">
        <f t="shared" si="10"/>
        <v>0</v>
      </c>
      <c r="W37">
        <f t="shared" si="11"/>
        <v>0</v>
      </c>
      <c r="X37">
        <f t="shared" si="12"/>
        <v>0</v>
      </c>
      <c r="AF37">
        <f t="shared" si="13"/>
        <v>0</v>
      </c>
      <c r="AH37">
        <f t="shared" si="14"/>
        <v>0</v>
      </c>
      <c r="AK37">
        <f t="shared" si="15"/>
        <v>0</v>
      </c>
      <c r="AU37">
        <f t="shared" si="16"/>
        <v>0</v>
      </c>
      <c r="AV37">
        <f t="shared" si="17"/>
        <v>0</v>
      </c>
      <c r="AW37" s="54">
        <f t="shared" si="18"/>
        <v>0</v>
      </c>
      <c r="AX37">
        <f t="shared" si="19"/>
        <v>0</v>
      </c>
      <c r="BG37">
        <f t="shared" ref="BG37:BG48" si="22">IF(E37=0,0,AF37/E37*1000)</f>
        <v>0</v>
      </c>
      <c r="BH37" s="11">
        <f t="shared" si="21"/>
        <v>0</v>
      </c>
    </row>
    <row r="38" spans="1:60" x14ac:dyDescent="0.2">
      <c r="F38">
        <f t="shared" si="3"/>
        <v>0</v>
      </c>
      <c r="G38">
        <f t="shared" si="4"/>
        <v>0</v>
      </c>
      <c r="H38">
        <f t="shared" si="5"/>
        <v>0</v>
      </c>
      <c r="I38" s="54">
        <f t="shared" si="6"/>
        <v>0</v>
      </c>
      <c r="K38">
        <f t="shared" si="7"/>
        <v>0</v>
      </c>
      <c r="L38">
        <f t="shared" si="8"/>
        <v>0</v>
      </c>
      <c r="M38" s="2">
        <f t="shared" si="9"/>
        <v>0</v>
      </c>
      <c r="T38">
        <f t="shared" si="10"/>
        <v>0</v>
      </c>
      <c r="W38">
        <f t="shared" si="11"/>
        <v>0</v>
      </c>
      <c r="X38">
        <f t="shared" si="12"/>
        <v>0</v>
      </c>
      <c r="AF38">
        <f t="shared" si="13"/>
        <v>0</v>
      </c>
      <c r="AH38">
        <f t="shared" si="14"/>
        <v>0</v>
      </c>
      <c r="AK38">
        <f t="shared" si="15"/>
        <v>0</v>
      </c>
      <c r="AU38">
        <f t="shared" si="16"/>
        <v>0</v>
      </c>
      <c r="AV38">
        <f t="shared" si="17"/>
        <v>0</v>
      </c>
      <c r="AW38" s="54">
        <f t="shared" si="18"/>
        <v>0</v>
      </c>
      <c r="AX38">
        <f t="shared" si="19"/>
        <v>0</v>
      </c>
      <c r="BG38">
        <f t="shared" si="22"/>
        <v>0</v>
      </c>
      <c r="BH38" s="11">
        <f t="shared" si="21"/>
        <v>0</v>
      </c>
    </row>
    <row r="39" spans="1:60" x14ac:dyDescent="0.2">
      <c r="F39">
        <f t="shared" si="3"/>
        <v>0</v>
      </c>
      <c r="G39">
        <f t="shared" si="4"/>
        <v>0</v>
      </c>
      <c r="H39">
        <f t="shared" si="5"/>
        <v>0</v>
      </c>
      <c r="I39" s="54">
        <f t="shared" si="6"/>
        <v>0</v>
      </c>
      <c r="K39">
        <f t="shared" si="7"/>
        <v>0</v>
      </c>
      <c r="L39">
        <f t="shared" si="8"/>
        <v>0</v>
      </c>
      <c r="M39" s="2">
        <f t="shared" si="9"/>
        <v>0</v>
      </c>
      <c r="T39">
        <f t="shared" si="10"/>
        <v>0</v>
      </c>
      <c r="W39">
        <f t="shared" si="11"/>
        <v>0</v>
      </c>
      <c r="X39">
        <f t="shared" si="12"/>
        <v>0</v>
      </c>
      <c r="AF39">
        <f t="shared" si="13"/>
        <v>0</v>
      </c>
      <c r="AH39">
        <f t="shared" si="14"/>
        <v>0</v>
      </c>
      <c r="AK39">
        <f t="shared" si="15"/>
        <v>0</v>
      </c>
      <c r="AU39">
        <f t="shared" si="16"/>
        <v>0</v>
      </c>
      <c r="AV39">
        <f t="shared" si="17"/>
        <v>0</v>
      </c>
      <c r="AW39" s="54">
        <f t="shared" si="18"/>
        <v>0</v>
      </c>
      <c r="AX39">
        <f t="shared" si="19"/>
        <v>0</v>
      </c>
      <c r="BG39">
        <f t="shared" si="22"/>
        <v>0</v>
      </c>
      <c r="BH39" s="11">
        <f t="shared" si="21"/>
        <v>0</v>
      </c>
    </row>
    <row r="40" spans="1:60" x14ac:dyDescent="0.2">
      <c r="F40">
        <f t="shared" si="3"/>
        <v>0</v>
      </c>
      <c r="G40">
        <f t="shared" si="4"/>
        <v>0</v>
      </c>
      <c r="H40">
        <f t="shared" si="5"/>
        <v>0</v>
      </c>
      <c r="I40" s="54">
        <f t="shared" si="6"/>
        <v>0</v>
      </c>
      <c r="K40">
        <f t="shared" si="7"/>
        <v>0</v>
      </c>
      <c r="L40">
        <f t="shared" si="8"/>
        <v>0</v>
      </c>
      <c r="M40" s="2">
        <f t="shared" si="9"/>
        <v>0</v>
      </c>
      <c r="T40">
        <f t="shared" si="10"/>
        <v>0</v>
      </c>
      <c r="W40">
        <f t="shared" si="11"/>
        <v>0</v>
      </c>
      <c r="X40">
        <f t="shared" si="12"/>
        <v>0</v>
      </c>
      <c r="AF40">
        <f t="shared" si="13"/>
        <v>0</v>
      </c>
      <c r="AH40">
        <f t="shared" si="14"/>
        <v>0</v>
      </c>
      <c r="AK40">
        <f t="shared" si="15"/>
        <v>0</v>
      </c>
      <c r="AU40">
        <f t="shared" si="16"/>
        <v>0</v>
      </c>
      <c r="AV40">
        <f t="shared" si="17"/>
        <v>0</v>
      </c>
      <c r="AW40" s="54">
        <f t="shared" si="18"/>
        <v>0</v>
      </c>
      <c r="AX40">
        <f t="shared" si="19"/>
        <v>0</v>
      </c>
      <c r="BG40">
        <f t="shared" si="22"/>
        <v>0</v>
      </c>
      <c r="BH40" s="11">
        <f t="shared" si="21"/>
        <v>0</v>
      </c>
    </row>
    <row r="41" spans="1:60" x14ac:dyDescent="0.2">
      <c r="F41">
        <f t="shared" si="3"/>
        <v>0</v>
      </c>
      <c r="G41">
        <f t="shared" si="4"/>
        <v>0</v>
      </c>
      <c r="H41">
        <f t="shared" si="5"/>
        <v>0</v>
      </c>
      <c r="I41" s="54">
        <f t="shared" si="6"/>
        <v>0</v>
      </c>
      <c r="K41">
        <f t="shared" si="7"/>
        <v>0</v>
      </c>
      <c r="L41">
        <f t="shared" si="8"/>
        <v>0</v>
      </c>
      <c r="M41" s="2">
        <f t="shared" si="9"/>
        <v>0</v>
      </c>
      <c r="T41">
        <f t="shared" si="10"/>
        <v>0</v>
      </c>
      <c r="W41">
        <f t="shared" si="11"/>
        <v>0</v>
      </c>
      <c r="X41">
        <f t="shared" si="12"/>
        <v>0</v>
      </c>
      <c r="AF41">
        <f t="shared" si="13"/>
        <v>0</v>
      </c>
      <c r="AH41">
        <f t="shared" si="14"/>
        <v>0</v>
      </c>
      <c r="AK41">
        <f t="shared" si="15"/>
        <v>0</v>
      </c>
      <c r="AU41">
        <f t="shared" si="16"/>
        <v>0</v>
      </c>
      <c r="AV41">
        <f t="shared" si="17"/>
        <v>0</v>
      </c>
      <c r="AW41" s="54">
        <f t="shared" si="18"/>
        <v>0</v>
      </c>
      <c r="AX41">
        <f t="shared" si="19"/>
        <v>0</v>
      </c>
      <c r="BG41">
        <f t="shared" si="22"/>
        <v>0</v>
      </c>
      <c r="BH41" s="11">
        <f t="shared" si="21"/>
        <v>0</v>
      </c>
    </row>
    <row r="42" spans="1:60" x14ac:dyDescent="0.2">
      <c r="F42">
        <f t="shared" si="3"/>
        <v>0</v>
      </c>
      <c r="G42">
        <f t="shared" si="4"/>
        <v>0</v>
      </c>
      <c r="H42">
        <f t="shared" si="5"/>
        <v>0</v>
      </c>
      <c r="I42" s="54">
        <f t="shared" si="6"/>
        <v>0</v>
      </c>
      <c r="K42">
        <f t="shared" si="7"/>
        <v>0</v>
      </c>
      <c r="L42">
        <f t="shared" si="8"/>
        <v>0</v>
      </c>
      <c r="M42" s="2">
        <f t="shared" si="9"/>
        <v>0</v>
      </c>
      <c r="T42">
        <f t="shared" si="10"/>
        <v>0</v>
      </c>
      <c r="W42">
        <f t="shared" si="11"/>
        <v>0</v>
      </c>
      <c r="X42">
        <f t="shared" si="12"/>
        <v>0</v>
      </c>
      <c r="AF42">
        <f t="shared" si="13"/>
        <v>0</v>
      </c>
      <c r="AH42">
        <f t="shared" si="14"/>
        <v>0</v>
      </c>
      <c r="AK42">
        <f t="shared" si="15"/>
        <v>0</v>
      </c>
      <c r="AU42">
        <f t="shared" si="16"/>
        <v>0</v>
      </c>
      <c r="AV42">
        <f t="shared" si="17"/>
        <v>0</v>
      </c>
      <c r="AW42" s="54">
        <f t="shared" si="18"/>
        <v>0</v>
      </c>
      <c r="AX42">
        <f t="shared" si="19"/>
        <v>0</v>
      </c>
      <c r="BG42">
        <f t="shared" si="22"/>
        <v>0</v>
      </c>
      <c r="BH42" s="11">
        <f t="shared" si="21"/>
        <v>0</v>
      </c>
    </row>
    <row r="43" spans="1:60" x14ac:dyDescent="0.2">
      <c r="F43">
        <f t="shared" si="3"/>
        <v>0</v>
      </c>
      <c r="G43">
        <f t="shared" si="4"/>
        <v>0</v>
      </c>
      <c r="H43">
        <f t="shared" si="5"/>
        <v>0</v>
      </c>
      <c r="I43" s="54">
        <f t="shared" si="6"/>
        <v>0</v>
      </c>
      <c r="K43">
        <f t="shared" si="7"/>
        <v>0</v>
      </c>
      <c r="L43">
        <f t="shared" si="8"/>
        <v>0</v>
      </c>
      <c r="M43" s="2">
        <f t="shared" si="9"/>
        <v>0</v>
      </c>
      <c r="T43">
        <f t="shared" si="10"/>
        <v>0</v>
      </c>
      <c r="W43">
        <f t="shared" si="11"/>
        <v>0</v>
      </c>
      <c r="X43">
        <f t="shared" si="12"/>
        <v>0</v>
      </c>
      <c r="AF43">
        <f t="shared" si="13"/>
        <v>0</v>
      </c>
      <c r="AH43">
        <f t="shared" si="14"/>
        <v>0</v>
      </c>
      <c r="AK43">
        <f t="shared" si="15"/>
        <v>0</v>
      </c>
      <c r="AU43">
        <f t="shared" si="16"/>
        <v>0</v>
      </c>
      <c r="AV43">
        <f t="shared" si="17"/>
        <v>0</v>
      </c>
      <c r="AW43" s="54">
        <f t="shared" si="18"/>
        <v>0</v>
      </c>
      <c r="AX43">
        <f t="shared" si="19"/>
        <v>0</v>
      </c>
      <c r="BG43">
        <f t="shared" si="22"/>
        <v>0</v>
      </c>
      <c r="BH43" s="11">
        <f t="shared" si="21"/>
        <v>0</v>
      </c>
    </row>
    <row r="44" spans="1:60" x14ac:dyDescent="0.2">
      <c r="F44">
        <f t="shared" si="3"/>
        <v>0</v>
      </c>
      <c r="G44">
        <f t="shared" si="4"/>
        <v>0</v>
      </c>
      <c r="H44">
        <f t="shared" si="5"/>
        <v>0</v>
      </c>
      <c r="I44" s="54">
        <f t="shared" si="6"/>
        <v>0</v>
      </c>
      <c r="K44">
        <f t="shared" si="7"/>
        <v>0</v>
      </c>
      <c r="L44">
        <f t="shared" si="8"/>
        <v>0</v>
      </c>
      <c r="M44" s="2">
        <f t="shared" si="9"/>
        <v>0</v>
      </c>
      <c r="T44">
        <f t="shared" si="10"/>
        <v>0</v>
      </c>
      <c r="W44">
        <f t="shared" si="11"/>
        <v>0</v>
      </c>
      <c r="X44">
        <f t="shared" si="12"/>
        <v>0</v>
      </c>
      <c r="AF44">
        <f t="shared" si="13"/>
        <v>0</v>
      </c>
      <c r="AH44">
        <f t="shared" si="14"/>
        <v>0</v>
      </c>
      <c r="AK44">
        <f t="shared" si="15"/>
        <v>0</v>
      </c>
      <c r="AU44">
        <f t="shared" si="16"/>
        <v>0</v>
      </c>
      <c r="AV44">
        <f t="shared" si="17"/>
        <v>0</v>
      </c>
      <c r="AW44" s="54">
        <f t="shared" si="18"/>
        <v>0</v>
      </c>
      <c r="AX44">
        <f t="shared" si="19"/>
        <v>0</v>
      </c>
      <c r="BG44">
        <f t="shared" si="22"/>
        <v>0</v>
      </c>
      <c r="BH44" s="11">
        <f t="shared" si="21"/>
        <v>0</v>
      </c>
    </row>
    <row r="45" spans="1:60" x14ac:dyDescent="0.2">
      <c r="F45">
        <f t="shared" si="3"/>
        <v>0</v>
      </c>
      <c r="G45">
        <f t="shared" si="4"/>
        <v>0</v>
      </c>
      <c r="H45">
        <f t="shared" si="5"/>
        <v>0</v>
      </c>
      <c r="I45" s="54">
        <f t="shared" si="6"/>
        <v>0</v>
      </c>
      <c r="K45">
        <f t="shared" si="7"/>
        <v>0</v>
      </c>
      <c r="L45">
        <f t="shared" si="8"/>
        <v>0</v>
      </c>
      <c r="M45" s="2">
        <f t="shared" si="9"/>
        <v>0</v>
      </c>
      <c r="T45">
        <f t="shared" si="10"/>
        <v>0</v>
      </c>
      <c r="W45">
        <f t="shared" si="11"/>
        <v>0</v>
      </c>
      <c r="X45">
        <f t="shared" si="12"/>
        <v>0</v>
      </c>
      <c r="AF45">
        <f t="shared" si="13"/>
        <v>0</v>
      </c>
      <c r="AH45">
        <f t="shared" si="14"/>
        <v>0</v>
      </c>
      <c r="AK45">
        <f t="shared" si="15"/>
        <v>0</v>
      </c>
      <c r="AU45">
        <f t="shared" si="16"/>
        <v>0</v>
      </c>
      <c r="AV45">
        <f t="shared" si="17"/>
        <v>0</v>
      </c>
      <c r="AW45" s="54">
        <f t="shared" si="18"/>
        <v>0</v>
      </c>
      <c r="AX45">
        <f t="shared" si="19"/>
        <v>0</v>
      </c>
      <c r="BG45">
        <f t="shared" si="22"/>
        <v>0</v>
      </c>
      <c r="BH45" s="11">
        <f t="shared" si="21"/>
        <v>0</v>
      </c>
    </row>
    <row r="46" spans="1:60" x14ac:dyDescent="0.2">
      <c r="F46">
        <f t="shared" si="3"/>
        <v>0</v>
      </c>
      <c r="G46">
        <f t="shared" si="4"/>
        <v>0</v>
      </c>
      <c r="H46">
        <f t="shared" si="5"/>
        <v>0</v>
      </c>
      <c r="I46" s="54">
        <f t="shared" si="6"/>
        <v>0</v>
      </c>
      <c r="K46">
        <f t="shared" si="7"/>
        <v>0</v>
      </c>
      <c r="L46">
        <f t="shared" si="8"/>
        <v>0</v>
      </c>
      <c r="M46" s="2">
        <f t="shared" si="9"/>
        <v>0</v>
      </c>
      <c r="T46">
        <f t="shared" si="10"/>
        <v>0</v>
      </c>
      <c r="W46">
        <f t="shared" si="11"/>
        <v>0</v>
      </c>
      <c r="X46">
        <f t="shared" si="12"/>
        <v>0</v>
      </c>
      <c r="AF46">
        <f t="shared" si="13"/>
        <v>0</v>
      </c>
      <c r="AH46">
        <f t="shared" si="14"/>
        <v>0</v>
      </c>
      <c r="AK46">
        <f t="shared" si="15"/>
        <v>0</v>
      </c>
      <c r="AU46">
        <f t="shared" si="16"/>
        <v>0</v>
      </c>
      <c r="AV46">
        <f t="shared" si="17"/>
        <v>0</v>
      </c>
      <c r="AW46" s="54">
        <f t="shared" si="18"/>
        <v>0</v>
      </c>
      <c r="AX46">
        <f t="shared" si="19"/>
        <v>0</v>
      </c>
      <c r="BG46">
        <f t="shared" si="22"/>
        <v>0</v>
      </c>
      <c r="BH46" s="11">
        <f t="shared" si="21"/>
        <v>0</v>
      </c>
    </row>
    <row r="47" spans="1:60" x14ac:dyDescent="0.2">
      <c r="F47">
        <f t="shared" si="3"/>
        <v>0</v>
      </c>
      <c r="G47">
        <f t="shared" si="4"/>
        <v>0</v>
      </c>
      <c r="H47">
        <f t="shared" si="5"/>
        <v>0</v>
      </c>
      <c r="I47" s="54">
        <f t="shared" si="6"/>
        <v>0</v>
      </c>
      <c r="K47">
        <f t="shared" si="7"/>
        <v>0</v>
      </c>
      <c r="L47">
        <f t="shared" si="8"/>
        <v>0</v>
      </c>
      <c r="M47" s="2">
        <f t="shared" si="9"/>
        <v>0</v>
      </c>
      <c r="T47">
        <f t="shared" si="10"/>
        <v>0</v>
      </c>
      <c r="W47">
        <f t="shared" si="11"/>
        <v>0</v>
      </c>
      <c r="X47">
        <f t="shared" si="12"/>
        <v>0</v>
      </c>
      <c r="AF47">
        <f t="shared" si="13"/>
        <v>0</v>
      </c>
      <c r="AH47">
        <f t="shared" si="14"/>
        <v>0</v>
      </c>
      <c r="AK47">
        <f t="shared" si="15"/>
        <v>0</v>
      </c>
      <c r="AU47">
        <f t="shared" si="16"/>
        <v>0</v>
      </c>
      <c r="AV47">
        <f t="shared" si="17"/>
        <v>0</v>
      </c>
      <c r="AW47" s="54">
        <f t="shared" si="18"/>
        <v>0</v>
      </c>
      <c r="AX47">
        <f t="shared" si="19"/>
        <v>0</v>
      </c>
      <c r="BG47">
        <f t="shared" si="22"/>
        <v>0</v>
      </c>
      <c r="BH47" s="11">
        <f t="shared" si="21"/>
        <v>0</v>
      </c>
    </row>
    <row r="48" spans="1:60" x14ac:dyDescent="0.2">
      <c r="F48">
        <f t="shared" si="3"/>
        <v>0</v>
      </c>
      <c r="G48">
        <f t="shared" si="4"/>
        <v>0</v>
      </c>
      <c r="H48">
        <f t="shared" si="5"/>
        <v>0</v>
      </c>
      <c r="I48" s="54">
        <f t="shared" si="6"/>
        <v>0</v>
      </c>
      <c r="K48">
        <f t="shared" si="7"/>
        <v>0</v>
      </c>
      <c r="L48">
        <f t="shared" si="8"/>
        <v>0</v>
      </c>
      <c r="M48" s="2">
        <f t="shared" si="9"/>
        <v>0</v>
      </c>
      <c r="T48">
        <f t="shared" si="10"/>
        <v>0</v>
      </c>
      <c r="W48">
        <f t="shared" si="11"/>
        <v>0</v>
      </c>
      <c r="X48">
        <f t="shared" si="12"/>
        <v>0</v>
      </c>
      <c r="AF48">
        <f t="shared" si="13"/>
        <v>0</v>
      </c>
      <c r="AH48">
        <f t="shared" si="14"/>
        <v>0</v>
      </c>
      <c r="AK48">
        <f t="shared" si="15"/>
        <v>0</v>
      </c>
      <c r="AU48">
        <f t="shared" si="16"/>
        <v>0</v>
      </c>
      <c r="AV48">
        <f t="shared" si="17"/>
        <v>0</v>
      </c>
      <c r="AW48" s="54">
        <f t="shared" si="18"/>
        <v>0</v>
      </c>
      <c r="AX48">
        <f t="shared" si="19"/>
        <v>0</v>
      </c>
      <c r="BG48">
        <f t="shared" si="22"/>
        <v>0</v>
      </c>
      <c r="BH48" s="11">
        <f t="shared" si="21"/>
        <v>0</v>
      </c>
    </row>
    <row r="49" spans="6:60" x14ac:dyDescent="0.2">
      <c r="F49">
        <f t="shared" ref="F49:F83" si="23">IF(B49="",0,(LEN(B49)-LEN(SUBSTITUTE(B49,". ","."))+1))</f>
        <v>0</v>
      </c>
      <c r="G49">
        <f t="shared" ref="G49:G83" si="24">IF(B49="",0,LEN(B49)-LEN(SUBSTITUTE(B49," ",""))+1)</f>
        <v>0</v>
      </c>
      <c r="H49">
        <f t="shared" ref="H49:H83" si="25">IF(F49=0,0,G49/F49)</f>
        <v>0</v>
      </c>
      <c r="I49" s="54">
        <f t="shared" si="6"/>
        <v>0</v>
      </c>
      <c r="K49">
        <f t="shared" ref="K49:K83" si="26">IF(G49=0,0,J49/G49)</f>
        <v>0</v>
      </c>
      <c r="L49">
        <f t="shared" si="8"/>
        <v>0</v>
      </c>
      <c r="M49" s="2">
        <f t="shared" ref="M49:M83" si="27">IF(G49=0,0,L49/G49)</f>
        <v>0</v>
      </c>
      <c r="T49">
        <f t="shared" ref="T49:T83" si="28">QUOTIENT((Q49+R49+S49),3)</f>
        <v>0</v>
      </c>
      <c r="W49">
        <f t="shared" ref="W49:W83" si="29">QUOTIENT((P49+T49),2)</f>
        <v>0</v>
      </c>
      <c r="X49">
        <f t="shared" ref="X49:X83" si="30">IF(U49=1,1,IF(V49=1,1,0))</f>
        <v>0</v>
      </c>
      <c r="AF49">
        <f t="shared" si="13"/>
        <v>0</v>
      </c>
      <c r="AH49">
        <f t="shared" si="14"/>
        <v>0</v>
      </c>
      <c r="AK49">
        <f t="shared" si="15"/>
        <v>0</v>
      </c>
      <c r="AU49">
        <f t="shared" ref="AU49:AU83" si="31">IF(G49=0,0,(206.835-(84.6*(K49))-(1.015*(H49))))</f>
        <v>0</v>
      </c>
      <c r="AV49">
        <f t="shared" ref="AV49:AV83" si="32">IF(G49=0,0,(0.39*H49)+(11.8*K49)-15.59)</f>
        <v>0</v>
      </c>
      <c r="AW49" s="54">
        <f t="shared" si="18"/>
        <v>0</v>
      </c>
      <c r="AX49">
        <f t="shared" ref="AX49:AX83" si="33">IF(I49=0,0,(4.71*M49)+(0.5*H49)-21.43)</f>
        <v>0</v>
      </c>
      <c r="BG49">
        <f t="shared" ref="BG49:BG83" si="34">IF(E49=0,0,AF49/E49*1000)</f>
        <v>0</v>
      </c>
      <c r="BH49" s="11">
        <f t="shared" ref="BH49:BH83" si="35">G49/200/24/60</f>
        <v>0</v>
      </c>
    </row>
    <row r="50" spans="6:60" x14ac:dyDescent="0.2">
      <c r="F50">
        <f t="shared" si="23"/>
        <v>0</v>
      </c>
      <c r="G50">
        <f t="shared" si="24"/>
        <v>0</v>
      </c>
      <c r="H50">
        <f t="shared" si="25"/>
        <v>0</v>
      </c>
      <c r="I50" s="54">
        <f t="shared" si="6"/>
        <v>0</v>
      </c>
      <c r="K50">
        <f t="shared" si="26"/>
        <v>0</v>
      </c>
      <c r="L50">
        <f t="shared" si="8"/>
        <v>0</v>
      </c>
      <c r="M50" s="2">
        <f t="shared" si="27"/>
        <v>0</v>
      </c>
      <c r="T50">
        <f t="shared" si="28"/>
        <v>0</v>
      </c>
      <c r="W50">
        <f t="shared" si="29"/>
        <v>0</v>
      </c>
      <c r="X50">
        <f t="shared" si="30"/>
        <v>0</v>
      </c>
      <c r="AF50">
        <f t="shared" si="13"/>
        <v>0</v>
      </c>
      <c r="AH50">
        <f t="shared" si="14"/>
        <v>0</v>
      </c>
      <c r="AK50">
        <f t="shared" si="15"/>
        <v>0</v>
      </c>
      <c r="AU50">
        <f t="shared" si="31"/>
        <v>0</v>
      </c>
      <c r="AV50">
        <f t="shared" si="32"/>
        <v>0</v>
      </c>
      <c r="AW50" s="54">
        <f t="shared" si="18"/>
        <v>0</v>
      </c>
      <c r="AX50">
        <f t="shared" si="33"/>
        <v>0</v>
      </c>
      <c r="BG50">
        <f t="shared" si="34"/>
        <v>0</v>
      </c>
      <c r="BH50" s="11">
        <f t="shared" si="35"/>
        <v>0</v>
      </c>
    </row>
    <row r="51" spans="6:60" x14ac:dyDescent="0.2">
      <c r="F51">
        <f t="shared" si="23"/>
        <v>0</v>
      </c>
      <c r="G51">
        <f t="shared" si="24"/>
        <v>0</v>
      </c>
      <c r="H51">
        <f t="shared" si="25"/>
        <v>0</v>
      </c>
      <c r="I51" s="54">
        <f t="shared" si="6"/>
        <v>0</v>
      </c>
      <c r="K51">
        <f t="shared" si="26"/>
        <v>0</v>
      </c>
      <c r="L51">
        <f t="shared" si="8"/>
        <v>0</v>
      </c>
      <c r="M51" s="2">
        <f t="shared" si="27"/>
        <v>0</v>
      </c>
      <c r="T51">
        <f t="shared" si="28"/>
        <v>0</v>
      </c>
      <c r="W51">
        <f t="shared" si="29"/>
        <v>0</v>
      </c>
      <c r="X51">
        <f t="shared" si="30"/>
        <v>0</v>
      </c>
      <c r="AF51">
        <f t="shared" si="13"/>
        <v>0</v>
      </c>
      <c r="AH51">
        <f t="shared" si="14"/>
        <v>0</v>
      </c>
      <c r="AK51">
        <f t="shared" si="15"/>
        <v>0</v>
      </c>
      <c r="AU51">
        <f t="shared" si="31"/>
        <v>0</v>
      </c>
      <c r="AV51">
        <f t="shared" si="32"/>
        <v>0</v>
      </c>
      <c r="AW51" s="54">
        <f t="shared" si="18"/>
        <v>0</v>
      </c>
      <c r="AX51">
        <f t="shared" si="33"/>
        <v>0</v>
      </c>
      <c r="BG51">
        <f t="shared" si="34"/>
        <v>0</v>
      </c>
      <c r="BH51" s="11">
        <f t="shared" si="35"/>
        <v>0</v>
      </c>
    </row>
    <row r="52" spans="6:60" x14ac:dyDescent="0.2">
      <c r="F52">
        <f t="shared" si="23"/>
        <v>0</v>
      </c>
      <c r="G52">
        <f t="shared" si="24"/>
        <v>0</v>
      </c>
      <c r="H52">
        <f t="shared" si="25"/>
        <v>0</v>
      </c>
      <c r="I52" s="54">
        <f t="shared" si="6"/>
        <v>0</v>
      </c>
      <c r="K52">
        <f t="shared" si="26"/>
        <v>0</v>
      </c>
      <c r="L52">
        <f t="shared" si="8"/>
        <v>0</v>
      </c>
      <c r="M52" s="2">
        <f t="shared" si="27"/>
        <v>0</v>
      </c>
      <c r="T52">
        <f t="shared" si="28"/>
        <v>0</v>
      </c>
      <c r="W52">
        <f t="shared" si="29"/>
        <v>0</v>
      </c>
      <c r="X52">
        <f t="shared" si="30"/>
        <v>0</v>
      </c>
      <c r="AF52">
        <f t="shared" si="13"/>
        <v>0</v>
      </c>
      <c r="AH52">
        <f t="shared" si="14"/>
        <v>0</v>
      </c>
      <c r="AK52">
        <f t="shared" si="15"/>
        <v>0</v>
      </c>
      <c r="AU52">
        <f t="shared" si="31"/>
        <v>0</v>
      </c>
      <c r="AV52">
        <f t="shared" si="32"/>
        <v>0</v>
      </c>
      <c r="AW52" s="54">
        <f t="shared" si="18"/>
        <v>0</v>
      </c>
      <c r="AX52">
        <f t="shared" si="33"/>
        <v>0</v>
      </c>
      <c r="BG52">
        <f t="shared" si="34"/>
        <v>0</v>
      </c>
      <c r="BH52" s="11">
        <f t="shared" si="35"/>
        <v>0</v>
      </c>
    </row>
    <row r="53" spans="6:60" x14ac:dyDescent="0.2">
      <c r="F53">
        <f t="shared" si="23"/>
        <v>0</v>
      </c>
      <c r="G53">
        <f t="shared" si="24"/>
        <v>0</v>
      </c>
      <c r="H53">
        <f t="shared" si="25"/>
        <v>0</v>
      </c>
      <c r="I53" s="54">
        <f t="shared" si="6"/>
        <v>0</v>
      </c>
      <c r="K53">
        <f t="shared" si="26"/>
        <v>0</v>
      </c>
      <c r="L53">
        <f t="shared" si="8"/>
        <v>0</v>
      </c>
      <c r="M53" s="2">
        <f t="shared" si="27"/>
        <v>0</v>
      </c>
      <c r="T53">
        <f t="shared" si="28"/>
        <v>0</v>
      </c>
      <c r="W53">
        <f t="shared" si="29"/>
        <v>0</v>
      </c>
      <c r="X53">
        <f t="shared" si="30"/>
        <v>0</v>
      </c>
      <c r="AF53">
        <f t="shared" si="13"/>
        <v>0</v>
      </c>
      <c r="AH53">
        <f t="shared" si="14"/>
        <v>0</v>
      </c>
      <c r="AK53">
        <f t="shared" si="15"/>
        <v>0</v>
      </c>
      <c r="AU53">
        <f t="shared" si="31"/>
        <v>0</v>
      </c>
      <c r="AV53">
        <f t="shared" si="32"/>
        <v>0</v>
      </c>
      <c r="AW53" s="54">
        <f t="shared" si="18"/>
        <v>0</v>
      </c>
      <c r="AX53">
        <f t="shared" si="33"/>
        <v>0</v>
      </c>
      <c r="BG53">
        <f t="shared" si="34"/>
        <v>0</v>
      </c>
      <c r="BH53" s="11">
        <f t="shared" si="35"/>
        <v>0</v>
      </c>
    </row>
    <row r="54" spans="6:60" x14ac:dyDescent="0.2">
      <c r="F54">
        <f t="shared" si="23"/>
        <v>0</v>
      </c>
      <c r="G54">
        <f t="shared" si="24"/>
        <v>0</v>
      </c>
      <c r="H54">
        <f t="shared" si="25"/>
        <v>0</v>
      </c>
      <c r="I54" s="54">
        <f t="shared" si="6"/>
        <v>0</v>
      </c>
      <c r="K54">
        <f t="shared" si="26"/>
        <v>0</v>
      </c>
      <c r="L54">
        <f t="shared" si="8"/>
        <v>0</v>
      </c>
      <c r="M54" s="2">
        <f t="shared" si="27"/>
        <v>0</v>
      </c>
      <c r="T54">
        <f t="shared" si="28"/>
        <v>0</v>
      </c>
      <c r="W54">
        <f t="shared" si="29"/>
        <v>0</v>
      </c>
      <c r="X54">
        <f t="shared" si="30"/>
        <v>0</v>
      </c>
      <c r="AF54">
        <f t="shared" si="13"/>
        <v>0</v>
      </c>
      <c r="AH54">
        <f t="shared" si="14"/>
        <v>0</v>
      </c>
      <c r="AK54">
        <f t="shared" si="15"/>
        <v>0</v>
      </c>
      <c r="AU54">
        <f t="shared" si="31"/>
        <v>0</v>
      </c>
      <c r="AV54">
        <f t="shared" si="32"/>
        <v>0</v>
      </c>
      <c r="AW54" s="54">
        <f t="shared" si="18"/>
        <v>0</v>
      </c>
      <c r="AX54">
        <f t="shared" si="33"/>
        <v>0</v>
      </c>
      <c r="BG54">
        <f t="shared" si="34"/>
        <v>0</v>
      </c>
      <c r="BH54" s="11">
        <f t="shared" si="35"/>
        <v>0</v>
      </c>
    </row>
    <row r="55" spans="6:60" x14ac:dyDescent="0.2">
      <c r="F55">
        <f t="shared" si="23"/>
        <v>0</v>
      </c>
      <c r="G55">
        <f t="shared" si="24"/>
        <v>0</v>
      </c>
      <c r="H55">
        <f t="shared" si="25"/>
        <v>0</v>
      </c>
      <c r="I55" s="54">
        <f t="shared" si="6"/>
        <v>0</v>
      </c>
      <c r="K55">
        <f t="shared" si="26"/>
        <v>0</v>
      </c>
      <c r="L55">
        <f t="shared" si="8"/>
        <v>0</v>
      </c>
      <c r="M55" s="2">
        <f t="shared" si="27"/>
        <v>0</v>
      </c>
      <c r="T55">
        <f t="shared" si="28"/>
        <v>0</v>
      </c>
      <c r="W55">
        <f t="shared" si="29"/>
        <v>0</v>
      </c>
      <c r="X55">
        <f t="shared" si="30"/>
        <v>0</v>
      </c>
      <c r="AF55">
        <f t="shared" si="13"/>
        <v>0</v>
      </c>
      <c r="AH55">
        <f t="shared" si="14"/>
        <v>0</v>
      </c>
      <c r="AK55">
        <f t="shared" si="15"/>
        <v>0</v>
      </c>
      <c r="AU55">
        <f t="shared" si="31"/>
        <v>0</v>
      </c>
      <c r="AV55">
        <f t="shared" si="32"/>
        <v>0</v>
      </c>
      <c r="AW55" s="54">
        <f t="shared" si="18"/>
        <v>0</v>
      </c>
      <c r="AX55">
        <f t="shared" si="33"/>
        <v>0</v>
      </c>
      <c r="BG55">
        <f t="shared" si="34"/>
        <v>0</v>
      </c>
      <c r="BH55" s="11">
        <f t="shared" si="35"/>
        <v>0</v>
      </c>
    </row>
    <row r="56" spans="6:60" x14ac:dyDescent="0.2">
      <c r="F56">
        <f t="shared" si="23"/>
        <v>0</v>
      </c>
      <c r="G56">
        <f t="shared" si="24"/>
        <v>0</v>
      </c>
      <c r="H56">
        <f t="shared" si="25"/>
        <v>0</v>
      </c>
      <c r="I56" s="54">
        <f t="shared" si="6"/>
        <v>0</v>
      </c>
      <c r="K56">
        <f t="shared" si="26"/>
        <v>0</v>
      </c>
      <c r="L56">
        <f t="shared" si="8"/>
        <v>0</v>
      </c>
      <c r="M56" s="2">
        <f t="shared" si="27"/>
        <v>0</v>
      </c>
      <c r="T56">
        <f t="shared" si="28"/>
        <v>0</v>
      </c>
      <c r="W56">
        <f t="shared" si="29"/>
        <v>0</v>
      </c>
      <c r="X56">
        <f t="shared" si="30"/>
        <v>0</v>
      </c>
      <c r="AF56">
        <f t="shared" si="13"/>
        <v>0</v>
      </c>
      <c r="AH56">
        <f t="shared" si="14"/>
        <v>0</v>
      </c>
      <c r="AK56">
        <f t="shared" si="15"/>
        <v>0</v>
      </c>
      <c r="AU56">
        <f t="shared" si="31"/>
        <v>0</v>
      </c>
      <c r="AV56">
        <f t="shared" si="32"/>
        <v>0</v>
      </c>
      <c r="AW56" s="54">
        <f t="shared" si="18"/>
        <v>0</v>
      </c>
      <c r="AX56">
        <f t="shared" si="33"/>
        <v>0</v>
      </c>
      <c r="BG56">
        <f t="shared" si="34"/>
        <v>0</v>
      </c>
      <c r="BH56" s="11">
        <f t="shared" si="35"/>
        <v>0</v>
      </c>
    </row>
    <row r="57" spans="6:60" x14ac:dyDescent="0.2">
      <c r="F57">
        <f t="shared" si="23"/>
        <v>0</v>
      </c>
      <c r="G57">
        <f t="shared" si="24"/>
        <v>0</v>
      </c>
      <c r="H57">
        <f t="shared" si="25"/>
        <v>0</v>
      </c>
      <c r="I57" s="54">
        <f t="shared" si="6"/>
        <v>0</v>
      </c>
      <c r="K57">
        <f t="shared" si="26"/>
        <v>0</v>
      </c>
      <c r="L57">
        <f t="shared" si="8"/>
        <v>0</v>
      </c>
      <c r="M57" s="2">
        <f t="shared" si="27"/>
        <v>0</v>
      </c>
      <c r="T57">
        <f t="shared" si="28"/>
        <v>0</v>
      </c>
      <c r="W57">
        <f t="shared" si="29"/>
        <v>0</v>
      </c>
      <c r="X57">
        <f t="shared" si="30"/>
        <v>0</v>
      </c>
      <c r="AF57">
        <f t="shared" si="13"/>
        <v>0</v>
      </c>
      <c r="AH57">
        <f t="shared" si="14"/>
        <v>0</v>
      </c>
      <c r="AK57">
        <f t="shared" si="15"/>
        <v>0</v>
      </c>
      <c r="AU57">
        <f t="shared" si="31"/>
        <v>0</v>
      </c>
      <c r="AV57">
        <f t="shared" si="32"/>
        <v>0</v>
      </c>
      <c r="AW57" s="54">
        <f t="shared" si="18"/>
        <v>0</v>
      </c>
      <c r="AX57">
        <f t="shared" si="33"/>
        <v>0</v>
      </c>
      <c r="BG57">
        <f t="shared" si="34"/>
        <v>0</v>
      </c>
      <c r="BH57" s="11">
        <f t="shared" si="35"/>
        <v>0</v>
      </c>
    </row>
    <row r="58" spans="6:60" x14ac:dyDescent="0.2">
      <c r="F58">
        <f t="shared" si="23"/>
        <v>0</v>
      </c>
      <c r="G58">
        <f t="shared" si="24"/>
        <v>0</v>
      </c>
      <c r="H58">
        <f t="shared" si="25"/>
        <v>0</v>
      </c>
      <c r="I58" s="54">
        <f t="shared" si="6"/>
        <v>0</v>
      </c>
      <c r="K58">
        <f t="shared" si="26"/>
        <v>0</v>
      </c>
      <c r="L58">
        <f t="shared" si="8"/>
        <v>0</v>
      </c>
      <c r="M58" s="2">
        <f t="shared" si="27"/>
        <v>0</v>
      </c>
      <c r="T58">
        <f t="shared" si="28"/>
        <v>0</v>
      </c>
      <c r="W58">
        <f t="shared" si="29"/>
        <v>0</v>
      </c>
      <c r="X58">
        <f t="shared" si="30"/>
        <v>0</v>
      </c>
      <c r="AF58">
        <f t="shared" si="13"/>
        <v>0</v>
      </c>
      <c r="AH58">
        <f t="shared" si="14"/>
        <v>0</v>
      </c>
      <c r="AK58">
        <f t="shared" si="15"/>
        <v>0</v>
      </c>
      <c r="AU58">
        <f t="shared" si="31"/>
        <v>0</v>
      </c>
      <c r="AV58">
        <f t="shared" si="32"/>
        <v>0</v>
      </c>
      <c r="AW58" s="54">
        <f t="shared" si="18"/>
        <v>0</v>
      </c>
      <c r="AX58">
        <f t="shared" si="33"/>
        <v>0</v>
      </c>
      <c r="BG58">
        <f t="shared" si="34"/>
        <v>0</v>
      </c>
      <c r="BH58" s="11">
        <f t="shared" si="35"/>
        <v>0</v>
      </c>
    </row>
    <row r="59" spans="6:60" x14ac:dyDescent="0.2">
      <c r="F59">
        <f t="shared" si="23"/>
        <v>0</v>
      </c>
      <c r="G59">
        <f t="shared" si="24"/>
        <v>0</v>
      </c>
      <c r="H59">
        <f t="shared" si="25"/>
        <v>0</v>
      </c>
      <c r="I59" s="54">
        <f t="shared" si="6"/>
        <v>0</v>
      </c>
      <c r="K59">
        <f t="shared" si="26"/>
        <v>0</v>
      </c>
      <c r="L59">
        <f t="shared" si="8"/>
        <v>0</v>
      </c>
      <c r="M59" s="2">
        <f t="shared" si="27"/>
        <v>0</v>
      </c>
      <c r="T59">
        <f t="shared" si="28"/>
        <v>0</v>
      </c>
      <c r="W59">
        <f t="shared" si="29"/>
        <v>0</v>
      </c>
      <c r="X59">
        <f t="shared" si="30"/>
        <v>0</v>
      </c>
      <c r="AF59">
        <f t="shared" si="13"/>
        <v>0</v>
      </c>
      <c r="AH59">
        <f t="shared" si="14"/>
        <v>0</v>
      </c>
      <c r="AK59">
        <f t="shared" si="15"/>
        <v>0</v>
      </c>
      <c r="AU59">
        <f t="shared" si="31"/>
        <v>0</v>
      </c>
      <c r="AV59">
        <f t="shared" si="32"/>
        <v>0</v>
      </c>
      <c r="AW59" s="54">
        <f t="shared" si="18"/>
        <v>0</v>
      </c>
      <c r="AX59">
        <f t="shared" si="33"/>
        <v>0</v>
      </c>
      <c r="BG59">
        <f t="shared" si="34"/>
        <v>0</v>
      </c>
      <c r="BH59" s="11">
        <f t="shared" si="35"/>
        <v>0</v>
      </c>
    </row>
    <row r="60" spans="6:60" x14ac:dyDescent="0.2">
      <c r="F60">
        <f t="shared" si="23"/>
        <v>0</v>
      </c>
      <c r="G60">
        <f t="shared" si="24"/>
        <v>0</v>
      </c>
      <c r="H60">
        <f t="shared" si="25"/>
        <v>0</v>
      </c>
      <c r="I60" s="54">
        <f t="shared" si="6"/>
        <v>0</v>
      </c>
      <c r="K60">
        <f t="shared" si="26"/>
        <v>0</v>
      </c>
      <c r="L60">
        <f t="shared" si="8"/>
        <v>0</v>
      </c>
      <c r="M60" s="2">
        <f t="shared" si="27"/>
        <v>0</v>
      </c>
      <c r="T60">
        <f t="shared" si="28"/>
        <v>0</v>
      </c>
      <c r="W60">
        <f t="shared" si="29"/>
        <v>0</v>
      </c>
      <c r="X60">
        <f t="shared" si="30"/>
        <v>0</v>
      </c>
      <c r="AF60">
        <f t="shared" si="13"/>
        <v>0</v>
      </c>
      <c r="AH60">
        <f t="shared" si="14"/>
        <v>0</v>
      </c>
      <c r="AK60">
        <f t="shared" si="15"/>
        <v>0</v>
      </c>
      <c r="AU60">
        <f t="shared" si="31"/>
        <v>0</v>
      </c>
      <c r="AV60">
        <f t="shared" si="32"/>
        <v>0</v>
      </c>
      <c r="AW60" s="54">
        <f t="shared" si="18"/>
        <v>0</v>
      </c>
      <c r="AX60">
        <f t="shared" si="33"/>
        <v>0</v>
      </c>
      <c r="BG60">
        <f t="shared" si="34"/>
        <v>0</v>
      </c>
      <c r="BH60" s="11">
        <f t="shared" si="35"/>
        <v>0</v>
      </c>
    </row>
    <row r="61" spans="6:60" x14ac:dyDescent="0.2">
      <c r="F61">
        <f t="shared" si="23"/>
        <v>0</v>
      </c>
      <c r="G61">
        <f t="shared" si="24"/>
        <v>0</v>
      </c>
      <c r="H61">
        <f t="shared" si="25"/>
        <v>0</v>
      </c>
      <c r="I61" s="54">
        <f t="shared" si="6"/>
        <v>0</v>
      </c>
      <c r="K61">
        <f t="shared" si="26"/>
        <v>0</v>
      </c>
      <c r="L61">
        <f t="shared" si="8"/>
        <v>0</v>
      </c>
      <c r="M61" s="2">
        <f t="shared" si="27"/>
        <v>0</v>
      </c>
      <c r="T61">
        <f t="shared" si="28"/>
        <v>0</v>
      </c>
      <c r="W61">
        <f t="shared" si="29"/>
        <v>0</v>
      </c>
      <c r="X61">
        <f t="shared" si="30"/>
        <v>0</v>
      </c>
      <c r="AF61">
        <f t="shared" si="13"/>
        <v>0</v>
      </c>
      <c r="AH61">
        <f t="shared" si="14"/>
        <v>0</v>
      </c>
      <c r="AK61">
        <f t="shared" si="15"/>
        <v>0</v>
      </c>
      <c r="AU61">
        <f t="shared" si="31"/>
        <v>0</v>
      </c>
      <c r="AV61">
        <f t="shared" si="32"/>
        <v>0</v>
      </c>
      <c r="AW61" s="54">
        <f t="shared" si="18"/>
        <v>0</v>
      </c>
      <c r="AX61">
        <f t="shared" si="33"/>
        <v>0</v>
      </c>
      <c r="BG61">
        <f t="shared" si="34"/>
        <v>0</v>
      </c>
      <c r="BH61" s="11">
        <f t="shared" si="35"/>
        <v>0</v>
      </c>
    </row>
    <row r="62" spans="6:60" x14ac:dyDescent="0.2">
      <c r="F62">
        <f t="shared" si="23"/>
        <v>0</v>
      </c>
      <c r="G62">
        <f t="shared" si="24"/>
        <v>0</v>
      </c>
      <c r="H62">
        <f t="shared" si="25"/>
        <v>0</v>
      </c>
      <c r="I62" s="54">
        <f t="shared" si="6"/>
        <v>0</v>
      </c>
      <c r="K62">
        <f t="shared" si="26"/>
        <v>0</v>
      </c>
      <c r="L62">
        <f t="shared" si="8"/>
        <v>0</v>
      </c>
      <c r="M62" s="2">
        <f t="shared" si="27"/>
        <v>0</v>
      </c>
      <c r="T62">
        <f t="shared" si="28"/>
        <v>0</v>
      </c>
      <c r="W62">
        <f t="shared" si="29"/>
        <v>0</v>
      </c>
      <c r="X62">
        <f t="shared" si="30"/>
        <v>0</v>
      </c>
      <c r="AF62">
        <f t="shared" si="13"/>
        <v>0</v>
      </c>
      <c r="AH62">
        <f t="shared" si="14"/>
        <v>0</v>
      </c>
      <c r="AK62">
        <f t="shared" si="15"/>
        <v>0</v>
      </c>
      <c r="AU62">
        <f t="shared" si="31"/>
        <v>0</v>
      </c>
      <c r="AV62">
        <f t="shared" si="32"/>
        <v>0</v>
      </c>
      <c r="AW62" s="54">
        <f t="shared" si="18"/>
        <v>0</v>
      </c>
      <c r="AX62">
        <f t="shared" si="33"/>
        <v>0</v>
      </c>
      <c r="BG62">
        <f t="shared" si="34"/>
        <v>0</v>
      </c>
      <c r="BH62" s="11">
        <f t="shared" si="35"/>
        <v>0</v>
      </c>
    </row>
    <row r="63" spans="6:60" x14ac:dyDescent="0.2">
      <c r="F63">
        <f t="shared" si="23"/>
        <v>0</v>
      </c>
      <c r="G63">
        <f t="shared" si="24"/>
        <v>0</v>
      </c>
      <c r="H63">
        <f t="shared" si="25"/>
        <v>0</v>
      </c>
      <c r="I63" s="54">
        <f t="shared" si="6"/>
        <v>0</v>
      </c>
      <c r="K63">
        <f t="shared" si="26"/>
        <v>0</v>
      </c>
      <c r="L63">
        <f t="shared" si="8"/>
        <v>0</v>
      </c>
      <c r="M63" s="2">
        <f t="shared" si="27"/>
        <v>0</v>
      </c>
      <c r="T63">
        <f t="shared" si="28"/>
        <v>0</v>
      </c>
      <c r="W63">
        <f t="shared" si="29"/>
        <v>0</v>
      </c>
      <c r="X63">
        <f t="shared" si="30"/>
        <v>0</v>
      </c>
      <c r="AF63">
        <f t="shared" si="13"/>
        <v>0</v>
      </c>
      <c r="AH63">
        <f t="shared" si="14"/>
        <v>0</v>
      </c>
      <c r="AK63">
        <f t="shared" si="15"/>
        <v>0</v>
      </c>
      <c r="AU63">
        <f t="shared" si="31"/>
        <v>0</v>
      </c>
      <c r="AV63">
        <f t="shared" si="32"/>
        <v>0</v>
      </c>
      <c r="AW63" s="54">
        <f t="shared" si="18"/>
        <v>0</v>
      </c>
      <c r="AX63">
        <f t="shared" si="33"/>
        <v>0</v>
      </c>
      <c r="BG63">
        <f t="shared" si="34"/>
        <v>0</v>
      </c>
      <c r="BH63" s="11">
        <f t="shared" si="35"/>
        <v>0</v>
      </c>
    </row>
    <row r="64" spans="6:60" x14ac:dyDescent="0.2">
      <c r="F64">
        <f t="shared" si="23"/>
        <v>0</v>
      </c>
      <c r="G64">
        <f t="shared" si="24"/>
        <v>0</v>
      </c>
      <c r="H64">
        <f t="shared" si="25"/>
        <v>0</v>
      </c>
      <c r="I64" s="54">
        <f t="shared" si="6"/>
        <v>0</v>
      </c>
      <c r="K64">
        <f t="shared" si="26"/>
        <v>0</v>
      </c>
      <c r="L64">
        <f t="shared" si="8"/>
        <v>0</v>
      </c>
      <c r="M64" s="2">
        <f t="shared" si="27"/>
        <v>0</v>
      </c>
      <c r="T64">
        <f t="shared" si="28"/>
        <v>0</v>
      </c>
      <c r="W64">
        <f t="shared" si="29"/>
        <v>0</v>
      </c>
      <c r="X64">
        <f t="shared" si="30"/>
        <v>0</v>
      </c>
      <c r="AF64">
        <f t="shared" si="13"/>
        <v>0</v>
      </c>
      <c r="AH64">
        <f t="shared" si="14"/>
        <v>0</v>
      </c>
      <c r="AK64">
        <f t="shared" si="15"/>
        <v>0</v>
      </c>
      <c r="AU64">
        <f t="shared" si="31"/>
        <v>0</v>
      </c>
      <c r="AV64">
        <f t="shared" si="32"/>
        <v>0</v>
      </c>
      <c r="AW64" s="54">
        <f t="shared" si="18"/>
        <v>0</v>
      </c>
      <c r="AX64">
        <f t="shared" si="33"/>
        <v>0</v>
      </c>
      <c r="BG64">
        <f t="shared" si="34"/>
        <v>0</v>
      </c>
      <c r="BH64" s="11">
        <f t="shared" si="35"/>
        <v>0</v>
      </c>
    </row>
    <row r="65" spans="6:60" x14ac:dyDescent="0.2">
      <c r="F65">
        <f t="shared" si="23"/>
        <v>0</v>
      </c>
      <c r="G65">
        <f t="shared" si="24"/>
        <v>0</v>
      </c>
      <c r="H65">
        <f t="shared" si="25"/>
        <v>0</v>
      </c>
      <c r="I65" s="54">
        <f t="shared" si="6"/>
        <v>0</v>
      </c>
      <c r="K65">
        <f t="shared" si="26"/>
        <v>0</v>
      </c>
      <c r="L65">
        <f t="shared" si="8"/>
        <v>0</v>
      </c>
      <c r="M65" s="2">
        <f t="shared" si="27"/>
        <v>0</v>
      </c>
      <c r="T65">
        <f t="shared" si="28"/>
        <v>0</v>
      </c>
      <c r="W65">
        <f t="shared" si="29"/>
        <v>0</v>
      </c>
      <c r="X65">
        <f t="shared" si="30"/>
        <v>0</v>
      </c>
      <c r="AF65">
        <f t="shared" si="13"/>
        <v>0</v>
      </c>
      <c r="AH65">
        <f t="shared" si="14"/>
        <v>0</v>
      </c>
      <c r="AK65">
        <f t="shared" si="15"/>
        <v>0</v>
      </c>
      <c r="AU65">
        <f t="shared" si="31"/>
        <v>0</v>
      </c>
      <c r="AV65">
        <f t="shared" si="32"/>
        <v>0</v>
      </c>
      <c r="AW65" s="54">
        <f t="shared" si="18"/>
        <v>0</v>
      </c>
      <c r="AX65">
        <f t="shared" si="33"/>
        <v>0</v>
      </c>
      <c r="BG65">
        <f t="shared" si="34"/>
        <v>0</v>
      </c>
      <c r="BH65" s="11">
        <f t="shared" si="35"/>
        <v>0</v>
      </c>
    </row>
    <row r="66" spans="6:60" x14ac:dyDescent="0.2">
      <c r="F66">
        <f t="shared" si="23"/>
        <v>0</v>
      </c>
      <c r="G66">
        <f t="shared" si="24"/>
        <v>0</v>
      </c>
      <c r="H66">
        <f t="shared" si="25"/>
        <v>0</v>
      </c>
      <c r="I66" s="54">
        <f t="shared" si="6"/>
        <v>0</v>
      </c>
      <c r="K66">
        <f t="shared" si="26"/>
        <v>0</v>
      </c>
      <c r="L66">
        <f t="shared" si="8"/>
        <v>0</v>
      </c>
      <c r="M66" s="2">
        <f t="shared" si="27"/>
        <v>0</v>
      </c>
      <c r="T66">
        <f t="shared" si="28"/>
        <v>0</v>
      </c>
      <c r="W66">
        <f t="shared" si="29"/>
        <v>0</v>
      </c>
      <c r="X66">
        <f t="shared" si="30"/>
        <v>0</v>
      </c>
      <c r="AF66">
        <f t="shared" si="13"/>
        <v>0</v>
      </c>
      <c r="AH66">
        <f t="shared" si="14"/>
        <v>0</v>
      </c>
      <c r="AK66">
        <f t="shared" si="15"/>
        <v>0</v>
      </c>
      <c r="AU66">
        <f t="shared" si="31"/>
        <v>0</v>
      </c>
      <c r="AV66">
        <f t="shared" si="32"/>
        <v>0</v>
      </c>
      <c r="AW66" s="54">
        <f t="shared" si="18"/>
        <v>0</v>
      </c>
      <c r="AX66">
        <f t="shared" si="33"/>
        <v>0</v>
      </c>
      <c r="BG66">
        <f t="shared" si="34"/>
        <v>0</v>
      </c>
      <c r="BH66" s="11">
        <f t="shared" si="35"/>
        <v>0</v>
      </c>
    </row>
    <row r="67" spans="6:60" x14ac:dyDescent="0.2">
      <c r="F67">
        <f t="shared" si="23"/>
        <v>0</v>
      </c>
      <c r="G67">
        <f t="shared" si="24"/>
        <v>0</v>
      </c>
      <c r="H67">
        <f t="shared" si="25"/>
        <v>0</v>
      </c>
      <c r="I67" s="54">
        <f t="shared" si="6"/>
        <v>0</v>
      </c>
      <c r="K67">
        <f t="shared" si="26"/>
        <v>0</v>
      </c>
      <c r="L67">
        <f t="shared" si="8"/>
        <v>0</v>
      </c>
      <c r="M67" s="2">
        <f t="shared" si="27"/>
        <v>0</v>
      </c>
      <c r="T67">
        <f t="shared" si="28"/>
        <v>0</v>
      </c>
      <c r="W67">
        <f t="shared" si="29"/>
        <v>0</v>
      </c>
      <c r="X67">
        <f t="shared" si="30"/>
        <v>0</v>
      </c>
      <c r="AF67">
        <f t="shared" si="13"/>
        <v>0</v>
      </c>
      <c r="AH67">
        <f t="shared" si="14"/>
        <v>0</v>
      </c>
      <c r="AK67">
        <f t="shared" si="15"/>
        <v>0</v>
      </c>
      <c r="AU67">
        <f t="shared" si="31"/>
        <v>0</v>
      </c>
      <c r="AV67">
        <f t="shared" si="32"/>
        <v>0</v>
      </c>
      <c r="AW67" s="54">
        <f t="shared" si="18"/>
        <v>0</v>
      </c>
      <c r="AX67">
        <f t="shared" si="33"/>
        <v>0</v>
      </c>
      <c r="BG67">
        <f t="shared" si="34"/>
        <v>0</v>
      </c>
      <c r="BH67" s="11">
        <f t="shared" si="35"/>
        <v>0</v>
      </c>
    </row>
    <row r="68" spans="6:60" x14ac:dyDescent="0.2">
      <c r="F68">
        <f t="shared" si="23"/>
        <v>0</v>
      </c>
      <c r="G68">
        <f t="shared" si="24"/>
        <v>0</v>
      </c>
      <c r="H68">
        <f t="shared" si="25"/>
        <v>0</v>
      </c>
      <c r="I68" s="54">
        <f t="shared" si="6"/>
        <v>0</v>
      </c>
      <c r="K68">
        <f t="shared" si="26"/>
        <v>0</v>
      </c>
      <c r="L68">
        <f t="shared" si="8"/>
        <v>0</v>
      </c>
      <c r="M68" s="2">
        <f t="shared" si="27"/>
        <v>0</v>
      </c>
      <c r="T68">
        <f t="shared" si="28"/>
        <v>0</v>
      </c>
      <c r="W68">
        <f t="shared" si="29"/>
        <v>0</v>
      </c>
      <c r="X68">
        <f t="shared" si="30"/>
        <v>0</v>
      </c>
      <c r="AF68">
        <f t="shared" si="13"/>
        <v>0</v>
      </c>
      <c r="AH68">
        <f t="shared" si="14"/>
        <v>0</v>
      </c>
      <c r="AK68">
        <f t="shared" si="15"/>
        <v>0</v>
      </c>
      <c r="AU68">
        <f t="shared" si="31"/>
        <v>0</v>
      </c>
      <c r="AV68">
        <f t="shared" si="32"/>
        <v>0</v>
      </c>
      <c r="AW68" s="54">
        <f t="shared" si="18"/>
        <v>0</v>
      </c>
      <c r="AX68">
        <f t="shared" si="33"/>
        <v>0</v>
      </c>
      <c r="BG68">
        <f t="shared" si="34"/>
        <v>0</v>
      </c>
      <c r="BH68" s="11">
        <f t="shared" si="35"/>
        <v>0</v>
      </c>
    </row>
    <row r="69" spans="6:60" x14ac:dyDescent="0.2">
      <c r="F69">
        <f t="shared" si="23"/>
        <v>0</v>
      </c>
      <c r="G69">
        <f t="shared" si="24"/>
        <v>0</v>
      </c>
      <c r="H69">
        <f t="shared" si="25"/>
        <v>0</v>
      </c>
      <c r="I69" s="54">
        <f t="shared" ref="I69:I83" si="36">LEN(SUBSTITUTE(B69," ",""))</f>
        <v>0</v>
      </c>
      <c r="K69">
        <f t="shared" si="26"/>
        <v>0</v>
      </c>
      <c r="L69">
        <f t="shared" ref="L69:L83" si="37">LEN(SUBSTITUTE(SUBSTITUTE(SUBSTITUTE(SUBSTITUTE(SUBSTITUTE(SUBSTITUTE(SUBSTITUTE(SUBSTITUTE(SUBSTITUTE(SUBSTITUTE(SUBSTITUTE(SUBSTITUTE(SUBSTITUTE(SUBSTITUTE(SUBSTITUTE(SUBSTITUTE(SUBSTITUTE(SUBSTITUTE(SUBSTITUTE(B69," ",""),".",""),",",""),"?",""),"!",""),";",""),"(",""),")",""),"[",""),"]",""),"-",""),"{",""),"}",""),"/",""),"+",""),"*",""),"_",""),"&amp;",""),"#",""))</f>
        <v>0</v>
      </c>
      <c r="M69" s="2">
        <f t="shared" si="27"/>
        <v>0</v>
      </c>
      <c r="T69">
        <f t="shared" si="28"/>
        <v>0</v>
      </c>
      <c r="W69">
        <f t="shared" si="29"/>
        <v>0</v>
      </c>
      <c r="X69">
        <f t="shared" si="30"/>
        <v>0</v>
      </c>
      <c r="AF69">
        <f t="shared" ref="AF69:AF83" si="38">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83" si="39">IF(G69&gt;0,IF((LEN(B69)-LEN(SUBSTITUTE(B69,"/","")))&gt;0,0,1),0)</f>
        <v>0</v>
      </c>
      <c r="AK69">
        <f t="shared" ref="AK69:AK83" si="40">IF(G69&gt;0,IF(((LEN(B69)-LEN(SUBSTITUTE(B69,"(","")))+(LEN(B69)-LEN(SUBSTITUTE(B69,")","")))+(LEN(B69)-LEN(SUBSTITUTE(B69,"[","")))+(LEN(B69)-LEN(SUBSTITUTE(B69,"]","")))+(LEN(B69)-LEN(SUBSTITUTE(B69,"{","")))+(LEN(B69)-LEN(SUBSTITUTE(B69,"}",""))))&gt;0,0,1),0)</f>
        <v>0</v>
      </c>
      <c r="AU69">
        <f t="shared" si="31"/>
        <v>0</v>
      </c>
      <c r="AV69">
        <f t="shared" si="32"/>
        <v>0</v>
      </c>
      <c r="AW69" s="54">
        <f t="shared" ref="AW69:AW83" si="41">IF(G69=0,0,((0.0588*M69*100)-(0.296*(F69/G69)*100)-15.8))</f>
        <v>0</v>
      </c>
      <c r="AX69">
        <f t="shared" si="33"/>
        <v>0</v>
      </c>
      <c r="BG69">
        <f t="shared" si="34"/>
        <v>0</v>
      </c>
      <c r="BH69" s="11">
        <f t="shared" si="35"/>
        <v>0</v>
      </c>
    </row>
    <row r="70" spans="6:60" x14ac:dyDescent="0.2">
      <c r="F70">
        <f t="shared" si="23"/>
        <v>0</v>
      </c>
      <c r="G70">
        <f t="shared" si="24"/>
        <v>0</v>
      </c>
      <c r="H70">
        <f t="shared" si="25"/>
        <v>0</v>
      </c>
      <c r="I70" s="54">
        <f t="shared" si="36"/>
        <v>0</v>
      </c>
      <c r="K70">
        <f t="shared" si="26"/>
        <v>0</v>
      </c>
      <c r="L70">
        <f t="shared" si="37"/>
        <v>0</v>
      </c>
      <c r="M70" s="2">
        <f t="shared" si="27"/>
        <v>0</v>
      </c>
      <c r="T70">
        <f t="shared" si="28"/>
        <v>0</v>
      </c>
      <c r="W70">
        <f t="shared" si="29"/>
        <v>0</v>
      </c>
      <c r="X70">
        <f t="shared" si="30"/>
        <v>0</v>
      </c>
      <c r="AF70">
        <f t="shared" si="38"/>
        <v>0</v>
      </c>
      <c r="AH70">
        <f t="shared" si="39"/>
        <v>0</v>
      </c>
      <c r="AK70">
        <f t="shared" si="40"/>
        <v>0</v>
      </c>
      <c r="AU70">
        <f t="shared" si="31"/>
        <v>0</v>
      </c>
      <c r="AV70">
        <f t="shared" si="32"/>
        <v>0</v>
      </c>
      <c r="AW70" s="54">
        <f t="shared" si="41"/>
        <v>0</v>
      </c>
      <c r="AX70">
        <f t="shared" si="33"/>
        <v>0</v>
      </c>
      <c r="BG70">
        <f t="shared" si="34"/>
        <v>0</v>
      </c>
      <c r="BH70" s="11">
        <f t="shared" si="35"/>
        <v>0</v>
      </c>
    </row>
    <row r="71" spans="6:60" x14ac:dyDescent="0.2">
      <c r="F71">
        <f t="shared" si="23"/>
        <v>0</v>
      </c>
      <c r="G71">
        <f t="shared" si="24"/>
        <v>0</v>
      </c>
      <c r="H71">
        <f t="shared" si="25"/>
        <v>0</v>
      </c>
      <c r="I71" s="54">
        <f t="shared" si="36"/>
        <v>0</v>
      </c>
      <c r="K71">
        <f t="shared" si="26"/>
        <v>0</v>
      </c>
      <c r="L71">
        <f t="shared" si="37"/>
        <v>0</v>
      </c>
      <c r="M71" s="2">
        <f t="shared" si="27"/>
        <v>0</v>
      </c>
      <c r="T71">
        <f t="shared" si="28"/>
        <v>0</v>
      </c>
      <c r="W71">
        <f t="shared" si="29"/>
        <v>0</v>
      </c>
      <c r="X71">
        <f t="shared" si="30"/>
        <v>0</v>
      </c>
      <c r="AF71">
        <f t="shared" si="38"/>
        <v>0</v>
      </c>
      <c r="AH71">
        <f t="shared" si="39"/>
        <v>0</v>
      </c>
      <c r="AK71">
        <f t="shared" si="40"/>
        <v>0</v>
      </c>
      <c r="AU71">
        <f t="shared" si="31"/>
        <v>0</v>
      </c>
      <c r="AV71">
        <f t="shared" si="32"/>
        <v>0</v>
      </c>
      <c r="AW71" s="54">
        <f t="shared" si="41"/>
        <v>0</v>
      </c>
      <c r="AX71">
        <f t="shared" si="33"/>
        <v>0</v>
      </c>
      <c r="BG71">
        <f t="shared" si="34"/>
        <v>0</v>
      </c>
      <c r="BH71" s="11">
        <f t="shared" si="35"/>
        <v>0</v>
      </c>
    </row>
    <row r="72" spans="6:60" x14ac:dyDescent="0.2">
      <c r="F72">
        <f t="shared" si="23"/>
        <v>0</v>
      </c>
      <c r="G72">
        <f t="shared" si="24"/>
        <v>0</v>
      </c>
      <c r="H72">
        <f t="shared" si="25"/>
        <v>0</v>
      </c>
      <c r="I72" s="54">
        <f t="shared" si="36"/>
        <v>0</v>
      </c>
      <c r="K72">
        <f t="shared" si="26"/>
        <v>0</v>
      </c>
      <c r="L72">
        <f t="shared" si="37"/>
        <v>0</v>
      </c>
      <c r="M72" s="2">
        <f t="shared" si="27"/>
        <v>0</v>
      </c>
      <c r="T72">
        <f t="shared" si="28"/>
        <v>0</v>
      </c>
      <c r="W72">
        <f t="shared" si="29"/>
        <v>0</v>
      </c>
      <c r="X72">
        <f t="shared" si="30"/>
        <v>0</v>
      </c>
      <c r="AF72">
        <f t="shared" si="38"/>
        <v>0</v>
      </c>
      <c r="AH72">
        <f t="shared" si="39"/>
        <v>0</v>
      </c>
      <c r="AK72">
        <f t="shared" si="40"/>
        <v>0</v>
      </c>
      <c r="AU72">
        <f t="shared" si="31"/>
        <v>0</v>
      </c>
      <c r="AV72">
        <f t="shared" si="32"/>
        <v>0</v>
      </c>
      <c r="AW72" s="54">
        <f t="shared" si="41"/>
        <v>0</v>
      </c>
      <c r="AX72">
        <f t="shared" si="33"/>
        <v>0</v>
      </c>
      <c r="BG72">
        <f t="shared" si="34"/>
        <v>0</v>
      </c>
      <c r="BH72" s="11">
        <f t="shared" si="35"/>
        <v>0</v>
      </c>
    </row>
    <row r="73" spans="6:60" x14ac:dyDescent="0.2">
      <c r="F73">
        <f t="shared" si="23"/>
        <v>0</v>
      </c>
      <c r="G73">
        <f t="shared" si="24"/>
        <v>0</v>
      </c>
      <c r="H73">
        <f t="shared" si="25"/>
        <v>0</v>
      </c>
      <c r="I73" s="54">
        <f t="shared" si="36"/>
        <v>0</v>
      </c>
      <c r="K73">
        <f t="shared" si="26"/>
        <v>0</v>
      </c>
      <c r="L73">
        <f t="shared" si="37"/>
        <v>0</v>
      </c>
      <c r="M73" s="2">
        <f t="shared" si="27"/>
        <v>0</v>
      </c>
      <c r="T73">
        <f t="shared" si="28"/>
        <v>0</v>
      </c>
      <c r="W73">
        <f t="shared" si="29"/>
        <v>0</v>
      </c>
      <c r="X73">
        <f t="shared" si="30"/>
        <v>0</v>
      </c>
      <c r="AF73">
        <f t="shared" si="38"/>
        <v>0</v>
      </c>
      <c r="AH73">
        <f t="shared" si="39"/>
        <v>0</v>
      </c>
      <c r="AK73">
        <f t="shared" si="40"/>
        <v>0</v>
      </c>
      <c r="AU73">
        <f t="shared" si="31"/>
        <v>0</v>
      </c>
      <c r="AV73">
        <f t="shared" si="32"/>
        <v>0</v>
      </c>
      <c r="AW73" s="54">
        <f t="shared" si="41"/>
        <v>0</v>
      </c>
      <c r="AX73">
        <f t="shared" si="33"/>
        <v>0</v>
      </c>
      <c r="BG73">
        <f t="shared" si="34"/>
        <v>0</v>
      </c>
      <c r="BH73" s="11">
        <f t="shared" si="35"/>
        <v>0</v>
      </c>
    </row>
    <row r="74" spans="6:60" x14ac:dyDescent="0.2">
      <c r="F74">
        <f t="shared" si="23"/>
        <v>0</v>
      </c>
      <c r="G74">
        <f t="shared" si="24"/>
        <v>0</v>
      </c>
      <c r="H74">
        <f t="shared" si="25"/>
        <v>0</v>
      </c>
      <c r="I74" s="54">
        <f t="shared" si="36"/>
        <v>0</v>
      </c>
      <c r="K74">
        <f t="shared" si="26"/>
        <v>0</v>
      </c>
      <c r="L74">
        <f t="shared" si="37"/>
        <v>0</v>
      </c>
      <c r="M74" s="2">
        <f t="shared" si="27"/>
        <v>0</v>
      </c>
      <c r="T74">
        <f t="shared" si="28"/>
        <v>0</v>
      </c>
      <c r="W74">
        <f t="shared" si="29"/>
        <v>0</v>
      </c>
      <c r="X74">
        <f t="shared" si="30"/>
        <v>0</v>
      </c>
      <c r="AF74">
        <f t="shared" si="38"/>
        <v>0</v>
      </c>
      <c r="AH74">
        <f t="shared" si="39"/>
        <v>0</v>
      </c>
      <c r="AK74">
        <f t="shared" si="40"/>
        <v>0</v>
      </c>
      <c r="AU74">
        <f t="shared" si="31"/>
        <v>0</v>
      </c>
      <c r="AV74">
        <f t="shared" si="32"/>
        <v>0</v>
      </c>
      <c r="AW74" s="54">
        <f t="shared" si="41"/>
        <v>0</v>
      </c>
      <c r="AX74">
        <f t="shared" si="33"/>
        <v>0</v>
      </c>
      <c r="BG74">
        <f t="shared" si="34"/>
        <v>0</v>
      </c>
      <c r="BH74" s="11">
        <f t="shared" si="35"/>
        <v>0</v>
      </c>
    </row>
    <row r="75" spans="6:60" x14ac:dyDescent="0.2">
      <c r="F75">
        <f t="shared" si="23"/>
        <v>0</v>
      </c>
      <c r="G75">
        <f t="shared" si="24"/>
        <v>0</v>
      </c>
      <c r="H75">
        <f t="shared" si="25"/>
        <v>0</v>
      </c>
      <c r="I75" s="54">
        <f t="shared" si="36"/>
        <v>0</v>
      </c>
      <c r="K75">
        <f t="shared" si="26"/>
        <v>0</v>
      </c>
      <c r="L75">
        <f t="shared" si="37"/>
        <v>0</v>
      </c>
      <c r="M75" s="2">
        <f t="shared" si="27"/>
        <v>0</v>
      </c>
      <c r="T75">
        <f t="shared" si="28"/>
        <v>0</v>
      </c>
      <c r="W75">
        <f t="shared" si="29"/>
        <v>0</v>
      </c>
      <c r="X75">
        <f t="shared" si="30"/>
        <v>0</v>
      </c>
      <c r="AF75">
        <f t="shared" si="38"/>
        <v>0</v>
      </c>
      <c r="AH75">
        <f t="shared" si="39"/>
        <v>0</v>
      </c>
      <c r="AK75">
        <f t="shared" si="40"/>
        <v>0</v>
      </c>
      <c r="AU75">
        <f t="shared" si="31"/>
        <v>0</v>
      </c>
      <c r="AV75">
        <f t="shared" si="32"/>
        <v>0</v>
      </c>
      <c r="AW75" s="54">
        <f t="shared" si="41"/>
        <v>0</v>
      </c>
      <c r="AX75">
        <f t="shared" si="33"/>
        <v>0</v>
      </c>
      <c r="BG75">
        <f t="shared" si="34"/>
        <v>0</v>
      </c>
      <c r="BH75" s="11">
        <f t="shared" si="35"/>
        <v>0</v>
      </c>
    </row>
    <row r="76" spans="6:60" x14ac:dyDescent="0.2">
      <c r="F76">
        <f t="shared" si="23"/>
        <v>0</v>
      </c>
      <c r="G76">
        <f t="shared" si="24"/>
        <v>0</v>
      </c>
      <c r="H76">
        <f t="shared" si="25"/>
        <v>0</v>
      </c>
      <c r="I76" s="54">
        <f t="shared" si="36"/>
        <v>0</v>
      </c>
      <c r="K76">
        <f t="shared" si="26"/>
        <v>0</v>
      </c>
      <c r="L76">
        <f t="shared" si="37"/>
        <v>0</v>
      </c>
      <c r="M76" s="2">
        <f t="shared" si="27"/>
        <v>0</v>
      </c>
      <c r="T76">
        <f t="shared" si="28"/>
        <v>0</v>
      </c>
      <c r="W76">
        <f t="shared" si="29"/>
        <v>0</v>
      </c>
      <c r="X76">
        <f t="shared" si="30"/>
        <v>0</v>
      </c>
      <c r="AF76">
        <f t="shared" si="38"/>
        <v>0</v>
      </c>
      <c r="AH76">
        <f t="shared" si="39"/>
        <v>0</v>
      </c>
      <c r="AK76">
        <f t="shared" si="40"/>
        <v>0</v>
      </c>
      <c r="AU76">
        <f t="shared" si="31"/>
        <v>0</v>
      </c>
      <c r="AV76">
        <f t="shared" si="32"/>
        <v>0</v>
      </c>
      <c r="AW76" s="54">
        <f t="shared" si="41"/>
        <v>0</v>
      </c>
      <c r="AX76">
        <f t="shared" si="33"/>
        <v>0</v>
      </c>
      <c r="BG76">
        <f t="shared" si="34"/>
        <v>0</v>
      </c>
      <c r="BH76" s="11">
        <f t="shared" si="35"/>
        <v>0</v>
      </c>
    </row>
    <row r="77" spans="6:60" x14ac:dyDescent="0.2">
      <c r="F77">
        <f t="shared" si="23"/>
        <v>0</v>
      </c>
      <c r="G77">
        <f t="shared" si="24"/>
        <v>0</v>
      </c>
      <c r="H77">
        <f t="shared" si="25"/>
        <v>0</v>
      </c>
      <c r="I77" s="54">
        <f t="shared" si="36"/>
        <v>0</v>
      </c>
      <c r="K77">
        <f t="shared" si="26"/>
        <v>0</v>
      </c>
      <c r="L77">
        <f t="shared" si="37"/>
        <v>0</v>
      </c>
      <c r="M77" s="2">
        <f t="shared" si="27"/>
        <v>0</v>
      </c>
      <c r="T77">
        <f t="shared" si="28"/>
        <v>0</v>
      </c>
      <c r="W77">
        <f t="shared" si="29"/>
        <v>0</v>
      </c>
      <c r="X77">
        <f t="shared" si="30"/>
        <v>0</v>
      </c>
      <c r="AF77">
        <f t="shared" si="38"/>
        <v>0</v>
      </c>
      <c r="AH77">
        <f t="shared" si="39"/>
        <v>0</v>
      </c>
      <c r="AK77">
        <f t="shared" si="40"/>
        <v>0</v>
      </c>
      <c r="AU77">
        <f t="shared" si="31"/>
        <v>0</v>
      </c>
      <c r="AV77">
        <f t="shared" si="32"/>
        <v>0</v>
      </c>
      <c r="AW77" s="54">
        <f t="shared" si="41"/>
        <v>0</v>
      </c>
      <c r="AX77">
        <f t="shared" si="33"/>
        <v>0</v>
      </c>
      <c r="BG77">
        <f t="shared" si="34"/>
        <v>0</v>
      </c>
      <c r="BH77" s="11">
        <f t="shared" si="35"/>
        <v>0</v>
      </c>
    </row>
    <row r="78" spans="6:60" x14ac:dyDescent="0.2">
      <c r="F78">
        <f t="shared" si="23"/>
        <v>0</v>
      </c>
      <c r="G78">
        <f t="shared" si="24"/>
        <v>0</v>
      </c>
      <c r="H78">
        <f t="shared" si="25"/>
        <v>0</v>
      </c>
      <c r="I78" s="54">
        <f t="shared" si="36"/>
        <v>0</v>
      </c>
      <c r="K78">
        <f t="shared" si="26"/>
        <v>0</v>
      </c>
      <c r="L78">
        <f t="shared" si="37"/>
        <v>0</v>
      </c>
      <c r="M78" s="2">
        <f t="shared" si="27"/>
        <v>0</v>
      </c>
      <c r="T78">
        <f t="shared" si="28"/>
        <v>0</v>
      </c>
      <c r="W78">
        <f t="shared" si="29"/>
        <v>0</v>
      </c>
      <c r="X78">
        <f t="shared" si="30"/>
        <v>0</v>
      </c>
      <c r="AF78">
        <f t="shared" si="38"/>
        <v>0</v>
      </c>
      <c r="AH78">
        <f t="shared" si="39"/>
        <v>0</v>
      </c>
      <c r="AK78">
        <f t="shared" si="40"/>
        <v>0</v>
      </c>
      <c r="AU78">
        <f t="shared" si="31"/>
        <v>0</v>
      </c>
      <c r="AV78">
        <f t="shared" si="32"/>
        <v>0</v>
      </c>
      <c r="AW78" s="54">
        <f t="shared" si="41"/>
        <v>0</v>
      </c>
      <c r="AX78">
        <f t="shared" si="33"/>
        <v>0</v>
      </c>
      <c r="BG78">
        <f t="shared" si="34"/>
        <v>0</v>
      </c>
      <c r="BH78" s="11">
        <f t="shared" si="35"/>
        <v>0</v>
      </c>
    </row>
    <row r="79" spans="6:60" x14ac:dyDescent="0.2">
      <c r="F79">
        <f t="shared" si="23"/>
        <v>0</v>
      </c>
      <c r="G79">
        <f t="shared" si="24"/>
        <v>0</v>
      </c>
      <c r="H79">
        <f t="shared" si="25"/>
        <v>0</v>
      </c>
      <c r="I79" s="54">
        <f t="shared" si="36"/>
        <v>0</v>
      </c>
      <c r="K79">
        <f t="shared" si="26"/>
        <v>0</v>
      </c>
      <c r="L79">
        <f t="shared" si="37"/>
        <v>0</v>
      </c>
      <c r="M79" s="2">
        <f t="shared" si="27"/>
        <v>0</v>
      </c>
      <c r="T79">
        <f t="shared" si="28"/>
        <v>0</v>
      </c>
      <c r="W79">
        <f t="shared" si="29"/>
        <v>0</v>
      </c>
      <c r="X79">
        <f t="shared" si="30"/>
        <v>0</v>
      </c>
      <c r="AF79">
        <f t="shared" si="38"/>
        <v>0</v>
      </c>
      <c r="AH79">
        <f t="shared" si="39"/>
        <v>0</v>
      </c>
      <c r="AK79">
        <f t="shared" si="40"/>
        <v>0</v>
      </c>
      <c r="AU79">
        <f t="shared" si="31"/>
        <v>0</v>
      </c>
      <c r="AV79">
        <f t="shared" si="32"/>
        <v>0</v>
      </c>
      <c r="AW79" s="54">
        <f t="shared" si="41"/>
        <v>0</v>
      </c>
      <c r="AX79">
        <f t="shared" si="33"/>
        <v>0</v>
      </c>
      <c r="BG79">
        <f t="shared" si="34"/>
        <v>0</v>
      </c>
      <c r="BH79" s="11">
        <f t="shared" si="35"/>
        <v>0</v>
      </c>
    </row>
    <row r="80" spans="6:60" x14ac:dyDescent="0.2">
      <c r="F80">
        <f t="shared" si="23"/>
        <v>0</v>
      </c>
      <c r="G80">
        <f t="shared" si="24"/>
        <v>0</v>
      </c>
      <c r="H80">
        <f t="shared" si="25"/>
        <v>0</v>
      </c>
      <c r="I80" s="54">
        <f t="shared" si="36"/>
        <v>0</v>
      </c>
      <c r="K80">
        <f t="shared" si="26"/>
        <v>0</v>
      </c>
      <c r="L80">
        <f t="shared" si="37"/>
        <v>0</v>
      </c>
      <c r="M80" s="2">
        <f t="shared" si="27"/>
        <v>0</v>
      </c>
      <c r="T80">
        <f t="shared" si="28"/>
        <v>0</v>
      </c>
      <c r="W80">
        <f t="shared" si="29"/>
        <v>0</v>
      </c>
      <c r="X80">
        <f t="shared" si="30"/>
        <v>0</v>
      </c>
      <c r="AF80">
        <f t="shared" si="38"/>
        <v>0</v>
      </c>
      <c r="AH80">
        <f t="shared" si="39"/>
        <v>0</v>
      </c>
      <c r="AK80">
        <f t="shared" si="40"/>
        <v>0</v>
      </c>
      <c r="AU80">
        <f t="shared" si="31"/>
        <v>0</v>
      </c>
      <c r="AV80">
        <f t="shared" si="32"/>
        <v>0</v>
      </c>
      <c r="AW80" s="54">
        <f t="shared" si="41"/>
        <v>0</v>
      </c>
      <c r="AX80">
        <f t="shared" si="33"/>
        <v>0</v>
      </c>
      <c r="BG80">
        <f t="shared" si="34"/>
        <v>0</v>
      </c>
      <c r="BH80" s="11">
        <f t="shared" si="35"/>
        <v>0</v>
      </c>
    </row>
    <row r="81" spans="6:60" x14ac:dyDescent="0.2">
      <c r="F81">
        <f t="shared" si="23"/>
        <v>0</v>
      </c>
      <c r="G81">
        <f t="shared" si="24"/>
        <v>0</v>
      </c>
      <c r="H81">
        <f t="shared" si="25"/>
        <v>0</v>
      </c>
      <c r="I81" s="54">
        <f t="shared" si="36"/>
        <v>0</v>
      </c>
      <c r="K81">
        <f t="shared" si="26"/>
        <v>0</v>
      </c>
      <c r="L81">
        <f t="shared" si="37"/>
        <v>0</v>
      </c>
      <c r="M81" s="2">
        <f t="shared" si="27"/>
        <v>0</v>
      </c>
      <c r="T81">
        <f t="shared" si="28"/>
        <v>0</v>
      </c>
      <c r="W81">
        <f t="shared" si="29"/>
        <v>0</v>
      </c>
      <c r="X81">
        <f t="shared" si="30"/>
        <v>0</v>
      </c>
      <c r="AF81">
        <f t="shared" si="38"/>
        <v>0</v>
      </c>
      <c r="AH81">
        <f t="shared" si="39"/>
        <v>0</v>
      </c>
      <c r="AK81">
        <f t="shared" si="40"/>
        <v>0</v>
      </c>
      <c r="AU81">
        <f t="shared" si="31"/>
        <v>0</v>
      </c>
      <c r="AV81">
        <f t="shared" si="32"/>
        <v>0</v>
      </c>
      <c r="AW81" s="54">
        <f t="shared" si="41"/>
        <v>0</v>
      </c>
      <c r="AX81">
        <f t="shared" si="33"/>
        <v>0</v>
      </c>
      <c r="BG81">
        <f t="shared" si="34"/>
        <v>0</v>
      </c>
      <c r="BH81" s="11">
        <f t="shared" si="35"/>
        <v>0</v>
      </c>
    </row>
    <row r="82" spans="6:60" x14ac:dyDescent="0.2">
      <c r="F82">
        <f t="shared" si="23"/>
        <v>0</v>
      </c>
      <c r="G82">
        <f t="shared" si="24"/>
        <v>0</v>
      </c>
      <c r="H82">
        <f t="shared" si="25"/>
        <v>0</v>
      </c>
      <c r="I82" s="54">
        <f t="shared" si="36"/>
        <v>0</v>
      </c>
      <c r="K82">
        <f t="shared" si="26"/>
        <v>0</v>
      </c>
      <c r="L82">
        <f t="shared" si="37"/>
        <v>0</v>
      </c>
      <c r="M82" s="2">
        <f t="shared" si="27"/>
        <v>0</v>
      </c>
      <c r="T82">
        <f t="shared" si="28"/>
        <v>0</v>
      </c>
      <c r="W82">
        <f t="shared" si="29"/>
        <v>0</v>
      </c>
      <c r="X82">
        <f t="shared" si="30"/>
        <v>0</v>
      </c>
      <c r="AF82">
        <f t="shared" si="38"/>
        <v>0</v>
      </c>
      <c r="AH82">
        <f t="shared" si="39"/>
        <v>0</v>
      </c>
      <c r="AK82">
        <f t="shared" si="40"/>
        <v>0</v>
      </c>
      <c r="AU82">
        <f t="shared" si="31"/>
        <v>0</v>
      </c>
      <c r="AV82">
        <f t="shared" si="32"/>
        <v>0</v>
      </c>
      <c r="AW82" s="54">
        <f t="shared" si="41"/>
        <v>0</v>
      </c>
      <c r="AX82">
        <f t="shared" si="33"/>
        <v>0</v>
      </c>
      <c r="BG82">
        <f t="shared" si="34"/>
        <v>0</v>
      </c>
      <c r="BH82" s="11">
        <f t="shared" si="35"/>
        <v>0</v>
      </c>
    </row>
    <row r="83" spans="6:60" x14ac:dyDescent="0.2">
      <c r="F83">
        <f t="shared" si="23"/>
        <v>0</v>
      </c>
      <c r="G83">
        <f t="shared" si="24"/>
        <v>0</v>
      </c>
      <c r="H83">
        <f t="shared" si="25"/>
        <v>0</v>
      </c>
      <c r="I83" s="54">
        <f t="shared" si="36"/>
        <v>0</v>
      </c>
      <c r="K83">
        <f t="shared" si="26"/>
        <v>0</v>
      </c>
      <c r="L83">
        <f t="shared" si="37"/>
        <v>0</v>
      </c>
      <c r="M83" s="2">
        <f t="shared" si="27"/>
        <v>0</v>
      </c>
      <c r="T83">
        <f t="shared" si="28"/>
        <v>0</v>
      </c>
      <c r="W83">
        <f t="shared" si="29"/>
        <v>0</v>
      </c>
      <c r="X83">
        <f t="shared" si="30"/>
        <v>0</v>
      </c>
      <c r="AF83">
        <f t="shared" si="38"/>
        <v>0</v>
      </c>
      <c r="AH83">
        <f t="shared" si="39"/>
        <v>0</v>
      </c>
      <c r="AK83">
        <f t="shared" si="40"/>
        <v>0</v>
      </c>
      <c r="AU83">
        <f t="shared" si="31"/>
        <v>0</v>
      </c>
      <c r="AV83">
        <f t="shared" si="32"/>
        <v>0</v>
      </c>
      <c r="AW83" s="54">
        <f t="shared" si="41"/>
        <v>0</v>
      </c>
      <c r="AX83">
        <f t="shared" si="33"/>
        <v>0</v>
      </c>
      <c r="BG83">
        <f t="shared" si="34"/>
        <v>0</v>
      </c>
      <c r="BH83" s="11">
        <f t="shared" si="35"/>
        <v>0</v>
      </c>
    </row>
  </sheetData>
  <conditionalFormatting sqref="V4:V83">
    <cfRule type="cellIs" dxfId="3499" priority="70" operator="equal">
      <formula>0</formula>
    </cfRule>
  </conditionalFormatting>
  <conditionalFormatting sqref="V4:V83">
    <cfRule type="cellIs" dxfId="3498" priority="69" operator="equal">
      <formula>1</formula>
    </cfRule>
  </conditionalFormatting>
  <conditionalFormatting sqref="F4:F83">
    <cfRule type="cellIs" dxfId="3497" priority="56" operator="greaterThanOrEqual">
      <formula>2</formula>
    </cfRule>
    <cfRule type="cellIs" dxfId="3496" priority="57" operator="equal">
      <formula>1</formula>
    </cfRule>
    <cfRule type="cellIs" dxfId="3495" priority="68" operator="equal">
      <formula>0</formula>
    </cfRule>
  </conditionalFormatting>
  <conditionalFormatting sqref="G4:G83">
    <cfRule type="cellIs" dxfId="3494" priority="53" operator="greaterThan">
      <formula>20</formula>
    </cfRule>
    <cfRule type="cellIs" dxfId="3493" priority="54" operator="between">
      <formula>16</formula>
      <formula>20</formula>
    </cfRule>
    <cfRule type="cellIs" dxfId="3492" priority="55" operator="between">
      <formula>5</formula>
      <formula>15</formula>
    </cfRule>
    <cfRule type="cellIs" dxfId="3491" priority="67" operator="lessThan">
      <formula>5</formula>
    </cfRule>
  </conditionalFormatting>
  <conditionalFormatting sqref="AU4:AU83">
    <cfRule type="colorScale" priority="63">
      <colorScale>
        <cfvo type="num" val="0"/>
        <cfvo type="num" val="65"/>
        <cfvo type="num" val="100"/>
        <color rgb="FFFFCCCC"/>
        <color rgb="FFFFEB84"/>
        <color theme="9" tint="0.39997558519241921"/>
      </colorScale>
    </cfRule>
  </conditionalFormatting>
  <conditionalFormatting sqref="AV4:AX83">
    <cfRule type="colorScale" priority="62">
      <colorScale>
        <cfvo type="num" val="0"/>
        <cfvo type="num" val="8"/>
        <cfvo type="num" val="15"/>
        <color theme="9" tint="0.39997558519241921"/>
        <color rgb="FFFFEB84"/>
        <color rgb="FFFFCCCC"/>
      </colorScale>
    </cfRule>
  </conditionalFormatting>
  <conditionalFormatting sqref="AU2">
    <cfRule type="colorScale" priority="61">
      <colorScale>
        <cfvo type="num" val="0"/>
        <cfvo type="num" val="65"/>
        <cfvo type="num" val="100"/>
        <color rgb="FFFFCCCC"/>
        <color rgb="FFFFEB84"/>
        <color theme="9" tint="0.39997558519241921"/>
      </colorScale>
    </cfRule>
  </conditionalFormatting>
  <conditionalFormatting sqref="AV2">
    <cfRule type="colorScale" priority="60">
      <colorScale>
        <cfvo type="num" val="0"/>
        <cfvo type="num" val="8"/>
        <cfvo type="num" val="13"/>
        <color theme="9" tint="0.39997558519241921"/>
        <color rgb="FFFFEB84"/>
        <color rgb="FFFFCCCC"/>
      </colorScale>
    </cfRule>
  </conditionalFormatting>
  <conditionalFormatting sqref="AW2">
    <cfRule type="colorScale" priority="59">
      <colorScale>
        <cfvo type="num" val="0"/>
        <cfvo type="num" val="8"/>
        <cfvo type="num" val="13"/>
        <color theme="9" tint="0.39997558519241921"/>
        <color rgb="FFFFEB84"/>
        <color rgb="FFFFCCCC"/>
      </colorScale>
    </cfRule>
  </conditionalFormatting>
  <conditionalFormatting sqref="AX2">
    <cfRule type="colorScale" priority="58">
      <colorScale>
        <cfvo type="num" val="0"/>
        <cfvo type="num" val="8"/>
        <cfvo type="num" val="13"/>
        <color theme="9" tint="0.39997558519241921"/>
        <color rgb="FFFFEB84"/>
        <color rgb="FFFFCCCC"/>
      </colorScale>
    </cfRule>
  </conditionalFormatting>
  <conditionalFormatting sqref="N4:N16 N18:N83">
    <cfRule type="cellIs" dxfId="3490" priority="51" operator="equal">
      <formula>1</formula>
    </cfRule>
    <cfRule type="cellIs" dxfId="3489" priority="52" operator="notEqual">
      <formula>1</formula>
    </cfRule>
  </conditionalFormatting>
  <conditionalFormatting sqref="L2:M2 O2:AE2 AG2:AT2 AY2:BA2">
    <cfRule type="colorScale" priority="48">
      <colorScale>
        <cfvo type="num" val="0"/>
        <cfvo type="num" val="50"/>
        <cfvo type="num" val="100"/>
        <color rgb="FFFFCCCC"/>
        <color rgb="FFFFEB84"/>
        <color theme="9" tint="0.39997558519241921"/>
      </colorScale>
    </cfRule>
  </conditionalFormatting>
  <conditionalFormatting sqref="BM2">
    <cfRule type="colorScale" priority="47">
      <colorScale>
        <cfvo type="num" val="0"/>
        <cfvo type="num" val="50"/>
        <cfvo type="num" val="100"/>
        <color rgb="FFFFCCCC"/>
        <color rgb="FFFFEB84"/>
        <color theme="9" tint="0.39997558519241921"/>
      </colorScale>
    </cfRule>
  </conditionalFormatting>
  <conditionalFormatting sqref="BG4:BG83">
    <cfRule type="cellIs" dxfId="3488" priority="45" operator="greaterThanOrEqual">
      <formula>208</formula>
    </cfRule>
    <cfRule type="cellIs" dxfId="3487" priority="46" operator="lessThan">
      <formula>208</formula>
    </cfRule>
  </conditionalFormatting>
  <conditionalFormatting sqref="BG2">
    <cfRule type="cellIs" dxfId="3486" priority="43" operator="greaterThanOrEqual">
      <formula>208</formula>
    </cfRule>
    <cfRule type="cellIs" dxfId="3485" priority="44" operator="lessThan">
      <formula>208</formula>
    </cfRule>
  </conditionalFormatting>
  <conditionalFormatting sqref="BB2 BB4:BF83">
    <cfRule type="cellIs" dxfId="3484" priority="40" operator="greaterThanOrEqual">
      <formula>9</formula>
    </cfRule>
    <cfRule type="cellIs" dxfId="3483" priority="41" operator="between">
      <formula>7</formula>
      <formula>9</formula>
    </cfRule>
    <cfRule type="cellIs" dxfId="3482" priority="42" operator="lessThan">
      <formula>7</formula>
    </cfRule>
  </conditionalFormatting>
  <conditionalFormatting sqref="BC4">
    <cfRule type="colorScale" priority="39">
      <colorScale>
        <cfvo type="num" val="0"/>
        <cfvo type="percentile" val="8"/>
        <cfvo type="num" val="15"/>
        <color theme="9" tint="0.39997558519241921"/>
        <color rgb="FFFFEB84"/>
        <color rgb="FFFFCCCC"/>
      </colorScale>
    </cfRule>
  </conditionalFormatting>
  <conditionalFormatting sqref="BD4">
    <cfRule type="colorScale" priority="38">
      <colorScale>
        <cfvo type="num" val="0"/>
        <cfvo type="percentile" val="8"/>
        <cfvo type="num" val="15"/>
        <color theme="9" tint="0.39997558519241921"/>
        <color rgb="FFFFEB84"/>
        <color rgb="FFFFCCCC"/>
      </colorScale>
    </cfRule>
  </conditionalFormatting>
  <conditionalFormatting sqref="BE4">
    <cfRule type="colorScale" priority="37">
      <colorScale>
        <cfvo type="num" val="0"/>
        <cfvo type="percentile" val="8"/>
        <cfvo type="num" val="15"/>
        <color theme="9" tint="0.39997558519241921"/>
        <color rgb="FFFFEB84"/>
        <color rgb="FFFFCCCC"/>
      </colorScale>
    </cfRule>
  </conditionalFormatting>
  <conditionalFormatting sqref="BF4">
    <cfRule type="colorScale" priority="36">
      <colorScale>
        <cfvo type="num" val="0"/>
        <cfvo type="percentile" val="8"/>
        <cfvo type="num" val="15"/>
        <color theme="9" tint="0.39997558519241921"/>
        <color rgb="FFFFEB84"/>
        <color rgb="FFFFCCCC"/>
      </colorScale>
    </cfRule>
  </conditionalFormatting>
  <conditionalFormatting sqref="BC2:BF2">
    <cfRule type="cellIs" dxfId="3481" priority="33" operator="greaterThanOrEqual">
      <formula>9</formula>
    </cfRule>
    <cfRule type="cellIs" dxfId="3480" priority="34" operator="between">
      <formula>7</formula>
      <formula>9</formula>
    </cfRule>
    <cfRule type="cellIs" dxfId="3479" priority="35" operator="lessThan">
      <formula>7</formula>
    </cfRule>
  </conditionalFormatting>
  <conditionalFormatting sqref="N17">
    <cfRule type="cellIs" dxfId="3478" priority="13" operator="equal">
      <formula>1</formula>
    </cfRule>
    <cfRule type="cellIs" dxfId="3477" priority="14" operator="notEqual">
      <formula>1</formula>
    </cfRule>
  </conditionalFormatting>
  <conditionalFormatting sqref="D4:E83 AY4:BA83 AG12:AT21 O4:U83 AG4:AK11 AM4:AT11 AG25:AT83 AG22:AK24 AM22:AT24 W4:AE83">
    <cfRule type="cellIs" dxfId="3476" priority="8" operator="equal">
      <formula>0</formula>
    </cfRule>
  </conditionalFormatting>
  <conditionalFormatting sqref="D4:E83 AY4:BA83 AG12:AT21 O4:U83 AG4:AK11 AM4:AT11 AG25:AT83 AG22:AK24 AM22:AT24 W4:AE83">
    <cfRule type="cellIs" dxfId="3475" priority="7" operator="equal">
      <formula>1</formula>
    </cfRule>
  </conditionalFormatting>
  <conditionalFormatting sqref="AF4:AF83">
    <cfRule type="cellIs" dxfId="3474" priority="6" operator="equal">
      <formula>0</formula>
    </cfRule>
  </conditionalFormatting>
  <conditionalFormatting sqref="N2">
    <cfRule type="colorScale" priority="5">
      <colorScale>
        <cfvo type="num" val="0"/>
        <cfvo type="num" val="0.5"/>
        <cfvo type="num" val="1"/>
        <color rgb="FFFFCCCC"/>
        <color rgb="FFFFEB84"/>
        <color theme="9" tint="0.39997558519241921"/>
      </colorScale>
    </cfRule>
  </conditionalFormatting>
  <conditionalFormatting sqref="AL4:AL11">
    <cfRule type="cellIs" dxfId="3473" priority="4" operator="equal">
      <formula>0</formula>
    </cfRule>
  </conditionalFormatting>
  <conditionalFormatting sqref="AL4:AL11">
    <cfRule type="cellIs" dxfId="3472" priority="3" operator="equal">
      <formula>1</formula>
    </cfRule>
  </conditionalFormatting>
  <conditionalFormatting sqref="AL22:AL24">
    <cfRule type="cellIs" dxfId="3471" priority="2" operator="equal">
      <formula>0</formula>
    </cfRule>
  </conditionalFormatting>
  <conditionalFormatting sqref="AL22:AL24">
    <cfRule type="cellIs" dxfId="3470" priority="1" operator="equal">
      <formula>1</formula>
    </cfRule>
  </conditionalFormatting>
  <dataValidations count="2">
    <dataValidation type="time" operator="greaterThanOrEqual" allowBlank="1" showInputMessage="1" showErrorMessage="1" sqref="BH2 BH4:BH83" xr:uid="{00000000-0002-0000-0700-000000000000}">
      <formula1>0</formula1>
    </dataValidation>
    <dataValidation type="whole" allowBlank="1" showInputMessage="1" showErrorMessage="1" sqref="AY4:BA83 D4:E83 R4:V83 AK4:AT83 Q37:Q83 O4:P83 AG4:AI83 AJ27:AJ83 AJ4:AJ25 Y4:AE83" xr:uid="{00000000-0002-0000-07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9">
    <pageSetUpPr fitToPage="1"/>
  </sheetPr>
  <dimension ref="A1:BO85"/>
  <sheetViews>
    <sheetView zoomScaleNormal="100" workbookViewId="0">
      <pane xSplit="2" topLeftCell="C1" activePane="topRight" state="frozen"/>
      <selection activeCell="W2" sqref="W2"/>
      <selection pane="topRight" activeCell="B1" sqref="B1:B1048576"/>
    </sheetView>
  </sheetViews>
  <sheetFormatPr baseColWidth="10" defaultColWidth="9.1640625" defaultRowHeight="15" x14ac:dyDescent="0.2"/>
  <cols>
    <col min="1" max="1" width="5.5" customWidth="1"/>
    <col min="2" max="2" width="34.1640625" style="240" customWidth="1"/>
    <col min="3" max="3" width="18.1640625" style="3" bestFit="1" customWidth="1"/>
    <col min="4" max="4" width="3.6640625" bestFit="1" customWidth="1"/>
    <col min="5" max="5" width="4.33203125" bestFit="1" customWidth="1"/>
    <col min="6" max="6" width="3.6640625" bestFit="1" customWidth="1"/>
    <col min="7" max="8" width="5.1640625" bestFit="1" customWidth="1"/>
    <col min="9" max="9" width="4.1640625" customWidth="1"/>
    <col min="10" max="10" width="5.1640625" bestFit="1" customWidth="1"/>
    <col min="11" max="11" width="3.6640625" customWidth="1"/>
    <col min="12" max="12" width="4.6640625" customWidth="1"/>
    <col min="13" max="13" width="3.83203125" customWidth="1"/>
    <col min="14" max="14" width="3.6640625" bestFit="1" customWidth="1"/>
    <col min="15" max="15" width="4.33203125" bestFit="1" customWidth="1"/>
    <col min="16" max="18" width="3.6640625" bestFit="1" customWidth="1"/>
    <col min="19" max="19" width="4.33203125" bestFit="1" customWidth="1"/>
    <col min="20" max="20" width="3.6640625" bestFit="1" customWidth="1"/>
    <col min="21" max="21" width="4.33203125" bestFit="1" customWidth="1"/>
    <col min="22" max="22" width="4" bestFit="1" customWidth="1"/>
    <col min="23" max="23" width="3.6640625" bestFit="1" customWidth="1"/>
    <col min="24" max="24" width="4.33203125" bestFit="1" customWidth="1"/>
    <col min="25" max="25" width="3.6640625" bestFit="1" customWidth="1"/>
    <col min="26" max="26" width="4.33203125" bestFit="1" customWidth="1"/>
    <col min="27" max="28" width="3.6640625" bestFit="1" customWidth="1"/>
    <col min="29" max="29" width="4.33203125" bestFit="1" customWidth="1"/>
    <col min="30" max="30" width="3.6640625" bestFit="1" customWidth="1"/>
    <col min="31" max="31" width="4.33203125" bestFit="1" customWidth="1"/>
    <col min="32" max="33" width="3.6640625" bestFit="1" customWidth="1"/>
    <col min="34" max="34" width="4.33203125" bestFit="1" customWidth="1"/>
    <col min="35" max="37" width="3.6640625" bestFit="1" customWidth="1"/>
    <col min="38" max="44" width="3.6640625" customWidth="1"/>
    <col min="45" max="45" width="3.5" customWidth="1"/>
    <col min="46" max="46" width="4.6640625" customWidth="1"/>
    <col min="47" max="51" width="3.6640625" customWidth="1"/>
    <col min="52" max="53" width="4.33203125" bestFit="1" customWidth="1"/>
    <col min="54" max="55" width="3.6640625" bestFit="1" customWidth="1"/>
    <col min="56" max="57" width="3.6640625" customWidth="1"/>
    <col min="58" max="58" width="3.6640625" bestFit="1" customWidth="1"/>
    <col min="59" max="59" width="5.33203125"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13" t="s">
        <v>103</v>
      </c>
      <c r="C2" s="13">
        <f>COUNTA(A4:A85)</f>
        <v>35</v>
      </c>
      <c r="D2" s="13">
        <f>SUM(F4:F85)</f>
        <v>35</v>
      </c>
      <c r="E2" s="13">
        <f>SUM(G4:G85)</f>
        <v>739</v>
      </c>
      <c r="F2" s="13">
        <f>IF(D2=0,0,E2/D2)</f>
        <v>21.114285714285714</v>
      </c>
      <c r="G2" s="13">
        <f>SUM(I4:I85)</f>
        <v>3817</v>
      </c>
      <c r="H2" s="13">
        <f>SUM(J4:J85)</f>
        <v>1241</v>
      </c>
      <c r="I2" s="13">
        <f>IF(E2=0,0,H2/E2)</f>
        <v>1.6792963464140731</v>
      </c>
      <c r="J2" s="13">
        <f>SUM(L4:L85)</f>
        <v>3725</v>
      </c>
      <c r="K2" s="13">
        <f>IF(E2=0,0,J2/E2)</f>
        <v>5.0405953991880921</v>
      </c>
      <c r="L2" s="13">
        <f>IF($C$2=0,0,COUNTIF(D4:D85,1)/$C$2*100)</f>
        <v>100</v>
      </c>
      <c r="M2" s="13">
        <f>IF($C$2=0,0,COUNTIF(E4:E85,1)/$C$2*100)</f>
        <v>100</v>
      </c>
      <c r="N2" s="17">
        <f>IF($C$2=0,0,SUM(N4:N85)/$C$2*100)</f>
        <v>22.857142857142858</v>
      </c>
      <c r="O2" s="13">
        <f t="shared" ref="O2:U2" si="0">IF($C$2=0,0,COUNTIF(O4:O85,1)/$C$2*100)</f>
        <v>100</v>
      </c>
      <c r="P2" s="13">
        <f t="shared" si="0"/>
        <v>82.857142857142861</v>
      </c>
      <c r="Q2" s="13">
        <f t="shared" si="0"/>
        <v>34.285714285714285</v>
      </c>
      <c r="R2" s="13">
        <f t="shared" si="0"/>
        <v>82.857142857142861</v>
      </c>
      <c r="S2" s="13">
        <f t="shared" si="0"/>
        <v>100</v>
      </c>
      <c r="T2" s="13">
        <f t="shared" si="0"/>
        <v>31.428571428571427</v>
      </c>
      <c r="U2" s="13">
        <f t="shared" si="0"/>
        <v>100</v>
      </c>
      <c r="V2" s="13">
        <f>IF(COUNTIF(U4:U102,0)=0,100,(COUNTIFS(V4:V102,1,U4:U102,0)/COUNTIF(U4:U102,0))*100)</f>
        <v>100</v>
      </c>
      <c r="W2" s="13">
        <f t="shared" ref="W2:AE2" si="1">IF($C$2=0,0,COUNTIF(W4:W85,1)/$C$2*100)</f>
        <v>14.285714285714285</v>
      </c>
      <c r="X2" s="13">
        <f t="shared" si="1"/>
        <v>100</v>
      </c>
      <c r="Y2" s="13">
        <f t="shared" si="1"/>
        <v>82.857142857142861</v>
      </c>
      <c r="Z2" s="13">
        <f t="shared" si="1"/>
        <v>100</v>
      </c>
      <c r="AA2" s="13">
        <f t="shared" si="1"/>
        <v>88.571428571428569</v>
      </c>
      <c r="AB2" s="13">
        <f t="shared" si="1"/>
        <v>97.142857142857139</v>
      </c>
      <c r="AC2" s="13">
        <f t="shared" si="1"/>
        <v>100</v>
      </c>
      <c r="AD2" s="13">
        <f t="shared" si="1"/>
        <v>91.428571428571431</v>
      </c>
      <c r="AE2" s="13">
        <f t="shared" si="1"/>
        <v>100</v>
      </c>
      <c r="AF2" s="13">
        <f>SUM(AF4:AF85)</f>
        <v>87</v>
      </c>
      <c r="AG2" s="13">
        <f t="shared" ref="AG2:AT2" si="2">IF($C$2=0,0,COUNTIF(AG4:AG85,1)/$C$2*100)</f>
        <v>94.285714285714278</v>
      </c>
      <c r="AH2" s="13">
        <f t="shared" si="2"/>
        <v>100</v>
      </c>
      <c r="AI2" s="13">
        <f t="shared" si="2"/>
        <v>34.285714285714285</v>
      </c>
      <c r="AJ2" s="13">
        <f t="shared" si="2"/>
        <v>80</v>
      </c>
      <c r="AK2" s="13">
        <f t="shared" si="2"/>
        <v>97.142857142857139</v>
      </c>
      <c r="AL2" s="13">
        <f t="shared" si="2"/>
        <v>71.428571428571431</v>
      </c>
      <c r="AM2" s="13">
        <f t="shared" si="2"/>
        <v>91.428571428571431</v>
      </c>
      <c r="AN2" s="13">
        <f>IF($C$2=0,0,COUNTIF(AN4:AN85,1)/$C$2*100)</f>
        <v>77.142857142857153</v>
      </c>
      <c r="AO2" s="13">
        <f t="shared" si="2"/>
        <v>94.285714285714278</v>
      </c>
      <c r="AP2" s="13">
        <f t="shared" si="2"/>
        <v>100</v>
      </c>
      <c r="AQ2" s="13">
        <f t="shared" si="2"/>
        <v>100</v>
      </c>
      <c r="AR2" s="13">
        <f t="shared" si="2"/>
        <v>85.714285714285708</v>
      </c>
      <c r="AS2" s="13">
        <f t="shared" si="2"/>
        <v>91.428571428571431</v>
      </c>
      <c r="AT2" s="13">
        <f t="shared" si="2"/>
        <v>100</v>
      </c>
      <c r="AU2" s="14">
        <f>IF(E2=0,0,(206.835-(84.6*(I2))-(1.015*(F2))))</f>
        <v>43.335529093369431</v>
      </c>
      <c r="AV2" s="14">
        <f>IF(E2=0,0,(0.39*F2)+(11.8*I2)-15.59)</f>
        <v>12.460268316257491</v>
      </c>
      <c r="AW2" s="14">
        <f>IF(E2=0,0,((0.0588*K2*100)-(0.296*(D2/E2)*100)-15.8))</f>
        <v>12.43680649526387</v>
      </c>
      <c r="AX2" s="14">
        <f>IF(G2=0,0,(4.71*K2)+(0.5*F2)-21.43)</f>
        <v>12.868347187318768</v>
      </c>
      <c r="AY2" s="13">
        <f>IF($C$2=0,0,COUNTIF(AY4:AY85,1)/$C$2*100)</f>
        <v>77.142857142857153</v>
      </c>
      <c r="AZ2" s="13">
        <f>IF($C$2=0,0,COUNTIF(AZ4:AZ85,1)/$C$2*100)</f>
        <v>100</v>
      </c>
      <c r="BA2" s="13">
        <f>IF($C$2=0,0,COUNTIF(BA4:BA85,1)/$C$2*100)</f>
        <v>100</v>
      </c>
      <c r="BG2" s="14">
        <f>IF(E2=0,0,AF2/E2*1000)</f>
        <v>117.72665764546684</v>
      </c>
      <c r="BH2" s="15">
        <f>E2/200/24/60</f>
        <v>2.5659722222222221E-3</v>
      </c>
      <c r="BI2" s="15">
        <f>IF($C$2=0,0,BH2/$C$2)</f>
        <v>7.3313492063492065E-5</v>
      </c>
      <c r="BJ2" s="13">
        <f>IF($C$2=0,0,D2/$C$2)</f>
        <v>1</v>
      </c>
      <c r="BK2" s="13">
        <f>IF($C$2=0,0,E2/$C$2)</f>
        <v>21.114285714285714</v>
      </c>
      <c r="BL2" s="13">
        <f>IF($C$2=0,0,AF2/$C$2)</f>
        <v>2.4857142857142858</v>
      </c>
      <c r="BM2" s="13">
        <f>(0.5*W2)+(0.5*X2)</f>
        <v>57.142857142857139</v>
      </c>
      <c r="BN2" s="13">
        <f>IF(C2=0,0,J2/G2*100)</f>
        <v>97.589730154571654</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80" x14ac:dyDescent="0.2">
      <c r="A4" s="3">
        <v>1</v>
      </c>
      <c r="B4" s="20" t="s">
        <v>1356</v>
      </c>
      <c r="C4" s="3" t="s">
        <v>192</v>
      </c>
      <c r="D4">
        <v>1</v>
      </c>
      <c r="E4">
        <v>1</v>
      </c>
      <c r="F4">
        <f>IF(B4="",0,(LEN(B4)-LEN(SUBSTITUTE(B4,". ","."))+1))</f>
        <v>1</v>
      </c>
      <c r="G4">
        <f>IF(B4="",0,LEN(B4)-LEN(SUBSTITUTE(B4," ",""))+1)</f>
        <v>24</v>
      </c>
      <c r="H4">
        <f>IF(F4=0,0,G4/F4)</f>
        <v>24</v>
      </c>
      <c r="I4">
        <f>LEN(SUBSTITUTE(B4," ",""))</f>
        <v>150</v>
      </c>
      <c r="J4">
        <v>47</v>
      </c>
      <c r="K4">
        <f>IF(G4=0,0,J4/G4)</f>
        <v>1.9583333333333333</v>
      </c>
      <c r="L4">
        <f>LEN(SUBSTITUTE(SUBSTITUTE(SUBSTITUTE(SUBSTITUTE(SUBSTITUTE(SUBSTITUTE(SUBSTITUTE(SUBSTITUTE(SUBSTITUTE(SUBSTITUTE(SUBSTITUTE(SUBSTITUTE(SUBSTITUTE(SUBSTITUTE(SUBSTITUTE(SUBSTITUTE(SUBSTITUTE(SUBSTITUTE(SUBSTITUTE(B4," ",""),".",""),",",""),"?",""),"!",""),";",""),"(",""),")",""),"[",""),"]",""),"-",""),"{",""),"}",""),"/",""),"+",""),"*",""),"_",""),"&amp;",""),"#",""))</f>
        <v>146</v>
      </c>
      <c r="M4" s="2">
        <f>IF(G4=0,0,L4/G4)</f>
        <v>6.083333333333333</v>
      </c>
      <c r="N4">
        <v>0</v>
      </c>
      <c r="O4">
        <v>1</v>
      </c>
      <c r="P4">
        <v>1</v>
      </c>
      <c r="Q4">
        <v>0</v>
      </c>
      <c r="R4">
        <v>1</v>
      </c>
      <c r="S4">
        <v>1</v>
      </c>
      <c r="T4">
        <f>QUOTIENT((Q4+R4+S4),3)</f>
        <v>0</v>
      </c>
      <c r="U4">
        <v>1</v>
      </c>
      <c r="V4">
        <v>1</v>
      </c>
      <c r="W4">
        <f>QUOTIENT((P4+T4),2)</f>
        <v>0</v>
      </c>
      <c r="X4">
        <f>IF(U4=1,1,IF(V4=1,1,0))</f>
        <v>1</v>
      </c>
      <c r="Y4">
        <v>1</v>
      </c>
      <c r="Z4">
        <v>1</v>
      </c>
      <c r="AA4">
        <v>1</v>
      </c>
      <c r="AB4">
        <v>1</v>
      </c>
      <c r="AC4">
        <v>1</v>
      </c>
      <c r="AD4">
        <v>1</v>
      </c>
      <c r="AE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4</v>
      </c>
      <c r="AG4">
        <v>1</v>
      </c>
      <c r="AH4">
        <f>IF(G4&gt;0,IF((LEN(B4)-LEN(SUBSTITUTE(B4,"/","")))&gt;0,0,1),0)</f>
        <v>1</v>
      </c>
      <c r="AI4">
        <v>0</v>
      </c>
      <c r="AJ4">
        <v>0</v>
      </c>
      <c r="AK4">
        <f>IF(G4&gt;0,IF(((LEN(B4)-LEN(SUBSTITUTE(B4,"(","")))+(LEN(B4)-LEN(SUBSTITUTE(B4,")","")))+(LEN(B4)-LEN(SUBSTITUTE(B4,"[","")))+(LEN(B4)-LEN(SUBSTITUTE(B4,"]","")))+(LEN(B4)-LEN(SUBSTITUTE(B4,"{","")))+(LEN(B4)-LEN(SUBSTITUTE(B4,"}",""))))&gt;0,0,1),0)</f>
        <v>1</v>
      </c>
      <c r="AL4">
        <v>0</v>
      </c>
      <c r="AM4">
        <v>1</v>
      </c>
      <c r="AN4">
        <v>1</v>
      </c>
      <c r="AO4">
        <v>1</v>
      </c>
      <c r="AP4">
        <v>1</v>
      </c>
      <c r="AQ4">
        <v>1</v>
      </c>
      <c r="AR4">
        <v>1</v>
      </c>
      <c r="AS4">
        <v>1</v>
      </c>
      <c r="AT4" s="45">
        <v>1</v>
      </c>
      <c r="AU4">
        <f>IF(G4=0,0,(206.835-(84.6*(K4))-(1.015*(H4))))</f>
        <v>16.800000000000026</v>
      </c>
      <c r="AV4">
        <f>IF(G4=0,0,(0.39*H4)+(11.8*K4)-15.59)</f>
        <v>16.878333333333334</v>
      </c>
      <c r="AW4">
        <f>IF(G4=0,0,((0.0588*M4*100)-(0.296*(F4/G4)*100)-15.8))</f>
        <v>18.736666666666661</v>
      </c>
      <c r="AX4">
        <f>IF(I4=0,0,(4.71*M4)+(0.5*H4)-21.43)</f>
        <v>19.222500000000004</v>
      </c>
      <c r="AY4" s="46">
        <v>0</v>
      </c>
      <c r="AZ4" s="46">
        <v>1</v>
      </c>
      <c r="BA4" s="46">
        <v>1</v>
      </c>
      <c r="BB4">
        <v>10</v>
      </c>
      <c r="BG4">
        <f t="shared" ref="BG4:BG38" si="3">IF(G4=0,0,AF4/G4*1000)</f>
        <v>166.66666666666666</v>
      </c>
      <c r="BH4" s="11">
        <f>G4/200/24/60</f>
        <v>8.3333333333333331E-5</v>
      </c>
    </row>
    <row r="5" spans="1:67" ht="64" x14ac:dyDescent="0.2">
      <c r="A5" s="3">
        <v>2</v>
      </c>
      <c r="B5" s="20" t="s">
        <v>1357</v>
      </c>
      <c r="C5" s="3" t="s">
        <v>192</v>
      </c>
      <c r="D5">
        <v>1</v>
      </c>
      <c r="E5">
        <v>1</v>
      </c>
      <c r="F5">
        <f t="shared" ref="F5:F50" si="4">IF(B5="",0,(LEN(B5)-LEN(SUBSTITUTE(B5,". ","."))+1))</f>
        <v>1</v>
      </c>
      <c r="G5">
        <f t="shared" ref="G5:G50" si="5">IF(B5="",0,LEN(B5)-LEN(SUBSTITUTE(B5," ",""))+1)</f>
        <v>23</v>
      </c>
      <c r="H5">
        <f t="shared" ref="H5:H50" si="6">IF(F5=0,0,G5/F5)</f>
        <v>23</v>
      </c>
      <c r="I5" s="54">
        <f t="shared" ref="I5:I68" si="7">LEN(SUBSTITUTE(B5," ",""))</f>
        <v>140</v>
      </c>
      <c r="J5">
        <v>45</v>
      </c>
      <c r="K5">
        <f t="shared" ref="K5:K50" si="8">IF(G5=0,0,J5/G5)</f>
        <v>1.9565217391304348</v>
      </c>
      <c r="L5">
        <f t="shared" ref="L5:L68" si="9">LEN(SUBSTITUTE(SUBSTITUTE(SUBSTITUTE(SUBSTITUTE(SUBSTITUTE(SUBSTITUTE(SUBSTITUTE(SUBSTITUTE(SUBSTITUTE(SUBSTITUTE(SUBSTITUTE(SUBSTITUTE(SUBSTITUTE(SUBSTITUTE(SUBSTITUTE(SUBSTITUTE(SUBSTITUTE(SUBSTITUTE(SUBSTITUTE(B5," ",""),".",""),",",""),"?",""),"!",""),";",""),"(",""),")",""),"[",""),"]",""),"-",""),"{",""),"}",""),"/",""),"+",""),"*",""),"_",""),"&amp;",""),"#",""))</f>
        <v>137</v>
      </c>
      <c r="M5" s="2">
        <f t="shared" ref="M5:M50" si="10">IF(G5=0,0,L5/G5)</f>
        <v>5.9565217391304346</v>
      </c>
      <c r="N5">
        <v>0</v>
      </c>
      <c r="O5">
        <v>1</v>
      </c>
      <c r="P5">
        <v>1</v>
      </c>
      <c r="Q5">
        <v>0</v>
      </c>
      <c r="R5" s="54">
        <v>1</v>
      </c>
      <c r="S5">
        <v>1</v>
      </c>
      <c r="T5">
        <f t="shared" ref="T5:T50" si="11">QUOTIENT((Q5+R5+S5),3)</f>
        <v>0</v>
      </c>
      <c r="U5">
        <v>1</v>
      </c>
      <c r="V5">
        <v>1</v>
      </c>
      <c r="W5">
        <f t="shared" ref="W5:W50" si="12">QUOTIENT((P5+T5),2)</f>
        <v>0</v>
      </c>
      <c r="X5">
        <f t="shared" ref="X5:X50" si="13">IF(U5=1,1,IF(V5=1,1,0))</f>
        <v>1</v>
      </c>
      <c r="Y5">
        <v>1</v>
      </c>
      <c r="Z5">
        <v>1</v>
      </c>
      <c r="AA5">
        <v>1</v>
      </c>
      <c r="AB5">
        <v>1</v>
      </c>
      <c r="AC5">
        <v>1</v>
      </c>
      <c r="AD5">
        <v>1</v>
      </c>
      <c r="AE5">
        <v>1</v>
      </c>
      <c r="AF5">
        <f t="shared" ref="AF5:AF68" si="14">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3</v>
      </c>
      <c r="AG5">
        <v>1</v>
      </c>
      <c r="AH5">
        <f t="shared" ref="AH5:AH68" si="15">IF(G5&gt;0,IF((LEN(B5)-LEN(SUBSTITUTE(B5,"/","")))&gt;0,0,1),0)</f>
        <v>1</v>
      </c>
      <c r="AI5">
        <v>0</v>
      </c>
      <c r="AJ5">
        <v>0</v>
      </c>
      <c r="AK5">
        <f t="shared" ref="AK5:AK68" si="16">IF(G5&gt;0,IF(((LEN(B5)-LEN(SUBSTITUTE(B5,"(","")))+(LEN(B5)-LEN(SUBSTITUTE(B5,")","")))+(LEN(B5)-LEN(SUBSTITUTE(B5,"[","")))+(LEN(B5)-LEN(SUBSTITUTE(B5,"]","")))+(LEN(B5)-LEN(SUBSTITUTE(B5,"{","")))+(LEN(B5)-LEN(SUBSTITUTE(B5,"}",""))))&gt;0,0,1),0)</f>
        <v>1</v>
      </c>
      <c r="AL5" s="54">
        <v>0</v>
      </c>
      <c r="AM5">
        <v>1</v>
      </c>
      <c r="AN5">
        <v>1</v>
      </c>
      <c r="AO5">
        <v>1</v>
      </c>
      <c r="AP5">
        <v>1</v>
      </c>
      <c r="AQ5">
        <v>1</v>
      </c>
      <c r="AR5">
        <v>1</v>
      </c>
      <c r="AS5">
        <v>1</v>
      </c>
      <c r="AT5" s="45">
        <v>1</v>
      </c>
      <c r="AU5">
        <f t="shared" ref="AU5:AU50" si="17">IF(G5=0,0,(206.835-(84.6*(K5))-(1.015*(H5))))</f>
        <v>17.968260869565228</v>
      </c>
      <c r="AV5">
        <f t="shared" ref="AV5:AV50" si="18">IF(G5=0,0,(0.39*H5)+(11.8*K5)-15.59)</f>
        <v>16.466956521739132</v>
      </c>
      <c r="AW5" s="54">
        <f t="shared" ref="AW5:AW68" si="19">IF(G5=0,0,((0.0588*M5*100)-(0.296*(F5/G5)*100)-15.8))</f>
        <v>17.937391304347823</v>
      </c>
      <c r="AX5">
        <f t="shared" ref="AX5:AX50" si="20">IF(I5=0,0,(4.71*M5)+(0.5*H5)-21.43)</f>
        <v>18.125217391304346</v>
      </c>
      <c r="AY5" s="46">
        <v>1</v>
      </c>
      <c r="AZ5" s="46">
        <v>1</v>
      </c>
      <c r="BA5" s="46">
        <v>1</v>
      </c>
      <c r="BB5">
        <v>8</v>
      </c>
      <c r="BG5">
        <f t="shared" si="3"/>
        <v>130.43478260869566</v>
      </c>
      <c r="BH5" s="11">
        <f t="shared" ref="BH5:BH50" si="21">G5/200/24/60</f>
        <v>7.9861111111111116E-5</v>
      </c>
    </row>
    <row r="6" spans="1:67" ht="48" x14ac:dyDescent="0.2">
      <c r="A6" s="3">
        <v>3</v>
      </c>
      <c r="B6" s="20" t="s">
        <v>1358</v>
      </c>
      <c r="C6" s="3" t="s">
        <v>192</v>
      </c>
      <c r="D6">
        <v>1</v>
      </c>
      <c r="E6">
        <v>1</v>
      </c>
      <c r="F6">
        <f t="shared" si="4"/>
        <v>1</v>
      </c>
      <c r="G6">
        <f t="shared" si="5"/>
        <v>19</v>
      </c>
      <c r="H6">
        <f t="shared" si="6"/>
        <v>19</v>
      </c>
      <c r="I6" s="54">
        <f t="shared" si="7"/>
        <v>103</v>
      </c>
      <c r="J6">
        <v>32</v>
      </c>
      <c r="K6">
        <f t="shared" si="8"/>
        <v>1.6842105263157894</v>
      </c>
      <c r="L6">
        <f t="shared" si="9"/>
        <v>101</v>
      </c>
      <c r="M6" s="2">
        <f t="shared" si="10"/>
        <v>5.3157894736842106</v>
      </c>
      <c r="N6">
        <v>0</v>
      </c>
      <c r="O6">
        <v>1</v>
      </c>
      <c r="P6">
        <v>1</v>
      </c>
      <c r="Q6">
        <v>0</v>
      </c>
      <c r="R6" s="54">
        <v>1</v>
      </c>
      <c r="S6">
        <v>1</v>
      </c>
      <c r="T6">
        <f t="shared" si="11"/>
        <v>0</v>
      </c>
      <c r="U6">
        <v>1</v>
      </c>
      <c r="V6">
        <v>1</v>
      </c>
      <c r="W6">
        <f t="shared" si="12"/>
        <v>0</v>
      </c>
      <c r="X6">
        <f t="shared" si="13"/>
        <v>1</v>
      </c>
      <c r="Y6">
        <v>0</v>
      </c>
      <c r="Z6">
        <v>1</v>
      </c>
      <c r="AA6">
        <v>1</v>
      </c>
      <c r="AB6">
        <v>1</v>
      </c>
      <c r="AC6">
        <v>1</v>
      </c>
      <c r="AD6">
        <v>1</v>
      </c>
      <c r="AE6">
        <v>1</v>
      </c>
      <c r="AF6">
        <f t="shared" si="14"/>
        <v>2</v>
      </c>
      <c r="AG6">
        <v>1</v>
      </c>
      <c r="AH6">
        <f t="shared" si="15"/>
        <v>1</v>
      </c>
      <c r="AI6">
        <v>0</v>
      </c>
      <c r="AJ6">
        <v>0</v>
      </c>
      <c r="AK6">
        <f t="shared" si="16"/>
        <v>1</v>
      </c>
      <c r="AL6" s="54">
        <v>0</v>
      </c>
      <c r="AM6">
        <v>1</v>
      </c>
      <c r="AN6">
        <v>1</v>
      </c>
      <c r="AO6">
        <v>1</v>
      </c>
      <c r="AP6">
        <v>1</v>
      </c>
      <c r="AQ6">
        <v>1</v>
      </c>
      <c r="AR6">
        <v>1</v>
      </c>
      <c r="AS6">
        <v>1</v>
      </c>
      <c r="AT6" s="45">
        <v>1</v>
      </c>
      <c r="AU6">
        <f t="shared" si="17"/>
        <v>45.065789473684248</v>
      </c>
      <c r="AV6">
        <f t="shared" si="18"/>
        <v>11.693684210526317</v>
      </c>
      <c r="AW6" s="54">
        <f t="shared" si="19"/>
        <v>13.898947368421048</v>
      </c>
      <c r="AX6">
        <f t="shared" si="20"/>
        <v>13.107368421052634</v>
      </c>
      <c r="AY6" s="46">
        <v>1</v>
      </c>
      <c r="AZ6" s="46">
        <v>1</v>
      </c>
      <c r="BA6" s="46">
        <v>1</v>
      </c>
      <c r="BB6">
        <v>5</v>
      </c>
      <c r="BG6">
        <f t="shared" si="3"/>
        <v>105.26315789473684</v>
      </c>
      <c r="BH6" s="11">
        <f t="shared" si="21"/>
        <v>6.597222222222223E-5</v>
      </c>
    </row>
    <row r="7" spans="1:67" ht="64" x14ac:dyDescent="0.2">
      <c r="A7" s="3">
        <v>4</v>
      </c>
      <c r="B7" s="20" t="s">
        <v>1359</v>
      </c>
      <c r="C7" s="3" t="s">
        <v>192</v>
      </c>
      <c r="D7">
        <v>1</v>
      </c>
      <c r="E7">
        <v>1</v>
      </c>
      <c r="F7">
        <f t="shared" si="4"/>
        <v>1</v>
      </c>
      <c r="G7">
        <f t="shared" si="5"/>
        <v>21</v>
      </c>
      <c r="H7">
        <f t="shared" si="6"/>
        <v>21</v>
      </c>
      <c r="I7" s="54">
        <f t="shared" si="7"/>
        <v>128</v>
      </c>
      <c r="J7">
        <v>44</v>
      </c>
      <c r="K7">
        <f t="shared" si="8"/>
        <v>2.0952380952380953</v>
      </c>
      <c r="L7">
        <f t="shared" si="9"/>
        <v>125</v>
      </c>
      <c r="M7" s="2">
        <f t="shared" si="10"/>
        <v>5.9523809523809526</v>
      </c>
      <c r="N7">
        <v>0</v>
      </c>
      <c r="O7">
        <v>1</v>
      </c>
      <c r="P7">
        <v>1</v>
      </c>
      <c r="Q7">
        <v>0</v>
      </c>
      <c r="R7" s="54">
        <v>1</v>
      </c>
      <c r="S7">
        <v>1</v>
      </c>
      <c r="T7">
        <f t="shared" si="11"/>
        <v>0</v>
      </c>
      <c r="U7">
        <v>1</v>
      </c>
      <c r="V7">
        <v>1</v>
      </c>
      <c r="W7">
        <f t="shared" si="12"/>
        <v>0</v>
      </c>
      <c r="X7">
        <f t="shared" si="13"/>
        <v>1</v>
      </c>
      <c r="Y7">
        <v>1</v>
      </c>
      <c r="Z7">
        <v>1</v>
      </c>
      <c r="AA7">
        <v>1</v>
      </c>
      <c r="AB7">
        <v>1</v>
      </c>
      <c r="AC7">
        <v>1</v>
      </c>
      <c r="AD7">
        <v>1</v>
      </c>
      <c r="AE7">
        <v>1</v>
      </c>
      <c r="AF7">
        <f t="shared" si="14"/>
        <v>3</v>
      </c>
      <c r="AG7">
        <v>1</v>
      </c>
      <c r="AH7">
        <f t="shared" si="15"/>
        <v>1</v>
      </c>
      <c r="AI7">
        <v>0</v>
      </c>
      <c r="AJ7">
        <v>0</v>
      </c>
      <c r="AK7">
        <f t="shared" si="16"/>
        <v>1</v>
      </c>
      <c r="AL7" s="54">
        <v>0</v>
      </c>
      <c r="AM7">
        <v>1</v>
      </c>
      <c r="AN7">
        <v>1</v>
      </c>
      <c r="AO7">
        <v>1</v>
      </c>
      <c r="AP7">
        <v>1</v>
      </c>
      <c r="AQ7">
        <v>1</v>
      </c>
      <c r="AR7">
        <v>1</v>
      </c>
      <c r="AS7">
        <v>1</v>
      </c>
      <c r="AT7" s="45">
        <v>1</v>
      </c>
      <c r="AU7">
        <f t="shared" si="17"/>
        <v>8.2628571428571433</v>
      </c>
      <c r="AV7">
        <f t="shared" si="18"/>
        <v>17.323809523809526</v>
      </c>
      <c r="AW7" s="54">
        <f t="shared" si="19"/>
        <v>17.790476190476188</v>
      </c>
      <c r="AX7">
        <f t="shared" si="20"/>
        <v>17.105714285714285</v>
      </c>
      <c r="AY7" s="46">
        <v>1</v>
      </c>
      <c r="AZ7" s="46">
        <v>1</v>
      </c>
      <c r="BA7" s="46">
        <v>1</v>
      </c>
      <c r="BB7">
        <v>8</v>
      </c>
      <c r="BG7">
        <f t="shared" si="3"/>
        <v>142.85714285714286</v>
      </c>
      <c r="BH7" s="11">
        <f t="shared" si="21"/>
        <v>7.2916666666666659E-5</v>
      </c>
    </row>
    <row r="8" spans="1:67" ht="64" x14ac:dyDescent="0.2">
      <c r="A8" s="3">
        <v>5</v>
      </c>
      <c r="B8" s="20" t="s">
        <v>1360</v>
      </c>
      <c r="C8" s="3" t="s">
        <v>192</v>
      </c>
      <c r="D8">
        <v>1</v>
      </c>
      <c r="E8">
        <v>1</v>
      </c>
      <c r="F8">
        <f t="shared" si="4"/>
        <v>1</v>
      </c>
      <c r="G8">
        <f t="shared" si="5"/>
        <v>23</v>
      </c>
      <c r="H8">
        <f t="shared" si="6"/>
        <v>23</v>
      </c>
      <c r="I8" s="54">
        <f t="shared" si="7"/>
        <v>116</v>
      </c>
      <c r="J8">
        <v>41</v>
      </c>
      <c r="K8">
        <f t="shared" si="8"/>
        <v>1.7826086956521738</v>
      </c>
      <c r="L8">
        <f t="shared" si="9"/>
        <v>115</v>
      </c>
      <c r="M8" s="2">
        <f t="shared" si="10"/>
        <v>5</v>
      </c>
      <c r="N8">
        <v>0</v>
      </c>
      <c r="O8">
        <v>1</v>
      </c>
      <c r="P8">
        <v>1</v>
      </c>
      <c r="Q8">
        <v>0</v>
      </c>
      <c r="R8" s="54">
        <v>1</v>
      </c>
      <c r="S8">
        <v>1</v>
      </c>
      <c r="T8">
        <f t="shared" si="11"/>
        <v>0</v>
      </c>
      <c r="U8">
        <v>1</v>
      </c>
      <c r="V8">
        <v>1</v>
      </c>
      <c r="W8">
        <f t="shared" si="12"/>
        <v>0</v>
      </c>
      <c r="X8">
        <f t="shared" si="13"/>
        <v>1</v>
      </c>
      <c r="Y8">
        <v>1</v>
      </c>
      <c r="Z8">
        <v>1</v>
      </c>
      <c r="AA8">
        <v>0</v>
      </c>
      <c r="AB8">
        <v>1</v>
      </c>
      <c r="AC8">
        <v>1</v>
      </c>
      <c r="AD8">
        <v>0</v>
      </c>
      <c r="AE8">
        <v>1</v>
      </c>
      <c r="AF8">
        <f t="shared" si="14"/>
        <v>1</v>
      </c>
      <c r="AG8">
        <v>1</v>
      </c>
      <c r="AH8">
        <f t="shared" si="15"/>
        <v>1</v>
      </c>
      <c r="AI8">
        <v>0</v>
      </c>
      <c r="AJ8">
        <v>1</v>
      </c>
      <c r="AK8">
        <f t="shared" si="16"/>
        <v>1</v>
      </c>
      <c r="AL8">
        <v>0</v>
      </c>
      <c r="AM8">
        <v>0</v>
      </c>
      <c r="AN8">
        <v>1</v>
      </c>
      <c r="AO8">
        <v>0</v>
      </c>
      <c r="AP8">
        <v>1</v>
      </c>
      <c r="AQ8">
        <v>1</v>
      </c>
      <c r="AR8">
        <v>1</v>
      </c>
      <c r="AS8">
        <v>0</v>
      </c>
      <c r="AT8" s="45">
        <v>1</v>
      </c>
      <c r="AU8">
        <f t="shared" si="17"/>
        <v>32.681304347826114</v>
      </c>
      <c r="AV8">
        <f t="shared" si="18"/>
        <v>14.414782608695656</v>
      </c>
      <c r="AW8" s="54">
        <f t="shared" si="19"/>
        <v>12.313043478260866</v>
      </c>
      <c r="AX8">
        <f t="shared" si="20"/>
        <v>13.619999999999997</v>
      </c>
      <c r="AY8" s="46">
        <v>1</v>
      </c>
      <c r="AZ8" s="46">
        <v>1</v>
      </c>
      <c r="BA8" s="46">
        <v>1</v>
      </c>
      <c r="BB8">
        <v>8</v>
      </c>
      <c r="BG8">
        <f t="shared" si="3"/>
        <v>43.478260869565219</v>
      </c>
      <c r="BH8" s="11">
        <f t="shared" si="21"/>
        <v>7.9861111111111116E-5</v>
      </c>
    </row>
    <row r="9" spans="1:67" ht="80" x14ac:dyDescent="0.2">
      <c r="A9" s="3">
        <v>6</v>
      </c>
      <c r="B9" s="19" t="s">
        <v>1338</v>
      </c>
      <c r="C9" s="3" t="s">
        <v>205</v>
      </c>
      <c r="D9">
        <v>1</v>
      </c>
      <c r="E9">
        <v>1</v>
      </c>
      <c r="F9">
        <f t="shared" si="4"/>
        <v>1</v>
      </c>
      <c r="G9">
        <f t="shared" si="5"/>
        <v>28</v>
      </c>
      <c r="H9">
        <f t="shared" si="6"/>
        <v>28</v>
      </c>
      <c r="I9" s="54">
        <f t="shared" si="7"/>
        <v>160</v>
      </c>
      <c r="J9">
        <v>52</v>
      </c>
      <c r="K9">
        <f t="shared" si="8"/>
        <v>1.8571428571428572</v>
      </c>
      <c r="L9">
        <f t="shared" si="9"/>
        <v>157</v>
      </c>
      <c r="M9" s="2">
        <f t="shared" si="10"/>
        <v>5.6071428571428568</v>
      </c>
      <c r="N9">
        <v>0</v>
      </c>
      <c r="O9">
        <v>1</v>
      </c>
      <c r="P9">
        <v>1</v>
      </c>
      <c r="Q9">
        <v>0</v>
      </c>
      <c r="R9" s="54">
        <v>0</v>
      </c>
      <c r="S9">
        <v>1</v>
      </c>
      <c r="T9">
        <f t="shared" si="11"/>
        <v>0</v>
      </c>
      <c r="U9">
        <v>1</v>
      </c>
      <c r="V9">
        <v>1</v>
      </c>
      <c r="W9">
        <f t="shared" si="12"/>
        <v>0</v>
      </c>
      <c r="X9">
        <f t="shared" si="13"/>
        <v>1</v>
      </c>
      <c r="Y9">
        <v>1</v>
      </c>
      <c r="Z9">
        <v>1</v>
      </c>
      <c r="AA9">
        <v>1</v>
      </c>
      <c r="AB9">
        <v>1</v>
      </c>
      <c r="AC9">
        <v>1</v>
      </c>
      <c r="AD9">
        <v>1</v>
      </c>
      <c r="AE9">
        <v>1</v>
      </c>
      <c r="AF9">
        <f t="shared" si="14"/>
        <v>3</v>
      </c>
      <c r="AG9">
        <v>1</v>
      </c>
      <c r="AH9">
        <f t="shared" si="15"/>
        <v>1</v>
      </c>
      <c r="AI9">
        <v>0</v>
      </c>
      <c r="AJ9">
        <v>1</v>
      </c>
      <c r="AK9">
        <f t="shared" si="16"/>
        <v>1</v>
      </c>
      <c r="AL9">
        <v>1</v>
      </c>
      <c r="AM9">
        <v>1</v>
      </c>
      <c r="AN9">
        <v>1</v>
      </c>
      <c r="AO9">
        <v>1</v>
      </c>
      <c r="AP9">
        <v>1</v>
      </c>
      <c r="AQ9">
        <v>1</v>
      </c>
      <c r="AR9">
        <v>1</v>
      </c>
      <c r="AS9">
        <v>1</v>
      </c>
      <c r="AT9" s="45">
        <v>1</v>
      </c>
      <c r="AU9">
        <f t="shared" si="17"/>
        <v>21.30071428571431</v>
      </c>
      <c r="AV9">
        <f t="shared" si="18"/>
        <v>17.244285714285713</v>
      </c>
      <c r="AW9" s="54">
        <f t="shared" si="19"/>
        <v>16.112857142857141</v>
      </c>
      <c r="AX9">
        <f t="shared" si="20"/>
        <v>18.979642857142856</v>
      </c>
      <c r="AY9" s="46">
        <v>1</v>
      </c>
      <c r="AZ9" s="46">
        <v>1</v>
      </c>
      <c r="BA9" s="46">
        <v>1</v>
      </c>
      <c r="BB9">
        <v>10</v>
      </c>
      <c r="BG9">
        <f t="shared" si="3"/>
        <v>107.14285714285714</v>
      </c>
      <c r="BH9" s="11">
        <f t="shared" si="21"/>
        <v>9.722222222222223E-5</v>
      </c>
    </row>
    <row r="10" spans="1:67" ht="48" x14ac:dyDescent="0.2">
      <c r="A10" s="3">
        <v>7</v>
      </c>
      <c r="B10" s="19" t="s">
        <v>1339</v>
      </c>
      <c r="C10" s="3" t="s">
        <v>192</v>
      </c>
      <c r="D10">
        <v>1</v>
      </c>
      <c r="E10">
        <v>1</v>
      </c>
      <c r="F10">
        <f t="shared" si="4"/>
        <v>1</v>
      </c>
      <c r="G10">
        <f t="shared" si="5"/>
        <v>14</v>
      </c>
      <c r="H10">
        <f t="shared" si="6"/>
        <v>14</v>
      </c>
      <c r="I10" s="54">
        <f t="shared" si="7"/>
        <v>89</v>
      </c>
      <c r="J10">
        <v>27</v>
      </c>
      <c r="K10">
        <f t="shared" si="8"/>
        <v>1.9285714285714286</v>
      </c>
      <c r="L10">
        <f t="shared" si="9"/>
        <v>87</v>
      </c>
      <c r="M10" s="2">
        <f t="shared" si="10"/>
        <v>6.2142857142857144</v>
      </c>
      <c r="N10">
        <v>0</v>
      </c>
      <c r="O10">
        <v>1</v>
      </c>
      <c r="P10">
        <v>1</v>
      </c>
      <c r="Q10">
        <v>0</v>
      </c>
      <c r="R10" s="54">
        <v>0</v>
      </c>
      <c r="S10">
        <v>1</v>
      </c>
      <c r="T10">
        <f t="shared" si="11"/>
        <v>0</v>
      </c>
      <c r="U10">
        <v>1</v>
      </c>
      <c r="V10">
        <v>1</v>
      </c>
      <c r="W10">
        <f t="shared" si="12"/>
        <v>0</v>
      </c>
      <c r="X10">
        <f t="shared" si="13"/>
        <v>1</v>
      </c>
      <c r="Y10">
        <v>1</v>
      </c>
      <c r="Z10">
        <v>1</v>
      </c>
      <c r="AA10">
        <v>1</v>
      </c>
      <c r="AB10">
        <v>1</v>
      </c>
      <c r="AC10">
        <v>1</v>
      </c>
      <c r="AD10">
        <v>1</v>
      </c>
      <c r="AE10">
        <v>1</v>
      </c>
      <c r="AF10">
        <f t="shared" si="14"/>
        <v>2</v>
      </c>
      <c r="AG10">
        <v>1</v>
      </c>
      <c r="AH10">
        <f t="shared" si="15"/>
        <v>1</v>
      </c>
      <c r="AI10">
        <v>0</v>
      </c>
      <c r="AJ10">
        <v>1</v>
      </c>
      <c r="AK10">
        <f t="shared" si="16"/>
        <v>1</v>
      </c>
      <c r="AL10">
        <v>0</v>
      </c>
      <c r="AM10">
        <v>1</v>
      </c>
      <c r="AN10">
        <v>1</v>
      </c>
      <c r="AO10">
        <v>1</v>
      </c>
      <c r="AP10">
        <v>1</v>
      </c>
      <c r="AQ10">
        <v>1</v>
      </c>
      <c r="AR10">
        <v>1</v>
      </c>
      <c r="AS10">
        <v>1</v>
      </c>
      <c r="AT10" s="45">
        <v>1</v>
      </c>
      <c r="AU10">
        <f t="shared" si="17"/>
        <v>29.467857142857163</v>
      </c>
      <c r="AV10">
        <f t="shared" si="18"/>
        <v>12.627142857142861</v>
      </c>
      <c r="AW10" s="54">
        <f t="shared" si="19"/>
        <v>18.625714285714285</v>
      </c>
      <c r="AX10">
        <f t="shared" si="20"/>
        <v>14.839285714285715</v>
      </c>
      <c r="AY10" s="46">
        <v>1</v>
      </c>
      <c r="AZ10" s="46">
        <v>1</v>
      </c>
      <c r="BA10" s="46">
        <v>1</v>
      </c>
      <c r="BB10">
        <v>4</v>
      </c>
      <c r="BG10">
        <f t="shared" si="3"/>
        <v>142.85714285714286</v>
      </c>
      <c r="BH10" s="11">
        <f t="shared" si="21"/>
        <v>4.8611111111111115E-5</v>
      </c>
    </row>
    <row r="11" spans="1:67" ht="96" x14ac:dyDescent="0.2">
      <c r="A11" s="3">
        <v>8</v>
      </c>
      <c r="B11" s="19" t="s">
        <v>1340</v>
      </c>
      <c r="C11" s="3" t="s">
        <v>203</v>
      </c>
      <c r="D11">
        <v>1</v>
      </c>
      <c r="E11">
        <v>1</v>
      </c>
      <c r="F11">
        <f t="shared" si="4"/>
        <v>1</v>
      </c>
      <c r="G11">
        <f t="shared" si="5"/>
        <v>32</v>
      </c>
      <c r="H11">
        <f t="shared" si="6"/>
        <v>32</v>
      </c>
      <c r="I11" s="54">
        <f t="shared" si="7"/>
        <v>192</v>
      </c>
      <c r="J11">
        <v>62</v>
      </c>
      <c r="K11">
        <f t="shared" si="8"/>
        <v>1.9375</v>
      </c>
      <c r="L11">
        <f t="shared" si="9"/>
        <v>188</v>
      </c>
      <c r="M11" s="2">
        <f t="shared" si="10"/>
        <v>5.875</v>
      </c>
      <c r="N11">
        <v>0</v>
      </c>
      <c r="O11">
        <v>1</v>
      </c>
      <c r="P11">
        <v>1</v>
      </c>
      <c r="Q11">
        <v>0</v>
      </c>
      <c r="R11" s="54">
        <v>0</v>
      </c>
      <c r="S11">
        <v>1</v>
      </c>
      <c r="T11">
        <f t="shared" si="11"/>
        <v>0</v>
      </c>
      <c r="U11">
        <v>1</v>
      </c>
      <c r="V11">
        <v>1</v>
      </c>
      <c r="W11">
        <f t="shared" si="12"/>
        <v>0</v>
      </c>
      <c r="X11">
        <f t="shared" si="13"/>
        <v>1</v>
      </c>
      <c r="Y11">
        <v>1</v>
      </c>
      <c r="Z11">
        <v>1</v>
      </c>
      <c r="AA11">
        <v>1</v>
      </c>
      <c r="AB11">
        <v>0</v>
      </c>
      <c r="AC11">
        <v>1</v>
      </c>
      <c r="AD11">
        <v>1</v>
      </c>
      <c r="AE11">
        <v>1</v>
      </c>
      <c r="AF11">
        <f t="shared" si="14"/>
        <v>4</v>
      </c>
      <c r="AG11">
        <v>1</v>
      </c>
      <c r="AH11">
        <f t="shared" si="15"/>
        <v>1</v>
      </c>
      <c r="AI11">
        <v>0</v>
      </c>
      <c r="AJ11">
        <v>1</v>
      </c>
      <c r="AK11">
        <f t="shared" si="16"/>
        <v>1</v>
      </c>
      <c r="AL11">
        <v>0</v>
      </c>
      <c r="AM11">
        <v>1</v>
      </c>
      <c r="AN11">
        <v>1</v>
      </c>
      <c r="AO11">
        <v>1</v>
      </c>
      <c r="AP11">
        <v>1</v>
      </c>
      <c r="AQ11">
        <v>1</v>
      </c>
      <c r="AR11">
        <v>1</v>
      </c>
      <c r="AS11">
        <v>1</v>
      </c>
      <c r="AT11" s="45">
        <v>1</v>
      </c>
      <c r="AU11">
        <f t="shared" si="17"/>
        <v>10.442500000000017</v>
      </c>
      <c r="AV11">
        <f t="shared" si="18"/>
        <v>19.752500000000001</v>
      </c>
      <c r="AW11" s="54">
        <f t="shared" si="19"/>
        <v>17.819999999999997</v>
      </c>
      <c r="AX11">
        <f t="shared" si="20"/>
        <v>22.241250000000001</v>
      </c>
      <c r="AY11" s="46">
        <v>1</v>
      </c>
      <c r="AZ11" s="46">
        <v>1</v>
      </c>
      <c r="BA11" s="46">
        <v>1</v>
      </c>
      <c r="BB11">
        <v>9</v>
      </c>
      <c r="BG11">
        <f t="shared" si="3"/>
        <v>125</v>
      </c>
      <c r="BH11" s="11">
        <f t="shared" si="21"/>
        <v>1.1111111111111112E-4</v>
      </c>
    </row>
    <row r="12" spans="1:67" ht="64" x14ac:dyDescent="0.2">
      <c r="A12" s="3">
        <v>9</v>
      </c>
      <c r="B12" s="19" t="s">
        <v>1313</v>
      </c>
      <c r="C12" s="3" t="s">
        <v>192</v>
      </c>
      <c r="D12">
        <v>1</v>
      </c>
      <c r="E12">
        <v>1</v>
      </c>
      <c r="F12">
        <f t="shared" si="4"/>
        <v>1</v>
      </c>
      <c r="G12">
        <f t="shared" si="5"/>
        <v>22</v>
      </c>
      <c r="H12">
        <f t="shared" si="6"/>
        <v>22</v>
      </c>
      <c r="I12" s="54">
        <f t="shared" si="7"/>
        <v>125</v>
      </c>
      <c r="J12">
        <v>40</v>
      </c>
      <c r="K12">
        <f t="shared" si="8"/>
        <v>1.8181818181818181</v>
      </c>
      <c r="L12">
        <f t="shared" si="9"/>
        <v>123</v>
      </c>
      <c r="M12" s="2">
        <f t="shared" si="10"/>
        <v>5.5909090909090908</v>
      </c>
      <c r="N12">
        <v>0</v>
      </c>
      <c r="O12">
        <v>1</v>
      </c>
      <c r="P12">
        <v>1</v>
      </c>
      <c r="Q12">
        <v>0</v>
      </c>
      <c r="R12" s="54">
        <v>0</v>
      </c>
      <c r="S12">
        <v>1</v>
      </c>
      <c r="T12">
        <f t="shared" si="11"/>
        <v>0</v>
      </c>
      <c r="U12">
        <v>1</v>
      </c>
      <c r="V12">
        <v>1</v>
      </c>
      <c r="W12">
        <f t="shared" si="12"/>
        <v>0</v>
      </c>
      <c r="X12">
        <f t="shared" si="13"/>
        <v>1</v>
      </c>
      <c r="Y12">
        <v>1</v>
      </c>
      <c r="Z12">
        <v>1</v>
      </c>
      <c r="AA12">
        <v>1</v>
      </c>
      <c r="AB12">
        <v>1</v>
      </c>
      <c r="AC12">
        <v>1</v>
      </c>
      <c r="AD12">
        <v>1</v>
      </c>
      <c r="AE12">
        <v>1</v>
      </c>
      <c r="AF12">
        <f t="shared" si="14"/>
        <v>2</v>
      </c>
      <c r="AG12">
        <v>1</v>
      </c>
      <c r="AH12">
        <f t="shared" si="15"/>
        <v>1</v>
      </c>
      <c r="AI12">
        <v>0</v>
      </c>
      <c r="AJ12">
        <v>1</v>
      </c>
      <c r="AK12">
        <f t="shared" si="16"/>
        <v>1</v>
      </c>
      <c r="AL12">
        <v>1</v>
      </c>
      <c r="AM12">
        <v>1</v>
      </c>
      <c r="AN12">
        <v>1</v>
      </c>
      <c r="AO12">
        <v>1</v>
      </c>
      <c r="AP12">
        <v>1</v>
      </c>
      <c r="AQ12">
        <v>1</v>
      </c>
      <c r="AR12">
        <v>1</v>
      </c>
      <c r="AS12">
        <v>1</v>
      </c>
      <c r="AT12" s="45">
        <v>1</v>
      </c>
      <c r="AU12">
        <f t="shared" si="17"/>
        <v>30.686818181818197</v>
      </c>
      <c r="AV12">
        <f t="shared" si="18"/>
        <v>14.444545454545459</v>
      </c>
      <c r="AW12" s="54">
        <f t="shared" si="19"/>
        <v>15.729090909090903</v>
      </c>
      <c r="AX12">
        <f t="shared" si="20"/>
        <v>15.903181818181814</v>
      </c>
      <c r="AY12" s="46">
        <v>0</v>
      </c>
      <c r="AZ12" s="46">
        <v>1</v>
      </c>
      <c r="BA12" s="46">
        <v>1</v>
      </c>
      <c r="BB12">
        <v>7</v>
      </c>
      <c r="BG12">
        <f t="shared" si="3"/>
        <v>90.909090909090907</v>
      </c>
      <c r="BH12" s="11">
        <f t="shared" si="21"/>
        <v>7.6388888888888887E-5</v>
      </c>
    </row>
    <row r="13" spans="1:67" ht="48" x14ac:dyDescent="0.2">
      <c r="A13" s="3">
        <v>10</v>
      </c>
      <c r="B13" s="19" t="s">
        <v>1314</v>
      </c>
      <c r="C13" s="3" t="s">
        <v>192</v>
      </c>
      <c r="D13">
        <v>1</v>
      </c>
      <c r="E13">
        <v>1</v>
      </c>
      <c r="F13">
        <f t="shared" si="4"/>
        <v>1</v>
      </c>
      <c r="G13">
        <f t="shared" si="5"/>
        <v>15</v>
      </c>
      <c r="H13">
        <f t="shared" si="6"/>
        <v>15</v>
      </c>
      <c r="I13" s="54">
        <f t="shared" si="7"/>
        <v>93</v>
      </c>
      <c r="J13">
        <v>34</v>
      </c>
      <c r="K13">
        <f t="shared" si="8"/>
        <v>2.2666666666666666</v>
      </c>
      <c r="L13">
        <f t="shared" si="9"/>
        <v>92</v>
      </c>
      <c r="M13" s="2">
        <f t="shared" si="10"/>
        <v>6.1333333333333337</v>
      </c>
      <c r="N13">
        <v>0</v>
      </c>
      <c r="O13">
        <v>1</v>
      </c>
      <c r="P13">
        <v>1</v>
      </c>
      <c r="Q13">
        <v>0</v>
      </c>
      <c r="R13" s="54">
        <v>1</v>
      </c>
      <c r="S13">
        <v>1</v>
      </c>
      <c r="T13">
        <f t="shared" si="11"/>
        <v>0</v>
      </c>
      <c r="U13">
        <v>1</v>
      </c>
      <c r="V13">
        <v>1</v>
      </c>
      <c r="W13">
        <f t="shared" si="12"/>
        <v>0</v>
      </c>
      <c r="X13">
        <f t="shared" si="13"/>
        <v>1</v>
      </c>
      <c r="Y13">
        <v>1</v>
      </c>
      <c r="Z13">
        <v>1</v>
      </c>
      <c r="AA13">
        <v>1</v>
      </c>
      <c r="AB13">
        <v>1</v>
      </c>
      <c r="AC13">
        <v>1</v>
      </c>
      <c r="AD13">
        <v>1</v>
      </c>
      <c r="AE13">
        <v>1</v>
      </c>
      <c r="AF13">
        <f t="shared" si="14"/>
        <v>1</v>
      </c>
      <c r="AG13">
        <v>1</v>
      </c>
      <c r="AH13">
        <f t="shared" si="15"/>
        <v>1</v>
      </c>
      <c r="AI13">
        <v>1</v>
      </c>
      <c r="AJ13">
        <v>1</v>
      </c>
      <c r="AK13">
        <f t="shared" si="16"/>
        <v>1</v>
      </c>
      <c r="AL13">
        <v>1</v>
      </c>
      <c r="AM13">
        <v>1</v>
      </c>
      <c r="AN13">
        <v>1</v>
      </c>
      <c r="AO13">
        <v>1</v>
      </c>
      <c r="AP13">
        <v>1</v>
      </c>
      <c r="AQ13">
        <v>1</v>
      </c>
      <c r="AR13">
        <v>1</v>
      </c>
      <c r="AS13">
        <v>1</v>
      </c>
      <c r="AT13" s="45">
        <v>1</v>
      </c>
      <c r="AU13">
        <f t="shared" si="17"/>
        <v>-0.14999999999998082</v>
      </c>
      <c r="AV13">
        <f t="shared" si="18"/>
        <v>17.006666666666664</v>
      </c>
      <c r="AW13" s="54">
        <f t="shared" si="19"/>
        <v>18.290666666666663</v>
      </c>
      <c r="AX13">
        <f t="shared" si="20"/>
        <v>14.958000000000006</v>
      </c>
      <c r="AY13" s="46">
        <v>1</v>
      </c>
      <c r="AZ13" s="46">
        <v>1</v>
      </c>
      <c r="BA13" s="46">
        <v>1</v>
      </c>
      <c r="BB13">
        <v>6</v>
      </c>
      <c r="BG13">
        <f t="shared" si="3"/>
        <v>66.666666666666671</v>
      </c>
      <c r="BH13" s="11">
        <f t="shared" si="21"/>
        <v>5.208333333333333E-5</v>
      </c>
    </row>
    <row r="14" spans="1:67" ht="80" x14ac:dyDescent="0.2">
      <c r="A14" s="3">
        <v>11</v>
      </c>
      <c r="B14" s="19" t="s">
        <v>1341</v>
      </c>
      <c r="C14" s="22" t="s">
        <v>204</v>
      </c>
      <c r="D14">
        <v>1</v>
      </c>
      <c r="E14">
        <v>1</v>
      </c>
      <c r="F14">
        <f t="shared" si="4"/>
        <v>1</v>
      </c>
      <c r="G14">
        <f t="shared" si="5"/>
        <v>27</v>
      </c>
      <c r="H14">
        <f t="shared" si="6"/>
        <v>27</v>
      </c>
      <c r="I14" s="54">
        <f t="shared" si="7"/>
        <v>159</v>
      </c>
      <c r="J14">
        <v>57</v>
      </c>
      <c r="K14">
        <f t="shared" si="8"/>
        <v>2.1111111111111112</v>
      </c>
      <c r="L14">
        <f t="shared" si="9"/>
        <v>155</v>
      </c>
      <c r="M14" s="2">
        <f t="shared" si="10"/>
        <v>5.7407407407407405</v>
      </c>
      <c r="N14">
        <v>0</v>
      </c>
      <c r="O14">
        <v>1</v>
      </c>
      <c r="P14">
        <v>1</v>
      </c>
      <c r="Q14">
        <v>0</v>
      </c>
      <c r="R14" s="54">
        <v>1</v>
      </c>
      <c r="S14">
        <v>1</v>
      </c>
      <c r="T14">
        <f t="shared" si="11"/>
        <v>0</v>
      </c>
      <c r="U14">
        <v>1</v>
      </c>
      <c r="V14">
        <v>1</v>
      </c>
      <c r="W14">
        <f t="shared" si="12"/>
        <v>0</v>
      </c>
      <c r="X14">
        <f t="shared" si="13"/>
        <v>1</v>
      </c>
      <c r="Y14">
        <v>0</v>
      </c>
      <c r="Z14">
        <v>1</v>
      </c>
      <c r="AA14">
        <v>0</v>
      </c>
      <c r="AB14">
        <v>1</v>
      </c>
      <c r="AC14">
        <v>1</v>
      </c>
      <c r="AD14">
        <v>1</v>
      </c>
      <c r="AE14">
        <v>1</v>
      </c>
      <c r="AF14">
        <f t="shared" si="14"/>
        <v>4</v>
      </c>
      <c r="AG14">
        <v>1</v>
      </c>
      <c r="AH14">
        <f t="shared" si="15"/>
        <v>1</v>
      </c>
      <c r="AI14">
        <v>0</v>
      </c>
      <c r="AJ14">
        <v>0</v>
      </c>
      <c r="AK14">
        <f t="shared" si="16"/>
        <v>1</v>
      </c>
      <c r="AL14">
        <v>1</v>
      </c>
      <c r="AM14">
        <v>1</v>
      </c>
      <c r="AN14">
        <v>1</v>
      </c>
      <c r="AO14">
        <v>1</v>
      </c>
      <c r="AP14">
        <v>1</v>
      </c>
      <c r="AQ14">
        <v>1</v>
      </c>
      <c r="AR14">
        <v>1</v>
      </c>
      <c r="AS14">
        <v>1</v>
      </c>
      <c r="AT14" s="45">
        <v>1</v>
      </c>
      <c r="AU14">
        <f t="shared" si="17"/>
        <v>0.83000000000001606</v>
      </c>
      <c r="AV14">
        <f t="shared" si="18"/>
        <v>19.851111111111113</v>
      </c>
      <c r="AW14" s="54">
        <f t="shared" si="19"/>
        <v>16.859259259259257</v>
      </c>
      <c r="AX14">
        <f t="shared" si="20"/>
        <v>19.108888888888892</v>
      </c>
      <c r="AY14" s="46">
        <v>1</v>
      </c>
      <c r="AZ14" s="46">
        <v>1</v>
      </c>
      <c r="BA14" s="46">
        <v>1</v>
      </c>
      <c r="BB14">
        <v>11</v>
      </c>
      <c r="BG14">
        <f t="shared" si="3"/>
        <v>148.14814814814815</v>
      </c>
      <c r="BH14" s="11">
        <f t="shared" si="21"/>
        <v>9.3750000000000016E-5</v>
      </c>
    </row>
    <row r="15" spans="1:67" ht="32" x14ac:dyDescent="0.2">
      <c r="A15" s="3">
        <v>12</v>
      </c>
      <c r="B15" s="19" t="s">
        <v>1342</v>
      </c>
      <c r="C15" s="3" t="s">
        <v>192</v>
      </c>
      <c r="D15">
        <v>1</v>
      </c>
      <c r="E15">
        <v>1</v>
      </c>
      <c r="F15">
        <f t="shared" si="4"/>
        <v>1</v>
      </c>
      <c r="G15">
        <f t="shared" si="5"/>
        <v>13</v>
      </c>
      <c r="H15">
        <f t="shared" si="6"/>
        <v>13</v>
      </c>
      <c r="I15" s="54">
        <f t="shared" si="7"/>
        <v>52</v>
      </c>
      <c r="J15">
        <v>17</v>
      </c>
      <c r="K15">
        <f t="shared" si="8"/>
        <v>1.3076923076923077</v>
      </c>
      <c r="L15">
        <f t="shared" si="9"/>
        <v>51</v>
      </c>
      <c r="M15" s="2">
        <f t="shared" si="10"/>
        <v>3.9230769230769229</v>
      </c>
      <c r="N15">
        <v>1</v>
      </c>
      <c r="O15">
        <v>1</v>
      </c>
      <c r="P15">
        <v>0</v>
      </c>
      <c r="Q15">
        <v>1</v>
      </c>
      <c r="R15" s="54">
        <v>1</v>
      </c>
      <c r="S15">
        <v>1</v>
      </c>
      <c r="T15">
        <f t="shared" si="11"/>
        <v>1</v>
      </c>
      <c r="U15">
        <v>1</v>
      </c>
      <c r="V15">
        <v>1</v>
      </c>
      <c r="W15">
        <f t="shared" si="12"/>
        <v>0</v>
      </c>
      <c r="X15">
        <f t="shared" si="13"/>
        <v>1</v>
      </c>
      <c r="Y15">
        <v>1</v>
      </c>
      <c r="Z15">
        <v>1</v>
      </c>
      <c r="AA15">
        <v>1</v>
      </c>
      <c r="AB15">
        <v>1</v>
      </c>
      <c r="AC15">
        <v>1</v>
      </c>
      <c r="AD15">
        <v>0</v>
      </c>
      <c r="AE15">
        <v>1</v>
      </c>
      <c r="AF15">
        <f t="shared" si="14"/>
        <v>1</v>
      </c>
      <c r="AG15">
        <v>1</v>
      </c>
      <c r="AH15">
        <f t="shared" si="15"/>
        <v>1</v>
      </c>
      <c r="AI15">
        <v>1</v>
      </c>
      <c r="AJ15">
        <v>1</v>
      </c>
      <c r="AK15">
        <f t="shared" si="16"/>
        <v>1</v>
      </c>
      <c r="AL15">
        <v>1</v>
      </c>
      <c r="AM15">
        <v>1</v>
      </c>
      <c r="AN15">
        <v>1</v>
      </c>
      <c r="AO15">
        <v>1</v>
      </c>
      <c r="AP15">
        <v>1</v>
      </c>
      <c r="AQ15">
        <v>1</v>
      </c>
      <c r="AR15">
        <v>1</v>
      </c>
      <c r="AS15">
        <v>1</v>
      </c>
      <c r="AT15" s="45">
        <v>1</v>
      </c>
      <c r="AU15">
        <f t="shared" si="17"/>
        <v>83.009230769230797</v>
      </c>
      <c r="AV15">
        <f t="shared" si="18"/>
        <v>4.9107692307692297</v>
      </c>
      <c r="AW15" s="54">
        <f t="shared" si="19"/>
        <v>4.990769230769228</v>
      </c>
      <c r="AX15">
        <f t="shared" si="20"/>
        <v>3.5476923076923086</v>
      </c>
      <c r="AY15" s="46">
        <v>1</v>
      </c>
      <c r="AZ15" s="46">
        <v>1</v>
      </c>
      <c r="BA15" s="46">
        <v>1</v>
      </c>
      <c r="BB15">
        <v>1</v>
      </c>
      <c r="BG15">
        <f t="shared" si="3"/>
        <v>76.923076923076934</v>
      </c>
      <c r="BH15" s="11">
        <f t="shared" si="21"/>
        <v>4.5138888888888894E-5</v>
      </c>
    </row>
    <row r="16" spans="1:67" ht="32" x14ac:dyDescent="0.2">
      <c r="A16" s="3">
        <v>13</v>
      </c>
      <c r="B16" s="19" t="s">
        <v>1343</v>
      </c>
      <c r="C16" s="3" t="s">
        <v>192</v>
      </c>
      <c r="D16">
        <v>1</v>
      </c>
      <c r="E16">
        <v>1</v>
      </c>
      <c r="F16">
        <f t="shared" si="4"/>
        <v>1</v>
      </c>
      <c r="G16">
        <f t="shared" si="5"/>
        <v>13</v>
      </c>
      <c r="H16">
        <f t="shared" si="6"/>
        <v>13</v>
      </c>
      <c r="I16" s="54">
        <f t="shared" si="7"/>
        <v>53</v>
      </c>
      <c r="J16">
        <v>16</v>
      </c>
      <c r="K16">
        <f t="shared" si="8"/>
        <v>1.2307692307692308</v>
      </c>
      <c r="L16">
        <f t="shared" si="9"/>
        <v>52</v>
      </c>
      <c r="M16" s="2">
        <f t="shared" si="10"/>
        <v>4</v>
      </c>
      <c r="N16">
        <v>1</v>
      </c>
      <c r="O16">
        <v>1</v>
      </c>
      <c r="P16">
        <v>0</v>
      </c>
      <c r="Q16">
        <v>1</v>
      </c>
      <c r="R16" s="54">
        <v>1</v>
      </c>
      <c r="S16">
        <v>1</v>
      </c>
      <c r="T16">
        <f t="shared" si="11"/>
        <v>1</v>
      </c>
      <c r="U16">
        <v>1</v>
      </c>
      <c r="V16">
        <v>1</v>
      </c>
      <c r="W16">
        <f t="shared" si="12"/>
        <v>0</v>
      </c>
      <c r="X16">
        <f t="shared" si="13"/>
        <v>1</v>
      </c>
      <c r="Y16">
        <v>1</v>
      </c>
      <c r="Z16">
        <v>1</v>
      </c>
      <c r="AA16">
        <v>1</v>
      </c>
      <c r="AB16">
        <v>1</v>
      </c>
      <c r="AC16">
        <v>1</v>
      </c>
      <c r="AD16">
        <v>0</v>
      </c>
      <c r="AE16">
        <v>1</v>
      </c>
      <c r="AF16">
        <f t="shared" si="14"/>
        <v>1</v>
      </c>
      <c r="AG16">
        <v>1</v>
      </c>
      <c r="AH16">
        <f t="shared" si="15"/>
        <v>1</v>
      </c>
      <c r="AI16">
        <v>1</v>
      </c>
      <c r="AJ16">
        <v>1</v>
      </c>
      <c r="AK16">
        <f t="shared" si="16"/>
        <v>1</v>
      </c>
      <c r="AL16">
        <v>1</v>
      </c>
      <c r="AM16">
        <v>1</v>
      </c>
      <c r="AN16">
        <v>1</v>
      </c>
      <c r="AO16">
        <v>1</v>
      </c>
      <c r="AP16">
        <v>1</v>
      </c>
      <c r="AQ16">
        <v>1</v>
      </c>
      <c r="AR16">
        <v>1</v>
      </c>
      <c r="AS16">
        <v>1</v>
      </c>
      <c r="AT16" s="45">
        <v>1</v>
      </c>
      <c r="AU16">
        <f t="shared" si="17"/>
        <v>89.516923076923092</v>
      </c>
      <c r="AV16">
        <f t="shared" si="18"/>
        <v>4.0030769230769252</v>
      </c>
      <c r="AW16" s="54">
        <f t="shared" si="19"/>
        <v>5.4430769230769229</v>
      </c>
      <c r="AX16">
        <f t="shared" si="20"/>
        <v>3.91</v>
      </c>
      <c r="AY16" s="46">
        <v>1</v>
      </c>
      <c r="AZ16" s="46">
        <v>1</v>
      </c>
      <c r="BA16" s="46">
        <v>1</v>
      </c>
      <c r="BB16">
        <v>0</v>
      </c>
      <c r="BG16">
        <f t="shared" si="3"/>
        <v>76.923076923076934</v>
      </c>
      <c r="BH16" s="11">
        <f t="shared" si="21"/>
        <v>4.5138888888888894E-5</v>
      </c>
    </row>
    <row r="17" spans="1:60" ht="64" x14ac:dyDescent="0.2">
      <c r="A17" s="3">
        <v>14</v>
      </c>
      <c r="B17" s="19" t="s">
        <v>1316</v>
      </c>
      <c r="C17" s="3" t="s">
        <v>192</v>
      </c>
      <c r="D17">
        <v>1</v>
      </c>
      <c r="E17">
        <v>1</v>
      </c>
      <c r="F17">
        <f t="shared" si="4"/>
        <v>1</v>
      </c>
      <c r="G17">
        <f t="shared" si="5"/>
        <v>25</v>
      </c>
      <c r="H17">
        <f t="shared" si="6"/>
        <v>25</v>
      </c>
      <c r="I17" s="54">
        <f t="shared" si="7"/>
        <v>128</v>
      </c>
      <c r="J17">
        <v>40</v>
      </c>
      <c r="K17">
        <f t="shared" si="8"/>
        <v>1.6</v>
      </c>
      <c r="L17">
        <f t="shared" si="9"/>
        <v>127</v>
      </c>
      <c r="M17" s="2">
        <f t="shared" si="10"/>
        <v>5.08</v>
      </c>
      <c r="N17">
        <v>0</v>
      </c>
      <c r="O17">
        <v>1</v>
      </c>
      <c r="P17">
        <v>1</v>
      </c>
      <c r="Q17" s="30">
        <v>1</v>
      </c>
      <c r="R17" s="54">
        <v>1</v>
      </c>
      <c r="S17">
        <v>1</v>
      </c>
      <c r="T17">
        <f t="shared" si="11"/>
        <v>1</v>
      </c>
      <c r="U17">
        <v>1</v>
      </c>
      <c r="V17">
        <v>1</v>
      </c>
      <c r="W17">
        <f t="shared" si="12"/>
        <v>1</v>
      </c>
      <c r="X17">
        <f t="shared" si="13"/>
        <v>1</v>
      </c>
      <c r="Y17">
        <v>0</v>
      </c>
      <c r="Z17">
        <v>1</v>
      </c>
      <c r="AA17">
        <v>1</v>
      </c>
      <c r="AB17">
        <v>1</v>
      </c>
      <c r="AC17">
        <v>1</v>
      </c>
      <c r="AD17">
        <v>1</v>
      </c>
      <c r="AE17">
        <v>1</v>
      </c>
      <c r="AF17">
        <f t="shared" si="14"/>
        <v>1</v>
      </c>
      <c r="AG17">
        <v>1</v>
      </c>
      <c r="AH17">
        <f t="shared" si="15"/>
        <v>1</v>
      </c>
      <c r="AI17">
        <v>0</v>
      </c>
      <c r="AJ17">
        <v>1</v>
      </c>
      <c r="AK17">
        <f t="shared" si="16"/>
        <v>1</v>
      </c>
      <c r="AL17">
        <v>1</v>
      </c>
      <c r="AM17">
        <v>1</v>
      </c>
      <c r="AN17">
        <v>1</v>
      </c>
      <c r="AO17">
        <v>1</v>
      </c>
      <c r="AP17">
        <v>1</v>
      </c>
      <c r="AQ17">
        <v>1</v>
      </c>
      <c r="AR17">
        <v>1</v>
      </c>
      <c r="AS17">
        <v>1</v>
      </c>
      <c r="AT17" s="45">
        <v>1</v>
      </c>
      <c r="AU17">
        <f t="shared" si="17"/>
        <v>46.100000000000023</v>
      </c>
      <c r="AV17">
        <f t="shared" si="18"/>
        <v>13.040000000000003</v>
      </c>
      <c r="AW17" s="54">
        <f t="shared" si="19"/>
        <v>12.886399999999995</v>
      </c>
      <c r="AX17">
        <f t="shared" si="20"/>
        <v>14.9968</v>
      </c>
      <c r="AY17" s="46">
        <v>0</v>
      </c>
      <c r="AZ17" s="46">
        <v>1</v>
      </c>
      <c r="BA17" s="46">
        <v>1</v>
      </c>
      <c r="BB17">
        <v>7</v>
      </c>
      <c r="BG17">
        <f t="shared" si="3"/>
        <v>40</v>
      </c>
      <c r="BH17" s="11">
        <f t="shared" si="21"/>
        <v>8.6805555555555545E-5</v>
      </c>
    </row>
    <row r="18" spans="1:60" ht="32" x14ac:dyDescent="0.2">
      <c r="A18" s="3" t="s">
        <v>165</v>
      </c>
      <c r="B18" s="19" t="s">
        <v>1344</v>
      </c>
      <c r="C18" s="3" t="s">
        <v>203</v>
      </c>
      <c r="D18">
        <v>1</v>
      </c>
      <c r="E18">
        <v>1</v>
      </c>
      <c r="F18">
        <f t="shared" si="4"/>
        <v>1</v>
      </c>
      <c r="G18">
        <f t="shared" si="5"/>
        <v>12</v>
      </c>
      <c r="H18">
        <f t="shared" si="6"/>
        <v>12</v>
      </c>
      <c r="I18" s="54">
        <f t="shared" si="7"/>
        <v>68</v>
      </c>
      <c r="J18">
        <v>18</v>
      </c>
      <c r="K18">
        <f t="shared" si="8"/>
        <v>1.5</v>
      </c>
      <c r="L18">
        <f t="shared" si="9"/>
        <v>66</v>
      </c>
      <c r="M18" s="2">
        <f t="shared" si="10"/>
        <v>5.5</v>
      </c>
      <c r="N18">
        <v>1</v>
      </c>
      <c r="O18">
        <v>1</v>
      </c>
      <c r="P18">
        <v>1</v>
      </c>
      <c r="Q18">
        <v>1</v>
      </c>
      <c r="R18" s="54">
        <v>1</v>
      </c>
      <c r="S18">
        <v>1</v>
      </c>
      <c r="T18">
        <f t="shared" si="11"/>
        <v>1</v>
      </c>
      <c r="U18">
        <v>1</v>
      </c>
      <c r="V18">
        <v>1</v>
      </c>
      <c r="W18">
        <f t="shared" si="12"/>
        <v>1</v>
      </c>
      <c r="X18">
        <f t="shared" si="13"/>
        <v>1</v>
      </c>
      <c r="Y18">
        <v>1</v>
      </c>
      <c r="Z18">
        <v>1</v>
      </c>
      <c r="AA18">
        <v>1</v>
      </c>
      <c r="AB18">
        <v>1</v>
      </c>
      <c r="AC18">
        <v>1</v>
      </c>
      <c r="AD18">
        <v>1</v>
      </c>
      <c r="AE18">
        <v>1</v>
      </c>
      <c r="AF18">
        <f t="shared" si="14"/>
        <v>2</v>
      </c>
      <c r="AG18">
        <v>1</v>
      </c>
      <c r="AH18">
        <f t="shared" si="15"/>
        <v>1</v>
      </c>
      <c r="AI18">
        <v>1</v>
      </c>
      <c r="AJ18">
        <v>1</v>
      </c>
      <c r="AK18">
        <f t="shared" si="16"/>
        <v>1</v>
      </c>
      <c r="AL18">
        <v>1</v>
      </c>
      <c r="AM18">
        <v>1</v>
      </c>
      <c r="AN18">
        <v>0</v>
      </c>
      <c r="AO18">
        <v>1</v>
      </c>
      <c r="AP18">
        <v>1</v>
      </c>
      <c r="AQ18">
        <v>1</v>
      </c>
      <c r="AR18">
        <v>0</v>
      </c>
      <c r="AS18">
        <v>1</v>
      </c>
      <c r="AT18" s="45">
        <v>1</v>
      </c>
      <c r="AU18">
        <f t="shared" si="17"/>
        <v>67.755000000000024</v>
      </c>
      <c r="AV18">
        <f t="shared" si="18"/>
        <v>6.7900000000000027</v>
      </c>
      <c r="AW18" s="54">
        <f t="shared" si="19"/>
        <v>14.073333333333331</v>
      </c>
      <c r="AX18">
        <f t="shared" si="20"/>
        <v>10.475000000000001</v>
      </c>
      <c r="AY18" s="46">
        <v>1</v>
      </c>
      <c r="AZ18" s="46">
        <v>1</v>
      </c>
      <c r="BA18" s="46">
        <v>1</v>
      </c>
      <c r="BB18">
        <v>5</v>
      </c>
      <c r="BG18">
        <f t="shared" si="3"/>
        <v>166.66666666666666</v>
      </c>
      <c r="BH18" s="11">
        <f t="shared" si="21"/>
        <v>4.1666666666666665E-5</v>
      </c>
    </row>
    <row r="19" spans="1:60" ht="48" x14ac:dyDescent="0.2">
      <c r="A19" s="3" t="s">
        <v>166</v>
      </c>
      <c r="B19" s="19" t="s">
        <v>1345</v>
      </c>
      <c r="C19" s="3" t="s">
        <v>203</v>
      </c>
      <c r="D19">
        <v>1</v>
      </c>
      <c r="E19">
        <v>1</v>
      </c>
      <c r="F19">
        <f t="shared" si="4"/>
        <v>1</v>
      </c>
      <c r="G19">
        <f t="shared" si="5"/>
        <v>13</v>
      </c>
      <c r="H19">
        <f t="shared" si="6"/>
        <v>13</v>
      </c>
      <c r="I19" s="54">
        <f t="shared" si="7"/>
        <v>78</v>
      </c>
      <c r="J19">
        <v>23</v>
      </c>
      <c r="K19">
        <f t="shared" si="8"/>
        <v>1.7692307692307692</v>
      </c>
      <c r="L19">
        <f t="shared" si="9"/>
        <v>76</v>
      </c>
      <c r="M19" s="2">
        <f t="shared" si="10"/>
        <v>5.8461538461538458</v>
      </c>
      <c r="N19">
        <v>1</v>
      </c>
      <c r="O19">
        <v>1</v>
      </c>
      <c r="P19">
        <v>1</v>
      </c>
      <c r="Q19">
        <v>1</v>
      </c>
      <c r="R19" s="54">
        <v>1</v>
      </c>
      <c r="S19">
        <v>1</v>
      </c>
      <c r="T19">
        <f t="shared" si="11"/>
        <v>1</v>
      </c>
      <c r="U19">
        <v>1</v>
      </c>
      <c r="V19">
        <v>1</v>
      </c>
      <c r="W19">
        <f t="shared" si="12"/>
        <v>1</v>
      </c>
      <c r="X19">
        <f t="shared" si="13"/>
        <v>1</v>
      </c>
      <c r="Y19">
        <v>0</v>
      </c>
      <c r="Z19">
        <v>1</v>
      </c>
      <c r="AA19">
        <v>1</v>
      </c>
      <c r="AB19">
        <v>1</v>
      </c>
      <c r="AC19">
        <v>1</v>
      </c>
      <c r="AD19">
        <v>1</v>
      </c>
      <c r="AE19">
        <v>1</v>
      </c>
      <c r="AF19">
        <f t="shared" si="14"/>
        <v>2</v>
      </c>
      <c r="AG19">
        <v>1</v>
      </c>
      <c r="AH19">
        <f t="shared" si="15"/>
        <v>1</v>
      </c>
      <c r="AI19">
        <v>1</v>
      </c>
      <c r="AJ19">
        <v>1</v>
      </c>
      <c r="AK19">
        <f t="shared" si="16"/>
        <v>1</v>
      </c>
      <c r="AL19">
        <v>1</v>
      </c>
      <c r="AM19">
        <v>1</v>
      </c>
      <c r="AN19">
        <v>0</v>
      </c>
      <c r="AO19">
        <v>1</v>
      </c>
      <c r="AP19">
        <v>1</v>
      </c>
      <c r="AQ19">
        <v>1</v>
      </c>
      <c r="AR19">
        <v>0</v>
      </c>
      <c r="AS19">
        <v>1</v>
      </c>
      <c r="AT19" s="45">
        <v>1</v>
      </c>
      <c r="AU19">
        <f t="shared" si="17"/>
        <v>43.963076923076947</v>
      </c>
      <c r="AV19">
        <f t="shared" si="18"/>
        <v>10.356923076923078</v>
      </c>
      <c r="AW19" s="54">
        <f t="shared" si="19"/>
        <v>16.298461538461535</v>
      </c>
      <c r="AX19">
        <f t="shared" si="20"/>
        <v>12.605384615384615</v>
      </c>
      <c r="AY19" s="46">
        <v>1</v>
      </c>
      <c r="AZ19" s="46">
        <v>1</v>
      </c>
      <c r="BA19" s="46">
        <v>1</v>
      </c>
      <c r="BB19">
        <v>5</v>
      </c>
      <c r="BG19">
        <f t="shared" si="3"/>
        <v>153.84615384615387</v>
      </c>
      <c r="BH19" s="11">
        <f t="shared" si="21"/>
        <v>4.5138888888888894E-5</v>
      </c>
    </row>
    <row r="20" spans="1:60" ht="32" x14ac:dyDescent="0.2">
      <c r="A20" s="3" t="s">
        <v>167</v>
      </c>
      <c r="B20" s="19" t="s">
        <v>1346</v>
      </c>
      <c r="C20" s="22" t="s">
        <v>204</v>
      </c>
      <c r="D20">
        <v>1</v>
      </c>
      <c r="E20">
        <v>1</v>
      </c>
      <c r="F20">
        <f t="shared" si="4"/>
        <v>1</v>
      </c>
      <c r="G20">
        <f t="shared" si="5"/>
        <v>12</v>
      </c>
      <c r="H20">
        <f t="shared" si="6"/>
        <v>12</v>
      </c>
      <c r="I20" s="54">
        <f t="shared" si="7"/>
        <v>63</v>
      </c>
      <c r="J20">
        <v>18</v>
      </c>
      <c r="K20">
        <f t="shared" si="8"/>
        <v>1.5</v>
      </c>
      <c r="L20">
        <f t="shared" si="9"/>
        <v>61</v>
      </c>
      <c r="M20" s="2">
        <f t="shared" si="10"/>
        <v>5.083333333333333</v>
      </c>
      <c r="N20">
        <v>1</v>
      </c>
      <c r="O20">
        <v>1</v>
      </c>
      <c r="P20">
        <v>1</v>
      </c>
      <c r="Q20">
        <v>1</v>
      </c>
      <c r="R20" s="54">
        <v>1</v>
      </c>
      <c r="S20">
        <v>1</v>
      </c>
      <c r="T20">
        <f t="shared" si="11"/>
        <v>1</v>
      </c>
      <c r="U20">
        <v>1</v>
      </c>
      <c r="V20">
        <v>1</v>
      </c>
      <c r="W20">
        <f t="shared" si="12"/>
        <v>1</v>
      </c>
      <c r="X20">
        <f t="shared" si="13"/>
        <v>1</v>
      </c>
      <c r="Y20">
        <v>0</v>
      </c>
      <c r="Z20">
        <v>1</v>
      </c>
      <c r="AA20">
        <v>1</v>
      </c>
      <c r="AB20">
        <v>1</v>
      </c>
      <c r="AC20">
        <v>1</v>
      </c>
      <c r="AD20">
        <v>1</v>
      </c>
      <c r="AE20">
        <v>1</v>
      </c>
      <c r="AF20">
        <f t="shared" si="14"/>
        <v>2</v>
      </c>
      <c r="AG20">
        <v>1</v>
      </c>
      <c r="AH20">
        <f t="shared" si="15"/>
        <v>1</v>
      </c>
      <c r="AI20">
        <v>1</v>
      </c>
      <c r="AJ20">
        <v>1</v>
      </c>
      <c r="AK20">
        <f t="shared" si="16"/>
        <v>1</v>
      </c>
      <c r="AL20">
        <v>1</v>
      </c>
      <c r="AM20">
        <v>1</v>
      </c>
      <c r="AN20">
        <v>1</v>
      </c>
      <c r="AO20">
        <v>1</v>
      </c>
      <c r="AP20">
        <v>1</v>
      </c>
      <c r="AQ20">
        <v>1</v>
      </c>
      <c r="AR20">
        <v>0</v>
      </c>
      <c r="AS20">
        <v>1</v>
      </c>
      <c r="AT20" s="45">
        <v>1</v>
      </c>
      <c r="AU20">
        <f t="shared" si="17"/>
        <v>67.755000000000024</v>
      </c>
      <c r="AV20">
        <f t="shared" si="18"/>
        <v>6.7900000000000027</v>
      </c>
      <c r="AW20" s="54">
        <f t="shared" si="19"/>
        <v>11.623333333333335</v>
      </c>
      <c r="AX20">
        <f t="shared" si="20"/>
        <v>8.5124999999999993</v>
      </c>
      <c r="AY20" s="46">
        <v>1</v>
      </c>
      <c r="AZ20" s="46">
        <v>1</v>
      </c>
      <c r="BA20" s="46">
        <v>1</v>
      </c>
      <c r="BB20">
        <v>4</v>
      </c>
      <c r="BG20">
        <f t="shared" si="3"/>
        <v>166.66666666666666</v>
      </c>
      <c r="BH20" s="11">
        <f t="shared" si="21"/>
        <v>4.1666666666666665E-5</v>
      </c>
    </row>
    <row r="21" spans="1:60" ht="48" x14ac:dyDescent="0.2">
      <c r="A21" s="3">
        <v>16</v>
      </c>
      <c r="B21" s="19" t="s">
        <v>1347</v>
      </c>
      <c r="C21" s="3" t="s">
        <v>192</v>
      </c>
      <c r="D21">
        <v>1</v>
      </c>
      <c r="E21">
        <v>1</v>
      </c>
      <c r="F21">
        <f t="shared" si="4"/>
        <v>1</v>
      </c>
      <c r="G21">
        <f t="shared" si="5"/>
        <v>15</v>
      </c>
      <c r="H21">
        <f t="shared" si="6"/>
        <v>15</v>
      </c>
      <c r="I21" s="54">
        <f t="shared" si="7"/>
        <v>71</v>
      </c>
      <c r="J21">
        <v>25</v>
      </c>
      <c r="K21">
        <f t="shared" si="8"/>
        <v>1.6666666666666667</v>
      </c>
      <c r="L21">
        <f t="shared" si="9"/>
        <v>70</v>
      </c>
      <c r="M21" s="2">
        <f t="shared" si="10"/>
        <v>4.666666666666667</v>
      </c>
      <c r="N21">
        <v>0</v>
      </c>
      <c r="O21">
        <v>1</v>
      </c>
      <c r="P21">
        <v>1</v>
      </c>
      <c r="Q21">
        <v>0</v>
      </c>
      <c r="R21" s="54">
        <v>1</v>
      </c>
      <c r="S21">
        <v>1</v>
      </c>
      <c r="T21">
        <f t="shared" si="11"/>
        <v>0</v>
      </c>
      <c r="U21">
        <v>1</v>
      </c>
      <c r="V21">
        <v>1</v>
      </c>
      <c r="W21">
        <f t="shared" si="12"/>
        <v>0</v>
      </c>
      <c r="X21">
        <f t="shared" si="13"/>
        <v>1</v>
      </c>
      <c r="Y21">
        <v>1</v>
      </c>
      <c r="Z21">
        <v>1</v>
      </c>
      <c r="AA21">
        <v>1</v>
      </c>
      <c r="AB21">
        <v>1</v>
      </c>
      <c r="AC21">
        <v>1</v>
      </c>
      <c r="AD21">
        <v>1</v>
      </c>
      <c r="AE21">
        <v>1</v>
      </c>
      <c r="AF21">
        <f t="shared" si="14"/>
        <v>1</v>
      </c>
      <c r="AG21">
        <v>1</v>
      </c>
      <c r="AH21">
        <f t="shared" si="15"/>
        <v>1</v>
      </c>
      <c r="AI21">
        <v>0</v>
      </c>
      <c r="AJ21">
        <v>1</v>
      </c>
      <c r="AK21">
        <f t="shared" si="16"/>
        <v>1</v>
      </c>
      <c r="AL21">
        <v>1</v>
      </c>
      <c r="AM21">
        <v>1</v>
      </c>
      <c r="AN21">
        <v>1</v>
      </c>
      <c r="AO21">
        <v>1</v>
      </c>
      <c r="AP21">
        <v>1</v>
      </c>
      <c r="AQ21">
        <v>1</v>
      </c>
      <c r="AR21">
        <v>1</v>
      </c>
      <c r="AS21">
        <v>1</v>
      </c>
      <c r="AT21" s="45">
        <v>1</v>
      </c>
      <c r="AU21">
        <f t="shared" si="17"/>
        <v>50.610000000000014</v>
      </c>
      <c r="AV21">
        <f t="shared" si="18"/>
        <v>9.9266666666666694</v>
      </c>
      <c r="AW21" s="54">
        <f t="shared" si="19"/>
        <v>9.6666666666666714</v>
      </c>
      <c r="AX21">
        <f t="shared" si="20"/>
        <v>8.0500000000000007</v>
      </c>
      <c r="AY21" s="46">
        <v>0</v>
      </c>
      <c r="AZ21" s="46">
        <v>1</v>
      </c>
      <c r="BA21" s="46">
        <v>1</v>
      </c>
      <c r="BB21">
        <v>4</v>
      </c>
      <c r="BG21">
        <f t="shared" si="3"/>
        <v>66.666666666666671</v>
      </c>
      <c r="BH21" s="11">
        <f t="shared" si="21"/>
        <v>5.208333333333333E-5</v>
      </c>
    </row>
    <row r="22" spans="1:60" ht="32" x14ac:dyDescent="0.2">
      <c r="A22" s="3">
        <v>17</v>
      </c>
      <c r="B22" s="19" t="s">
        <v>1319</v>
      </c>
      <c r="C22" s="3" t="s">
        <v>192</v>
      </c>
      <c r="D22">
        <v>1</v>
      </c>
      <c r="E22">
        <v>1</v>
      </c>
      <c r="F22">
        <f t="shared" si="4"/>
        <v>1</v>
      </c>
      <c r="G22">
        <f t="shared" si="5"/>
        <v>10</v>
      </c>
      <c r="H22">
        <f t="shared" si="6"/>
        <v>10</v>
      </c>
      <c r="I22" s="54">
        <f t="shared" si="7"/>
        <v>61</v>
      </c>
      <c r="J22">
        <v>20</v>
      </c>
      <c r="K22">
        <f t="shared" si="8"/>
        <v>2</v>
      </c>
      <c r="L22">
        <f t="shared" si="9"/>
        <v>58</v>
      </c>
      <c r="M22" s="2">
        <f t="shared" si="10"/>
        <v>5.8</v>
      </c>
      <c r="N22">
        <v>0</v>
      </c>
      <c r="O22">
        <v>1</v>
      </c>
      <c r="P22">
        <v>1</v>
      </c>
      <c r="Q22">
        <v>0</v>
      </c>
      <c r="R22" s="54">
        <v>1</v>
      </c>
      <c r="S22">
        <v>1</v>
      </c>
      <c r="T22">
        <f t="shared" si="11"/>
        <v>0</v>
      </c>
      <c r="U22">
        <v>1</v>
      </c>
      <c r="V22">
        <v>1</v>
      </c>
      <c r="W22">
        <f t="shared" si="12"/>
        <v>0</v>
      </c>
      <c r="X22">
        <f t="shared" si="13"/>
        <v>1</v>
      </c>
      <c r="Y22">
        <v>1</v>
      </c>
      <c r="Z22">
        <v>1</v>
      </c>
      <c r="AA22">
        <v>1</v>
      </c>
      <c r="AB22">
        <v>1</v>
      </c>
      <c r="AC22">
        <v>1</v>
      </c>
      <c r="AD22">
        <v>1</v>
      </c>
      <c r="AE22">
        <v>1</v>
      </c>
      <c r="AF22">
        <f t="shared" si="14"/>
        <v>3</v>
      </c>
      <c r="AG22">
        <v>1</v>
      </c>
      <c r="AH22">
        <f t="shared" si="15"/>
        <v>1</v>
      </c>
      <c r="AI22">
        <v>1</v>
      </c>
      <c r="AJ22">
        <v>1</v>
      </c>
      <c r="AK22">
        <f t="shared" si="16"/>
        <v>1</v>
      </c>
      <c r="AL22">
        <v>1</v>
      </c>
      <c r="AM22">
        <v>1</v>
      </c>
      <c r="AN22">
        <v>1</v>
      </c>
      <c r="AO22">
        <v>1</v>
      </c>
      <c r="AP22">
        <v>1</v>
      </c>
      <c r="AQ22">
        <v>1</v>
      </c>
      <c r="AR22">
        <v>1</v>
      </c>
      <c r="AS22">
        <v>1</v>
      </c>
      <c r="AT22" s="45">
        <v>1</v>
      </c>
      <c r="AU22">
        <f t="shared" si="17"/>
        <v>27.485000000000021</v>
      </c>
      <c r="AV22">
        <f t="shared" si="18"/>
        <v>11.91</v>
      </c>
      <c r="AW22" s="54">
        <f t="shared" si="19"/>
        <v>15.343999999999991</v>
      </c>
      <c r="AX22">
        <f t="shared" si="20"/>
        <v>10.887999999999998</v>
      </c>
      <c r="AY22" s="46">
        <v>1</v>
      </c>
      <c r="AZ22" s="46">
        <v>1</v>
      </c>
      <c r="BA22" s="46">
        <v>1</v>
      </c>
      <c r="BB22">
        <v>4</v>
      </c>
      <c r="BG22">
        <f t="shared" si="3"/>
        <v>300</v>
      </c>
      <c r="BH22" s="11">
        <f t="shared" si="21"/>
        <v>3.4722222222222222E-5</v>
      </c>
    </row>
    <row r="23" spans="1:60" ht="48" x14ac:dyDescent="0.2">
      <c r="A23" s="3">
        <v>18</v>
      </c>
      <c r="B23" s="19" t="s">
        <v>1348</v>
      </c>
      <c r="C23" s="3" t="s">
        <v>192</v>
      </c>
      <c r="D23">
        <v>1</v>
      </c>
      <c r="E23">
        <v>1</v>
      </c>
      <c r="F23">
        <f t="shared" si="4"/>
        <v>1</v>
      </c>
      <c r="G23">
        <f t="shared" si="5"/>
        <v>16</v>
      </c>
      <c r="H23">
        <f t="shared" si="6"/>
        <v>16</v>
      </c>
      <c r="I23" s="54">
        <f t="shared" si="7"/>
        <v>91</v>
      </c>
      <c r="J23">
        <v>27</v>
      </c>
      <c r="K23">
        <f t="shared" si="8"/>
        <v>1.6875</v>
      </c>
      <c r="L23">
        <f t="shared" si="9"/>
        <v>90</v>
      </c>
      <c r="M23" s="2">
        <f t="shared" si="10"/>
        <v>5.625</v>
      </c>
      <c r="N23">
        <v>0</v>
      </c>
      <c r="O23">
        <v>1</v>
      </c>
      <c r="P23">
        <v>1</v>
      </c>
      <c r="Q23">
        <v>1</v>
      </c>
      <c r="R23" s="54">
        <v>0</v>
      </c>
      <c r="S23">
        <v>1</v>
      </c>
      <c r="T23">
        <f t="shared" si="11"/>
        <v>0</v>
      </c>
      <c r="U23">
        <v>1</v>
      </c>
      <c r="V23">
        <v>1</v>
      </c>
      <c r="W23">
        <f t="shared" si="12"/>
        <v>0</v>
      </c>
      <c r="X23">
        <f t="shared" si="13"/>
        <v>1</v>
      </c>
      <c r="Y23">
        <v>1</v>
      </c>
      <c r="Z23">
        <v>1</v>
      </c>
      <c r="AA23">
        <v>1</v>
      </c>
      <c r="AB23">
        <v>1</v>
      </c>
      <c r="AC23">
        <v>1</v>
      </c>
      <c r="AD23">
        <v>1</v>
      </c>
      <c r="AE23">
        <v>1</v>
      </c>
      <c r="AF23">
        <f t="shared" si="14"/>
        <v>1</v>
      </c>
      <c r="AG23">
        <v>0</v>
      </c>
      <c r="AH23">
        <f t="shared" si="15"/>
        <v>1</v>
      </c>
      <c r="AI23">
        <v>0</v>
      </c>
      <c r="AJ23">
        <v>1</v>
      </c>
      <c r="AK23">
        <f t="shared" si="16"/>
        <v>1</v>
      </c>
      <c r="AL23">
        <v>1</v>
      </c>
      <c r="AM23">
        <v>1</v>
      </c>
      <c r="AN23">
        <v>1</v>
      </c>
      <c r="AO23">
        <v>1</v>
      </c>
      <c r="AP23">
        <v>1</v>
      </c>
      <c r="AQ23">
        <v>1</v>
      </c>
      <c r="AR23">
        <v>1</v>
      </c>
      <c r="AS23">
        <v>1</v>
      </c>
      <c r="AT23" s="45">
        <v>1</v>
      </c>
      <c r="AU23">
        <f t="shared" si="17"/>
        <v>47.832500000000024</v>
      </c>
      <c r="AV23">
        <f t="shared" si="18"/>
        <v>10.562500000000004</v>
      </c>
      <c r="AW23" s="54">
        <f t="shared" si="19"/>
        <v>15.424999999999994</v>
      </c>
      <c r="AX23">
        <f t="shared" si="20"/>
        <v>13.063749999999999</v>
      </c>
      <c r="AY23" s="46">
        <v>1</v>
      </c>
      <c r="AZ23" s="46">
        <v>1</v>
      </c>
      <c r="BA23" s="46">
        <v>1</v>
      </c>
      <c r="BB23">
        <v>5</v>
      </c>
      <c r="BG23">
        <f t="shared" si="3"/>
        <v>62.5</v>
      </c>
      <c r="BH23" s="11">
        <f t="shared" si="21"/>
        <v>5.5555555555555558E-5</v>
      </c>
    </row>
    <row r="24" spans="1:60" ht="48" x14ac:dyDescent="0.2">
      <c r="A24" s="3">
        <v>19</v>
      </c>
      <c r="B24" s="19" t="s">
        <v>1349</v>
      </c>
      <c r="C24" s="3" t="s">
        <v>205</v>
      </c>
      <c r="D24">
        <v>1</v>
      </c>
      <c r="E24">
        <v>1</v>
      </c>
      <c r="F24">
        <f t="shared" si="4"/>
        <v>1</v>
      </c>
      <c r="G24">
        <f t="shared" si="5"/>
        <v>19</v>
      </c>
      <c r="H24">
        <f t="shared" si="6"/>
        <v>19</v>
      </c>
      <c r="I24" s="54">
        <f t="shared" si="7"/>
        <v>105</v>
      </c>
      <c r="J24">
        <v>34</v>
      </c>
      <c r="K24">
        <f t="shared" si="8"/>
        <v>1.7894736842105263</v>
      </c>
      <c r="L24">
        <f t="shared" si="9"/>
        <v>103</v>
      </c>
      <c r="M24" s="2">
        <f t="shared" si="10"/>
        <v>5.4210526315789478</v>
      </c>
      <c r="N24">
        <v>0</v>
      </c>
      <c r="O24">
        <v>1</v>
      </c>
      <c r="P24">
        <v>0</v>
      </c>
      <c r="Q24">
        <v>1</v>
      </c>
      <c r="R24" s="54">
        <v>1</v>
      </c>
      <c r="S24">
        <v>1</v>
      </c>
      <c r="T24">
        <f t="shared" si="11"/>
        <v>1</v>
      </c>
      <c r="U24">
        <v>1</v>
      </c>
      <c r="V24">
        <v>1</v>
      </c>
      <c r="W24">
        <f t="shared" si="12"/>
        <v>0</v>
      </c>
      <c r="X24">
        <f t="shared" si="13"/>
        <v>1</v>
      </c>
      <c r="Y24">
        <v>1</v>
      </c>
      <c r="Z24">
        <v>1</v>
      </c>
      <c r="AA24">
        <v>0</v>
      </c>
      <c r="AB24">
        <v>1</v>
      </c>
      <c r="AC24">
        <v>1</v>
      </c>
      <c r="AD24">
        <v>1</v>
      </c>
      <c r="AE24">
        <v>1</v>
      </c>
      <c r="AF24">
        <f t="shared" si="14"/>
        <v>2</v>
      </c>
      <c r="AG24">
        <v>1</v>
      </c>
      <c r="AH24">
        <f t="shared" si="15"/>
        <v>1</v>
      </c>
      <c r="AI24">
        <v>0</v>
      </c>
      <c r="AJ24">
        <v>1</v>
      </c>
      <c r="AK24">
        <f t="shared" si="16"/>
        <v>1</v>
      </c>
      <c r="AL24">
        <v>0</v>
      </c>
      <c r="AM24">
        <v>1</v>
      </c>
      <c r="AN24">
        <v>1</v>
      </c>
      <c r="AO24">
        <v>1</v>
      </c>
      <c r="AP24">
        <v>1</v>
      </c>
      <c r="AQ24">
        <v>1</v>
      </c>
      <c r="AR24">
        <v>1</v>
      </c>
      <c r="AS24">
        <v>1</v>
      </c>
      <c r="AT24" s="45">
        <v>1</v>
      </c>
      <c r="AU24">
        <f t="shared" si="17"/>
        <v>36.160526315789497</v>
      </c>
      <c r="AV24">
        <f t="shared" si="18"/>
        <v>12.935789473684213</v>
      </c>
      <c r="AW24" s="54">
        <f t="shared" si="19"/>
        <v>14.517894736842109</v>
      </c>
      <c r="AX24">
        <f t="shared" si="20"/>
        <v>13.603157894736846</v>
      </c>
      <c r="AY24" s="46">
        <v>1</v>
      </c>
      <c r="AZ24" s="46">
        <v>1</v>
      </c>
      <c r="BA24" s="46">
        <v>1</v>
      </c>
      <c r="BB24">
        <v>4</v>
      </c>
      <c r="BG24">
        <f t="shared" si="3"/>
        <v>105.26315789473684</v>
      </c>
      <c r="BH24" s="11">
        <f t="shared" si="21"/>
        <v>6.597222222222223E-5</v>
      </c>
    </row>
    <row r="25" spans="1:60" ht="64" x14ac:dyDescent="0.2">
      <c r="A25" s="3">
        <v>20</v>
      </c>
      <c r="B25" s="19" t="s">
        <v>1350</v>
      </c>
      <c r="C25" s="3" t="s">
        <v>192</v>
      </c>
      <c r="D25">
        <v>1</v>
      </c>
      <c r="E25">
        <v>1</v>
      </c>
      <c r="F25">
        <f t="shared" si="4"/>
        <v>1</v>
      </c>
      <c r="G25">
        <f t="shared" si="5"/>
        <v>28</v>
      </c>
      <c r="H25">
        <f t="shared" si="6"/>
        <v>28</v>
      </c>
      <c r="I25" s="54">
        <f t="shared" si="7"/>
        <v>139</v>
      </c>
      <c r="J25">
        <v>45</v>
      </c>
      <c r="K25">
        <f t="shared" si="8"/>
        <v>1.6071428571428572</v>
      </c>
      <c r="L25">
        <f t="shared" si="9"/>
        <v>137</v>
      </c>
      <c r="M25" s="2">
        <f t="shared" si="10"/>
        <v>4.8928571428571432</v>
      </c>
      <c r="N25">
        <v>1</v>
      </c>
      <c r="O25">
        <v>1</v>
      </c>
      <c r="P25">
        <v>0</v>
      </c>
      <c r="Q25">
        <v>1</v>
      </c>
      <c r="R25" s="54">
        <v>1</v>
      </c>
      <c r="S25">
        <v>1</v>
      </c>
      <c r="T25">
        <f t="shared" si="11"/>
        <v>1</v>
      </c>
      <c r="U25">
        <v>1</v>
      </c>
      <c r="V25">
        <v>1</v>
      </c>
      <c r="W25">
        <f t="shared" si="12"/>
        <v>0</v>
      </c>
      <c r="X25">
        <f t="shared" si="13"/>
        <v>1</v>
      </c>
      <c r="Y25">
        <v>1</v>
      </c>
      <c r="Z25">
        <v>1</v>
      </c>
      <c r="AA25">
        <v>1</v>
      </c>
      <c r="AB25">
        <v>1</v>
      </c>
      <c r="AC25">
        <v>1</v>
      </c>
      <c r="AD25">
        <v>1</v>
      </c>
      <c r="AE25">
        <v>1</v>
      </c>
      <c r="AF25">
        <f t="shared" si="14"/>
        <v>2</v>
      </c>
      <c r="AG25">
        <v>1</v>
      </c>
      <c r="AH25">
        <f t="shared" si="15"/>
        <v>1</v>
      </c>
      <c r="AI25">
        <v>1</v>
      </c>
      <c r="AJ25">
        <v>0</v>
      </c>
      <c r="AK25">
        <f t="shared" si="16"/>
        <v>1</v>
      </c>
      <c r="AL25">
        <v>1</v>
      </c>
      <c r="AM25">
        <v>0</v>
      </c>
      <c r="AN25">
        <v>1</v>
      </c>
      <c r="AO25">
        <v>0</v>
      </c>
      <c r="AP25">
        <v>1</v>
      </c>
      <c r="AQ25">
        <v>1</v>
      </c>
      <c r="AR25">
        <v>1</v>
      </c>
      <c r="AS25">
        <v>0</v>
      </c>
      <c r="AT25" s="45">
        <v>1</v>
      </c>
      <c r="AU25">
        <f t="shared" si="17"/>
        <v>42.450714285714284</v>
      </c>
      <c r="AV25">
        <f t="shared" si="18"/>
        <v>14.294285714285717</v>
      </c>
      <c r="AW25" s="54">
        <f t="shared" si="19"/>
        <v>11.912857142857142</v>
      </c>
      <c r="AX25">
        <f t="shared" si="20"/>
        <v>15.615357142857142</v>
      </c>
      <c r="AY25" s="46">
        <v>1</v>
      </c>
      <c r="AZ25" s="46">
        <v>1</v>
      </c>
      <c r="BA25" s="46">
        <v>1</v>
      </c>
      <c r="BB25">
        <v>7</v>
      </c>
      <c r="BG25">
        <f t="shared" si="3"/>
        <v>71.428571428571431</v>
      </c>
      <c r="BH25" s="11">
        <f t="shared" si="21"/>
        <v>9.722222222222223E-5</v>
      </c>
    </row>
    <row r="26" spans="1:60" ht="48" x14ac:dyDescent="0.2">
      <c r="A26" s="3">
        <v>21</v>
      </c>
      <c r="B26" s="19" t="s">
        <v>1323</v>
      </c>
      <c r="C26" s="3" t="s">
        <v>192</v>
      </c>
      <c r="D26">
        <v>1</v>
      </c>
      <c r="E26">
        <v>1</v>
      </c>
      <c r="F26">
        <f t="shared" si="4"/>
        <v>1</v>
      </c>
      <c r="G26">
        <f t="shared" si="5"/>
        <v>16</v>
      </c>
      <c r="H26">
        <f t="shared" si="6"/>
        <v>16</v>
      </c>
      <c r="I26" s="54">
        <f t="shared" si="7"/>
        <v>91</v>
      </c>
      <c r="J26">
        <v>31</v>
      </c>
      <c r="K26">
        <f t="shared" si="8"/>
        <v>1.9375</v>
      </c>
      <c r="L26">
        <f t="shared" si="9"/>
        <v>89</v>
      </c>
      <c r="M26" s="2">
        <f t="shared" si="10"/>
        <v>5.5625</v>
      </c>
      <c r="N26">
        <v>1</v>
      </c>
      <c r="O26">
        <v>1</v>
      </c>
      <c r="P26">
        <v>1</v>
      </c>
      <c r="Q26">
        <v>0</v>
      </c>
      <c r="R26" s="54">
        <v>1</v>
      </c>
      <c r="S26">
        <v>1</v>
      </c>
      <c r="T26">
        <f t="shared" si="11"/>
        <v>0</v>
      </c>
      <c r="U26">
        <v>1</v>
      </c>
      <c r="V26">
        <v>1</v>
      </c>
      <c r="W26">
        <f t="shared" si="12"/>
        <v>0</v>
      </c>
      <c r="X26">
        <f t="shared" si="13"/>
        <v>1</v>
      </c>
      <c r="Y26">
        <v>1</v>
      </c>
      <c r="Z26">
        <v>1</v>
      </c>
      <c r="AA26">
        <v>0</v>
      </c>
      <c r="AB26">
        <v>1</v>
      </c>
      <c r="AC26">
        <v>1</v>
      </c>
      <c r="AD26">
        <v>1</v>
      </c>
      <c r="AE26">
        <v>1</v>
      </c>
      <c r="AF26">
        <f t="shared" si="14"/>
        <v>2</v>
      </c>
      <c r="AG26">
        <v>1</v>
      </c>
      <c r="AH26">
        <f t="shared" si="15"/>
        <v>1</v>
      </c>
      <c r="AI26">
        <v>0</v>
      </c>
      <c r="AJ26">
        <v>1</v>
      </c>
      <c r="AK26">
        <f t="shared" si="16"/>
        <v>1</v>
      </c>
      <c r="AL26">
        <v>0</v>
      </c>
      <c r="AM26">
        <v>1</v>
      </c>
      <c r="AN26">
        <v>1</v>
      </c>
      <c r="AO26">
        <v>1</v>
      </c>
      <c r="AP26">
        <v>1</v>
      </c>
      <c r="AQ26">
        <v>1</v>
      </c>
      <c r="AR26">
        <v>1</v>
      </c>
      <c r="AS26">
        <v>1</v>
      </c>
      <c r="AT26" s="45">
        <v>1</v>
      </c>
      <c r="AU26">
        <f t="shared" si="17"/>
        <v>26.682500000000015</v>
      </c>
      <c r="AV26">
        <f t="shared" si="18"/>
        <v>13.512499999999999</v>
      </c>
      <c r="AW26" s="54">
        <f t="shared" si="19"/>
        <v>15.057500000000001</v>
      </c>
      <c r="AX26">
        <f t="shared" si="20"/>
        <v>12.769375000000004</v>
      </c>
      <c r="AY26" s="46">
        <v>0</v>
      </c>
      <c r="AZ26" s="46">
        <v>1</v>
      </c>
      <c r="BA26" s="46">
        <v>1</v>
      </c>
      <c r="BB26">
        <v>4</v>
      </c>
      <c r="BG26">
        <f t="shared" si="3"/>
        <v>125</v>
      </c>
      <c r="BH26" s="11">
        <f t="shared" si="21"/>
        <v>5.5555555555555558E-5</v>
      </c>
    </row>
    <row r="27" spans="1:60" ht="32" x14ac:dyDescent="0.2">
      <c r="A27" s="3">
        <v>22</v>
      </c>
      <c r="B27" s="19" t="s">
        <v>1324</v>
      </c>
      <c r="C27" s="3" t="s">
        <v>192</v>
      </c>
      <c r="D27">
        <v>1</v>
      </c>
      <c r="E27">
        <v>1</v>
      </c>
      <c r="F27">
        <f t="shared" si="4"/>
        <v>1</v>
      </c>
      <c r="G27">
        <f t="shared" si="5"/>
        <v>12</v>
      </c>
      <c r="H27">
        <f t="shared" si="6"/>
        <v>12</v>
      </c>
      <c r="I27" s="54">
        <f t="shared" si="7"/>
        <v>70</v>
      </c>
      <c r="J27">
        <v>20</v>
      </c>
      <c r="K27">
        <f t="shared" si="8"/>
        <v>1.6666666666666667</v>
      </c>
      <c r="L27">
        <f t="shared" si="9"/>
        <v>69</v>
      </c>
      <c r="M27" s="2">
        <f t="shared" si="10"/>
        <v>5.75</v>
      </c>
      <c r="N27">
        <v>0</v>
      </c>
      <c r="O27">
        <v>1</v>
      </c>
      <c r="P27">
        <v>1</v>
      </c>
      <c r="Q27">
        <v>0</v>
      </c>
      <c r="R27" s="54">
        <v>1</v>
      </c>
      <c r="S27">
        <v>1</v>
      </c>
      <c r="T27">
        <f t="shared" si="11"/>
        <v>0</v>
      </c>
      <c r="U27">
        <v>1</v>
      </c>
      <c r="V27">
        <v>1</v>
      </c>
      <c r="W27">
        <f t="shared" si="12"/>
        <v>0</v>
      </c>
      <c r="X27">
        <f t="shared" si="13"/>
        <v>1</v>
      </c>
      <c r="Y27">
        <v>1</v>
      </c>
      <c r="Z27">
        <v>1</v>
      </c>
      <c r="AA27">
        <v>1</v>
      </c>
      <c r="AB27">
        <v>1</v>
      </c>
      <c r="AC27">
        <v>1</v>
      </c>
      <c r="AD27">
        <v>1</v>
      </c>
      <c r="AE27">
        <v>1</v>
      </c>
      <c r="AF27">
        <f t="shared" si="14"/>
        <v>1</v>
      </c>
      <c r="AG27">
        <v>1</v>
      </c>
      <c r="AH27">
        <f t="shared" si="15"/>
        <v>1</v>
      </c>
      <c r="AI27">
        <v>1</v>
      </c>
      <c r="AJ27">
        <v>1</v>
      </c>
      <c r="AK27">
        <f t="shared" si="16"/>
        <v>1</v>
      </c>
      <c r="AL27">
        <v>1</v>
      </c>
      <c r="AM27">
        <v>1</v>
      </c>
      <c r="AN27">
        <v>1</v>
      </c>
      <c r="AO27">
        <v>1</v>
      </c>
      <c r="AP27">
        <v>1</v>
      </c>
      <c r="AQ27">
        <v>1</v>
      </c>
      <c r="AR27">
        <v>1</v>
      </c>
      <c r="AS27">
        <v>1</v>
      </c>
      <c r="AT27" s="45">
        <v>1</v>
      </c>
      <c r="AU27">
        <f t="shared" si="17"/>
        <v>53.655000000000008</v>
      </c>
      <c r="AV27">
        <f t="shared" si="18"/>
        <v>8.7566666666666677</v>
      </c>
      <c r="AW27" s="54">
        <f t="shared" si="19"/>
        <v>15.543333333333337</v>
      </c>
      <c r="AX27">
        <f t="shared" si="20"/>
        <v>11.652499999999996</v>
      </c>
      <c r="AY27" s="46">
        <v>1</v>
      </c>
      <c r="AZ27" s="46">
        <v>1</v>
      </c>
      <c r="BA27" s="46">
        <v>1</v>
      </c>
      <c r="BB27">
        <v>4</v>
      </c>
      <c r="BG27">
        <f t="shared" si="3"/>
        <v>83.333333333333329</v>
      </c>
      <c r="BH27" s="11">
        <f t="shared" si="21"/>
        <v>4.1666666666666665E-5</v>
      </c>
    </row>
    <row r="28" spans="1:60" ht="48" x14ac:dyDescent="0.2">
      <c r="A28" s="3">
        <v>23</v>
      </c>
      <c r="B28" s="19" t="s">
        <v>1325</v>
      </c>
      <c r="C28" s="3" t="s">
        <v>192</v>
      </c>
      <c r="D28">
        <v>1</v>
      </c>
      <c r="E28">
        <v>1</v>
      </c>
      <c r="F28">
        <f t="shared" si="4"/>
        <v>1</v>
      </c>
      <c r="G28">
        <f t="shared" si="5"/>
        <v>17</v>
      </c>
      <c r="H28">
        <f t="shared" si="6"/>
        <v>17</v>
      </c>
      <c r="I28" s="54">
        <f t="shared" si="7"/>
        <v>94</v>
      </c>
      <c r="J28">
        <v>31</v>
      </c>
      <c r="K28">
        <f t="shared" si="8"/>
        <v>1.8235294117647058</v>
      </c>
      <c r="L28">
        <f t="shared" si="9"/>
        <v>93</v>
      </c>
      <c r="M28" s="2">
        <f t="shared" si="10"/>
        <v>5.4705882352941178</v>
      </c>
      <c r="N28">
        <v>0</v>
      </c>
      <c r="O28">
        <v>1</v>
      </c>
      <c r="P28">
        <v>1</v>
      </c>
      <c r="Q28">
        <v>0</v>
      </c>
      <c r="R28" s="54">
        <v>1</v>
      </c>
      <c r="S28">
        <v>1</v>
      </c>
      <c r="T28">
        <f t="shared" si="11"/>
        <v>0</v>
      </c>
      <c r="U28">
        <v>1</v>
      </c>
      <c r="V28">
        <v>1</v>
      </c>
      <c r="W28">
        <f t="shared" si="12"/>
        <v>0</v>
      </c>
      <c r="X28">
        <f t="shared" si="13"/>
        <v>1</v>
      </c>
      <c r="Y28">
        <v>1</v>
      </c>
      <c r="Z28">
        <v>1</v>
      </c>
      <c r="AA28">
        <v>1</v>
      </c>
      <c r="AB28">
        <v>1</v>
      </c>
      <c r="AC28">
        <v>1</v>
      </c>
      <c r="AD28">
        <v>1</v>
      </c>
      <c r="AE28">
        <v>1</v>
      </c>
      <c r="AF28">
        <f t="shared" si="14"/>
        <v>1</v>
      </c>
      <c r="AG28">
        <v>1</v>
      </c>
      <c r="AH28">
        <f t="shared" si="15"/>
        <v>1</v>
      </c>
      <c r="AI28">
        <v>1</v>
      </c>
      <c r="AJ28">
        <v>0</v>
      </c>
      <c r="AK28">
        <f t="shared" si="16"/>
        <v>1</v>
      </c>
      <c r="AL28">
        <v>1</v>
      </c>
      <c r="AM28">
        <v>1</v>
      </c>
      <c r="AN28">
        <v>1</v>
      </c>
      <c r="AO28">
        <v>1</v>
      </c>
      <c r="AP28">
        <v>1</v>
      </c>
      <c r="AQ28">
        <v>1</v>
      </c>
      <c r="AR28">
        <v>1</v>
      </c>
      <c r="AS28">
        <v>1</v>
      </c>
      <c r="AT28" s="45">
        <v>1</v>
      </c>
      <c r="AU28">
        <f t="shared" si="17"/>
        <v>35.309411764705914</v>
      </c>
      <c r="AV28">
        <f t="shared" si="18"/>
        <v>12.55764705882353</v>
      </c>
      <c r="AW28" s="54">
        <f t="shared" si="19"/>
        <v>14.625882352941172</v>
      </c>
      <c r="AX28">
        <f t="shared" si="20"/>
        <v>12.836470588235294</v>
      </c>
      <c r="AY28" s="46">
        <v>1</v>
      </c>
      <c r="AZ28" s="46">
        <v>1</v>
      </c>
      <c r="BA28" s="46">
        <v>1</v>
      </c>
      <c r="BB28">
        <v>5</v>
      </c>
      <c r="BG28">
        <f t="shared" si="3"/>
        <v>58.823529411764703</v>
      </c>
      <c r="BH28" s="11">
        <f t="shared" si="21"/>
        <v>5.902777777777778E-5</v>
      </c>
    </row>
    <row r="29" spans="1:60" ht="48" x14ac:dyDescent="0.2">
      <c r="A29" s="3">
        <v>24</v>
      </c>
      <c r="B29" s="19" t="s">
        <v>1351</v>
      </c>
      <c r="C29" s="3" t="s">
        <v>192</v>
      </c>
      <c r="D29">
        <v>1</v>
      </c>
      <c r="E29">
        <v>1</v>
      </c>
      <c r="F29">
        <f t="shared" si="4"/>
        <v>1</v>
      </c>
      <c r="G29">
        <f t="shared" si="5"/>
        <v>43</v>
      </c>
      <c r="H29">
        <f t="shared" si="6"/>
        <v>43</v>
      </c>
      <c r="I29" s="54">
        <f t="shared" si="7"/>
        <v>87</v>
      </c>
      <c r="J29">
        <v>29</v>
      </c>
      <c r="K29">
        <f t="shared" si="8"/>
        <v>0.67441860465116277</v>
      </c>
      <c r="L29">
        <f t="shared" si="9"/>
        <v>75</v>
      </c>
      <c r="M29" s="2">
        <f t="shared" si="10"/>
        <v>1.7441860465116279</v>
      </c>
      <c r="N29">
        <v>0</v>
      </c>
      <c r="O29">
        <v>1</v>
      </c>
      <c r="P29">
        <v>0</v>
      </c>
      <c r="Q29">
        <v>1</v>
      </c>
      <c r="R29" s="54">
        <v>1</v>
      </c>
      <c r="S29">
        <v>1</v>
      </c>
      <c r="T29">
        <f t="shared" si="11"/>
        <v>1</v>
      </c>
      <c r="U29">
        <v>1</v>
      </c>
      <c r="V29">
        <v>1</v>
      </c>
      <c r="W29">
        <f t="shared" si="12"/>
        <v>0</v>
      </c>
      <c r="X29">
        <f t="shared" si="13"/>
        <v>1</v>
      </c>
      <c r="Y29">
        <v>1</v>
      </c>
      <c r="Z29">
        <v>1</v>
      </c>
      <c r="AA29">
        <v>1</v>
      </c>
      <c r="AB29">
        <v>1</v>
      </c>
      <c r="AC29">
        <v>1</v>
      </c>
      <c r="AD29">
        <v>1</v>
      </c>
      <c r="AE29">
        <v>1</v>
      </c>
      <c r="AF29">
        <f t="shared" si="14"/>
        <v>9</v>
      </c>
      <c r="AG29">
        <v>1</v>
      </c>
      <c r="AH29">
        <f t="shared" si="15"/>
        <v>1</v>
      </c>
      <c r="AI29">
        <v>1</v>
      </c>
      <c r="AJ29">
        <v>1</v>
      </c>
      <c r="AK29">
        <f t="shared" si="16"/>
        <v>0</v>
      </c>
      <c r="AL29">
        <v>1</v>
      </c>
      <c r="AM29">
        <v>1</v>
      </c>
      <c r="AN29">
        <v>0</v>
      </c>
      <c r="AO29">
        <v>1</v>
      </c>
      <c r="AP29">
        <v>1</v>
      </c>
      <c r="AQ29">
        <v>1</v>
      </c>
      <c r="AR29">
        <v>0</v>
      </c>
      <c r="AS29">
        <v>1</v>
      </c>
      <c r="AT29" s="45">
        <v>1</v>
      </c>
      <c r="AU29">
        <f t="shared" si="17"/>
        <v>106.13418604651166</v>
      </c>
      <c r="AV29">
        <f t="shared" si="18"/>
        <v>9.1381395348837202</v>
      </c>
      <c r="AW29" s="54">
        <f t="shared" si="19"/>
        <v>-6.2325581395348859</v>
      </c>
      <c r="AX29">
        <f t="shared" si="20"/>
        <v>8.2851162790697686</v>
      </c>
      <c r="AY29" s="46">
        <v>1</v>
      </c>
      <c r="AZ29" s="46">
        <v>1</v>
      </c>
      <c r="BA29" s="46">
        <v>1</v>
      </c>
      <c r="BB29">
        <v>3</v>
      </c>
      <c r="BG29">
        <f t="shared" si="3"/>
        <v>209.30232558139537</v>
      </c>
      <c r="BH29" s="11">
        <f t="shared" si="21"/>
        <v>1.4930555555555557E-4</v>
      </c>
    </row>
    <row r="30" spans="1:60" ht="64" x14ac:dyDescent="0.2">
      <c r="A30" s="3">
        <v>25</v>
      </c>
      <c r="B30" s="19" t="s">
        <v>1352</v>
      </c>
      <c r="C30" s="3" t="s">
        <v>192</v>
      </c>
      <c r="D30">
        <v>1</v>
      </c>
      <c r="E30">
        <v>1</v>
      </c>
      <c r="F30">
        <f t="shared" si="4"/>
        <v>1</v>
      </c>
      <c r="G30">
        <f t="shared" si="5"/>
        <v>54</v>
      </c>
      <c r="H30">
        <f t="shared" si="6"/>
        <v>54</v>
      </c>
      <c r="I30" s="54">
        <f t="shared" si="7"/>
        <v>120</v>
      </c>
      <c r="J30">
        <v>37</v>
      </c>
      <c r="K30">
        <f t="shared" si="8"/>
        <v>0.68518518518518523</v>
      </c>
      <c r="L30">
        <f t="shared" si="9"/>
        <v>111</v>
      </c>
      <c r="M30" s="2">
        <f t="shared" si="10"/>
        <v>2.0555555555555554</v>
      </c>
      <c r="N30">
        <v>0</v>
      </c>
      <c r="O30">
        <v>1</v>
      </c>
      <c r="P30">
        <v>0</v>
      </c>
      <c r="Q30">
        <v>1</v>
      </c>
      <c r="R30" s="54">
        <v>1</v>
      </c>
      <c r="S30">
        <v>1</v>
      </c>
      <c r="T30">
        <f t="shared" si="11"/>
        <v>1</v>
      </c>
      <c r="U30">
        <v>1</v>
      </c>
      <c r="V30">
        <v>1</v>
      </c>
      <c r="W30">
        <f t="shared" si="12"/>
        <v>0</v>
      </c>
      <c r="X30">
        <f t="shared" si="13"/>
        <v>1</v>
      </c>
      <c r="Y30">
        <v>1</v>
      </c>
      <c r="Z30">
        <v>1</v>
      </c>
      <c r="AA30">
        <v>1</v>
      </c>
      <c r="AB30">
        <v>1</v>
      </c>
      <c r="AC30">
        <v>1</v>
      </c>
      <c r="AD30">
        <v>1</v>
      </c>
      <c r="AE30">
        <v>1</v>
      </c>
      <c r="AF30">
        <f t="shared" si="14"/>
        <v>7</v>
      </c>
      <c r="AG30">
        <v>1</v>
      </c>
      <c r="AH30">
        <f t="shared" si="15"/>
        <v>1</v>
      </c>
      <c r="AI30">
        <v>1</v>
      </c>
      <c r="AJ30">
        <v>1</v>
      </c>
      <c r="AK30">
        <f t="shared" si="16"/>
        <v>1</v>
      </c>
      <c r="AL30">
        <v>1</v>
      </c>
      <c r="AM30">
        <v>1</v>
      </c>
      <c r="AN30">
        <v>0</v>
      </c>
      <c r="AO30">
        <v>1</v>
      </c>
      <c r="AP30">
        <v>1</v>
      </c>
      <c r="AQ30">
        <v>1</v>
      </c>
      <c r="AR30">
        <v>0</v>
      </c>
      <c r="AS30">
        <v>1</v>
      </c>
      <c r="AT30" s="45">
        <v>1</v>
      </c>
      <c r="AU30">
        <f t="shared" si="17"/>
        <v>94.058333333333337</v>
      </c>
      <c r="AV30">
        <f t="shared" si="18"/>
        <v>13.555185185185188</v>
      </c>
      <c r="AW30" s="54">
        <f t="shared" si="19"/>
        <v>-4.2614814814814839</v>
      </c>
      <c r="AX30">
        <f t="shared" si="20"/>
        <v>15.251666666666665</v>
      </c>
      <c r="AY30" s="46">
        <v>1</v>
      </c>
      <c r="AZ30" s="46">
        <v>1</v>
      </c>
      <c r="BA30" s="46">
        <v>1</v>
      </c>
      <c r="BB30">
        <v>3</v>
      </c>
      <c r="BG30">
        <f t="shared" si="3"/>
        <v>129.62962962962962</v>
      </c>
      <c r="BH30" s="11">
        <f t="shared" si="21"/>
        <v>1.8750000000000003E-4</v>
      </c>
    </row>
    <row r="31" spans="1:60" ht="64" x14ac:dyDescent="0.2">
      <c r="A31" s="3">
        <v>26</v>
      </c>
      <c r="B31" s="19" t="s">
        <v>1328</v>
      </c>
      <c r="C31" s="3" t="s">
        <v>192</v>
      </c>
      <c r="D31">
        <v>1</v>
      </c>
      <c r="E31">
        <v>1</v>
      </c>
      <c r="F31">
        <f t="shared" si="4"/>
        <v>1</v>
      </c>
      <c r="G31">
        <f t="shared" si="5"/>
        <v>23</v>
      </c>
      <c r="H31">
        <f t="shared" si="6"/>
        <v>23</v>
      </c>
      <c r="I31" s="54">
        <f t="shared" si="7"/>
        <v>138</v>
      </c>
      <c r="J31">
        <v>47</v>
      </c>
      <c r="K31">
        <f t="shared" si="8"/>
        <v>2.0434782608695654</v>
      </c>
      <c r="L31">
        <f t="shared" si="9"/>
        <v>135</v>
      </c>
      <c r="M31" s="2">
        <f t="shared" si="10"/>
        <v>5.8695652173913047</v>
      </c>
      <c r="N31">
        <v>0</v>
      </c>
      <c r="O31">
        <v>1</v>
      </c>
      <c r="P31">
        <v>1</v>
      </c>
      <c r="Q31">
        <v>0</v>
      </c>
      <c r="R31" s="54">
        <v>0</v>
      </c>
      <c r="S31">
        <v>1</v>
      </c>
      <c r="T31">
        <f t="shared" si="11"/>
        <v>0</v>
      </c>
      <c r="U31">
        <v>1</v>
      </c>
      <c r="V31">
        <v>1</v>
      </c>
      <c r="W31">
        <f t="shared" si="12"/>
        <v>0</v>
      </c>
      <c r="X31">
        <f t="shared" si="13"/>
        <v>1</v>
      </c>
      <c r="Y31">
        <v>1</v>
      </c>
      <c r="Z31">
        <v>1</v>
      </c>
      <c r="AA31">
        <v>1</v>
      </c>
      <c r="AB31">
        <v>1</v>
      </c>
      <c r="AC31">
        <v>1</v>
      </c>
      <c r="AD31">
        <v>1</v>
      </c>
      <c r="AE31">
        <v>1</v>
      </c>
      <c r="AF31">
        <f t="shared" si="14"/>
        <v>3</v>
      </c>
      <c r="AG31">
        <v>1</v>
      </c>
      <c r="AH31">
        <f t="shared" si="15"/>
        <v>1</v>
      </c>
      <c r="AI31">
        <v>0</v>
      </c>
      <c r="AJ31">
        <v>1</v>
      </c>
      <c r="AK31">
        <f t="shared" si="16"/>
        <v>1</v>
      </c>
      <c r="AL31">
        <v>1</v>
      </c>
      <c r="AM31">
        <v>1</v>
      </c>
      <c r="AN31">
        <v>1</v>
      </c>
      <c r="AO31">
        <v>1</v>
      </c>
      <c r="AP31">
        <v>1</v>
      </c>
      <c r="AQ31">
        <v>1</v>
      </c>
      <c r="AR31">
        <v>1</v>
      </c>
      <c r="AS31">
        <v>1</v>
      </c>
      <c r="AT31" s="45">
        <v>1</v>
      </c>
      <c r="AU31">
        <f t="shared" si="17"/>
        <v>10.611739130434785</v>
      </c>
      <c r="AV31">
        <f t="shared" si="18"/>
        <v>17.493043478260876</v>
      </c>
      <c r="AW31" s="54">
        <f t="shared" si="19"/>
        <v>17.42608695652174</v>
      </c>
      <c r="AX31">
        <f t="shared" si="20"/>
        <v>17.71565217391305</v>
      </c>
      <c r="AY31" s="46">
        <v>0</v>
      </c>
      <c r="AZ31" s="46">
        <v>1</v>
      </c>
      <c r="BA31" s="46">
        <v>1</v>
      </c>
      <c r="BB31">
        <v>5</v>
      </c>
      <c r="BG31">
        <f t="shared" si="3"/>
        <v>130.43478260869566</v>
      </c>
      <c r="BH31" s="11">
        <f t="shared" si="21"/>
        <v>7.9861111111111116E-5</v>
      </c>
    </row>
    <row r="32" spans="1:60" ht="48" x14ac:dyDescent="0.2">
      <c r="A32" s="3">
        <v>27</v>
      </c>
      <c r="B32" s="19" t="s">
        <v>1353</v>
      </c>
      <c r="C32" s="3" t="s">
        <v>192</v>
      </c>
      <c r="D32">
        <v>1</v>
      </c>
      <c r="E32">
        <v>1</v>
      </c>
      <c r="F32">
        <f t="shared" si="4"/>
        <v>1</v>
      </c>
      <c r="G32">
        <f t="shared" si="5"/>
        <v>18</v>
      </c>
      <c r="H32">
        <f t="shared" si="6"/>
        <v>18</v>
      </c>
      <c r="I32" s="54">
        <f t="shared" si="7"/>
        <v>99</v>
      </c>
      <c r="J32">
        <v>30</v>
      </c>
      <c r="K32">
        <f t="shared" si="8"/>
        <v>1.6666666666666667</v>
      </c>
      <c r="L32">
        <f t="shared" si="9"/>
        <v>98</v>
      </c>
      <c r="M32" s="2">
        <f t="shared" si="10"/>
        <v>5.4444444444444446</v>
      </c>
      <c r="N32">
        <v>0</v>
      </c>
      <c r="O32">
        <v>1</v>
      </c>
      <c r="P32">
        <v>1</v>
      </c>
      <c r="Q32">
        <v>0</v>
      </c>
      <c r="R32" s="54">
        <v>1</v>
      </c>
      <c r="S32">
        <v>1</v>
      </c>
      <c r="T32">
        <f t="shared" si="11"/>
        <v>0</v>
      </c>
      <c r="U32">
        <v>1</v>
      </c>
      <c r="V32">
        <v>1</v>
      </c>
      <c r="W32">
        <f t="shared" si="12"/>
        <v>0</v>
      </c>
      <c r="X32">
        <f t="shared" si="13"/>
        <v>1</v>
      </c>
      <c r="Y32">
        <v>1</v>
      </c>
      <c r="Z32">
        <v>1</v>
      </c>
      <c r="AA32">
        <v>1</v>
      </c>
      <c r="AB32">
        <v>1</v>
      </c>
      <c r="AC32">
        <v>1</v>
      </c>
      <c r="AD32">
        <v>1</v>
      </c>
      <c r="AE32">
        <v>1</v>
      </c>
      <c r="AF32">
        <f t="shared" si="14"/>
        <v>1</v>
      </c>
      <c r="AG32">
        <v>1</v>
      </c>
      <c r="AH32">
        <f t="shared" si="15"/>
        <v>1</v>
      </c>
      <c r="AI32">
        <v>0</v>
      </c>
      <c r="AJ32">
        <v>1</v>
      </c>
      <c r="AK32">
        <f t="shared" si="16"/>
        <v>1</v>
      </c>
      <c r="AL32">
        <v>1</v>
      </c>
      <c r="AM32">
        <v>1</v>
      </c>
      <c r="AN32">
        <v>0</v>
      </c>
      <c r="AO32">
        <v>1</v>
      </c>
      <c r="AP32">
        <v>1</v>
      </c>
      <c r="AQ32">
        <v>1</v>
      </c>
      <c r="AR32">
        <v>1</v>
      </c>
      <c r="AS32">
        <v>1</v>
      </c>
      <c r="AT32" s="45">
        <v>1</v>
      </c>
      <c r="AU32">
        <f t="shared" si="17"/>
        <v>47.565000000000012</v>
      </c>
      <c r="AV32">
        <f t="shared" si="18"/>
        <v>11.096666666666668</v>
      </c>
      <c r="AW32" s="54">
        <f t="shared" si="19"/>
        <v>14.568888888888889</v>
      </c>
      <c r="AX32">
        <f t="shared" si="20"/>
        <v>13.213333333333331</v>
      </c>
      <c r="AY32" s="46">
        <v>1</v>
      </c>
      <c r="AZ32" s="46">
        <v>1</v>
      </c>
      <c r="BA32" s="46">
        <v>1</v>
      </c>
      <c r="BB32">
        <v>8</v>
      </c>
      <c r="BG32">
        <f t="shared" si="3"/>
        <v>55.55555555555555</v>
      </c>
      <c r="BH32" s="11">
        <f t="shared" si="21"/>
        <v>6.2500000000000001E-5</v>
      </c>
    </row>
    <row r="33" spans="1:60" ht="48" x14ac:dyDescent="0.2">
      <c r="A33" s="3">
        <v>28</v>
      </c>
      <c r="B33" s="19" t="s">
        <v>1354</v>
      </c>
      <c r="C33" s="3" t="s">
        <v>204</v>
      </c>
      <c r="D33">
        <v>1</v>
      </c>
      <c r="E33">
        <v>1</v>
      </c>
      <c r="F33">
        <f t="shared" si="4"/>
        <v>1</v>
      </c>
      <c r="G33">
        <f t="shared" si="5"/>
        <v>21</v>
      </c>
      <c r="H33">
        <f t="shared" si="6"/>
        <v>21</v>
      </c>
      <c r="I33" s="54">
        <f t="shared" si="7"/>
        <v>100</v>
      </c>
      <c r="J33">
        <v>33</v>
      </c>
      <c r="K33">
        <f t="shared" si="8"/>
        <v>1.5714285714285714</v>
      </c>
      <c r="L33">
        <f t="shared" si="9"/>
        <v>98</v>
      </c>
      <c r="M33" s="2">
        <f t="shared" si="10"/>
        <v>4.666666666666667</v>
      </c>
      <c r="N33">
        <v>0</v>
      </c>
      <c r="O33">
        <v>1</v>
      </c>
      <c r="P33">
        <v>1</v>
      </c>
      <c r="Q33">
        <v>0</v>
      </c>
      <c r="R33" s="54">
        <v>1</v>
      </c>
      <c r="S33">
        <v>1</v>
      </c>
      <c r="T33">
        <f t="shared" si="11"/>
        <v>0</v>
      </c>
      <c r="U33">
        <v>1</v>
      </c>
      <c r="V33">
        <v>1</v>
      </c>
      <c r="W33">
        <f t="shared" si="12"/>
        <v>0</v>
      </c>
      <c r="X33">
        <f t="shared" si="13"/>
        <v>1</v>
      </c>
      <c r="Y33">
        <v>0</v>
      </c>
      <c r="Z33">
        <v>1</v>
      </c>
      <c r="AA33">
        <v>1</v>
      </c>
      <c r="AB33">
        <v>1</v>
      </c>
      <c r="AC33">
        <v>1</v>
      </c>
      <c r="AD33">
        <v>1</v>
      </c>
      <c r="AE33">
        <v>1</v>
      </c>
      <c r="AF33">
        <f t="shared" si="14"/>
        <v>2</v>
      </c>
      <c r="AG33">
        <v>1</v>
      </c>
      <c r="AH33">
        <f t="shared" si="15"/>
        <v>1</v>
      </c>
      <c r="AI33">
        <v>0</v>
      </c>
      <c r="AJ33">
        <v>1</v>
      </c>
      <c r="AK33">
        <f t="shared" si="16"/>
        <v>1</v>
      </c>
      <c r="AL33">
        <v>1</v>
      </c>
      <c r="AM33">
        <v>1</v>
      </c>
      <c r="AN33">
        <v>0</v>
      </c>
      <c r="AO33">
        <v>1</v>
      </c>
      <c r="AP33">
        <v>1</v>
      </c>
      <c r="AQ33">
        <v>1</v>
      </c>
      <c r="AR33">
        <v>1</v>
      </c>
      <c r="AS33">
        <v>1</v>
      </c>
      <c r="AT33" s="45">
        <v>1</v>
      </c>
      <c r="AU33">
        <f t="shared" si="17"/>
        <v>52.577142857142888</v>
      </c>
      <c r="AV33">
        <f t="shared" si="18"/>
        <v>11.142857142857142</v>
      </c>
      <c r="AW33" s="54">
        <f t="shared" si="19"/>
        <v>10.230476190476196</v>
      </c>
      <c r="AX33">
        <f t="shared" si="20"/>
        <v>11.050000000000004</v>
      </c>
      <c r="AY33" s="46">
        <v>0</v>
      </c>
      <c r="AZ33" s="46">
        <v>1</v>
      </c>
      <c r="BA33" s="46">
        <v>1</v>
      </c>
      <c r="BB33">
        <v>8</v>
      </c>
      <c r="BG33">
        <f t="shared" si="3"/>
        <v>95.238095238095227</v>
      </c>
      <c r="BH33" s="11">
        <f t="shared" si="21"/>
        <v>7.2916666666666659E-5</v>
      </c>
    </row>
    <row r="34" spans="1:60" ht="64" x14ac:dyDescent="0.2">
      <c r="A34" s="3">
        <v>29</v>
      </c>
      <c r="B34" s="19" t="s">
        <v>1331</v>
      </c>
      <c r="C34" s="3" t="s">
        <v>192</v>
      </c>
      <c r="D34">
        <v>1</v>
      </c>
      <c r="E34">
        <v>1</v>
      </c>
      <c r="F34">
        <f t="shared" si="4"/>
        <v>1</v>
      </c>
      <c r="G34">
        <f t="shared" si="5"/>
        <v>22</v>
      </c>
      <c r="H34">
        <f t="shared" si="6"/>
        <v>22</v>
      </c>
      <c r="I34" s="54">
        <f t="shared" si="7"/>
        <v>122</v>
      </c>
      <c r="J34">
        <v>42</v>
      </c>
      <c r="K34">
        <f t="shared" si="8"/>
        <v>1.9090909090909092</v>
      </c>
      <c r="L34">
        <f t="shared" si="9"/>
        <v>119</v>
      </c>
      <c r="M34" s="2">
        <f t="shared" si="10"/>
        <v>5.4090909090909092</v>
      </c>
      <c r="N34">
        <v>0</v>
      </c>
      <c r="O34">
        <v>1</v>
      </c>
      <c r="P34">
        <v>1</v>
      </c>
      <c r="Q34">
        <v>0</v>
      </c>
      <c r="R34" s="54">
        <v>1</v>
      </c>
      <c r="S34">
        <v>1</v>
      </c>
      <c r="T34">
        <f t="shared" si="11"/>
        <v>0</v>
      </c>
      <c r="U34">
        <v>1</v>
      </c>
      <c r="V34">
        <v>1</v>
      </c>
      <c r="W34">
        <f t="shared" si="12"/>
        <v>0</v>
      </c>
      <c r="X34">
        <f t="shared" si="13"/>
        <v>1</v>
      </c>
      <c r="Y34">
        <v>1</v>
      </c>
      <c r="Z34">
        <v>1</v>
      </c>
      <c r="AA34">
        <v>1</v>
      </c>
      <c r="AB34">
        <v>1</v>
      </c>
      <c r="AC34">
        <v>1</v>
      </c>
      <c r="AD34">
        <v>1</v>
      </c>
      <c r="AE34">
        <v>1</v>
      </c>
      <c r="AF34">
        <f t="shared" si="14"/>
        <v>3</v>
      </c>
      <c r="AG34">
        <v>1</v>
      </c>
      <c r="AH34">
        <f t="shared" si="15"/>
        <v>1</v>
      </c>
      <c r="AI34">
        <v>0</v>
      </c>
      <c r="AJ34">
        <v>1</v>
      </c>
      <c r="AK34">
        <f t="shared" si="16"/>
        <v>1</v>
      </c>
      <c r="AL34">
        <v>1</v>
      </c>
      <c r="AM34">
        <v>1</v>
      </c>
      <c r="AN34">
        <v>0</v>
      </c>
      <c r="AO34">
        <v>1</v>
      </c>
      <c r="AP34">
        <v>1</v>
      </c>
      <c r="AQ34">
        <v>1</v>
      </c>
      <c r="AR34">
        <v>1</v>
      </c>
      <c r="AS34">
        <v>0</v>
      </c>
      <c r="AT34" s="45">
        <v>1</v>
      </c>
      <c r="AU34">
        <f t="shared" si="17"/>
        <v>22.995909090909109</v>
      </c>
      <c r="AV34">
        <f t="shared" si="18"/>
        <v>15.517272727272729</v>
      </c>
      <c r="AW34" s="54">
        <f t="shared" si="19"/>
        <v>14.659999999999997</v>
      </c>
      <c r="AX34">
        <f t="shared" si="20"/>
        <v>15.046818181818182</v>
      </c>
      <c r="AY34" s="46">
        <v>0</v>
      </c>
      <c r="AZ34" s="46">
        <v>1</v>
      </c>
      <c r="BA34" s="46">
        <v>1</v>
      </c>
      <c r="BB34">
        <v>9</v>
      </c>
      <c r="BG34">
        <f t="shared" si="3"/>
        <v>136.36363636363635</v>
      </c>
      <c r="BH34" s="11">
        <f t="shared" si="21"/>
        <v>7.6388888888888887E-5</v>
      </c>
    </row>
    <row r="35" spans="1:60" ht="64" x14ac:dyDescent="0.2">
      <c r="A35" s="3">
        <v>30</v>
      </c>
      <c r="B35" s="19" t="s">
        <v>1332</v>
      </c>
      <c r="C35" s="3" t="s">
        <v>192</v>
      </c>
      <c r="D35">
        <v>1</v>
      </c>
      <c r="E35">
        <v>1</v>
      </c>
      <c r="F35">
        <f t="shared" si="4"/>
        <v>1</v>
      </c>
      <c r="G35">
        <f t="shared" si="5"/>
        <v>19</v>
      </c>
      <c r="H35">
        <f t="shared" si="6"/>
        <v>19</v>
      </c>
      <c r="I35" s="54">
        <f t="shared" si="7"/>
        <v>103</v>
      </c>
      <c r="J35">
        <v>36</v>
      </c>
      <c r="K35">
        <f t="shared" si="8"/>
        <v>1.8947368421052631</v>
      </c>
      <c r="L35">
        <f t="shared" si="9"/>
        <v>102</v>
      </c>
      <c r="M35" s="2">
        <f t="shared" si="10"/>
        <v>5.3684210526315788</v>
      </c>
      <c r="N35">
        <v>0</v>
      </c>
      <c r="O35">
        <v>1</v>
      </c>
      <c r="P35">
        <v>1</v>
      </c>
      <c r="Q35">
        <v>0</v>
      </c>
      <c r="R35" s="54">
        <v>1</v>
      </c>
      <c r="S35">
        <v>1</v>
      </c>
      <c r="T35">
        <f t="shared" si="11"/>
        <v>0</v>
      </c>
      <c r="U35">
        <v>1</v>
      </c>
      <c r="V35">
        <v>1</v>
      </c>
      <c r="W35">
        <f t="shared" si="12"/>
        <v>0</v>
      </c>
      <c r="X35">
        <f t="shared" si="13"/>
        <v>1</v>
      </c>
      <c r="Y35">
        <v>1</v>
      </c>
      <c r="Z35">
        <v>1</v>
      </c>
      <c r="AA35">
        <v>1</v>
      </c>
      <c r="AB35">
        <v>1</v>
      </c>
      <c r="AC35">
        <v>1</v>
      </c>
      <c r="AD35">
        <v>1</v>
      </c>
      <c r="AE35">
        <v>1</v>
      </c>
      <c r="AF35">
        <f t="shared" si="14"/>
        <v>1</v>
      </c>
      <c r="AG35">
        <v>1</v>
      </c>
      <c r="AH35">
        <f t="shared" si="15"/>
        <v>1</v>
      </c>
      <c r="AI35">
        <v>0</v>
      </c>
      <c r="AJ35">
        <v>1</v>
      </c>
      <c r="AK35">
        <f t="shared" si="16"/>
        <v>1</v>
      </c>
      <c r="AL35">
        <v>1</v>
      </c>
      <c r="AM35">
        <v>1</v>
      </c>
      <c r="AN35">
        <v>0</v>
      </c>
      <c r="AO35">
        <v>1</v>
      </c>
      <c r="AP35">
        <v>1</v>
      </c>
      <c r="AQ35">
        <v>1</v>
      </c>
      <c r="AR35">
        <v>1</v>
      </c>
      <c r="AS35">
        <v>1</v>
      </c>
      <c r="AT35" s="45">
        <v>1</v>
      </c>
      <c r="AU35">
        <f t="shared" si="17"/>
        <v>27.255263157894774</v>
      </c>
      <c r="AV35">
        <f t="shared" si="18"/>
        <v>14.177894736842106</v>
      </c>
      <c r="AW35" s="54">
        <f t="shared" si="19"/>
        <v>14.208421052631575</v>
      </c>
      <c r="AX35">
        <f t="shared" si="20"/>
        <v>13.355263157894733</v>
      </c>
      <c r="AY35" s="46">
        <v>1</v>
      </c>
      <c r="AZ35" s="46">
        <v>1</v>
      </c>
      <c r="BA35" s="46">
        <v>1</v>
      </c>
      <c r="BB35">
        <v>7</v>
      </c>
      <c r="BG35">
        <f t="shared" si="3"/>
        <v>52.631578947368418</v>
      </c>
      <c r="BH35" s="11">
        <f t="shared" si="21"/>
        <v>6.597222222222223E-5</v>
      </c>
    </row>
    <row r="36" spans="1:60" ht="64" x14ac:dyDescent="0.2">
      <c r="A36" s="3">
        <v>31</v>
      </c>
      <c r="B36" s="19" t="s">
        <v>1333</v>
      </c>
      <c r="C36" s="3" t="s">
        <v>192</v>
      </c>
      <c r="D36">
        <v>1</v>
      </c>
      <c r="E36">
        <v>1</v>
      </c>
      <c r="F36">
        <f t="shared" si="4"/>
        <v>1</v>
      </c>
      <c r="G36">
        <f t="shared" si="5"/>
        <v>15</v>
      </c>
      <c r="H36">
        <f t="shared" si="6"/>
        <v>15</v>
      </c>
      <c r="I36" s="54">
        <f t="shared" si="7"/>
        <v>113</v>
      </c>
      <c r="J36">
        <v>37</v>
      </c>
      <c r="K36">
        <f t="shared" si="8"/>
        <v>2.4666666666666668</v>
      </c>
      <c r="L36">
        <f t="shared" si="9"/>
        <v>112</v>
      </c>
      <c r="M36" s="2">
        <f t="shared" si="10"/>
        <v>7.4666666666666668</v>
      </c>
      <c r="N36">
        <v>0</v>
      </c>
      <c r="O36">
        <v>1</v>
      </c>
      <c r="P36">
        <v>1</v>
      </c>
      <c r="Q36">
        <v>0</v>
      </c>
      <c r="R36" s="54">
        <v>1</v>
      </c>
      <c r="S36">
        <v>1</v>
      </c>
      <c r="T36">
        <f t="shared" si="11"/>
        <v>0</v>
      </c>
      <c r="U36">
        <v>1</v>
      </c>
      <c r="V36">
        <v>1</v>
      </c>
      <c r="W36">
        <f t="shared" si="12"/>
        <v>0</v>
      </c>
      <c r="X36">
        <f t="shared" si="13"/>
        <v>1</v>
      </c>
      <c r="Y36">
        <v>1</v>
      </c>
      <c r="Z36">
        <v>1</v>
      </c>
      <c r="AA36">
        <v>1</v>
      </c>
      <c r="AB36">
        <v>1</v>
      </c>
      <c r="AC36">
        <v>1</v>
      </c>
      <c r="AD36">
        <v>1</v>
      </c>
      <c r="AE36">
        <v>1</v>
      </c>
      <c r="AF36">
        <f t="shared" si="14"/>
        <v>1</v>
      </c>
      <c r="AG36">
        <v>1</v>
      </c>
      <c r="AH36">
        <f t="shared" si="15"/>
        <v>1</v>
      </c>
      <c r="AI36">
        <v>0</v>
      </c>
      <c r="AJ36">
        <v>1</v>
      </c>
      <c r="AK36">
        <f t="shared" si="16"/>
        <v>1</v>
      </c>
      <c r="AL36">
        <v>1</v>
      </c>
      <c r="AM36">
        <v>1</v>
      </c>
      <c r="AN36">
        <v>1</v>
      </c>
      <c r="AO36">
        <v>1</v>
      </c>
      <c r="AP36">
        <v>1</v>
      </c>
      <c r="AQ36">
        <v>1</v>
      </c>
      <c r="AR36">
        <v>1</v>
      </c>
      <c r="AS36">
        <v>1</v>
      </c>
      <c r="AT36" s="45">
        <v>1</v>
      </c>
      <c r="AU36">
        <f t="shared" si="17"/>
        <v>-17.069999999999997</v>
      </c>
      <c r="AV36">
        <f t="shared" si="18"/>
        <v>19.366666666666671</v>
      </c>
      <c r="AW36" s="54">
        <f t="shared" si="19"/>
        <v>26.130666666666659</v>
      </c>
      <c r="AX36">
        <f t="shared" si="20"/>
        <v>21.238</v>
      </c>
      <c r="AY36" s="46">
        <v>1</v>
      </c>
      <c r="AZ36" s="46">
        <v>1</v>
      </c>
      <c r="BA36" s="46">
        <v>1</v>
      </c>
      <c r="BB36">
        <v>7</v>
      </c>
      <c r="BG36">
        <f t="shared" si="3"/>
        <v>66.666666666666671</v>
      </c>
      <c r="BH36" s="11">
        <f t="shared" si="21"/>
        <v>5.208333333333333E-5</v>
      </c>
    </row>
    <row r="37" spans="1:60" ht="96" x14ac:dyDescent="0.2">
      <c r="A37" s="3">
        <v>32</v>
      </c>
      <c r="B37" s="19" t="s">
        <v>1355</v>
      </c>
      <c r="C37" s="3" t="s">
        <v>204</v>
      </c>
      <c r="D37">
        <v>1</v>
      </c>
      <c r="E37">
        <v>1</v>
      </c>
      <c r="F37">
        <f t="shared" si="4"/>
        <v>1</v>
      </c>
      <c r="G37">
        <f t="shared" si="5"/>
        <v>30</v>
      </c>
      <c r="H37">
        <f t="shared" si="6"/>
        <v>30</v>
      </c>
      <c r="I37" s="54">
        <f t="shared" si="7"/>
        <v>178</v>
      </c>
      <c r="J37">
        <v>56</v>
      </c>
      <c r="K37">
        <f t="shared" si="8"/>
        <v>1.8666666666666667</v>
      </c>
      <c r="L37">
        <f t="shared" si="9"/>
        <v>173</v>
      </c>
      <c r="M37" s="2">
        <f t="shared" si="10"/>
        <v>5.7666666666666666</v>
      </c>
      <c r="N37">
        <v>0</v>
      </c>
      <c r="O37">
        <v>1</v>
      </c>
      <c r="P37">
        <v>1</v>
      </c>
      <c r="Q37">
        <v>0</v>
      </c>
      <c r="R37" s="54">
        <v>1</v>
      </c>
      <c r="S37">
        <v>1</v>
      </c>
      <c r="T37">
        <f t="shared" si="11"/>
        <v>0</v>
      </c>
      <c r="U37">
        <v>1</v>
      </c>
      <c r="V37">
        <v>1</v>
      </c>
      <c r="W37">
        <f t="shared" si="12"/>
        <v>0</v>
      </c>
      <c r="X37">
        <f t="shared" si="13"/>
        <v>1</v>
      </c>
      <c r="Y37">
        <v>1</v>
      </c>
      <c r="Z37">
        <v>1</v>
      </c>
      <c r="AA37">
        <v>1</v>
      </c>
      <c r="AB37">
        <v>1</v>
      </c>
      <c r="AC37">
        <v>1</v>
      </c>
      <c r="AD37">
        <v>1</v>
      </c>
      <c r="AE37">
        <v>1</v>
      </c>
      <c r="AF37">
        <f t="shared" si="14"/>
        <v>5</v>
      </c>
      <c r="AG37">
        <v>0</v>
      </c>
      <c r="AH37">
        <f t="shared" si="15"/>
        <v>1</v>
      </c>
      <c r="AI37">
        <v>0</v>
      </c>
      <c r="AJ37">
        <v>1</v>
      </c>
      <c r="AK37">
        <f t="shared" si="16"/>
        <v>1</v>
      </c>
      <c r="AL37">
        <v>0</v>
      </c>
      <c r="AM37">
        <v>1</v>
      </c>
      <c r="AN37">
        <v>1</v>
      </c>
      <c r="AO37">
        <v>1</v>
      </c>
      <c r="AP37">
        <v>1</v>
      </c>
      <c r="AQ37">
        <v>1</v>
      </c>
      <c r="AR37">
        <v>1</v>
      </c>
      <c r="AS37">
        <v>1</v>
      </c>
      <c r="AT37" s="45">
        <v>1</v>
      </c>
      <c r="AU37">
        <f t="shared" si="17"/>
        <v>18.465000000000025</v>
      </c>
      <c r="AV37">
        <f t="shared" si="18"/>
        <v>18.136666666666667</v>
      </c>
      <c r="AW37" s="54">
        <f t="shared" si="19"/>
        <v>17.121333333333336</v>
      </c>
      <c r="AX37">
        <f t="shared" si="20"/>
        <v>20.731000000000002</v>
      </c>
      <c r="AY37" s="46">
        <v>1</v>
      </c>
      <c r="AZ37" s="46">
        <v>1</v>
      </c>
      <c r="BA37" s="46">
        <v>1</v>
      </c>
      <c r="BB37">
        <v>7</v>
      </c>
      <c r="BG37">
        <f t="shared" si="3"/>
        <v>166.66666666666666</v>
      </c>
      <c r="BH37" s="11">
        <f t="shared" si="21"/>
        <v>1.0416666666666666E-4</v>
      </c>
    </row>
    <row r="38" spans="1:60" ht="80" x14ac:dyDescent="0.2">
      <c r="A38" s="3">
        <v>33</v>
      </c>
      <c r="B38" s="19" t="s">
        <v>1335</v>
      </c>
      <c r="C38" s="3" t="s">
        <v>192</v>
      </c>
      <c r="D38">
        <v>1</v>
      </c>
      <c r="E38">
        <v>1</v>
      </c>
      <c r="F38">
        <f t="shared" si="4"/>
        <v>1</v>
      </c>
      <c r="G38">
        <f t="shared" si="5"/>
        <v>25</v>
      </c>
      <c r="H38">
        <f t="shared" si="6"/>
        <v>25</v>
      </c>
      <c r="I38" s="54">
        <f t="shared" si="7"/>
        <v>138</v>
      </c>
      <c r="J38">
        <v>48</v>
      </c>
      <c r="K38">
        <f t="shared" si="8"/>
        <v>1.92</v>
      </c>
      <c r="L38">
        <f t="shared" si="9"/>
        <v>134</v>
      </c>
      <c r="M38" s="2">
        <f t="shared" si="10"/>
        <v>5.36</v>
      </c>
      <c r="N38">
        <v>1</v>
      </c>
      <c r="O38">
        <v>1</v>
      </c>
      <c r="P38">
        <v>1</v>
      </c>
      <c r="Q38">
        <v>1</v>
      </c>
      <c r="R38" s="54">
        <v>1</v>
      </c>
      <c r="S38">
        <v>1</v>
      </c>
      <c r="T38">
        <f t="shared" si="11"/>
        <v>1</v>
      </c>
      <c r="U38">
        <v>1</v>
      </c>
      <c r="V38">
        <v>1</v>
      </c>
      <c r="W38">
        <f t="shared" si="12"/>
        <v>1</v>
      </c>
      <c r="X38">
        <f t="shared" si="13"/>
        <v>1</v>
      </c>
      <c r="Y38">
        <v>1</v>
      </c>
      <c r="Z38">
        <v>1</v>
      </c>
      <c r="AA38">
        <v>1</v>
      </c>
      <c r="AB38">
        <v>1</v>
      </c>
      <c r="AC38">
        <v>1</v>
      </c>
      <c r="AD38">
        <v>1</v>
      </c>
      <c r="AE38">
        <v>1</v>
      </c>
      <c r="AF38">
        <f t="shared" si="14"/>
        <v>4</v>
      </c>
      <c r="AG38">
        <v>1</v>
      </c>
      <c r="AH38">
        <f t="shared" si="15"/>
        <v>1</v>
      </c>
      <c r="AI38">
        <v>0</v>
      </c>
      <c r="AJ38">
        <v>1</v>
      </c>
      <c r="AK38">
        <f t="shared" si="16"/>
        <v>1</v>
      </c>
      <c r="AL38">
        <v>1</v>
      </c>
      <c r="AM38">
        <v>0</v>
      </c>
      <c r="AN38">
        <v>1</v>
      </c>
      <c r="AO38">
        <v>1</v>
      </c>
      <c r="AP38">
        <v>1</v>
      </c>
      <c r="AQ38">
        <v>1</v>
      </c>
      <c r="AR38">
        <v>1</v>
      </c>
      <c r="AS38">
        <v>1</v>
      </c>
      <c r="AT38" s="45">
        <v>1</v>
      </c>
      <c r="AU38">
        <f t="shared" si="17"/>
        <v>19.028000000000024</v>
      </c>
      <c r="AV38">
        <f t="shared" si="18"/>
        <v>16.815999999999999</v>
      </c>
      <c r="AW38" s="54">
        <f t="shared" si="19"/>
        <v>14.532799999999998</v>
      </c>
      <c r="AX38">
        <f t="shared" si="20"/>
        <v>16.315599999999996</v>
      </c>
      <c r="AY38" s="46">
        <v>1</v>
      </c>
      <c r="AZ38" s="46">
        <v>1</v>
      </c>
      <c r="BA38" s="46">
        <v>1</v>
      </c>
      <c r="BB38">
        <v>9</v>
      </c>
      <c r="BG38">
        <f t="shared" si="3"/>
        <v>160</v>
      </c>
      <c r="BH38" s="11">
        <f t="shared" si="21"/>
        <v>8.6805555555555545E-5</v>
      </c>
    </row>
    <row r="39" spans="1:60" x14ac:dyDescent="0.2">
      <c r="F39">
        <f t="shared" si="4"/>
        <v>0</v>
      </c>
      <c r="G39">
        <f t="shared" si="5"/>
        <v>0</v>
      </c>
      <c r="H39">
        <f t="shared" si="6"/>
        <v>0</v>
      </c>
      <c r="I39" s="54">
        <f t="shared" si="7"/>
        <v>0</v>
      </c>
      <c r="K39">
        <f t="shared" si="8"/>
        <v>0</v>
      </c>
      <c r="L39">
        <f t="shared" si="9"/>
        <v>0</v>
      </c>
      <c r="M39" s="2">
        <f t="shared" si="10"/>
        <v>0</v>
      </c>
      <c r="T39">
        <f t="shared" si="11"/>
        <v>0</v>
      </c>
      <c r="W39">
        <f t="shared" si="12"/>
        <v>0</v>
      </c>
      <c r="X39">
        <f t="shared" si="13"/>
        <v>0</v>
      </c>
      <c r="AF39">
        <f t="shared" si="14"/>
        <v>0</v>
      </c>
      <c r="AH39">
        <f t="shared" si="15"/>
        <v>0</v>
      </c>
      <c r="AK39">
        <f t="shared" si="16"/>
        <v>0</v>
      </c>
      <c r="AT39" s="45"/>
      <c r="AU39">
        <f t="shared" si="17"/>
        <v>0</v>
      </c>
      <c r="AV39">
        <f t="shared" si="18"/>
        <v>0</v>
      </c>
      <c r="AW39" s="54">
        <f t="shared" si="19"/>
        <v>0</v>
      </c>
      <c r="AX39">
        <f t="shared" si="20"/>
        <v>0</v>
      </c>
      <c r="BG39">
        <f t="shared" ref="BG39:BG50" si="22">IF(E39=0,0,AF39/E39*1000)</f>
        <v>0</v>
      </c>
      <c r="BH39" s="11">
        <f t="shared" si="21"/>
        <v>0</v>
      </c>
    </row>
    <row r="40" spans="1:60" x14ac:dyDescent="0.2">
      <c r="F40">
        <f t="shared" si="4"/>
        <v>0</v>
      </c>
      <c r="G40">
        <f t="shared" si="5"/>
        <v>0</v>
      </c>
      <c r="H40">
        <f t="shared" si="6"/>
        <v>0</v>
      </c>
      <c r="I40" s="54">
        <f t="shared" si="7"/>
        <v>0</v>
      </c>
      <c r="K40">
        <f t="shared" si="8"/>
        <v>0</v>
      </c>
      <c r="L40">
        <f t="shared" si="9"/>
        <v>0</v>
      </c>
      <c r="M40" s="2">
        <f t="shared" si="10"/>
        <v>0</v>
      </c>
      <c r="T40">
        <f t="shared" si="11"/>
        <v>0</v>
      </c>
      <c r="W40">
        <f t="shared" si="12"/>
        <v>0</v>
      </c>
      <c r="X40">
        <f t="shared" si="13"/>
        <v>0</v>
      </c>
      <c r="AF40">
        <f t="shared" si="14"/>
        <v>0</v>
      </c>
      <c r="AH40">
        <f t="shared" si="15"/>
        <v>0</v>
      </c>
      <c r="AK40">
        <f t="shared" si="16"/>
        <v>0</v>
      </c>
      <c r="AT40" s="45"/>
      <c r="AU40">
        <f t="shared" si="17"/>
        <v>0</v>
      </c>
      <c r="AV40">
        <f t="shared" si="18"/>
        <v>0</v>
      </c>
      <c r="AW40" s="54">
        <f t="shared" si="19"/>
        <v>0</v>
      </c>
      <c r="AX40">
        <f t="shared" si="20"/>
        <v>0</v>
      </c>
      <c r="BG40">
        <f t="shared" si="22"/>
        <v>0</v>
      </c>
      <c r="BH40" s="11">
        <f t="shared" si="21"/>
        <v>0</v>
      </c>
    </row>
    <row r="41" spans="1:60" x14ac:dyDescent="0.2">
      <c r="F41">
        <f t="shared" si="4"/>
        <v>0</v>
      </c>
      <c r="G41">
        <f t="shared" si="5"/>
        <v>0</v>
      </c>
      <c r="H41">
        <f t="shared" si="6"/>
        <v>0</v>
      </c>
      <c r="I41" s="54">
        <f t="shared" si="7"/>
        <v>0</v>
      </c>
      <c r="K41">
        <f t="shared" si="8"/>
        <v>0</v>
      </c>
      <c r="L41">
        <f t="shared" si="9"/>
        <v>0</v>
      </c>
      <c r="M41" s="2">
        <f t="shared" si="10"/>
        <v>0</v>
      </c>
      <c r="T41">
        <f t="shared" si="11"/>
        <v>0</v>
      </c>
      <c r="W41">
        <f t="shared" si="12"/>
        <v>0</v>
      </c>
      <c r="X41">
        <f t="shared" si="13"/>
        <v>0</v>
      </c>
      <c r="AF41">
        <f t="shared" si="14"/>
        <v>0</v>
      </c>
      <c r="AH41">
        <f t="shared" si="15"/>
        <v>0</v>
      </c>
      <c r="AK41">
        <f t="shared" si="16"/>
        <v>0</v>
      </c>
      <c r="AT41" s="45"/>
      <c r="AU41">
        <f t="shared" si="17"/>
        <v>0</v>
      </c>
      <c r="AV41">
        <f t="shared" si="18"/>
        <v>0</v>
      </c>
      <c r="AW41" s="54">
        <f t="shared" si="19"/>
        <v>0</v>
      </c>
      <c r="AX41">
        <f t="shared" si="20"/>
        <v>0</v>
      </c>
      <c r="BG41">
        <f t="shared" si="22"/>
        <v>0</v>
      </c>
      <c r="BH41" s="11">
        <f t="shared" si="21"/>
        <v>0</v>
      </c>
    </row>
    <row r="42" spans="1:60" x14ac:dyDescent="0.2">
      <c r="F42">
        <f t="shared" si="4"/>
        <v>0</v>
      </c>
      <c r="G42">
        <f t="shared" si="5"/>
        <v>0</v>
      </c>
      <c r="H42">
        <f t="shared" si="6"/>
        <v>0</v>
      </c>
      <c r="I42" s="54">
        <f t="shared" si="7"/>
        <v>0</v>
      </c>
      <c r="K42">
        <f t="shared" si="8"/>
        <v>0</v>
      </c>
      <c r="L42">
        <f t="shared" si="9"/>
        <v>0</v>
      </c>
      <c r="M42" s="2">
        <f t="shared" si="10"/>
        <v>0</v>
      </c>
      <c r="T42">
        <f t="shared" si="11"/>
        <v>0</v>
      </c>
      <c r="W42">
        <f t="shared" si="12"/>
        <v>0</v>
      </c>
      <c r="X42">
        <f t="shared" si="13"/>
        <v>0</v>
      </c>
      <c r="AF42">
        <f t="shared" si="14"/>
        <v>0</v>
      </c>
      <c r="AH42">
        <f t="shared" si="15"/>
        <v>0</v>
      </c>
      <c r="AK42">
        <f t="shared" si="16"/>
        <v>0</v>
      </c>
      <c r="AT42" s="45"/>
      <c r="AU42">
        <f t="shared" si="17"/>
        <v>0</v>
      </c>
      <c r="AV42">
        <f t="shared" si="18"/>
        <v>0</v>
      </c>
      <c r="AW42" s="54">
        <f t="shared" si="19"/>
        <v>0</v>
      </c>
      <c r="AX42">
        <f t="shared" si="20"/>
        <v>0</v>
      </c>
      <c r="BG42">
        <f t="shared" si="22"/>
        <v>0</v>
      </c>
      <c r="BH42" s="11">
        <f t="shared" si="21"/>
        <v>0</v>
      </c>
    </row>
    <row r="43" spans="1:60" x14ac:dyDescent="0.2">
      <c r="F43">
        <f t="shared" si="4"/>
        <v>0</v>
      </c>
      <c r="G43">
        <f t="shared" si="5"/>
        <v>0</v>
      </c>
      <c r="H43">
        <f t="shared" si="6"/>
        <v>0</v>
      </c>
      <c r="I43" s="54">
        <f t="shared" si="7"/>
        <v>0</v>
      </c>
      <c r="K43">
        <f t="shared" si="8"/>
        <v>0</v>
      </c>
      <c r="L43">
        <f t="shared" si="9"/>
        <v>0</v>
      </c>
      <c r="M43" s="2">
        <f t="shared" si="10"/>
        <v>0</v>
      </c>
      <c r="T43">
        <f t="shared" si="11"/>
        <v>0</v>
      </c>
      <c r="W43">
        <f t="shared" si="12"/>
        <v>0</v>
      </c>
      <c r="X43">
        <f t="shared" si="13"/>
        <v>0</v>
      </c>
      <c r="AF43">
        <f t="shared" si="14"/>
        <v>0</v>
      </c>
      <c r="AH43">
        <f t="shared" si="15"/>
        <v>0</v>
      </c>
      <c r="AK43">
        <f t="shared" si="16"/>
        <v>0</v>
      </c>
      <c r="AT43" s="45"/>
      <c r="AU43">
        <f t="shared" si="17"/>
        <v>0</v>
      </c>
      <c r="AV43">
        <f t="shared" si="18"/>
        <v>0</v>
      </c>
      <c r="AW43" s="54">
        <f t="shared" si="19"/>
        <v>0</v>
      </c>
      <c r="AX43">
        <f t="shared" si="20"/>
        <v>0</v>
      </c>
      <c r="BG43">
        <f t="shared" si="22"/>
        <v>0</v>
      </c>
      <c r="BH43" s="11">
        <f t="shared" si="21"/>
        <v>0</v>
      </c>
    </row>
    <row r="44" spans="1:60" x14ac:dyDescent="0.2">
      <c r="F44">
        <f t="shared" si="4"/>
        <v>0</v>
      </c>
      <c r="G44">
        <f t="shared" si="5"/>
        <v>0</v>
      </c>
      <c r="H44">
        <f t="shared" si="6"/>
        <v>0</v>
      </c>
      <c r="I44" s="54">
        <f t="shared" si="7"/>
        <v>0</v>
      </c>
      <c r="K44">
        <f t="shared" si="8"/>
        <v>0</v>
      </c>
      <c r="L44">
        <f t="shared" si="9"/>
        <v>0</v>
      </c>
      <c r="M44" s="2">
        <f t="shared" si="10"/>
        <v>0</v>
      </c>
      <c r="T44">
        <f t="shared" si="11"/>
        <v>0</v>
      </c>
      <c r="W44">
        <f t="shared" si="12"/>
        <v>0</v>
      </c>
      <c r="X44">
        <f t="shared" si="13"/>
        <v>0</v>
      </c>
      <c r="AF44">
        <f t="shared" si="14"/>
        <v>0</v>
      </c>
      <c r="AH44">
        <f t="shared" si="15"/>
        <v>0</v>
      </c>
      <c r="AK44">
        <f t="shared" si="16"/>
        <v>0</v>
      </c>
      <c r="AT44" s="45"/>
      <c r="AU44">
        <f t="shared" si="17"/>
        <v>0</v>
      </c>
      <c r="AV44">
        <f t="shared" si="18"/>
        <v>0</v>
      </c>
      <c r="AW44" s="54">
        <f t="shared" si="19"/>
        <v>0</v>
      </c>
      <c r="AX44">
        <f t="shared" si="20"/>
        <v>0</v>
      </c>
      <c r="BG44">
        <f t="shared" si="22"/>
        <v>0</v>
      </c>
      <c r="BH44" s="11">
        <f t="shared" si="21"/>
        <v>0</v>
      </c>
    </row>
    <row r="45" spans="1:60" x14ac:dyDescent="0.2">
      <c r="F45">
        <f t="shared" si="4"/>
        <v>0</v>
      </c>
      <c r="G45">
        <f t="shared" si="5"/>
        <v>0</v>
      </c>
      <c r="H45">
        <f t="shared" si="6"/>
        <v>0</v>
      </c>
      <c r="I45" s="54">
        <f t="shared" si="7"/>
        <v>0</v>
      </c>
      <c r="K45">
        <f t="shared" si="8"/>
        <v>0</v>
      </c>
      <c r="L45">
        <f t="shared" si="9"/>
        <v>0</v>
      </c>
      <c r="M45" s="2">
        <f t="shared" si="10"/>
        <v>0</v>
      </c>
      <c r="T45">
        <f t="shared" si="11"/>
        <v>0</v>
      </c>
      <c r="W45">
        <f t="shared" si="12"/>
        <v>0</v>
      </c>
      <c r="X45">
        <f t="shared" si="13"/>
        <v>0</v>
      </c>
      <c r="AF45">
        <f t="shared" si="14"/>
        <v>0</v>
      </c>
      <c r="AH45">
        <f t="shared" si="15"/>
        <v>0</v>
      </c>
      <c r="AK45">
        <f t="shared" si="16"/>
        <v>0</v>
      </c>
      <c r="AT45" s="45"/>
      <c r="AU45">
        <f t="shared" si="17"/>
        <v>0</v>
      </c>
      <c r="AV45">
        <f t="shared" si="18"/>
        <v>0</v>
      </c>
      <c r="AW45" s="54">
        <f t="shared" si="19"/>
        <v>0</v>
      </c>
      <c r="AX45">
        <f t="shared" si="20"/>
        <v>0</v>
      </c>
      <c r="BG45">
        <f t="shared" si="22"/>
        <v>0</v>
      </c>
      <c r="BH45" s="11">
        <f t="shared" si="21"/>
        <v>0</v>
      </c>
    </row>
    <row r="46" spans="1:60" x14ac:dyDescent="0.2">
      <c r="F46">
        <f t="shared" si="4"/>
        <v>0</v>
      </c>
      <c r="G46">
        <f t="shared" si="5"/>
        <v>0</v>
      </c>
      <c r="H46">
        <f t="shared" si="6"/>
        <v>0</v>
      </c>
      <c r="I46" s="54">
        <f t="shared" si="7"/>
        <v>0</v>
      </c>
      <c r="K46">
        <f t="shared" si="8"/>
        <v>0</v>
      </c>
      <c r="L46">
        <f t="shared" si="9"/>
        <v>0</v>
      </c>
      <c r="M46" s="2">
        <f t="shared" si="10"/>
        <v>0</v>
      </c>
      <c r="T46">
        <f t="shared" si="11"/>
        <v>0</v>
      </c>
      <c r="W46">
        <f t="shared" si="12"/>
        <v>0</v>
      </c>
      <c r="X46">
        <f t="shared" si="13"/>
        <v>0</v>
      </c>
      <c r="AF46">
        <f t="shared" si="14"/>
        <v>0</v>
      </c>
      <c r="AH46">
        <f t="shared" si="15"/>
        <v>0</v>
      </c>
      <c r="AK46">
        <f t="shared" si="16"/>
        <v>0</v>
      </c>
      <c r="AT46" s="45"/>
      <c r="AU46">
        <f t="shared" si="17"/>
        <v>0</v>
      </c>
      <c r="AV46">
        <f t="shared" si="18"/>
        <v>0</v>
      </c>
      <c r="AW46" s="54">
        <f t="shared" si="19"/>
        <v>0</v>
      </c>
      <c r="AX46">
        <f t="shared" si="20"/>
        <v>0</v>
      </c>
      <c r="BG46">
        <f t="shared" si="22"/>
        <v>0</v>
      </c>
      <c r="BH46" s="11">
        <f t="shared" si="21"/>
        <v>0</v>
      </c>
    </row>
    <row r="47" spans="1:60" x14ac:dyDescent="0.2">
      <c r="F47">
        <f t="shared" si="4"/>
        <v>0</v>
      </c>
      <c r="G47">
        <f t="shared" si="5"/>
        <v>0</v>
      </c>
      <c r="H47">
        <f t="shared" si="6"/>
        <v>0</v>
      </c>
      <c r="I47" s="54">
        <f t="shared" si="7"/>
        <v>0</v>
      </c>
      <c r="K47">
        <f t="shared" si="8"/>
        <v>0</v>
      </c>
      <c r="L47">
        <f t="shared" si="9"/>
        <v>0</v>
      </c>
      <c r="M47" s="2">
        <f t="shared" si="10"/>
        <v>0</v>
      </c>
      <c r="T47">
        <f t="shared" si="11"/>
        <v>0</v>
      </c>
      <c r="W47">
        <f t="shared" si="12"/>
        <v>0</v>
      </c>
      <c r="X47">
        <f t="shared" si="13"/>
        <v>0</v>
      </c>
      <c r="AF47">
        <f t="shared" si="14"/>
        <v>0</v>
      </c>
      <c r="AH47">
        <f t="shared" si="15"/>
        <v>0</v>
      </c>
      <c r="AK47">
        <f t="shared" si="16"/>
        <v>0</v>
      </c>
      <c r="AT47" s="45"/>
      <c r="AU47">
        <f t="shared" si="17"/>
        <v>0</v>
      </c>
      <c r="AV47">
        <f t="shared" si="18"/>
        <v>0</v>
      </c>
      <c r="AW47" s="54">
        <f t="shared" si="19"/>
        <v>0</v>
      </c>
      <c r="AX47">
        <f t="shared" si="20"/>
        <v>0</v>
      </c>
      <c r="BG47">
        <f t="shared" si="22"/>
        <v>0</v>
      </c>
      <c r="BH47" s="11">
        <f t="shared" si="21"/>
        <v>0</v>
      </c>
    </row>
    <row r="48" spans="1:60" x14ac:dyDescent="0.2">
      <c r="F48">
        <f t="shared" si="4"/>
        <v>0</v>
      </c>
      <c r="G48">
        <f t="shared" si="5"/>
        <v>0</v>
      </c>
      <c r="H48">
        <f t="shared" si="6"/>
        <v>0</v>
      </c>
      <c r="I48" s="54">
        <f t="shared" si="7"/>
        <v>0</v>
      </c>
      <c r="K48">
        <f t="shared" si="8"/>
        <v>0</v>
      </c>
      <c r="L48">
        <f t="shared" si="9"/>
        <v>0</v>
      </c>
      <c r="M48" s="2">
        <f t="shared" si="10"/>
        <v>0</v>
      </c>
      <c r="T48">
        <f t="shared" si="11"/>
        <v>0</v>
      </c>
      <c r="W48">
        <f t="shared" si="12"/>
        <v>0</v>
      </c>
      <c r="X48">
        <f t="shared" si="13"/>
        <v>0</v>
      </c>
      <c r="AF48">
        <f t="shared" si="14"/>
        <v>0</v>
      </c>
      <c r="AH48">
        <f t="shared" si="15"/>
        <v>0</v>
      </c>
      <c r="AK48">
        <f t="shared" si="16"/>
        <v>0</v>
      </c>
      <c r="AT48" s="45"/>
      <c r="AU48">
        <f t="shared" si="17"/>
        <v>0</v>
      </c>
      <c r="AV48">
        <f t="shared" si="18"/>
        <v>0</v>
      </c>
      <c r="AW48" s="54">
        <f t="shared" si="19"/>
        <v>0</v>
      </c>
      <c r="AX48">
        <f t="shared" si="20"/>
        <v>0</v>
      </c>
      <c r="BG48">
        <f t="shared" si="22"/>
        <v>0</v>
      </c>
      <c r="BH48" s="11">
        <f t="shared" si="21"/>
        <v>0</v>
      </c>
    </row>
    <row r="49" spans="6:60" x14ac:dyDescent="0.2">
      <c r="F49">
        <f t="shared" si="4"/>
        <v>0</v>
      </c>
      <c r="G49">
        <f t="shared" si="5"/>
        <v>0</v>
      </c>
      <c r="H49">
        <f t="shared" si="6"/>
        <v>0</v>
      </c>
      <c r="I49" s="54">
        <f t="shared" si="7"/>
        <v>0</v>
      </c>
      <c r="K49">
        <f t="shared" si="8"/>
        <v>0</v>
      </c>
      <c r="L49">
        <f t="shared" si="9"/>
        <v>0</v>
      </c>
      <c r="M49" s="2">
        <f t="shared" si="10"/>
        <v>0</v>
      </c>
      <c r="T49">
        <f t="shared" si="11"/>
        <v>0</v>
      </c>
      <c r="W49">
        <f t="shared" si="12"/>
        <v>0</v>
      </c>
      <c r="X49">
        <f t="shared" si="13"/>
        <v>0</v>
      </c>
      <c r="AF49">
        <f t="shared" si="14"/>
        <v>0</v>
      </c>
      <c r="AH49">
        <f t="shared" si="15"/>
        <v>0</v>
      </c>
      <c r="AK49">
        <f t="shared" si="16"/>
        <v>0</v>
      </c>
      <c r="AT49" s="45"/>
      <c r="AU49">
        <f t="shared" si="17"/>
        <v>0</v>
      </c>
      <c r="AV49">
        <f t="shared" si="18"/>
        <v>0</v>
      </c>
      <c r="AW49" s="54">
        <f t="shared" si="19"/>
        <v>0</v>
      </c>
      <c r="AX49">
        <f t="shared" si="20"/>
        <v>0</v>
      </c>
      <c r="BG49">
        <f t="shared" si="22"/>
        <v>0</v>
      </c>
      <c r="BH49" s="11">
        <f t="shared" si="21"/>
        <v>0</v>
      </c>
    </row>
    <row r="50" spans="6:60" x14ac:dyDescent="0.2">
      <c r="F50">
        <f t="shared" si="4"/>
        <v>0</v>
      </c>
      <c r="G50">
        <f t="shared" si="5"/>
        <v>0</v>
      </c>
      <c r="H50">
        <f t="shared" si="6"/>
        <v>0</v>
      </c>
      <c r="I50" s="54">
        <f t="shared" si="7"/>
        <v>0</v>
      </c>
      <c r="K50">
        <f t="shared" si="8"/>
        <v>0</v>
      </c>
      <c r="L50">
        <f t="shared" si="9"/>
        <v>0</v>
      </c>
      <c r="M50" s="2">
        <f t="shared" si="10"/>
        <v>0</v>
      </c>
      <c r="T50">
        <f t="shared" si="11"/>
        <v>0</v>
      </c>
      <c r="W50">
        <f t="shared" si="12"/>
        <v>0</v>
      </c>
      <c r="X50">
        <f t="shared" si="13"/>
        <v>0</v>
      </c>
      <c r="AF50">
        <f t="shared" si="14"/>
        <v>0</v>
      </c>
      <c r="AH50">
        <f t="shared" si="15"/>
        <v>0</v>
      </c>
      <c r="AK50">
        <f t="shared" si="16"/>
        <v>0</v>
      </c>
      <c r="AT50" s="45"/>
      <c r="AU50">
        <f t="shared" si="17"/>
        <v>0</v>
      </c>
      <c r="AV50">
        <f t="shared" si="18"/>
        <v>0</v>
      </c>
      <c r="AW50" s="54">
        <f t="shared" si="19"/>
        <v>0</v>
      </c>
      <c r="AX50">
        <f t="shared" si="20"/>
        <v>0</v>
      </c>
      <c r="BG50">
        <f t="shared" si="22"/>
        <v>0</v>
      </c>
      <c r="BH50" s="11">
        <f t="shared" si="21"/>
        <v>0</v>
      </c>
    </row>
    <row r="51" spans="6:60" x14ac:dyDescent="0.2">
      <c r="F51">
        <f t="shared" ref="F51:F85" si="23">IF(B51="",0,(LEN(B51)-LEN(SUBSTITUTE(B51,". ","."))+1))</f>
        <v>0</v>
      </c>
      <c r="G51">
        <f t="shared" ref="G51:G85" si="24">IF(B51="",0,LEN(B51)-LEN(SUBSTITUTE(B51," ",""))+1)</f>
        <v>0</v>
      </c>
      <c r="H51">
        <f t="shared" ref="H51:H85" si="25">IF(F51=0,0,G51/F51)</f>
        <v>0</v>
      </c>
      <c r="I51" s="54">
        <f t="shared" si="7"/>
        <v>0</v>
      </c>
      <c r="K51">
        <f t="shared" ref="K51:K85" si="26">IF(G51=0,0,J51/G51)</f>
        <v>0</v>
      </c>
      <c r="L51">
        <f t="shared" si="9"/>
        <v>0</v>
      </c>
      <c r="M51" s="2">
        <f t="shared" ref="M51:M85" si="27">IF(G51=0,0,L51/G51)</f>
        <v>0</v>
      </c>
      <c r="T51">
        <f t="shared" ref="T51:T85" si="28">QUOTIENT((Q51+R51+S51),3)</f>
        <v>0</v>
      </c>
      <c r="W51">
        <f t="shared" ref="W51:W85" si="29">QUOTIENT((P51+T51),2)</f>
        <v>0</v>
      </c>
      <c r="X51">
        <f t="shared" ref="X51:X85" si="30">IF(U51=1,1,IF(V51=1,1,0))</f>
        <v>0</v>
      </c>
      <c r="AF51">
        <f t="shared" si="14"/>
        <v>0</v>
      </c>
      <c r="AH51">
        <f t="shared" si="15"/>
        <v>0</v>
      </c>
      <c r="AK51">
        <f t="shared" si="16"/>
        <v>0</v>
      </c>
      <c r="AT51" s="45"/>
      <c r="AU51">
        <f t="shared" ref="AU51:AU85" si="31">IF(G51=0,0,(206.835-(84.6*(K51))-(1.015*(H51))))</f>
        <v>0</v>
      </c>
      <c r="AV51">
        <f t="shared" ref="AV51:AV85" si="32">IF(G51=0,0,(0.39*H51)+(11.8*K51)-15.59)</f>
        <v>0</v>
      </c>
      <c r="AW51" s="54">
        <f t="shared" si="19"/>
        <v>0</v>
      </c>
      <c r="AX51">
        <f t="shared" ref="AX51:AX85" si="33">IF(I51=0,0,(4.71*M51)+(0.5*H51)-21.43)</f>
        <v>0</v>
      </c>
      <c r="BG51">
        <f t="shared" ref="BG51:BG85" si="34">IF(E51=0,0,AF51/E51*1000)</f>
        <v>0</v>
      </c>
      <c r="BH51" s="11">
        <f t="shared" ref="BH51:BH85" si="35">G51/200/24/60</f>
        <v>0</v>
      </c>
    </row>
    <row r="52" spans="6:60" x14ac:dyDescent="0.2">
      <c r="F52">
        <f t="shared" si="23"/>
        <v>0</v>
      </c>
      <c r="G52">
        <f t="shared" si="24"/>
        <v>0</v>
      </c>
      <c r="H52">
        <f t="shared" si="25"/>
        <v>0</v>
      </c>
      <c r="I52" s="54">
        <f t="shared" si="7"/>
        <v>0</v>
      </c>
      <c r="K52">
        <f t="shared" si="26"/>
        <v>0</v>
      </c>
      <c r="L52">
        <f t="shared" si="9"/>
        <v>0</v>
      </c>
      <c r="M52" s="2">
        <f t="shared" si="27"/>
        <v>0</v>
      </c>
      <c r="T52">
        <f t="shared" si="28"/>
        <v>0</v>
      </c>
      <c r="W52">
        <f t="shared" si="29"/>
        <v>0</v>
      </c>
      <c r="X52">
        <f t="shared" si="30"/>
        <v>0</v>
      </c>
      <c r="AF52">
        <f t="shared" si="14"/>
        <v>0</v>
      </c>
      <c r="AH52">
        <f t="shared" si="15"/>
        <v>0</v>
      </c>
      <c r="AK52">
        <f t="shared" si="16"/>
        <v>0</v>
      </c>
      <c r="AT52" s="45"/>
      <c r="AU52">
        <f t="shared" si="31"/>
        <v>0</v>
      </c>
      <c r="AV52">
        <f t="shared" si="32"/>
        <v>0</v>
      </c>
      <c r="AW52" s="54">
        <f t="shared" si="19"/>
        <v>0</v>
      </c>
      <c r="AX52">
        <f t="shared" si="33"/>
        <v>0</v>
      </c>
      <c r="BG52">
        <f t="shared" si="34"/>
        <v>0</v>
      </c>
      <c r="BH52" s="11">
        <f t="shared" si="35"/>
        <v>0</v>
      </c>
    </row>
    <row r="53" spans="6:60" x14ac:dyDescent="0.2">
      <c r="F53">
        <f t="shared" si="23"/>
        <v>0</v>
      </c>
      <c r="G53">
        <f t="shared" si="24"/>
        <v>0</v>
      </c>
      <c r="H53">
        <f t="shared" si="25"/>
        <v>0</v>
      </c>
      <c r="I53" s="54">
        <f t="shared" si="7"/>
        <v>0</v>
      </c>
      <c r="K53">
        <f t="shared" si="26"/>
        <v>0</v>
      </c>
      <c r="L53">
        <f t="shared" si="9"/>
        <v>0</v>
      </c>
      <c r="M53" s="2">
        <f t="shared" si="27"/>
        <v>0</v>
      </c>
      <c r="T53">
        <f t="shared" si="28"/>
        <v>0</v>
      </c>
      <c r="W53">
        <f t="shared" si="29"/>
        <v>0</v>
      </c>
      <c r="X53">
        <f t="shared" si="30"/>
        <v>0</v>
      </c>
      <c r="AF53">
        <f t="shared" si="14"/>
        <v>0</v>
      </c>
      <c r="AH53">
        <f t="shared" si="15"/>
        <v>0</v>
      </c>
      <c r="AK53">
        <f t="shared" si="16"/>
        <v>0</v>
      </c>
      <c r="AT53" s="45"/>
      <c r="AU53">
        <f t="shared" si="31"/>
        <v>0</v>
      </c>
      <c r="AV53">
        <f t="shared" si="32"/>
        <v>0</v>
      </c>
      <c r="AW53" s="54">
        <f t="shared" si="19"/>
        <v>0</v>
      </c>
      <c r="AX53">
        <f t="shared" si="33"/>
        <v>0</v>
      </c>
      <c r="BG53">
        <f t="shared" si="34"/>
        <v>0</v>
      </c>
      <c r="BH53" s="11">
        <f t="shared" si="35"/>
        <v>0</v>
      </c>
    </row>
    <row r="54" spans="6:60" x14ac:dyDescent="0.2">
      <c r="F54">
        <f t="shared" si="23"/>
        <v>0</v>
      </c>
      <c r="G54">
        <f t="shared" si="24"/>
        <v>0</v>
      </c>
      <c r="H54">
        <f t="shared" si="25"/>
        <v>0</v>
      </c>
      <c r="I54" s="54">
        <f t="shared" si="7"/>
        <v>0</v>
      </c>
      <c r="K54">
        <f t="shared" si="26"/>
        <v>0</v>
      </c>
      <c r="L54">
        <f t="shared" si="9"/>
        <v>0</v>
      </c>
      <c r="M54" s="2">
        <f t="shared" si="27"/>
        <v>0</v>
      </c>
      <c r="T54">
        <f t="shared" si="28"/>
        <v>0</v>
      </c>
      <c r="W54">
        <f t="shared" si="29"/>
        <v>0</v>
      </c>
      <c r="X54">
        <f t="shared" si="30"/>
        <v>0</v>
      </c>
      <c r="AF54">
        <f t="shared" si="14"/>
        <v>0</v>
      </c>
      <c r="AH54">
        <f t="shared" si="15"/>
        <v>0</v>
      </c>
      <c r="AK54">
        <f t="shared" si="16"/>
        <v>0</v>
      </c>
      <c r="AT54" s="45"/>
      <c r="AU54">
        <f t="shared" si="31"/>
        <v>0</v>
      </c>
      <c r="AV54">
        <f t="shared" si="32"/>
        <v>0</v>
      </c>
      <c r="AW54" s="54">
        <f t="shared" si="19"/>
        <v>0</v>
      </c>
      <c r="AX54">
        <f t="shared" si="33"/>
        <v>0</v>
      </c>
      <c r="BG54">
        <f t="shared" si="34"/>
        <v>0</v>
      </c>
      <c r="BH54" s="11">
        <f t="shared" si="35"/>
        <v>0</v>
      </c>
    </row>
    <row r="55" spans="6:60" x14ac:dyDescent="0.2">
      <c r="F55">
        <f t="shared" si="23"/>
        <v>0</v>
      </c>
      <c r="G55">
        <f t="shared" si="24"/>
        <v>0</v>
      </c>
      <c r="H55">
        <f t="shared" si="25"/>
        <v>0</v>
      </c>
      <c r="I55" s="54">
        <f t="shared" si="7"/>
        <v>0</v>
      </c>
      <c r="K55">
        <f t="shared" si="26"/>
        <v>0</v>
      </c>
      <c r="L55">
        <f t="shared" si="9"/>
        <v>0</v>
      </c>
      <c r="M55" s="2">
        <f t="shared" si="27"/>
        <v>0</v>
      </c>
      <c r="T55">
        <f t="shared" si="28"/>
        <v>0</v>
      </c>
      <c r="W55">
        <f t="shared" si="29"/>
        <v>0</v>
      </c>
      <c r="X55">
        <f t="shared" si="30"/>
        <v>0</v>
      </c>
      <c r="AF55">
        <f t="shared" si="14"/>
        <v>0</v>
      </c>
      <c r="AH55">
        <f t="shared" si="15"/>
        <v>0</v>
      </c>
      <c r="AK55">
        <f t="shared" si="16"/>
        <v>0</v>
      </c>
      <c r="AT55" s="45"/>
      <c r="AU55">
        <f t="shared" si="31"/>
        <v>0</v>
      </c>
      <c r="AV55">
        <f t="shared" si="32"/>
        <v>0</v>
      </c>
      <c r="AW55" s="54">
        <f t="shared" si="19"/>
        <v>0</v>
      </c>
      <c r="AX55">
        <f t="shared" si="33"/>
        <v>0</v>
      </c>
      <c r="BG55">
        <f t="shared" si="34"/>
        <v>0</v>
      </c>
      <c r="BH55" s="11">
        <f t="shared" si="35"/>
        <v>0</v>
      </c>
    </row>
    <row r="56" spans="6:60" x14ac:dyDescent="0.2">
      <c r="F56">
        <f t="shared" si="23"/>
        <v>0</v>
      </c>
      <c r="G56">
        <f t="shared" si="24"/>
        <v>0</v>
      </c>
      <c r="H56">
        <f t="shared" si="25"/>
        <v>0</v>
      </c>
      <c r="I56" s="54">
        <f t="shared" si="7"/>
        <v>0</v>
      </c>
      <c r="K56">
        <f t="shared" si="26"/>
        <v>0</v>
      </c>
      <c r="L56">
        <f t="shared" si="9"/>
        <v>0</v>
      </c>
      <c r="M56" s="2">
        <f t="shared" si="27"/>
        <v>0</v>
      </c>
      <c r="T56">
        <f t="shared" si="28"/>
        <v>0</v>
      </c>
      <c r="W56">
        <f t="shared" si="29"/>
        <v>0</v>
      </c>
      <c r="X56">
        <f t="shared" si="30"/>
        <v>0</v>
      </c>
      <c r="AF56">
        <f t="shared" si="14"/>
        <v>0</v>
      </c>
      <c r="AH56">
        <f t="shared" si="15"/>
        <v>0</v>
      </c>
      <c r="AK56">
        <f t="shared" si="16"/>
        <v>0</v>
      </c>
      <c r="AT56" s="45"/>
      <c r="AU56">
        <f t="shared" si="31"/>
        <v>0</v>
      </c>
      <c r="AV56">
        <f t="shared" si="32"/>
        <v>0</v>
      </c>
      <c r="AW56" s="54">
        <f t="shared" si="19"/>
        <v>0</v>
      </c>
      <c r="AX56">
        <f t="shared" si="33"/>
        <v>0</v>
      </c>
      <c r="BG56">
        <f t="shared" si="34"/>
        <v>0</v>
      </c>
      <c r="BH56" s="11">
        <f t="shared" si="35"/>
        <v>0</v>
      </c>
    </row>
    <row r="57" spans="6:60" x14ac:dyDescent="0.2">
      <c r="F57">
        <f t="shared" si="23"/>
        <v>0</v>
      </c>
      <c r="G57">
        <f t="shared" si="24"/>
        <v>0</v>
      </c>
      <c r="H57">
        <f t="shared" si="25"/>
        <v>0</v>
      </c>
      <c r="I57" s="54">
        <f t="shared" si="7"/>
        <v>0</v>
      </c>
      <c r="K57">
        <f t="shared" si="26"/>
        <v>0</v>
      </c>
      <c r="L57">
        <f t="shared" si="9"/>
        <v>0</v>
      </c>
      <c r="M57" s="2">
        <f t="shared" si="27"/>
        <v>0</v>
      </c>
      <c r="T57">
        <f t="shared" si="28"/>
        <v>0</v>
      </c>
      <c r="W57">
        <f t="shared" si="29"/>
        <v>0</v>
      </c>
      <c r="X57">
        <f t="shared" si="30"/>
        <v>0</v>
      </c>
      <c r="AF57">
        <f t="shared" si="14"/>
        <v>0</v>
      </c>
      <c r="AH57">
        <f t="shared" si="15"/>
        <v>0</v>
      </c>
      <c r="AK57">
        <f t="shared" si="16"/>
        <v>0</v>
      </c>
      <c r="AT57" s="45"/>
      <c r="AU57">
        <f t="shared" si="31"/>
        <v>0</v>
      </c>
      <c r="AV57">
        <f t="shared" si="32"/>
        <v>0</v>
      </c>
      <c r="AW57" s="54">
        <f t="shared" si="19"/>
        <v>0</v>
      </c>
      <c r="AX57">
        <f t="shared" si="33"/>
        <v>0</v>
      </c>
      <c r="BG57">
        <f t="shared" si="34"/>
        <v>0</v>
      </c>
      <c r="BH57" s="11">
        <f t="shared" si="35"/>
        <v>0</v>
      </c>
    </row>
    <row r="58" spans="6:60" x14ac:dyDescent="0.2">
      <c r="F58">
        <f t="shared" si="23"/>
        <v>0</v>
      </c>
      <c r="G58">
        <f t="shared" si="24"/>
        <v>0</v>
      </c>
      <c r="H58">
        <f t="shared" si="25"/>
        <v>0</v>
      </c>
      <c r="I58" s="54">
        <f t="shared" si="7"/>
        <v>0</v>
      </c>
      <c r="K58">
        <f t="shared" si="26"/>
        <v>0</v>
      </c>
      <c r="L58">
        <f t="shared" si="9"/>
        <v>0</v>
      </c>
      <c r="M58" s="2">
        <f t="shared" si="27"/>
        <v>0</v>
      </c>
      <c r="T58">
        <f t="shared" si="28"/>
        <v>0</v>
      </c>
      <c r="W58">
        <f t="shared" si="29"/>
        <v>0</v>
      </c>
      <c r="X58">
        <f t="shared" si="30"/>
        <v>0</v>
      </c>
      <c r="AF58">
        <f t="shared" si="14"/>
        <v>0</v>
      </c>
      <c r="AH58">
        <f t="shared" si="15"/>
        <v>0</v>
      </c>
      <c r="AK58">
        <f t="shared" si="16"/>
        <v>0</v>
      </c>
      <c r="AT58" s="45"/>
      <c r="AU58">
        <f t="shared" si="31"/>
        <v>0</v>
      </c>
      <c r="AV58">
        <f t="shared" si="32"/>
        <v>0</v>
      </c>
      <c r="AW58" s="54">
        <f t="shared" si="19"/>
        <v>0</v>
      </c>
      <c r="AX58">
        <f t="shared" si="33"/>
        <v>0</v>
      </c>
      <c r="BG58">
        <f t="shared" si="34"/>
        <v>0</v>
      </c>
      <c r="BH58" s="11">
        <f t="shared" si="35"/>
        <v>0</v>
      </c>
    </row>
    <row r="59" spans="6:60" x14ac:dyDescent="0.2">
      <c r="F59">
        <f t="shared" si="23"/>
        <v>0</v>
      </c>
      <c r="G59">
        <f t="shared" si="24"/>
        <v>0</v>
      </c>
      <c r="H59">
        <f t="shared" si="25"/>
        <v>0</v>
      </c>
      <c r="I59" s="54">
        <f t="shared" si="7"/>
        <v>0</v>
      </c>
      <c r="K59">
        <f t="shared" si="26"/>
        <v>0</v>
      </c>
      <c r="L59">
        <f t="shared" si="9"/>
        <v>0</v>
      </c>
      <c r="M59" s="2">
        <f t="shared" si="27"/>
        <v>0</v>
      </c>
      <c r="T59">
        <f t="shared" si="28"/>
        <v>0</v>
      </c>
      <c r="W59">
        <f t="shared" si="29"/>
        <v>0</v>
      </c>
      <c r="X59">
        <f t="shared" si="30"/>
        <v>0</v>
      </c>
      <c r="AF59">
        <f t="shared" si="14"/>
        <v>0</v>
      </c>
      <c r="AH59">
        <f t="shared" si="15"/>
        <v>0</v>
      </c>
      <c r="AK59">
        <f t="shared" si="16"/>
        <v>0</v>
      </c>
      <c r="AT59" s="45"/>
      <c r="AU59">
        <f t="shared" si="31"/>
        <v>0</v>
      </c>
      <c r="AV59">
        <f t="shared" si="32"/>
        <v>0</v>
      </c>
      <c r="AW59" s="54">
        <f t="shared" si="19"/>
        <v>0</v>
      </c>
      <c r="AX59">
        <f t="shared" si="33"/>
        <v>0</v>
      </c>
      <c r="BG59">
        <f t="shared" si="34"/>
        <v>0</v>
      </c>
      <c r="BH59" s="11">
        <f t="shared" si="35"/>
        <v>0</v>
      </c>
    </row>
    <row r="60" spans="6:60" x14ac:dyDescent="0.2">
      <c r="F60">
        <f t="shared" si="23"/>
        <v>0</v>
      </c>
      <c r="G60">
        <f t="shared" si="24"/>
        <v>0</v>
      </c>
      <c r="H60">
        <f t="shared" si="25"/>
        <v>0</v>
      </c>
      <c r="I60" s="54">
        <f t="shared" si="7"/>
        <v>0</v>
      </c>
      <c r="K60">
        <f t="shared" si="26"/>
        <v>0</v>
      </c>
      <c r="L60">
        <f t="shared" si="9"/>
        <v>0</v>
      </c>
      <c r="M60" s="2">
        <f t="shared" si="27"/>
        <v>0</v>
      </c>
      <c r="T60">
        <f t="shared" si="28"/>
        <v>0</v>
      </c>
      <c r="W60">
        <f t="shared" si="29"/>
        <v>0</v>
      </c>
      <c r="X60">
        <f t="shared" si="30"/>
        <v>0</v>
      </c>
      <c r="AF60">
        <f t="shared" si="14"/>
        <v>0</v>
      </c>
      <c r="AH60">
        <f t="shared" si="15"/>
        <v>0</v>
      </c>
      <c r="AK60">
        <f t="shared" si="16"/>
        <v>0</v>
      </c>
      <c r="AT60" s="45"/>
      <c r="AU60">
        <f t="shared" si="31"/>
        <v>0</v>
      </c>
      <c r="AV60">
        <f t="shared" si="32"/>
        <v>0</v>
      </c>
      <c r="AW60" s="54">
        <f t="shared" si="19"/>
        <v>0</v>
      </c>
      <c r="AX60">
        <f t="shared" si="33"/>
        <v>0</v>
      </c>
      <c r="BG60">
        <f t="shared" si="34"/>
        <v>0</v>
      </c>
      <c r="BH60" s="11">
        <f t="shared" si="35"/>
        <v>0</v>
      </c>
    </row>
    <row r="61" spans="6:60" x14ac:dyDescent="0.2">
      <c r="F61">
        <f t="shared" si="23"/>
        <v>0</v>
      </c>
      <c r="G61">
        <f t="shared" si="24"/>
        <v>0</v>
      </c>
      <c r="H61">
        <f t="shared" si="25"/>
        <v>0</v>
      </c>
      <c r="I61" s="54">
        <f t="shared" si="7"/>
        <v>0</v>
      </c>
      <c r="K61">
        <f t="shared" si="26"/>
        <v>0</v>
      </c>
      <c r="L61">
        <f t="shared" si="9"/>
        <v>0</v>
      </c>
      <c r="M61" s="2">
        <f t="shared" si="27"/>
        <v>0</v>
      </c>
      <c r="T61">
        <f t="shared" si="28"/>
        <v>0</v>
      </c>
      <c r="W61">
        <f t="shared" si="29"/>
        <v>0</v>
      </c>
      <c r="X61">
        <f t="shared" si="30"/>
        <v>0</v>
      </c>
      <c r="AF61">
        <f t="shared" si="14"/>
        <v>0</v>
      </c>
      <c r="AH61">
        <f t="shared" si="15"/>
        <v>0</v>
      </c>
      <c r="AK61">
        <f t="shared" si="16"/>
        <v>0</v>
      </c>
      <c r="AT61" s="45"/>
      <c r="AU61">
        <f t="shared" si="31"/>
        <v>0</v>
      </c>
      <c r="AV61">
        <f t="shared" si="32"/>
        <v>0</v>
      </c>
      <c r="AW61" s="54">
        <f t="shared" si="19"/>
        <v>0</v>
      </c>
      <c r="AX61">
        <f t="shared" si="33"/>
        <v>0</v>
      </c>
      <c r="BG61">
        <f t="shared" si="34"/>
        <v>0</v>
      </c>
      <c r="BH61" s="11">
        <f t="shared" si="35"/>
        <v>0</v>
      </c>
    </row>
    <row r="62" spans="6:60" x14ac:dyDescent="0.2">
      <c r="F62">
        <f t="shared" si="23"/>
        <v>0</v>
      </c>
      <c r="G62">
        <f t="shared" si="24"/>
        <v>0</v>
      </c>
      <c r="H62">
        <f t="shared" si="25"/>
        <v>0</v>
      </c>
      <c r="I62" s="54">
        <f t="shared" si="7"/>
        <v>0</v>
      </c>
      <c r="K62">
        <f t="shared" si="26"/>
        <v>0</v>
      </c>
      <c r="L62">
        <f t="shared" si="9"/>
        <v>0</v>
      </c>
      <c r="M62" s="2">
        <f t="shared" si="27"/>
        <v>0</v>
      </c>
      <c r="T62">
        <f t="shared" si="28"/>
        <v>0</v>
      </c>
      <c r="W62">
        <f t="shared" si="29"/>
        <v>0</v>
      </c>
      <c r="X62">
        <f t="shared" si="30"/>
        <v>0</v>
      </c>
      <c r="AF62">
        <f t="shared" si="14"/>
        <v>0</v>
      </c>
      <c r="AH62">
        <f t="shared" si="15"/>
        <v>0</v>
      </c>
      <c r="AK62">
        <f t="shared" si="16"/>
        <v>0</v>
      </c>
      <c r="AT62" s="45"/>
      <c r="AU62">
        <f t="shared" si="31"/>
        <v>0</v>
      </c>
      <c r="AV62">
        <f t="shared" si="32"/>
        <v>0</v>
      </c>
      <c r="AW62" s="54">
        <f t="shared" si="19"/>
        <v>0</v>
      </c>
      <c r="AX62">
        <f t="shared" si="33"/>
        <v>0</v>
      </c>
      <c r="BG62">
        <f t="shared" si="34"/>
        <v>0</v>
      </c>
      <c r="BH62" s="11">
        <f t="shared" si="35"/>
        <v>0</v>
      </c>
    </row>
    <row r="63" spans="6:60" x14ac:dyDescent="0.2">
      <c r="F63">
        <f t="shared" si="23"/>
        <v>0</v>
      </c>
      <c r="G63">
        <f t="shared" si="24"/>
        <v>0</v>
      </c>
      <c r="H63">
        <f t="shared" si="25"/>
        <v>0</v>
      </c>
      <c r="I63" s="54">
        <f t="shared" si="7"/>
        <v>0</v>
      </c>
      <c r="K63">
        <f t="shared" si="26"/>
        <v>0</v>
      </c>
      <c r="L63">
        <f t="shared" si="9"/>
        <v>0</v>
      </c>
      <c r="M63" s="2">
        <f t="shared" si="27"/>
        <v>0</v>
      </c>
      <c r="T63">
        <f t="shared" si="28"/>
        <v>0</v>
      </c>
      <c r="W63">
        <f t="shared" si="29"/>
        <v>0</v>
      </c>
      <c r="X63">
        <f t="shared" si="30"/>
        <v>0</v>
      </c>
      <c r="AF63">
        <f t="shared" si="14"/>
        <v>0</v>
      </c>
      <c r="AH63">
        <f t="shared" si="15"/>
        <v>0</v>
      </c>
      <c r="AK63">
        <f t="shared" si="16"/>
        <v>0</v>
      </c>
      <c r="AT63" s="45"/>
      <c r="AU63">
        <f t="shared" si="31"/>
        <v>0</v>
      </c>
      <c r="AV63">
        <f t="shared" si="32"/>
        <v>0</v>
      </c>
      <c r="AW63" s="54">
        <f t="shared" si="19"/>
        <v>0</v>
      </c>
      <c r="AX63">
        <f t="shared" si="33"/>
        <v>0</v>
      </c>
      <c r="BG63">
        <f t="shared" si="34"/>
        <v>0</v>
      </c>
      <c r="BH63" s="11">
        <f t="shared" si="35"/>
        <v>0</v>
      </c>
    </row>
    <row r="64" spans="6:60" x14ac:dyDescent="0.2">
      <c r="F64">
        <f t="shared" si="23"/>
        <v>0</v>
      </c>
      <c r="G64">
        <f t="shared" si="24"/>
        <v>0</v>
      </c>
      <c r="H64">
        <f t="shared" si="25"/>
        <v>0</v>
      </c>
      <c r="I64" s="54">
        <f t="shared" si="7"/>
        <v>0</v>
      </c>
      <c r="K64">
        <f t="shared" si="26"/>
        <v>0</v>
      </c>
      <c r="L64">
        <f t="shared" si="9"/>
        <v>0</v>
      </c>
      <c r="M64" s="2">
        <f t="shared" si="27"/>
        <v>0</v>
      </c>
      <c r="T64">
        <f t="shared" si="28"/>
        <v>0</v>
      </c>
      <c r="W64">
        <f t="shared" si="29"/>
        <v>0</v>
      </c>
      <c r="X64">
        <f t="shared" si="30"/>
        <v>0</v>
      </c>
      <c r="AF64">
        <f t="shared" si="14"/>
        <v>0</v>
      </c>
      <c r="AH64">
        <f t="shared" si="15"/>
        <v>0</v>
      </c>
      <c r="AK64">
        <f t="shared" si="16"/>
        <v>0</v>
      </c>
      <c r="AT64" s="45"/>
      <c r="AU64">
        <f t="shared" si="31"/>
        <v>0</v>
      </c>
      <c r="AV64">
        <f t="shared" si="32"/>
        <v>0</v>
      </c>
      <c r="AW64" s="54">
        <f t="shared" si="19"/>
        <v>0</v>
      </c>
      <c r="AX64">
        <f t="shared" si="33"/>
        <v>0</v>
      </c>
      <c r="BG64">
        <f t="shared" si="34"/>
        <v>0</v>
      </c>
      <c r="BH64" s="11">
        <f t="shared" si="35"/>
        <v>0</v>
      </c>
    </row>
    <row r="65" spans="6:60" x14ac:dyDescent="0.2">
      <c r="F65">
        <f t="shared" si="23"/>
        <v>0</v>
      </c>
      <c r="G65">
        <f t="shared" si="24"/>
        <v>0</v>
      </c>
      <c r="H65">
        <f t="shared" si="25"/>
        <v>0</v>
      </c>
      <c r="I65" s="54">
        <f t="shared" si="7"/>
        <v>0</v>
      </c>
      <c r="K65">
        <f t="shared" si="26"/>
        <v>0</v>
      </c>
      <c r="L65">
        <f t="shared" si="9"/>
        <v>0</v>
      </c>
      <c r="M65" s="2">
        <f t="shared" si="27"/>
        <v>0</v>
      </c>
      <c r="T65">
        <f t="shared" si="28"/>
        <v>0</v>
      </c>
      <c r="W65">
        <f t="shared" si="29"/>
        <v>0</v>
      </c>
      <c r="X65">
        <f t="shared" si="30"/>
        <v>0</v>
      </c>
      <c r="AF65">
        <f t="shared" si="14"/>
        <v>0</v>
      </c>
      <c r="AH65">
        <f t="shared" si="15"/>
        <v>0</v>
      </c>
      <c r="AK65">
        <f t="shared" si="16"/>
        <v>0</v>
      </c>
      <c r="AT65" s="45"/>
      <c r="AU65">
        <f t="shared" si="31"/>
        <v>0</v>
      </c>
      <c r="AV65">
        <f t="shared" si="32"/>
        <v>0</v>
      </c>
      <c r="AW65" s="54">
        <f t="shared" si="19"/>
        <v>0</v>
      </c>
      <c r="AX65">
        <f t="shared" si="33"/>
        <v>0</v>
      </c>
      <c r="BG65">
        <f t="shared" si="34"/>
        <v>0</v>
      </c>
      <c r="BH65" s="11">
        <f t="shared" si="35"/>
        <v>0</v>
      </c>
    </row>
    <row r="66" spans="6:60" x14ac:dyDescent="0.2">
      <c r="F66">
        <f t="shared" si="23"/>
        <v>0</v>
      </c>
      <c r="G66">
        <f t="shared" si="24"/>
        <v>0</v>
      </c>
      <c r="H66">
        <f t="shared" si="25"/>
        <v>0</v>
      </c>
      <c r="I66" s="54">
        <f t="shared" si="7"/>
        <v>0</v>
      </c>
      <c r="K66">
        <f t="shared" si="26"/>
        <v>0</v>
      </c>
      <c r="L66">
        <f t="shared" si="9"/>
        <v>0</v>
      </c>
      <c r="M66" s="2">
        <f t="shared" si="27"/>
        <v>0</v>
      </c>
      <c r="T66">
        <f t="shared" si="28"/>
        <v>0</v>
      </c>
      <c r="W66">
        <f t="shared" si="29"/>
        <v>0</v>
      </c>
      <c r="X66">
        <f t="shared" si="30"/>
        <v>0</v>
      </c>
      <c r="AF66">
        <f t="shared" si="14"/>
        <v>0</v>
      </c>
      <c r="AH66">
        <f t="shared" si="15"/>
        <v>0</v>
      </c>
      <c r="AK66">
        <f t="shared" si="16"/>
        <v>0</v>
      </c>
      <c r="AT66" s="45"/>
      <c r="AU66">
        <f t="shared" si="31"/>
        <v>0</v>
      </c>
      <c r="AV66">
        <f t="shared" si="32"/>
        <v>0</v>
      </c>
      <c r="AW66" s="54">
        <f t="shared" si="19"/>
        <v>0</v>
      </c>
      <c r="AX66">
        <f t="shared" si="33"/>
        <v>0</v>
      </c>
      <c r="BG66">
        <f t="shared" si="34"/>
        <v>0</v>
      </c>
      <c r="BH66" s="11">
        <f t="shared" si="35"/>
        <v>0</v>
      </c>
    </row>
    <row r="67" spans="6:60" x14ac:dyDescent="0.2">
      <c r="F67">
        <f t="shared" si="23"/>
        <v>0</v>
      </c>
      <c r="G67">
        <f t="shared" si="24"/>
        <v>0</v>
      </c>
      <c r="H67">
        <f t="shared" si="25"/>
        <v>0</v>
      </c>
      <c r="I67" s="54">
        <f t="shared" si="7"/>
        <v>0</v>
      </c>
      <c r="K67">
        <f t="shared" si="26"/>
        <v>0</v>
      </c>
      <c r="L67">
        <f t="shared" si="9"/>
        <v>0</v>
      </c>
      <c r="M67" s="2">
        <f t="shared" si="27"/>
        <v>0</v>
      </c>
      <c r="T67">
        <f t="shared" si="28"/>
        <v>0</v>
      </c>
      <c r="W67">
        <f t="shared" si="29"/>
        <v>0</v>
      </c>
      <c r="X67">
        <f t="shared" si="30"/>
        <v>0</v>
      </c>
      <c r="AF67">
        <f t="shared" si="14"/>
        <v>0</v>
      </c>
      <c r="AH67">
        <f t="shared" si="15"/>
        <v>0</v>
      </c>
      <c r="AK67">
        <f t="shared" si="16"/>
        <v>0</v>
      </c>
      <c r="AT67" s="45"/>
      <c r="AU67">
        <f t="shared" si="31"/>
        <v>0</v>
      </c>
      <c r="AV67">
        <f t="shared" si="32"/>
        <v>0</v>
      </c>
      <c r="AW67" s="54">
        <f t="shared" si="19"/>
        <v>0</v>
      </c>
      <c r="AX67">
        <f t="shared" si="33"/>
        <v>0</v>
      </c>
      <c r="BG67">
        <f t="shared" si="34"/>
        <v>0</v>
      </c>
      <c r="BH67" s="11">
        <f t="shared" si="35"/>
        <v>0</v>
      </c>
    </row>
    <row r="68" spans="6:60" x14ac:dyDescent="0.2">
      <c r="F68">
        <f t="shared" si="23"/>
        <v>0</v>
      </c>
      <c r="G68">
        <f t="shared" si="24"/>
        <v>0</v>
      </c>
      <c r="H68">
        <f t="shared" si="25"/>
        <v>0</v>
      </c>
      <c r="I68" s="54">
        <f t="shared" si="7"/>
        <v>0</v>
      </c>
      <c r="K68">
        <f t="shared" si="26"/>
        <v>0</v>
      </c>
      <c r="L68">
        <f t="shared" si="9"/>
        <v>0</v>
      </c>
      <c r="M68" s="2">
        <f t="shared" si="27"/>
        <v>0</v>
      </c>
      <c r="T68">
        <f t="shared" si="28"/>
        <v>0</v>
      </c>
      <c r="W68">
        <f t="shared" si="29"/>
        <v>0</v>
      </c>
      <c r="X68">
        <f t="shared" si="30"/>
        <v>0</v>
      </c>
      <c r="AF68">
        <f t="shared" si="14"/>
        <v>0</v>
      </c>
      <c r="AH68">
        <f t="shared" si="15"/>
        <v>0</v>
      </c>
      <c r="AK68">
        <f t="shared" si="16"/>
        <v>0</v>
      </c>
      <c r="AT68" s="45"/>
      <c r="AU68">
        <f t="shared" si="31"/>
        <v>0</v>
      </c>
      <c r="AV68">
        <f t="shared" si="32"/>
        <v>0</v>
      </c>
      <c r="AW68" s="54">
        <f t="shared" si="19"/>
        <v>0</v>
      </c>
      <c r="AX68">
        <f t="shared" si="33"/>
        <v>0</v>
      </c>
      <c r="BG68">
        <f t="shared" si="34"/>
        <v>0</v>
      </c>
      <c r="BH68" s="11">
        <f t="shared" si="35"/>
        <v>0</v>
      </c>
    </row>
    <row r="69" spans="6:60" x14ac:dyDescent="0.2">
      <c r="F69">
        <f t="shared" si="23"/>
        <v>0</v>
      </c>
      <c r="G69">
        <f t="shared" si="24"/>
        <v>0</v>
      </c>
      <c r="H69">
        <f t="shared" si="25"/>
        <v>0</v>
      </c>
      <c r="I69" s="54">
        <f t="shared" ref="I69:I85" si="36">LEN(SUBSTITUTE(B69," ",""))</f>
        <v>0</v>
      </c>
      <c r="K69">
        <f t="shared" si="26"/>
        <v>0</v>
      </c>
      <c r="L69">
        <f t="shared" ref="L69:L85" si="37">LEN(SUBSTITUTE(SUBSTITUTE(SUBSTITUTE(SUBSTITUTE(SUBSTITUTE(SUBSTITUTE(SUBSTITUTE(SUBSTITUTE(SUBSTITUTE(SUBSTITUTE(SUBSTITUTE(SUBSTITUTE(SUBSTITUTE(SUBSTITUTE(SUBSTITUTE(SUBSTITUTE(SUBSTITUTE(SUBSTITUTE(SUBSTITUTE(B69," ",""),".",""),",",""),"?",""),"!",""),";",""),"(",""),")",""),"[",""),"]",""),"-",""),"{",""),"}",""),"/",""),"+",""),"*",""),"_",""),"&amp;",""),"#",""))</f>
        <v>0</v>
      </c>
      <c r="M69" s="2">
        <f t="shared" si="27"/>
        <v>0</v>
      </c>
      <c r="T69">
        <f t="shared" si="28"/>
        <v>0</v>
      </c>
      <c r="W69">
        <f t="shared" si="29"/>
        <v>0</v>
      </c>
      <c r="X69">
        <f t="shared" si="30"/>
        <v>0</v>
      </c>
      <c r="AF69">
        <f t="shared" ref="AF69:AF85" si="38">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85" si="39">IF(G69&gt;0,IF((LEN(B69)-LEN(SUBSTITUTE(B69,"/","")))&gt;0,0,1),0)</f>
        <v>0</v>
      </c>
      <c r="AK69">
        <f t="shared" ref="AK69:AK85" si="40">IF(G69&gt;0,IF(((LEN(B69)-LEN(SUBSTITUTE(B69,"(","")))+(LEN(B69)-LEN(SUBSTITUTE(B69,")","")))+(LEN(B69)-LEN(SUBSTITUTE(B69,"[","")))+(LEN(B69)-LEN(SUBSTITUTE(B69,"]","")))+(LEN(B69)-LEN(SUBSTITUTE(B69,"{","")))+(LEN(B69)-LEN(SUBSTITUTE(B69,"}",""))))&gt;0,0,1),0)</f>
        <v>0</v>
      </c>
      <c r="AT69" s="45"/>
      <c r="AU69">
        <f t="shared" si="31"/>
        <v>0</v>
      </c>
      <c r="AV69">
        <f t="shared" si="32"/>
        <v>0</v>
      </c>
      <c r="AW69" s="54">
        <f t="shared" ref="AW69:AW85" si="41">IF(G69=0,0,((0.0588*M69*100)-(0.296*(F69/G69)*100)-15.8))</f>
        <v>0</v>
      </c>
      <c r="AX69">
        <f t="shared" si="33"/>
        <v>0</v>
      </c>
      <c r="BG69">
        <f t="shared" si="34"/>
        <v>0</v>
      </c>
      <c r="BH69" s="11">
        <f t="shared" si="35"/>
        <v>0</v>
      </c>
    </row>
    <row r="70" spans="6:60" x14ac:dyDescent="0.2">
      <c r="F70">
        <f t="shared" si="23"/>
        <v>0</v>
      </c>
      <c r="G70">
        <f t="shared" si="24"/>
        <v>0</v>
      </c>
      <c r="H70">
        <f t="shared" si="25"/>
        <v>0</v>
      </c>
      <c r="I70" s="54">
        <f t="shared" si="36"/>
        <v>0</v>
      </c>
      <c r="K70">
        <f t="shared" si="26"/>
        <v>0</v>
      </c>
      <c r="L70">
        <f t="shared" si="37"/>
        <v>0</v>
      </c>
      <c r="M70" s="2">
        <f t="shared" si="27"/>
        <v>0</v>
      </c>
      <c r="T70">
        <f t="shared" si="28"/>
        <v>0</v>
      </c>
      <c r="W70">
        <f t="shared" si="29"/>
        <v>0</v>
      </c>
      <c r="X70">
        <f t="shared" si="30"/>
        <v>0</v>
      </c>
      <c r="AF70">
        <f t="shared" si="38"/>
        <v>0</v>
      </c>
      <c r="AH70">
        <f t="shared" si="39"/>
        <v>0</v>
      </c>
      <c r="AK70">
        <f t="shared" si="40"/>
        <v>0</v>
      </c>
      <c r="AT70" s="45"/>
      <c r="AU70">
        <f t="shared" si="31"/>
        <v>0</v>
      </c>
      <c r="AV70">
        <f t="shared" si="32"/>
        <v>0</v>
      </c>
      <c r="AW70" s="54">
        <f t="shared" si="41"/>
        <v>0</v>
      </c>
      <c r="AX70">
        <f t="shared" si="33"/>
        <v>0</v>
      </c>
      <c r="BG70">
        <f t="shared" si="34"/>
        <v>0</v>
      </c>
      <c r="BH70" s="11">
        <f t="shared" si="35"/>
        <v>0</v>
      </c>
    </row>
    <row r="71" spans="6:60" x14ac:dyDescent="0.2">
      <c r="F71">
        <f t="shared" si="23"/>
        <v>0</v>
      </c>
      <c r="G71">
        <f t="shared" si="24"/>
        <v>0</v>
      </c>
      <c r="H71">
        <f t="shared" si="25"/>
        <v>0</v>
      </c>
      <c r="I71" s="54">
        <f t="shared" si="36"/>
        <v>0</v>
      </c>
      <c r="K71">
        <f t="shared" si="26"/>
        <v>0</v>
      </c>
      <c r="L71">
        <f t="shared" si="37"/>
        <v>0</v>
      </c>
      <c r="M71" s="2">
        <f t="shared" si="27"/>
        <v>0</v>
      </c>
      <c r="T71">
        <f t="shared" si="28"/>
        <v>0</v>
      </c>
      <c r="W71">
        <f t="shared" si="29"/>
        <v>0</v>
      </c>
      <c r="X71">
        <f t="shared" si="30"/>
        <v>0</v>
      </c>
      <c r="AF71">
        <f t="shared" si="38"/>
        <v>0</v>
      </c>
      <c r="AH71">
        <f t="shared" si="39"/>
        <v>0</v>
      </c>
      <c r="AK71">
        <f t="shared" si="40"/>
        <v>0</v>
      </c>
      <c r="AU71">
        <f t="shared" si="31"/>
        <v>0</v>
      </c>
      <c r="AV71">
        <f t="shared" si="32"/>
        <v>0</v>
      </c>
      <c r="AW71" s="54">
        <f t="shared" si="41"/>
        <v>0</v>
      </c>
      <c r="AX71">
        <f t="shared" si="33"/>
        <v>0</v>
      </c>
      <c r="BG71">
        <f t="shared" si="34"/>
        <v>0</v>
      </c>
      <c r="BH71" s="11">
        <f t="shared" si="35"/>
        <v>0</v>
      </c>
    </row>
    <row r="72" spans="6:60" x14ac:dyDescent="0.2">
      <c r="F72">
        <f t="shared" si="23"/>
        <v>0</v>
      </c>
      <c r="G72">
        <f t="shared" si="24"/>
        <v>0</v>
      </c>
      <c r="H72">
        <f t="shared" si="25"/>
        <v>0</v>
      </c>
      <c r="I72" s="54">
        <f t="shared" si="36"/>
        <v>0</v>
      </c>
      <c r="K72">
        <f t="shared" si="26"/>
        <v>0</v>
      </c>
      <c r="L72">
        <f t="shared" si="37"/>
        <v>0</v>
      </c>
      <c r="M72" s="2">
        <f t="shared" si="27"/>
        <v>0</v>
      </c>
      <c r="T72">
        <f t="shared" si="28"/>
        <v>0</v>
      </c>
      <c r="W72">
        <f t="shared" si="29"/>
        <v>0</v>
      </c>
      <c r="X72">
        <f t="shared" si="30"/>
        <v>0</v>
      </c>
      <c r="AF72">
        <f t="shared" si="38"/>
        <v>0</v>
      </c>
      <c r="AH72">
        <f t="shared" si="39"/>
        <v>0</v>
      </c>
      <c r="AK72">
        <f t="shared" si="40"/>
        <v>0</v>
      </c>
      <c r="AU72">
        <f t="shared" si="31"/>
        <v>0</v>
      </c>
      <c r="AV72">
        <f t="shared" si="32"/>
        <v>0</v>
      </c>
      <c r="AW72" s="54">
        <f t="shared" si="41"/>
        <v>0</v>
      </c>
      <c r="AX72">
        <f t="shared" si="33"/>
        <v>0</v>
      </c>
      <c r="BG72">
        <f t="shared" si="34"/>
        <v>0</v>
      </c>
      <c r="BH72" s="11">
        <f t="shared" si="35"/>
        <v>0</v>
      </c>
    </row>
    <row r="73" spans="6:60" x14ac:dyDescent="0.2">
      <c r="F73">
        <f t="shared" si="23"/>
        <v>0</v>
      </c>
      <c r="G73">
        <f t="shared" si="24"/>
        <v>0</v>
      </c>
      <c r="H73">
        <f t="shared" si="25"/>
        <v>0</v>
      </c>
      <c r="I73" s="54">
        <f t="shared" si="36"/>
        <v>0</v>
      </c>
      <c r="K73">
        <f t="shared" si="26"/>
        <v>0</v>
      </c>
      <c r="L73">
        <f t="shared" si="37"/>
        <v>0</v>
      </c>
      <c r="M73" s="2">
        <f t="shared" si="27"/>
        <v>0</v>
      </c>
      <c r="T73">
        <f t="shared" si="28"/>
        <v>0</v>
      </c>
      <c r="W73">
        <f t="shared" si="29"/>
        <v>0</v>
      </c>
      <c r="X73">
        <f t="shared" si="30"/>
        <v>0</v>
      </c>
      <c r="AF73">
        <f t="shared" si="38"/>
        <v>0</v>
      </c>
      <c r="AH73">
        <f t="shared" si="39"/>
        <v>0</v>
      </c>
      <c r="AK73">
        <f t="shared" si="40"/>
        <v>0</v>
      </c>
      <c r="AU73">
        <f t="shared" si="31"/>
        <v>0</v>
      </c>
      <c r="AV73">
        <f t="shared" si="32"/>
        <v>0</v>
      </c>
      <c r="AW73" s="54">
        <f t="shared" si="41"/>
        <v>0</v>
      </c>
      <c r="AX73">
        <f t="shared" si="33"/>
        <v>0</v>
      </c>
      <c r="BG73">
        <f t="shared" si="34"/>
        <v>0</v>
      </c>
      <c r="BH73" s="11">
        <f t="shared" si="35"/>
        <v>0</v>
      </c>
    </row>
    <row r="74" spans="6:60" x14ac:dyDescent="0.2">
      <c r="F74">
        <f t="shared" si="23"/>
        <v>0</v>
      </c>
      <c r="G74">
        <f t="shared" si="24"/>
        <v>0</v>
      </c>
      <c r="H74">
        <f t="shared" si="25"/>
        <v>0</v>
      </c>
      <c r="I74" s="54">
        <f t="shared" si="36"/>
        <v>0</v>
      </c>
      <c r="K74">
        <f t="shared" si="26"/>
        <v>0</v>
      </c>
      <c r="L74">
        <f t="shared" si="37"/>
        <v>0</v>
      </c>
      <c r="M74" s="2">
        <f t="shared" si="27"/>
        <v>0</v>
      </c>
      <c r="T74">
        <f t="shared" si="28"/>
        <v>0</v>
      </c>
      <c r="W74">
        <f t="shared" si="29"/>
        <v>0</v>
      </c>
      <c r="X74">
        <f t="shared" si="30"/>
        <v>0</v>
      </c>
      <c r="AF74">
        <f t="shared" si="38"/>
        <v>0</v>
      </c>
      <c r="AH74">
        <f t="shared" si="39"/>
        <v>0</v>
      </c>
      <c r="AK74">
        <f t="shared" si="40"/>
        <v>0</v>
      </c>
      <c r="AU74">
        <f t="shared" si="31"/>
        <v>0</v>
      </c>
      <c r="AV74">
        <f t="shared" si="32"/>
        <v>0</v>
      </c>
      <c r="AW74" s="54">
        <f t="shared" si="41"/>
        <v>0</v>
      </c>
      <c r="AX74">
        <f t="shared" si="33"/>
        <v>0</v>
      </c>
      <c r="BG74">
        <f t="shared" si="34"/>
        <v>0</v>
      </c>
      <c r="BH74" s="11">
        <f t="shared" si="35"/>
        <v>0</v>
      </c>
    </row>
    <row r="75" spans="6:60" x14ac:dyDescent="0.2">
      <c r="F75">
        <f t="shared" si="23"/>
        <v>0</v>
      </c>
      <c r="G75">
        <f t="shared" si="24"/>
        <v>0</v>
      </c>
      <c r="H75">
        <f t="shared" si="25"/>
        <v>0</v>
      </c>
      <c r="I75" s="54">
        <f t="shared" si="36"/>
        <v>0</v>
      </c>
      <c r="K75">
        <f t="shared" si="26"/>
        <v>0</v>
      </c>
      <c r="L75">
        <f t="shared" si="37"/>
        <v>0</v>
      </c>
      <c r="M75" s="2">
        <f t="shared" si="27"/>
        <v>0</v>
      </c>
      <c r="T75">
        <f t="shared" si="28"/>
        <v>0</v>
      </c>
      <c r="W75">
        <f t="shared" si="29"/>
        <v>0</v>
      </c>
      <c r="X75">
        <f t="shared" si="30"/>
        <v>0</v>
      </c>
      <c r="AF75">
        <f t="shared" si="38"/>
        <v>0</v>
      </c>
      <c r="AH75">
        <f t="shared" si="39"/>
        <v>0</v>
      </c>
      <c r="AK75">
        <f t="shared" si="40"/>
        <v>0</v>
      </c>
      <c r="AU75">
        <f t="shared" si="31"/>
        <v>0</v>
      </c>
      <c r="AV75">
        <f t="shared" si="32"/>
        <v>0</v>
      </c>
      <c r="AW75" s="54">
        <f t="shared" si="41"/>
        <v>0</v>
      </c>
      <c r="AX75">
        <f t="shared" si="33"/>
        <v>0</v>
      </c>
      <c r="BG75">
        <f t="shared" si="34"/>
        <v>0</v>
      </c>
      <c r="BH75" s="11">
        <f t="shared" si="35"/>
        <v>0</v>
      </c>
    </row>
    <row r="76" spans="6:60" x14ac:dyDescent="0.2">
      <c r="F76">
        <f t="shared" si="23"/>
        <v>0</v>
      </c>
      <c r="G76">
        <f t="shared" si="24"/>
        <v>0</v>
      </c>
      <c r="H76">
        <f t="shared" si="25"/>
        <v>0</v>
      </c>
      <c r="I76" s="54">
        <f t="shared" si="36"/>
        <v>0</v>
      </c>
      <c r="K76">
        <f t="shared" si="26"/>
        <v>0</v>
      </c>
      <c r="L76">
        <f t="shared" si="37"/>
        <v>0</v>
      </c>
      <c r="M76" s="2">
        <f t="shared" si="27"/>
        <v>0</v>
      </c>
      <c r="T76">
        <f t="shared" si="28"/>
        <v>0</v>
      </c>
      <c r="W76">
        <f t="shared" si="29"/>
        <v>0</v>
      </c>
      <c r="X76">
        <f t="shared" si="30"/>
        <v>0</v>
      </c>
      <c r="AF76">
        <f t="shared" si="38"/>
        <v>0</v>
      </c>
      <c r="AH76">
        <f t="shared" si="39"/>
        <v>0</v>
      </c>
      <c r="AK76">
        <f t="shared" si="40"/>
        <v>0</v>
      </c>
      <c r="AU76">
        <f t="shared" si="31"/>
        <v>0</v>
      </c>
      <c r="AV76">
        <f t="shared" si="32"/>
        <v>0</v>
      </c>
      <c r="AW76" s="54">
        <f t="shared" si="41"/>
        <v>0</v>
      </c>
      <c r="AX76">
        <f t="shared" si="33"/>
        <v>0</v>
      </c>
      <c r="BG76">
        <f t="shared" si="34"/>
        <v>0</v>
      </c>
      <c r="BH76" s="11">
        <f t="shared" si="35"/>
        <v>0</v>
      </c>
    </row>
    <row r="77" spans="6:60" x14ac:dyDescent="0.2">
      <c r="F77">
        <f t="shared" si="23"/>
        <v>0</v>
      </c>
      <c r="G77">
        <f t="shared" si="24"/>
        <v>0</v>
      </c>
      <c r="H77">
        <f t="shared" si="25"/>
        <v>0</v>
      </c>
      <c r="I77" s="54">
        <f t="shared" si="36"/>
        <v>0</v>
      </c>
      <c r="K77">
        <f t="shared" si="26"/>
        <v>0</v>
      </c>
      <c r="L77">
        <f t="shared" si="37"/>
        <v>0</v>
      </c>
      <c r="M77" s="2">
        <f t="shared" si="27"/>
        <v>0</v>
      </c>
      <c r="T77">
        <f t="shared" si="28"/>
        <v>0</v>
      </c>
      <c r="W77">
        <f t="shared" si="29"/>
        <v>0</v>
      </c>
      <c r="X77">
        <f t="shared" si="30"/>
        <v>0</v>
      </c>
      <c r="AF77">
        <f t="shared" si="38"/>
        <v>0</v>
      </c>
      <c r="AH77">
        <f t="shared" si="39"/>
        <v>0</v>
      </c>
      <c r="AK77">
        <f t="shared" si="40"/>
        <v>0</v>
      </c>
      <c r="AU77">
        <f t="shared" si="31"/>
        <v>0</v>
      </c>
      <c r="AV77">
        <f t="shared" si="32"/>
        <v>0</v>
      </c>
      <c r="AW77" s="54">
        <f t="shared" si="41"/>
        <v>0</v>
      </c>
      <c r="AX77">
        <f t="shared" si="33"/>
        <v>0</v>
      </c>
      <c r="BG77">
        <f t="shared" si="34"/>
        <v>0</v>
      </c>
      <c r="BH77" s="11">
        <f t="shared" si="35"/>
        <v>0</v>
      </c>
    </row>
    <row r="78" spans="6:60" x14ac:dyDescent="0.2">
      <c r="F78">
        <f t="shared" si="23"/>
        <v>0</v>
      </c>
      <c r="G78">
        <f t="shared" si="24"/>
        <v>0</v>
      </c>
      <c r="H78">
        <f t="shared" si="25"/>
        <v>0</v>
      </c>
      <c r="I78" s="54">
        <f t="shared" si="36"/>
        <v>0</v>
      </c>
      <c r="K78">
        <f t="shared" si="26"/>
        <v>0</v>
      </c>
      <c r="L78">
        <f t="shared" si="37"/>
        <v>0</v>
      </c>
      <c r="M78" s="2">
        <f t="shared" si="27"/>
        <v>0</v>
      </c>
      <c r="T78">
        <f t="shared" si="28"/>
        <v>0</v>
      </c>
      <c r="W78">
        <f t="shared" si="29"/>
        <v>0</v>
      </c>
      <c r="X78">
        <f t="shared" si="30"/>
        <v>0</v>
      </c>
      <c r="AF78">
        <f t="shared" si="38"/>
        <v>0</v>
      </c>
      <c r="AH78">
        <f t="shared" si="39"/>
        <v>0</v>
      </c>
      <c r="AK78">
        <f t="shared" si="40"/>
        <v>0</v>
      </c>
      <c r="AU78">
        <f t="shared" si="31"/>
        <v>0</v>
      </c>
      <c r="AV78">
        <f t="shared" si="32"/>
        <v>0</v>
      </c>
      <c r="AW78" s="54">
        <f t="shared" si="41"/>
        <v>0</v>
      </c>
      <c r="AX78">
        <f t="shared" si="33"/>
        <v>0</v>
      </c>
      <c r="BG78">
        <f t="shared" si="34"/>
        <v>0</v>
      </c>
      <c r="BH78" s="11">
        <f t="shared" si="35"/>
        <v>0</v>
      </c>
    </row>
    <row r="79" spans="6:60" x14ac:dyDescent="0.2">
      <c r="F79">
        <f t="shared" si="23"/>
        <v>0</v>
      </c>
      <c r="G79">
        <f t="shared" si="24"/>
        <v>0</v>
      </c>
      <c r="H79">
        <f t="shared" si="25"/>
        <v>0</v>
      </c>
      <c r="I79" s="54">
        <f t="shared" si="36"/>
        <v>0</v>
      </c>
      <c r="K79">
        <f t="shared" si="26"/>
        <v>0</v>
      </c>
      <c r="L79">
        <f t="shared" si="37"/>
        <v>0</v>
      </c>
      <c r="M79" s="2">
        <f t="shared" si="27"/>
        <v>0</v>
      </c>
      <c r="T79">
        <f t="shared" si="28"/>
        <v>0</v>
      </c>
      <c r="W79">
        <f t="shared" si="29"/>
        <v>0</v>
      </c>
      <c r="X79">
        <f t="shared" si="30"/>
        <v>0</v>
      </c>
      <c r="AF79">
        <f t="shared" si="38"/>
        <v>0</v>
      </c>
      <c r="AH79">
        <f t="shared" si="39"/>
        <v>0</v>
      </c>
      <c r="AK79">
        <f t="shared" si="40"/>
        <v>0</v>
      </c>
      <c r="AU79">
        <f t="shared" si="31"/>
        <v>0</v>
      </c>
      <c r="AV79">
        <f t="shared" si="32"/>
        <v>0</v>
      </c>
      <c r="AW79" s="54">
        <f t="shared" si="41"/>
        <v>0</v>
      </c>
      <c r="AX79">
        <f t="shared" si="33"/>
        <v>0</v>
      </c>
      <c r="BG79">
        <f t="shared" si="34"/>
        <v>0</v>
      </c>
      <c r="BH79" s="11">
        <f t="shared" si="35"/>
        <v>0</v>
      </c>
    </row>
    <row r="80" spans="6:60" x14ac:dyDescent="0.2">
      <c r="F80">
        <f t="shared" si="23"/>
        <v>0</v>
      </c>
      <c r="G80">
        <f t="shared" si="24"/>
        <v>0</v>
      </c>
      <c r="H80">
        <f t="shared" si="25"/>
        <v>0</v>
      </c>
      <c r="I80" s="54">
        <f t="shared" si="36"/>
        <v>0</v>
      </c>
      <c r="K80">
        <f t="shared" si="26"/>
        <v>0</v>
      </c>
      <c r="L80">
        <f t="shared" si="37"/>
        <v>0</v>
      </c>
      <c r="M80" s="2">
        <f t="shared" si="27"/>
        <v>0</v>
      </c>
      <c r="T80">
        <f t="shared" si="28"/>
        <v>0</v>
      </c>
      <c r="W80">
        <f t="shared" si="29"/>
        <v>0</v>
      </c>
      <c r="X80">
        <f t="shared" si="30"/>
        <v>0</v>
      </c>
      <c r="AF80">
        <f t="shared" si="38"/>
        <v>0</v>
      </c>
      <c r="AH80">
        <f t="shared" si="39"/>
        <v>0</v>
      </c>
      <c r="AK80">
        <f t="shared" si="40"/>
        <v>0</v>
      </c>
      <c r="AU80">
        <f t="shared" si="31"/>
        <v>0</v>
      </c>
      <c r="AV80">
        <f t="shared" si="32"/>
        <v>0</v>
      </c>
      <c r="AW80" s="54">
        <f t="shared" si="41"/>
        <v>0</v>
      </c>
      <c r="AX80">
        <f t="shared" si="33"/>
        <v>0</v>
      </c>
      <c r="BG80">
        <f t="shared" si="34"/>
        <v>0</v>
      </c>
      <c r="BH80" s="11">
        <f t="shared" si="35"/>
        <v>0</v>
      </c>
    </row>
    <row r="81" spans="6:60" x14ac:dyDescent="0.2">
      <c r="F81">
        <f t="shared" si="23"/>
        <v>0</v>
      </c>
      <c r="G81">
        <f t="shared" si="24"/>
        <v>0</v>
      </c>
      <c r="H81">
        <f t="shared" si="25"/>
        <v>0</v>
      </c>
      <c r="I81" s="54">
        <f t="shared" si="36"/>
        <v>0</v>
      </c>
      <c r="K81">
        <f t="shared" si="26"/>
        <v>0</v>
      </c>
      <c r="L81">
        <f t="shared" si="37"/>
        <v>0</v>
      </c>
      <c r="M81" s="2">
        <f t="shared" si="27"/>
        <v>0</v>
      </c>
      <c r="T81">
        <f t="shared" si="28"/>
        <v>0</v>
      </c>
      <c r="W81">
        <f t="shared" si="29"/>
        <v>0</v>
      </c>
      <c r="X81">
        <f t="shared" si="30"/>
        <v>0</v>
      </c>
      <c r="AF81">
        <f t="shared" si="38"/>
        <v>0</v>
      </c>
      <c r="AH81">
        <f t="shared" si="39"/>
        <v>0</v>
      </c>
      <c r="AK81">
        <f t="shared" si="40"/>
        <v>0</v>
      </c>
      <c r="AU81">
        <f t="shared" si="31"/>
        <v>0</v>
      </c>
      <c r="AV81">
        <f t="shared" si="32"/>
        <v>0</v>
      </c>
      <c r="AW81" s="54">
        <f t="shared" si="41"/>
        <v>0</v>
      </c>
      <c r="AX81">
        <f t="shared" si="33"/>
        <v>0</v>
      </c>
      <c r="BG81">
        <f t="shared" si="34"/>
        <v>0</v>
      </c>
      <c r="BH81" s="11">
        <f t="shared" si="35"/>
        <v>0</v>
      </c>
    </row>
    <row r="82" spans="6:60" x14ac:dyDescent="0.2">
      <c r="F82">
        <f t="shared" si="23"/>
        <v>0</v>
      </c>
      <c r="G82">
        <f t="shared" si="24"/>
        <v>0</v>
      </c>
      <c r="H82">
        <f t="shared" si="25"/>
        <v>0</v>
      </c>
      <c r="I82" s="54">
        <f t="shared" si="36"/>
        <v>0</v>
      </c>
      <c r="K82">
        <f t="shared" si="26"/>
        <v>0</v>
      </c>
      <c r="L82">
        <f t="shared" si="37"/>
        <v>0</v>
      </c>
      <c r="M82" s="2">
        <f t="shared" si="27"/>
        <v>0</v>
      </c>
      <c r="T82">
        <f t="shared" si="28"/>
        <v>0</v>
      </c>
      <c r="W82">
        <f t="shared" si="29"/>
        <v>0</v>
      </c>
      <c r="X82">
        <f t="shared" si="30"/>
        <v>0</v>
      </c>
      <c r="AF82">
        <f t="shared" si="38"/>
        <v>0</v>
      </c>
      <c r="AH82">
        <f t="shared" si="39"/>
        <v>0</v>
      </c>
      <c r="AK82">
        <f t="shared" si="40"/>
        <v>0</v>
      </c>
      <c r="AU82">
        <f t="shared" si="31"/>
        <v>0</v>
      </c>
      <c r="AV82">
        <f t="shared" si="32"/>
        <v>0</v>
      </c>
      <c r="AW82" s="54">
        <f t="shared" si="41"/>
        <v>0</v>
      </c>
      <c r="AX82">
        <f t="shared" si="33"/>
        <v>0</v>
      </c>
      <c r="BG82">
        <f t="shared" si="34"/>
        <v>0</v>
      </c>
      <c r="BH82" s="11">
        <f t="shared" si="35"/>
        <v>0</v>
      </c>
    </row>
    <row r="83" spans="6:60" x14ac:dyDescent="0.2">
      <c r="F83">
        <f t="shared" si="23"/>
        <v>0</v>
      </c>
      <c r="G83">
        <f t="shared" si="24"/>
        <v>0</v>
      </c>
      <c r="H83">
        <f t="shared" si="25"/>
        <v>0</v>
      </c>
      <c r="I83" s="54">
        <f t="shared" si="36"/>
        <v>0</v>
      </c>
      <c r="K83">
        <f t="shared" si="26"/>
        <v>0</v>
      </c>
      <c r="L83">
        <f t="shared" si="37"/>
        <v>0</v>
      </c>
      <c r="M83" s="2">
        <f t="shared" si="27"/>
        <v>0</v>
      </c>
      <c r="T83">
        <f t="shared" si="28"/>
        <v>0</v>
      </c>
      <c r="W83">
        <f t="shared" si="29"/>
        <v>0</v>
      </c>
      <c r="X83">
        <f t="shared" si="30"/>
        <v>0</v>
      </c>
      <c r="AF83">
        <f t="shared" si="38"/>
        <v>0</v>
      </c>
      <c r="AH83">
        <f t="shared" si="39"/>
        <v>0</v>
      </c>
      <c r="AK83">
        <f t="shared" si="40"/>
        <v>0</v>
      </c>
      <c r="AU83">
        <f t="shared" si="31"/>
        <v>0</v>
      </c>
      <c r="AV83">
        <f t="shared" si="32"/>
        <v>0</v>
      </c>
      <c r="AW83" s="54">
        <f t="shared" si="41"/>
        <v>0</v>
      </c>
      <c r="AX83">
        <f t="shared" si="33"/>
        <v>0</v>
      </c>
      <c r="BG83">
        <f t="shared" si="34"/>
        <v>0</v>
      </c>
      <c r="BH83" s="11">
        <f t="shared" si="35"/>
        <v>0</v>
      </c>
    </row>
    <row r="84" spans="6:60" x14ac:dyDescent="0.2">
      <c r="F84">
        <f t="shared" si="23"/>
        <v>0</v>
      </c>
      <c r="G84">
        <f t="shared" si="24"/>
        <v>0</v>
      </c>
      <c r="H84">
        <f t="shared" si="25"/>
        <v>0</v>
      </c>
      <c r="I84" s="54">
        <f t="shared" si="36"/>
        <v>0</v>
      </c>
      <c r="K84">
        <f t="shared" si="26"/>
        <v>0</v>
      </c>
      <c r="L84">
        <f t="shared" si="37"/>
        <v>0</v>
      </c>
      <c r="M84" s="2">
        <f t="shared" si="27"/>
        <v>0</v>
      </c>
      <c r="T84">
        <f t="shared" si="28"/>
        <v>0</v>
      </c>
      <c r="W84">
        <f t="shared" si="29"/>
        <v>0</v>
      </c>
      <c r="X84">
        <f t="shared" si="30"/>
        <v>0</v>
      </c>
      <c r="AF84">
        <f t="shared" si="38"/>
        <v>0</v>
      </c>
      <c r="AH84">
        <f t="shared" si="39"/>
        <v>0</v>
      </c>
      <c r="AK84">
        <f t="shared" si="40"/>
        <v>0</v>
      </c>
      <c r="AU84">
        <f t="shared" si="31"/>
        <v>0</v>
      </c>
      <c r="AV84">
        <f t="shared" si="32"/>
        <v>0</v>
      </c>
      <c r="AW84" s="54">
        <f t="shared" si="41"/>
        <v>0</v>
      </c>
      <c r="AX84">
        <f t="shared" si="33"/>
        <v>0</v>
      </c>
      <c r="BG84">
        <f t="shared" si="34"/>
        <v>0</v>
      </c>
      <c r="BH84" s="11">
        <f t="shared" si="35"/>
        <v>0</v>
      </c>
    </row>
    <row r="85" spans="6:60" x14ac:dyDescent="0.2">
      <c r="F85">
        <f t="shared" si="23"/>
        <v>0</v>
      </c>
      <c r="G85">
        <f t="shared" si="24"/>
        <v>0</v>
      </c>
      <c r="H85">
        <f t="shared" si="25"/>
        <v>0</v>
      </c>
      <c r="I85" s="54">
        <f t="shared" si="36"/>
        <v>0</v>
      </c>
      <c r="K85">
        <f t="shared" si="26"/>
        <v>0</v>
      </c>
      <c r="L85">
        <f t="shared" si="37"/>
        <v>0</v>
      </c>
      <c r="M85" s="2">
        <f t="shared" si="27"/>
        <v>0</v>
      </c>
      <c r="T85">
        <f t="shared" si="28"/>
        <v>0</v>
      </c>
      <c r="W85">
        <f t="shared" si="29"/>
        <v>0</v>
      </c>
      <c r="X85">
        <f t="shared" si="30"/>
        <v>0</v>
      </c>
      <c r="AF85">
        <f t="shared" si="38"/>
        <v>0</v>
      </c>
      <c r="AH85">
        <f t="shared" si="39"/>
        <v>0</v>
      </c>
      <c r="AK85">
        <f t="shared" si="40"/>
        <v>0</v>
      </c>
      <c r="AU85">
        <f t="shared" si="31"/>
        <v>0</v>
      </c>
      <c r="AV85">
        <f t="shared" si="32"/>
        <v>0</v>
      </c>
      <c r="AW85" s="54">
        <f t="shared" si="41"/>
        <v>0</v>
      </c>
      <c r="AX85">
        <f t="shared" si="33"/>
        <v>0</v>
      </c>
      <c r="BG85">
        <f t="shared" si="34"/>
        <v>0</v>
      </c>
      <c r="BH85" s="11">
        <f t="shared" si="35"/>
        <v>0</v>
      </c>
    </row>
  </sheetData>
  <conditionalFormatting sqref="V4:V85">
    <cfRule type="cellIs" dxfId="3469" priority="76" operator="equal">
      <formula>0</formula>
    </cfRule>
  </conditionalFormatting>
  <conditionalFormatting sqref="V4:V85">
    <cfRule type="cellIs" dxfId="3468" priority="75" operator="equal">
      <formula>1</formula>
    </cfRule>
  </conditionalFormatting>
  <conditionalFormatting sqref="F4:F85">
    <cfRule type="cellIs" dxfId="3467" priority="62" operator="greaterThanOrEqual">
      <formula>2</formula>
    </cfRule>
    <cfRule type="cellIs" dxfId="3466" priority="63" operator="equal">
      <formula>1</formula>
    </cfRule>
    <cfRule type="cellIs" dxfId="3465" priority="74" operator="equal">
      <formula>0</formula>
    </cfRule>
  </conditionalFormatting>
  <conditionalFormatting sqref="G4:G85">
    <cfRule type="cellIs" dxfId="3464" priority="59" operator="greaterThan">
      <formula>20</formula>
    </cfRule>
    <cfRule type="cellIs" dxfId="3463" priority="60" operator="between">
      <formula>16</formula>
      <formula>20</formula>
    </cfRule>
    <cfRule type="cellIs" dxfId="3462" priority="61" operator="between">
      <formula>5</formula>
      <formula>15</formula>
    </cfRule>
    <cfRule type="cellIs" dxfId="3461" priority="73" operator="lessThan">
      <formula>5</formula>
    </cfRule>
  </conditionalFormatting>
  <conditionalFormatting sqref="AU4:AU85">
    <cfRule type="colorScale" priority="69">
      <colorScale>
        <cfvo type="num" val="0"/>
        <cfvo type="num" val="65"/>
        <cfvo type="num" val="100"/>
        <color rgb="FFFFCCCC"/>
        <color rgb="FFFFEB84"/>
        <color theme="9" tint="0.39997558519241921"/>
      </colorScale>
    </cfRule>
  </conditionalFormatting>
  <conditionalFormatting sqref="AV4:AX85">
    <cfRule type="colorScale" priority="68">
      <colorScale>
        <cfvo type="num" val="0"/>
        <cfvo type="num" val="8"/>
        <cfvo type="num" val="15"/>
        <color theme="9" tint="0.39997558519241921"/>
        <color rgb="FFFFEB84"/>
        <color rgb="FFFFCCCC"/>
      </colorScale>
    </cfRule>
  </conditionalFormatting>
  <conditionalFormatting sqref="AU2">
    <cfRule type="colorScale" priority="67">
      <colorScale>
        <cfvo type="num" val="0"/>
        <cfvo type="num" val="65"/>
        <cfvo type="num" val="100"/>
        <color rgb="FFFFCCCC"/>
        <color rgb="FFFFEB84"/>
        <color theme="9" tint="0.39997558519241921"/>
      </colorScale>
    </cfRule>
  </conditionalFormatting>
  <conditionalFormatting sqref="AV2">
    <cfRule type="colorScale" priority="66">
      <colorScale>
        <cfvo type="num" val="0"/>
        <cfvo type="num" val="8"/>
        <cfvo type="num" val="13"/>
        <color theme="9" tint="0.39997558519241921"/>
        <color rgb="FFFFEB84"/>
        <color rgb="FFFFCCCC"/>
      </colorScale>
    </cfRule>
  </conditionalFormatting>
  <conditionalFormatting sqref="AW2">
    <cfRule type="colorScale" priority="65">
      <colorScale>
        <cfvo type="num" val="0"/>
        <cfvo type="num" val="8"/>
        <cfvo type="num" val="13"/>
        <color theme="9" tint="0.39997558519241921"/>
        <color rgb="FFFFEB84"/>
        <color rgb="FFFFCCCC"/>
      </colorScale>
    </cfRule>
  </conditionalFormatting>
  <conditionalFormatting sqref="AX2">
    <cfRule type="colorScale" priority="64">
      <colorScale>
        <cfvo type="num" val="0"/>
        <cfvo type="num" val="8"/>
        <cfvo type="num" val="13"/>
        <color theme="9" tint="0.39997558519241921"/>
        <color rgb="FFFFEB84"/>
        <color rgb="FFFFCCCC"/>
      </colorScale>
    </cfRule>
  </conditionalFormatting>
  <conditionalFormatting sqref="N37:N85">
    <cfRule type="cellIs" dxfId="3460" priority="57" operator="equal">
      <formula>1</formula>
    </cfRule>
    <cfRule type="cellIs" dxfId="3459" priority="58" operator="notEqual">
      <formula>1</formula>
    </cfRule>
  </conditionalFormatting>
  <conditionalFormatting sqref="L2:M2 O2:AE2 AG2:AT2 AY2:BA2">
    <cfRule type="colorScale" priority="54">
      <colorScale>
        <cfvo type="num" val="0"/>
        <cfvo type="num" val="50"/>
        <cfvo type="num" val="100"/>
        <color rgb="FFFFCCCC"/>
        <color rgb="FFFFEB84"/>
        <color theme="9" tint="0.39997558519241921"/>
      </colorScale>
    </cfRule>
  </conditionalFormatting>
  <conditionalFormatting sqref="BM2">
    <cfRule type="colorScale" priority="53">
      <colorScale>
        <cfvo type="num" val="0"/>
        <cfvo type="num" val="50"/>
        <cfvo type="num" val="100"/>
        <color rgb="FFFFCCCC"/>
        <color rgb="FFFFEB84"/>
        <color theme="9" tint="0.39997558519241921"/>
      </colorScale>
    </cfRule>
  </conditionalFormatting>
  <conditionalFormatting sqref="BG39:BG85">
    <cfRule type="cellIs" dxfId="3458" priority="51" operator="greaterThanOrEqual">
      <formula>208</formula>
    </cfRule>
    <cfRule type="cellIs" dxfId="3457" priority="52" operator="lessThan">
      <formula>208</formula>
    </cfRule>
  </conditionalFormatting>
  <conditionalFormatting sqref="BG2">
    <cfRule type="cellIs" dxfId="3456" priority="49" operator="greaterThanOrEqual">
      <formula>208</formula>
    </cfRule>
    <cfRule type="cellIs" dxfId="3455" priority="50" operator="lessThan">
      <formula>208</formula>
    </cfRule>
  </conditionalFormatting>
  <conditionalFormatting sqref="BB2 BB4:BF85">
    <cfRule type="cellIs" dxfId="3454" priority="46" operator="greaterThanOrEqual">
      <formula>9</formula>
    </cfRule>
    <cfRule type="cellIs" dxfId="3453" priority="47" operator="between">
      <formula>7</formula>
      <formula>9</formula>
    </cfRule>
    <cfRule type="cellIs" dxfId="3452" priority="48" operator="lessThan">
      <formula>7</formula>
    </cfRule>
  </conditionalFormatting>
  <conditionalFormatting sqref="BC4">
    <cfRule type="colorScale" priority="45">
      <colorScale>
        <cfvo type="num" val="0"/>
        <cfvo type="percentile" val="8"/>
        <cfvo type="num" val="15"/>
        <color theme="9" tint="0.39997558519241921"/>
        <color rgb="FFFFEB84"/>
        <color rgb="FFFFCCCC"/>
      </colorScale>
    </cfRule>
  </conditionalFormatting>
  <conditionalFormatting sqref="BD4">
    <cfRule type="colorScale" priority="44">
      <colorScale>
        <cfvo type="num" val="0"/>
        <cfvo type="percentile" val="8"/>
        <cfvo type="num" val="15"/>
        <color theme="9" tint="0.39997558519241921"/>
        <color rgb="FFFFEB84"/>
        <color rgb="FFFFCCCC"/>
      </colorScale>
    </cfRule>
  </conditionalFormatting>
  <conditionalFormatting sqref="BE4">
    <cfRule type="colorScale" priority="43">
      <colorScale>
        <cfvo type="num" val="0"/>
        <cfvo type="percentile" val="8"/>
        <cfvo type="num" val="15"/>
        <color theme="9" tint="0.39997558519241921"/>
        <color rgb="FFFFEB84"/>
        <color rgb="FFFFCCCC"/>
      </colorScale>
    </cfRule>
  </conditionalFormatting>
  <conditionalFormatting sqref="BF4">
    <cfRule type="colorScale" priority="42">
      <colorScale>
        <cfvo type="num" val="0"/>
        <cfvo type="percentile" val="8"/>
        <cfvo type="num" val="15"/>
        <color theme="9" tint="0.39997558519241921"/>
        <color rgb="FFFFEB84"/>
        <color rgb="FFFFCCCC"/>
      </colorScale>
    </cfRule>
  </conditionalFormatting>
  <conditionalFormatting sqref="BC2:BF2">
    <cfRule type="cellIs" dxfId="3451" priority="39" operator="greaterThanOrEqual">
      <formula>9</formula>
    </cfRule>
    <cfRule type="cellIs" dxfId="3450" priority="40" operator="between">
      <formula>7</formula>
      <formula>9</formula>
    </cfRule>
    <cfRule type="cellIs" dxfId="3449" priority="41" operator="lessThan">
      <formula>7</formula>
    </cfRule>
  </conditionalFormatting>
  <conditionalFormatting sqref="N4:N16 N18:N36">
    <cfRule type="cellIs" dxfId="3448" priority="21" operator="equal">
      <formula>1</formula>
    </cfRule>
    <cfRule type="cellIs" dxfId="3447" priority="22" operator="notEqual">
      <formula>1</formula>
    </cfRule>
  </conditionalFormatting>
  <conditionalFormatting sqref="N17">
    <cfRule type="cellIs" dxfId="3446" priority="13" operator="equal">
      <formula>1</formula>
    </cfRule>
    <cfRule type="cellIs" dxfId="3445" priority="14" operator="notEqual">
      <formula>1</formula>
    </cfRule>
  </conditionalFormatting>
  <conditionalFormatting sqref="BG4:BG38">
    <cfRule type="cellIs" dxfId="3444" priority="11" operator="greaterThanOrEqual">
      <formula>208</formula>
    </cfRule>
    <cfRule type="cellIs" dxfId="3443" priority="12" operator="lessThan">
      <formula>208</formula>
    </cfRule>
  </conditionalFormatting>
  <conditionalFormatting sqref="D4:E85 AY4:BA85 W4:AE85 O4:U85 AG4:AT85">
    <cfRule type="cellIs" dxfId="3442" priority="4" operator="equal">
      <formula>0</formula>
    </cfRule>
  </conditionalFormatting>
  <conditionalFormatting sqref="D4:E85 AY4:BA85 W4:AE85 O4:U85 AG4:AT85">
    <cfRule type="cellIs" dxfId="3441" priority="3" operator="equal">
      <formula>1</formula>
    </cfRule>
  </conditionalFormatting>
  <conditionalFormatting sqref="AF4:AF85">
    <cfRule type="cellIs" dxfId="3440" priority="2" operator="equal">
      <formula>0</formula>
    </cfRule>
  </conditionalFormatting>
  <conditionalFormatting sqref="N2">
    <cfRule type="colorScale" priority="1">
      <colorScale>
        <cfvo type="num" val="0"/>
        <cfvo type="num" val="0.5"/>
        <cfvo type="num" val="1"/>
        <color rgb="FFFFCCCC"/>
        <color rgb="FFFFEB84"/>
        <color theme="9" tint="0.39997558519241921"/>
      </colorScale>
    </cfRule>
  </conditionalFormatting>
  <dataValidations count="2">
    <dataValidation type="time" operator="greaterThanOrEqual" allowBlank="1" showInputMessage="1" showErrorMessage="1" sqref="BH2 BH4:BH85" xr:uid="{00000000-0002-0000-0800-000000000000}">
      <formula1>0</formula1>
    </dataValidation>
    <dataValidation type="whole" allowBlank="1" showInputMessage="1" showErrorMessage="1" sqref="R4:V85 Y4:AE85 AY4:BA85 D4:E85 Q39:Q85 O4:P85 AG4:AT85" xr:uid="{00000000-0002-0000-08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0">
    <pageSetUpPr fitToPage="1"/>
  </sheetPr>
  <dimension ref="A1:BO96"/>
  <sheetViews>
    <sheetView zoomScaleNormal="100" workbookViewId="0">
      <pane xSplit="2" topLeftCell="C1" activePane="topRight" state="frozen"/>
      <selection activeCell="W2" sqref="W2"/>
      <selection pane="topRight" activeCell="B1" sqref="B1:B1048576"/>
    </sheetView>
  </sheetViews>
  <sheetFormatPr baseColWidth="10" defaultColWidth="9.1640625" defaultRowHeight="15" x14ac:dyDescent="0.2"/>
  <cols>
    <col min="1" max="1" width="5.5" customWidth="1"/>
    <col min="2" max="2" width="34.1640625" style="240" customWidth="1"/>
    <col min="3" max="3" width="18.1640625" style="3" bestFit="1" customWidth="1"/>
    <col min="4" max="4" width="3.6640625" bestFit="1" customWidth="1"/>
    <col min="5" max="5" width="4.33203125" bestFit="1" customWidth="1"/>
    <col min="6" max="6" width="3.6640625" bestFit="1" customWidth="1"/>
    <col min="7" max="8" width="5.1640625" bestFit="1" customWidth="1"/>
    <col min="9" max="9" width="4.6640625" customWidth="1"/>
    <col min="10" max="10" width="5.1640625" bestFit="1" customWidth="1"/>
    <col min="11" max="11" width="3.6640625" customWidth="1"/>
    <col min="12" max="12" width="4.5" customWidth="1"/>
    <col min="13" max="13" width="4" customWidth="1"/>
    <col min="14" max="18" width="3.6640625" bestFit="1" customWidth="1"/>
    <col min="19" max="19" width="4.33203125" bestFit="1" customWidth="1"/>
    <col min="20" max="20" width="3.6640625" bestFit="1" customWidth="1"/>
    <col min="21" max="21" width="4.33203125" bestFit="1" customWidth="1"/>
    <col min="22" max="22" width="4" bestFit="1" customWidth="1"/>
    <col min="23" max="23" width="3.6640625" bestFit="1" customWidth="1"/>
    <col min="24" max="24" width="4.33203125" bestFit="1" customWidth="1"/>
    <col min="25" max="25" width="3.6640625" bestFit="1" customWidth="1"/>
    <col min="26" max="26" width="4.33203125" bestFit="1" customWidth="1"/>
    <col min="27" max="28" width="3.6640625" bestFit="1" customWidth="1"/>
    <col min="29" max="29" width="4.33203125" bestFit="1" customWidth="1"/>
    <col min="30" max="30" width="3.6640625" bestFit="1" customWidth="1"/>
    <col min="31" max="31" width="4.33203125" bestFit="1" customWidth="1"/>
    <col min="32" max="33" width="3.6640625" bestFit="1" customWidth="1"/>
    <col min="34" max="34" width="4.33203125" bestFit="1" customWidth="1"/>
    <col min="35" max="35" width="3.6640625" bestFit="1" customWidth="1"/>
    <col min="36" max="36" width="4.33203125" bestFit="1" customWidth="1"/>
    <col min="37" max="37" width="3.6640625" bestFit="1" customWidth="1"/>
    <col min="38" max="41" width="3.6640625" customWidth="1"/>
    <col min="42" max="43" width="4.33203125" bestFit="1" customWidth="1"/>
    <col min="44" max="45" width="3.6640625" customWidth="1"/>
    <col min="46" max="46" width="4.33203125" bestFit="1" customWidth="1"/>
    <col min="47" max="50" width="3.6640625" customWidth="1"/>
    <col min="51" max="53" width="4.33203125" bestFit="1" customWidth="1"/>
    <col min="54" max="55" width="3.6640625" bestFit="1" customWidth="1"/>
    <col min="56" max="57" width="3.6640625" customWidth="1"/>
    <col min="58" max="58" width="3.6640625" bestFit="1" customWidth="1"/>
    <col min="59" max="59" width="5"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13" t="s">
        <v>103</v>
      </c>
      <c r="C2" s="13">
        <f>COUNTA(A4:A96)</f>
        <v>46</v>
      </c>
      <c r="D2" s="13">
        <f>SUM(F4:F96)</f>
        <v>46</v>
      </c>
      <c r="E2" s="13">
        <f>SUM(G4:G96)</f>
        <v>763</v>
      </c>
      <c r="F2" s="13">
        <f>IF(D2=0,0,E2/D2)</f>
        <v>16.586956521739129</v>
      </c>
      <c r="G2" s="13">
        <f>SUM(I4:I96)</f>
        <v>3754</v>
      </c>
      <c r="H2" s="13">
        <f>SUM(J4:J96)</f>
        <v>1223</v>
      </c>
      <c r="I2" s="13">
        <f>IF(E2=0,0,H2/E2)</f>
        <v>1.6028833551769333</v>
      </c>
      <c r="J2" s="13">
        <f>SUM(L4:L96)</f>
        <v>3670</v>
      </c>
      <c r="K2" s="13">
        <f>IF(E2=0,0,J2/E2)</f>
        <v>4.8099606815203142</v>
      </c>
      <c r="L2" s="13">
        <f>IF($C$2=0,0,COUNTIF(D4:D96,1)/$C$2*100)</f>
        <v>100</v>
      </c>
      <c r="M2" s="13">
        <f>IF($C$2=0,0,COUNTIF(E4:E96,1)/$C$2*100)</f>
        <v>100</v>
      </c>
      <c r="N2" s="17">
        <f>IF($C$2=0,0,SUM(N4:N96)/$C$2*100)</f>
        <v>58.695652173913047</v>
      </c>
      <c r="O2" s="13">
        <f t="shared" ref="O2:U2" si="0">IF($C$2=0,0,COUNTIF(O4:O96,1)/$C$2*100)</f>
        <v>84.782608695652172</v>
      </c>
      <c r="P2" s="13">
        <f t="shared" si="0"/>
        <v>78.260869565217391</v>
      </c>
      <c r="Q2" s="13">
        <f t="shared" si="0"/>
        <v>39.130434782608695</v>
      </c>
      <c r="R2" s="13">
        <f t="shared" si="0"/>
        <v>93.478260869565219</v>
      </c>
      <c r="S2" s="13">
        <f t="shared" si="0"/>
        <v>100</v>
      </c>
      <c r="T2" s="13">
        <f t="shared" si="0"/>
        <v>36.95652173913043</v>
      </c>
      <c r="U2" s="13">
        <f t="shared" si="0"/>
        <v>100</v>
      </c>
      <c r="V2" s="13">
        <f>IF(COUNTIF(U4:U102,0)=0,100,(COUNTIFS(V4:V102,1,U4:U102,0)/COUNTIF(U4:U102,0))*100)</f>
        <v>100</v>
      </c>
      <c r="W2" s="13">
        <f t="shared" ref="W2:AE2" si="1">IF($C$2=0,0,COUNTIF(W4:W96,1)/$C$2*100)</f>
        <v>23.913043478260871</v>
      </c>
      <c r="X2" s="13">
        <f t="shared" si="1"/>
        <v>100</v>
      </c>
      <c r="Y2" s="13">
        <f t="shared" si="1"/>
        <v>93.478260869565219</v>
      </c>
      <c r="Z2" s="13">
        <f t="shared" si="1"/>
        <v>100</v>
      </c>
      <c r="AA2" s="13">
        <f t="shared" si="1"/>
        <v>91.304347826086953</v>
      </c>
      <c r="AB2" s="13">
        <f t="shared" si="1"/>
        <v>97.826086956521735</v>
      </c>
      <c r="AC2" s="13">
        <f t="shared" si="1"/>
        <v>100</v>
      </c>
      <c r="AD2" s="13">
        <f t="shared" si="1"/>
        <v>86.956521739130437</v>
      </c>
      <c r="AE2" s="13">
        <f t="shared" si="1"/>
        <v>100</v>
      </c>
      <c r="AF2" s="13">
        <f>SUM(AF4:AF96)</f>
        <v>81</v>
      </c>
      <c r="AG2" s="13">
        <f t="shared" ref="AG2:AT2" si="2">IF($C$2=0,0,COUNTIF(AG4:AG96,1)/$C$2*100)</f>
        <v>97.826086956521735</v>
      </c>
      <c r="AH2" s="13">
        <f>IF($C$2=0,0,COUNTIF(AH4:AH96,1)/$C$2*100)</f>
        <v>100</v>
      </c>
      <c r="AI2" s="13">
        <f>IF($C$2=0,0,COUNTIF(AI4:AI96,1)/$C$2*100)</f>
        <v>63.04347826086957</v>
      </c>
      <c r="AJ2" s="13">
        <f t="shared" si="2"/>
        <v>100</v>
      </c>
      <c r="AK2" s="13">
        <f t="shared" si="2"/>
        <v>97.826086956521735</v>
      </c>
      <c r="AL2" s="13">
        <f t="shared" si="2"/>
        <v>89.130434782608688</v>
      </c>
      <c r="AM2" s="13">
        <f t="shared" si="2"/>
        <v>86.956521739130437</v>
      </c>
      <c r="AN2" s="13">
        <f t="shared" si="2"/>
        <v>78.260869565217391</v>
      </c>
      <c r="AO2" s="13">
        <f t="shared" si="2"/>
        <v>95.652173913043484</v>
      </c>
      <c r="AP2" s="13">
        <f>IF($C$2=0,0,COUNTIF(AP4:AP96,1)/$C$2*100)</f>
        <v>100</v>
      </c>
      <c r="AQ2" s="13">
        <f t="shared" si="2"/>
        <v>100</v>
      </c>
      <c r="AR2" s="13">
        <f t="shared" si="2"/>
        <v>89.130434782608688</v>
      </c>
      <c r="AS2" s="13">
        <f t="shared" si="2"/>
        <v>91.304347826086953</v>
      </c>
      <c r="AT2" s="13">
        <f t="shared" si="2"/>
        <v>100</v>
      </c>
      <c r="AU2" s="14">
        <f>IF(E2=0,0,(206.835-(84.6*(I2))-(1.015*(F2))))</f>
        <v>54.395307282466256</v>
      </c>
      <c r="AV2" s="14">
        <f>IF(E2=0,0,(0.39*F2)+(11.8*I2)-15.59)</f>
        <v>9.7929366345660718</v>
      </c>
      <c r="AW2" s="14">
        <f>IF(E2=0,0,((0.0588*K2*100)-(0.296*(D2/E2)*100)-15.8))</f>
        <v>10.698034076015727</v>
      </c>
      <c r="AX2" s="14">
        <f>IF(G2=0,0,(4.71*K2)+(0.5*F2)-21.43)</f>
        <v>9.5183930708302427</v>
      </c>
      <c r="AY2" s="13">
        <f>IF($C$2=0,0,COUNTIF(AY4:AY96,1)/$C$2*100)</f>
        <v>100</v>
      </c>
      <c r="AZ2" s="13">
        <f>IF($C$2=0,0,COUNTIF(AZ4:AZ96,1)/$C$2*100)</f>
        <v>100</v>
      </c>
      <c r="BA2" s="13">
        <f>IF($C$2=0,0,COUNTIF(BA4:BA96,1)/$C$2*100)</f>
        <v>100</v>
      </c>
      <c r="BG2" s="14">
        <f>IF(E2=0,0,AF2/E2*1000)</f>
        <v>106.15989515072084</v>
      </c>
      <c r="BH2" s="15">
        <f>E2/200/24/60</f>
        <v>2.6493055555555558E-3</v>
      </c>
      <c r="BI2" s="15">
        <f>IF($C$2=0,0,BH2/$C$2)</f>
        <v>5.7593599033816429E-5</v>
      </c>
      <c r="BJ2" s="13">
        <f>IF($C$2=0,0,D2/$C$2)</f>
        <v>1</v>
      </c>
      <c r="BK2" s="13">
        <f>IF($C$2=0,0,E2/$C$2)</f>
        <v>16.586956521739129</v>
      </c>
      <c r="BL2" s="13">
        <f>IF($C$2=0,0,AF2/$C$2)</f>
        <v>1.7608695652173914</v>
      </c>
      <c r="BM2" s="13">
        <f>(0.5*W2)+(0.5*X2)</f>
        <v>61.956521739130437</v>
      </c>
      <c r="BN2" s="13">
        <f>IF(C2=0,0,J2/G2*100)</f>
        <v>97.762386787426749</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32" x14ac:dyDescent="0.2">
      <c r="A4" s="3" t="s">
        <v>157</v>
      </c>
      <c r="B4" s="20" t="s">
        <v>1389</v>
      </c>
      <c r="C4" s="3" t="s">
        <v>194</v>
      </c>
      <c r="D4">
        <v>1</v>
      </c>
      <c r="E4">
        <v>1</v>
      </c>
      <c r="F4">
        <f>IF(B4="",0,(LEN(B4)-LEN(SUBSTITUTE(B4,". ","."))+1))</f>
        <v>1</v>
      </c>
      <c r="G4">
        <f>IF(B4="",0,LEN(B4)-LEN(SUBSTITUTE(B4," ",""))+1)</f>
        <v>11</v>
      </c>
      <c r="H4">
        <f>IF(F4=0,0,G4/F4)</f>
        <v>11</v>
      </c>
      <c r="I4">
        <f>LEN(SUBSTITUTE(B4," ",""))</f>
        <v>61</v>
      </c>
      <c r="J4">
        <v>19</v>
      </c>
      <c r="K4">
        <f>IF(G4=0,0,J4/G4)</f>
        <v>1.7272727272727273</v>
      </c>
      <c r="L4">
        <f>LEN(SUBSTITUTE(SUBSTITUTE(SUBSTITUTE(SUBSTITUTE(SUBSTITUTE(SUBSTITUTE(SUBSTITUTE(SUBSTITUTE(SUBSTITUTE(SUBSTITUTE(SUBSTITUTE(SUBSTITUTE(SUBSTITUTE(SUBSTITUTE(SUBSTITUTE(SUBSTITUTE(SUBSTITUTE(SUBSTITUTE(SUBSTITUTE(B4," ",""),".",""),",",""),"?",""),"!",""),";",""),"(",""),")",""),"[",""),"]",""),"-",""),"{",""),"}",""),"/",""),"+",""),"*",""),"_",""),"&amp;",""),"#",""))</f>
        <v>60</v>
      </c>
      <c r="M4" s="2">
        <f>IF(G4=0,0,L4/G4)</f>
        <v>5.4545454545454541</v>
      </c>
      <c r="N4">
        <v>1</v>
      </c>
      <c r="O4">
        <v>1</v>
      </c>
      <c r="P4">
        <v>1</v>
      </c>
      <c r="Q4">
        <v>0</v>
      </c>
      <c r="R4">
        <v>1</v>
      </c>
      <c r="S4">
        <v>1</v>
      </c>
      <c r="T4">
        <f>QUOTIENT((Q4+R4+S4),3)</f>
        <v>0</v>
      </c>
      <c r="U4">
        <v>1</v>
      </c>
      <c r="V4">
        <v>1</v>
      </c>
      <c r="W4">
        <f>QUOTIENT((P4+T4),2)</f>
        <v>0</v>
      </c>
      <c r="X4">
        <f>IF(U4=1,1,IF(V4=1,1,0))</f>
        <v>1</v>
      </c>
      <c r="Y4">
        <v>1</v>
      </c>
      <c r="Z4">
        <v>1</v>
      </c>
      <c r="AA4">
        <v>1</v>
      </c>
      <c r="AB4">
        <v>1</v>
      </c>
      <c r="AC4">
        <v>1</v>
      </c>
      <c r="AD4">
        <v>1</v>
      </c>
      <c r="AE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1</v>
      </c>
      <c r="AG4">
        <v>1</v>
      </c>
      <c r="AH4">
        <f>IF(G4&gt;0,IF((LEN(B4)-LEN(SUBSTITUTE(B4,"/","")))&gt;0,0,1),0)</f>
        <v>1</v>
      </c>
      <c r="AI4">
        <v>1</v>
      </c>
      <c r="AJ4">
        <v>1</v>
      </c>
      <c r="AK4">
        <f>IF(G4&gt;0,IF(((LEN(B4)-LEN(SUBSTITUTE(B4,"(","")))+(LEN(B4)-LEN(SUBSTITUTE(B4,")","")))+(LEN(B4)-LEN(SUBSTITUTE(B4,"[","")))+(LEN(B4)-LEN(SUBSTITUTE(B4,"]","")))+(LEN(B4)-LEN(SUBSTITUTE(B4,"{","")))+(LEN(B4)-LEN(SUBSTITUTE(B4,"}",""))))&gt;0,0,1),0)</f>
        <v>1</v>
      </c>
      <c r="AL4">
        <v>1</v>
      </c>
      <c r="AM4">
        <v>1</v>
      </c>
      <c r="AN4">
        <v>1</v>
      </c>
      <c r="AO4">
        <v>1</v>
      </c>
      <c r="AP4">
        <v>1</v>
      </c>
      <c r="AQ4">
        <v>1</v>
      </c>
      <c r="AR4">
        <v>1</v>
      </c>
      <c r="AS4">
        <v>1</v>
      </c>
      <c r="AT4" s="47">
        <v>1</v>
      </c>
      <c r="AU4">
        <f>IF(G4=0,0,(206.835-(84.6*(K4))-(1.015*(H4))))</f>
        <v>49.542727272727284</v>
      </c>
      <c r="AV4">
        <f>IF(G4=0,0,(0.39*H4)+(11.8*K4)-15.59)</f>
        <v>9.081818181818182</v>
      </c>
      <c r="AW4">
        <f>IF(G4=0,0,((0.0588*M4*100)-(0.296*(F4/G4)*100)-15.8))</f>
        <v>13.581818181818178</v>
      </c>
      <c r="AX4">
        <f>IF(I4=0,0,(4.71*M4)+(0.5*H4)-21.43)</f>
        <v>9.7609090909090881</v>
      </c>
      <c r="AY4" s="48">
        <v>1</v>
      </c>
      <c r="AZ4" s="48">
        <v>1</v>
      </c>
      <c r="BA4" s="48">
        <v>1</v>
      </c>
      <c r="BB4">
        <v>4</v>
      </c>
      <c r="BG4">
        <f t="shared" ref="BG4:BG49" si="3">IF(G4=0,0,AF4/G4*1000)</f>
        <v>90.909090909090907</v>
      </c>
      <c r="BH4" s="11">
        <f>G4/200/24/60</f>
        <v>3.8194444444444444E-5</v>
      </c>
    </row>
    <row r="5" spans="1:67" ht="32" x14ac:dyDescent="0.2">
      <c r="A5" s="3" t="s">
        <v>158</v>
      </c>
      <c r="B5" s="20" t="s">
        <v>1390</v>
      </c>
      <c r="C5" s="3" t="s">
        <v>194</v>
      </c>
      <c r="D5">
        <v>1</v>
      </c>
      <c r="E5">
        <v>1</v>
      </c>
      <c r="F5">
        <f t="shared" ref="F5:F61" si="4">IF(B5="",0,(LEN(B5)-LEN(SUBSTITUTE(B5,". ","."))+1))</f>
        <v>1</v>
      </c>
      <c r="G5">
        <f t="shared" ref="G5:G61" si="5">IF(B5="",0,LEN(B5)-LEN(SUBSTITUTE(B5," ",""))+1)</f>
        <v>10</v>
      </c>
      <c r="H5">
        <f t="shared" ref="H5:H61" si="6">IF(F5=0,0,G5/F5)</f>
        <v>10</v>
      </c>
      <c r="I5" s="54">
        <f t="shared" ref="I5:I68" si="7">LEN(SUBSTITUTE(B5," ",""))</f>
        <v>52</v>
      </c>
      <c r="J5">
        <v>17</v>
      </c>
      <c r="K5">
        <f t="shared" ref="K5:K61" si="8">IF(G5=0,0,J5/G5)</f>
        <v>1.7</v>
      </c>
      <c r="L5">
        <f t="shared" ref="L5:L68" si="9">LEN(SUBSTITUTE(SUBSTITUTE(SUBSTITUTE(SUBSTITUTE(SUBSTITUTE(SUBSTITUTE(SUBSTITUTE(SUBSTITUTE(SUBSTITUTE(SUBSTITUTE(SUBSTITUTE(SUBSTITUTE(SUBSTITUTE(SUBSTITUTE(SUBSTITUTE(SUBSTITUTE(SUBSTITUTE(SUBSTITUTE(SUBSTITUTE(B5," ",""),".",""),",",""),"?",""),"!",""),";",""),"(",""),")",""),"[",""),"]",""),"-",""),"{",""),"}",""),"/",""),"+",""),"*",""),"_",""),"&amp;",""),"#",""))</f>
        <v>51</v>
      </c>
      <c r="M5" s="2">
        <f t="shared" ref="M5:M61" si="10">IF(G5=0,0,L5/G5)</f>
        <v>5.0999999999999996</v>
      </c>
      <c r="N5">
        <v>1</v>
      </c>
      <c r="O5">
        <v>1</v>
      </c>
      <c r="P5">
        <v>1</v>
      </c>
      <c r="Q5">
        <v>0</v>
      </c>
      <c r="R5" s="54">
        <v>1</v>
      </c>
      <c r="S5">
        <v>1</v>
      </c>
      <c r="T5">
        <f t="shared" ref="T5:T61" si="11">QUOTIENT((Q5+R5+S5),3)</f>
        <v>0</v>
      </c>
      <c r="U5">
        <v>1</v>
      </c>
      <c r="V5">
        <v>1</v>
      </c>
      <c r="W5">
        <f t="shared" ref="W5:W61" si="12">QUOTIENT((P5+T5),2)</f>
        <v>0</v>
      </c>
      <c r="X5">
        <f t="shared" ref="X5:X61" si="13">IF(U5=1,1,IF(V5=1,1,0))</f>
        <v>1</v>
      </c>
      <c r="Y5">
        <v>1</v>
      </c>
      <c r="Z5">
        <v>1</v>
      </c>
      <c r="AA5">
        <v>1</v>
      </c>
      <c r="AB5">
        <v>1</v>
      </c>
      <c r="AC5">
        <v>1</v>
      </c>
      <c r="AD5">
        <v>1</v>
      </c>
      <c r="AE5">
        <v>1</v>
      </c>
      <c r="AF5">
        <f t="shared" ref="AF5:AF68" si="14">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v>
      </c>
      <c r="AG5">
        <v>1</v>
      </c>
      <c r="AH5">
        <f t="shared" ref="AH5:AH68" si="15">IF(G5&gt;0,IF((LEN(B5)-LEN(SUBSTITUTE(B5,"/","")))&gt;0,0,1),0)</f>
        <v>1</v>
      </c>
      <c r="AI5">
        <v>1</v>
      </c>
      <c r="AJ5">
        <v>1</v>
      </c>
      <c r="AK5">
        <f t="shared" ref="AK5:AK68" si="16">IF(G5&gt;0,IF(((LEN(B5)-LEN(SUBSTITUTE(B5,"(","")))+(LEN(B5)-LEN(SUBSTITUTE(B5,")","")))+(LEN(B5)-LEN(SUBSTITUTE(B5,"[","")))+(LEN(B5)-LEN(SUBSTITUTE(B5,"]","")))+(LEN(B5)-LEN(SUBSTITUTE(B5,"{","")))+(LEN(B5)-LEN(SUBSTITUTE(B5,"}",""))))&gt;0,0,1),0)</f>
        <v>1</v>
      </c>
      <c r="AL5">
        <v>1</v>
      </c>
      <c r="AM5">
        <v>1</v>
      </c>
      <c r="AN5">
        <v>1</v>
      </c>
      <c r="AO5">
        <v>1</v>
      </c>
      <c r="AP5">
        <v>1</v>
      </c>
      <c r="AQ5">
        <v>1</v>
      </c>
      <c r="AR5">
        <v>1</v>
      </c>
      <c r="AS5">
        <v>1</v>
      </c>
      <c r="AT5" s="47">
        <v>1</v>
      </c>
      <c r="AU5">
        <f t="shared" ref="AU5:AU61" si="17">IF(G5=0,0,(206.835-(84.6*(K5))-(1.015*(H5))))</f>
        <v>52.865000000000016</v>
      </c>
      <c r="AV5">
        <f t="shared" ref="AV5:AV61" si="18">IF(G5=0,0,(0.39*H5)+(11.8*K5)-15.59)</f>
        <v>8.370000000000001</v>
      </c>
      <c r="AW5" s="54">
        <f t="shared" ref="AW5:AW68" si="19">IF(G5=0,0,((0.0588*M5*100)-(0.296*(F5/G5)*100)-15.8))</f>
        <v>11.227999999999998</v>
      </c>
      <c r="AX5">
        <f t="shared" ref="AX5:AX61" si="20">IF(I5=0,0,(4.71*M5)+(0.5*H5)-21.43)</f>
        <v>7.5909999999999975</v>
      </c>
      <c r="AY5" s="48">
        <v>1</v>
      </c>
      <c r="AZ5" s="48">
        <v>1</v>
      </c>
      <c r="BA5" s="48">
        <v>1</v>
      </c>
      <c r="BB5">
        <v>4</v>
      </c>
      <c r="BG5">
        <f t="shared" si="3"/>
        <v>100</v>
      </c>
      <c r="BH5" s="11">
        <f t="shared" ref="BH5:BH61" si="21">G5/200/24/60</f>
        <v>3.4722222222222222E-5</v>
      </c>
    </row>
    <row r="6" spans="1:67" ht="32" x14ac:dyDescent="0.2">
      <c r="A6" s="3" t="s">
        <v>159</v>
      </c>
      <c r="B6" s="21" t="s">
        <v>1391</v>
      </c>
      <c r="C6" s="3" t="s">
        <v>194</v>
      </c>
      <c r="D6">
        <v>1</v>
      </c>
      <c r="E6">
        <v>1</v>
      </c>
      <c r="F6">
        <f t="shared" si="4"/>
        <v>1</v>
      </c>
      <c r="G6">
        <f t="shared" si="5"/>
        <v>10</v>
      </c>
      <c r="H6">
        <f t="shared" si="6"/>
        <v>10</v>
      </c>
      <c r="I6" s="54">
        <f t="shared" si="7"/>
        <v>50</v>
      </c>
      <c r="J6">
        <v>15</v>
      </c>
      <c r="K6">
        <f t="shared" si="8"/>
        <v>1.5</v>
      </c>
      <c r="L6">
        <f t="shared" si="9"/>
        <v>49</v>
      </c>
      <c r="M6" s="2">
        <f t="shared" si="10"/>
        <v>4.9000000000000004</v>
      </c>
      <c r="N6">
        <v>1</v>
      </c>
      <c r="O6">
        <v>1</v>
      </c>
      <c r="P6">
        <v>1</v>
      </c>
      <c r="Q6">
        <v>0</v>
      </c>
      <c r="R6" s="54">
        <v>1</v>
      </c>
      <c r="S6">
        <v>1</v>
      </c>
      <c r="T6">
        <f t="shared" si="11"/>
        <v>0</v>
      </c>
      <c r="U6">
        <v>1</v>
      </c>
      <c r="V6">
        <v>1</v>
      </c>
      <c r="W6">
        <f t="shared" si="12"/>
        <v>0</v>
      </c>
      <c r="X6">
        <f t="shared" si="13"/>
        <v>1</v>
      </c>
      <c r="Y6">
        <v>1</v>
      </c>
      <c r="Z6">
        <v>1</v>
      </c>
      <c r="AA6">
        <v>1</v>
      </c>
      <c r="AB6">
        <v>1</v>
      </c>
      <c r="AC6">
        <v>1</v>
      </c>
      <c r="AD6">
        <v>1</v>
      </c>
      <c r="AE6">
        <v>1</v>
      </c>
      <c r="AF6">
        <f t="shared" si="14"/>
        <v>1</v>
      </c>
      <c r="AG6">
        <v>1</v>
      </c>
      <c r="AH6">
        <f t="shared" si="15"/>
        <v>1</v>
      </c>
      <c r="AI6">
        <v>1</v>
      </c>
      <c r="AJ6">
        <v>1</v>
      </c>
      <c r="AK6">
        <f t="shared" si="16"/>
        <v>1</v>
      </c>
      <c r="AL6">
        <v>1</v>
      </c>
      <c r="AM6">
        <v>1</v>
      </c>
      <c r="AN6">
        <v>1</v>
      </c>
      <c r="AO6">
        <v>1</v>
      </c>
      <c r="AP6">
        <v>1</v>
      </c>
      <c r="AQ6">
        <v>1</v>
      </c>
      <c r="AR6">
        <v>1</v>
      </c>
      <c r="AS6">
        <v>1</v>
      </c>
      <c r="AT6" s="47">
        <v>1</v>
      </c>
      <c r="AU6">
        <f t="shared" si="17"/>
        <v>69.785000000000025</v>
      </c>
      <c r="AV6">
        <f t="shared" si="18"/>
        <v>6.0100000000000016</v>
      </c>
      <c r="AW6" s="54">
        <f t="shared" si="19"/>
        <v>10.051999999999996</v>
      </c>
      <c r="AX6">
        <f t="shared" si="20"/>
        <v>6.6490000000000009</v>
      </c>
      <c r="AY6" s="48">
        <v>1</v>
      </c>
      <c r="AZ6" s="48">
        <v>1</v>
      </c>
      <c r="BA6" s="48">
        <v>1</v>
      </c>
      <c r="BB6">
        <v>4</v>
      </c>
      <c r="BG6">
        <f t="shared" si="3"/>
        <v>100</v>
      </c>
      <c r="BH6" s="11">
        <f t="shared" si="21"/>
        <v>3.4722222222222222E-5</v>
      </c>
      <c r="BK6" s="11"/>
      <c r="BL6" s="11"/>
    </row>
    <row r="7" spans="1:67" ht="32" x14ac:dyDescent="0.2">
      <c r="A7" s="3" t="s">
        <v>160</v>
      </c>
      <c r="B7" s="21" t="s">
        <v>1392</v>
      </c>
      <c r="C7" s="3" t="s">
        <v>194</v>
      </c>
      <c r="D7">
        <v>1</v>
      </c>
      <c r="E7">
        <v>1</v>
      </c>
      <c r="F7">
        <f t="shared" si="4"/>
        <v>1</v>
      </c>
      <c r="G7">
        <f t="shared" si="5"/>
        <v>10</v>
      </c>
      <c r="H7">
        <f t="shared" si="6"/>
        <v>10</v>
      </c>
      <c r="I7" s="54">
        <f t="shared" si="7"/>
        <v>49</v>
      </c>
      <c r="J7">
        <v>15</v>
      </c>
      <c r="K7">
        <f t="shared" si="8"/>
        <v>1.5</v>
      </c>
      <c r="L7">
        <f t="shared" si="9"/>
        <v>48</v>
      </c>
      <c r="M7" s="2">
        <f t="shared" si="10"/>
        <v>4.8</v>
      </c>
      <c r="N7">
        <v>1</v>
      </c>
      <c r="O7">
        <v>1</v>
      </c>
      <c r="P7">
        <v>1</v>
      </c>
      <c r="Q7">
        <v>0</v>
      </c>
      <c r="R7" s="54">
        <v>1</v>
      </c>
      <c r="S7">
        <v>1</v>
      </c>
      <c r="T7">
        <f t="shared" si="11"/>
        <v>0</v>
      </c>
      <c r="U7">
        <v>1</v>
      </c>
      <c r="V7">
        <v>1</v>
      </c>
      <c r="W7">
        <f t="shared" si="12"/>
        <v>0</v>
      </c>
      <c r="X7">
        <f t="shared" si="13"/>
        <v>1</v>
      </c>
      <c r="Y7">
        <v>1</v>
      </c>
      <c r="Z7">
        <v>1</v>
      </c>
      <c r="AA7">
        <v>1</v>
      </c>
      <c r="AB7">
        <v>1</v>
      </c>
      <c r="AC7">
        <v>1</v>
      </c>
      <c r="AD7">
        <v>1</v>
      </c>
      <c r="AE7">
        <v>1</v>
      </c>
      <c r="AF7">
        <f t="shared" si="14"/>
        <v>1</v>
      </c>
      <c r="AG7">
        <v>1</v>
      </c>
      <c r="AH7">
        <f t="shared" si="15"/>
        <v>1</v>
      </c>
      <c r="AI7">
        <v>1</v>
      </c>
      <c r="AJ7">
        <v>1</v>
      </c>
      <c r="AK7">
        <f t="shared" si="16"/>
        <v>1</v>
      </c>
      <c r="AL7">
        <v>1</v>
      </c>
      <c r="AM7">
        <v>1</v>
      </c>
      <c r="AN7">
        <v>1</v>
      </c>
      <c r="AO7">
        <v>1</v>
      </c>
      <c r="AP7">
        <v>1</v>
      </c>
      <c r="AQ7">
        <v>1</v>
      </c>
      <c r="AR7">
        <v>1</v>
      </c>
      <c r="AS7">
        <v>1</v>
      </c>
      <c r="AT7" s="47">
        <v>1</v>
      </c>
      <c r="AU7">
        <f t="shared" si="17"/>
        <v>69.785000000000025</v>
      </c>
      <c r="AV7">
        <f t="shared" si="18"/>
        <v>6.0100000000000016</v>
      </c>
      <c r="AW7" s="54">
        <f t="shared" si="19"/>
        <v>9.4639999999999986</v>
      </c>
      <c r="AX7">
        <f t="shared" si="20"/>
        <v>6.1780000000000008</v>
      </c>
      <c r="AY7" s="48">
        <v>1</v>
      </c>
      <c r="AZ7" s="48">
        <v>1</v>
      </c>
      <c r="BA7" s="48">
        <v>1</v>
      </c>
      <c r="BB7">
        <v>3</v>
      </c>
      <c r="BG7">
        <f t="shared" si="3"/>
        <v>100</v>
      </c>
      <c r="BH7" s="11">
        <f t="shared" si="21"/>
        <v>3.4722222222222222E-5</v>
      </c>
    </row>
    <row r="8" spans="1:67" ht="48" x14ac:dyDescent="0.2">
      <c r="A8" s="3">
        <v>2</v>
      </c>
      <c r="B8" s="20" t="s">
        <v>1393</v>
      </c>
      <c r="C8" s="3" t="s">
        <v>195</v>
      </c>
      <c r="D8">
        <v>1</v>
      </c>
      <c r="E8">
        <v>1</v>
      </c>
      <c r="F8">
        <f t="shared" si="4"/>
        <v>1</v>
      </c>
      <c r="G8">
        <f t="shared" si="5"/>
        <v>14</v>
      </c>
      <c r="H8">
        <f t="shared" si="6"/>
        <v>14</v>
      </c>
      <c r="I8" s="54">
        <f t="shared" si="7"/>
        <v>81</v>
      </c>
      <c r="J8">
        <v>26</v>
      </c>
      <c r="K8">
        <f t="shared" si="8"/>
        <v>1.8571428571428572</v>
      </c>
      <c r="L8">
        <f t="shared" si="9"/>
        <v>79</v>
      </c>
      <c r="M8" s="2">
        <f t="shared" si="10"/>
        <v>5.6428571428571432</v>
      </c>
      <c r="N8">
        <v>1</v>
      </c>
      <c r="O8">
        <v>1</v>
      </c>
      <c r="P8">
        <v>1</v>
      </c>
      <c r="Q8">
        <v>0</v>
      </c>
      <c r="R8" s="54">
        <v>1</v>
      </c>
      <c r="S8">
        <v>1</v>
      </c>
      <c r="T8">
        <f t="shared" si="11"/>
        <v>0</v>
      </c>
      <c r="U8">
        <v>1</v>
      </c>
      <c r="V8">
        <v>1</v>
      </c>
      <c r="W8">
        <f t="shared" si="12"/>
        <v>0</v>
      </c>
      <c r="X8">
        <f t="shared" si="13"/>
        <v>1</v>
      </c>
      <c r="Y8">
        <v>1</v>
      </c>
      <c r="Z8">
        <v>1</v>
      </c>
      <c r="AA8">
        <v>1</v>
      </c>
      <c r="AB8">
        <v>1</v>
      </c>
      <c r="AC8">
        <v>1</v>
      </c>
      <c r="AD8">
        <v>1</v>
      </c>
      <c r="AE8">
        <v>1</v>
      </c>
      <c r="AF8">
        <f t="shared" si="14"/>
        <v>2</v>
      </c>
      <c r="AG8">
        <v>1</v>
      </c>
      <c r="AH8">
        <f t="shared" si="15"/>
        <v>1</v>
      </c>
      <c r="AI8">
        <v>1</v>
      </c>
      <c r="AJ8">
        <v>1</v>
      </c>
      <c r="AK8">
        <f t="shared" si="16"/>
        <v>1</v>
      </c>
      <c r="AL8">
        <v>1</v>
      </c>
      <c r="AM8">
        <v>1</v>
      </c>
      <c r="AN8">
        <v>1</v>
      </c>
      <c r="AO8">
        <v>1</v>
      </c>
      <c r="AP8">
        <v>1</v>
      </c>
      <c r="AQ8">
        <v>1</v>
      </c>
      <c r="AR8">
        <v>1</v>
      </c>
      <c r="AS8">
        <v>1</v>
      </c>
      <c r="AT8" s="47">
        <v>1</v>
      </c>
      <c r="AU8">
        <f t="shared" si="17"/>
        <v>35.510714285714307</v>
      </c>
      <c r="AV8">
        <f t="shared" si="18"/>
        <v>11.784285714285716</v>
      </c>
      <c r="AW8" s="54">
        <f t="shared" si="19"/>
        <v>15.265714285714292</v>
      </c>
      <c r="AX8">
        <f t="shared" si="20"/>
        <v>12.147857142857141</v>
      </c>
      <c r="AY8" s="48">
        <v>1</v>
      </c>
      <c r="AZ8" s="48">
        <v>1</v>
      </c>
      <c r="BA8" s="48">
        <v>1</v>
      </c>
      <c r="BB8">
        <v>4</v>
      </c>
      <c r="BG8">
        <f t="shared" si="3"/>
        <v>142.85714285714286</v>
      </c>
      <c r="BH8" s="11">
        <f t="shared" si="21"/>
        <v>4.8611111111111115E-5</v>
      </c>
    </row>
    <row r="9" spans="1:67" ht="32" x14ac:dyDescent="0.2">
      <c r="A9" s="3">
        <v>3</v>
      </c>
      <c r="B9" s="20" t="s">
        <v>1394</v>
      </c>
      <c r="C9" s="3" t="s">
        <v>194</v>
      </c>
      <c r="D9">
        <v>1</v>
      </c>
      <c r="E9">
        <v>1</v>
      </c>
      <c r="F9">
        <f t="shared" si="4"/>
        <v>1</v>
      </c>
      <c r="G9">
        <f t="shared" si="5"/>
        <v>10</v>
      </c>
      <c r="H9">
        <f t="shared" si="6"/>
        <v>10</v>
      </c>
      <c r="I9" s="54">
        <f t="shared" si="7"/>
        <v>44</v>
      </c>
      <c r="J9">
        <v>13</v>
      </c>
      <c r="K9">
        <f t="shared" si="8"/>
        <v>1.3</v>
      </c>
      <c r="L9">
        <f t="shared" si="9"/>
        <v>43</v>
      </c>
      <c r="M9" s="2">
        <f t="shared" si="10"/>
        <v>4.3</v>
      </c>
      <c r="N9">
        <v>0</v>
      </c>
      <c r="O9">
        <v>1</v>
      </c>
      <c r="P9">
        <v>1</v>
      </c>
      <c r="Q9">
        <v>0</v>
      </c>
      <c r="R9" s="54">
        <v>1</v>
      </c>
      <c r="S9">
        <v>1</v>
      </c>
      <c r="T9">
        <f t="shared" si="11"/>
        <v>0</v>
      </c>
      <c r="U9">
        <v>1</v>
      </c>
      <c r="V9">
        <v>1</v>
      </c>
      <c r="W9">
        <f t="shared" si="12"/>
        <v>0</v>
      </c>
      <c r="X9">
        <f t="shared" si="13"/>
        <v>1</v>
      </c>
      <c r="Y9">
        <v>0</v>
      </c>
      <c r="Z9">
        <v>1</v>
      </c>
      <c r="AA9">
        <v>1</v>
      </c>
      <c r="AB9">
        <v>1</v>
      </c>
      <c r="AC9">
        <v>1</v>
      </c>
      <c r="AD9">
        <v>1</v>
      </c>
      <c r="AE9">
        <v>1</v>
      </c>
      <c r="AF9">
        <f t="shared" si="14"/>
        <v>1</v>
      </c>
      <c r="AG9">
        <v>1</v>
      </c>
      <c r="AH9">
        <f t="shared" si="15"/>
        <v>1</v>
      </c>
      <c r="AI9">
        <v>1</v>
      </c>
      <c r="AJ9">
        <v>1</v>
      </c>
      <c r="AK9">
        <f t="shared" si="16"/>
        <v>1</v>
      </c>
      <c r="AL9">
        <v>1</v>
      </c>
      <c r="AM9">
        <v>1</v>
      </c>
      <c r="AN9">
        <v>1</v>
      </c>
      <c r="AO9">
        <v>1</v>
      </c>
      <c r="AP9">
        <v>1</v>
      </c>
      <c r="AQ9">
        <v>1</v>
      </c>
      <c r="AR9">
        <v>1</v>
      </c>
      <c r="AS9">
        <v>1</v>
      </c>
      <c r="AT9" s="47">
        <v>1</v>
      </c>
      <c r="AU9">
        <f t="shared" si="17"/>
        <v>86.705000000000013</v>
      </c>
      <c r="AV9">
        <f t="shared" si="18"/>
        <v>3.6500000000000021</v>
      </c>
      <c r="AW9" s="54">
        <f t="shared" si="19"/>
        <v>6.5239999999999938</v>
      </c>
      <c r="AX9">
        <f t="shared" si="20"/>
        <v>3.8230000000000004</v>
      </c>
      <c r="AY9" s="48">
        <v>1</v>
      </c>
      <c r="AZ9" s="48">
        <v>1</v>
      </c>
      <c r="BA9" s="48">
        <v>1</v>
      </c>
      <c r="BB9">
        <v>1</v>
      </c>
      <c r="BG9">
        <f t="shared" si="3"/>
        <v>100</v>
      </c>
      <c r="BH9" s="11">
        <f t="shared" si="21"/>
        <v>3.4722222222222222E-5</v>
      </c>
    </row>
    <row r="10" spans="1:67" ht="32" x14ac:dyDescent="0.2">
      <c r="A10" s="3">
        <v>4</v>
      </c>
      <c r="B10" s="20" t="s">
        <v>1395</v>
      </c>
      <c r="C10" s="3" t="s">
        <v>194</v>
      </c>
      <c r="D10">
        <v>1</v>
      </c>
      <c r="E10">
        <v>1</v>
      </c>
      <c r="F10">
        <f t="shared" si="4"/>
        <v>1</v>
      </c>
      <c r="G10">
        <f t="shared" si="5"/>
        <v>12</v>
      </c>
      <c r="H10">
        <f t="shared" si="6"/>
        <v>12</v>
      </c>
      <c r="I10" s="54">
        <f t="shared" si="7"/>
        <v>69</v>
      </c>
      <c r="J10">
        <v>25</v>
      </c>
      <c r="K10">
        <f t="shared" si="8"/>
        <v>2.0833333333333335</v>
      </c>
      <c r="L10">
        <f t="shared" si="9"/>
        <v>67</v>
      </c>
      <c r="M10" s="2">
        <f t="shared" si="10"/>
        <v>5.583333333333333</v>
      </c>
      <c r="N10">
        <v>0</v>
      </c>
      <c r="O10">
        <v>1</v>
      </c>
      <c r="P10">
        <v>1</v>
      </c>
      <c r="Q10">
        <v>0</v>
      </c>
      <c r="R10" s="54">
        <v>1</v>
      </c>
      <c r="S10">
        <v>1</v>
      </c>
      <c r="T10">
        <f t="shared" si="11"/>
        <v>0</v>
      </c>
      <c r="U10">
        <v>1</v>
      </c>
      <c r="V10">
        <v>1</v>
      </c>
      <c r="W10">
        <f t="shared" si="12"/>
        <v>0</v>
      </c>
      <c r="X10">
        <f t="shared" si="13"/>
        <v>1</v>
      </c>
      <c r="Y10">
        <v>1</v>
      </c>
      <c r="Z10">
        <v>1</v>
      </c>
      <c r="AA10">
        <v>1</v>
      </c>
      <c r="AB10">
        <v>1</v>
      </c>
      <c r="AC10">
        <v>1</v>
      </c>
      <c r="AD10">
        <v>1</v>
      </c>
      <c r="AE10">
        <v>1</v>
      </c>
      <c r="AF10">
        <f t="shared" si="14"/>
        <v>2</v>
      </c>
      <c r="AG10">
        <v>1</v>
      </c>
      <c r="AH10">
        <f t="shared" si="15"/>
        <v>1</v>
      </c>
      <c r="AI10">
        <v>1</v>
      </c>
      <c r="AJ10">
        <v>1</v>
      </c>
      <c r="AK10">
        <f t="shared" si="16"/>
        <v>1</v>
      </c>
      <c r="AL10">
        <v>1</v>
      </c>
      <c r="AM10">
        <v>1</v>
      </c>
      <c r="AN10">
        <v>1</v>
      </c>
      <c r="AO10">
        <v>1</v>
      </c>
      <c r="AP10">
        <v>1</v>
      </c>
      <c r="AQ10">
        <v>1</v>
      </c>
      <c r="AR10">
        <v>1</v>
      </c>
      <c r="AS10">
        <v>1</v>
      </c>
      <c r="AT10" s="47">
        <v>1</v>
      </c>
      <c r="AU10">
        <f t="shared" si="17"/>
        <v>18.405000000000008</v>
      </c>
      <c r="AV10">
        <f t="shared" si="18"/>
        <v>13.673333333333336</v>
      </c>
      <c r="AW10" s="54">
        <f t="shared" si="19"/>
        <v>14.563333333333333</v>
      </c>
      <c r="AX10">
        <f t="shared" si="20"/>
        <v>10.8675</v>
      </c>
      <c r="AY10" s="48">
        <v>1</v>
      </c>
      <c r="AZ10" s="48">
        <v>1</v>
      </c>
      <c r="BA10" s="48">
        <v>1</v>
      </c>
      <c r="BB10">
        <v>4</v>
      </c>
      <c r="BG10">
        <f t="shared" si="3"/>
        <v>166.66666666666666</v>
      </c>
      <c r="BH10" s="11">
        <f t="shared" si="21"/>
        <v>4.1666666666666665E-5</v>
      </c>
    </row>
    <row r="11" spans="1:67" ht="48" x14ac:dyDescent="0.2">
      <c r="A11" s="3">
        <v>5</v>
      </c>
      <c r="B11" s="20" t="s">
        <v>1396</v>
      </c>
      <c r="C11" s="3" t="s">
        <v>194</v>
      </c>
      <c r="D11">
        <v>1</v>
      </c>
      <c r="E11">
        <v>1</v>
      </c>
      <c r="F11">
        <f t="shared" si="4"/>
        <v>1</v>
      </c>
      <c r="G11">
        <f t="shared" si="5"/>
        <v>16</v>
      </c>
      <c r="H11">
        <f t="shared" si="6"/>
        <v>16</v>
      </c>
      <c r="I11" s="54">
        <f t="shared" si="7"/>
        <v>75</v>
      </c>
      <c r="J11">
        <v>26</v>
      </c>
      <c r="K11">
        <f t="shared" si="8"/>
        <v>1.625</v>
      </c>
      <c r="L11">
        <f t="shared" si="9"/>
        <v>74</v>
      </c>
      <c r="M11" s="2">
        <f t="shared" si="10"/>
        <v>4.625</v>
      </c>
      <c r="N11">
        <v>1</v>
      </c>
      <c r="O11">
        <v>1</v>
      </c>
      <c r="P11">
        <v>0</v>
      </c>
      <c r="Q11">
        <v>1</v>
      </c>
      <c r="R11" s="54">
        <v>1</v>
      </c>
      <c r="S11">
        <v>1</v>
      </c>
      <c r="T11">
        <f t="shared" si="11"/>
        <v>1</v>
      </c>
      <c r="U11">
        <v>1</v>
      </c>
      <c r="V11">
        <v>1</v>
      </c>
      <c r="W11">
        <f t="shared" si="12"/>
        <v>0</v>
      </c>
      <c r="X11">
        <f t="shared" si="13"/>
        <v>1</v>
      </c>
      <c r="Y11">
        <v>1</v>
      </c>
      <c r="Z11">
        <v>1</v>
      </c>
      <c r="AA11">
        <v>0</v>
      </c>
      <c r="AB11">
        <v>1</v>
      </c>
      <c r="AC11">
        <v>1</v>
      </c>
      <c r="AD11">
        <v>0</v>
      </c>
      <c r="AE11">
        <v>1</v>
      </c>
      <c r="AF11">
        <f t="shared" si="14"/>
        <v>1</v>
      </c>
      <c r="AG11">
        <v>1</v>
      </c>
      <c r="AH11">
        <f t="shared" si="15"/>
        <v>1</v>
      </c>
      <c r="AI11">
        <v>0</v>
      </c>
      <c r="AJ11">
        <v>1</v>
      </c>
      <c r="AK11">
        <f t="shared" si="16"/>
        <v>1</v>
      </c>
      <c r="AL11">
        <v>0</v>
      </c>
      <c r="AM11">
        <v>0</v>
      </c>
      <c r="AN11">
        <v>1</v>
      </c>
      <c r="AO11">
        <v>0</v>
      </c>
      <c r="AP11">
        <v>1</v>
      </c>
      <c r="AQ11">
        <v>1</v>
      </c>
      <c r="AR11">
        <v>1</v>
      </c>
      <c r="AS11">
        <v>0</v>
      </c>
      <c r="AT11" s="47">
        <v>1</v>
      </c>
      <c r="AU11">
        <f t="shared" si="17"/>
        <v>53.120000000000019</v>
      </c>
      <c r="AV11">
        <f t="shared" si="18"/>
        <v>9.8249999999999993</v>
      </c>
      <c r="AW11" s="54">
        <f t="shared" si="19"/>
        <v>9.5449999999999946</v>
      </c>
      <c r="AX11">
        <f t="shared" si="20"/>
        <v>8.3537500000000016</v>
      </c>
      <c r="AY11" s="48">
        <v>1</v>
      </c>
      <c r="AZ11" s="48">
        <v>1</v>
      </c>
      <c r="BA11" s="48">
        <v>1</v>
      </c>
      <c r="BB11">
        <v>4</v>
      </c>
      <c r="BG11">
        <f t="shared" si="3"/>
        <v>62.5</v>
      </c>
      <c r="BH11" s="11">
        <f t="shared" si="21"/>
        <v>5.5555555555555558E-5</v>
      </c>
    </row>
    <row r="12" spans="1:67" ht="64" x14ac:dyDescent="0.2">
      <c r="A12" s="3">
        <v>6</v>
      </c>
      <c r="B12" s="19" t="s">
        <v>1361</v>
      </c>
      <c r="C12" s="3" t="s">
        <v>194</v>
      </c>
      <c r="D12">
        <v>1</v>
      </c>
      <c r="E12">
        <v>1</v>
      </c>
      <c r="F12">
        <f t="shared" si="4"/>
        <v>1</v>
      </c>
      <c r="G12">
        <f t="shared" si="5"/>
        <v>28</v>
      </c>
      <c r="H12">
        <f t="shared" si="6"/>
        <v>28</v>
      </c>
      <c r="I12" s="54">
        <f t="shared" si="7"/>
        <v>136</v>
      </c>
      <c r="J12">
        <v>45</v>
      </c>
      <c r="K12">
        <f t="shared" si="8"/>
        <v>1.6071428571428572</v>
      </c>
      <c r="L12">
        <f t="shared" si="9"/>
        <v>135</v>
      </c>
      <c r="M12" s="2">
        <f t="shared" si="10"/>
        <v>4.8214285714285712</v>
      </c>
      <c r="N12">
        <v>1</v>
      </c>
      <c r="O12">
        <v>1</v>
      </c>
      <c r="P12">
        <v>0</v>
      </c>
      <c r="Q12">
        <v>1</v>
      </c>
      <c r="R12" s="54">
        <v>0</v>
      </c>
      <c r="S12">
        <v>1</v>
      </c>
      <c r="T12">
        <f t="shared" si="11"/>
        <v>0</v>
      </c>
      <c r="U12">
        <v>1</v>
      </c>
      <c r="V12">
        <v>1</v>
      </c>
      <c r="W12">
        <f t="shared" si="12"/>
        <v>0</v>
      </c>
      <c r="X12">
        <f t="shared" si="13"/>
        <v>1</v>
      </c>
      <c r="Y12">
        <v>1</v>
      </c>
      <c r="Z12">
        <v>1</v>
      </c>
      <c r="AA12">
        <v>1</v>
      </c>
      <c r="AB12">
        <v>1</v>
      </c>
      <c r="AC12">
        <v>1</v>
      </c>
      <c r="AD12" s="54">
        <v>0</v>
      </c>
      <c r="AE12">
        <v>1</v>
      </c>
      <c r="AF12">
        <f t="shared" si="14"/>
        <v>1</v>
      </c>
      <c r="AG12">
        <v>1</v>
      </c>
      <c r="AH12">
        <f t="shared" si="15"/>
        <v>1</v>
      </c>
      <c r="AI12">
        <v>0</v>
      </c>
      <c r="AJ12">
        <v>1</v>
      </c>
      <c r="AK12">
        <f t="shared" si="16"/>
        <v>1</v>
      </c>
      <c r="AL12">
        <v>1</v>
      </c>
      <c r="AM12">
        <v>1</v>
      </c>
      <c r="AN12">
        <v>1</v>
      </c>
      <c r="AO12">
        <v>1</v>
      </c>
      <c r="AP12">
        <v>1</v>
      </c>
      <c r="AQ12">
        <v>1</v>
      </c>
      <c r="AR12">
        <v>1</v>
      </c>
      <c r="AS12">
        <v>1</v>
      </c>
      <c r="AT12" s="47">
        <v>1</v>
      </c>
      <c r="AU12">
        <f t="shared" si="17"/>
        <v>42.450714285714284</v>
      </c>
      <c r="AV12">
        <f t="shared" si="18"/>
        <v>14.294285714285717</v>
      </c>
      <c r="AW12" s="54">
        <f t="shared" si="19"/>
        <v>11.49285714285714</v>
      </c>
      <c r="AX12">
        <f t="shared" si="20"/>
        <v>15.278928571428573</v>
      </c>
      <c r="AY12" s="48">
        <v>1</v>
      </c>
      <c r="AZ12" s="48">
        <v>1</v>
      </c>
      <c r="BA12" s="48">
        <v>1</v>
      </c>
      <c r="BB12">
        <v>7</v>
      </c>
      <c r="BG12">
        <f t="shared" si="3"/>
        <v>35.714285714285715</v>
      </c>
      <c r="BH12" s="11">
        <f t="shared" si="21"/>
        <v>9.722222222222223E-5</v>
      </c>
    </row>
    <row r="13" spans="1:67" ht="32" x14ac:dyDescent="0.2">
      <c r="A13" s="3">
        <v>7</v>
      </c>
      <c r="B13" s="19" t="s">
        <v>1397</v>
      </c>
      <c r="C13" s="3" t="s">
        <v>194</v>
      </c>
      <c r="D13">
        <v>1</v>
      </c>
      <c r="E13">
        <v>1</v>
      </c>
      <c r="F13">
        <f t="shared" si="4"/>
        <v>1</v>
      </c>
      <c r="G13">
        <f t="shared" si="5"/>
        <v>10</v>
      </c>
      <c r="H13">
        <f t="shared" si="6"/>
        <v>10</v>
      </c>
      <c r="I13" s="54">
        <f t="shared" si="7"/>
        <v>59</v>
      </c>
      <c r="J13">
        <v>20</v>
      </c>
      <c r="K13">
        <f t="shared" si="8"/>
        <v>2</v>
      </c>
      <c r="L13">
        <f t="shared" si="9"/>
        <v>57</v>
      </c>
      <c r="M13" s="2">
        <f t="shared" si="10"/>
        <v>5.7</v>
      </c>
      <c r="N13" s="30">
        <v>1</v>
      </c>
      <c r="O13">
        <v>1</v>
      </c>
      <c r="P13">
        <v>0</v>
      </c>
      <c r="Q13" s="30">
        <v>1</v>
      </c>
      <c r="R13" s="54">
        <v>1</v>
      </c>
      <c r="S13">
        <v>1</v>
      </c>
      <c r="T13">
        <f t="shared" si="11"/>
        <v>1</v>
      </c>
      <c r="U13">
        <v>1</v>
      </c>
      <c r="V13">
        <v>1</v>
      </c>
      <c r="W13">
        <f t="shared" si="12"/>
        <v>0</v>
      </c>
      <c r="X13">
        <f t="shared" si="13"/>
        <v>1</v>
      </c>
      <c r="Y13">
        <v>1</v>
      </c>
      <c r="Z13">
        <v>1</v>
      </c>
      <c r="AA13">
        <v>1</v>
      </c>
      <c r="AB13">
        <v>1</v>
      </c>
      <c r="AC13">
        <v>1</v>
      </c>
      <c r="AD13" s="54">
        <v>0</v>
      </c>
      <c r="AE13">
        <v>1</v>
      </c>
      <c r="AF13">
        <f t="shared" si="14"/>
        <v>2</v>
      </c>
      <c r="AG13">
        <v>1</v>
      </c>
      <c r="AH13">
        <f t="shared" si="15"/>
        <v>1</v>
      </c>
      <c r="AI13">
        <v>1</v>
      </c>
      <c r="AJ13">
        <v>1</v>
      </c>
      <c r="AK13">
        <f t="shared" si="16"/>
        <v>1</v>
      </c>
      <c r="AL13">
        <v>1</v>
      </c>
      <c r="AM13">
        <v>1</v>
      </c>
      <c r="AN13">
        <v>1</v>
      </c>
      <c r="AO13">
        <v>1</v>
      </c>
      <c r="AP13">
        <v>1</v>
      </c>
      <c r="AQ13">
        <v>1</v>
      </c>
      <c r="AR13">
        <v>1</v>
      </c>
      <c r="AS13">
        <v>1</v>
      </c>
      <c r="AT13" s="47">
        <v>1</v>
      </c>
      <c r="AU13">
        <f t="shared" si="17"/>
        <v>27.485000000000021</v>
      </c>
      <c r="AV13">
        <f t="shared" si="18"/>
        <v>11.91</v>
      </c>
      <c r="AW13" s="54">
        <f t="shared" si="19"/>
        <v>14.755999999999997</v>
      </c>
      <c r="AX13">
        <f t="shared" si="20"/>
        <v>10.417000000000002</v>
      </c>
      <c r="AY13" s="48">
        <v>1</v>
      </c>
      <c r="AZ13" s="48">
        <v>1</v>
      </c>
      <c r="BA13" s="48">
        <v>1</v>
      </c>
      <c r="BB13">
        <v>2</v>
      </c>
      <c r="BG13">
        <f t="shared" si="3"/>
        <v>200</v>
      </c>
      <c r="BH13" s="11">
        <f t="shared" si="21"/>
        <v>3.4722222222222222E-5</v>
      </c>
    </row>
    <row r="14" spans="1:67" ht="64" x14ac:dyDescent="0.2">
      <c r="A14" s="3">
        <v>8</v>
      </c>
      <c r="B14" s="19" t="s">
        <v>1398</v>
      </c>
      <c r="C14" s="3" t="s">
        <v>195</v>
      </c>
      <c r="D14">
        <v>1</v>
      </c>
      <c r="E14">
        <v>1</v>
      </c>
      <c r="F14">
        <f t="shared" si="4"/>
        <v>1</v>
      </c>
      <c r="G14">
        <f t="shared" si="5"/>
        <v>26</v>
      </c>
      <c r="H14">
        <f t="shared" si="6"/>
        <v>26</v>
      </c>
      <c r="I14" s="54">
        <f t="shared" si="7"/>
        <v>139</v>
      </c>
      <c r="J14">
        <v>48</v>
      </c>
      <c r="K14">
        <f t="shared" si="8"/>
        <v>1.8461538461538463</v>
      </c>
      <c r="L14">
        <f t="shared" si="9"/>
        <v>135</v>
      </c>
      <c r="M14" s="2">
        <f t="shared" si="10"/>
        <v>5.1923076923076925</v>
      </c>
      <c r="N14" s="30">
        <v>1</v>
      </c>
      <c r="O14">
        <v>1</v>
      </c>
      <c r="P14">
        <v>0</v>
      </c>
      <c r="Q14" s="30">
        <v>1</v>
      </c>
      <c r="R14" s="54">
        <v>1</v>
      </c>
      <c r="S14">
        <v>1</v>
      </c>
      <c r="T14">
        <f t="shared" si="11"/>
        <v>1</v>
      </c>
      <c r="U14">
        <v>1</v>
      </c>
      <c r="V14">
        <v>1</v>
      </c>
      <c r="W14">
        <f t="shared" si="12"/>
        <v>0</v>
      </c>
      <c r="X14">
        <f t="shared" si="13"/>
        <v>1</v>
      </c>
      <c r="Y14">
        <v>0</v>
      </c>
      <c r="Z14">
        <v>1</v>
      </c>
      <c r="AA14">
        <v>1</v>
      </c>
      <c r="AB14">
        <v>0</v>
      </c>
      <c r="AC14">
        <v>1</v>
      </c>
      <c r="AD14" s="54">
        <v>0</v>
      </c>
      <c r="AE14">
        <v>1</v>
      </c>
      <c r="AF14">
        <f t="shared" si="14"/>
        <v>4</v>
      </c>
      <c r="AG14">
        <v>1</v>
      </c>
      <c r="AH14">
        <f t="shared" si="15"/>
        <v>1</v>
      </c>
      <c r="AI14">
        <v>0</v>
      </c>
      <c r="AJ14">
        <v>1</v>
      </c>
      <c r="AK14">
        <f t="shared" si="16"/>
        <v>1</v>
      </c>
      <c r="AL14">
        <v>1</v>
      </c>
      <c r="AM14">
        <v>1</v>
      </c>
      <c r="AN14">
        <v>1</v>
      </c>
      <c r="AO14">
        <v>1</v>
      </c>
      <c r="AP14">
        <v>1</v>
      </c>
      <c r="AQ14">
        <v>1</v>
      </c>
      <c r="AR14">
        <v>1</v>
      </c>
      <c r="AS14">
        <v>1</v>
      </c>
      <c r="AT14" s="47">
        <v>1</v>
      </c>
      <c r="AU14">
        <f t="shared" si="17"/>
        <v>24.260384615384641</v>
      </c>
      <c r="AV14">
        <f t="shared" si="18"/>
        <v>16.334615384615386</v>
      </c>
      <c r="AW14" s="54">
        <f t="shared" si="19"/>
        <v>13.592307692307696</v>
      </c>
      <c r="AX14">
        <f t="shared" si="20"/>
        <v>16.025769230769235</v>
      </c>
      <c r="AY14" s="48">
        <v>1</v>
      </c>
      <c r="AZ14" s="48">
        <v>1</v>
      </c>
      <c r="BA14" s="48">
        <v>1</v>
      </c>
      <c r="BB14">
        <v>6</v>
      </c>
      <c r="BG14">
        <f t="shared" si="3"/>
        <v>153.84615384615387</v>
      </c>
      <c r="BH14" s="11">
        <f t="shared" si="21"/>
        <v>9.0277777777777787E-5</v>
      </c>
    </row>
    <row r="15" spans="1:67" ht="64" x14ac:dyDescent="0.2">
      <c r="A15" s="3" t="s">
        <v>145</v>
      </c>
      <c r="B15" s="20" t="s">
        <v>1399</v>
      </c>
      <c r="C15" s="3" t="s">
        <v>196</v>
      </c>
      <c r="D15">
        <v>1</v>
      </c>
      <c r="E15">
        <v>1</v>
      </c>
      <c r="F15">
        <f t="shared" si="4"/>
        <v>1</v>
      </c>
      <c r="G15">
        <f t="shared" si="5"/>
        <v>23</v>
      </c>
      <c r="H15">
        <f t="shared" si="6"/>
        <v>23</v>
      </c>
      <c r="I15" s="54">
        <f t="shared" si="7"/>
        <v>118</v>
      </c>
      <c r="J15">
        <v>39</v>
      </c>
      <c r="K15">
        <f t="shared" si="8"/>
        <v>1.6956521739130435</v>
      </c>
      <c r="L15">
        <f t="shared" si="9"/>
        <v>117</v>
      </c>
      <c r="M15" s="2">
        <f t="shared" si="10"/>
        <v>5.0869565217391308</v>
      </c>
      <c r="N15">
        <v>1</v>
      </c>
      <c r="O15">
        <v>1</v>
      </c>
      <c r="P15">
        <v>1</v>
      </c>
      <c r="Q15">
        <v>1</v>
      </c>
      <c r="R15" s="54">
        <v>1</v>
      </c>
      <c r="S15">
        <v>1</v>
      </c>
      <c r="T15">
        <f t="shared" si="11"/>
        <v>1</v>
      </c>
      <c r="U15">
        <v>1</v>
      </c>
      <c r="V15">
        <v>1</v>
      </c>
      <c r="W15">
        <f t="shared" si="12"/>
        <v>1</v>
      </c>
      <c r="X15">
        <f t="shared" si="13"/>
        <v>1</v>
      </c>
      <c r="Y15">
        <v>1</v>
      </c>
      <c r="Z15">
        <v>1</v>
      </c>
      <c r="AA15">
        <v>1</v>
      </c>
      <c r="AB15">
        <v>1</v>
      </c>
      <c r="AC15">
        <v>1</v>
      </c>
      <c r="AD15">
        <v>1</v>
      </c>
      <c r="AE15">
        <v>1</v>
      </c>
      <c r="AF15">
        <f t="shared" si="14"/>
        <v>1</v>
      </c>
      <c r="AG15">
        <v>1</v>
      </c>
      <c r="AH15">
        <f t="shared" si="15"/>
        <v>1</v>
      </c>
      <c r="AI15">
        <v>1</v>
      </c>
      <c r="AJ15">
        <v>1</v>
      </c>
      <c r="AK15">
        <f t="shared" si="16"/>
        <v>1</v>
      </c>
      <c r="AL15">
        <v>1</v>
      </c>
      <c r="AM15">
        <v>1</v>
      </c>
      <c r="AN15">
        <v>1</v>
      </c>
      <c r="AO15">
        <v>1</v>
      </c>
      <c r="AP15">
        <v>1</v>
      </c>
      <c r="AQ15">
        <v>1</v>
      </c>
      <c r="AR15">
        <v>1</v>
      </c>
      <c r="AS15">
        <v>1</v>
      </c>
      <c r="AT15" s="47">
        <v>1</v>
      </c>
      <c r="AU15">
        <f t="shared" si="17"/>
        <v>40.037826086956528</v>
      </c>
      <c r="AV15">
        <f t="shared" si="18"/>
        <v>13.388695652173912</v>
      </c>
      <c r="AW15" s="54">
        <f t="shared" si="19"/>
        <v>12.824347826086957</v>
      </c>
      <c r="AX15">
        <f t="shared" si="20"/>
        <v>14.029565217391301</v>
      </c>
      <c r="AY15" s="48">
        <v>1</v>
      </c>
      <c r="AZ15" s="48">
        <v>1</v>
      </c>
      <c r="BA15" s="48">
        <v>1</v>
      </c>
      <c r="BB15">
        <v>6</v>
      </c>
      <c r="BG15">
        <f t="shared" si="3"/>
        <v>43.478260869565219</v>
      </c>
      <c r="BH15" s="11">
        <f t="shared" si="21"/>
        <v>7.9861111111111116E-5</v>
      </c>
    </row>
    <row r="16" spans="1:67" ht="64" x14ac:dyDescent="0.2">
      <c r="A16" s="3" t="s">
        <v>144</v>
      </c>
      <c r="B16" s="20" t="s">
        <v>1400</v>
      </c>
      <c r="C16" s="3" t="s">
        <v>196</v>
      </c>
      <c r="D16">
        <v>1</v>
      </c>
      <c r="E16">
        <v>1</v>
      </c>
      <c r="F16">
        <f t="shared" si="4"/>
        <v>1</v>
      </c>
      <c r="G16">
        <f t="shared" si="5"/>
        <v>22</v>
      </c>
      <c r="H16">
        <f t="shared" si="6"/>
        <v>22</v>
      </c>
      <c r="I16" s="54">
        <f t="shared" si="7"/>
        <v>110</v>
      </c>
      <c r="J16">
        <v>36</v>
      </c>
      <c r="K16">
        <f t="shared" si="8"/>
        <v>1.6363636363636365</v>
      </c>
      <c r="L16">
        <f t="shared" si="9"/>
        <v>109</v>
      </c>
      <c r="M16" s="2">
        <f t="shared" si="10"/>
        <v>4.9545454545454541</v>
      </c>
      <c r="N16">
        <v>1</v>
      </c>
      <c r="O16">
        <v>1</v>
      </c>
      <c r="P16">
        <v>1</v>
      </c>
      <c r="Q16">
        <v>0</v>
      </c>
      <c r="R16" s="54">
        <v>1</v>
      </c>
      <c r="S16">
        <v>1</v>
      </c>
      <c r="T16">
        <f t="shared" si="11"/>
        <v>0</v>
      </c>
      <c r="U16">
        <v>1</v>
      </c>
      <c r="V16">
        <v>1</v>
      </c>
      <c r="W16">
        <f t="shared" si="12"/>
        <v>0</v>
      </c>
      <c r="X16">
        <f t="shared" si="13"/>
        <v>1</v>
      </c>
      <c r="Y16">
        <v>1</v>
      </c>
      <c r="Z16">
        <v>1</v>
      </c>
      <c r="AA16">
        <v>1</v>
      </c>
      <c r="AB16">
        <v>1</v>
      </c>
      <c r="AC16">
        <v>1</v>
      </c>
      <c r="AD16">
        <v>1</v>
      </c>
      <c r="AE16">
        <v>1</v>
      </c>
      <c r="AF16">
        <f t="shared" si="14"/>
        <v>1</v>
      </c>
      <c r="AG16">
        <v>1</v>
      </c>
      <c r="AH16">
        <f t="shared" si="15"/>
        <v>1</v>
      </c>
      <c r="AI16">
        <v>1</v>
      </c>
      <c r="AJ16">
        <v>1</v>
      </c>
      <c r="AK16">
        <f t="shared" si="16"/>
        <v>1</v>
      </c>
      <c r="AL16">
        <v>1</v>
      </c>
      <c r="AM16">
        <v>1</v>
      </c>
      <c r="AN16">
        <v>1</v>
      </c>
      <c r="AO16">
        <v>1</v>
      </c>
      <c r="AP16">
        <v>1</v>
      </c>
      <c r="AQ16">
        <v>1</v>
      </c>
      <c r="AR16">
        <v>1</v>
      </c>
      <c r="AS16">
        <v>1</v>
      </c>
      <c r="AT16" s="47">
        <v>1</v>
      </c>
      <c r="AU16">
        <f t="shared" si="17"/>
        <v>46.068636363636372</v>
      </c>
      <c r="AV16">
        <f t="shared" si="18"/>
        <v>12.299090909090911</v>
      </c>
      <c r="AW16" s="54">
        <f t="shared" si="19"/>
        <v>11.987272727272728</v>
      </c>
      <c r="AX16">
        <f t="shared" si="20"/>
        <v>12.905909090909084</v>
      </c>
      <c r="AY16" s="48">
        <v>1</v>
      </c>
      <c r="AZ16" s="48">
        <v>1</v>
      </c>
      <c r="BA16" s="48">
        <v>1</v>
      </c>
      <c r="BB16">
        <v>4</v>
      </c>
      <c r="BG16">
        <f t="shared" si="3"/>
        <v>45.454545454545453</v>
      </c>
      <c r="BH16" s="11">
        <f t="shared" si="21"/>
        <v>7.6388888888888887E-5</v>
      </c>
    </row>
    <row r="17" spans="1:60" ht="48" x14ac:dyDescent="0.2">
      <c r="A17" s="3">
        <v>10</v>
      </c>
      <c r="B17" s="19" t="s">
        <v>1362</v>
      </c>
      <c r="C17" s="3" t="s">
        <v>194</v>
      </c>
      <c r="D17">
        <v>1</v>
      </c>
      <c r="E17">
        <v>1</v>
      </c>
      <c r="F17">
        <f t="shared" si="4"/>
        <v>1</v>
      </c>
      <c r="G17">
        <f t="shared" si="5"/>
        <v>14</v>
      </c>
      <c r="H17">
        <f t="shared" si="6"/>
        <v>14</v>
      </c>
      <c r="I17" s="54">
        <f t="shared" si="7"/>
        <v>76</v>
      </c>
      <c r="J17">
        <v>28</v>
      </c>
      <c r="K17">
        <f t="shared" si="8"/>
        <v>2</v>
      </c>
      <c r="L17">
        <f t="shared" si="9"/>
        <v>75</v>
      </c>
      <c r="M17" s="2">
        <f t="shared" si="10"/>
        <v>5.3571428571428568</v>
      </c>
      <c r="N17">
        <v>1</v>
      </c>
      <c r="O17">
        <v>1</v>
      </c>
      <c r="P17">
        <v>0</v>
      </c>
      <c r="Q17">
        <v>1</v>
      </c>
      <c r="R17" s="54">
        <v>1</v>
      </c>
      <c r="S17">
        <v>1</v>
      </c>
      <c r="T17">
        <f t="shared" si="11"/>
        <v>1</v>
      </c>
      <c r="U17">
        <v>1</v>
      </c>
      <c r="V17">
        <v>1</v>
      </c>
      <c r="W17">
        <f t="shared" si="12"/>
        <v>0</v>
      </c>
      <c r="X17">
        <f t="shared" si="13"/>
        <v>1</v>
      </c>
      <c r="Y17">
        <v>1</v>
      </c>
      <c r="Z17">
        <v>1</v>
      </c>
      <c r="AA17">
        <v>1</v>
      </c>
      <c r="AB17">
        <v>1</v>
      </c>
      <c r="AC17">
        <v>1</v>
      </c>
      <c r="AD17" s="54">
        <v>0</v>
      </c>
      <c r="AE17">
        <v>1</v>
      </c>
      <c r="AF17">
        <f t="shared" si="14"/>
        <v>1</v>
      </c>
      <c r="AG17">
        <v>1</v>
      </c>
      <c r="AH17">
        <f t="shared" si="15"/>
        <v>1</v>
      </c>
      <c r="AI17">
        <v>1</v>
      </c>
      <c r="AJ17">
        <v>1</v>
      </c>
      <c r="AK17">
        <f t="shared" si="16"/>
        <v>1</v>
      </c>
      <c r="AL17">
        <v>1</v>
      </c>
      <c r="AM17">
        <v>0</v>
      </c>
      <c r="AN17">
        <v>1</v>
      </c>
      <c r="AO17">
        <v>1</v>
      </c>
      <c r="AP17">
        <v>1</v>
      </c>
      <c r="AQ17">
        <v>1</v>
      </c>
      <c r="AR17">
        <v>1</v>
      </c>
      <c r="AS17">
        <v>1</v>
      </c>
      <c r="AT17" s="47">
        <v>1</v>
      </c>
      <c r="AU17">
        <f t="shared" si="17"/>
        <v>23.425000000000018</v>
      </c>
      <c r="AV17">
        <f t="shared" si="18"/>
        <v>13.470000000000002</v>
      </c>
      <c r="AW17" s="54">
        <f t="shared" si="19"/>
        <v>13.585714285714278</v>
      </c>
      <c r="AX17">
        <f t="shared" si="20"/>
        <v>10.802142857142854</v>
      </c>
      <c r="AY17" s="48">
        <v>1</v>
      </c>
      <c r="AZ17" s="48">
        <v>1</v>
      </c>
      <c r="BA17" s="48">
        <v>1</v>
      </c>
      <c r="BB17">
        <v>4</v>
      </c>
      <c r="BG17">
        <f t="shared" si="3"/>
        <v>71.428571428571431</v>
      </c>
      <c r="BH17" s="11">
        <f t="shared" si="21"/>
        <v>4.8611111111111115E-5</v>
      </c>
    </row>
    <row r="18" spans="1:60" ht="80" x14ac:dyDescent="0.2">
      <c r="A18" s="3">
        <v>11</v>
      </c>
      <c r="B18" s="19" t="s">
        <v>1401</v>
      </c>
      <c r="C18" s="3" t="s">
        <v>199</v>
      </c>
      <c r="D18">
        <v>1</v>
      </c>
      <c r="E18">
        <v>1</v>
      </c>
      <c r="F18">
        <f t="shared" si="4"/>
        <v>1</v>
      </c>
      <c r="G18">
        <f t="shared" si="5"/>
        <v>27</v>
      </c>
      <c r="H18">
        <f t="shared" si="6"/>
        <v>27</v>
      </c>
      <c r="I18" s="54">
        <f t="shared" si="7"/>
        <v>151</v>
      </c>
      <c r="J18">
        <v>53</v>
      </c>
      <c r="K18">
        <f t="shared" si="8"/>
        <v>1.962962962962963</v>
      </c>
      <c r="L18">
        <f t="shared" si="9"/>
        <v>148</v>
      </c>
      <c r="M18" s="2">
        <f t="shared" si="10"/>
        <v>5.4814814814814818</v>
      </c>
      <c r="N18">
        <v>0</v>
      </c>
      <c r="O18">
        <v>1</v>
      </c>
      <c r="P18">
        <v>1</v>
      </c>
      <c r="Q18">
        <v>0</v>
      </c>
      <c r="R18" s="54">
        <v>1</v>
      </c>
      <c r="S18">
        <v>1</v>
      </c>
      <c r="T18">
        <f t="shared" si="11"/>
        <v>0</v>
      </c>
      <c r="U18">
        <v>1</v>
      </c>
      <c r="V18">
        <v>1</v>
      </c>
      <c r="W18">
        <f t="shared" si="12"/>
        <v>0</v>
      </c>
      <c r="X18">
        <f t="shared" si="13"/>
        <v>1</v>
      </c>
      <c r="Y18">
        <v>1</v>
      </c>
      <c r="Z18">
        <v>1</v>
      </c>
      <c r="AA18">
        <v>0</v>
      </c>
      <c r="AB18">
        <v>1</v>
      </c>
      <c r="AC18">
        <v>1</v>
      </c>
      <c r="AD18">
        <v>1</v>
      </c>
      <c r="AE18">
        <v>1</v>
      </c>
      <c r="AF18">
        <f t="shared" si="14"/>
        <v>3</v>
      </c>
      <c r="AG18">
        <v>1</v>
      </c>
      <c r="AH18">
        <f t="shared" si="15"/>
        <v>1</v>
      </c>
      <c r="AI18">
        <v>0</v>
      </c>
      <c r="AJ18">
        <v>1</v>
      </c>
      <c r="AK18">
        <f t="shared" si="16"/>
        <v>1</v>
      </c>
      <c r="AL18">
        <v>1</v>
      </c>
      <c r="AM18">
        <v>0</v>
      </c>
      <c r="AN18">
        <v>1</v>
      </c>
      <c r="AO18">
        <v>1</v>
      </c>
      <c r="AP18">
        <v>1</v>
      </c>
      <c r="AQ18">
        <v>1</v>
      </c>
      <c r="AR18">
        <v>1</v>
      </c>
      <c r="AS18">
        <v>1</v>
      </c>
      <c r="AT18" s="47">
        <v>1</v>
      </c>
      <c r="AU18">
        <f t="shared" si="17"/>
        <v>13.363333333333347</v>
      </c>
      <c r="AV18">
        <f t="shared" si="18"/>
        <v>18.102962962962966</v>
      </c>
      <c r="AW18" s="54">
        <f t="shared" si="19"/>
        <v>15.334814814814816</v>
      </c>
      <c r="AX18">
        <f t="shared" si="20"/>
        <v>17.887777777777778</v>
      </c>
      <c r="AY18" s="48">
        <v>1</v>
      </c>
      <c r="AZ18" s="48">
        <v>1</v>
      </c>
      <c r="BA18" s="48">
        <v>1</v>
      </c>
      <c r="BB18">
        <v>9</v>
      </c>
      <c r="BG18">
        <f t="shared" si="3"/>
        <v>111.1111111111111</v>
      </c>
      <c r="BH18" s="11">
        <f t="shared" si="21"/>
        <v>9.3750000000000016E-5</v>
      </c>
    </row>
    <row r="19" spans="1:60" ht="32" x14ac:dyDescent="0.2">
      <c r="A19" s="3">
        <v>12</v>
      </c>
      <c r="B19" s="19" t="s">
        <v>1363</v>
      </c>
      <c r="C19" s="3" t="s">
        <v>194</v>
      </c>
      <c r="D19">
        <v>1</v>
      </c>
      <c r="E19">
        <v>1</v>
      </c>
      <c r="F19">
        <f t="shared" si="4"/>
        <v>1</v>
      </c>
      <c r="G19">
        <f t="shared" si="5"/>
        <v>9</v>
      </c>
      <c r="H19">
        <f t="shared" si="6"/>
        <v>9</v>
      </c>
      <c r="I19" s="54">
        <f t="shared" si="7"/>
        <v>41</v>
      </c>
      <c r="J19">
        <v>12</v>
      </c>
      <c r="K19">
        <f t="shared" si="8"/>
        <v>1.3333333333333333</v>
      </c>
      <c r="L19">
        <f t="shared" si="9"/>
        <v>40</v>
      </c>
      <c r="M19" s="2">
        <f t="shared" si="10"/>
        <v>4.4444444444444446</v>
      </c>
      <c r="N19">
        <v>1</v>
      </c>
      <c r="O19">
        <v>1</v>
      </c>
      <c r="P19">
        <v>1</v>
      </c>
      <c r="Q19">
        <v>1</v>
      </c>
      <c r="R19" s="54">
        <v>1</v>
      </c>
      <c r="S19">
        <v>1</v>
      </c>
      <c r="T19">
        <f t="shared" si="11"/>
        <v>1</v>
      </c>
      <c r="U19">
        <v>1</v>
      </c>
      <c r="V19">
        <v>1</v>
      </c>
      <c r="W19">
        <f t="shared" si="12"/>
        <v>1</v>
      </c>
      <c r="X19">
        <f t="shared" si="13"/>
        <v>1</v>
      </c>
      <c r="Y19">
        <v>1</v>
      </c>
      <c r="Z19">
        <v>1</v>
      </c>
      <c r="AA19">
        <v>1</v>
      </c>
      <c r="AB19">
        <v>1</v>
      </c>
      <c r="AC19">
        <v>1</v>
      </c>
      <c r="AD19">
        <v>1</v>
      </c>
      <c r="AE19">
        <v>1</v>
      </c>
      <c r="AF19">
        <f t="shared" si="14"/>
        <v>1</v>
      </c>
      <c r="AG19">
        <v>1</v>
      </c>
      <c r="AH19">
        <f t="shared" si="15"/>
        <v>1</v>
      </c>
      <c r="AI19">
        <v>1</v>
      </c>
      <c r="AJ19">
        <v>1</v>
      </c>
      <c r="AK19">
        <f t="shared" si="16"/>
        <v>1</v>
      </c>
      <c r="AL19">
        <v>1</v>
      </c>
      <c r="AM19">
        <v>1</v>
      </c>
      <c r="AN19">
        <v>1</v>
      </c>
      <c r="AO19">
        <v>1</v>
      </c>
      <c r="AP19">
        <v>1</v>
      </c>
      <c r="AQ19">
        <v>1</v>
      </c>
      <c r="AR19">
        <v>1</v>
      </c>
      <c r="AS19">
        <v>1</v>
      </c>
      <c r="AT19" s="47">
        <v>1</v>
      </c>
      <c r="AU19">
        <f t="shared" si="17"/>
        <v>84.90000000000002</v>
      </c>
      <c r="AV19">
        <f t="shared" si="18"/>
        <v>3.653333333333336</v>
      </c>
      <c r="AW19" s="54">
        <f t="shared" si="19"/>
        <v>7.0444444444444478</v>
      </c>
      <c r="AX19">
        <f t="shared" si="20"/>
        <v>4.0033333333333339</v>
      </c>
      <c r="AY19" s="48">
        <v>1</v>
      </c>
      <c r="AZ19" s="48">
        <v>1</v>
      </c>
      <c r="BA19" s="48">
        <v>1</v>
      </c>
      <c r="BB19">
        <v>1</v>
      </c>
      <c r="BG19">
        <f t="shared" si="3"/>
        <v>111.1111111111111</v>
      </c>
      <c r="BH19" s="11">
        <f t="shared" si="21"/>
        <v>3.1250000000000001E-5</v>
      </c>
    </row>
    <row r="20" spans="1:60" ht="32" x14ac:dyDescent="0.2">
      <c r="A20" s="3">
        <v>13</v>
      </c>
      <c r="B20" s="19" t="s">
        <v>1364</v>
      </c>
      <c r="C20" s="3" t="s">
        <v>194</v>
      </c>
      <c r="D20">
        <v>1</v>
      </c>
      <c r="E20">
        <v>1</v>
      </c>
      <c r="F20">
        <f t="shared" si="4"/>
        <v>1</v>
      </c>
      <c r="G20">
        <f t="shared" si="5"/>
        <v>9</v>
      </c>
      <c r="H20">
        <f t="shared" si="6"/>
        <v>9</v>
      </c>
      <c r="I20" s="54">
        <f t="shared" si="7"/>
        <v>40</v>
      </c>
      <c r="J20">
        <v>11</v>
      </c>
      <c r="K20">
        <f t="shared" si="8"/>
        <v>1.2222222222222223</v>
      </c>
      <c r="L20">
        <f t="shared" si="9"/>
        <v>39</v>
      </c>
      <c r="M20" s="2">
        <f t="shared" si="10"/>
        <v>4.333333333333333</v>
      </c>
      <c r="N20">
        <v>1</v>
      </c>
      <c r="O20">
        <v>1</v>
      </c>
      <c r="P20">
        <v>1</v>
      </c>
      <c r="Q20">
        <v>1</v>
      </c>
      <c r="R20" s="54">
        <v>1</v>
      </c>
      <c r="S20">
        <v>1</v>
      </c>
      <c r="T20">
        <f t="shared" si="11"/>
        <v>1</v>
      </c>
      <c r="U20">
        <v>1</v>
      </c>
      <c r="V20">
        <v>1</v>
      </c>
      <c r="W20">
        <f t="shared" si="12"/>
        <v>1</v>
      </c>
      <c r="X20">
        <f t="shared" si="13"/>
        <v>1</v>
      </c>
      <c r="Y20">
        <v>1</v>
      </c>
      <c r="Z20">
        <v>1</v>
      </c>
      <c r="AA20">
        <v>1</v>
      </c>
      <c r="AB20">
        <v>1</v>
      </c>
      <c r="AC20">
        <v>1</v>
      </c>
      <c r="AD20">
        <v>1</v>
      </c>
      <c r="AE20">
        <v>1</v>
      </c>
      <c r="AF20">
        <f t="shared" si="14"/>
        <v>1</v>
      </c>
      <c r="AG20">
        <v>1</v>
      </c>
      <c r="AH20">
        <f t="shared" si="15"/>
        <v>1</v>
      </c>
      <c r="AI20">
        <v>1</v>
      </c>
      <c r="AJ20">
        <v>1</v>
      </c>
      <c r="AK20">
        <f t="shared" si="16"/>
        <v>1</v>
      </c>
      <c r="AL20">
        <v>1</v>
      </c>
      <c r="AM20">
        <v>1</v>
      </c>
      <c r="AN20">
        <v>1</v>
      </c>
      <c r="AO20">
        <v>1</v>
      </c>
      <c r="AP20">
        <v>1</v>
      </c>
      <c r="AQ20">
        <v>1</v>
      </c>
      <c r="AR20">
        <v>1</v>
      </c>
      <c r="AS20">
        <v>1</v>
      </c>
      <c r="AT20" s="47">
        <v>1</v>
      </c>
      <c r="AU20">
        <f t="shared" si="17"/>
        <v>94.3</v>
      </c>
      <c r="AV20">
        <f t="shared" si="18"/>
        <v>2.342222222222226</v>
      </c>
      <c r="AW20" s="54">
        <f t="shared" si="19"/>
        <v>6.3911111111111083</v>
      </c>
      <c r="AX20">
        <f t="shared" si="20"/>
        <v>3.4800000000000004</v>
      </c>
      <c r="AY20" s="48">
        <v>1</v>
      </c>
      <c r="AZ20" s="48">
        <v>1</v>
      </c>
      <c r="BA20" s="48">
        <v>1</v>
      </c>
      <c r="BB20">
        <v>0</v>
      </c>
      <c r="BG20">
        <f t="shared" si="3"/>
        <v>111.1111111111111</v>
      </c>
      <c r="BH20" s="11">
        <f t="shared" si="21"/>
        <v>3.1250000000000001E-5</v>
      </c>
    </row>
    <row r="21" spans="1:60" ht="32" x14ac:dyDescent="0.2">
      <c r="A21" s="3" t="s">
        <v>163</v>
      </c>
      <c r="B21" s="19" t="s">
        <v>1365</v>
      </c>
      <c r="C21" s="3" t="s">
        <v>194</v>
      </c>
      <c r="D21">
        <v>1</v>
      </c>
      <c r="E21">
        <v>1</v>
      </c>
      <c r="F21">
        <f t="shared" si="4"/>
        <v>1</v>
      </c>
      <c r="G21">
        <f t="shared" si="5"/>
        <v>11</v>
      </c>
      <c r="H21">
        <f t="shared" si="6"/>
        <v>11</v>
      </c>
      <c r="I21" s="54">
        <f t="shared" si="7"/>
        <v>63</v>
      </c>
      <c r="J21">
        <v>20</v>
      </c>
      <c r="K21">
        <f t="shared" si="8"/>
        <v>1.8181818181818181</v>
      </c>
      <c r="L21">
        <f t="shared" si="9"/>
        <v>62</v>
      </c>
      <c r="M21" s="2">
        <f t="shared" si="10"/>
        <v>5.6363636363636367</v>
      </c>
      <c r="N21">
        <v>0</v>
      </c>
      <c r="O21">
        <v>0</v>
      </c>
      <c r="P21">
        <v>1</v>
      </c>
      <c r="Q21" s="30">
        <v>1</v>
      </c>
      <c r="R21" s="54">
        <v>1</v>
      </c>
      <c r="S21">
        <v>1</v>
      </c>
      <c r="T21">
        <f t="shared" si="11"/>
        <v>1</v>
      </c>
      <c r="U21">
        <v>1</v>
      </c>
      <c r="V21">
        <v>1</v>
      </c>
      <c r="W21">
        <f t="shared" si="12"/>
        <v>1</v>
      </c>
      <c r="X21">
        <f t="shared" si="13"/>
        <v>1</v>
      </c>
      <c r="Y21">
        <v>1</v>
      </c>
      <c r="Z21">
        <v>1</v>
      </c>
      <c r="AA21">
        <v>1</v>
      </c>
      <c r="AB21">
        <v>1</v>
      </c>
      <c r="AC21">
        <v>1</v>
      </c>
      <c r="AD21">
        <v>1</v>
      </c>
      <c r="AE21">
        <v>1</v>
      </c>
      <c r="AF21">
        <f t="shared" si="14"/>
        <v>1</v>
      </c>
      <c r="AG21">
        <v>1</v>
      </c>
      <c r="AH21">
        <f t="shared" si="15"/>
        <v>1</v>
      </c>
      <c r="AI21">
        <v>1</v>
      </c>
      <c r="AJ21">
        <v>1</v>
      </c>
      <c r="AK21">
        <f t="shared" si="16"/>
        <v>1</v>
      </c>
      <c r="AL21">
        <v>1</v>
      </c>
      <c r="AM21">
        <v>1</v>
      </c>
      <c r="AN21">
        <v>1</v>
      </c>
      <c r="AO21">
        <v>1</v>
      </c>
      <c r="AP21">
        <v>1</v>
      </c>
      <c r="AQ21">
        <v>1</v>
      </c>
      <c r="AR21">
        <v>1</v>
      </c>
      <c r="AS21">
        <v>1</v>
      </c>
      <c r="AT21" s="47">
        <v>1</v>
      </c>
      <c r="AU21">
        <f t="shared" si="17"/>
        <v>41.851818181818196</v>
      </c>
      <c r="AV21">
        <f t="shared" si="18"/>
        <v>10.154545454545456</v>
      </c>
      <c r="AW21" s="54">
        <f t="shared" si="19"/>
        <v>14.650909090909089</v>
      </c>
      <c r="AX21">
        <f t="shared" si="20"/>
        <v>10.617272727272727</v>
      </c>
      <c r="AY21" s="48">
        <v>1</v>
      </c>
      <c r="AZ21" s="48">
        <v>1</v>
      </c>
      <c r="BA21" s="48">
        <v>1</v>
      </c>
      <c r="BB21">
        <v>4</v>
      </c>
      <c r="BG21">
        <f t="shared" si="3"/>
        <v>90.909090909090907</v>
      </c>
      <c r="BH21" s="11">
        <f t="shared" si="21"/>
        <v>3.8194444444444444E-5</v>
      </c>
    </row>
    <row r="22" spans="1:60" ht="32" x14ac:dyDescent="0.2">
      <c r="A22" s="3" t="s">
        <v>164</v>
      </c>
      <c r="B22" s="19" t="s">
        <v>1366</v>
      </c>
      <c r="C22" s="3" t="s">
        <v>194</v>
      </c>
      <c r="D22">
        <v>1</v>
      </c>
      <c r="E22">
        <v>1</v>
      </c>
      <c r="F22">
        <f t="shared" si="4"/>
        <v>1</v>
      </c>
      <c r="G22">
        <f t="shared" si="5"/>
        <v>11</v>
      </c>
      <c r="H22">
        <f t="shared" si="6"/>
        <v>11</v>
      </c>
      <c r="I22" s="54">
        <f t="shared" si="7"/>
        <v>57</v>
      </c>
      <c r="J22">
        <v>16</v>
      </c>
      <c r="K22">
        <f t="shared" si="8"/>
        <v>1.4545454545454546</v>
      </c>
      <c r="L22">
        <f t="shared" si="9"/>
        <v>56</v>
      </c>
      <c r="M22" s="2">
        <f t="shared" si="10"/>
        <v>5.0909090909090908</v>
      </c>
      <c r="N22">
        <v>1</v>
      </c>
      <c r="O22">
        <v>0</v>
      </c>
      <c r="P22">
        <v>1</v>
      </c>
      <c r="Q22">
        <v>1</v>
      </c>
      <c r="R22" s="54">
        <v>1</v>
      </c>
      <c r="S22">
        <v>1</v>
      </c>
      <c r="T22">
        <f t="shared" si="11"/>
        <v>1</v>
      </c>
      <c r="U22">
        <v>1</v>
      </c>
      <c r="V22">
        <v>1</v>
      </c>
      <c r="W22">
        <f t="shared" si="12"/>
        <v>1</v>
      </c>
      <c r="X22">
        <f t="shared" si="13"/>
        <v>1</v>
      </c>
      <c r="Y22">
        <v>1</v>
      </c>
      <c r="Z22">
        <v>1</v>
      </c>
      <c r="AA22">
        <v>1</v>
      </c>
      <c r="AB22">
        <v>1</v>
      </c>
      <c r="AC22">
        <v>1</v>
      </c>
      <c r="AD22">
        <v>1</v>
      </c>
      <c r="AE22">
        <v>1</v>
      </c>
      <c r="AF22">
        <f t="shared" si="14"/>
        <v>1</v>
      </c>
      <c r="AG22">
        <v>1</v>
      </c>
      <c r="AH22">
        <f t="shared" si="15"/>
        <v>1</v>
      </c>
      <c r="AI22">
        <v>1</v>
      </c>
      <c r="AJ22">
        <v>1</v>
      </c>
      <c r="AK22">
        <f t="shared" si="16"/>
        <v>1</v>
      </c>
      <c r="AL22">
        <v>1</v>
      </c>
      <c r="AM22">
        <v>1</v>
      </c>
      <c r="AN22">
        <v>1</v>
      </c>
      <c r="AO22">
        <v>1</v>
      </c>
      <c r="AP22">
        <v>1</v>
      </c>
      <c r="AQ22">
        <v>1</v>
      </c>
      <c r="AR22">
        <v>1</v>
      </c>
      <c r="AS22">
        <v>1</v>
      </c>
      <c r="AT22" s="47">
        <v>1</v>
      </c>
      <c r="AU22">
        <f t="shared" si="17"/>
        <v>72.615454545454554</v>
      </c>
      <c r="AV22">
        <f t="shared" si="18"/>
        <v>5.8636363636363633</v>
      </c>
      <c r="AW22" s="54">
        <f t="shared" si="19"/>
        <v>11.443636363636362</v>
      </c>
      <c r="AX22">
        <f t="shared" si="20"/>
        <v>8.048181818181817</v>
      </c>
      <c r="AY22" s="48">
        <v>1</v>
      </c>
      <c r="AZ22" s="48">
        <v>1</v>
      </c>
      <c r="BA22" s="48">
        <v>1</v>
      </c>
      <c r="BB22">
        <v>2</v>
      </c>
      <c r="BG22">
        <f t="shared" si="3"/>
        <v>90.909090909090907</v>
      </c>
      <c r="BH22" s="11">
        <f t="shared" si="21"/>
        <v>3.8194444444444444E-5</v>
      </c>
    </row>
    <row r="23" spans="1:60" ht="48" x14ac:dyDescent="0.2">
      <c r="A23" s="3" t="s">
        <v>165</v>
      </c>
      <c r="B23" s="19" t="s">
        <v>1367</v>
      </c>
      <c r="C23" s="3" t="s">
        <v>199</v>
      </c>
      <c r="D23">
        <v>1</v>
      </c>
      <c r="E23">
        <v>1</v>
      </c>
      <c r="F23">
        <f t="shared" si="4"/>
        <v>1</v>
      </c>
      <c r="G23">
        <f t="shared" si="5"/>
        <v>15</v>
      </c>
      <c r="H23">
        <f t="shared" si="6"/>
        <v>15</v>
      </c>
      <c r="I23" s="54">
        <f t="shared" si="7"/>
        <v>78</v>
      </c>
      <c r="J23">
        <v>22</v>
      </c>
      <c r="K23">
        <f t="shared" si="8"/>
        <v>1.4666666666666666</v>
      </c>
      <c r="L23">
        <f t="shared" si="9"/>
        <v>76</v>
      </c>
      <c r="M23" s="2">
        <f t="shared" si="10"/>
        <v>5.0666666666666664</v>
      </c>
      <c r="N23">
        <v>1</v>
      </c>
      <c r="O23">
        <v>1</v>
      </c>
      <c r="P23">
        <v>1</v>
      </c>
      <c r="Q23">
        <v>1</v>
      </c>
      <c r="R23" s="54">
        <v>1</v>
      </c>
      <c r="S23">
        <v>1</v>
      </c>
      <c r="T23">
        <f t="shared" si="11"/>
        <v>1</v>
      </c>
      <c r="U23">
        <v>1</v>
      </c>
      <c r="V23">
        <v>1</v>
      </c>
      <c r="W23">
        <f t="shared" si="12"/>
        <v>1</v>
      </c>
      <c r="X23">
        <f t="shared" si="13"/>
        <v>1</v>
      </c>
      <c r="Y23">
        <v>1</v>
      </c>
      <c r="Z23">
        <v>1</v>
      </c>
      <c r="AA23">
        <v>1</v>
      </c>
      <c r="AB23">
        <v>1</v>
      </c>
      <c r="AC23">
        <v>1</v>
      </c>
      <c r="AD23">
        <v>1</v>
      </c>
      <c r="AE23">
        <v>1</v>
      </c>
      <c r="AF23">
        <f t="shared" si="14"/>
        <v>2</v>
      </c>
      <c r="AG23">
        <v>1</v>
      </c>
      <c r="AH23">
        <f t="shared" si="15"/>
        <v>1</v>
      </c>
      <c r="AI23">
        <v>1</v>
      </c>
      <c r="AJ23">
        <v>1</v>
      </c>
      <c r="AK23">
        <f t="shared" si="16"/>
        <v>1</v>
      </c>
      <c r="AL23">
        <v>1</v>
      </c>
      <c r="AM23">
        <v>1</v>
      </c>
      <c r="AN23">
        <v>0</v>
      </c>
      <c r="AO23">
        <v>1</v>
      </c>
      <c r="AP23">
        <v>1</v>
      </c>
      <c r="AQ23">
        <v>1</v>
      </c>
      <c r="AR23">
        <v>0</v>
      </c>
      <c r="AS23">
        <v>1</v>
      </c>
      <c r="AT23" s="47">
        <v>1</v>
      </c>
      <c r="AU23">
        <f t="shared" si="17"/>
        <v>67.53000000000003</v>
      </c>
      <c r="AV23">
        <f t="shared" si="18"/>
        <v>7.5666666666666664</v>
      </c>
      <c r="AW23" s="54">
        <f t="shared" si="19"/>
        <v>12.018666666666661</v>
      </c>
      <c r="AX23">
        <f t="shared" si="20"/>
        <v>9.9339999999999975</v>
      </c>
      <c r="AY23" s="48">
        <v>1</v>
      </c>
      <c r="AZ23" s="48">
        <v>1</v>
      </c>
      <c r="BA23" s="48">
        <v>1</v>
      </c>
      <c r="BB23">
        <v>5</v>
      </c>
      <c r="BG23">
        <f t="shared" si="3"/>
        <v>133.33333333333334</v>
      </c>
      <c r="BH23" s="11">
        <f t="shared" si="21"/>
        <v>5.208333333333333E-5</v>
      </c>
    </row>
    <row r="24" spans="1:60" ht="48" x14ac:dyDescent="0.2">
      <c r="A24" s="3" t="s">
        <v>166</v>
      </c>
      <c r="B24" s="19" t="s">
        <v>1368</v>
      </c>
      <c r="C24" s="3" t="s">
        <v>199</v>
      </c>
      <c r="D24">
        <v>1</v>
      </c>
      <c r="E24">
        <v>1</v>
      </c>
      <c r="F24">
        <f t="shared" si="4"/>
        <v>1</v>
      </c>
      <c r="G24">
        <f t="shared" si="5"/>
        <v>18</v>
      </c>
      <c r="H24">
        <f t="shared" si="6"/>
        <v>18</v>
      </c>
      <c r="I24" s="54">
        <f t="shared" si="7"/>
        <v>96</v>
      </c>
      <c r="J24">
        <v>30</v>
      </c>
      <c r="K24">
        <f t="shared" si="8"/>
        <v>1.6666666666666667</v>
      </c>
      <c r="L24">
        <f t="shared" si="9"/>
        <v>94</v>
      </c>
      <c r="M24" s="2">
        <f t="shared" si="10"/>
        <v>5.2222222222222223</v>
      </c>
      <c r="N24">
        <v>1</v>
      </c>
      <c r="O24">
        <v>1</v>
      </c>
      <c r="P24">
        <v>1</v>
      </c>
      <c r="Q24">
        <v>1</v>
      </c>
      <c r="R24" s="54">
        <v>1</v>
      </c>
      <c r="S24">
        <v>1</v>
      </c>
      <c r="T24">
        <f t="shared" si="11"/>
        <v>1</v>
      </c>
      <c r="U24">
        <v>1</v>
      </c>
      <c r="V24">
        <v>1</v>
      </c>
      <c r="W24">
        <f t="shared" si="12"/>
        <v>1</v>
      </c>
      <c r="X24">
        <f t="shared" si="13"/>
        <v>1</v>
      </c>
      <c r="Y24">
        <v>1</v>
      </c>
      <c r="Z24">
        <v>1</v>
      </c>
      <c r="AA24">
        <v>1</v>
      </c>
      <c r="AB24">
        <v>1</v>
      </c>
      <c r="AC24">
        <v>1</v>
      </c>
      <c r="AD24">
        <v>1</v>
      </c>
      <c r="AE24">
        <v>1</v>
      </c>
      <c r="AF24">
        <f t="shared" si="14"/>
        <v>2</v>
      </c>
      <c r="AG24">
        <v>1</v>
      </c>
      <c r="AH24">
        <f t="shared" si="15"/>
        <v>1</v>
      </c>
      <c r="AI24">
        <v>1</v>
      </c>
      <c r="AJ24">
        <v>1</v>
      </c>
      <c r="AK24">
        <f t="shared" si="16"/>
        <v>1</v>
      </c>
      <c r="AL24">
        <v>1</v>
      </c>
      <c r="AM24">
        <v>1</v>
      </c>
      <c r="AN24">
        <v>0</v>
      </c>
      <c r="AO24">
        <v>1</v>
      </c>
      <c r="AP24">
        <v>1</v>
      </c>
      <c r="AQ24">
        <v>1</v>
      </c>
      <c r="AR24">
        <v>0</v>
      </c>
      <c r="AS24">
        <v>1</v>
      </c>
      <c r="AT24" s="47">
        <v>1</v>
      </c>
      <c r="AU24">
        <f t="shared" si="17"/>
        <v>47.565000000000012</v>
      </c>
      <c r="AV24">
        <f t="shared" si="18"/>
        <v>11.096666666666668</v>
      </c>
      <c r="AW24" s="54">
        <f t="shared" si="19"/>
        <v>13.262222222222221</v>
      </c>
      <c r="AX24">
        <f t="shared" si="20"/>
        <v>12.166666666666664</v>
      </c>
      <c r="AY24" s="48">
        <v>1</v>
      </c>
      <c r="AZ24" s="48">
        <v>1</v>
      </c>
      <c r="BA24" s="48">
        <v>1</v>
      </c>
      <c r="BB24">
        <v>6</v>
      </c>
      <c r="BG24">
        <f t="shared" si="3"/>
        <v>111.1111111111111</v>
      </c>
      <c r="BH24" s="11">
        <f t="shared" si="21"/>
        <v>6.2500000000000001E-5</v>
      </c>
    </row>
    <row r="25" spans="1:60" ht="48" x14ac:dyDescent="0.2">
      <c r="A25" s="3" t="s">
        <v>167</v>
      </c>
      <c r="B25" s="19" t="s">
        <v>1369</v>
      </c>
      <c r="C25" s="3" t="s">
        <v>199</v>
      </c>
      <c r="D25">
        <v>1</v>
      </c>
      <c r="E25">
        <v>1</v>
      </c>
      <c r="F25">
        <f t="shared" si="4"/>
        <v>1</v>
      </c>
      <c r="G25">
        <f t="shared" si="5"/>
        <v>14</v>
      </c>
      <c r="H25">
        <f t="shared" si="6"/>
        <v>14</v>
      </c>
      <c r="I25" s="54">
        <f t="shared" si="7"/>
        <v>71</v>
      </c>
      <c r="J25">
        <v>20</v>
      </c>
      <c r="K25">
        <f t="shared" si="8"/>
        <v>1.4285714285714286</v>
      </c>
      <c r="L25">
        <f t="shared" si="9"/>
        <v>69</v>
      </c>
      <c r="M25" s="2">
        <f t="shared" si="10"/>
        <v>4.9285714285714288</v>
      </c>
      <c r="N25">
        <v>1</v>
      </c>
      <c r="O25">
        <v>1</v>
      </c>
      <c r="P25">
        <v>1</v>
      </c>
      <c r="Q25">
        <v>1</v>
      </c>
      <c r="R25" s="54">
        <v>1</v>
      </c>
      <c r="S25">
        <v>1</v>
      </c>
      <c r="T25">
        <f t="shared" si="11"/>
        <v>1</v>
      </c>
      <c r="U25">
        <v>1</v>
      </c>
      <c r="V25">
        <v>1</v>
      </c>
      <c r="W25">
        <f t="shared" si="12"/>
        <v>1</v>
      </c>
      <c r="X25">
        <f t="shared" si="13"/>
        <v>1</v>
      </c>
      <c r="Y25">
        <v>0</v>
      </c>
      <c r="Z25">
        <v>1</v>
      </c>
      <c r="AA25">
        <v>1</v>
      </c>
      <c r="AB25">
        <v>1</v>
      </c>
      <c r="AC25">
        <v>1</v>
      </c>
      <c r="AD25">
        <v>1</v>
      </c>
      <c r="AE25">
        <v>1</v>
      </c>
      <c r="AF25">
        <f t="shared" si="14"/>
        <v>2</v>
      </c>
      <c r="AG25">
        <v>1</v>
      </c>
      <c r="AH25">
        <f t="shared" si="15"/>
        <v>1</v>
      </c>
      <c r="AI25">
        <v>1</v>
      </c>
      <c r="AJ25">
        <v>1</v>
      </c>
      <c r="AK25">
        <f t="shared" si="16"/>
        <v>1</v>
      </c>
      <c r="AL25">
        <v>1</v>
      </c>
      <c r="AM25">
        <v>0</v>
      </c>
      <c r="AN25">
        <v>1</v>
      </c>
      <c r="AO25">
        <v>1</v>
      </c>
      <c r="AP25">
        <v>1</v>
      </c>
      <c r="AQ25">
        <v>1</v>
      </c>
      <c r="AR25">
        <v>0</v>
      </c>
      <c r="AS25">
        <v>1</v>
      </c>
      <c r="AT25" s="47">
        <v>1</v>
      </c>
      <c r="AU25">
        <f t="shared" si="17"/>
        <v>71.767857142857167</v>
      </c>
      <c r="AV25">
        <f t="shared" si="18"/>
        <v>6.7271428571428586</v>
      </c>
      <c r="AW25" s="54">
        <f t="shared" si="19"/>
        <v>11.065714285714286</v>
      </c>
      <c r="AX25">
        <f t="shared" si="20"/>
        <v>8.783571428571431</v>
      </c>
      <c r="AY25" s="48">
        <v>1</v>
      </c>
      <c r="AZ25" s="48">
        <v>1</v>
      </c>
      <c r="BA25" s="48">
        <v>1</v>
      </c>
      <c r="BB25">
        <v>3</v>
      </c>
      <c r="BG25">
        <f t="shared" si="3"/>
        <v>142.85714285714286</v>
      </c>
      <c r="BH25" s="11">
        <f t="shared" si="21"/>
        <v>4.8611111111111115E-5</v>
      </c>
    </row>
    <row r="26" spans="1:60" ht="32" x14ac:dyDescent="0.2">
      <c r="A26" s="3" t="s">
        <v>168</v>
      </c>
      <c r="B26" s="19" t="s">
        <v>1370</v>
      </c>
      <c r="C26" s="3" t="s">
        <v>194</v>
      </c>
      <c r="D26">
        <v>1</v>
      </c>
      <c r="E26">
        <v>1</v>
      </c>
      <c r="F26">
        <f t="shared" si="4"/>
        <v>1</v>
      </c>
      <c r="G26">
        <f t="shared" si="5"/>
        <v>7</v>
      </c>
      <c r="H26">
        <f t="shared" si="6"/>
        <v>7</v>
      </c>
      <c r="I26" s="54">
        <f t="shared" si="7"/>
        <v>35</v>
      </c>
      <c r="J26">
        <v>11</v>
      </c>
      <c r="K26">
        <f t="shared" si="8"/>
        <v>1.5714285714285714</v>
      </c>
      <c r="L26">
        <f t="shared" si="9"/>
        <v>34</v>
      </c>
      <c r="M26" s="2">
        <f t="shared" si="10"/>
        <v>4.8571428571428568</v>
      </c>
      <c r="N26">
        <v>1</v>
      </c>
      <c r="O26">
        <v>1</v>
      </c>
      <c r="P26">
        <v>1</v>
      </c>
      <c r="Q26">
        <v>1</v>
      </c>
      <c r="R26" s="54">
        <v>1</v>
      </c>
      <c r="S26">
        <v>1</v>
      </c>
      <c r="T26">
        <f t="shared" si="11"/>
        <v>1</v>
      </c>
      <c r="U26">
        <v>1</v>
      </c>
      <c r="V26">
        <v>1</v>
      </c>
      <c r="W26">
        <f t="shared" si="12"/>
        <v>1</v>
      </c>
      <c r="X26">
        <f t="shared" si="13"/>
        <v>1</v>
      </c>
      <c r="Y26">
        <v>1</v>
      </c>
      <c r="Z26">
        <v>1</v>
      </c>
      <c r="AA26">
        <v>1</v>
      </c>
      <c r="AB26">
        <v>1</v>
      </c>
      <c r="AC26">
        <v>1</v>
      </c>
      <c r="AD26">
        <v>1</v>
      </c>
      <c r="AE26">
        <v>1</v>
      </c>
      <c r="AF26">
        <f t="shared" si="14"/>
        <v>1</v>
      </c>
      <c r="AG26">
        <v>1</v>
      </c>
      <c r="AH26">
        <f t="shared" si="15"/>
        <v>1</v>
      </c>
      <c r="AI26">
        <v>1</v>
      </c>
      <c r="AJ26">
        <v>1</v>
      </c>
      <c r="AK26">
        <f t="shared" si="16"/>
        <v>1</v>
      </c>
      <c r="AL26">
        <v>1</v>
      </c>
      <c r="AM26">
        <v>1</v>
      </c>
      <c r="AN26">
        <v>1</v>
      </c>
      <c r="AO26">
        <v>1</v>
      </c>
      <c r="AP26">
        <v>1</v>
      </c>
      <c r="AQ26">
        <v>1</v>
      </c>
      <c r="AR26">
        <v>1</v>
      </c>
      <c r="AS26">
        <v>1</v>
      </c>
      <c r="AT26" s="47">
        <v>1</v>
      </c>
      <c r="AU26">
        <f t="shared" si="17"/>
        <v>66.787142857142882</v>
      </c>
      <c r="AV26">
        <f t="shared" si="18"/>
        <v>5.682857142857145</v>
      </c>
      <c r="AW26" s="54">
        <f t="shared" si="19"/>
        <v>8.5314285714285667</v>
      </c>
      <c r="AX26">
        <f t="shared" si="20"/>
        <v>4.947142857142854</v>
      </c>
      <c r="AY26" s="48">
        <v>1</v>
      </c>
      <c r="AZ26" s="48">
        <v>1</v>
      </c>
      <c r="BA26" s="48">
        <v>1</v>
      </c>
      <c r="BB26">
        <v>1</v>
      </c>
      <c r="BG26">
        <f t="shared" si="3"/>
        <v>142.85714285714286</v>
      </c>
      <c r="BH26" s="11">
        <f t="shared" si="21"/>
        <v>2.4305555555555558E-5</v>
      </c>
    </row>
    <row r="27" spans="1:60" ht="32" x14ac:dyDescent="0.2">
      <c r="A27" s="3" t="s">
        <v>169</v>
      </c>
      <c r="B27" s="19" t="s">
        <v>1371</v>
      </c>
      <c r="C27" s="3" t="s">
        <v>194</v>
      </c>
      <c r="D27">
        <v>1</v>
      </c>
      <c r="E27">
        <v>1</v>
      </c>
      <c r="F27">
        <f t="shared" si="4"/>
        <v>1</v>
      </c>
      <c r="G27">
        <f t="shared" si="5"/>
        <v>7</v>
      </c>
      <c r="H27">
        <f t="shared" si="6"/>
        <v>7</v>
      </c>
      <c r="I27" s="54">
        <f t="shared" si="7"/>
        <v>35</v>
      </c>
      <c r="J27">
        <v>10</v>
      </c>
      <c r="K27">
        <f t="shared" si="8"/>
        <v>1.4285714285714286</v>
      </c>
      <c r="L27">
        <f t="shared" si="9"/>
        <v>34</v>
      </c>
      <c r="M27" s="2">
        <f t="shared" si="10"/>
        <v>4.8571428571428568</v>
      </c>
      <c r="N27">
        <v>1</v>
      </c>
      <c r="O27">
        <v>1</v>
      </c>
      <c r="P27">
        <v>1</v>
      </c>
      <c r="Q27">
        <v>1</v>
      </c>
      <c r="R27" s="54">
        <v>1</v>
      </c>
      <c r="S27">
        <v>1</v>
      </c>
      <c r="T27">
        <f t="shared" si="11"/>
        <v>1</v>
      </c>
      <c r="U27">
        <v>1</v>
      </c>
      <c r="V27">
        <v>1</v>
      </c>
      <c r="W27">
        <f t="shared" si="12"/>
        <v>1</v>
      </c>
      <c r="X27">
        <f t="shared" si="13"/>
        <v>1</v>
      </c>
      <c r="Y27">
        <v>1</v>
      </c>
      <c r="Z27">
        <v>1</v>
      </c>
      <c r="AA27">
        <v>1</v>
      </c>
      <c r="AB27">
        <v>1</v>
      </c>
      <c r="AC27">
        <v>1</v>
      </c>
      <c r="AD27">
        <v>1</v>
      </c>
      <c r="AE27">
        <v>1</v>
      </c>
      <c r="AF27">
        <f t="shared" si="14"/>
        <v>1</v>
      </c>
      <c r="AG27">
        <v>1</v>
      </c>
      <c r="AH27">
        <f t="shared" si="15"/>
        <v>1</v>
      </c>
      <c r="AI27">
        <v>1</v>
      </c>
      <c r="AJ27">
        <v>1</v>
      </c>
      <c r="AK27">
        <f t="shared" si="16"/>
        <v>1</v>
      </c>
      <c r="AL27">
        <v>1</v>
      </c>
      <c r="AM27">
        <v>1</v>
      </c>
      <c r="AN27">
        <v>1</v>
      </c>
      <c r="AO27">
        <v>1</v>
      </c>
      <c r="AP27">
        <v>1</v>
      </c>
      <c r="AQ27">
        <v>1</v>
      </c>
      <c r="AR27">
        <v>1</v>
      </c>
      <c r="AS27">
        <v>1</v>
      </c>
      <c r="AT27" s="47">
        <v>1</v>
      </c>
      <c r="AU27">
        <f t="shared" si="17"/>
        <v>78.872857142857157</v>
      </c>
      <c r="AV27">
        <f t="shared" si="18"/>
        <v>3.9971428571428582</v>
      </c>
      <c r="AW27" s="54">
        <f t="shared" si="19"/>
        <v>8.5314285714285667</v>
      </c>
      <c r="AX27">
        <f t="shared" si="20"/>
        <v>4.947142857142854</v>
      </c>
      <c r="AY27" s="48">
        <v>1</v>
      </c>
      <c r="AZ27" s="48">
        <v>1</v>
      </c>
      <c r="BA27" s="48">
        <v>1</v>
      </c>
      <c r="BB27">
        <v>1</v>
      </c>
      <c r="BG27">
        <f t="shared" si="3"/>
        <v>142.85714285714286</v>
      </c>
      <c r="BH27" s="11">
        <f t="shared" si="21"/>
        <v>2.4305555555555558E-5</v>
      </c>
    </row>
    <row r="28" spans="1:60" ht="32" x14ac:dyDescent="0.2">
      <c r="A28" s="3">
        <v>17</v>
      </c>
      <c r="B28" s="19" t="s">
        <v>1372</v>
      </c>
      <c r="C28" s="3" t="s">
        <v>194</v>
      </c>
      <c r="D28">
        <v>1</v>
      </c>
      <c r="E28">
        <v>1</v>
      </c>
      <c r="F28">
        <f t="shared" si="4"/>
        <v>1</v>
      </c>
      <c r="G28">
        <f t="shared" si="5"/>
        <v>9</v>
      </c>
      <c r="H28">
        <f t="shared" si="6"/>
        <v>9</v>
      </c>
      <c r="I28" s="54">
        <f t="shared" si="7"/>
        <v>47</v>
      </c>
      <c r="J28">
        <v>15</v>
      </c>
      <c r="K28">
        <f t="shared" si="8"/>
        <v>1.6666666666666667</v>
      </c>
      <c r="L28">
        <f t="shared" si="9"/>
        <v>44</v>
      </c>
      <c r="M28" s="2">
        <f t="shared" si="10"/>
        <v>4.8888888888888893</v>
      </c>
      <c r="N28">
        <v>1</v>
      </c>
      <c r="O28">
        <v>1</v>
      </c>
      <c r="P28">
        <v>0</v>
      </c>
      <c r="Q28">
        <v>0</v>
      </c>
      <c r="R28" s="54">
        <v>1</v>
      </c>
      <c r="S28">
        <v>1</v>
      </c>
      <c r="T28">
        <f t="shared" si="11"/>
        <v>0</v>
      </c>
      <c r="U28">
        <v>1</v>
      </c>
      <c r="V28">
        <v>1</v>
      </c>
      <c r="W28">
        <f t="shared" si="12"/>
        <v>0</v>
      </c>
      <c r="X28">
        <f t="shared" si="13"/>
        <v>1</v>
      </c>
      <c r="Y28">
        <v>1</v>
      </c>
      <c r="Z28">
        <v>1</v>
      </c>
      <c r="AA28">
        <v>1</v>
      </c>
      <c r="AB28">
        <v>1</v>
      </c>
      <c r="AC28">
        <v>1</v>
      </c>
      <c r="AD28" s="54">
        <v>0</v>
      </c>
      <c r="AE28">
        <v>1</v>
      </c>
      <c r="AF28">
        <f t="shared" si="14"/>
        <v>3</v>
      </c>
      <c r="AG28">
        <v>1</v>
      </c>
      <c r="AH28">
        <f t="shared" si="15"/>
        <v>1</v>
      </c>
      <c r="AI28">
        <v>1</v>
      </c>
      <c r="AJ28">
        <v>1</v>
      </c>
      <c r="AK28">
        <f t="shared" si="16"/>
        <v>1</v>
      </c>
      <c r="AL28">
        <v>1</v>
      </c>
      <c r="AM28">
        <v>1</v>
      </c>
      <c r="AN28">
        <v>1</v>
      </c>
      <c r="AO28">
        <v>1</v>
      </c>
      <c r="AP28">
        <v>1</v>
      </c>
      <c r="AQ28">
        <v>1</v>
      </c>
      <c r="AR28">
        <v>1</v>
      </c>
      <c r="AS28">
        <v>1</v>
      </c>
      <c r="AT28" s="47">
        <v>1</v>
      </c>
      <c r="AU28">
        <f t="shared" si="17"/>
        <v>56.70000000000001</v>
      </c>
      <c r="AV28">
        <f t="shared" si="18"/>
        <v>7.5866666666666696</v>
      </c>
      <c r="AW28" s="54">
        <f t="shared" si="19"/>
        <v>9.6577777777777811</v>
      </c>
      <c r="AX28">
        <f t="shared" si="20"/>
        <v>6.0966666666666676</v>
      </c>
      <c r="AY28" s="48">
        <v>1</v>
      </c>
      <c r="AZ28" s="48">
        <v>1</v>
      </c>
      <c r="BA28" s="48">
        <v>1</v>
      </c>
      <c r="BB28">
        <v>2</v>
      </c>
      <c r="BG28">
        <f t="shared" si="3"/>
        <v>333.33333333333331</v>
      </c>
      <c r="BH28" s="11">
        <f t="shared" si="21"/>
        <v>3.1250000000000001E-5</v>
      </c>
    </row>
    <row r="29" spans="1:60" ht="48" x14ac:dyDescent="0.2">
      <c r="A29" s="3">
        <v>18</v>
      </c>
      <c r="B29" s="19" t="s">
        <v>1373</v>
      </c>
      <c r="C29" s="3" t="s">
        <v>194</v>
      </c>
      <c r="D29">
        <v>1</v>
      </c>
      <c r="E29">
        <v>1</v>
      </c>
      <c r="F29">
        <f t="shared" si="4"/>
        <v>1</v>
      </c>
      <c r="G29">
        <f t="shared" si="5"/>
        <v>15</v>
      </c>
      <c r="H29">
        <f t="shared" si="6"/>
        <v>15</v>
      </c>
      <c r="I29" s="54">
        <f t="shared" si="7"/>
        <v>80</v>
      </c>
      <c r="J29">
        <v>24</v>
      </c>
      <c r="K29">
        <f t="shared" si="8"/>
        <v>1.6</v>
      </c>
      <c r="L29">
        <f t="shared" si="9"/>
        <v>79</v>
      </c>
      <c r="M29" s="2">
        <f t="shared" si="10"/>
        <v>5.2666666666666666</v>
      </c>
      <c r="N29">
        <v>0</v>
      </c>
      <c r="O29">
        <v>0</v>
      </c>
      <c r="P29">
        <v>1</v>
      </c>
      <c r="Q29">
        <v>0</v>
      </c>
      <c r="R29" s="54">
        <v>1</v>
      </c>
      <c r="S29">
        <v>1</v>
      </c>
      <c r="T29">
        <f t="shared" si="11"/>
        <v>0</v>
      </c>
      <c r="U29">
        <v>1</v>
      </c>
      <c r="V29">
        <v>1</v>
      </c>
      <c r="W29">
        <f t="shared" si="12"/>
        <v>0</v>
      </c>
      <c r="X29">
        <f t="shared" si="13"/>
        <v>1</v>
      </c>
      <c r="Y29">
        <v>1</v>
      </c>
      <c r="Z29">
        <v>1</v>
      </c>
      <c r="AA29">
        <v>1</v>
      </c>
      <c r="AB29">
        <v>1</v>
      </c>
      <c r="AC29">
        <v>1</v>
      </c>
      <c r="AD29">
        <v>1</v>
      </c>
      <c r="AE29">
        <v>1</v>
      </c>
      <c r="AF29">
        <f t="shared" si="14"/>
        <v>1</v>
      </c>
      <c r="AG29">
        <v>1</v>
      </c>
      <c r="AH29">
        <f t="shared" si="15"/>
        <v>1</v>
      </c>
      <c r="AI29">
        <v>0</v>
      </c>
      <c r="AJ29">
        <v>1</v>
      </c>
      <c r="AK29">
        <f t="shared" si="16"/>
        <v>1</v>
      </c>
      <c r="AL29">
        <v>1</v>
      </c>
      <c r="AM29">
        <v>1</v>
      </c>
      <c r="AN29">
        <v>1</v>
      </c>
      <c r="AO29">
        <v>1</v>
      </c>
      <c r="AP29">
        <v>1</v>
      </c>
      <c r="AQ29">
        <v>1</v>
      </c>
      <c r="AR29">
        <v>1</v>
      </c>
      <c r="AS29">
        <v>1</v>
      </c>
      <c r="AT29" s="47">
        <v>1</v>
      </c>
      <c r="AU29">
        <f t="shared" si="17"/>
        <v>56.250000000000028</v>
      </c>
      <c r="AV29">
        <f t="shared" si="18"/>
        <v>9.1400000000000041</v>
      </c>
      <c r="AW29" s="54">
        <f t="shared" si="19"/>
        <v>13.194666666666667</v>
      </c>
      <c r="AX29">
        <f t="shared" si="20"/>
        <v>10.875999999999998</v>
      </c>
      <c r="AY29" s="48">
        <v>1</v>
      </c>
      <c r="AZ29" s="48">
        <v>1</v>
      </c>
      <c r="BA29" s="48">
        <v>1</v>
      </c>
      <c r="BB29">
        <v>4</v>
      </c>
      <c r="BG29">
        <f t="shared" si="3"/>
        <v>66.666666666666671</v>
      </c>
      <c r="BH29" s="11">
        <f t="shared" si="21"/>
        <v>5.208333333333333E-5</v>
      </c>
    </row>
    <row r="30" spans="1:60" ht="64" x14ac:dyDescent="0.2">
      <c r="A30" s="3">
        <v>19</v>
      </c>
      <c r="B30" s="19" t="s">
        <v>1374</v>
      </c>
      <c r="C30" s="3" t="s">
        <v>200</v>
      </c>
      <c r="D30">
        <v>1</v>
      </c>
      <c r="E30">
        <v>1</v>
      </c>
      <c r="F30">
        <f t="shared" si="4"/>
        <v>1</v>
      </c>
      <c r="G30">
        <f t="shared" si="5"/>
        <v>26</v>
      </c>
      <c r="H30">
        <f t="shared" si="6"/>
        <v>26</v>
      </c>
      <c r="I30" s="54">
        <f t="shared" si="7"/>
        <v>123</v>
      </c>
      <c r="J30">
        <v>41</v>
      </c>
      <c r="K30">
        <f t="shared" si="8"/>
        <v>1.5769230769230769</v>
      </c>
      <c r="L30">
        <f t="shared" si="9"/>
        <v>122</v>
      </c>
      <c r="M30" s="2">
        <f t="shared" si="10"/>
        <v>4.6923076923076925</v>
      </c>
      <c r="N30">
        <v>0</v>
      </c>
      <c r="O30">
        <v>1</v>
      </c>
      <c r="P30">
        <v>0</v>
      </c>
      <c r="Q30">
        <v>0</v>
      </c>
      <c r="R30" s="54">
        <v>1</v>
      </c>
      <c r="S30">
        <v>1</v>
      </c>
      <c r="T30">
        <f t="shared" si="11"/>
        <v>0</v>
      </c>
      <c r="U30">
        <v>1</v>
      </c>
      <c r="V30">
        <v>1</v>
      </c>
      <c r="W30">
        <f t="shared" si="12"/>
        <v>0</v>
      </c>
      <c r="X30">
        <f t="shared" si="13"/>
        <v>1</v>
      </c>
      <c r="Y30">
        <v>1</v>
      </c>
      <c r="Z30">
        <v>1</v>
      </c>
      <c r="AA30">
        <v>0</v>
      </c>
      <c r="AB30">
        <v>1</v>
      </c>
      <c r="AC30">
        <v>1</v>
      </c>
      <c r="AD30">
        <v>1</v>
      </c>
      <c r="AE30">
        <v>1</v>
      </c>
      <c r="AF30">
        <f t="shared" si="14"/>
        <v>1</v>
      </c>
      <c r="AG30">
        <v>1</v>
      </c>
      <c r="AH30">
        <f t="shared" si="15"/>
        <v>1</v>
      </c>
      <c r="AI30">
        <v>0</v>
      </c>
      <c r="AJ30">
        <v>1</v>
      </c>
      <c r="AK30">
        <f t="shared" si="16"/>
        <v>1</v>
      </c>
      <c r="AL30">
        <v>0</v>
      </c>
      <c r="AM30">
        <v>1</v>
      </c>
      <c r="AN30">
        <v>1</v>
      </c>
      <c r="AO30">
        <v>1</v>
      </c>
      <c r="AP30">
        <v>1</v>
      </c>
      <c r="AQ30">
        <v>1</v>
      </c>
      <c r="AR30">
        <v>1</v>
      </c>
      <c r="AS30">
        <v>1</v>
      </c>
      <c r="AT30" s="47">
        <v>1</v>
      </c>
      <c r="AU30">
        <f t="shared" si="17"/>
        <v>47.037307692307721</v>
      </c>
      <c r="AV30">
        <f t="shared" si="18"/>
        <v>13.157692307692308</v>
      </c>
      <c r="AW30" s="54">
        <f t="shared" si="19"/>
        <v>10.652307692307691</v>
      </c>
      <c r="AX30">
        <f t="shared" si="20"/>
        <v>13.670769230769231</v>
      </c>
      <c r="AY30" s="48">
        <v>1</v>
      </c>
      <c r="AZ30" s="48">
        <v>1</v>
      </c>
      <c r="BA30" s="48">
        <v>1</v>
      </c>
      <c r="BB30">
        <v>4</v>
      </c>
      <c r="BG30">
        <f t="shared" si="3"/>
        <v>38.461538461538467</v>
      </c>
      <c r="BH30" s="11">
        <f t="shared" si="21"/>
        <v>9.0277777777777787E-5</v>
      </c>
    </row>
    <row r="31" spans="1:60" ht="48" x14ac:dyDescent="0.2">
      <c r="A31" s="3">
        <v>20</v>
      </c>
      <c r="B31" s="19" t="s">
        <v>1375</v>
      </c>
      <c r="C31" s="3" t="s">
        <v>194</v>
      </c>
      <c r="D31">
        <v>1</v>
      </c>
      <c r="E31">
        <v>1</v>
      </c>
      <c r="F31">
        <f t="shared" si="4"/>
        <v>1</v>
      </c>
      <c r="G31">
        <f t="shared" si="5"/>
        <v>18</v>
      </c>
      <c r="H31">
        <f t="shared" si="6"/>
        <v>18</v>
      </c>
      <c r="I31" s="54">
        <f t="shared" si="7"/>
        <v>92</v>
      </c>
      <c r="J31">
        <v>30</v>
      </c>
      <c r="K31">
        <f t="shared" si="8"/>
        <v>1.6666666666666667</v>
      </c>
      <c r="L31">
        <f t="shared" si="9"/>
        <v>91</v>
      </c>
      <c r="M31" s="2">
        <f t="shared" si="10"/>
        <v>5.0555555555555554</v>
      </c>
      <c r="N31">
        <v>0</v>
      </c>
      <c r="O31">
        <v>0</v>
      </c>
      <c r="P31">
        <v>1</v>
      </c>
      <c r="Q31">
        <v>0</v>
      </c>
      <c r="R31" s="54">
        <v>1</v>
      </c>
      <c r="S31">
        <v>1</v>
      </c>
      <c r="T31">
        <f t="shared" si="11"/>
        <v>0</v>
      </c>
      <c r="U31">
        <v>1</v>
      </c>
      <c r="V31">
        <v>1</v>
      </c>
      <c r="W31">
        <f t="shared" si="12"/>
        <v>0</v>
      </c>
      <c r="X31">
        <f t="shared" si="13"/>
        <v>1</v>
      </c>
      <c r="Y31">
        <v>1</v>
      </c>
      <c r="Z31">
        <v>1</v>
      </c>
      <c r="AA31">
        <v>1</v>
      </c>
      <c r="AB31">
        <v>1</v>
      </c>
      <c r="AC31">
        <v>1</v>
      </c>
      <c r="AD31">
        <v>1</v>
      </c>
      <c r="AE31">
        <v>1</v>
      </c>
      <c r="AF31">
        <f t="shared" si="14"/>
        <v>1</v>
      </c>
      <c r="AG31">
        <v>1</v>
      </c>
      <c r="AH31">
        <f t="shared" si="15"/>
        <v>1</v>
      </c>
      <c r="AI31">
        <v>1</v>
      </c>
      <c r="AJ31">
        <v>1</v>
      </c>
      <c r="AK31">
        <f t="shared" si="16"/>
        <v>1</v>
      </c>
      <c r="AL31">
        <v>1</v>
      </c>
      <c r="AM31">
        <v>1</v>
      </c>
      <c r="AN31">
        <v>1</v>
      </c>
      <c r="AO31">
        <v>0</v>
      </c>
      <c r="AP31">
        <v>1</v>
      </c>
      <c r="AQ31">
        <v>1</v>
      </c>
      <c r="AR31">
        <v>1</v>
      </c>
      <c r="AS31">
        <v>0</v>
      </c>
      <c r="AT31" s="47">
        <v>1</v>
      </c>
      <c r="AU31">
        <f t="shared" si="17"/>
        <v>47.565000000000012</v>
      </c>
      <c r="AV31">
        <f t="shared" si="18"/>
        <v>11.096666666666668</v>
      </c>
      <c r="AW31" s="54">
        <f t="shared" si="19"/>
        <v>12.282222222222217</v>
      </c>
      <c r="AX31">
        <f t="shared" si="20"/>
        <v>11.381666666666668</v>
      </c>
      <c r="AY31" s="48">
        <v>1</v>
      </c>
      <c r="AZ31" s="48">
        <v>1</v>
      </c>
      <c r="BA31" s="48">
        <v>1</v>
      </c>
      <c r="BB31">
        <v>5</v>
      </c>
      <c r="BG31">
        <f t="shared" si="3"/>
        <v>55.55555555555555</v>
      </c>
      <c r="BH31" s="11">
        <f t="shared" si="21"/>
        <v>6.2500000000000001E-5</v>
      </c>
    </row>
    <row r="32" spans="1:60" ht="48" x14ac:dyDescent="0.2">
      <c r="A32" s="3" t="s">
        <v>170</v>
      </c>
      <c r="B32" s="19" t="s">
        <v>1376</v>
      </c>
      <c r="C32" s="3" t="s">
        <v>194</v>
      </c>
      <c r="D32">
        <v>1</v>
      </c>
      <c r="E32">
        <v>1</v>
      </c>
      <c r="F32">
        <f t="shared" si="4"/>
        <v>1</v>
      </c>
      <c r="G32">
        <f t="shared" si="5"/>
        <v>14</v>
      </c>
      <c r="H32">
        <f t="shared" si="6"/>
        <v>14</v>
      </c>
      <c r="I32" s="54">
        <f t="shared" si="7"/>
        <v>81</v>
      </c>
      <c r="J32">
        <v>27</v>
      </c>
      <c r="K32">
        <f t="shared" si="8"/>
        <v>1.9285714285714286</v>
      </c>
      <c r="L32">
        <f t="shared" si="9"/>
        <v>79</v>
      </c>
      <c r="M32" s="2">
        <f t="shared" si="10"/>
        <v>5.6428571428571432</v>
      </c>
      <c r="N32">
        <v>1</v>
      </c>
      <c r="O32">
        <v>1</v>
      </c>
      <c r="P32">
        <v>1</v>
      </c>
      <c r="Q32">
        <v>0</v>
      </c>
      <c r="R32" s="54">
        <v>1</v>
      </c>
      <c r="S32">
        <v>1</v>
      </c>
      <c r="T32">
        <f t="shared" si="11"/>
        <v>0</v>
      </c>
      <c r="U32">
        <v>1</v>
      </c>
      <c r="V32">
        <v>1</v>
      </c>
      <c r="W32">
        <f t="shared" si="12"/>
        <v>0</v>
      </c>
      <c r="X32">
        <f t="shared" si="13"/>
        <v>1</v>
      </c>
      <c r="Y32">
        <v>1</v>
      </c>
      <c r="Z32">
        <v>1</v>
      </c>
      <c r="AA32">
        <v>0</v>
      </c>
      <c r="AB32">
        <v>1</v>
      </c>
      <c r="AC32">
        <v>1</v>
      </c>
      <c r="AD32">
        <v>1</v>
      </c>
      <c r="AE32">
        <v>1</v>
      </c>
      <c r="AF32">
        <f t="shared" si="14"/>
        <v>2</v>
      </c>
      <c r="AG32">
        <v>1</v>
      </c>
      <c r="AH32">
        <f t="shared" si="15"/>
        <v>1</v>
      </c>
      <c r="AI32">
        <v>0</v>
      </c>
      <c r="AJ32">
        <v>1</v>
      </c>
      <c r="AK32">
        <f t="shared" si="16"/>
        <v>1</v>
      </c>
      <c r="AL32">
        <v>0</v>
      </c>
      <c r="AM32">
        <v>1</v>
      </c>
      <c r="AN32">
        <v>1</v>
      </c>
      <c r="AO32">
        <v>1</v>
      </c>
      <c r="AP32">
        <v>1</v>
      </c>
      <c r="AQ32">
        <v>1</v>
      </c>
      <c r="AR32">
        <v>1</v>
      </c>
      <c r="AS32">
        <v>1</v>
      </c>
      <c r="AT32" s="47">
        <v>1</v>
      </c>
      <c r="AU32">
        <f t="shared" si="17"/>
        <v>29.467857142857163</v>
      </c>
      <c r="AV32">
        <f t="shared" si="18"/>
        <v>12.627142857142861</v>
      </c>
      <c r="AW32" s="54">
        <f t="shared" si="19"/>
        <v>15.265714285714292</v>
      </c>
      <c r="AX32">
        <f t="shared" si="20"/>
        <v>12.147857142857141</v>
      </c>
      <c r="AY32" s="48">
        <v>1</v>
      </c>
      <c r="AZ32" s="48">
        <v>1</v>
      </c>
      <c r="BA32" s="48">
        <v>1</v>
      </c>
      <c r="BB32">
        <v>4</v>
      </c>
      <c r="BG32">
        <f t="shared" si="3"/>
        <v>142.85714285714286</v>
      </c>
      <c r="BH32" s="11">
        <f t="shared" si="21"/>
        <v>4.8611111111111115E-5</v>
      </c>
    </row>
    <row r="33" spans="1:60" ht="48" x14ac:dyDescent="0.2">
      <c r="A33" s="3" t="s">
        <v>171</v>
      </c>
      <c r="B33" s="19" t="s">
        <v>1377</v>
      </c>
      <c r="C33" s="3" t="s">
        <v>194</v>
      </c>
      <c r="D33">
        <v>1</v>
      </c>
      <c r="E33">
        <v>1</v>
      </c>
      <c r="F33">
        <f t="shared" si="4"/>
        <v>1</v>
      </c>
      <c r="G33">
        <f t="shared" si="5"/>
        <v>14</v>
      </c>
      <c r="H33">
        <f t="shared" si="6"/>
        <v>14</v>
      </c>
      <c r="I33" s="54">
        <f t="shared" si="7"/>
        <v>81</v>
      </c>
      <c r="J33">
        <v>28</v>
      </c>
      <c r="K33">
        <f t="shared" si="8"/>
        <v>2</v>
      </c>
      <c r="L33">
        <f t="shared" si="9"/>
        <v>79</v>
      </c>
      <c r="M33" s="2">
        <f t="shared" si="10"/>
        <v>5.6428571428571432</v>
      </c>
      <c r="N33">
        <v>1</v>
      </c>
      <c r="O33">
        <v>1</v>
      </c>
      <c r="P33">
        <v>1</v>
      </c>
      <c r="Q33">
        <v>0</v>
      </c>
      <c r="R33" s="54">
        <v>1</v>
      </c>
      <c r="S33">
        <v>1</v>
      </c>
      <c r="T33">
        <f t="shared" si="11"/>
        <v>0</v>
      </c>
      <c r="U33">
        <v>1</v>
      </c>
      <c r="V33">
        <v>1</v>
      </c>
      <c r="W33">
        <f t="shared" si="12"/>
        <v>0</v>
      </c>
      <c r="X33">
        <f t="shared" si="13"/>
        <v>1</v>
      </c>
      <c r="Y33">
        <v>1</v>
      </c>
      <c r="Z33">
        <v>1</v>
      </c>
      <c r="AA33">
        <v>1</v>
      </c>
      <c r="AB33">
        <v>1</v>
      </c>
      <c r="AC33">
        <v>1</v>
      </c>
      <c r="AD33">
        <v>1</v>
      </c>
      <c r="AE33">
        <v>1</v>
      </c>
      <c r="AF33">
        <f t="shared" si="14"/>
        <v>2</v>
      </c>
      <c r="AG33">
        <v>1</v>
      </c>
      <c r="AH33">
        <f t="shared" si="15"/>
        <v>1</v>
      </c>
      <c r="AI33">
        <v>0</v>
      </c>
      <c r="AJ33">
        <v>1</v>
      </c>
      <c r="AK33">
        <f t="shared" si="16"/>
        <v>1</v>
      </c>
      <c r="AL33">
        <v>0</v>
      </c>
      <c r="AM33">
        <v>1</v>
      </c>
      <c r="AN33">
        <v>1</v>
      </c>
      <c r="AO33">
        <v>1</v>
      </c>
      <c r="AP33">
        <v>1</v>
      </c>
      <c r="AQ33">
        <v>1</v>
      </c>
      <c r="AR33">
        <v>1</v>
      </c>
      <c r="AS33">
        <v>1</v>
      </c>
      <c r="AT33" s="47">
        <v>1</v>
      </c>
      <c r="AU33">
        <f t="shared" si="17"/>
        <v>23.425000000000018</v>
      </c>
      <c r="AV33">
        <f t="shared" si="18"/>
        <v>13.470000000000002</v>
      </c>
      <c r="AW33" s="54">
        <f t="shared" si="19"/>
        <v>15.265714285714292</v>
      </c>
      <c r="AX33">
        <f t="shared" si="20"/>
        <v>12.147857142857141</v>
      </c>
      <c r="AY33" s="48">
        <v>1</v>
      </c>
      <c r="AZ33" s="48">
        <v>1</v>
      </c>
      <c r="BA33" s="48">
        <v>1</v>
      </c>
      <c r="BB33">
        <v>3</v>
      </c>
      <c r="BG33">
        <f t="shared" si="3"/>
        <v>142.85714285714286</v>
      </c>
      <c r="BH33" s="11">
        <f t="shared" si="21"/>
        <v>4.8611111111111115E-5</v>
      </c>
    </row>
    <row r="34" spans="1:60" ht="32" x14ac:dyDescent="0.2">
      <c r="A34" s="3">
        <v>22</v>
      </c>
      <c r="B34" s="19" t="s">
        <v>1324</v>
      </c>
      <c r="C34" s="3" t="s">
        <v>194</v>
      </c>
      <c r="D34">
        <v>1</v>
      </c>
      <c r="E34">
        <v>1</v>
      </c>
      <c r="F34">
        <f t="shared" si="4"/>
        <v>1</v>
      </c>
      <c r="G34">
        <f t="shared" si="5"/>
        <v>12</v>
      </c>
      <c r="H34">
        <f t="shared" si="6"/>
        <v>12</v>
      </c>
      <c r="I34" s="54">
        <f t="shared" si="7"/>
        <v>70</v>
      </c>
      <c r="J34">
        <v>20</v>
      </c>
      <c r="K34">
        <f t="shared" si="8"/>
        <v>1.6666666666666667</v>
      </c>
      <c r="L34">
        <f t="shared" si="9"/>
        <v>69</v>
      </c>
      <c r="M34" s="2">
        <f t="shared" si="10"/>
        <v>5.75</v>
      </c>
      <c r="N34">
        <v>0</v>
      </c>
      <c r="O34">
        <v>1</v>
      </c>
      <c r="P34">
        <v>1</v>
      </c>
      <c r="Q34">
        <v>0</v>
      </c>
      <c r="R34" s="54">
        <v>1</v>
      </c>
      <c r="S34">
        <v>1</v>
      </c>
      <c r="T34">
        <f t="shared" si="11"/>
        <v>0</v>
      </c>
      <c r="U34">
        <v>1</v>
      </c>
      <c r="V34">
        <v>1</v>
      </c>
      <c r="W34">
        <f t="shared" si="12"/>
        <v>0</v>
      </c>
      <c r="X34">
        <f t="shared" si="13"/>
        <v>1</v>
      </c>
      <c r="Y34">
        <v>1</v>
      </c>
      <c r="Z34">
        <v>1</v>
      </c>
      <c r="AA34">
        <v>1</v>
      </c>
      <c r="AB34">
        <v>1</v>
      </c>
      <c r="AC34">
        <v>1</v>
      </c>
      <c r="AD34">
        <v>1</v>
      </c>
      <c r="AE34">
        <v>1</v>
      </c>
      <c r="AF34">
        <f t="shared" si="14"/>
        <v>1</v>
      </c>
      <c r="AG34">
        <v>1</v>
      </c>
      <c r="AH34">
        <f t="shared" si="15"/>
        <v>1</v>
      </c>
      <c r="AI34">
        <v>0</v>
      </c>
      <c r="AJ34">
        <v>1</v>
      </c>
      <c r="AK34">
        <f t="shared" si="16"/>
        <v>1</v>
      </c>
      <c r="AL34">
        <v>1</v>
      </c>
      <c r="AM34">
        <v>1</v>
      </c>
      <c r="AN34">
        <v>1</v>
      </c>
      <c r="AO34">
        <v>1</v>
      </c>
      <c r="AP34">
        <v>1</v>
      </c>
      <c r="AQ34">
        <v>1</v>
      </c>
      <c r="AR34">
        <v>1</v>
      </c>
      <c r="AS34">
        <v>1</v>
      </c>
      <c r="AT34" s="47">
        <v>1</v>
      </c>
      <c r="AU34">
        <f t="shared" si="17"/>
        <v>53.655000000000008</v>
      </c>
      <c r="AV34">
        <f t="shared" si="18"/>
        <v>8.7566666666666677</v>
      </c>
      <c r="AW34" s="54">
        <f t="shared" si="19"/>
        <v>15.543333333333337</v>
      </c>
      <c r="AX34">
        <f t="shared" si="20"/>
        <v>11.652499999999996</v>
      </c>
      <c r="AY34" s="48">
        <v>1</v>
      </c>
      <c r="AZ34" s="48">
        <v>1</v>
      </c>
      <c r="BA34" s="48">
        <v>1</v>
      </c>
      <c r="BB34">
        <v>4</v>
      </c>
      <c r="BG34">
        <f t="shared" si="3"/>
        <v>83.333333333333329</v>
      </c>
      <c r="BH34" s="11">
        <f t="shared" si="21"/>
        <v>4.1666666666666665E-5</v>
      </c>
    </row>
    <row r="35" spans="1:60" ht="32" x14ac:dyDescent="0.2">
      <c r="A35" s="3">
        <v>23</v>
      </c>
      <c r="B35" s="19" t="s">
        <v>1378</v>
      </c>
      <c r="C35" s="3" t="s">
        <v>198</v>
      </c>
      <c r="D35">
        <v>1</v>
      </c>
      <c r="E35">
        <v>1</v>
      </c>
      <c r="F35">
        <f t="shared" si="4"/>
        <v>1</v>
      </c>
      <c r="G35">
        <f t="shared" si="5"/>
        <v>12</v>
      </c>
      <c r="H35">
        <f t="shared" si="6"/>
        <v>12</v>
      </c>
      <c r="I35" s="54">
        <f t="shared" si="7"/>
        <v>68</v>
      </c>
      <c r="J35">
        <v>24</v>
      </c>
      <c r="K35">
        <f t="shared" si="8"/>
        <v>2</v>
      </c>
      <c r="L35">
        <f t="shared" si="9"/>
        <v>67</v>
      </c>
      <c r="M35" s="2">
        <f t="shared" si="10"/>
        <v>5.583333333333333</v>
      </c>
      <c r="N35">
        <v>0</v>
      </c>
      <c r="O35">
        <v>0</v>
      </c>
      <c r="P35">
        <v>0</v>
      </c>
      <c r="Q35">
        <v>0</v>
      </c>
      <c r="R35" s="54">
        <v>1</v>
      </c>
      <c r="S35">
        <v>1</v>
      </c>
      <c r="T35">
        <f t="shared" si="11"/>
        <v>0</v>
      </c>
      <c r="U35">
        <v>1</v>
      </c>
      <c r="V35">
        <v>1</v>
      </c>
      <c r="W35">
        <f t="shared" si="12"/>
        <v>0</v>
      </c>
      <c r="X35">
        <f t="shared" si="13"/>
        <v>1</v>
      </c>
      <c r="Y35">
        <v>1</v>
      </c>
      <c r="Z35">
        <v>1</v>
      </c>
      <c r="AA35">
        <v>1</v>
      </c>
      <c r="AB35">
        <v>1</v>
      </c>
      <c r="AC35">
        <v>1</v>
      </c>
      <c r="AD35">
        <v>1</v>
      </c>
      <c r="AE35">
        <v>1</v>
      </c>
      <c r="AF35">
        <f t="shared" si="14"/>
        <v>1</v>
      </c>
      <c r="AG35">
        <v>1</v>
      </c>
      <c r="AH35">
        <f t="shared" si="15"/>
        <v>1</v>
      </c>
      <c r="AI35">
        <v>1</v>
      </c>
      <c r="AJ35">
        <v>1</v>
      </c>
      <c r="AK35">
        <f t="shared" si="16"/>
        <v>1</v>
      </c>
      <c r="AL35">
        <v>1</v>
      </c>
      <c r="AM35">
        <v>1</v>
      </c>
      <c r="AN35">
        <v>1</v>
      </c>
      <c r="AO35">
        <v>1</v>
      </c>
      <c r="AP35">
        <v>1</v>
      </c>
      <c r="AQ35">
        <v>1</v>
      </c>
      <c r="AR35">
        <v>1</v>
      </c>
      <c r="AS35">
        <v>1</v>
      </c>
      <c r="AT35" s="47">
        <v>1</v>
      </c>
      <c r="AU35">
        <f t="shared" si="17"/>
        <v>25.45500000000002</v>
      </c>
      <c r="AV35">
        <f t="shared" si="18"/>
        <v>12.690000000000001</v>
      </c>
      <c r="AW35" s="54">
        <f t="shared" si="19"/>
        <v>14.563333333333333</v>
      </c>
      <c r="AX35">
        <f t="shared" si="20"/>
        <v>10.8675</v>
      </c>
      <c r="AY35" s="48">
        <v>1</v>
      </c>
      <c r="AZ35" s="48">
        <v>1</v>
      </c>
      <c r="BA35" s="48">
        <v>1</v>
      </c>
      <c r="BB35">
        <v>4</v>
      </c>
      <c r="BG35">
        <f t="shared" si="3"/>
        <v>83.333333333333329</v>
      </c>
      <c r="BH35" s="11">
        <f t="shared" si="21"/>
        <v>4.1666666666666665E-5</v>
      </c>
    </row>
    <row r="36" spans="1:60" ht="48" x14ac:dyDescent="0.2">
      <c r="A36" s="3">
        <v>24</v>
      </c>
      <c r="B36" s="19" t="s">
        <v>1379</v>
      </c>
      <c r="C36" s="3" t="s">
        <v>198</v>
      </c>
      <c r="D36">
        <v>1</v>
      </c>
      <c r="E36">
        <v>1</v>
      </c>
      <c r="F36">
        <f t="shared" si="4"/>
        <v>1</v>
      </c>
      <c r="G36">
        <f t="shared" si="5"/>
        <v>41</v>
      </c>
      <c r="H36">
        <f t="shared" si="6"/>
        <v>41</v>
      </c>
      <c r="I36" s="54">
        <f t="shared" si="7"/>
        <v>80</v>
      </c>
      <c r="J36">
        <v>27</v>
      </c>
      <c r="K36">
        <f t="shared" si="8"/>
        <v>0.65853658536585369</v>
      </c>
      <c r="L36">
        <f t="shared" si="9"/>
        <v>68</v>
      </c>
      <c r="M36" s="2">
        <f t="shared" si="10"/>
        <v>1.6585365853658536</v>
      </c>
      <c r="N36">
        <v>0</v>
      </c>
      <c r="O36">
        <v>0</v>
      </c>
      <c r="P36">
        <v>0</v>
      </c>
      <c r="Q36">
        <v>1</v>
      </c>
      <c r="R36" s="54">
        <v>1</v>
      </c>
      <c r="S36">
        <v>1</v>
      </c>
      <c r="T36">
        <f t="shared" si="11"/>
        <v>1</v>
      </c>
      <c r="U36">
        <v>1</v>
      </c>
      <c r="V36">
        <v>1</v>
      </c>
      <c r="W36">
        <f t="shared" si="12"/>
        <v>0</v>
      </c>
      <c r="X36">
        <f t="shared" si="13"/>
        <v>1</v>
      </c>
      <c r="Y36">
        <v>1</v>
      </c>
      <c r="Z36">
        <v>1</v>
      </c>
      <c r="AA36">
        <v>1</v>
      </c>
      <c r="AB36">
        <v>1</v>
      </c>
      <c r="AC36">
        <v>1</v>
      </c>
      <c r="AD36">
        <v>1</v>
      </c>
      <c r="AE36">
        <v>1</v>
      </c>
      <c r="AF36">
        <f t="shared" si="14"/>
        <v>9</v>
      </c>
      <c r="AG36">
        <v>1</v>
      </c>
      <c r="AH36">
        <f t="shared" si="15"/>
        <v>1</v>
      </c>
      <c r="AI36">
        <v>1</v>
      </c>
      <c r="AJ36">
        <v>1</v>
      </c>
      <c r="AK36">
        <f t="shared" si="16"/>
        <v>0</v>
      </c>
      <c r="AL36">
        <v>1</v>
      </c>
      <c r="AM36">
        <v>1</v>
      </c>
      <c r="AN36">
        <v>0</v>
      </c>
      <c r="AO36">
        <v>1</v>
      </c>
      <c r="AP36">
        <v>1</v>
      </c>
      <c r="AQ36">
        <v>1</v>
      </c>
      <c r="AR36">
        <v>0</v>
      </c>
      <c r="AS36">
        <v>1</v>
      </c>
      <c r="AT36" s="47">
        <v>1</v>
      </c>
      <c r="AU36">
        <f t="shared" si="17"/>
        <v>109.50780487804879</v>
      </c>
      <c r="AV36">
        <f t="shared" si="18"/>
        <v>8.1707317073170742</v>
      </c>
      <c r="AW36" s="54">
        <f t="shared" si="19"/>
        <v>-6.769756097560979</v>
      </c>
      <c r="AX36">
        <f t="shared" si="20"/>
        <v>6.8817073170731717</v>
      </c>
      <c r="AY36" s="48">
        <v>1</v>
      </c>
      <c r="AZ36" s="48">
        <v>1</v>
      </c>
      <c r="BA36" s="48">
        <v>1</v>
      </c>
      <c r="BB36">
        <v>3</v>
      </c>
      <c r="BG36">
        <f t="shared" si="3"/>
        <v>219.51219512195121</v>
      </c>
      <c r="BH36" s="11">
        <f t="shared" si="21"/>
        <v>1.4236111111111109E-4</v>
      </c>
    </row>
    <row r="37" spans="1:60" ht="64" x14ac:dyDescent="0.2">
      <c r="A37" s="3">
        <v>25</v>
      </c>
      <c r="B37" s="19" t="s">
        <v>1380</v>
      </c>
      <c r="C37" s="3" t="s">
        <v>198</v>
      </c>
      <c r="D37">
        <v>1</v>
      </c>
      <c r="E37">
        <v>1</v>
      </c>
      <c r="F37">
        <f t="shared" si="4"/>
        <v>1</v>
      </c>
      <c r="G37">
        <f t="shared" si="5"/>
        <v>51</v>
      </c>
      <c r="H37">
        <f t="shared" si="6"/>
        <v>51</v>
      </c>
      <c r="I37" s="54">
        <f t="shared" si="7"/>
        <v>113</v>
      </c>
      <c r="J37">
        <v>35</v>
      </c>
      <c r="K37">
        <f t="shared" si="8"/>
        <v>0.68627450980392157</v>
      </c>
      <c r="L37">
        <f t="shared" si="9"/>
        <v>104</v>
      </c>
      <c r="M37" s="2">
        <f t="shared" si="10"/>
        <v>2.0392156862745097</v>
      </c>
      <c r="N37">
        <v>0</v>
      </c>
      <c r="O37">
        <v>0</v>
      </c>
      <c r="P37">
        <v>0</v>
      </c>
      <c r="Q37">
        <v>1</v>
      </c>
      <c r="R37" s="54">
        <v>1</v>
      </c>
      <c r="S37">
        <v>1</v>
      </c>
      <c r="T37">
        <f t="shared" si="11"/>
        <v>1</v>
      </c>
      <c r="U37">
        <v>1</v>
      </c>
      <c r="V37">
        <v>1</v>
      </c>
      <c r="W37">
        <f t="shared" si="12"/>
        <v>0</v>
      </c>
      <c r="X37">
        <f t="shared" si="13"/>
        <v>1</v>
      </c>
      <c r="Y37">
        <v>1</v>
      </c>
      <c r="Z37">
        <v>1</v>
      </c>
      <c r="AA37">
        <v>1</v>
      </c>
      <c r="AB37">
        <v>1</v>
      </c>
      <c r="AC37">
        <v>1</v>
      </c>
      <c r="AD37">
        <v>1</v>
      </c>
      <c r="AE37">
        <v>1</v>
      </c>
      <c r="AF37">
        <f t="shared" si="14"/>
        <v>7</v>
      </c>
      <c r="AG37">
        <v>1</v>
      </c>
      <c r="AH37">
        <f t="shared" si="15"/>
        <v>1</v>
      </c>
      <c r="AI37">
        <v>1</v>
      </c>
      <c r="AJ37">
        <v>1</v>
      </c>
      <c r="AK37">
        <f t="shared" si="16"/>
        <v>1</v>
      </c>
      <c r="AL37">
        <v>1</v>
      </c>
      <c r="AM37">
        <v>1</v>
      </c>
      <c r="AN37">
        <v>0</v>
      </c>
      <c r="AO37">
        <v>1</v>
      </c>
      <c r="AP37">
        <v>1</v>
      </c>
      <c r="AQ37">
        <v>1</v>
      </c>
      <c r="AR37">
        <v>0</v>
      </c>
      <c r="AS37">
        <v>1</v>
      </c>
      <c r="AT37" s="47">
        <v>1</v>
      </c>
      <c r="AU37">
        <f t="shared" si="17"/>
        <v>97.011176470588254</v>
      </c>
      <c r="AV37">
        <f t="shared" si="18"/>
        <v>12.398039215686275</v>
      </c>
      <c r="AW37" s="54">
        <f t="shared" si="19"/>
        <v>-4.3898039215686282</v>
      </c>
      <c r="AX37">
        <f t="shared" si="20"/>
        <v>13.674705882352939</v>
      </c>
      <c r="AY37" s="48">
        <v>1</v>
      </c>
      <c r="AZ37" s="48">
        <v>1</v>
      </c>
      <c r="BA37" s="48">
        <v>1</v>
      </c>
      <c r="BB37">
        <v>3</v>
      </c>
      <c r="BG37">
        <f t="shared" si="3"/>
        <v>137.25490196078434</v>
      </c>
      <c r="BH37" s="11">
        <f t="shared" si="21"/>
        <v>1.7708333333333335E-4</v>
      </c>
    </row>
    <row r="38" spans="1:60" ht="32" x14ac:dyDescent="0.2">
      <c r="A38" s="3" t="s">
        <v>174</v>
      </c>
      <c r="B38" s="19" t="s">
        <v>1381</v>
      </c>
      <c r="C38" s="3" t="s">
        <v>194</v>
      </c>
      <c r="D38">
        <v>1</v>
      </c>
      <c r="E38">
        <v>1</v>
      </c>
      <c r="F38">
        <f t="shared" si="4"/>
        <v>1</v>
      </c>
      <c r="G38">
        <f t="shared" si="5"/>
        <v>7</v>
      </c>
      <c r="H38">
        <f t="shared" si="6"/>
        <v>7</v>
      </c>
      <c r="I38" s="54">
        <f t="shared" si="7"/>
        <v>37</v>
      </c>
      <c r="J38">
        <v>12</v>
      </c>
      <c r="K38">
        <f t="shared" si="8"/>
        <v>1.7142857142857142</v>
      </c>
      <c r="L38">
        <f t="shared" si="9"/>
        <v>36</v>
      </c>
      <c r="M38" s="2">
        <f t="shared" si="10"/>
        <v>5.1428571428571432</v>
      </c>
      <c r="N38">
        <v>1</v>
      </c>
      <c r="O38">
        <v>1</v>
      </c>
      <c r="P38">
        <v>1</v>
      </c>
      <c r="Q38">
        <v>0</v>
      </c>
      <c r="R38" s="54">
        <v>1</v>
      </c>
      <c r="S38">
        <v>1</v>
      </c>
      <c r="T38">
        <f t="shared" si="11"/>
        <v>0</v>
      </c>
      <c r="U38">
        <v>1</v>
      </c>
      <c r="V38">
        <v>1</v>
      </c>
      <c r="W38">
        <f t="shared" si="12"/>
        <v>0</v>
      </c>
      <c r="X38">
        <f t="shared" si="13"/>
        <v>1</v>
      </c>
      <c r="Y38">
        <v>1</v>
      </c>
      <c r="Z38">
        <v>1</v>
      </c>
      <c r="AA38">
        <v>1</v>
      </c>
      <c r="AB38">
        <v>1</v>
      </c>
      <c r="AC38">
        <v>1</v>
      </c>
      <c r="AD38">
        <v>1</v>
      </c>
      <c r="AE38">
        <v>1</v>
      </c>
      <c r="AF38">
        <f t="shared" si="14"/>
        <v>1</v>
      </c>
      <c r="AG38">
        <v>1</v>
      </c>
      <c r="AH38">
        <f t="shared" si="15"/>
        <v>1</v>
      </c>
      <c r="AI38">
        <v>1</v>
      </c>
      <c r="AJ38">
        <v>1</v>
      </c>
      <c r="AK38">
        <f t="shared" si="16"/>
        <v>1</v>
      </c>
      <c r="AL38">
        <v>1</v>
      </c>
      <c r="AM38">
        <v>0</v>
      </c>
      <c r="AN38">
        <v>1</v>
      </c>
      <c r="AO38">
        <v>1</v>
      </c>
      <c r="AP38">
        <v>1</v>
      </c>
      <c r="AQ38">
        <v>1</v>
      </c>
      <c r="AR38">
        <v>1</v>
      </c>
      <c r="AS38">
        <v>1</v>
      </c>
      <c r="AT38" s="47">
        <v>1</v>
      </c>
      <c r="AU38">
        <f t="shared" si="17"/>
        <v>54.7014285714286</v>
      </c>
      <c r="AV38">
        <f t="shared" si="18"/>
        <v>7.3685714285714283</v>
      </c>
      <c r="AW38" s="54">
        <f t="shared" si="19"/>
        <v>10.211428571428574</v>
      </c>
      <c r="AX38">
        <f t="shared" si="20"/>
        <v>6.2928571428571445</v>
      </c>
      <c r="AY38" s="48">
        <v>1</v>
      </c>
      <c r="AZ38" s="48">
        <v>1</v>
      </c>
      <c r="BA38" s="48">
        <v>1</v>
      </c>
      <c r="BB38">
        <v>1</v>
      </c>
      <c r="BG38">
        <f t="shared" si="3"/>
        <v>142.85714285714286</v>
      </c>
      <c r="BH38" s="11">
        <f t="shared" si="21"/>
        <v>2.4305555555555558E-5</v>
      </c>
    </row>
    <row r="39" spans="1:60" ht="32" x14ac:dyDescent="0.2">
      <c r="A39" s="3" t="s">
        <v>175</v>
      </c>
      <c r="B39" s="19" t="s">
        <v>1382</v>
      </c>
      <c r="C39" s="3" t="s">
        <v>194</v>
      </c>
      <c r="D39">
        <v>1</v>
      </c>
      <c r="E39">
        <v>1</v>
      </c>
      <c r="F39">
        <f t="shared" si="4"/>
        <v>1</v>
      </c>
      <c r="G39">
        <f t="shared" si="5"/>
        <v>7</v>
      </c>
      <c r="H39">
        <f t="shared" si="6"/>
        <v>7</v>
      </c>
      <c r="I39" s="54">
        <f t="shared" si="7"/>
        <v>34</v>
      </c>
      <c r="J39">
        <v>11</v>
      </c>
      <c r="K39">
        <f t="shared" si="8"/>
        <v>1.5714285714285714</v>
      </c>
      <c r="L39">
        <f t="shared" si="9"/>
        <v>33</v>
      </c>
      <c r="M39" s="2">
        <f t="shared" si="10"/>
        <v>4.7142857142857144</v>
      </c>
      <c r="N39">
        <v>1</v>
      </c>
      <c r="O39">
        <v>1</v>
      </c>
      <c r="P39">
        <v>1</v>
      </c>
      <c r="Q39">
        <v>0</v>
      </c>
      <c r="R39" s="54">
        <v>0</v>
      </c>
      <c r="S39">
        <v>1</v>
      </c>
      <c r="T39">
        <f t="shared" si="11"/>
        <v>0</v>
      </c>
      <c r="U39">
        <v>1</v>
      </c>
      <c r="V39">
        <v>1</v>
      </c>
      <c r="W39">
        <f t="shared" si="12"/>
        <v>0</v>
      </c>
      <c r="X39">
        <f t="shared" si="13"/>
        <v>1</v>
      </c>
      <c r="Y39">
        <v>1</v>
      </c>
      <c r="Z39">
        <v>1</v>
      </c>
      <c r="AA39">
        <v>1</v>
      </c>
      <c r="AB39">
        <v>1</v>
      </c>
      <c r="AC39">
        <v>1</v>
      </c>
      <c r="AD39">
        <v>1</v>
      </c>
      <c r="AE39">
        <v>1</v>
      </c>
      <c r="AF39">
        <f t="shared" si="14"/>
        <v>1</v>
      </c>
      <c r="AG39">
        <v>1</v>
      </c>
      <c r="AH39">
        <f t="shared" si="15"/>
        <v>1</v>
      </c>
      <c r="AI39">
        <v>0</v>
      </c>
      <c r="AJ39">
        <v>1</v>
      </c>
      <c r="AK39">
        <f t="shared" si="16"/>
        <v>1</v>
      </c>
      <c r="AL39">
        <v>1</v>
      </c>
      <c r="AM39">
        <v>1</v>
      </c>
      <c r="AN39">
        <v>1</v>
      </c>
      <c r="AO39">
        <v>1</v>
      </c>
      <c r="AP39">
        <v>1</v>
      </c>
      <c r="AQ39">
        <v>1</v>
      </c>
      <c r="AR39">
        <v>1</v>
      </c>
      <c r="AS39">
        <v>1</v>
      </c>
      <c r="AT39" s="47">
        <v>1</v>
      </c>
      <c r="AU39">
        <f t="shared" si="17"/>
        <v>66.787142857142882</v>
      </c>
      <c r="AV39">
        <f t="shared" si="18"/>
        <v>5.682857142857145</v>
      </c>
      <c r="AW39" s="54">
        <f t="shared" si="19"/>
        <v>7.6914285714285704</v>
      </c>
      <c r="AX39">
        <f t="shared" si="20"/>
        <v>4.274285714285714</v>
      </c>
      <c r="AY39" s="48">
        <v>1</v>
      </c>
      <c r="AZ39" s="48">
        <v>1</v>
      </c>
      <c r="BA39" s="48">
        <v>1</v>
      </c>
      <c r="BB39">
        <v>1</v>
      </c>
      <c r="BG39">
        <f t="shared" si="3"/>
        <v>142.85714285714286</v>
      </c>
      <c r="BH39" s="11">
        <f t="shared" si="21"/>
        <v>2.4305555555555558E-5</v>
      </c>
    </row>
    <row r="40" spans="1:60" ht="32" x14ac:dyDescent="0.2">
      <c r="A40" s="3" t="s">
        <v>176</v>
      </c>
      <c r="B40" s="19" t="s">
        <v>1383</v>
      </c>
      <c r="C40" s="3" t="s">
        <v>194</v>
      </c>
      <c r="D40">
        <v>1</v>
      </c>
      <c r="E40">
        <v>1</v>
      </c>
      <c r="F40">
        <f t="shared" si="4"/>
        <v>1</v>
      </c>
      <c r="G40">
        <f t="shared" si="5"/>
        <v>8</v>
      </c>
      <c r="H40">
        <f t="shared" si="6"/>
        <v>8</v>
      </c>
      <c r="I40" s="54">
        <f t="shared" si="7"/>
        <v>42</v>
      </c>
      <c r="J40">
        <v>14</v>
      </c>
      <c r="K40">
        <f t="shared" si="8"/>
        <v>1.75</v>
      </c>
      <c r="L40">
        <f t="shared" si="9"/>
        <v>41</v>
      </c>
      <c r="M40" s="2">
        <f t="shared" si="10"/>
        <v>5.125</v>
      </c>
      <c r="N40">
        <v>0</v>
      </c>
      <c r="O40">
        <v>1</v>
      </c>
      <c r="P40">
        <v>1</v>
      </c>
      <c r="Q40">
        <v>0</v>
      </c>
      <c r="R40" s="54">
        <v>0</v>
      </c>
      <c r="S40">
        <v>1</v>
      </c>
      <c r="T40">
        <f t="shared" si="11"/>
        <v>0</v>
      </c>
      <c r="U40">
        <v>1</v>
      </c>
      <c r="V40">
        <v>1</v>
      </c>
      <c r="W40">
        <f t="shared" si="12"/>
        <v>0</v>
      </c>
      <c r="X40">
        <f t="shared" si="13"/>
        <v>1</v>
      </c>
      <c r="Y40">
        <v>1</v>
      </c>
      <c r="Z40">
        <v>1</v>
      </c>
      <c r="AA40">
        <v>1</v>
      </c>
      <c r="AB40">
        <v>1</v>
      </c>
      <c r="AC40">
        <v>1</v>
      </c>
      <c r="AD40">
        <v>1</v>
      </c>
      <c r="AE40">
        <v>1</v>
      </c>
      <c r="AF40">
        <f t="shared" si="14"/>
        <v>1</v>
      </c>
      <c r="AG40">
        <v>1</v>
      </c>
      <c r="AH40">
        <f t="shared" si="15"/>
        <v>1</v>
      </c>
      <c r="AI40">
        <v>0</v>
      </c>
      <c r="AJ40">
        <v>1</v>
      </c>
      <c r="AK40">
        <f t="shared" si="16"/>
        <v>1</v>
      </c>
      <c r="AL40">
        <v>1</v>
      </c>
      <c r="AM40">
        <v>1</v>
      </c>
      <c r="AN40">
        <v>1</v>
      </c>
      <c r="AO40">
        <v>1</v>
      </c>
      <c r="AP40">
        <v>1</v>
      </c>
      <c r="AQ40">
        <v>1</v>
      </c>
      <c r="AR40">
        <v>1</v>
      </c>
      <c r="AS40">
        <v>1</v>
      </c>
      <c r="AT40" s="47">
        <v>1</v>
      </c>
      <c r="AU40">
        <f t="shared" si="17"/>
        <v>50.665000000000028</v>
      </c>
      <c r="AV40">
        <f t="shared" si="18"/>
        <v>8.1800000000000033</v>
      </c>
      <c r="AW40" s="54">
        <f t="shared" si="19"/>
        <v>10.635000000000002</v>
      </c>
      <c r="AX40">
        <f t="shared" si="20"/>
        <v>6.7087499999999984</v>
      </c>
      <c r="AY40" s="48">
        <v>1</v>
      </c>
      <c r="AZ40" s="48">
        <v>1</v>
      </c>
      <c r="BA40" s="48">
        <v>1</v>
      </c>
      <c r="BB40">
        <v>2</v>
      </c>
      <c r="BG40">
        <f t="shared" si="3"/>
        <v>125</v>
      </c>
      <c r="BH40" s="11">
        <f t="shared" si="21"/>
        <v>2.7777777777777779E-5</v>
      </c>
    </row>
    <row r="41" spans="1:60" ht="64" x14ac:dyDescent="0.2">
      <c r="A41" s="3">
        <v>27</v>
      </c>
      <c r="B41" s="19" t="s">
        <v>1384</v>
      </c>
      <c r="C41" s="3" t="s">
        <v>194</v>
      </c>
      <c r="D41">
        <v>1</v>
      </c>
      <c r="E41">
        <v>1</v>
      </c>
      <c r="F41">
        <f t="shared" si="4"/>
        <v>1</v>
      </c>
      <c r="G41">
        <f t="shared" si="5"/>
        <v>18</v>
      </c>
      <c r="H41">
        <f t="shared" si="6"/>
        <v>18</v>
      </c>
      <c r="I41" s="54">
        <f t="shared" si="7"/>
        <v>99</v>
      </c>
      <c r="J41">
        <v>30</v>
      </c>
      <c r="K41">
        <f t="shared" si="8"/>
        <v>1.6666666666666667</v>
      </c>
      <c r="L41">
        <f t="shared" si="9"/>
        <v>98</v>
      </c>
      <c r="M41" s="2">
        <f t="shared" si="10"/>
        <v>5.4444444444444446</v>
      </c>
      <c r="N41">
        <v>0</v>
      </c>
      <c r="O41">
        <v>1</v>
      </c>
      <c r="P41">
        <v>1</v>
      </c>
      <c r="Q41">
        <v>0</v>
      </c>
      <c r="R41" s="54">
        <v>1</v>
      </c>
      <c r="S41">
        <v>1</v>
      </c>
      <c r="T41">
        <f t="shared" si="11"/>
        <v>0</v>
      </c>
      <c r="U41">
        <v>1</v>
      </c>
      <c r="V41">
        <v>1</v>
      </c>
      <c r="W41">
        <f t="shared" si="12"/>
        <v>0</v>
      </c>
      <c r="X41">
        <f t="shared" si="13"/>
        <v>1</v>
      </c>
      <c r="Y41">
        <v>1</v>
      </c>
      <c r="Z41">
        <v>1</v>
      </c>
      <c r="AA41">
        <v>1</v>
      </c>
      <c r="AB41">
        <v>1</v>
      </c>
      <c r="AC41">
        <v>1</v>
      </c>
      <c r="AD41">
        <v>1</v>
      </c>
      <c r="AE41">
        <v>1</v>
      </c>
      <c r="AF41">
        <f t="shared" si="14"/>
        <v>1</v>
      </c>
      <c r="AG41">
        <v>1</v>
      </c>
      <c r="AH41">
        <f t="shared" si="15"/>
        <v>1</v>
      </c>
      <c r="AI41">
        <v>0</v>
      </c>
      <c r="AJ41">
        <v>1</v>
      </c>
      <c r="AK41">
        <f t="shared" si="16"/>
        <v>1</v>
      </c>
      <c r="AL41">
        <v>1</v>
      </c>
      <c r="AM41">
        <v>1</v>
      </c>
      <c r="AN41">
        <v>0</v>
      </c>
      <c r="AO41">
        <v>1</v>
      </c>
      <c r="AP41">
        <v>1</v>
      </c>
      <c r="AQ41">
        <v>1</v>
      </c>
      <c r="AR41">
        <v>1</v>
      </c>
      <c r="AS41">
        <v>1</v>
      </c>
      <c r="AT41" s="47">
        <v>1</v>
      </c>
      <c r="AU41">
        <f t="shared" si="17"/>
        <v>47.565000000000012</v>
      </c>
      <c r="AV41">
        <f t="shared" si="18"/>
        <v>11.096666666666668</v>
      </c>
      <c r="AW41" s="54">
        <f t="shared" si="19"/>
        <v>14.568888888888889</v>
      </c>
      <c r="AX41">
        <f t="shared" si="20"/>
        <v>13.213333333333331</v>
      </c>
      <c r="AY41" s="48">
        <v>1</v>
      </c>
      <c r="AZ41" s="48">
        <v>1</v>
      </c>
      <c r="BA41" s="48">
        <v>1</v>
      </c>
      <c r="BB41">
        <v>8</v>
      </c>
      <c r="BG41">
        <f t="shared" si="3"/>
        <v>55.55555555555555</v>
      </c>
      <c r="BH41" s="11">
        <f t="shared" si="21"/>
        <v>6.2500000000000001E-5</v>
      </c>
    </row>
    <row r="42" spans="1:60" ht="48" x14ac:dyDescent="0.2">
      <c r="A42" s="3" t="s">
        <v>180</v>
      </c>
      <c r="B42" s="19" t="s">
        <v>1385</v>
      </c>
      <c r="C42" s="3" t="s">
        <v>199</v>
      </c>
      <c r="D42">
        <v>1</v>
      </c>
      <c r="E42">
        <v>1</v>
      </c>
      <c r="F42">
        <f t="shared" si="4"/>
        <v>1</v>
      </c>
      <c r="G42">
        <f t="shared" si="5"/>
        <v>20</v>
      </c>
      <c r="H42">
        <f t="shared" si="6"/>
        <v>20</v>
      </c>
      <c r="I42" s="54">
        <f t="shared" si="7"/>
        <v>96</v>
      </c>
      <c r="J42">
        <v>33</v>
      </c>
      <c r="K42">
        <f t="shared" si="8"/>
        <v>1.65</v>
      </c>
      <c r="L42">
        <f t="shared" si="9"/>
        <v>95</v>
      </c>
      <c r="M42" s="2">
        <f t="shared" si="10"/>
        <v>4.75</v>
      </c>
      <c r="N42">
        <v>0</v>
      </c>
      <c r="O42">
        <v>1</v>
      </c>
      <c r="P42">
        <v>1</v>
      </c>
      <c r="Q42">
        <v>0</v>
      </c>
      <c r="R42" s="54">
        <v>1</v>
      </c>
      <c r="S42">
        <v>1</v>
      </c>
      <c r="T42">
        <f t="shared" si="11"/>
        <v>0</v>
      </c>
      <c r="U42">
        <v>1</v>
      </c>
      <c r="V42">
        <v>1</v>
      </c>
      <c r="W42">
        <f t="shared" si="12"/>
        <v>0</v>
      </c>
      <c r="X42">
        <f t="shared" si="13"/>
        <v>1</v>
      </c>
      <c r="Y42">
        <v>1</v>
      </c>
      <c r="Z42">
        <v>1</v>
      </c>
      <c r="AA42">
        <v>1</v>
      </c>
      <c r="AB42">
        <v>1</v>
      </c>
      <c r="AC42">
        <v>1</v>
      </c>
      <c r="AD42">
        <v>1</v>
      </c>
      <c r="AE42">
        <v>1</v>
      </c>
      <c r="AF42">
        <f t="shared" si="14"/>
        <v>1</v>
      </c>
      <c r="AG42">
        <v>1</v>
      </c>
      <c r="AH42">
        <f t="shared" si="15"/>
        <v>1</v>
      </c>
      <c r="AI42">
        <v>1</v>
      </c>
      <c r="AJ42">
        <v>1</v>
      </c>
      <c r="AK42">
        <f t="shared" si="16"/>
        <v>1</v>
      </c>
      <c r="AL42">
        <v>1</v>
      </c>
      <c r="AM42">
        <v>1</v>
      </c>
      <c r="AN42">
        <v>0</v>
      </c>
      <c r="AO42">
        <v>1</v>
      </c>
      <c r="AP42">
        <v>1</v>
      </c>
      <c r="AQ42">
        <v>1</v>
      </c>
      <c r="AR42">
        <v>1</v>
      </c>
      <c r="AS42">
        <v>1</v>
      </c>
      <c r="AT42" s="47">
        <v>1</v>
      </c>
      <c r="AU42">
        <f t="shared" si="17"/>
        <v>46.945000000000036</v>
      </c>
      <c r="AV42">
        <f t="shared" si="18"/>
        <v>11.68</v>
      </c>
      <c r="AW42" s="54">
        <f t="shared" si="19"/>
        <v>10.649999999999999</v>
      </c>
      <c r="AX42">
        <f t="shared" si="20"/>
        <v>10.942500000000003</v>
      </c>
      <c r="AY42" s="48">
        <v>1</v>
      </c>
      <c r="AZ42" s="48">
        <v>1</v>
      </c>
      <c r="BA42" s="48">
        <v>1</v>
      </c>
      <c r="BB42">
        <v>7</v>
      </c>
      <c r="BG42">
        <f t="shared" si="3"/>
        <v>50</v>
      </c>
      <c r="BH42" s="11">
        <f t="shared" si="21"/>
        <v>6.9444444444444444E-5</v>
      </c>
    </row>
    <row r="43" spans="1:60" ht="48" x14ac:dyDescent="0.2">
      <c r="A43" s="3" t="s">
        <v>181</v>
      </c>
      <c r="B43" s="19" t="s">
        <v>1386</v>
      </c>
      <c r="C43" s="3" t="s">
        <v>199</v>
      </c>
      <c r="D43">
        <v>1</v>
      </c>
      <c r="E43">
        <v>1</v>
      </c>
      <c r="F43">
        <f t="shared" si="4"/>
        <v>1</v>
      </c>
      <c r="G43">
        <f t="shared" si="5"/>
        <v>20</v>
      </c>
      <c r="H43">
        <f t="shared" si="6"/>
        <v>20</v>
      </c>
      <c r="I43" s="54">
        <f t="shared" si="7"/>
        <v>96</v>
      </c>
      <c r="J43">
        <v>32</v>
      </c>
      <c r="K43">
        <f t="shared" si="8"/>
        <v>1.6</v>
      </c>
      <c r="L43">
        <f t="shared" si="9"/>
        <v>95</v>
      </c>
      <c r="M43" s="2">
        <f t="shared" si="10"/>
        <v>4.75</v>
      </c>
      <c r="N43">
        <v>0</v>
      </c>
      <c r="O43">
        <v>1</v>
      </c>
      <c r="P43">
        <v>1</v>
      </c>
      <c r="Q43">
        <v>0</v>
      </c>
      <c r="R43" s="54">
        <v>1</v>
      </c>
      <c r="S43">
        <v>1</v>
      </c>
      <c r="T43">
        <f t="shared" si="11"/>
        <v>0</v>
      </c>
      <c r="U43">
        <v>1</v>
      </c>
      <c r="V43">
        <v>1</v>
      </c>
      <c r="W43">
        <f t="shared" si="12"/>
        <v>0</v>
      </c>
      <c r="X43">
        <f t="shared" si="13"/>
        <v>1</v>
      </c>
      <c r="Y43">
        <v>1</v>
      </c>
      <c r="Z43">
        <v>1</v>
      </c>
      <c r="AA43">
        <v>1</v>
      </c>
      <c r="AB43">
        <v>1</v>
      </c>
      <c r="AC43">
        <v>1</v>
      </c>
      <c r="AD43">
        <v>1</v>
      </c>
      <c r="AE43">
        <v>1</v>
      </c>
      <c r="AF43">
        <f t="shared" si="14"/>
        <v>1</v>
      </c>
      <c r="AG43">
        <v>1</v>
      </c>
      <c r="AH43">
        <f t="shared" si="15"/>
        <v>1</v>
      </c>
      <c r="AI43">
        <v>1</v>
      </c>
      <c r="AJ43">
        <v>1</v>
      </c>
      <c r="AK43">
        <f t="shared" si="16"/>
        <v>1</v>
      </c>
      <c r="AL43">
        <v>1</v>
      </c>
      <c r="AM43">
        <v>1</v>
      </c>
      <c r="AN43">
        <v>0</v>
      </c>
      <c r="AO43">
        <v>1</v>
      </c>
      <c r="AP43">
        <v>1</v>
      </c>
      <c r="AQ43">
        <v>1</v>
      </c>
      <c r="AR43">
        <v>1</v>
      </c>
      <c r="AS43">
        <v>1</v>
      </c>
      <c r="AT43" s="47">
        <v>1</v>
      </c>
      <c r="AU43">
        <f t="shared" si="17"/>
        <v>51.175000000000026</v>
      </c>
      <c r="AV43">
        <f t="shared" si="18"/>
        <v>11.090000000000003</v>
      </c>
      <c r="AW43" s="54">
        <f t="shared" si="19"/>
        <v>10.649999999999999</v>
      </c>
      <c r="AX43">
        <f t="shared" si="20"/>
        <v>10.942500000000003</v>
      </c>
      <c r="AY43" s="48">
        <v>1</v>
      </c>
      <c r="AZ43" s="48">
        <v>1</v>
      </c>
      <c r="BA43" s="48">
        <v>1</v>
      </c>
      <c r="BB43">
        <v>7</v>
      </c>
      <c r="BG43">
        <f t="shared" si="3"/>
        <v>50</v>
      </c>
      <c r="BH43" s="11">
        <f t="shared" si="21"/>
        <v>6.9444444444444444E-5</v>
      </c>
    </row>
    <row r="44" spans="1:60" ht="64" x14ac:dyDescent="0.2">
      <c r="A44" s="3" t="s">
        <v>182</v>
      </c>
      <c r="B44" s="19" t="s">
        <v>1402</v>
      </c>
      <c r="C44" s="3" t="s">
        <v>194</v>
      </c>
      <c r="D44">
        <v>1</v>
      </c>
      <c r="E44">
        <v>1</v>
      </c>
      <c r="F44">
        <f t="shared" si="4"/>
        <v>1</v>
      </c>
      <c r="G44">
        <f t="shared" si="5"/>
        <v>21</v>
      </c>
      <c r="H44">
        <f t="shared" si="6"/>
        <v>21</v>
      </c>
      <c r="I44" s="54">
        <f t="shared" si="7"/>
        <v>114</v>
      </c>
      <c r="J44">
        <v>38</v>
      </c>
      <c r="K44">
        <f t="shared" si="8"/>
        <v>1.8095238095238095</v>
      </c>
      <c r="L44">
        <f t="shared" si="9"/>
        <v>113</v>
      </c>
      <c r="M44" s="2">
        <f t="shared" si="10"/>
        <v>5.3809523809523814</v>
      </c>
      <c r="N44">
        <v>0</v>
      </c>
      <c r="O44">
        <v>1</v>
      </c>
      <c r="P44">
        <v>1</v>
      </c>
      <c r="Q44">
        <v>0</v>
      </c>
      <c r="R44" s="54">
        <v>1</v>
      </c>
      <c r="S44">
        <v>1</v>
      </c>
      <c r="T44">
        <f t="shared" si="11"/>
        <v>0</v>
      </c>
      <c r="U44">
        <v>1</v>
      </c>
      <c r="V44">
        <v>1</v>
      </c>
      <c r="W44">
        <f t="shared" si="12"/>
        <v>0</v>
      </c>
      <c r="X44">
        <f t="shared" si="13"/>
        <v>1</v>
      </c>
      <c r="Y44">
        <v>1</v>
      </c>
      <c r="Z44">
        <v>1</v>
      </c>
      <c r="AA44">
        <v>1</v>
      </c>
      <c r="AB44">
        <v>1</v>
      </c>
      <c r="AC44">
        <v>1</v>
      </c>
      <c r="AD44">
        <v>1</v>
      </c>
      <c r="AE44">
        <v>1</v>
      </c>
      <c r="AF44">
        <f t="shared" si="14"/>
        <v>1</v>
      </c>
      <c r="AG44">
        <v>1</v>
      </c>
      <c r="AH44">
        <f t="shared" si="15"/>
        <v>1</v>
      </c>
      <c r="AI44">
        <v>0</v>
      </c>
      <c r="AJ44">
        <v>1</v>
      </c>
      <c r="AK44">
        <f t="shared" si="16"/>
        <v>1</v>
      </c>
      <c r="AL44">
        <v>1</v>
      </c>
      <c r="AM44">
        <v>1</v>
      </c>
      <c r="AN44">
        <v>0</v>
      </c>
      <c r="AO44">
        <v>1</v>
      </c>
      <c r="AP44">
        <v>1</v>
      </c>
      <c r="AQ44">
        <v>1</v>
      </c>
      <c r="AR44">
        <v>1</v>
      </c>
      <c r="AS44">
        <v>0</v>
      </c>
      <c r="AT44" s="47">
        <v>1</v>
      </c>
      <c r="AU44">
        <f t="shared" si="17"/>
        <v>32.434285714285721</v>
      </c>
      <c r="AV44">
        <f t="shared" si="18"/>
        <v>13.952380952380953</v>
      </c>
      <c r="AW44" s="54">
        <f t="shared" si="19"/>
        <v>14.430476190476192</v>
      </c>
      <c r="AX44">
        <f t="shared" si="20"/>
        <v>14.414285714285718</v>
      </c>
      <c r="AY44" s="48">
        <v>1</v>
      </c>
      <c r="AZ44" s="48">
        <v>1</v>
      </c>
      <c r="BA44" s="48">
        <v>1</v>
      </c>
      <c r="BB44">
        <v>8</v>
      </c>
      <c r="BG44">
        <f t="shared" si="3"/>
        <v>47.619047619047613</v>
      </c>
      <c r="BH44" s="11">
        <f t="shared" si="21"/>
        <v>7.2916666666666659E-5</v>
      </c>
    </row>
    <row r="45" spans="1:60" ht="64" x14ac:dyDescent="0.2">
      <c r="A45" s="3" t="s">
        <v>183</v>
      </c>
      <c r="B45" s="19" t="s">
        <v>1403</v>
      </c>
      <c r="C45" s="3" t="s">
        <v>194</v>
      </c>
      <c r="D45">
        <v>1</v>
      </c>
      <c r="E45">
        <v>1</v>
      </c>
      <c r="F45">
        <f t="shared" si="4"/>
        <v>1</v>
      </c>
      <c r="G45">
        <f t="shared" si="5"/>
        <v>21</v>
      </c>
      <c r="H45">
        <f t="shared" si="6"/>
        <v>21</v>
      </c>
      <c r="I45" s="54">
        <f t="shared" si="7"/>
        <v>113</v>
      </c>
      <c r="J45">
        <v>38</v>
      </c>
      <c r="K45">
        <f t="shared" si="8"/>
        <v>1.8095238095238095</v>
      </c>
      <c r="L45">
        <f t="shared" si="9"/>
        <v>112</v>
      </c>
      <c r="M45" s="2">
        <f t="shared" si="10"/>
        <v>5.333333333333333</v>
      </c>
      <c r="N45">
        <v>0</v>
      </c>
      <c r="O45">
        <v>1</v>
      </c>
      <c r="P45">
        <v>1</v>
      </c>
      <c r="Q45">
        <v>0</v>
      </c>
      <c r="R45" s="54">
        <v>1</v>
      </c>
      <c r="S45">
        <v>1</v>
      </c>
      <c r="T45">
        <f t="shared" si="11"/>
        <v>0</v>
      </c>
      <c r="U45">
        <v>1</v>
      </c>
      <c r="V45">
        <v>1</v>
      </c>
      <c r="W45">
        <f t="shared" si="12"/>
        <v>0</v>
      </c>
      <c r="X45">
        <f t="shared" si="13"/>
        <v>1</v>
      </c>
      <c r="Y45">
        <v>1</v>
      </c>
      <c r="Z45">
        <v>1</v>
      </c>
      <c r="AA45">
        <v>1</v>
      </c>
      <c r="AB45">
        <v>1</v>
      </c>
      <c r="AC45">
        <v>1</v>
      </c>
      <c r="AD45">
        <v>1</v>
      </c>
      <c r="AE45">
        <v>1</v>
      </c>
      <c r="AF45">
        <f t="shared" si="14"/>
        <v>1</v>
      </c>
      <c r="AG45">
        <v>1</v>
      </c>
      <c r="AH45">
        <f t="shared" si="15"/>
        <v>1</v>
      </c>
      <c r="AI45">
        <v>0</v>
      </c>
      <c r="AJ45">
        <v>1</v>
      </c>
      <c r="AK45">
        <f t="shared" si="16"/>
        <v>1</v>
      </c>
      <c r="AL45">
        <v>1</v>
      </c>
      <c r="AM45">
        <v>1</v>
      </c>
      <c r="AN45">
        <v>0</v>
      </c>
      <c r="AO45">
        <v>1</v>
      </c>
      <c r="AP45">
        <v>1</v>
      </c>
      <c r="AQ45">
        <v>1</v>
      </c>
      <c r="AR45">
        <v>1</v>
      </c>
      <c r="AS45">
        <v>0</v>
      </c>
      <c r="AT45" s="47">
        <v>1</v>
      </c>
      <c r="AU45">
        <f t="shared" si="17"/>
        <v>32.434285714285721</v>
      </c>
      <c r="AV45">
        <f t="shared" si="18"/>
        <v>13.952380952380953</v>
      </c>
      <c r="AW45" s="54">
        <f t="shared" si="19"/>
        <v>14.150476190476191</v>
      </c>
      <c r="AX45">
        <f t="shared" si="20"/>
        <v>14.189999999999998</v>
      </c>
      <c r="AY45" s="48">
        <v>1</v>
      </c>
      <c r="AZ45" s="48">
        <v>1</v>
      </c>
      <c r="BA45" s="48">
        <v>1</v>
      </c>
      <c r="BB45">
        <v>8</v>
      </c>
      <c r="BG45">
        <f t="shared" si="3"/>
        <v>47.619047619047613</v>
      </c>
      <c r="BH45" s="11">
        <f t="shared" si="21"/>
        <v>7.2916666666666659E-5</v>
      </c>
    </row>
    <row r="46" spans="1:60" ht="64" x14ac:dyDescent="0.2">
      <c r="A46" s="3">
        <v>30</v>
      </c>
      <c r="B46" s="19" t="s">
        <v>1404</v>
      </c>
      <c r="C46" s="3" t="s">
        <v>194</v>
      </c>
      <c r="D46">
        <v>1</v>
      </c>
      <c r="E46">
        <v>1</v>
      </c>
      <c r="F46">
        <f t="shared" si="4"/>
        <v>1</v>
      </c>
      <c r="G46">
        <f t="shared" si="5"/>
        <v>20</v>
      </c>
      <c r="H46">
        <f t="shared" si="6"/>
        <v>20</v>
      </c>
      <c r="I46" s="54">
        <f t="shared" si="7"/>
        <v>105</v>
      </c>
      <c r="J46">
        <v>36</v>
      </c>
      <c r="K46">
        <f t="shared" si="8"/>
        <v>1.8</v>
      </c>
      <c r="L46">
        <f t="shared" si="9"/>
        <v>104</v>
      </c>
      <c r="M46" s="2">
        <f t="shared" si="10"/>
        <v>5.2</v>
      </c>
      <c r="N46">
        <v>0</v>
      </c>
      <c r="O46">
        <v>1</v>
      </c>
      <c r="P46">
        <v>1</v>
      </c>
      <c r="Q46">
        <v>0</v>
      </c>
      <c r="R46" s="54">
        <v>1</v>
      </c>
      <c r="S46">
        <v>1</v>
      </c>
      <c r="T46">
        <f t="shared" si="11"/>
        <v>0</v>
      </c>
      <c r="U46">
        <v>1</v>
      </c>
      <c r="V46">
        <v>1</v>
      </c>
      <c r="W46">
        <f t="shared" si="12"/>
        <v>0</v>
      </c>
      <c r="X46">
        <f t="shared" si="13"/>
        <v>1</v>
      </c>
      <c r="Y46">
        <v>1</v>
      </c>
      <c r="Z46">
        <v>1</v>
      </c>
      <c r="AA46">
        <v>1</v>
      </c>
      <c r="AB46">
        <v>1</v>
      </c>
      <c r="AC46">
        <v>1</v>
      </c>
      <c r="AD46">
        <v>1</v>
      </c>
      <c r="AE46">
        <v>1</v>
      </c>
      <c r="AF46">
        <f t="shared" si="14"/>
        <v>1</v>
      </c>
      <c r="AG46">
        <v>1</v>
      </c>
      <c r="AH46">
        <f t="shared" si="15"/>
        <v>1</v>
      </c>
      <c r="AI46">
        <v>0</v>
      </c>
      <c r="AJ46">
        <v>1</v>
      </c>
      <c r="AK46">
        <f t="shared" si="16"/>
        <v>1</v>
      </c>
      <c r="AL46">
        <v>1</v>
      </c>
      <c r="AM46">
        <v>1</v>
      </c>
      <c r="AN46">
        <v>0</v>
      </c>
      <c r="AO46">
        <v>1</v>
      </c>
      <c r="AP46">
        <v>1</v>
      </c>
      <c r="AQ46">
        <v>1</v>
      </c>
      <c r="AR46">
        <v>1</v>
      </c>
      <c r="AS46">
        <v>1</v>
      </c>
      <c r="AT46" s="47">
        <v>1</v>
      </c>
      <c r="AU46">
        <f t="shared" si="17"/>
        <v>34.25500000000001</v>
      </c>
      <c r="AV46">
        <f t="shared" si="18"/>
        <v>13.450000000000003</v>
      </c>
      <c r="AW46" s="54">
        <f t="shared" si="19"/>
        <v>13.295999999999996</v>
      </c>
      <c r="AX46">
        <f t="shared" si="20"/>
        <v>13.062000000000005</v>
      </c>
      <c r="AY46" s="48">
        <v>1</v>
      </c>
      <c r="AZ46" s="48">
        <v>1</v>
      </c>
      <c r="BA46" s="48">
        <v>1</v>
      </c>
      <c r="BB46">
        <v>7</v>
      </c>
      <c r="BG46">
        <f t="shared" si="3"/>
        <v>50</v>
      </c>
      <c r="BH46" s="11">
        <f t="shared" si="21"/>
        <v>6.9444444444444444E-5</v>
      </c>
    </row>
    <row r="47" spans="1:60" ht="64" x14ac:dyDescent="0.2">
      <c r="A47" s="3">
        <v>31</v>
      </c>
      <c r="B47" s="19" t="s">
        <v>1333</v>
      </c>
      <c r="C47" s="3" t="s">
        <v>194</v>
      </c>
      <c r="D47">
        <v>1</v>
      </c>
      <c r="E47">
        <v>1</v>
      </c>
      <c r="F47">
        <f t="shared" si="4"/>
        <v>1</v>
      </c>
      <c r="G47">
        <f t="shared" si="5"/>
        <v>15</v>
      </c>
      <c r="H47">
        <f t="shared" si="6"/>
        <v>15</v>
      </c>
      <c r="I47" s="54">
        <f t="shared" si="7"/>
        <v>113</v>
      </c>
      <c r="J47">
        <v>37</v>
      </c>
      <c r="K47">
        <f t="shared" si="8"/>
        <v>2.4666666666666668</v>
      </c>
      <c r="L47">
        <f t="shared" si="9"/>
        <v>112</v>
      </c>
      <c r="M47" s="2">
        <f t="shared" si="10"/>
        <v>7.4666666666666668</v>
      </c>
      <c r="N47">
        <v>0</v>
      </c>
      <c r="O47">
        <v>1</v>
      </c>
      <c r="P47">
        <v>1</v>
      </c>
      <c r="Q47">
        <v>0</v>
      </c>
      <c r="R47" s="54">
        <v>1</v>
      </c>
      <c r="S47">
        <v>1</v>
      </c>
      <c r="T47">
        <f t="shared" si="11"/>
        <v>0</v>
      </c>
      <c r="U47">
        <v>1</v>
      </c>
      <c r="V47">
        <v>1</v>
      </c>
      <c r="W47">
        <f t="shared" si="12"/>
        <v>0</v>
      </c>
      <c r="X47">
        <f t="shared" si="13"/>
        <v>1</v>
      </c>
      <c r="Y47">
        <v>1</v>
      </c>
      <c r="Z47">
        <v>1</v>
      </c>
      <c r="AA47">
        <v>1</v>
      </c>
      <c r="AB47">
        <v>1</v>
      </c>
      <c r="AC47">
        <v>1</v>
      </c>
      <c r="AD47">
        <v>1</v>
      </c>
      <c r="AE47">
        <v>1</v>
      </c>
      <c r="AF47">
        <f t="shared" si="14"/>
        <v>1</v>
      </c>
      <c r="AG47">
        <v>1</v>
      </c>
      <c r="AH47">
        <f t="shared" si="15"/>
        <v>1</v>
      </c>
      <c r="AI47">
        <v>0</v>
      </c>
      <c r="AJ47">
        <v>1</v>
      </c>
      <c r="AK47">
        <f t="shared" si="16"/>
        <v>1</v>
      </c>
      <c r="AL47">
        <v>1</v>
      </c>
      <c r="AM47">
        <v>1</v>
      </c>
      <c r="AN47">
        <v>1</v>
      </c>
      <c r="AO47">
        <v>1</v>
      </c>
      <c r="AP47">
        <v>1</v>
      </c>
      <c r="AQ47">
        <v>1</v>
      </c>
      <c r="AR47">
        <v>1</v>
      </c>
      <c r="AS47">
        <v>1</v>
      </c>
      <c r="AT47" s="47">
        <v>1</v>
      </c>
      <c r="AU47">
        <f t="shared" si="17"/>
        <v>-17.069999999999997</v>
      </c>
      <c r="AV47">
        <f t="shared" si="18"/>
        <v>19.366666666666671</v>
      </c>
      <c r="AW47" s="54">
        <f t="shared" si="19"/>
        <v>26.130666666666659</v>
      </c>
      <c r="AX47">
        <f t="shared" si="20"/>
        <v>21.238</v>
      </c>
      <c r="AY47" s="48">
        <v>1</v>
      </c>
      <c r="AZ47" s="48">
        <v>1</v>
      </c>
      <c r="BA47" s="48">
        <v>1</v>
      </c>
      <c r="BB47">
        <v>7</v>
      </c>
      <c r="BG47">
        <f t="shared" si="3"/>
        <v>66.666666666666671</v>
      </c>
      <c r="BH47" s="11">
        <f t="shared" si="21"/>
        <v>5.208333333333333E-5</v>
      </c>
    </row>
    <row r="48" spans="1:60" ht="80" x14ac:dyDescent="0.2">
      <c r="A48" s="3">
        <v>32</v>
      </c>
      <c r="B48" s="19" t="s">
        <v>1387</v>
      </c>
      <c r="C48" s="3" t="s">
        <v>194</v>
      </c>
      <c r="D48">
        <v>1</v>
      </c>
      <c r="E48">
        <v>1</v>
      </c>
      <c r="F48">
        <f t="shared" si="4"/>
        <v>1</v>
      </c>
      <c r="G48">
        <f t="shared" si="5"/>
        <v>24</v>
      </c>
      <c r="H48">
        <f t="shared" si="6"/>
        <v>24</v>
      </c>
      <c r="I48" s="54">
        <f t="shared" si="7"/>
        <v>145</v>
      </c>
      <c r="J48">
        <v>45</v>
      </c>
      <c r="K48">
        <f t="shared" si="8"/>
        <v>1.875</v>
      </c>
      <c r="L48">
        <f t="shared" si="9"/>
        <v>141</v>
      </c>
      <c r="M48" s="2">
        <f t="shared" si="10"/>
        <v>5.875</v>
      </c>
      <c r="N48">
        <v>1</v>
      </c>
      <c r="O48">
        <v>1</v>
      </c>
      <c r="P48">
        <v>1</v>
      </c>
      <c r="Q48">
        <v>0</v>
      </c>
      <c r="R48" s="54">
        <v>1</v>
      </c>
      <c r="S48">
        <v>1</v>
      </c>
      <c r="T48">
        <f t="shared" si="11"/>
        <v>0</v>
      </c>
      <c r="U48">
        <v>1</v>
      </c>
      <c r="V48">
        <v>1</v>
      </c>
      <c r="W48">
        <f t="shared" si="12"/>
        <v>0</v>
      </c>
      <c r="X48">
        <f t="shared" si="13"/>
        <v>1</v>
      </c>
      <c r="Y48">
        <v>1</v>
      </c>
      <c r="Z48">
        <v>1</v>
      </c>
      <c r="AA48">
        <v>1</v>
      </c>
      <c r="AB48">
        <v>1</v>
      </c>
      <c r="AC48">
        <v>1</v>
      </c>
      <c r="AD48">
        <v>1</v>
      </c>
      <c r="AE48">
        <v>1</v>
      </c>
      <c r="AF48">
        <f t="shared" si="14"/>
        <v>6</v>
      </c>
      <c r="AG48">
        <v>0</v>
      </c>
      <c r="AH48">
        <f t="shared" si="15"/>
        <v>1</v>
      </c>
      <c r="AI48">
        <v>1</v>
      </c>
      <c r="AJ48">
        <v>1</v>
      </c>
      <c r="AK48">
        <f t="shared" si="16"/>
        <v>1</v>
      </c>
      <c r="AL48">
        <v>0</v>
      </c>
      <c r="AM48">
        <v>1</v>
      </c>
      <c r="AN48">
        <v>1</v>
      </c>
      <c r="AO48">
        <v>1</v>
      </c>
      <c r="AP48">
        <v>1</v>
      </c>
      <c r="AQ48">
        <v>1</v>
      </c>
      <c r="AR48">
        <v>1</v>
      </c>
      <c r="AS48">
        <v>1</v>
      </c>
      <c r="AT48" s="47">
        <v>1</v>
      </c>
      <c r="AU48">
        <f t="shared" si="17"/>
        <v>23.850000000000009</v>
      </c>
      <c r="AV48">
        <f t="shared" si="18"/>
        <v>15.895</v>
      </c>
      <c r="AW48" s="54">
        <f t="shared" si="19"/>
        <v>17.51166666666666</v>
      </c>
      <c r="AX48">
        <f t="shared" si="20"/>
        <v>18.241250000000001</v>
      </c>
      <c r="AY48" s="48">
        <v>1</v>
      </c>
      <c r="AZ48" s="48">
        <v>1</v>
      </c>
      <c r="BA48" s="48">
        <v>1</v>
      </c>
      <c r="BB48">
        <v>7</v>
      </c>
      <c r="BG48">
        <f t="shared" si="3"/>
        <v>250</v>
      </c>
      <c r="BH48" s="11">
        <f t="shared" si="21"/>
        <v>8.3333333333333331E-5</v>
      </c>
    </row>
    <row r="49" spans="1:60" ht="80" x14ac:dyDescent="0.2">
      <c r="A49" s="3">
        <v>33</v>
      </c>
      <c r="B49" s="19" t="s">
        <v>1388</v>
      </c>
      <c r="C49" s="3" t="s">
        <v>194</v>
      </c>
      <c r="D49">
        <v>1</v>
      </c>
      <c r="E49">
        <v>1</v>
      </c>
      <c r="F49">
        <f t="shared" si="4"/>
        <v>1</v>
      </c>
      <c r="G49">
        <f t="shared" si="5"/>
        <v>26</v>
      </c>
      <c r="H49">
        <f t="shared" si="6"/>
        <v>26</v>
      </c>
      <c r="I49" s="54">
        <f t="shared" si="7"/>
        <v>139</v>
      </c>
      <c r="J49">
        <v>49</v>
      </c>
      <c r="K49">
        <f t="shared" si="8"/>
        <v>1.8846153846153846</v>
      </c>
      <c r="L49">
        <f t="shared" si="9"/>
        <v>137</v>
      </c>
      <c r="M49" s="2">
        <f t="shared" si="10"/>
        <v>5.2692307692307692</v>
      </c>
      <c r="N49">
        <v>1</v>
      </c>
      <c r="O49">
        <v>1</v>
      </c>
      <c r="P49">
        <v>1</v>
      </c>
      <c r="Q49">
        <v>1</v>
      </c>
      <c r="R49" s="54">
        <v>1</v>
      </c>
      <c r="S49">
        <v>1</v>
      </c>
      <c r="T49">
        <f t="shared" si="11"/>
        <v>1</v>
      </c>
      <c r="U49">
        <v>1</v>
      </c>
      <c r="V49">
        <v>1</v>
      </c>
      <c r="W49">
        <f t="shared" si="12"/>
        <v>1</v>
      </c>
      <c r="X49">
        <f t="shared" si="13"/>
        <v>1</v>
      </c>
      <c r="Y49">
        <v>1</v>
      </c>
      <c r="Z49">
        <v>1</v>
      </c>
      <c r="AA49">
        <v>1</v>
      </c>
      <c r="AB49">
        <v>1</v>
      </c>
      <c r="AC49">
        <v>1</v>
      </c>
      <c r="AD49">
        <v>1</v>
      </c>
      <c r="AE49">
        <v>1</v>
      </c>
      <c r="AF49">
        <f t="shared" si="14"/>
        <v>2</v>
      </c>
      <c r="AG49">
        <v>1</v>
      </c>
      <c r="AH49">
        <f t="shared" si="15"/>
        <v>1</v>
      </c>
      <c r="AI49">
        <v>0</v>
      </c>
      <c r="AJ49">
        <v>1</v>
      </c>
      <c r="AK49">
        <f t="shared" si="16"/>
        <v>1</v>
      </c>
      <c r="AL49">
        <v>1</v>
      </c>
      <c r="AM49">
        <v>0</v>
      </c>
      <c r="AN49">
        <v>1</v>
      </c>
      <c r="AO49">
        <v>1</v>
      </c>
      <c r="AP49">
        <v>1</v>
      </c>
      <c r="AQ49">
        <v>1</v>
      </c>
      <c r="AR49">
        <v>1</v>
      </c>
      <c r="AS49">
        <v>1</v>
      </c>
      <c r="AT49" s="47">
        <v>1</v>
      </c>
      <c r="AU49">
        <f t="shared" si="17"/>
        <v>21.006538461538486</v>
      </c>
      <c r="AV49">
        <f t="shared" si="18"/>
        <v>16.788461538461537</v>
      </c>
      <c r="AW49" s="54">
        <f t="shared" si="19"/>
        <v>14.044615384615387</v>
      </c>
      <c r="AX49">
        <f t="shared" si="20"/>
        <v>16.388076923076923</v>
      </c>
      <c r="AY49" s="48">
        <v>1</v>
      </c>
      <c r="AZ49" s="48">
        <v>1</v>
      </c>
      <c r="BA49" s="48">
        <v>1</v>
      </c>
      <c r="BB49">
        <v>9</v>
      </c>
      <c r="BG49">
        <f t="shared" si="3"/>
        <v>76.923076923076934</v>
      </c>
      <c r="BH49" s="11">
        <f t="shared" si="21"/>
        <v>9.0277777777777787E-5</v>
      </c>
    </row>
    <row r="50" spans="1:60" x14ac:dyDescent="0.2">
      <c r="F50">
        <f t="shared" si="4"/>
        <v>0</v>
      </c>
      <c r="G50">
        <f t="shared" si="5"/>
        <v>0</v>
      </c>
      <c r="H50">
        <f t="shared" si="6"/>
        <v>0</v>
      </c>
      <c r="I50" s="54">
        <f t="shared" si="7"/>
        <v>0</v>
      </c>
      <c r="K50">
        <f t="shared" si="8"/>
        <v>0</v>
      </c>
      <c r="L50">
        <f t="shared" si="9"/>
        <v>0</v>
      </c>
      <c r="M50" s="2">
        <f t="shared" si="10"/>
        <v>0</v>
      </c>
      <c r="T50">
        <f t="shared" si="11"/>
        <v>0</v>
      </c>
      <c r="W50">
        <f t="shared" si="12"/>
        <v>0</v>
      </c>
      <c r="X50">
        <f t="shared" si="13"/>
        <v>0</v>
      </c>
      <c r="AF50">
        <f t="shared" si="14"/>
        <v>0</v>
      </c>
      <c r="AH50">
        <f t="shared" si="15"/>
        <v>0</v>
      </c>
      <c r="AK50">
        <f t="shared" si="16"/>
        <v>0</v>
      </c>
      <c r="AT50" s="47"/>
      <c r="AU50">
        <f t="shared" si="17"/>
        <v>0</v>
      </c>
      <c r="AV50">
        <f t="shared" si="18"/>
        <v>0</v>
      </c>
      <c r="AW50" s="54">
        <f t="shared" si="19"/>
        <v>0</v>
      </c>
      <c r="AX50">
        <f t="shared" si="20"/>
        <v>0</v>
      </c>
      <c r="BG50">
        <f t="shared" ref="BG50:BG61" si="22">IF(E50=0,0,AF50/E50*1000)</f>
        <v>0</v>
      </c>
      <c r="BH50" s="11">
        <f t="shared" si="21"/>
        <v>0</v>
      </c>
    </row>
    <row r="51" spans="1:60" x14ac:dyDescent="0.2">
      <c r="F51">
        <f t="shared" si="4"/>
        <v>0</v>
      </c>
      <c r="G51">
        <f t="shared" si="5"/>
        <v>0</v>
      </c>
      <c r="H51">
        <f t="shared" si="6"/>
        <v>0</v>
      </c>
      <c r="I51" s="54">
        <f t="shared" si="7"/>
        <v>0</v>
      </c>
      <c r="K51">
        <f t="shared" si="8"/>
        <v>0</v>
      </c>
      <c r="L51">
        <f t="shared" si="9"/>
        <v>0</v>
      </c>
      <c r="M51" s="2">
        <f t="shared" si="10"/>
        <v>0</v>
      </c>
      <c r="T51">
        <f t="shared" si="11"/>
        <v>0</v>
      </c>
      <c r="W51">
        <f t="shared" si="12"/>
        <v>0</v>
      </c>
      <c r="X51">
        <f t="shared" si="13"/>
        <v>0</v>
      </c>
      <c r="AF51">
        <f t="shared" si="14"/>
        <v>0</v>
      </c>
      <c r="AH51">
        <f t="shared" si="15"/>
        <v>0</v>
      </c>
      <c r="AK51">
        <f t="shared" si="16"/>
        <v>0</v>
      </c>
      <c r="AT51" s="47"/>
      <c r="AU51">
        <f t="shared" si="17"/>
        <v>0</v>
      </c>
      <c r="AV51">
        <f t="shared" si="18"/>
        <v>0</v>
      </c>
      <c r="AW51" s="54">
        <f t="shared" si="19"/>
        <v>0</v>
      </c>
      <c r="AX51">
        <f t="shared" si="20"/>
        <v>0</v>
      </c>
      <c r="BG51">
        <f t="shared" si="22"/>
        <v>0</v>
      </c>
      <c r="BH51" s="11">
        <f t="shared" si="21"/>
        <v>0</v>
      </c>
    </row>
    <row r="52" spans="1:60" x14ac:dyDescent="0.2">
      <c r="F52">
        <f t="shared" si="4"/>
        <v>0</v>
      </c>
      <c r="G52">
        <f t="shared" si="5"/>
        <v>0</v>
      </c>
      <c r="H52">
        <f t="shared" si="6"/>
        <v>0</v>
      </c>
      <c r="I52" s="54">
        <f t="shared" si="7"/>
        <v>0</v>
      </c>
      <c r="K52">
        <f t="shared" si="8"/>
        <v>0</v>
      </c>
      <c r="L52">
        <f t="shared" si="9"/>
        <v>0</v>
      </c>
      <c r="M52" s="2">
        <f t="shared" si="10"/>
        <v>0</v>
      </c>
      <c r="T52">
        <f t="shared" si="11"/>
        <v>0</v>
      </c>
      <c r="W52">
        <f t="shared" si="12"/>
        <v>0</v>
      </c>
      <c r="X52">
        <f t="shared" si="13"/>
        <v>0</v>
      </c>
      <c r="AF52">
        <f t="shared" si="14"/>
        <v>0</v>
      </c>
      <c r="AH52">
        <f t="shared" si="15"/>
        <v>0</v>
      </c>
      <c r="AK52">
        <f t="shared" si="16"/>
        <v>0</v>
      </c>
      <c r="AT52" s="47"/>
      <c r="AU52">
        <f t="shared" si="17"/>
        <v>0</v>
      </c>
      <c r="AV52">
        <f t="shared" si="18"/>
        <v>0</v>
      </c>
      <c r="AW52" s="54">
        <f t="shared" si="19"/>
        <v>0</v>
      </c>
      <c r="AX52">
        <f t="shared" si="20"/>
        <v>0</v>
      </c>
      <c r="BG52">
        <f t="shared" si="22"/>
        <v>0</v>
      </c>
      <c r="BH52" s="11">
        <f t="shared" si="21"/>
        <v>0</v>
      </c>
    </row>
    <row r="53" spans="1:60" x14ac:dyDescent="0.2">
      <c r="F53">
        <f t="shared" si="4"/>
        <v>0</v>
      </c>
      <c r="G53">
        <f t="shared" si="5"/>
        <v>0</v>
      </c>
      <c r="H53">
        <f t="shared" si="6"/>
        <v>0</v>
      </c>
      <c r="I53" s="54">
        <f t="shared" si="7"/>
        <v>0</v>
      </c>
      <c r="K53">
        <f t="shared" si="8"/>
        <v>0</v>
      </c>
      <c r="L53">
        <f t="shared" si="9"/>
        <v>0</v>
      </c>
      <c r="M53" s="2">
        <f t="shared" si="10"/>
        <v>0</v>
      </c>
      <c r="T53">
        <f t="shared" si="11"/>
        <v>0</v>
      </c>
      <c r="W53">
        <f t="shared" si="12"/>
        <v>0</v>
      </c>
      <c r="X53">
        <f t="shared" si="13"/>
        <v>0</v>
      </c>
      <c r="AF53">
        <f t="shared" si="14"/>
        <v>0</v>
      </c>
      <c r="AH53">
        <f t="shared" si="15"/>
        <v>0</v>
      </c>
      <c r="AK53">
        <f t="shared" si="16"/>
        <v>0</v>
      </c>
      <c r="AT53" s="47"/>
      <c r="AU53">
        <f t="shared" si="17"/>
        <v>0</v>
      </c>
      <c r="AV53">
        <f t="shared" si="18"/>
        <v>0</v>
      </c>
      <c r="AW53" s="54">
        <f t="shared" si="19"/>
        <v>0</v>
      </c>
      <c r="AX53">
        <f t="shared" si="20"/>
        <v>0</v>
      </c>
      <c r="BG53">
        <f t="shared" si="22"/>
        <v>0</v>
      </c>
      <c r="BH53" s="11">
        <f t="shared" si="21"/>
        <v>0</v>
      </c>
    </row>
    <row r="54" spans="1:60" x14ac:dyDescent="0.2">
      <c r="F54">
        <f t="shared" si="4"/>
        <v>0</v>
      </c>
      <c r="G54">
        <f t="shared" si="5"/>
        <v>0</v>
      </c>
      <c r="H54">
        <f t="shared" si="6"/>
        <v>0</v>
      </c>
      <c r="I54" s="54">
        <f t="shared" si="7"/>
        <v>0</v>
      </c>
      <c r="K54">
        <f t="shared" si="8"/>
        <v>0</v>
      </c>
      <c r="L54">
        <f t="shared" si="9"/>
        <v>0</v>
      </c>
      <c r="M54" s="2">
        <f t="shared" si="10"/>
        <v>0</v>
      </c>
      <c r="T54">
        <f t="shared" si="11"/>
        <v>0</v>
      </c>
      <c r="W54">
        <f t="shared" si="12"/>
        <v>0</v>
      </c>
      <c r="X54">
        <f t="shared" si="13"/>
        <v>0</v>
      </c>
      <c r="AF54">
        <f t="shared" si="14"/>
        <v>0</v>
      </c>
      <c r="AH54">
        <f t="shared" si="15"/>
        <v>0</v>
      </c>
      <c r="AK54">
        <f t="shared" si="16"/>
        <v>0</v>
      </c>
      <c r="AT54" s="47"/>
      <c r="AU54">
        <f t="shared" si="17"/>
        <v>0</v>
      </c>
      <c r="AV54">
        <f t="shared" si="18"/>
        <v>0</v>
      </c>
      <c r="AW54" s="54">
        <f t="shared" si="19"/>
        <v>0</v>
      </c>
      <c r="AX54">
        <f t="shared" si="20"/>
        <v>0</v>
      </c>
      <c r="BG54">
        <f t="shared" si="22"/>
        <v>0</v>
      </c>
      <c r="BH54" s="11">
        <f t="shared" si="21"/>
        <v>0</v>
      </c>
    </row>
    <row r="55" spans="1:60" x14ac:dyDescent="0.2">
      <c r="F55">
        <f t="shared" si="4"/>
        <v>0</v>
      </c>
      <c r="G55">
        <f t="shared" si="5"/>
        <v>0</v>
      </c>
      <c r="H55">
        <f t="shared" si="6"/>
        <v>0</v>
      </c>
      <c r="I55" s="54">
        <f t="shared" si="7"/>
        <v>0</v>
      </c>
      <c r="K55">
        <f t="shared" si="8"/>
        <v>0</v>
      </c>
      <c r="L55">
        <f t="shared" si="9"/>
        <v>0</v>
      </c>
      <c r="M55" s="2">
        <f t="shared" si="10"/>
        <v>0</v>
      </c>
      <c r="T55">
        <f t="shared" si="11"/>
        <v>0</v>
      </c>
      <c r="W55">
        <f t="shared" si="12"/>
        <v>0</v>
      </c>
      <c r="X55">
        <f t="shared" si="13"/>
        <v>0</v>
      </c>
      <c r="AF55">
        <f t="shared" si="14"/>
        <v>0</v>
      </c>
      <c r="AH55">
        <f t="shared" si="15"/>
        <v>0</v>
      </c>
      <c r="AK55">
        <f t="shared" si="16"/>
        <v>0</v>
      </c>
      <c r="AT55" s="47"/>
      <c r="AU55">
        <f t="shared" si="17"/>
        <v>0</v>
      </c>
      <c r="AV55">
        <f t="shared" si="18"/>
        <v>0</v>
      </c>
      <c r="AW55" s="54">
        <f t="shared" si="19"/>
        <v>0</v>
      </c>
      <c r="AX55">
        <f t="shared" si="20"/>
        <v>0</v>
      </c>
      <c r="BG55">
        <f t="shared" si="22"/>
        <v>0</v>
      </c>
      <c r="BH55" s="11">
        <f t="shared" si="21"/>
        <v>0</v>
      </c>
    </row>
    <row r="56" spans="1:60" x14ac:dyDescent="0.2">
      <c r="F56">
        <f t="shared" si="4"/>
        <v>0</v>
      </c>
      <c r="G56">
        <f t="shared" si="5"/>
        <v>0</v>
      </c>
      <c r="H56">
        <f t="shared" si="6"/>
        <v>0</v>
      </c>
      <c r="I56" s="54">
        <f t="shared" si="7"/>
        <v>0</v>
      </c>
      <c r="K56">
        <f t="shared" si="8"/>
        <v>0</v>
      </c>
      <c r="L56">
        <f t="shared" si="9"/>
        <v>0</v>
      </c>
      <c r="M56" s="2">
        <f t="shared" si="10"/>
        <v>0</v>
      </c>
      <c r="T56">
        <f t="shared" si="11"/>
        <v>0</v>
      </c>
      <c r="W56">
        <f t="shared" si="12"/>
        <v>0</v>
      </c>
      <c r="X56">
        <f t="shared" si="13"/>
        <v>0</v>
      </c>
      <c r="AF56">
        <f t="shared" si="14"/>
        <v>0</v>
      </c>
      <c r="AH56">
        <f t="shared" si="15"/>
        <v>0</v>
      </c>
      <c r="AK56">
        <f t="shared" si="16"/>
        <v>0</v>
      </c>
      <c r="AT56" s="47"/>
      <c r="AU56">
        <f t="shared" si="17"/>
        <v>0</v>
      </c>
      <c r="AV56">
        <f t="shared" si="18"/>
        <v>0</v>
      </c>
      <c r="AW56" s="54">
        <f t="shared" si="19"/>
        <v>0</v>
      </c>
      <c r="AX56">
        <f t="shared" si="20"/>
        <v>0</v>
      </c>
      <c r="BG56">
        <f t="shared" si="22"/>
        <v>0</v>
      </c>
      <c r="BH56" s="11">
        <f t="shared" si="21"/>
        <v>0</v>
      </c>
    </row>
    <row r="57" spans="1:60" x14ac:dyDescent="0.2">
      <c r="F57">
        <f t="shared" si="4"/>
        <v>0</v>
      </c>
      <c r="G57">
        <f t="shared" si="5"/>
        <v>0</v>
      </c>
      <c r="H57">
        <f t="shared" si="6"/>
        <v>0</v>
      </c>
      <c r="I57" s="54">
        <f t="shared" si="7"/>
        <v>0</v>
      </c>
      <c r="K57">
        <f t="shared" si="8"/>
        <v>0</v>
      </c>
      <c r="L57">
        <f t="shared" si="9"/>
        <v>0</v>
      </c>
      <c r="M57" s="2">
        <f t="shared" si="10"/>
        <v>0</v>
      </c>
      <c r="T57">
        <f t="shared" si="11"/>
        <v>0</v>
      </c>
      <c r="W57">
        <f t="shared" si="12"/>
        <v>0</v>
      </c>
      <c r="X57">
        <f t="shared" si="13"/>
        <v>0</v>
      </c>
      <c r="AF57">
        <f t="shared" si="14"/>
        <v>0</v>
      </c>
      <c r="AH57">
        <f t="shared" si="15"/>
        <v>0</v>
      </c>
      <c r="AK57">
        <f t="shared" si="16"/>
        <v>0</v>
      </c>
      <c r="AT57" s="47"/>
      <c r="AU57">
        <f t="shared" si="17"/>
        <v>0</v>
      </c>
      <c r="AV57">
        <f t="shared" si="18"/>
        <v>0</v>
      </c>
      <c r="AW57" s="54">
        <f t="shared" si="19"/>
        <v>0</v>
      </c>
      <c r="AX57">
        <f t="shared" si="20"/>
        <v>0</v>
      </c>
      <c r="BG57">
        <f t="shared" si="22"/>
        <v>0</v>
      </c>
      <c r="BH57" s="11">
        <f t="shared" si="21"/>
        <v>0</v>
      </c>
    </row>
    <row r="58" spans="1:60" x14ac:dyDescent="0.2">
      <c r="F58">
        <f t="shared" si="4"/>
        <v>0</v>
      </c>
      <c r="G58">
        <f t="shared" si="5"/>
        <v>0</v>
      </c>
      <c r="H58">
        <f t="shared" si="6"/>
        <v>0</v>
      </c>
      <c r="I58" s="54">
        <f t="shared" si="7"/>
        <v>0</v>
      </c>
      <c r="K58">
        <f t="shared" si="8"/>
        <v>0</v>
      </c>
      <c r="L58">
        <f t="shared" si="9"/>
        <v>0</v>
      </c>
      <c r="M58" s="2">
        <f t="shared" si="10"/>
        <v>0</v>
      </c>
      <c r="T58">
        <f t="shared" si="11"/>
        <v>0</v>
      </c>
      <c r="W58">
        <f t="shared" si="12"/>
        <v>0</v>
      </c>
      <c r="X58">
        <f t="shared" si="13"/>
        <v>0</v>
      </c>
      <c r="AF58">
        <f t="shared" si="14"/>
        <v>0</v>
      </c>
      <c r="AH58">
        <f t="shared" si="15"/>
        <v>0</v>
      </c>
      <c r="AK58">
        <f t="shared" si="16"/>
        <v>0</v>
      </c>
      <c r="AT58" s="47"/>
      <c r="AU58">
        <f t="shared" si="17"/>
        <v>0</v>
      </c>
      <c r="AV58">
        <f t="shared" si="18"/>
        <v>0</v>
      </c>
      <c r="AW58" s="54">
        <f t="shared" si="19"/>
        <v>0</v>
      </c>
      <c r="AX58">
        <f t="shared" si="20"/>
        <v>0</v>
      </c>
      <c r="BG58">
        <f t="shared" si="22"/>
        <v>0</v>
      </c>
      <c r="BH58" s="11">
        <f t="shared" si="21"/>
        <v>0</v>
      </c>
    </row>
    <row r="59" spans="1:60" x14ac:dyDescent="0.2">
      <c r="F59">
        <f t="shared" si="4"/>
        <v>0</v>
      </c>
      <c r="G59">
        <f t="shared" si="5"/>
        <v>0</v>
      </c>
      <c r="H59">
        <f t="shared" si="6"/>
        <v>0</v>
      </c>
      <c r="I59" s="54">
        <f t="shared" si="7"/>
        <v>0</v>
      </c>
      <c r="K59">
        <f t="shared" si="8"/>
        <v>0</v>
      </c>
      <c r="L59">
        <f t="shared" si="9"/>
        <v>0</v>
      </c>
      <c r="M59" s="2">
        <f t="shared" si="10"/>
        <v>0</v>
      </c>
      <c r="T59">
        <f t="shared" si="11"/>
        <v>0</v>
      </c>
      <c r="W59">
        <f t="shared" si="12"/>
        <v>0</v>
      </c>
      <c r="X59">
        <f t="shared" si="13"/>
        <v>0</v>
      </c>
      <c r="AF59">
        <f t="shared" si="14"/>
        <v>0</v>
      </c>
      <c r="AH59">
        <f t="shared" si="15"/>
        <v>0</v>
      </c>
      <c r="AK59">
        <f t="shared" si="16"/>
        <v>0</v>
      </c>
      <c r="AT59" s="47"/>
      <c r="AU59">
        <f t="shared" si="17"/>
        <v>0</v>
      </c>
      <c r="AV59">
        <f t="shared" si="18"/>
        <v>0</v>
      </c>
      <c r="AW59" s="54">
        <f t="shared" si="19"/>
        <v>0</v>
      </c>
      <c r="AX59">
        <f t="shared" si="20"/>
        <v>0</v>
      </c>
      <c r="BG59">
        <f t="shared" si="22"/>
        <v>0</v>
      </c>
      <c r="BH59" s="11">
        <f t="shared" si="21"/>
        <v>0</v>
      </c>
    </row>
    <row r="60" spans="1:60" x14ac:dyDescent="0.2">
      <c r="F60">
        <f t="shared" si="4"/>
        <v>0</v>
      </c>
      <c r="G60">
        <f t="shared" si="5"/>
        <v>0</v>
      </c>
      <c r="H60">
        <f t="shared" si="6"/>
        <v>0</v>
      </c>
      <c r="I60" s="54">
        <f t="shared" si="7"/>
        <v>0</v>
      </c>
      <c r="K60">
        <f t="shared" si="8"/>
        <v>0</v>
      </c>
      <c r="L60">
        <f t="shared" si="9"/>
        <v>0</v>
      </c>
      <c r="M60" s="2">
        <f t="shared" si="10"/>
        <v>0</v>
      </c>
      <c r="T60">
        <f t="shared" si="11"/>
        <v>0</v>
      </c>
      <c r="W60">
        <f t="shared" si="12"/>
        <v>0</v>
      </c>
      <c r="X60">
        <f t="shared" si="13"/>
        <v>0</v>
      </c>
      <c r="AF60">
        <f t="shared" si="14"/>
        <v>0</v>
      </c>
      <c r="AH60">
        <f t="shared" si="15"/>
        <v>0</v>
      </c>
      <c r="AK60">
        <f t="shared" si="16"/>
        <v>0</v>
      </c>
      <c r="AT60" s="47"/>
      <c r="AU60">
        <f t="shared" si="17"/>
        <v>0</v>
      </c>
      <c r="AV60">
        <f t="shared" si="18"/>
        <v>0</v>
      </c>
      <c r="AW60" s="54">
        <f t="shared" si="19"/>
        <v>0</v>
      </c>
      <c r="AX60">
        <f t="shared" si="20"/>
        <v>0</v>
      </c>
      <c r="BG60">
        <f t="shared" si="22"/>
        <v>0</v>
      </c>
      <c r="BH60" s="11">
        <f t="shared" si="21"/>
        <v>0</v>
      </c>
    </row>
    <row r="61" spans="1:60" x14ac:dyDescent="0.2">
      <c r="F61">
        <f t="shared" si="4"/>
        <v>0</v>
      </c>
      <c r="G61">
        <f t="shared" si="5"/>
        <v>0</v>
      </c>
      <c r="H61">
        <f t="shared" si="6"/>
        <v>0</v>
      </c>
      <c r="I61" s="54">
        <f t="shared" si="7"/>
        <v>0</v>
      </c>
      <c r="K61">
        <f t="shared" si="8"/>
        <v>0</v>
      </c>
      <c r="L61">
        <f t="shared" si="9"/>
        <v>0</v>
      </c>
      <c r="M61" s="2">
        <f t="shared" si="10"/>
        <v>0</v>
      </c>
      <c r="T61">
        <f t="shared" si="11"/>
        <v>0</v>
      </c>
      <c r="W61">
        <f t="shared" si="12"/>
        <v>0</v>
      </c>
      <c r="X61">
        <f t="shared" si="13"/>
        <v>0</v>
      </c>
      <c r="AF61">
        <f t="shared" si="14"/>
        <v>0</v>
      </c>
      <c r="AH61">
        <f t="shared" si="15"/>
        <v>0</v>
      </c>
      <c r="AK61">
        <f t="shared" si="16"/>
        <v>0</v>
      </c>
      <c r="AT61" s="47"/>
      <c r="AU61">
        <f t="shared" si="17"/>
        <v>0</v>
      </c>
      <c r="AV61">
        <f t="shared" si="18"/>
        <v>0</v>
      </c>
      <c r="AW61" s="54">
        <f t="shared" si="19"/>
        <v>0</v>
      </c>
      <c r="AX61">
        <f t="shared" si="20"/>
        <v>0</v>
      </c>
      <c r="BG61">
        <f t="shared" si="22"/>
        <v>0</v>
      </c>
      <c r="BH61" s="11">
        <f t="shared" si="21"/>
        <v>0</v>
      </c>
    </row>
    <row r="62" spans="1:60" x14ac:dyDescent="0.2">
      <c r="F62">
        <f t="shared" ref="F62:F96" si="23">IF(B62="",0,(LEN(B62)-LEN(SUBSTITUTE(B62,". ","."))+1))</f>
        <v>0</v>
      </c>
      <c r="G62">
        <f t="shared" ref="G62:G96" si="24">IF(B62="",0,LEN(B62)-LEN(SUBSTITUTE(B62," ",""))+1)</f>
        <v>0</v>
      </c>
      <c r="H62">
        <f t="shared" ref="H62:H96" si="25">IF(F62=0,0,G62/F62)</f>
        <v>0</v>
      </c>
      <c r="I62" s="54">
        <f t="shared" si="7"/>
        <v>0</v>
      </c>
      <c r="K62">
        <f t="shared" ref="K62:K96" si="26">IF(G62=0,0,J62/G62)</f>
        <v>0</v>
      </c>
      <c r="L62">
        <f t="shared" si="9"/>
        <v>0</v>
      </c>
      <c r="M62" s="2">
        <f t="shared" ref="M62:M96" si="27">IF(G62=0,0,L62/G62)</f>
        <v>0</v>
      </c>
      <c r="T62">
        <f t="shared" ref="T62:T96" si="28">QUOTIENT((Q62+R62+S62),3)</f>
        <v>0</v>
      </c>
      <c r="W62">
        <f t="shared" ref="W62:W96" si="29">QUOTIENT((P62+T62),2)</f>
        <v>0</v>
      </c>
      <c r="X62">
        <f t="shared" ref="X62:X96" si="30">IF(U62=1,1,IF(V62=1,1,0))</f>
        <v>0</v>
      </c>
      <c r="AF62">
        <f t="shared" si="14"/>
        <v>0</v>
      </c>
      <c r="AH62">
        <f t="shared" si="15"/>
        <v>0</v>
      </c>
      <c r="AK62">
        <f t="shared" si="16"/>
        <v>0</v>
      </c>
      <c r="AT62" s="47"/>
      <c r="AU62">
        <f t="shared" ref="AU62:AU96" si="31">IF(G62=0,0,(206.835-(84.6*(K62))-(1.015*(H62))))</f>
        <v>0</v>
      </c>
      <c r="AV62">
        <f t="shared" ref="AV62:AV96" si="32">IF(G62=0,0,(0.39*H62)+(11.8*K62)-15.59)</f>
        <v>0</v>
      </c>
      <c r="AW62" s="54">
        <f t="shared" si="19"/>
        <v>0</v>
      </c>
      <c r="AX62">
        <f t="shared" ref="AX62:AX96" si="33">IF(I62=0,0,(4.71*M62)+(0.5*H62)-21.43)</f>
        <v>0</v>
      </c>
      <c r="BG62">
        <f t="shared" ref="BG62:BG96" si="34">IF(E62=0,0,AF62/E62*1000)</f>
        <v>0</v>
      </c>
      <c r="BH62" s="11">
        <f t="shared" ref="BH62:BH96" si="35">G62/200/24/60</f>
        <v>0</v>
      </c>
    </row>
    <row r="63" spans="1:60" x14ac:dyDescent="0.2">
      <c r="F63">
        <f t="shared" si="23"/>
        <v>0</v>
      </c>
      <c r="G63">
        <f t="shared" si="24"/>
        <v>0</v>
      </c>
      <c r="H63">
        <f t="shared" si="25"/>
        <v>0</v>
      </c>
      <c r="I63" s="54">
        <f t="shared" si="7"/>
        <v>0</v>
      </c>
      <c r="K63">
        <f t="shared" si="26"/>
        <v>0</v>
      </c>
      <c r="L63">
        <f t="shared" si="9"/>
        <v>0</v>
      </c>
      <c r="M63" s="2">
        <f t="shared" si="27"/>
        <v>0</v>
      </c>
      <c r="T63">
        <f t="shared" si="28"/>
        <v>0</v>
      </c>
      <c r="W63">
        <f t="shared" si="29"/>
        <v>0</v>
      </c>
      <c r="X63">
        <f t="shared" si="30"/>
        <v>0</v>
      </c>
      <c r="AF63">
        <f t="shared" si="14"/>
        <v>0</v>
      </c>
      <c r="AH63">
        <f t="shared" si="15"/>
        <v>0</v>
      </c>
      <c r="AK63">
        <f t="shared" si="16"/>
        <v>0</v>
      </c>
      <c r="AT63" s="47"/>
      <c r="AU63">
        <f t="shared" si="31"/>
        <v>0</v>
      </c>
      <c r="AV63">
        <f t="shared" si="32"/>
        <v>0</v>
      </c>
      <c r="AW63" s="54">
        <f t="shared" si="19"/>
        <v>0</v>
      </c>
      <c r="AX63">
        <f t="shared" si="33"/>
        <v>0</v>
      </c>
      <c r="BG63">
        <f t="shared" si="34"/>
        <v>0</v>
      </c>
      <c r="BH63" s="11">
        <f t="shared" si="35"/>
        <v>0</v>
      </c>
    </row>
    <row r="64" spans="1:60" x14ac:dyDescent="0.2">
      <c r="F64">
        <f t="shared" si="23"/>
        <v>0</v>
      </c>
      <c r="G64">
        <f t="shared" si="24"/>
        <v>0</v>
      </c>
      <c r="H64">
        <f t="shared" si="25"/>
        <v>0</v>
      </c>
      <c r="I64" s="54">
        <f t="shared" si="7"/>
        <v>0</v>
      </c>
      <c r="K64">
        <f t="shared" si="26"/>
        <v>0</v>
      </c>
      <c r="L64">
        <f t="shared" si="9"/>
        <v>0</v>
      </c>
      <c r="M64" s="2">
        <f t="shared" si="27"/>
        <v>0</v>
      </c>
      <c r="T64">
        <f t="shared" si="28"/>
        <v>0</v>
      </c>
      <c r="W64">
        <f t="shared" si="29"/>
        <v>0</v>
      </c>
      <c r="X64">
        <f t="shared" si="30"/>
        <v>0</v>
      </c>
      <c r="AF64">
        <f t="shared" si="14"/>
        <v>0</v>
      </c>
      <c r="AH64">
        <f t="shared" si="15"/>
        <v>0</v>
      </c>
      <c r="AK64">
        <f t="shared" si="16"/>
        <v>0</v>
      </c>
      <c r="AT64" s="47"/>
      <c r="AU64">
        <f t="shared" si="31"/>
        <v>0</v>
      </c>
      <c r="AV64">
        <f t="shared" si="32"/>
        <v>0</v>
      </c>
      <c r="AW64" s="54">
        <f t="shared" si="19"/>
        <v>0</v>
      </c>
      <c r="AX64">
        <f t="shared" si="33"/>
        <v>0</v>
      </c>
      <c r="BG64">
        <f t="shared" si="34"/>
        <v>0</v>
      </c>
      <c r="BH64" s="11">
        <f t="shared" si="35"/>
        <v>0</v>
      </c>
    </row>
    <row r="65" spans="6:60" x14ac:dyDescent="0.2">
      <c r="F65">
        <f t="shared" si="23"/>
        <v>0</v>
      </c>
      <c r="G65">
        <f t="shared" si="24"/>
        <v>0</v>
      </c>
      <c r="H65">
        <f t="shared" si="25"/>
        <v>0</v>
      </c>
      <c r="I65" s="54">
        <f t="shared" si="7"/>
        <v>0</v>
      </c>
      <c r="K65">
        <f t="shared" si="26"/>
        <v>0</v>
      </c>
      <c r="L65">
        <f t="shared" si="9"/>
        <v>0</v>
      </c>
      <c r="M65" s="2">
        <f t="shared" si="27"/>
        <v>0</v>
      </c>
      <c r="T65">
        <f t="shared" si="28"/>
        <v>0</v>
      </c>
      <c r="W65">
        <f t="shared" si="29"/>
        <v>0</v>
      </c>
      <c r="X65">
        <f t="shared" si="30"/>
        <v>0</v>
      </c>
      <c r="AF65">
        <f t="shared" si="14"/>
        <v>0</v>
      </c>
      <c r="AH65">
        <f t="shared" si="15"/>
        <v>0</v>
      </c>
      <c r="AK65">
        <f t="shared" si="16"/>
        <v>0</v>
      </c>
      <c r="AT65" s="47"/>
      <c r="AU65">
        <f t="shared" si="31"/>
        <v>0</v>
      </c>
      <c r="AV65">
        <f t="shared" si="32"/>
        <v>0</v>
      </c>
      <c r="AW65" s="54">
        <f t="shared" si="19"/>
        <v>0</v>
      </c>
      <c r="AX65">
        <f t="shared" si="33"/>
        <v>0</v>
      </c>
      <c r="BG65">
        <f t="shared" si="34"/>
        <v>0</v>
      </c>
      <c r="BH65" s="11">
        <f t="shared" si="35"/>
        <v>0</v>
      </c>
    </row>
    <row r="66" spans="6:60" x14ac:dyDescent="0.2">
      <c r="F66">
        <f t="shared" si="23"/>
        <v>0</v>
      </c>
      <c r="G66">
        <f t="shared" si="24"/>
        <v>0</v>
      </c>
      <c r="H66">
        <f t="shared" si="25"/>
        <v>0</v>
      </c>
      <c r="I66" s="54">
        <f t="shared" si="7"/>
        <v>0</v>
      </c>
      <c r="K66">
        <f t="shared" si="26"/>
        <v>0</v>
      </c>
      <c r="L66">
        <f t="shared" si="9"/>
        <v>0</v>
      </c>
      <c r="M66" s="2">
        <f t="shared" si="27"/>
        <v>0</v>
      </c>
      <c r="T66">
        <f t="shared" si="28"/>
        <v>0</v>
      </c>
      <c r="W66">
        <f t="shared" si="29"/>
        <v>0</v>
      </c>
      <c r="X66">
        <f t="shared" si="30"/>
        <v>0</v>
      </c>
      <c r="AF66">
        <f t="shared" si="14"/>
        <v>0</v>
      </c>
      <c r="AH66">
        <f t="shared" si="15"/>
        <v>0</v>
      </c>
      <c r="AK66">
        <f t="shared" si="16"/>
        <v>0</v>
      </c>
      <c r="AT66" s="47"/>
      <c r="AU66">
        <f t="shared" si="31"/>
        <v>0</v>
      </c>
      <c r="AV66">
        <f t="shared" si="32"/>
        <v>0</v>
      </c>
      <c r="AW66" s="54">
        <f t="shared" si="19"/>
        <v>0</v>
      </c>
      <c r="AX66">
        <f t="shared" si="33"/>
        <v>0</v>
      </c>
      <c r="BG66">
        <f t="shared" si="34"/>
        <v>0</v>
      </c>
      <c r="BH66" s="11">
        <f t="shared" si="35"/>
        <v>0</v>
      </c>
    </row>
    <row r="67" spans="6:60" x14ac:dyDescent="0.2">
      <c r="F67">
        <f t="shared" si="23"/>
        <v>0</v>
      </c>
      <c r="G67">
        <f t="shared" si="24"/>
        <v>0</v>
      </c>
      <c r="H67">
        <f t="shared" si="25"/>
        <v>0</v>
      </c>
      <c r="I67" s="54">
        <f t="shared" si="7"/>
        <v>0</v>
      </c>
      <c r="K67">
        <f t="shared" si="26"/>
        <v>0</v>
      </c>
      <c r="L67">
        <f t="shared" si="9"/>
        <v>0</v>
      </c>
      <c r="M67" s="2">
        <f t="shared" si="27"/>
        <v>0</v>
      </c>
      <c r="T67">
        <f t="shared" si="28"/>
        <v>0</v>
      </c>
      <c r="W67">
        <f t="shared" si="29"/>
        <v>0</v>
      </c>
      <c r="X67">
        <f t="shared" si="30"/>
        <v>0</v>
      </c>
      <c r="AF67">
        <f t="shared" si="14"/>
        <v>0</v>
      </c>
      <c r="AH67">
        <f t="shared" si="15"/>
        <v>0</v>
      </c>
      <c r="AK67">
        <f t="shared" si="16"/>
        <v>0</v>
      </c>
      <c r="AT67" s="47"/>
      <c r="AU67">
        <f t="shared" si="31"/>
        <v>0</v>
      </c>
      <c r="AV67">
        <f t="shared" si="32"/>
        <v>0</v>
      </c>
      <c r="AW67" s="54">
        <f t="shared" si="19"/>
        <v>0</v>
      </c>
      <c r="AX67">
        <f t="shared" si="33"/>
        <v>0</v>
      </c>
      <c r="BG67">
        <f t="shared" si="34"/>
        <v>0</v>
      </c>
      <c r="BH67" s="11">
        <f t="shared" si="35"/>
        <v>0</v>
      </c>
    </row>
    <row r="68" spans="6:60" x14ac:dyDescent="0.2">
      <c r="F68">
        <f t="shared" si="23"/>
        <v>0</v>
      </c>
      <c r="G68">
        <f t="shared" si="24"/>
        <v>0</v>
      </c>
      <c r="H68">
        <f t="shared" si="25"/>
        <v>0</v>
      </c>
      <c r="I68" s="54">
        <f t="shared" si="7"/>
        <v>0</v>
      </c>
      <c r="K68">
        <f t="shared" si="26"/>
        <v>0</v>
      </c>
      <c r="L68">
        <f t="shared" si="9"/>
        <v>0</v>
      </c>
      <c r="M68" s="2">
        <f t="shared" si="27"/>
        <v>0</v>
      </c>
      <c r="T68">
        <f t="shared" si="28"/>
        <v>0</v>
      </c>
      <c r="W68">
        <f t="shared" si="29"/>
        <v>0</v>
      </c>
      <c r="X68">
        <f t="shared" si="30"/>
        <v>0</v>
      </c>
      <c r="AF68">
        <f t="shared" si="14"/>
        <v>0</v>
      </c>
      <c r="AH68">
        <f t="shared" si="15"/>
        <v>0</v>
      </c>
      <c r="AK68">
        <f t="shared" si="16"/>
        <v>0</v>
      </c>
      <c r="AU68">
        <f t="shared" si="31"/>
        <v>0</v>
      </c>
      <c r="AV68">
        <f t="shared" si="32"/>
        <v>0</v>
      </c>
      <c r="AW68" s="54">
        <f t="shared" si="19"/>
        <v>0</v>
      </c>
      <c r="AX68">
        <f t="shared" si="33"/>
        <v>0</v>
      </c>
      <c r="BG68">
        <f t="shared" si="34"/>
        <v>0</v>
      </c>
      <c r="BH68" s="11">
        <f t="shared" si="35"/>
        <v>0</v>
      </c>
    </row>
    <row r="69" spans="6:60" x14ac:dyDescent="0.2">
      <c r="F69">
        <f t="shared" si="23"/>
        <v>0</v>
      </c>
      <c r="G69">
        <f t="shared" si="24"/>
        <v>0</v>
      </c>
      <c r="H69">
        <f t="shared" si="25"/>
        <v>0</v>
      </c>
      <c r="I69" s="54">
        <f t="shared" ref="I69:I96" si="36">LEN(SUBSTITUTE(B69," ",""))</f>
        <v>0</v>
      </c>
      <c r="K69">
        <f t="shared" si="26"/>
        <v>0</v>
      </c>
      <c r="L69">
        <f t="shared" ref="L69:L96" si="37">LEN(SUBSTITUTE(SUBSTITUTE(SUBSTITUTE(SUBSTITUTE(SUBSTITUTE(SUBSTITUTE(SUBSTITUTE(SUBSTITUTE(SUBSTITUTE(SUBSTITUTE(SUBSTITUTE(SUBSTITUTE(SUBSTITUTE(SUBSTITUTE(SUBSTITUTE(SUBSTITUTE(SUBSTITUTE(SUBSTITUTE(SUBSTITUTE(B69," ",""),".",""),",",""),"?",""),"!",""),";",""),"(",""),")",""),"[",""),"]",""),"-",""),"{",""),"}",""),"/",""),"+",""),"*",""),"_",""),"&amp;",""),"#",""))</f>
        <v>0</v>
      </c>
      <c r="M69" s="2">
        <f t="shared" si="27"/>
        <v>0</v>
      </c>
      <c r="T69">
        <f t="shared" si="28"/>
        <v>0</v>
      </c>
      <c r="W69">
        <f t="shared" si="29"/>
        <v>0</v>
      </c>
      <c r="X69">
        <f t="shared" si="30"/>
        <v>0</v>
      </c>
      <c r="AF69">
        <f t="shared" ref="AF69:AF96" si="38">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96" si="39">IF(G69&gt;0,IF((LEN(B69)-LEN(SUBSTITUTE(B69,"/","")))&gt;0,0,1),0)</f>
        <v>0</v>
      </c>
      <c r="AK69">
        <f t="shared" ref="AK69:AK96" si="40">IF(G69&gt;0,IF(((LEN(B69)-LEN(SUBSTITUTE(B69,"(","")))+(LEN(B69)-LEN(SUBSTITUTE(B69,")","")))+(LEN(B69)-LEN(SUBSTITUTE(B69,"[","")))+(LEN(B69)-LEN(SUBSTITUTE(B69,"]","")))+(LEN(B69)-LEN(SUBSTITUTE(B69,"{","")))+(LEN(B69)-LEN(SUBSTITUTE(B69,"}",""))))&gt;0,0,1),0)</f>
        <v>0</v>
      </c>
      <c r="AU69">
        <f t="shared" si="31"/>
        <v>0</v>
      </c>
      <c r="AV69">
        <f t="shared" si="32"/>
        <v>0</v>
      </c>
      <c r="AW69" s="54">
        <f t="shared" ref="AW69:AW96" si="41">IF(G69=0,0,((0.0588*M69*100)-(0.296*(F69/G69)*100)-15.8))</f>
        <v>0</v>
      </c>
      <c r="AX69">
        <f t="shared" si="33"/>
        <v>0</v>
      </c>
      <c r="BG69">
        <f t="shared" si="34"/>
        <v>0</v>
      </c>
      <c r="BH69" s="11">
        <f t="shared" si="35"/>
        <v>0</v>
      </c>
    </row>
    <row r="70" spans="6:60" x14ac:dyDescent="0.2">
      <c r="F70">
        <f t="shared" si="23"/>
        <v>0</v>
      </c>
      <c r="G70">
        <f t="shared" si="24"/>
        <v>0</v>
      </c>
      <c r="H70">
        <f t="shared" si="25"/>
        <v>0</v>
      </c>
      <c r="I70" s="54">
        <f t="shared" si="36"/>
        <v>0</v>
      </c>
      <c r="K70">
        <f t="shared" si="26"/>
        <v>0</v>
      </c>
      <c r="L70">
        <f t="shared" si="37"/>
        <v>0</v>
      </c>
      <c r="M70" s="2">
        <f t="shared" si="27"/>
        <v>0</v>
      </c>
      <c r="T70">
        <f t="shared" si="28"/>
        <v>0</v>
      </c>
      <c r="W70">
        <f t="shared" si="29"/>
        <v>0</v>
      </c>
      <c r="X70">
        <f t="shared" si="30"/>
        <v>0</v>
      </c>
      <c r="AF70">
        <f t="shared" si="38"/>
        <v>0</v>
      </c>
      <c r="AH70">
        <f t="shared" si="39"/>
        <v>0</v>
      </c>
      <c r="AK70">
        <f t="shared" si="40"/>
        <v>0</v>
      </c>
      <c r="AU70">
        <f t="shared" si="31"/>
        <v>0</v>
      </c>
      <c r="AV70">
        <f t="shared" si="32"/>
        <v>0</v>
      </c>
      <c r="AW70" s="54">
        <f t="shared" si="41"/>
        <v>0</v>
      </c>
      <c r="AX70">
        <f t="shared" si="33"/>
        <v>0</v>
      </c>
      <c r="BG70">
        <f t="shared" si="34"/>
        <v>0</v>
      </c>
      <c r="BH70" s="11">
        <f t="shared" si="35"/>
        <v>0</v>
      </c>
    </row>
    <row r="71" spans="6:60" x14ac:dyDescent="0.2">
      <c r="F71">
        <f t="shared" si="23"/>
        <v>0</v>
      </c>
      <c r="G71">
        <f t="shared" si="24"/>
        <v>0</v>
      </c>
      <c r="H71">
        <f t="shared" si="25"/>
        <v>0</v>
      </c>
      <c r="I71" s="54">
        <f t="shared" si="36"/>
        <v>0</v>
      </c>
      <c r="K71">
        <f t="shared" si="26"/>
        <v>0</v>
      </c>
      <c r="L71">
        <f t="shared" si="37"/>
        <v>0</v>
      </c>
      <c r="M71" s="2">
        <f t="shared" si="27"/>
        <v>0</v>
      </c>
      <c r="T71">
        <f t="shared" si="28"/>
        <v>0</v>
      </c>
      <c r="W71">
        <f t="shared" si="29"/>
        <v>0</v>
      </c>
      <c r="X71">
        <f t="shared" si="30"/>
        <v>0</v>
      </c>
      <c r="AF71">
        <f t="shared" si="38"/>
        <v>0</v>
      </c>
      <c r="AH71">
        <f t="shared" si="39"/>
        <v>0</v>
      </c>
      <c r="AK71">
        <f t="shared" si="40"/>
        <v>0</v>
      </c>
      <c r="AU71">
        <f t="shared" si="31"/>
        <v>0</v>
      </c>
      <c r="AV71">
        <f t="shared" si="32"/>
        <v>0</v>
      </c>
      <c r="AW71" s="54">
        <f t="shared" si="41"/>
        <v>0</v>
      </c>
      <c r="AX71">
        <f t="shared" si="33"/>
        <v>0</v>
      </c>
      <c r="BG71">
        <f t="shared" si="34"/>
        <v>0</v>
      </c>
      <c r="BH71" s="11">
        <f t="shared" si="35"/>
        <v>0</v>
      </c>
    </row>
    <row r="72" spans="6:60" x14ac:dyDescent="0.2">
      <c r="F72">
        <f t="shared" si="23"/>
        <v>0</v>
      </c>
      <c r="G72">
        <f t="shared" si="24"/>
        <v>0</v>
      </c>
      <c r="H72">
        <f t="shared" si="25"/>
        <v>0</v>
      </c>
      <c r="I72" s="54">
        <f t="shared" si="36"/>
        <v>0</v>
      </c>
      <c r="K72">
        <f t="shared" si="26"/>
        <v>0</v>
      </c>
      <c r="L72">
        <f t="shared" si="37"/>
        <v>0</v>
      </c>
      <c r="M72" s="2">
        <f t="shared" si="27"/>
        <v>0</v>
      </c>
      <c r="T72">
        <f t="shared" si="28"/>
        <v>0</v>
      </c>
      <c r="W72">
        <f t="shared" si="29"/>
        <v>0</v>
      </c>
      <c r="X72">
        <f t="shared" si="30"/>
        <v>0</v>
      </c>
      <c r="AF72">
        <f t="shared" si="38"/>
        <v>0</v>
      </c>
      <c r="AH72">
        <f t="shared" si="39"/>
        <v>0</v>
      </c>
      <c r="AK72">
        <f t="shared" si="40"/>
        <v>0</v>
      </c>
      <c r="AU72">
        <f t="shared" si="31"/>
        <v>0</v>
      </c>
      <c r="AV72">
        <f t="shared" si="32"/>
        <v>0</v>
      </c>
      <c r="AW72" s="54">
        <f t="shared" si="41"/>
        <v>0</v>
      </c>
      <c r="AX72">
        <f t="shared" si="33"/>
        <v>0</v>
      </c>
      <c r="BG72">
        <f t="shared" si="34"/>
        <v>0</v>
      </c>
      <c r="BH72" s="11">
        <f t="shared" si="35"/>
        <v>0</v>
      </c>
    </row>
    <row r="73" spans="6:60" x14ac:dyDescent="0.2">
      <c r="F73">
        <f t="shared" si="23"/>
        <v>0</v>
      </c>
      <c r="G73">
        <f t="shared" si="24"/>
        <v>0</v>
      </c>
      <c r="H73">
        <f t="shared" si="25"/>
        <v>0</v>
      </c>
      <c r="I73" s="54">
        <f t="shared" si="36"/>
        <v>0</v>
      </c>
      <c r="K73">
        <f t="shared" si="26"/>
        <v>0</v>
      </c>
      <c r="L73">
        <f t="shared" si="37"/>
        <v>0</v>
      </c>
      <c r="M73" s="2">
        <f t="shared" si="27"/>
        <v>0</v>
      </c>
      <c r="T73">
        <f t="shared" si="28"/>
        <v>0</v>
      </c>
      <c r="W73">
        <f t="shared" si="29"/>
        <v>0</v>
      </c>
      <c r="X73">
        <f t="shared" si="30"/>
        <v>0</v>
      </c>
      <c r="AF73">
        <f t="shared" si="38"/>
        <v>0</v>
      </c>
      <c r="AH73">
        <f t="shared" si="39"/>
        <v>0</v>
      </c>
      <c r="AK73">
        <f t="shared" si="40"/>
        <v>0</v>
      </c>
      <c r="AU73">
        <f t="shared" si="31"/>
        <v>0</v>
      </c>
      <c r="AV73">
        <f t="shared" si="32"/>
        <v>0</v>
      </c>
      <c r="AW73" s="54">
        <f t="shared" si="41"/>
        <v>0</v>
      </c>
      <c r="AX73">
        <f t="shared" si="33"/>
        <v>0</v>
      </c>
      <c r="BG73">
        <f t="shared" si="34"/>
        <v>0</v>
      </c>
      <c r="BH73" s="11">
        <f t="shared" si="35"/>
        <v>0</v>
      </c>
    </row>
    <row r="74" spans="6:60" x14ac:dyDescent="0.2">
      <c r="F74">
        <f t="shared" si="23"/>
        <v>0</v>
      </c>
      <c r="G74">
        <f t="shared" si="24"/>
        <v>0</v>
      </c>
      <c r="H74">
        <f t="shared" si="25"/>
        <v>0</v>
      </c>
      <c r="I74" s="54">
        <f t="shared" si="36"/>
        <v>0</v>
      </c>
      <c r="K74">
        <f t="shared" si="26"/>
        <v>0</v>
      </c>
      <c r="L74">
        <f t="shared" si="37"/>
        <v>0</v>
      </c>
      <c r="M74" s="2">
        <f t="shared" si="27"/>
        <v>0</v>
      </c>
      <c r="T74">
        <f t="shared" si="28"/>
        <v>0</v>
      </c>
      <c r="W74">
        <f t="shared" si="29"/>
        <v>0</v>
      </c>
      <c r="X74">
        <f t="shared" si="30"/>
        <v>0</v>
      </c>
      <c r="AF74">
        <f t="shared" si="38"/>
        <v>0</v>
      </c>
      <c r="AH74">
        <f t="shared" si="39"/>
        <v>0</v>
      </c>
      <c r="AK74">
        <f t="shared" si="40"/>
        <v>0</v>
      </c>
      <c r="AU74">
        <f t="shared" si="31"/>
        <v>0</v>
      </c>
      <c r="AV74">
        <f t="shared" si="32"/>
        <v>0</v>
      </c>
      <c r="AW74" s="54">
        <f t="shared" si="41"/>
        <v>0</v>
      </c>
      <c r="AX74">
        <f t="shared" si="33"/>
        <v>0</v>
      </c>
      <c r="BG74">
        <f t="shared" si="34"/>
        <v>0</v>
      </c>
      <c r="BH74" s="11">
        <f t="shared" si="35"/>
        <v>0</v>
      </c>
    </row>
    <row r="75" spans="6:60" x14ac:dyDescent="0.2">
      <c r="F75">
        <f t="shared" si="23"/>
        <v>0</v>
      </c>
      <c r="G75">
        <f t="shared" si="24"/>
        <v>0</v>
      </c>
      <c r="H75">
        <f t="shared" si="25"/>
        <v>0</v>
      </c>
      <c r="I75" s="54">
        <f t="shared" si="36"/>
        <v>0</v>
      </c>
      <c r="K75">
        <f t="shared" si="26"/>
        <v>0</v>
      </c>
      <c r="L75">
        <f t="shared" si="37"/>
        <v>0</v>
      </c>
      <c r="M75" s="2">
        <f t="shared" si="27"/>
        <v>0</v>
      </c>
      <c r="T75">
        <f t="shared" si="28"/>
        <v>0</v>
      </c>
      <c r="W75">
        <f t="shared" si="29"/>
        <v>0</v>
      </c>
      <c r="X75">
        <f t="shared" si="30"/>
        <v>0</v>
      </c>
      <c r="AF75">
        <f t="shared" si="38"/>
        <v>0</v>
      </c>
      <c r="AH75">
        <f t="shared" si="39"/>
        <v>0</v>
      </c>
      <c r="AK75">
        <f t="shared" si="40"/>
        <v>0</v>
      </c>
      <c r="AU75">
        <f t="shared" si="31"/>
        <v>0</v>
      </c>
      <c r="AV75">
        <f t="shared" si="32"/>
        <v>0</v>
      </c>
      <c r="AW75" s="54">
        <f t="shared" si="41"/>
        <v>0</v>
      </c>
      <c r="AX75">
        <f t="shared" si="33"/>
        <v>0</v>
      </c>
      <c r="BG75">
        <f t="shared" si="34"/>
        <v>0</v>
      </c>
      <c r="BH75" s="11">
        <f t="shared" si="35"/>
        <v>0</v>
      </c>
    </row>
    <row r="76" spans="6:60" x14ac:dyDescent="0.2">
      <c r="F76">
        <f t="shared" si="23"/>
        <v>0</v>
      </c>
      <c r="G76">
        <f t="shared" si="24"/>
        <v>0</v>
      </c>
      <c r="H76">
        <f t="shared" si="25"/>
        <v>0</v>
      </c>
      <c r="I76" s="54">
        <f t="shared" si="36"/>
        <v>0</v>
      </c>
      <c r="K76">
        <f t="shared" si="26"/>
        <v>0</v>
      </c>
      <c r="L76">
        <f t="shared" si="37"/>
        <v>0</v>
      </c>
      <c r="M76" s="2">
        <f t="shared" si="27"/>
        <v>0</v>
      </c>
      <c r="T76">
        <f t="shared" si="28"/>
        <v>0</v>
      </c>
      <c r="W76">
        <f t="shared" si="29"/>
        <v>0</v>
      </c>
      <c r="X76">
        <f t="shared" si="30"/>
        <v>0</v>
      </c>
      <c r="AF76">
        <f t="shared" si="38"/>
        <v>0</v>
      </c>
      <c r="AH76">
        <f t="shared" si="39"/>
        <v>0</v>
      </c>
      <c r="AK76">
        <f t="shared" si="40"/>
        <v>0</v>
      </c>
      <c r="AU76">
        <f t="shared" si="31"/>
        <v>0</v>
      </c>
      <c r="AV76">
        <f t="shared" si="32"/>
        <v>0</v>
      </c>
      <c r="AW76" s="54">
        <f t="shared" si="41"/>
        <v>0</v>
      </c>
      <c r="AX76">
        <f t="shared" si="33"/>
        <v>0</v>
      </c>
      <c r="BG76">
        <f t="shared" si="34"/>
        <v>0</v>
      </c>
      <c r="BH76" s="11">
        <f t="shared" si="35"/>
        <v>0</v>
      </c>
    </row>
    <row r="77" spans="6:60" x14ac:dyDescent="0.2">
      <c r="F77">
        <f t="shared" si="23"/>
        <v>0</v>
      </c>
      <c r="G77">
        <f t="shared" si="24"/>
        <v>0</v>
      </c>
      <c r="H77">
        <f t="shared" si="25"/>
        <v>0</v>
      </c>
      <c r="I77" s="54">
        <f t="shared" si="36"/>
        <v>0</v>
      </c>
      <c r="K77">
        <f t="shared" si="26"/>
        <v>0</v>
      </c>
      <c r="L77">
        <f t="shared" si="37"/>
        <v>0</v>
      </c>
      <c r="M77" s="2">
        <f t="shared" si="27"/>
        <v>0</v>
      </c>
      <c r="T77">
        <f t="shared" si="28"/>
        <v>0</v>
      </c>
      <c r="W77">
        <f t="shared" si="29"/>
        <v>0</v>
      </c>
      <c r="X77">
        <f t="shared" si="30"/>
        <v>0</v>
      </c>
      <c r="AF77">
        <f t="shared" si="38"/>
        <v>0</v>
      </c>
      <c r="AH77">
        <f t="shared" si="39"/>
        <v>0</v>
      </c>
      <c r="AK77">
        <f t="shared" si="40"/>
        <v>0</v>
      </c>
      <c r="AU77">
        <f t="shared" si="31"/>
        <v>0</v>
      </c>
      <c r="AV77">
        <f t="shared" si="32"/>
        <v>0</v>
      </c>
      <c r="AW77" s="54">
        <f t="shared" si="41"/>
        <v>0</v>
      </c>
      <c r="AX77">
        <f t="shared" si="33"/>
        <v>0</v>
      </c>
      <c r="BG77">
        <f t="shared" si="34"/>
        <v>0</v>
      </c>
      <c r="BH77" s="11">
        <f t="shared" si="35"/>
        <v>0</v>
      </c>
    </row>
    <row r="78" spans="6:60" x14ac:dyDescent="0.2">
      <c r="F78">
        <f t="shared" si="23"/>
        <v>0</v>
      </c>
      <c r="G78">
        <f t="shared" si="24"/>
        <v>0</v>
      </c>
      <c r="H78">
        <f t="shared" si="25"/>
        <v>0</v>
      </c>
      <c r="I78" s="54">
        <f t="shared" si="36"/>
        <v>0</v>
      </c>
      <c r="K78">
        <f t="shared" si="26"/>
        <v>0</v>
      </c>
      <c r="L78">
        <f t="shared" si="37"/>
        <v>0</v>
      </c>
      <c r="M78" s="2">
        <f t="shared" si="27"/>
        <v>0</v>
      </c>
      <c r="T78">
        <f t="shared" si="28"/>
        <v>0</v>
      </c>
      <c r="W78">
        <f t="shared" si="29"/>
        <v>0</v>
      </c>
      <c r="X78">
        <f t="shared" si="30"/>
        <v>0</v>
      </c>
      <c r="AF78">
        <f t="shared" si="38"/>
        <v>0</v>
      </c>
      <c r="AH78">
        <f t="shared" si="39"/>
        <v>0</v>
      </c>
      <c r="AK78">
        <f t="shared" si="40"/>
        <v>0</v>
      </c>
      <c r="AU78">
        <f t="shared" si="31"/>
        <v>0</v>
      </c>
      <c r="AV78">
        <f t="shared" si="32"/>
        <v>0</v>
      </c>
      <c r="AW78" s="54">
        <f t="shared" si="41"/>
        <v>0</v>
      </c>
      <c r="AX78">
        <f t="shared" si="33"/>
        <v>0</v>
      </c>
      <c r="BG78">
        <f t="shared" si="34"/>
        <v>0</v>
      </c>
      <c r="BH78" s="11">
        <f t="shared" si="35"/>
        <v>0</v>
      </c>
    </row>
    <row r="79" spans="6:60" x14ac:dyDescent="0.2">
      <c r="F79">
        <f t="shared" si="23"/>
        <v>0</v>
      </c>
      <c r="G79">
        <f t="shared" si="24"/>
        <v>0</v>
      </c>
      <c r="H79">
        <f t="shared" si="25"/>
        <v>0</v>
      </c>
      <c r="I79" s="54">
        <f t="shared" si="36"/>
        <v>0</v>
      </c>
      <c r="K79">
        <f t="shared" si="26"/>
        <v>0</v>
      </c>
      <c r="L79">
        <f t="shared" si="37"/>
        <v>0</v>
      </c>
      <c r="M79" s="2">
        <f t="shared" si="27"/>
        <v>0</v>
      </c>
      <c r="T79">
        <f t="shared" si="28"/>
        <v>0</v>
      </c>
      <c r="W79">
        <f t="shared" si="29"/>
        <v>0</v>
      </c>
      <c r="X79">
        <f t="shared" si="30"/>
        <v>0</v>
      </c>
      <c r="AF79">
        <f t="shared" si="38"/>
        <v>0</v>
      </c>
      <c r="AH79">
        <f t="shared" si="39"/>
        <v>0</v>
      </c>
      <c r="AK79">
        <f t="shared" si="40"/>
        <v>0</v>
      </c>
      <c r="AU79">
        <f t="shared" si="31"/>
        <v>0</v>
      </c>
      <c r="AV79">
        <f t="shared" si="32"/>
        <v>0</v>
      </c>
      <c r="AW79" s="54">
        <f t="shared" si="41"/>
        <v>0</v>
      </c>
      <c r="AX79">
        <f t="shared" si="33"/>
        <v>0</v>
      </c>
      <c r="BG79">
        <f t="shared" si="34"/>
        <v>0</v>
      </c>
      <c r="BH79" s="11">
        <f t="shared" si="35"/>
        <v>0</v>
      </c>
    </row>
    <row r="80" spans="6:60" x14ac:dyDescent="0.2">
      <c r="F80">
        <f t="shared" si="23"/>
        <v>0</v>
      </c>
      <c r="G80">
        <f t="shared" si="24"/>
        <v>0</v>
      </c>
      <c r="H80">
        <f t="shared" si="25"/>
        <v>0</v>
      </c>
      <c r="I80" s="54">
        <f t="shared" si="36"/>
        <v>0</v>
      </c>
      <c r="K80">
        <f t="shared" si="26"/>
        <v>0</v>
      </c>
      <c r="L80">
        <f t="shared" si="37"/>
        <v>0</v>
      </c>
      <c r="M80" s="2">
        <f t="shared" si="27"/>
        <v>0</v>
      </c>
      <c r="T80">
        <f t="shared" si="28"/>
        <v>0</v>
      </c>
      <c r="W80">
        <f t="shared" si="29"/>
        <v>0</v>
      </c>
      <c r="X80">
        <f t="shared" si="30"/>
        <v>0</v>
      </c>
      <c r="AF80">
        <f t="shared" si="38"/>
        <v>0</v>
      </c>
      <c r="AH80">
        <f t="shared" si="39"/>
        <v>0</v>
      </c>
      <c r="AK80">
        <f t="shared" si="40"/>
        <v>0</v>
      </c>
      <c r="AU80">
        <f t="shared" si="31"/>
        <v>0</v>
      </c>
      <c r="AV80">
        <f t="shared" si="32"/>
        <v>0</v>
      </c>
      <c r="AW80" s="54">
        <f t="shared" si="41"/>
        <v>0</v>
      </c>
      <c r="AX80">
        <f t="shared" si="33"/>
        <v>0</v>
      </c>
      <c r="BG80">
        <f t="shared" si="34"/>
        <v>0</v>
      </c>
      <c r="BH80" s="11">
        <f t="shared" si="35"/>
        <v>0</v>
      </c>
    </row>
    <row r="81" spans="6:60" x14ac:dyDescent="0.2">
      <c r="F81">
        <f t="shared" si="23"/>
        <v>0</v>
      </c>
      <c r="G81">
        <f t="shared" si="24"/>
        <v>0</v>
      </c>
      <c r="H81">
        <f t="shared" si="25"/>
        <v>0</v>
      </c>
      <c r="I81" s="54">
        <f t="shared" si="36"/>
        <v>0</v>
      </c>
      <c r="K81">
        <f t="shared" si="26"/>
        <v>0</v>
      </c>
      <c r="L81">
        <f t="shared" si="37"/>
        <v>0</v>
      </c>
      <c r="M81" s="2">
        <f t="shared" si="27"/>
        <v>0</v>
      </c>
      <c r="T81">
        <f t="shared" si="28"/>
        <v>0</v>
      </c>
      <c r="W81">
        <f t="shared" si="29"/>
        <v>0</v>
      </c>
      <c r="X81">
        <f t="shared" si="30"/>
        <v>0</v>
      </c>
      <c r="AF81">
        <f t="shared" si="38"/>
        <v>0</v>
      </c>
      <c r="AH81">
        <f t="shared" si="39"/>
        <v>0</v>
      </c>
      <c r="AK81">
        <f t="shared" si="40"/>
        <v>0</v>
      </c>
      <c r="AU81">
        <f t="shared" si="31"/>
        <v>0</v>
      </c>
      <c r="AV81">
        <f t="shared" si="32"/>
        <v>0</v>
      </c>
      <c r="AW81" s="54">
        <f t="shared" si="41"/>
        <v>0</v>
      </c>
      <c r="AX81">
        <f t="shared" si="33"/>
        <v>0</v>
      </c>
      <c r="BG81">
        <f t="shared" si="34"/>
        <v>0</v>
      </c>
      <c r="BH81" s="11">
        <f t="shared" si="35"/>
        <v>0</v>
      </c>
    </row>
    <row r="82" spans="6:60" x14ac:dyDescent="0.2">
      <c r="F82">
        <f t="shared" si="23"/>
        <v>0</v>
      </c>
      <c r="G82">
        <f t="shared" si="24"/>
        <v>0</v>
      </c>
      <c r="H82">
        <f t="shared" si="25"/>
        <v>0</v>
      </c>
      <c r="I82" s="54">
        <f t="shared" si="36"/>
        <v>0</v>
      </c>
      <c r="K82">
        <f t="shared" si="26"/>
        <v>0</v>
      </c>
      <c r="L82">
        <f t="shared" si="37"/>
        <v>0</v>
      </c>
      <c r="M82" s="2">
        <f t="shared" si="27"/>
        <v>0</v>
      </c>
      <c r="T82">
        <f t="shared" si="28"/>
        <v>0</v>
      </c>
      <c r="W82">
        <f t="shared" si="29"/>
        <v>0</v>
      </c>
      <c r="X82">
        <f t="shared" si="30"/>
        <v>0</v>
      </c>
      <c r="AF82">
        <f t="shared" si="38"/>
        <v>0</v>
      </c>
      <c r="AH82">
        <f t="shared" si="39"/>
        <v>0</v>
      </c>
      <c r="AK82">
        <f t="shared" si="40"/>
        <v>0</v>
      </c>
      <c r="AU82">
        <f t="shared" si="31"/>
        <v>0</v>
      </c>
      <c r="AV82">
        <f t="shared" si="32"/>
        <v>0</v>
      </c>
      <c r="AW82" s="54">
        <f t="shared" si="41"/>
        <v>0</v>
      </c>
      <c r="AX82">
        <f t="shared" si="33"/>
        <v>0</v>
      </c>
      <c r="BG82">
        <f t="shared" si="34"/>
        <v>0</v>
      </c>
      <c r="BH82" s="11">
        <f t="shared" si="35"/>
        <v>0</v>
      </c>
    </row>
    <row r="83" spans="6:60" x14ac:dyDescent="0.2">
      <c r="F83">
        <f t="shared" si="23"/>
        <v>0</v>
      </c>
      <c r="G83">
        <f t="shared" si="24"/>
        <v>0</v>
      </c>
      <c r="H83">
        <f t="shared" si="25"/>
        <v>0</v>
      </c>
      <c r="I83" s="54">
        <f t="shared" si="36"/>
        <v>0</v>
      </c>
      <c r="K83">
        <f t="shared" si="26"/>
        <v>0</v>
      </c>
      <c r="L83">
        <f t="shared" si="37"/>
        <v>0</v>
      </c>
      <c r="M83" s="2">
        <f t="shared" si="27"/>
        <v>0</v>
      </c>
      <c r="T83">
        <f t="shared" si="28"/>
        <v>0</v>
      </c>
      <c r="W83">
        <f t="shared" si="29"/>
        <v>0</v>
      </c>
      <c r="X83">
        <f t="shared" si="30"/>
        <v>0</v>
      </c>
      <c r="AF83">
        <f t="shared" si="38"/>
        <v>0</v>
      </c>
      <c r="AH83">
        <f t="shared" si="39"/>
        <v>0</v>
      </c>
      <c r="AK83">
        <f t="shared" si="40"/>
        <v>0</v>
      </c>
      <c r="AU83">
        <f t="shared" si="31"/>
        <v>0</v>
      </c>
      <c r="AV83">
        <f t="shared" si="32"/>
        <v>0</v>
      </c>
      <c r="AW83" s="54">
        <f t="shared" si="41"/>
        <v>0</v>
      </c>
      <c r="AX83">
        <f t="shared" si="33"/>
        <v>0</v>
      </c>
      <c r="BG83">
        <f t="shared" si="34"/>
        <v>0</v>
      </c>
      <c r="BH83" s="11">
        <f t="shared" si="35"/>
        <v>0</v>
      </c>
    </row>
    <row r="84" spans="6:60" x14ac:dyDescent="0.2">
      <c r="F84">
        <f t="shared" si="23"/>
        <v>0</v>
      </c>
      <c r="G84">
        <f t="shared" si="24"/>
        <v>0</v>
      </c>
      <c r="H84">
        <f t="shared" si="25"/>
        <v>0</v>
      </c>
      <c r="I84" s="54">
        <f t="shared" si="36"/>
        <v>0</v>
      </c>
      <c r="K84">
        <f t="shared" si="26"/>
        <v>0</v>
      </c>
      <c r="L84">
        <f t="shared" si="37"/>
        <v>0</v>
      </c>
      <c r="M84" s="2">
        <f t="shared" si="27"/>
        <v>0</v>
      </c>
      <c r="T84">
        <f t="shared" si="28"/>
        <v>0</v>
      </c>
      <c r="W84">
        <f t="shared" si="29"/>
        <v>0</v>
      </c>
      <c r="X84">
        <f t="shared" si="30"/>
        <v>0</v>
      </c>
      <c r="AF84">
        <f t="shared" si="38"/>
        <v>0</v>
      </c>
      <c r="AH84">
        <f t="shared" si="39"/>
        <v>0</v>
      </c>
      <c r="AK84">
        <f t="shared" si="40"/>
        <v>0</v>
      </c>
      <c r="AU84">
        <f t="shared" si="31"/>
        <v>0</v>
      </c>
      <c r="AV84">
        <f t="shared" si="32"/>
        <v>0</v>
      </c>
      <c r="AW84" s="54">
        <f t="shared" si="41"/>
        <v>0</v>
      </c>
      <c r="AX84">
        <f t="shared" si="33"/>
        <v>0</v>
      </c>
      <c r="BG84">
        <f t="shared" si="34"/>
        <v>0</v>
      </c>
      <c r="BH84" s="11">
        <f t="shared" si="35"/>
        <v>0</v>
      </c>
    </row>
    <row r="85" spans="6:60" x14ac:dyDescent="0.2">
      <c r="F85">
        <f t="shared" si="23"/>
        <v>0</v>
      </c>
      <c r="G85">
        <f t="shared" si="24"/>
        <v>0</v>
      </c>
      <c r="H85">
        <f t="shared" si="25"/>
        <v>0</v>
      </c>
      <c r="I85" s="54">
        <f t="shared" si="36"/>
        <v>0</v>
      </c>
      <c r="K85">
        <f t="shared" si="26"/>
        <v>0</v>
      </c>
      <c r="L85">
        <f t="shared" si="37"/>
        <v>0</v>
      </c>
      <c r="M85" s="2">
        <f t="shared" si="27"/>
        <v>0</v>
      </c>
      <c r="T85">
        <f t="shared" si="28"/>
        <v>0</v>
      </c>
      <c r="W85">
        <f t="shared" si="29"/>
        <v>0</v>
      </c>
      <c r="X85">
        <f t="shared" si="30"/>
        <v>0</v>
      </c>
      <c r="AF85">
        <f t="shared" si="38"/>
        <v>0</v>
      </c>
      <c r="AH85">
        <f t="shared" si="39"/>
        <v>0</v>
      </c>
      <c r="AK85">
        <f t="shared" si="40"/>
        <v>0</v>
      </c>
      <c r="AU85">
        <f t="shared" si="31"/>
        <v>0</v>
      </c>
      <c r="AV85">
        <f t="shared" si="32"/>
        <v>0</v>
      </c>
      <c r="AW85" s="54">
        <f t="shared" si="41"/>
        <v>0</v>
      </c>
      <c r="AX85">
        <f t="shared" si="33"/>
        <v>0</v>
      </c>
      <c r="BG85">
        <f t="shared" si="34"/>
        <v>0</v>
      </c>
      <c r="BH85" s="11">
        <f t="shared" si="35"/>
        <v>0</v>
      </c>
    </row>
    <row r="86" spans="6:60" x14ac:dyDescent="0.2">
      <c r="F86">
        <f t="shared" si="23"/>
        <v>0</v>
      </c>
      <c r="G86">
        <f t="shared" si="24"/>
        <v>0</v>
      </c>
      <c r="H86">
        <f t="shared" si="25"/>
        <v>0</v>
      </c>
      <c r="I86" s="54">
        <f t="shared" si="36"/>
        <v>0</v>
      </c>
      <c r="K86">
        <f t="shared" si="26"/>
        <v>0</v>
      </c>
      <c r="L86">
        <f t="shared" si="37"/>
        <v>0</v>
      </c>
      <c r="M86" s="2">
        <f t="shared" si="27"/>
        <v>0</v>
      </c>
      <c r="T86">
        <f t="shared" si="28"/>
        <v>0</v>
      </c>
      <c r="W86">
        <f t="shared" si="29"/>
        <v>0</v>
      </c>
      <c r="X86">
        <f t="shared" si="30"/>
        <v>0</v>
      </c>
      <c r="AF86">
        <f t="shared" si="38"/>
        <v>0</v>
      </c>
      <c r="AH86">
        <f t="shared" si="39"/>
        <v>0</v>
      </c>
      <c r="AK86">
        <f t="shared" si="40"/>
        <v>0</v>
      </c>
      <c r="AU86">
        <f t="shared" si="31"/>
        <v>0</v>
      </c>
      <c r="AV86">
        <f t="shared" si="32"/>
        <v>0</v>
      </c>
      <c r="AW86" s="54">
        <f t="shared" si="41"/>
        <v>0</v>
      </c>
      <c r="AX86">
        <f t="shared" si="33"/>
        <v>0</v>
      </c>
      <c r="BG86">
        <f t="shared" si="34"/>
        <v>0</v>
      </c>
      <c r="BH86" s="11">
        <f t="shared" si="35"/>
        <v>0</v>
      </c>
    </row>
    <row r="87" spans="6:60" x14ac:dyDescent="0.2">
      <c r="F87">
        <f t="shared" si="23"/>
        <v>0</v>
      </c>
      <c r="G87">
        <f t="shared" si="24"/>
        <v>0</v>
      </c>
      <c r="H87">
        <f t="shared" si="25"/>
        <v>0</v>
      </c>
      <c r="I87" s="54">
        <f t="shared" si="36"/>
        <v>0</v>
      </c>
      <c r="K87">
        <f t="shared" si="26"/>
        <v>0</v>
      </c>
      <c r="L87">
        <f t="shared" si="37"/>
        <v>0</v>
      </c>
      <c r="M87" s="2">
        <f t="shared" si="27"/>
        <v>0</v>
      </c>
      <c r="T87">
        <f t="shared" si="28"/>
        <v>0</v>
      </c>
      <c r="W87">
        <f t="shared" si="29"/>
        <v>0</v>
      </c>
      <c r="X87">
        <f t="shared" si="30"/>
        <v>0</v>
      </c>
      <c r="AF87">
        <f t="shared" si="38"/>
        <v>0</v>
      </c>
      <c r="AH87">
        <f t="shared" si="39"/>
        <v>0</v>
      </c>
      <c r="AK87">
        <f t="shared" si="40"/>
        <v>0</v>
      </c>
      <c r="AU87">
        <f t="shared" si="31"/>
        <v>0</v>
      </c>
      <c r="AV87">
        <f t="shared" si="32"/>
        <v>0</v>
      </c>
      <c r="AW87" s="54">
        <f t="shared" si="41"/>
        <v>0</v>
      </c>
      <c r="AX87">
        <f t="shared" si="33"/>
        <v>0</v>
      </c>
      <c r="BG87">
        <f t="shared" si="34"/>
        <v>0</v>
      </c>
      <c r="BH87" s="11">
        <f t="shared" si="35"/>
        <v>0</v>
      </c>
    </row>
    <row r="88" spans="6:60" x14ac:dyDescent="0.2">
      <c r="F88">
        <f t="shared" si="23"/>
        <v>0</v>
      </c>
      <c r="G88">
        <f t="shared" si="24"/>
        <v>0</v>
      </c>
      <c r="H88">
        <f t="shared" si="25"/>
        <v>0</v>
      </c>
      <c r="I88" s="54">
        <f t="shared" si="36"/>
        <v>0</v>
      </c>
      <c r="K88">
        <f t="shared" si="26"/>
        <v>0</v>
      </c>
      <c r="L88">
        <f t="shared" si="37"/>
        <v>0</v>
      </c>
      <c r="M88" s="2">
        <f t="shared" si="27"/>
        <v>0</v>
      </c>
      <c r="T88">
        <f t="shared" si="28"/>
        <v>0</v>
      </c>
      <c r="W88">
        <f t="shared" si="29"/>
        <v>0</v>
      </c>
      <c r="X88">
        <f t="shared" si="30"/>
        <v>0</v>
      </c>
      <c r="AF88">
        <f t="shared" si="38"/>
        <v>0</v>
      </c>
      <c r="AH88">
        <f t="shared" si="39"/>
        <v>0</v>
      </c>
      <c r="AK88">
        <f t="shared" si="40"/>
        <v>0</v>
      </c>
      <c r="AU88">
        <f t="shared" si="31"/>
        <v>0</v>
      </c>
      <c r="AV88">
        <f t="shared" si="32"/>
        <v>0</v>
      </c>
      <c r="AW88" s="54">
        <f t="shared" si="41"/>
        <v>0</v>
      </c>
      <c r="AX88">
        <f t="shared" si="33"/>
        <v>0</v>
      </c>
      <c r="BG88">
        <f t="shared" si="34"/>
        <v>0</v>
      </c>
      <c r="BH88" s="11">
        <f t="shared" si="35"/>
        <v>0</v>
      </c>
    </row>
    <row r="89" spans="6:60" x14ac:dyDescent="0.2">
      <c r="F89">
        <f t="shared" si="23"/>
        <v>0</v>
      </c>
      <c r="G89">
        <f t="shared" si="24"/>
        <v>0</v>
      </c>
      <c r="H89">
        <f t="shared" si="25"/>
        <v>0</v>
      </c>
      <c r="I89" s="54">
        <f t="shared" si="36"/>
        <v>0</v>
      </c>
      <c r="K89">
        <f t="shared" si="26"/>
        <v>0</v>
      </c>
      <c r="L89">
        <f t="shared" si="37"/>
        <v>0</v>
      </c>
      <c r="M89" s="2">
        <f t="shared" si="27"/>
        <v>0</v>
      </c>
      <c r="T89">
        <f t="shared" si="28"/>
        <v>0</v>
      </c>
      <c r="W89">
        <f t="shared" si="29"/>
        <v>0</v>
      </c>
      <c r="X89">
        <f t="shared" si="30"/>
        <v>0</v>
      </c>
      <c r="AF89">
        <f t="shared" si="38"/>
        <v>0</v>
      </c>
      <c r="AH89">
        <f t="shared" si="39"/>
        <v>0</v>
      </c>
      <c r="AK89">
        <f t="shared" si="40"/>
        <v>0</v>
      </c>
      <c r="AU89">
        <f t="shared" si="31"/>
        <v>0</v>
      </c>
      <c r="AV89">
        <f t="shared" si="32"/>
        <v>0</v>
      </c>
      <c r="AW89" s="54">
        <f t="shared" si="41"/>
        <v>0</v>
      </c>
      <c r="AX89">
        <f t="shared" si="33"/>
        <v>0</v>
      </c>
      <c r="BG89">
        <f t="shared" si="34"/>
        <v>0</v>
      </c>
      <c r="BH89" s="11">
        <f t="shared" si="35"/>
        <v>0</v>
      </c>
    </row>
    <row r="90" spans="6:60" x14ac:dyDescent="0.2">
      <c r="F90">
        <f t="shared" si="23"/>
        <v>0</v>
      </c>
      <c r="G90">
        <f t="shared" si="24"/>
        <v>0</v>
      </c>
      <c r="H90">
        <f t="shared" si="25"/>
        <v>0</v>
      </c>
      <c r="I90" s="54">
        <f t="shared" si="36"/>
        <v>0</v>
      </c>
      <c r="K90">
        <f t="shared" si="26"/>
        <v>0</v>
      </c>
      <c r="L90">
        <f t="shared" si="37"/>
        <v>0</v>
      </c>
      <c r="M90" s="2">
        <f t="shared" si="27"/>
        <v>0</v>
      </c>
      <c r="T90">
        <f t="shared" si="28"/>
        <v>0</v>
      </c>
      <c r="W90">
        <f t="shared" si="29"/>
        <v>0</v>
      </c>
      <c r="X90">
        <f t="shared" si="30"/>
        <v>0</v>
      </c>
      <c r="AF90">
        <f t="shared" si="38"/>
        <v>0</v>
      </c>
      <c r="AH90">
        <f t="shared" si="39"/>
        <v>0</v>
      </c>
      <c r="AK90">
        <f t="shared" si="40"/>
        <v>0</v>
      </c>
      <c r="AU90">
        <f t="shared" si="31"/>
        <v>0</v>
      </c>
      <c r="AV90">
        <f t="shared" si="32"/>
        <v>0</v>
      </c>
      <c r="AW90" s="54">
        <f t="shared" si="41"/>
        <v>0</v>
      </c>
      <c r="AX90">
        <f t="shared" si="33"/>
        <v>0</v>
      </c>
      <c r="BG90">
        <f t="shared" si="34"/>
        <v>0</v>
      </c>
      <c r="BH90" s="11">
        <f t="shared" si="35"/>
        <v>0</v>
      </c>
    </row>
    <row r="91" spans="6:60" x14ac:dyDescent="0.2">
      <c r="F91">
        <f t="shared" si="23"/>
        <v>0</v>
      </c>
      <c r="G91">
        <f t="shared" si="24"/>
        <v>0</v>
      </c>
      <c r="H91">
        <f t="shared" si="25"/>
        <v>0</v>
      </c>
      <c r="I91" s="54">
        <f t="shared" si="36"/>
        <v>0</v>
      </c>
      <c r="K91">
        <f t="shared" si="26"/>
        <v>0</v>
      </c>
      <c r="L91">
        <f t="shared" si="37"/>
        <v>0</v>
      </c>
      <c r="M91" s="2">
        <f t="shared" si="27"/>
        <v>0</v>
      </c>
      <c r="T91">
        <f t="shared" si="28"/>
        <v>0</v>
      </c>
      <c r="W91">
        <f t="shared" si="29"/>
        <v>0</v>
      </c>
      <c r="X91">
        <f t="shared" si="30"/>
        <v>0</v>
      </c>
      <c r="AF91">
        <f t="shared" si="38"/>
        <v>0</v>
      </c>
      <c r="AH91">
        <f t="shared" si="39"/>
        <v>0</v>
      </c>
      <c r="AK91">
        <f t="shared" si="40"/>
        <v>0</v>
      </c>
      <c r="AU91">
        <f t="shared" si="31"/>
        <v>0</v>
      </c>
      <c r="AV91">
        <f t="shared" si="32"/>
        <v>0</v>
      </c>
      <c r="AW91" s="54">
        <f t="shared" si="41"/>
        <v>0</v>
      </c>
      <c r="AX91">
        <f t="shared" si="33"/>
        <v>0</v>
      </c>
      <c r="BG91">
        <f t="shared" si="34"/>
        <v>0</v>
      </c>
      <c r="BH91" s="11">
        <f t="shared" si="35"/>
        <v>0</v>
      </c>
    </row>
    <row r="92" spans="6:60" x14ac:dyDescent="0.2">
      <c r="F92">
        <f t="shared" si="23"/>
        <v>0</v>
      </c>
      <c r="G92">
        <f t="shared" si="24"/>
        <v>0</v>
      </c>
      <c r="H92">
        <f t="shared" si="25"/>
        <v>0</v>
      </c>
      <c r="I92" s="54">
        <f t="shared" si="36"/>
        <v>0</v>
      </c>
      <c r="K92">
        <f t="shared" si="26"/>
        <v>0</v>
      </c>
      <c r="L92">
        <f t="shared" si="37"/>
        <v>0</v>
      </c>
      <c r="M92" s="2">
        <f t="shared" si="27"/>
        <v>0</v>
      </c>
      <c r="T92">
        <f t="shared" si="28"/>
        <v>0</v>
      </c>
      <c r="W92">
        <f t="shared" si="29"/>
        <v>0</v>
      </c>
      <c r="X92">
        <f t="shared" si="30"/>
        <v>0</v>
      </c>
      <c r="AF92">
        <f t="shared" si="38"/>
        <v>0</v>
      </c>
      <c r="AH92">
        <f t="shared" si="39"/>
        <v>0</v>
      </c>
      <c r="AK92">
        <f t="shared" si="40"/>
        <v>0</v>
      </c>
      <c r="AU92">
        <f t="shared" si="31"/>
        <v>0</v>
      </c>
      <c r="AV92">
        <f t="shared" si="32"/>
        <v>0</v>
      </c>
      <c r="AW92" s="54">
        <f t="shared" si="41"/>
        <v>0</v>
      </c>
      <c r="AX92">
        <f t="shared" si="33"/>
        <v>0</v>
      </c>
      <c r="BG92">
        <f t="shared" si="34"/>
        <v>0</v>
      </c>
      <c r="BH92" s="11">
        <f t="shared" si="35"/>
        <v>0</v>
      </c>
    </row>
    <row r="93" spans="6:60" x14ac:dyDescent="0.2">
      <c r="F93">
        <f t="shared" si="23"/>
        <v>0</v>
      </c>
      <c r="G93">
        <f t="shared" si="24"/>
        <v>0</v>
      </c>
      <c r="H93">
        <f t="shared" si="25"/>
        <v>0</v>
      </c>
      <c r="I93" s="54">
        <f t="shared" si="36"/>
        <v>0</v>
      </c>
      <c r="K93">
        <f t="shared" si="26"/>
        <v>0</v>
      </c>
      <c r="L93">
        <f t="shared" si="37"/>
        <v>0</v>
      </c>
      <c r="M93" s="2">
        <f t="shared" si="27"/>
        <v>0</v>
      </c>
      <c r="T93">
        <f t="shared" si="28"/>
        <v>0</v>
      </c>
      <c r="W93">
        <f t="shared" si="29"/>
        <v>0</v>
      </c>
      <c r="X93">
        <f t="shared" si="30"/>
        <v>0</v>
      </c>
      <c r="AF93">
        <f t="shared" si="38"/>
        <v>0</v>
      </c>
      <c r="AH93">
        <f t="shared" si="39"/>
        <v>0</v>
      </c>
      <c r="AK93">
        <f t="shared" si="40"/>
        <v>0</v>
      </c>
      <c r="AU93">
        <f t="shared" si="31"/>
        <v>0</v>
      </c>
      <c r="AV93">
        <f t="shared" si="32"/>
        <v>0</v>
      </c>
      <c r="AW93" s="54">
        <f t="shared" si="41"/>
        <v>0</v>
      </c>
      <c r="AX93">
        <f t="shared" si="33"/>
        <v>0</v>
      </c>
      <c r="BG93">
        <f t="shared" si="34"/>
        <v>0</v>
      </c>
      <c r="BH93" s="11">
        <f t="shared" si="35"/>
        <v>0</v>
      </c>
    </row>
    <row r="94" spans="6:60" x14ac:dyDescent="0.2">
      <c r="F94">
        <f t="shared" si="23"/>
        <v>0</v>
      </c>
      <c r="G94">
        <f t="shared" si="24"/>
        <v>0</v>
      </c>
      <c r="H94">
        <f t="shared" si="25"/>
        <v>0</v>
      </c>
      <c r="I94" s="54">
        <f t="shared" si="36"/>
        <v>0</v>
      </c>
      <c r="K94">
        <f t="shared" si="26"/>
        <v>0</v>
      </c>
      <c r="L94">
        <f t="shared" si="37"/>
        <v>0</v>
      </c>
      <c r="M94" s="2">
        <f t="shared" si="27"/>
        <v>0</v>
      </c>
      <c r="T94">
        <f t="shared" si="28"/>
        <v>0</v>
      </c>
      <c r="W94">
        <f t="shared" si="29"/>
        <v>0</v>
      </c>
      <c r="X94">
        <f t="shared" si="30"/>
        <v>0</v>
      </c>
      <c r="AF94">
        <f t="shared" si="38"/>
        <v>0</v>
      </c>
      <c r="AH94">
        <f t="shared" si="39"/>
        <v>0</v>
      </c>
      <c r="AK94">
        <f t="shared" si="40"/>
        <v>0</v>
      </c>
      <c r="AU94">
        <f t="shared" si="31"/>
        <v>0</v>
      </c>
      <c r="AV94">
        <f t="shared" si="32"/>
        <v>0</v>
      </c>
      <c r="AW94" s="54">
        <f t="shared" si="41"/>
        <v>0</v>
      </c>
      <c r="AX94">
        <f t="shared" si="33"/>
        <v>0</v>
      </c>
      <c r="BG94">
        <f t="shared" si="34"/>
        <v>0</v>
      </c>
      <c r="BH94" s="11">
        <f t="shared" si="35"/>
        <v>0</v>
      </c>
    </row>
    <row r="95" spans="6:60" x14ac:dyDescent="0.2">
      <c r="F95">
        <f t="shared" si="23"/>
        <v>0</v>
      </c>
      <c r="G95">
        <f t="shared" si="24"/>
        <v>0</v>
      </c>
      <c r="H95">
        <f t="shared" si="25"/>
        <v>0</v>
      </c>
      <c r="I95" s="54">
        <f t="shared" si="36"/>
        <v>0</v>
      </c>
      <c r="K95">
        <f t="shared" si="26"/>
        <v>0</v>
      </c>
      <c r="L95">
        <f t="shared" si="37"/>
        <v>0</v>
      </c>
      <c r="M95" s="2">
        <f t="shared" si="27"/>
        <v>0</v>
      </c>
      <c r="T95">
        <f t="shared" si="28"/>
        <v>0</v>
      </c>
      <c r="W95">
        <f t="shared" si="29"/>
        <v>0</v>
      </c>
      <c r="X95">
        <f t="shared" si="30"/>
        <v>0</v>
      </c>
      <c r="AF95">
        <f t="shared" si="38"/>
        <v>0</v>
      </c>
      <c r="AH95">
        <f t="shared" si="39"/>
        <v>0</v>
      </c>
      <c r="AK95">
        <f t="shared" si="40"/>
        <v>0</v>
      </c>
      <c r="AU95">
        <f t="shared" si="31"/>
        <v>0</v>
      </c>
      <c r="AV95">
        <f t="shared" si="32"/>
        <v>0</v>
      </c>
      <c r="AW95" s="54">
        <f t="shared" si="41"/>
        <v>0</v>
      </c>
      <c r="AX95">
        <f t="shared" si="33"/>
        <v>0</v>
      </c>
      <c r="BG95">
        <f t="shared" si="34"/>
        <v>0</v>
      </c>
      <c r="BH95" s="11">
        <f t="shared" si="35"/>
        <v>0</v>
      </c>
    </row>
    <row r="96" spans="6:60" x14ac:dyDescent="0.2">
      <c r="F96">
        <f t="shared" si="23"/>
        <v>0</v>
      </c>
      <c r="G96">
        <f t="shared" si="24"/>
        <v>0</v>
      </c>
      <c r="H96">
        <f t="shared" si="25"/>
        <v>0</v>
      </c>
      <c r="I96" s="54">
        <f t="shared" si="36"/>
        <v>0</v>
      </c>
      <c r="K96">
        <f t="shared" si="26"/>
        <v>0</v>
      </c>
      <c r="L96">
        <f t="shared" si="37"/>
        <v>0</v>
      </c>
      <c r="M96" s="2">
        <f t="shared" si="27"/>
        <v>0</v>
      </c>
      <c r="T96">
        <f t="shared" si="28"/>
        <v>0</v>
      </c>
      <c r="W96">
        <f t="shared" si="29"/>
        <v>0</v>
      </c>
      <c r="X96">
        <f t="shared" si="30"/>
        <v>0</v>
      </c>
      <c r="AF96">
        <f t="shared" si="38"/>
        <v>0</v>
      </c>
      <c r="AH96">
        <f t="shared" si="39"/>
        <v>0</v>
      </c>
      <c r="AK96">
        <f t="shared" si="40"/>
        <v>0</v>
      </c>
      <c r="AU96">
        <f t="shared" si="31"/>
        <v>0</v>
      </c>
      <c r="AV96">
        <f t="shared" si="32"/>
        <v>0</v>
      </c>
      <c r="AW96" s="54">
        <f t="shared" si="41"/>
        <v>0</v>
      </c>
      <c r="AX96">
        <f t="shared" si="33"/>
        <v>0</v>
      </c>
      <c r="BG96">
        <f t="shared" si="34"/>
        <v>0</v>
      </c>
      <c r="BH96" s="11">
        <f t="shared" si="35"/>
        <v>0</v>
      </c>
    </row>
  </sheetData>
  <conditionalFormatting sqref="V4:V96">
    <cfRule type="cellIs" dxfId="3439" priority="72" operator="equal">
      <formula>0</formula>
    </cfRule>
  </conditionalFormatting>
  <conditionalFormatting sqref="V4:V96">
    <cfRule type="cellIs" dxfId="3438" priority="71" operator="equal">
      <formula>1</formula>
    </cfRule>
  </conditionalFormatting>
  <conditionalFormatting sqref="F4:F96">
    <cfRule type="cellIs" dxfId="3437" priority="58" operator="greaterThanOrEqual">
      <formula>2</formula>
    </cfRule>
    <cfRule type="cellIs" dxfId="3436" priority="59" operator="equal">
      <formula>1</formula>
    </cfRule>
    <cfRule type="cellIs" dxfId="3435" priority="70" operator="equal">
      <formula>0</formula>
    </cfRule>
  </conditionalFormatting>
  <conditionalFormatting sqref="G4:G96">
    <cfRule type="cellIs" dxfId="3434" priority="55" operator="greaterThan">
      <formula>20</formula>
    </cfRule>
    <cfRule type="cellIs" dxfId="3433" priority="56" operator="between">
      <formula>16</formula>
      <formula>20</formula>
    </cfRule>
    <cfRule type="cellIs" dxfId="3432" priority="57" operator="between">
      <formula>5</formula>
      <formula>15</formula>
    </cfRule>
    <cfRule type="cellIs" dxfId="3431" priority="69" operator="lessThan">
      <formula>5</formula>
    </cfRule>
  </conditionalFormatting>
  <conditionalFormatting sqref="AU4:AU96">
    <cfRule type="colorScale" priority="65">
      <colorScale>
        <cfvo type="num" val="0"/>
        <cfvo type="num" val="65"/>
        <cfvo type="num" val="100"/>
        <color rgb="FFFFCCCC"/>
        <color rgb="FFFFEB84"/>
        <color theme="9" tint="0.39997558519241921"/>
      </colorScale>
    </cfRule>
  </conditionalFormatting>
  <conditionalFormatting sqref="AV4:AX96">
    <cfRule type="colorScale" priority="64">
      <colorScale>
        <cfvo type="num" val="0"/>
        <cfvo type="num" val="8"/>
        <cfvo type="num" val="15"/>
        <color theme="9" tint="0.39997558519241921"/>
        <color rgb="FFFFEB84"/>
        <color rgb="FFFFCCCC"/>
      </colorScale>
    </cfRule>
  </conditionalFormatting>
  <conditionalFormatting sqref="AU2">
    <cfRule type="colorScale" priority="63">
      <colorScale>
        <cfvo type="num" val="0"/>
        <cfvo type="num" val="65"/>
        <cfvo type="num" val="100"/>
        <color rgb="FFFFCCCC"/>
        <color rgb="FFFFEB84"/>
        <color theme="9" tint="0.39997558519241921"/>
      </colorScale>
    </cfRule>
  </conditionalFormatting>
  <conditionalFormatting sqref="AV2">
    <cfRule type="colorScale" priority="62">
      <colorScale>
        <cfvo type="num" val="0"/>
        <cfvo type="num" val="8"/>
        <cfvo type="num" val="13"/>
        <color theme="9" tint="0.39997558519241921"/>
        <color rgb="FFFFEB84"/>
        <color rgb="FFFFCCCC"/>
      </colorScale>
    </cfRule>
  </conditionalFormatting>
  <conditionalFormatting sqref="AW2">
    <cfRule type="colorScale" priority="61">
      <colorScale>
        <cfvo type="num" val="0"/>
        <cfvo type="num" val="8"/>
        <cfvo type="num" val="13"/>
        <color theme="9" tint="0.39997558519241921"/>
        <color rgb="FFFFEB84"/>
        <color rgb="FFFFCCCC"/>
      </colorScale>
    </cfRule>
  </conditionalFormatting>
  <conditionalFormatting sqref="AX2">
    <cfRule type="colorScale" priority="60">
      <colorScale>
        <cfvo type="num" val="0"/>
        <cfvo type="num" val="8"/>
        <cfvo type="num" val="13"/>
        <color theme="9" tint="0.39997558519241921"/>
        <color rgb="FFFFEB84"/>
        <color rgb="FFFFCCCC"/>
      </colorScale>
    </cfRule>
  </conditionalFormatting>
  <conditionalFormatting sqref="N22:N96 N15:N20 N4:N12">
    <cfRule type="cellIs" dxfId="3430" priority="53" operator="equal">
      <formula>1</formula>
    </cfRule>
    <cfRule type="cellIs" dxfId="3429" priority="54" operator="notEqual">
      <formula>1</formula>
    </cfRule>
  </conditionalFormatting>
  <conditionalFormatting sqref="L2:M2 O2:AE2 AG2:AT2 AY2:BA2">
    <cfRule type="colorScale" priority="50">
      <colorScale>
        <cfvo type="num" val="0"/>
        <cfvo type="num" val="50"/>
        <cfvo type="num" val="100"/>
        <color rgb="FFFFCCCC"/>
        <color rgb="FFFFEB84"/>
        <color theme="9" tint="0.39997558519241921"/>
      </colorScale>
    </cfRule>
  </conditionalFormatting>
  <conditionalFormatting sqref="BM2">
    <cfRule type="colorScale" priority="49">
      <colorScale>
        <cfvo type="num" val="0"/>
        <cfvo type="num" val="50"/>
        <cfvo type="num" val="100"/>
        <color rgb="FFFFCCCC"/>
        <color rgb="FFFFEB84"/>
        <color theme="9" tint="0.39997558519241921"/>
      </colorScale>
    </cfRule>
  </conditionalFormatting>
  <conditionalFormatting sqref="BG50:BG96">
    <cfRule type="cellIs" dxfId="3428" priority="47" operator="greaterThanOrEqual">
      <formula>208</formula>
    </cfRule>
    <cfRule type="cellIs" dxfId="3427" priority="48" operator="lessThan">
      <formula>208</formula>
    </cfRule>
  </conditionalFormatting>
  <conditionalFormatting sqref="BG2">
    <cfRule type="cellIs" dxfId="3426" priority="45" operator="greaterThanOrEqual">
      <formula>208</formula>
    </cfRule>
    <cfRule type="cellIs" dxfId="3425" priority="46" operator="lessThan">
      <formula>208</formula>
    </cfRule>
  </conditionalFormatting>
  <conditionalFormatting sqref="BB2 BC4:BF4 BB4:BB96 BC6:BF96">
    <cfRule type="cellIs" dxfId="3424" priority="42" operator="greaterThanOrEqual">
      <formula>9</formula>
    </cfRule>
    <cfRule type="cellIs" dxfId="3423" priority="43" operator="between">
      <formula>7</formula>
      <formula>9</formula>
    </cfRule>
    <cfRule type="cellIs" dxfId="3422" priority="44" operator="lessThan">
      <formula>7</formula>
    </cfRule>
  </conditionalFormatting>
  <conditionalFormatting sqref="BC4">
    <cfRule type="colorScale" priority="41">
      <colorScale>
        <cfvo type="num" val="0"/>
        <cfvo type="percentile" val="8"/>
        <cfvo type="num" val="15"/>
        <color theme="9" tint="0.39997558519241921"/>
        <color rgb="FFFFEB84"/>
        <color rgb="FFFFCCCC"/>
      </colorScale>
    </cfRule>
  </conditionalFormatting>
  <conditionalFormatting sqref="BD4">
    <cfRule type="colorScale" priority="40">
      <colorScale>
        <cfvo type="num" val="0"/>
        <cfvo type="percentile" val="8"/>
        <cfvo type="num" val="15"/>
        <color theme="9" tint="0.39997558519241921"/>
        <color rgb="FFFFEB84"/>
        <color rgb="FFFFCCCC"/>
      </colorScale>
    </cfRule>
  </conditionalFormatting>
  <conditionalFormatting sqref="BE4">
    <cfRule type="colorScale" priority="39">
      <colorScale>
        <cfvo type="num" val="0"/>
        <cfvo type="percentile" val="8"/>
        <cfvo type="num" val="15"/>
        <color theme="9" tint="0.39997558519241921"/>
        <color rgb="FFFFEB84"/>
        <color rgb="FFFFCCCC"/>
      </colorScale>
    </cfRule>
  </conditionalFormatting>
  <conditionalFormatting sqref="BF4">
    <cfRule type="colorScale" priority="38">
      <colorScale>
        <cfvo type="num" val="0"/>
        <cfvo type="percentile" val="8"/>
        <cfvo type="num" val="15"/>
        <color theme="9" tint="0.39997558519241921"/>
        <color rgb="FFFFEB84"/>
        <color rgb="FFFFCCCC"/>
      </colorScale>
    </cfRule>
  </conditionalFormatting>
  <conditionalFormatting sqref="BC2:BF2">
    <cfRule type="cellIs" dxfId="3421" priority="35" operator="greaterThanOrEqual">
      <formula>9</formula>
    </cfRule>
    <cfRule type="cellIs" dxfId="3420" priority="36" operator="between">
      <formula>7</formula>
      <formula>9</formula>
    </cfRule>
    <cfRule type="cellIs" dxfId="3419" priority="37" operator="lessThan">
      <formula>7</formula>
    </cfRule>
  </conditionalFormatting>
  <conditionalFormatting sqref="BC5:BF5">
    <cfRule type="cellIs" dxfId="3418" priority="32" operator="greaterThanOrEqual">
      <formula>9</formula>
    </cfRule>
    <cfRule type="cellIs" dxfId="3417" priority="33" operator="between">
      <formula>7</formula>
      <formula>9</formula>
    </cfRule>
    <cfRule type="cellIs" dxfId="3416" priority="34" operator="lessThan">
      <formula>7</formula>
    </cfRule>
  </conditionalFormatting>
  <conditionalFormatting sqref="N21">
    <cfRule type="cellIs" dxfId="3415" priority="16" operator="equal">
      <formula>0</formula>
    </cfRule>
  </conditionalFormatting>
  <conditionalFormatting sqref="N21">
    <cfRule type="cellIs" dxfId="3414" priority="15" operator="equal">
      <formula>1</formula>
    </cfRule>
  </conditionalFormatting>
  <conditionalFormatting sqref="BG4:BG49">
    <cfRule type="cellIs" dxfId="3413" priority="13" operator="greaterThanOrEqual">
      <formula>208</formula>
    </cfRule>
    <cfRule type="cellIs" dxfId="3412" priority="14" operator="lessThan">
      <formula>208</formula>
    </cfRule>
  </conditionalFormatting>
  <conditionalFormatting sqref="D4:E96 AY4:BA96 AG4:AT96 O4:U96 W4:AE96">
    <cfRule type="cellIs" dxfId="3411" priority="4" operator="equal">
      <formula>0</formula>
    </cfRule>
  </conditionalFormatting>
  <conditionalFormatting sqref="D4:E96 AY4:BA96 AG4:AT96 O4:U96 W4:AE96">
    <cfRule type="cellIs" dxfId="3410" priority="3" operator="equal">
      <formula>1</formula>
    </cfRule>
  </conditionalFormatting>
  <conditionalFormatting sqref="AF4:AF96">
    <cfRule type="cellIs" dxfId="3409" priority="2" operator="equal">
      <formula>0</formula>
    </cfRule>
  </conditionalFormatting>
  <conditionalFormatting sqref="N2">
    <cfRule type="colorScale" priority="1">
      <colorScale>
        <cfvo type="num" val="0"/>
        <cfvo type="num" val="0.5"/>
        <cfvo type="num" val="1"/>
        <color rgb="FFFFCCCC"/>
        <color rgb="FFFFEB84"/>
        <color theme="9" tint="0.39997558519241921"/>
      </colorScale>
    </cfRule>
  </conditionalFormatting>
  <dataValidations count="2">
    <dataValidation type="time" operator="greaterThanOrEqual" allowBlank="1" showInputMessage="1" showErrorMessage="1" sqref="BH2 BH4:BH96" xr:uid="{00000000-0002-0000-0900-000000000000}">
      <formula1>0</formula1>
    </dataValidation>
    <dataValidation type="whole" allowBlank="1" showInputMessage="1" showErrorMessage="1" sqref="AY4:BA96 R4:V96 AG4:AT96 D4:E96 Q50:Q96 N21 O4:P96 Y4:AE96" xr:uid="{00000000-0002-0000-09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11">
    <pageSetUpPr fitToPage="1"/>
  </sheetPr>
  <dimension ref="A1:BO103"/>
  <sheetViews>
    <sheetView workbookViewId="0">
      <pane xSplit="2" topLeftCell="C1" activePane="topRight" state="frozen"/>
      <selection activeCell="A2" sqref="A2"/>
      <selection pane="topRight" activeCell="B1" sqref="B1:B1048576"/>
    </sheetView>
  </sheetViews>
  <sheetFormatPr baseColWidth="10" defaultColWidth="9.1640625" defaultRowHeight="15" x14ac:dyDescent="0.2"/>
  <cols>
    <col min="1" max="1" width="5.5" customWidth="1"/>
    <col min="2" max="2" width="34.1640625" style="240" customWidth="1"/>
    <col min="3" max="3" width="18.1640625" style="3" bestFit="1" customWidth="1"/>
    <col min="4" max="6" width="3.6640625" bestFit="1" customWidth="1"/>
    <col min="7" max="8" width="5" bestFit="1" customWidth="1"/>
    <col min="9" max="9" width="4.33203125" customWidth="1"/>
    <col min="10" max="10" width="5" bestFit="1" customWidth="1"/>
    <col min="11" max="11" width="3.6640625" customWidth="1"/>
    <col min="12" max="12" width="4.5" customWidth="1"/>
    <col min="13" max="13" width="3.6640625" customWidth="1"/>
    <col min="14" max="21" width="3.6640625" bestFit="1" customWidth="1"/>
    <col min="22" max="22" width="4" bestFit="1" customWidth="1"/>
    <col min="23" max="37" width="3.6640625" bestFit="1" customWidth="1"/>
    <col min="38" max="46" width="3.6640625" customWidth="1"/>
    <col min="47" max="47" width="4.6640625" customWidth="1"/>
    <col min="48" max="53" width="3.6640625" customWidth="1"/>
    <col min="54" max="55" width="3.6640625" bestFit="1" customWidth="1"/>
    <col min="56" max="57" width="3.6640625" customWidth="1"/>
    <col min="58" max="58" width="3.6640625" bestFit="1" customWidth="1"/>
    <col min="59" max="59" width="4.33203125"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13" t="s">
        <v>103</v>
      </c>
      <c r="C2" s="13">
        <f>COUNTA(A4:A103)</f>
        <v>53</v>
      </c>
      <c r="D2" s="13">
        <f>SUM(F4:F103)</f>
        <v>55</v>
      </c>
      <c r="E2" s="13">
        <f>SUM(G4:G103)</f>
        <v>773</v>
      </c>
      <c r="F2" s="13">
        <f>IF(D2=0,0,E2/D2)</f>
        <v>14.054545454545455</v>
      </c>
      <c r="G2" s="13">
        <f>SUM(I4:I103)</f>
        <v>3980</v>
      </c>
      <c r="H2" s="13">
        <f>SUM(J4:J103)</f>
        <v>1280</v>
      </c>
      <c r="I2" s="13">
        <f>IF(E2=0,0,H2/E2)</f>
        <v>1.6558861578266495</v>
      </c>
      <c r="J2" s="13">
        <f>SUM(L4:L103)</f>
        <v>3882</v>
      </c>
      <c r="K2" s="13">
        <f>IF(E2=0,0,J2/E2)</f>
        <v>5.0219922380336355</v>
      </c>
      <c r="L2" s="13">
        <f>IF($C$2=0,0,COUNTIF(D4:D103,1)/$C$2*100)</f>
        <v>100</v>
      </c>
      <c r="M2" s="13">
        <f>IF($C$2=0,0,COUNTIF(E4:E103,1)/$C$2*100)</f>
        <v>100</v>
      </c>
      <c r="N2" s="17">
        <f>IF($C$2=0,0,SUM(N4:N103)/$C$2*100)</f>
        <v>52.830188679245282</v>
      </c>
      <c r="O2" s="13">
        <f>IF($C$2=0,0,COUNTIF(O4:O103,1)/$C$2*100)</f>
        <v>96.226415094339629</v>
      </c>
      <c r="P2" s="13">
        <f>IF($C$2=0,0,COUNTIF(P4:P103,1)/$C$2*100)</f>
        <v>100</v>
      </c>
      <c r="Q2" s="13">
        <f>IF($C$2=0,0,COUNTIF(Q4:Q103,1)/$C$2*100)</f>
        <v>49.056603773584904</v>
      </c>
      <c r="R2" s="13">
        <f>IF($C$2=0,0,COUNTIF(R4:R103,1)/$C$2*100)</f>
        <v>92.452830188679243</v>
      </c>
      <c r="S2" s="13">
        <f t="shared" ref="S2:AT2" si="0">IF($C$2=0,0,COUNTIF(S4:S103,1)/$C$2*100)</f>
        <v>100</v>
      </c>
      <c r="T2" s="13">
        <f t="shared" si="0"/>
        <v>43.39622641509434</v>
      </c>
      <c r="U2" s="13">
        <f>IF($C$2=0,0,COUNTIF(U4:U103,1)/$C$2*100)</f>
        <v>100</v>
      </c>
      <c r="V2" s="13">
        <f>IF(COUNTIF(U4:U102,0)=0,100,(COUNTIFS(V4:V102,1,U4:U102,0)/COUNTIF(U4:U102,0))*100)</f>
        <v>100</v>
      </c>
      <c r="W2" s="13">
        <f t="shared" si="0"/>
        <v>43.39622641509434</v>
      </c>
      <c r="X2" s="13">
        <f t="shared" si="0"/>
        <v>100</v>
      </c>
      <c r="Y2" s="13">
        <f t="shared" si="0"/>
        <v>94.339622641509436</v>
      </c>
      <c r="Z2" s="13">
        <f t="shared" si="0"/>
        <v>100</v>
      </c>
      <c r="AA2" s="13">
        <f t="shared" si="0"/>
        <v>92.452830188679243</v>
      </c>
      <c r="AB2" s="13">
        <f t="shared" si="0"/>
        <v>98.113207547169807</v>
      </c>
      <c r="AC2" s="13">
        <f t="shared" si="0"/>
        <v>100</v>
      </c>
      <c r="AD2" s="13">
        <f>IF($C$2=0,0,COUNTIF(AD4:AD103,1)/$C$2*100)</f>
        <v>100</v>
      </c>
      <c r="AE2" s="13">
        <f t="shared" si="0"/>
        <v>100</v>
      </c>
      <c r="AF2" s="13">
        <f>SUM(AF4:AF103)</f>
        <v>95</v>
      </c>
      <c r="AG2" s="13">
        <f t="shared" si="0"/>
        <v>98.113207547169807</v>
      </c>
      <c r="AH2" s="13">
        <f t="shared" si="0"/>
        <v>100</v>
      </c>
      <c r="AI2" s="13">
        <f t="shared" si="0"/>
        <v>71.698113207547166</v>
      </c>
      <c r="AJ2" s="13">
        <f t="shared" si="0"/>
        <v>100</v>
      </c>
      <c r="AK2" s="13">
        <f t="shared" si="0"/>
        <v>98.113207547169807</v>
      </c>
      <c r="AL2" s="13">
        <f t="shared" si="0"/>
        <v>90.566037735849065</v>
      </c>
      <c r="AM2" s="13">
        <f t="shared" si="0"/>
        <v>88.679245283018872</v>
      </c>
      <c r="AN2" s="13">
        <f t="shared" si="0"/>
        <v>81.132075471698116</v>
      </c>
      <c r="AO2" s="13">
        <f t="shared" si="0"/>
        <v>96.226415094339629</v>
      </c>
      <c r="AP2" s="13">
        <f t="shared" si="0"/>
        <v>100</v>
      </c>
      <c r="AQ2" s="13">
        <f t="shared" si="0"/>
        <v>100</v>
      </c>
      <c r="AR2" s="13">
        <f t="shared" si="0"/>
        <v>90.566037735849065</v>
      </c>
      <c r="AS2" s="13">
        <f t="shared" si="0"/>
        <v>92.452830188679243</v>
      </c>
      <c r="AT2" s="13">
        <f t="shared" si="0"/>
        <v>100</v>
      </c>
      <c r="AU2" s="14">
        <f>IF(E2=0,0,(206.835-(84.6*(I2))-(1.015*(F2))))</f>
        <v>52.481667411501846</v>
      </c>
      <c r="AV2" s="14">
        <f>IF(E2=0,0,(0.39*F2)+(11.8*I2)-15.59)</f>
        <v>9.4307293896271922</v>
      </c>
      <c r="AW2" s="14">
        <f>IF(E2=0,0,((0.0588*K2*100)-(0.296*(D2/E2)*100)-15.8))</f>
        <v>11.623234152652007</v>
      </c>
      <c r="AX2" s="14">
        <f>IF(G2=0,0,(4.71*K2)+(0.5*F2)-21.43)</f>
        <v>9.2508561684111505</v>
      </c>
      <c r="AY2" s="13">
        <f t="shared" ref="AY2:BA2" si="1">IF($C$2=0,0,COUNTIF(AY4:AY103,1)/$C$2*100)</f>
        <v>100</v>
      </c>
      <c r="AZ2" s="13">
        <f t="shared" si="1"/>
        <v>100</v>
      </c>
      <c r="BA2" s="13">
        <f t="shared" si="1"/>
        <v>100</v>
      </c>
      <c r="BG2" s="14">
        <f>IF(E2=0,0,AF2/E2*1000)</f>
        <v>122.89780077619663</v>
      </c>
      <c r="BH2" s="15">
        <f>E2/200/24/60</f>
        <v>2.6840277777777778E-3</v>
      </c>
      <c r="BI2" s="15">
        <f>IF($C$2=0,0,BH2/$C$2)</f>
        <v>5.0642033542976943E-5</v>
      </c>
      <c r="BJ2" s="13">
        <f>IF($C$2=0,0,D2/$C$2)</f>
        <v>1.0377358490566038</v>
      </c>
      <c r="BK2" s="13">
        <f>IF($C$2=0,0,E2/$C$2)</f>
        <v>14.584905660377359</v>
      </c>
      <c r="BL2" s="13">
        <f>IF($C$2=0,0,AF2/$C$2)</f>
        <v>1.7924528301886793</v>
      </c>
      <c r="BM2" s="13">
        <f>(0.5*W2)+(0.5*X2)</f>
        <v>71.698113207547166</v>
      </c>
      <c r="BN2" s="13">
        <f>IF(C2=0,0,J2/G2*100)</f>
        <v>97.537688442211063</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32" x14ac:dyDescent="0.2">
      <c r="A4" s="3" t="s">
        <v>157</v>
      </c>
      <c r="B4" s="20" t="s">
        <v>1389</v>
      </c>
      <c r="C4" s="3" t="s">
        <v>192</v>
      </c>
      <c r="D4">
        <v>1</v>
      </c>
      <c r="E4">
        <v>1</v>
      </c>
      <c r="F4">
        <f>IF(B4="",0,(LEN(B4)-LEN(SUBSTITUTE(B4,". ","."))+1))</f>
        <v>1</v>
      </c>
      <c r="G4">
        <f>IF(B4="",0,LEN(B4)-LEN(SUBSTITUTE(B4," ",""))+1)</f>
        <v>11</v>
      </c>
      <c r="H4">
        <f>IF(F4=0,0,G4/F4)</f>
        <v>11</v>
      </c>
      <c r="I4">
        <f>LEN(SUBSTITUTE(B4," ",""))</f>
        <v>61</v>
      </c>
      <c r="J4">
        <v>19</v>
      </c>
      <c r="K4">
        <f>IF(G4=0,0,J4/G4)</f>
        <v>1.7272727272727273</v>
      </c>
      <c r="L4">
        <f>LEN(SUBSTITUTE(SUBSTITUTE(SUBSTITUTE(SUBSTITUTE(SUBSTITUTE(SUBSTITUTE(SUBSTITUTE(SUBSTITUTE(SUBSTITUTE(SUBSTITUTE(SUBSTITUTE(SUBSTITUTE(SUBSTITUTE(SUBSTITUTE(SUBSTITUTE(SUBSTITUTE(SUBSTITUTE(SUBSTITUTE(SUBSTITUTE(B4," ",""),".",""),",",""),"?",""),"!",""),";",""),"(",""),")",""),"[",""),"]",""),"-",""),"{",""),"}",""),"/",""),"+",""),"*",""),"_",""),"&amp;",""),"#",""))</f>
        <v>60</v>
      </c>
      <c r="M4" s="2">
        <f>IF(G4=0,0,L4/G4)</f>
        <v>5.4545454545454541</v>
      </c>
      <c r="N4">
        <v>1</v>
      </c>
      <c r="O4">
        <v>1</v>
      </c>
      <c r="P4">
        <v>1</v>
      </c>
      <c r="Q4">
        <v>0</v>
      </c>
      <c r="R4">
        <v>1</v>
      </c>
      <c r="S4">
        <v>1</v>
      </c>
      <c r="T4">
        <f>QUOTIENT((Q4+R4+S4),3)</f>
        <v>0</v>
      </c>
      <c r="U4">
        <v>1</v>
      </c>
      <c r="V4">
        <v>1</v>
      </c>
      <c r="W4">
        <f>QUOTIENT((P4+T4),2)</f>
        <v>0</v>
      </c>
      <c r="X4">
        <f>IF(U4=1,1,IF(V4=1,1,0))</f>
        <v>1</v>
      </c>
      <c r="Y4" s="54">
        <v>1</v>
      </c>
      <c r="Z4" s="54">
        <v>1</v>
      </c>
      <c r="AA4">
        <v>1</v>
      </c>
      <c r="AB4">
        <v>1</v>
      </c>
      <c r="AC4">
        <v>1</v>
      </c>
      <c r="AD4">
        <v>1</v>
      </c>
      <c r="AE4" s="5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1</v>
      </c>
      <c r="AG4" s="54">
        <v>1</v>
      </c>
      <c r="AH4">
        <f>IF(G4&gt;0,IF((LEN(B4)-LEN(SUBSTITUTE(B4,"/","")))&gt;0,0,1),0)</f>
        <v>1</v>
      </c>
      <c r="AI4">
        <v>1</v>
      </c>
      <c r="AJ4" s="54">
        <v>1</v>
      </c>
      <c r="AK4">
        <f>IF(G4&gt;0,IF(((LEN(B4)-LEN(SUBSTITUTE(B4,"(","")))+(LEN(B4)-LEN(SUBSTITUTE(B4,")","")))+(LEN(B4)-LEN(SUBSTITUTE(B4,"[","")))+(LEN(B4)-LEN(SUBSTITUTE(B4,"]","")))+(LEN(B4)-LEN(SUBSTITUTE(B4,"{","")))+(LEN(B4)-LEN(SUBSTITUTE(B4,"}",""))))&gt;0,0,1),0)</f>
        <v>1</v>
      </c>
      <c r="AL4">
        <v>1</v>
      </c>
      <c r="AM4">
        <v>1</v>
      </c>
      <c r="AN4">
        <v>1</v>
      </c>
      <c r="AO4">
        <v>1</v>
      </c>
      <c r="AP4">
        <v>1</v>
      </c>
      <c r="AQ4" s="54">
        <v>1</v>
      </c>
      <c r="AR4">
        <v>1</v>
      </c>
      <c r="AS4">
        <v>1</v>
      </c>
      <c r="AT4">
        <v>1</v>
      </c>
      <c r="AU4">
        <f>IF(G4=0,0,(206.835-(84.6*(K4))-(1.015*(H4))))</f>
        <v>49.542727272727284</v>
      </c>
      <c r="AV4">
        <f>IF(G4=0,0,(0.39*H4)+(11.8*K4)-15.59)</f>
        <v>9.081818181818182</v>
      </c>
      <c r="AW4">
        <f>IF(G4=0,0,((0.0588*M4*100)-(0.296*(F4/G4)*100)-15.8))</f>
        <v>13.581818181818178</v>
      </c>
      <c r="AX4">
        <f>IF(I4=0,0,(4.71*M4)+(0.5*H4)-21.43)</f>
        <v>9.7609090909090881</v>
      </c>
      <c r="AY4" s="54">
        <v>1</v>
      </c>
      <c r="AZ4" s="54">
        <v>1</v>
      </c>
      <c r="BA4" s="54">
        <v>1</v>
      </c>
      <c r="BB4">
        <v>4</v>
      </c>
      <c r="BG4">
        <f t="shared" ref="BG4:BG35" si="2">IF(G4=0,0,AF4/G4*1000)</f>
        <v>90.909090909090907</v>
      </c>
      <c r="BH4" s="11">
        <f>G4/200/24/60</f>
        <v>3.8194444444444444E-5</v>
      </c>
    </row>
    <row r="5" spans="1:67" ht="32" x14ac:dyDescent="0.2">
      <c r="A5" s="3" t="s">
        <v>158</v>
      </c>
      <c r="B5" s="20" t="s">
        <v>1390</v>
      </c>
      <c r="C5" s="3" t="s">
        <v>192</v>
      </c>
      <c r="D5">
        <v>1</v>
      </c>
      <c r="E5">
        <v>1</v>
      </c>
      <c r="F5">
        <f t="shared" ref="F5:F68" si="3">IF(B5="",0,(LEN(B5)-LEN(SUBSTITUTE(B5,". ","."))+1))</f>
        <v>1</v>
      </c>
      <c r="G5">
        <f t="shared" ref="G5:G68" si="4">IF(B5="",0,LEN(B5)-LEN(SUBSTITUTE(B5," ",""))+1)</f>
        <v>10</v>
      </c>
      <c r="H5">
        <f t="shared" ref="H5:H68" si="5">IF(F5=0,0,G5/F5)</f>
        <v>10</v>
      </c>
      <c r="I5" s="54">
        <f t="shared" ref="I5:I68" si="6">LEN(SUBSTITUTE(B5," ",""))</f>
        <v>52</v>
      </c>
      <c r="J5">
        <v>17</v>
      </c>
      <c r="K5">
        <f t="shared" ref="K5:K68" si="7">IF(G5=0,0,J5/G5)</f>
        <v>1.7</v>
      </c>
      <c r="L5">
        <f t="shared" ref="L5:L68" si="8">LEN(SUBSTITUTE(SUBSTITUTE(SUBSTITUTE(SUBSTITUTE(SUBSTITUTE(SUBSTITUTE(SUBSTITUTE(SUBSTITUTE(SUBSTITUTE(SUBSTITUTE(SUBSTITUTE(SUBSTITUTE(SUBSTITUTE(SUBSTITUTE(SUBSTITUTE(SUBSTITUTE(SUBSTITUTE(SUBSTITUTE(SUBSTITUTE(B5," ",""),".",""),",",""),"?",""),"!",""),";",""),"(",""),")",""),"[",""),"]",""),"-",""),"{",""),"}",""),"/",""),"+",""),"*",""),"_",""),"&amp;",""),"#",""))</f>
        <v>51</v>
      </c>
      <c r="M5" s="2">
        <f t="shared" ref="M5:M68" si="9">IF(G5=0,0,L5/G5)</f>
        <v>5.0999999999999996</v>
      </c>
      <c r="N5">
        <v>1</v>
      </c>
      <c r="O5">
        <v>1</v>
      </c>
      <c r="P5">
        <v>1</v>
      </c>
      <c r="Q5">
        <v>0</v>
      </c>
      <c r="R5" s="54">
        <v>1</v>
      </c>
      <c r="S5">
        <v>1</v>
      </c>
      <c r="T5">
        <f t="shared" ref="T5:T68" si="10">QUOTIENT((Q5+R5+S5),3)</f>
        <v>0</v>
      </c>
      <c r="U5">
        <v>1</v>
      </c>
      <c r="V5">
        <v>1</v>
      </c>
      <c r="W5">
        <f t="shared" ref="W5:W68" si="11">QUOTIENT((P5+T5),2)</f>
        <v>0</v>
      </c>
      <c r="X5">
        <f>IF(U5=1,1,IF(V5=1,1,0))</f>
        <v>1</v>
      </c>
      <c r="Y5" s="54">
        <v>1</v>
      </c>
      <c r="Z5" s="54">
        <v>1</v>
      </c>
      <c r="AA5" s="54">
        <v>1</v>
      </c>
      <c r="AB5" s="54">
        <v>1</v>
      </c>
      <c r="AC5" s="54">
        <v>1</v>
      </c>
      <c r="AD5" s="54">
        <v>1</v>
      </c>
      <c r="AE5" s="54">
        <v>1</v>
      </c>
      <c r="AF5">
        <f t="shared" ref="AF5:AF68" si="12">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v>
      </c>
      <c r="AG5" s="54">
        <v>1</v>
      </c>
      <c r="AH5">
        <f t="shared" ref="AH5:AH68" si="13">IF(G5&gt;0,IF((LEN(B5)-LEN(SUBSTITUTE(B5,"/","")))&gt;0,0,1),0)</f>
        <v>1</v>
      </c>
      <c r="AI5" s="54">
        <v>1</v>
      </c>
      <c r="AJ5" s="54">
        <v>1</v>
      </c>
      <c r="AK5">
        <f t="shared" ref="AK5:AK68" si="14">IF(G5&gt;0,IF(((LEN(B5)-LEN(SUBSTITUTE(B5,"(","")))+(LEN(B5)-LEN(SUBSTITUTE(B5,")","")))+(LEN(B5)-LEN(SUBSTITUTE(B5,"[","")))+(LEN(B5)-LEN(SUBSTITUTE(B5,"]","")))+(LEN(B5)-LEN(SUBSTITUTE(B5,"{","")))+(LEN(B5)-LEN(SUBSTITUTE(B5,"}",""))))&gt;0,0,1),0)</f>
        <v>1</v>
      </c>
      <c r="AL5" s="54">
        <v>1</v>
      </c>
      <c r="AM5" s="54">
        <v>1</v>
      </c>
      <c r="AN5" s="54">
        <v>1</v>
      </c>
      <c r="AO5" s="54">
        <v>1</v>
      </c>
      <c r="AP5" s="54">
        <v>1</v>
      </c>
      <c r="AQ5" s="54">
        <v>1</v>
      </c>
      <c r="AR5" s="54">
        <v>1</v>
      </c>
      <c r="AS5" s="54">
        <v>1</v>
      </c>
      <c r="AT5" s="54">
        <v>1</v>
      </c>
      <c r="AU5">
        <f t="shared" ref="AU5:AU68" si="15">IF(G5=0,0,(206.835-(84.6*(K5))-(1.015*(H5))))</f>
        <v>52.865000000000016</v>
      </c>
      <c r="AV5">
        <f t="shared" ref="AV5:AV68" si="16">IF(G5=0,0,(0.39*H5)+(11.8*K5)-15.59)</f>
        <v>8.370000000000001</v>
      </c>
      <c r="AW5" s="54">
        <f t="shared" ref="AW5:AW68" si="17">IF(G5=0,0,((0.0588*M5*100)-(0.296*(F5/G5)*100)-15.8))</f>
        <v>11.227999999999998</v>
      </c>
      <c r="AX5">
        <f t="shared" ref="AX5:AX68" si="18">IF(I5=0,0,(4.71*M5)+(0.5*H5)-21.43)</f>
        <v>7.5909999999999975</v>
      </c>
      <c r="AY5" s="54">
        <v>1</v>
      </c>
      <c r="AZ5" s="54">
        <v>1</v>
      </c>
      <c r="BA5" s="54">
        <v>1</v>
      </c>
      <c r="BB5">
        <v>4</v>
      </c>
      <c r="BG5">
        <f t="shared" si="2"/>
        <v>100</v>
      </c>
      <c r="BH5" s="11">
        <f t="shared" ref="BH5:BH68" si="19">G5/200/24/60</f>
        <v>3.4722222222222222E-5</v>
      </c>
    </row>
    <row r="6" spans="1:67" ht="32" x14ac:dyDescent="0.2">
      <c r="A6" s="3" t="s">
        <v>159</v>
      </c>
      <c r="B6" s="21" t="s">
        <v>1391</v>
      </c>
      <c r="C6" s="3" t="s">
        <v>192</v>
      </c>
      <c r="D6">
        <v>1</v>
      </c>
      <c r="E6">
        <v>1</v>
      </c>
      <c r="F6">
        <f t="shared" si="3"/>
        <v>1</v>
      </c>
      <c r="G6">
        <f t="shared" si="4"/>
        <v>10</v>
      </c>
      <c r="H6">
        <f t="shared" si="5"/>
        <v>10</v>
      </c>
      <c r="I6" s="54">
        <f t="shared" si="6"/>
        <v>50</v>
      </c>
      <c r="J6">
        <v>15</v>
      </c>
      <c r="K6">
        <f t="shared" si="7"/>
        <v>1.5</v>
      </c>
      <c r="L6">
        <f t="shared" si="8"/>
        <v>49</v>
      </c>
      <c r="M6" s="2">
        <f t="shared" si="9"/>
        <v>4.9000000000000004</v>
      </c>
      <c r="N6">
        <v>1</v>
      </c>
      <c r="O6">
        <v>1</v>
      </c>
      <c r="P6">
        <v>1</v>
      </c>
      <c r="Q6">
        <v>0</v>
      </c>
      <c r="R6" s="54">
        <v>1</v>
      </c>
      <c r="S6">
        <v>1</v>
      </c>
      <c r="T6">
        <f t="shared" si="10"/>
        <v>0</v>
      </c>
      <c r="U6">
        <v>1</v>
      </c>
      <c r="V6">
        <v>1</v>
      </c>
      <c r="W6">
        <f t="shared" si="11"/>
        <v>0</v>
      </c>
      <c r="X6">
        <f t="shared" ref="X6:X68" si="20">IF(U6=1,1,IF(V6=1,1,0))</f>
        <v>1</v>
      </c>
      <c r="Y6" s="54">
        <v>1</v>
      </c>
      <c r="Z6" s="54">
        <v>1</v>
      </c>
      <c r="AA6" s="54">
        <v>1</v>
      </c>
      <c r="AB6" s="54">
        <v>1</v>
      </c>
      <c r="AC6" s="54">
        <v>1</v>
      </c>
      <c r="AD6" s="54">
        <v>1</v>
      </c>
      <c r="AE6" s="54">
        <v>1</v>
      </c>
      <c r="AF6">
        <f t="shared" si="12"/>
        <v>1</v>
      </c>
      <c r="AG6" s="54">
        <v>1</v>
      </c>
      <c r="AH6">
        <f t="shared" si="13"/>
        <v>1</v>
      </c>
      <c r="AI6" s="54">
        <v>1</v>
      </c>
      <c r="AJ6" s="54">
        <v>1</v>
      </c>
      <c r="AK6">
        <f t="shared" si="14"/>
        <v>1</v>
      </c>
      <c r="AL6" s="54">
        <v>1</v>
      </c>
      <c r="AM6" s="54">
        <v>1</v>
      </c>
      <c r="AN6" s="54">
        <v>1</v>
      </c>
      <c r="AO6" s="54">
        <v>1</v>
      </c>
      <c r="AP6" s="54">
        <v>1</v>
      </c>
      <c r="AQ6" s="54">
        <v>1</v>
      </c>
      <c r="AR6" s="54">
        <v>1</v>
      </c>
      <c r="AS6" s="54">
        <v>1</v>
      </c>
      <c r="AT6" s="54">
        <v>1</v>
      </c>
      <c r="AU6">
        <f t="shared" si="15"/>
        <v>69.785000000000025</v>
      </c>
      <c r="AV6">
        <f t="shared" si="16"/>
        <v>6.0100000000000016</v>
      </c>
      <c r="AW6" s="54">
        <f t="shared" si="17"/>
        <v>10.051999999999996</v>
      </c>
      <c r="AX6">
        <f t="shared" si="18"/>
        <v>6.6490000000000009</v>
      </c>
      <c r="AY6" s="54">
        <v>1</v>
      </c>
      <c r="AZ6" s="54">
        <v>1</v>
      </c>
      <c r="BA6" s="54">
        <v>1</v>
      </c>
      <c r="BB6">
        <v>4</v>
      </c>
      <c r="BG6">
        <f t="shared" si="2"/>
        <v>100</v>
      </c>
      <c r="BH6" s="11">
        <f t="shared" si="19"/>
        <v>3.4722222222222222E-5</v>
      </c>
      <c r="BK6" s="11"/>
      <c r="BL6" s="11"/>
    </row>
    <row r="7" spans="1:67" ht="32" x14ac:dyDescent="0.2">
      <c r="A7" s="3" t="s">
        <v>160</v>
      </c>
      <c r="B7" s="21" t="s">
        <v>1392</v>
      </c>
      <c r="C7" s="3" t="s">
        <v>192</v>
      </c>
      <c r="D7">
        <v>1</v>
      </c>
      <c r="E7">
        <v>1</v>
      </c>
      <c r="F7">
        <f t="shared" si="3"/>
        <v>1</v>
      </c>
      <c r="G7">
        <f t="shared" si="4"/>
        <v>10</v>
      </c>
      <c r="H7">
        <f t="shared" si="5"/>
        <v>10</v>
      </c>
      <c r="I7" s="54">
        <f t="shared" si="6"/>
        <v>49</v>
      </c>
      <c r="J7">
        <v>15</v>
      </c>
      <c r="K7">
        <f t="shared" si="7"/>
        <v>1.5</v>
      </c>
      <c r="L7">
        <f t="shared" si="8"/>
        <v>48</v>
      </c>
      <c r="M7" s="2">
        <f t="shared" si="9"/>
        <v>4.8</v>
      </c>
      <c r="N7">
        <v>1</v>
      </c>
      <c r="O7">
        <v>1</v>
      </c>
      <c r="P7">
        <v>1</v>
      </c>
      <c r="Q7">
        <v>0</v>
      </c>
      <c r="R7" s="54">
        <v>1</v>
      </c>
      <c r="S7">
        <v>1</v>
      </c>
      <c r="T7">
        <f t="shared" si="10"/>
        <v>0</v>
      </c>
      <c r="U7">
        <v>1</v>
      </c>
      <c r="V7">
        <v>1</v>
      </c>
      <c r="W7">
        <f t="shared" si="11"/>
        <v>0</v>
      </c>
      <c r="X7">
        <f t="shared" si="20"/>
        <v>1</v>
      </c>
      <c r="Y7" s="54">
        <v>1</v>
      </c>
      <c r="Z7" s="54">
        <v>1</v>
      </c>
      <c r="AA7" s="54">
        <v>1</v>
      </c>
      <c r="AB7" s="54">
        <v>1</v>
      </c>
      <c r="AC7" s="54">
        <v>1</v>
      </c>
      <c r="AD7" s="54">
        <v>1</v>
      </c>
      <c r="AE7" s="54">
        <v>1</v>
      </c>
      <c r="AF7">
        <f t="shared" si="12"/>
        <v>1</v>
      </c>
      <c r="AG7" s="54">
        <v>1</v>
      </c>
      <c r="AH7">
        <f t="shared" si="13"/>
        <v>1</v>
      </c>
      <c r="AI7" s="54">
        <v>1</v>
      </c>
      <c r="AJ7" s="54">
        <v>1</v>
      </c>
      <c r="AK7">
        <f t="shared" si="14"/>
        <v>1</v>
      </c>
      <c r="AL7" s="54">
        <v>1</v>
      </c>
      <c r="AM7" s="54">
        <v>1</v>
      </c>
      <c r="AN7" s="54">
        <v>1</v>
      </c>
      <c r="AO7" s="54">
        <v>1</v>
      </c>
      <c r="AP7" s="54">
        <v>1</v>
      </c>
      <c r="AQ7" s="54">
        <v>1</v>
      </c>
      <c r="AR7" s="54">
        <v>1</v>
      </c>
      <c r="AS7" s="54">
        <v>1</v>
      </c>
      <c r="AT7" s="54">
        <v>1</v>
      </c>
      <c r="AU7">
        <f t="shared" si="15"/>
        <v>69.785000000000025</v>
      </c>
      <c r="AV7">
        <f t="shared" si="16"/>
        <v>6.0100000000000016</v>
      </c>
      <c r="AW7" s="54">
        <f t="shared" si="17"/>
        <v>9.4639999999999986</v>
      </c>
      <c r="AX7">
        <f t="shared" si="18"/>
        <v>6.1780000000000008</v>
      </c>
      <c r="AY7" s="54">
        <v>1</v>
      </c>
      <c r="AZ7" s="54">
        <v>1</v>
      </c>
      <c r="BA7" s="54">
        <v>1</v>
      </c>
      <c r="BB7">
        <v>3</v>
      </c>
      <c r="BG7">
        <f t="shared" si="2"/>
        <v>100</v>
      </c>
      <c r="BH7" s="11">
        <f t="shared" si="19"/>
        <v>3.4722222222222222E-5</v>
      </c>
    </row>
    <row r="8" spans="1:67" ht="48" x14ac:dyDescent="0.2">
      <c r="A8" s="3">
        <v>2</v>
      </c>
      <c r="B8" s="20" t="s">
        <v>1393</v>
      </c>
      <c r="C8" s="3" t="s">
        <v>192</v>
      </c>
      <c r="D8">
        <v>1</v>
      </c>
      <c r="E8">
        <v>1</v>
      </c>
      <c r="F8">
        <f t="shared" si="3"/>
        <v>1</v>
      </c>
      <c r="G8">
        <f t="shared" si="4"/>
        <v>14</v>
      </c>
      <c r="H8">
        <f t="shared" si="5"/>
        <v>14</v>
      </c>
      <c r="I8" s="54">
        <f t="shared" si="6"/>
        <v>81</v>
      </c>
      <c r="J8">
        <v>26</v>
      </c>
      <c r="K8">
        <f t="shared" si="7"/>
        <v>1.8571428571428572</v>
      </c>
      <c r="L8">
        <f t="shared" si="8"/>
        <v>79</v>
      </c>
      <c r="M8" s="2">
        <f t="shared" si="9"/>
        <v>5.6428571428571432</v>
      </c>
      <c r="N8">
        <v>1</v>
      </c>
      <c r="O8">
        <v>1</v>
      </c>
      <c r="P8">
        <v>1</v>
      </c>
      <c r="Q8">
        <v>0</v>
      </c>
      <c r="R8" s="54">
        <v>1</v>
      </c>
      <c r="S8">
        <v>1</v>
      </c>
      <c r="T8">
        <f t="shared" si="10"/>
        <v>0</v>
      </c>
      <c r="U8">
        <v>1</v>
      </c>
      <c r="V8">
        <v>1</v>
      </c>
      <c r="W8">
        <f t="shared" si="11"/>
        <v>0</v>
      </c>
      <c r="X8">
        <f t="shared" si="20"/>
        <v>1</v>
      </c>
      <c r="Y8" s="54">
        <v>1</v>
      </c>
      <c r="Z8" s="54">
        <v>1</v>
      </c>
      <c r="AA8" s="54">
        <v>1</v>
      </c>
      <c r="AB8" s="54">
        <v>1</v>
      </c>
      <c r="AC8" s="54">
        <v>1</v>
      </c>
      <c r="AD8" s="54">
        <v>1</v>
      </c>
      <c r="AE8" s="54">
        <v>1</v>
      </c>
      <c r="AF8">
        <f t="shared" si="12"/>
        <v>2</v>
      </c>
      <c r="AG8" s="54">
        <v>1</v>
      </c>
      <c r="AH8">
        <f t="shared" si="13"/>
        <v>1</v>
      </c>
      <c r="AI8" s="54">
        <v>1</v>
      </c>
      <c r="AJ8" s="54">
        <v>1</v>
      </c>
      <c r="AK8">
        <f t="shared" si="14"/>
        <v>1</v>
      </c>
      <c r="AL8" s="54">
        <v>1</v>
      </c>
      <c r="AM8" s="54">
        <v>1</v>
      </c>
      <c r="AN8" s="54">
        <v>1</v>
      </c>
      <c r="AO8" s="54">
        <v>1</v>
      </c>
      <c r="AP8" s="54">
        <v>1</v>
      </c>
      <c r="AQ8" s="54">
        <v>1</v>
      </c>
      <c r="AR8" s="54">
        <v>1</v>
      </c>
      <c r="AS8" s="54">
        <v>1</v>
      </c>
      <c r="AT8" s="54">
        <v>1</v>
      </c>
      <c r="AU8">
        <f t="shared" si="15"/>
        <v>35.510714285714307</v>
      </c>
      <c r="AV8">
        <f t="shared" si="16"/>
        <v>11.784285714285716</v>
      </c>
      <c r="AW8" s="54">
        <f t="shared" si="17"/>
        <v>15.265714285714292</v>
      </c>
      <c r="AX8">
        <f t="shared" si="18"/>
        <v>12.147857142857141</v>
      </c>
      <c r="AY8" s="54">
        <v>1</v>
      </c>
      <c r="AZ8" s="54">
        <v>1</v>
      </c>
      <c r="BA8" s="54">
        <v>1</v>
      </c>
      <c r="BB8">
        <v>4</v>
      </c>
      <c r="BG8">
        <f t="shared" si="2"/>
        <v>142.85714285714286</v>
      </c>
      <c r="BH8" s="11">
        <f t="shared" si="19"/>
        <v>4.8611111111111115E-5</v>
      </c>
    </row>
    <row r="9" spans="1:67" ht="32" x14ac:dyDescent="0.2">
      <c r="A9" s="3">
        <v>3</v>
      </c>
      <c r="B9" s="20" t="s">
        <v>1394</v>
      </c>
      <c r="C9" s="3" t="s">
        <v>192</v>
      </c>
      <c r="D9">
        <v>1</v>
      </c>
      <c r="E9">
        <v>1</v>
      </c>
      <c r="F9">
        <f t="shared" si="3"/>
        <v>1</v>
      </c>
      <c r="G9">
        <f t="shared" si="4"/>
        <v>10</v>
      </c>
      <c r="H9">
        <f t="shared" si="5"/>
        <v>10</v>
      </c>
      <c r="I9" s="54">
        <f t="shared" si="6"/>
        <v>44</v>
      </c>
      <c r="J9">
        <v>13</v>
      </c>
      <c r="K9">
        <f t="shared" si="7"/>
        <v>1.3</v>
      </c>
      <c r="L9">
        <f t="shared" si="8"/>
        <v>43</v>
      </c>
      <c r="M9" s="2">
        <f t="shared" si="9"/>
        <v>4.3</v>
      </c>
      <c r="N9">
        <v>0</v>
      </c>
      <c r="O9">
        <v>1</v>
      </c>
      <c r="P9">
        <v>1</v>
      </c>
      <c r="Q9">
        <v>0</v>
      </c>
      <c r="R9" s="54">
        <v>1</v>
      </c>
      <c r="S9">
        <v>1</v>
      </c>
      <c r="T9">
        <f t="shared" si="10"/>
        <v>0</v>
      </c>
      <c r="U9">
        <v>1</v>
      </c>
      <c r="V9">
        <v>1</v>
      </c>
      <c r="W9">
        <f t="shared" si="11"/>
        <v>0</v>
      </c>
      <c r="X9">
        <f t="shared" si="20"/>
        <v>1</v>
      </c>
      <c r="Y9" s="54">
        <v>0</v>
      </c>
      <c r="Z9" s="54">
        <v>1</v>
      </c>
      <c r="AA9" s="54">
        <v>1</v>
      </c>
      <c r="AB9" s="54">
        <v>1</v>
      </c>
      <c r="AC9" s="54">
        <v>1</v>
      </c>
      <c r="AD9" s="54">
        <v>1</v>
      </c>
      <c r="AE9" s="54">
        <v>1</v>
      </c>
      <c r="AF9">
        <f t="shared" si="12"/>
        <v>1</v>
      </c>
      <c r="AG9" s="54">
        <v>1</v>
      </c>
      <c r="AH9">
        <f t="shared" si="13"/>
        <v>1</v>
      </c>
      <c r="AI9" s="54">
        <v>1</v>
      </c>
      <c r="AJ9" s="54">
        <v>1</v>
      </c>
      <c r="AK9">
        <f t="shared" si="14"/>
        <v>1</v>
      </c>
      <c r="AL9" s="54">
        <v>1</v>
      </c>
      <c r="AM9" s="54">
        <v>1</v>
      </c>
      <c r="AN9" s="54">
        <v>1</v>
      </c>
      <c r="AO9" s="54">
        <v>1</v>
      </c>
      <c r="AP9" s="54">
        <v>1</v>
      </c>
      <c r="AQ9" s="54">
        <v>1</v>
      </c>
      <c r="AR9" s="54">
        <v>1</v>
      </c>
      <c r="AS9" s="54">
        <v>1</v>
      </c>
      <c r="AT9" s="54">
        <v>1</v>
      </c>
      <c r="AU9">
        <f t="shared" si="15"/>
        <v>86.705000000000013</v>
      </c>
      <c r="AV9">
        <f t="shared" si="16"/>
        <v>3.6500000000000021</v>
      </c>
      <c r="AW9" s="54">
        <f t="shared" si="17"/>
        <v>6.5239999999999938</v>
      </c>
      <c r="AX9">
        <f t="shared" si="18"/>
        <v>3.8230000000000004</v>
      </c>
      <c r="AY9" s="54">
        <v>1</v>
      </c>
      <c r="AZ9" s="54">
        <v>1</v>
      </c>
      <c r="BA9" s="54">
        <v>1</v>
      </c>
      <c r="BB9">
        <v>1</v>
      </c>
      <c r="BG9">
        <f t="shared" si="2"/>
        <v>100</v>
      </c>
      <c r="BH9" s="11">
        <f t="shared" si="19"/>
        <v>3.4722222222222222E-5</v>
      </c>
    </row>
    <row r="10" spans="1:67" ht="32" x14ac:dyDescent="0.2">
      <c r="A10" s="3">
        <v>4</v>
      </c>
      <c r="B10" s="20" t="s">
        <v>1395</v>
      </c>
      <c r="C10" s="3" t="s">
        <v>192</v>
      </c>
      <c r="D10">
        <v>1</v>
      </c>
      <c r="E10">
        <v>1</v>
      </c>
      <c r="F10">
        <f t="shared" si="3"/>
        <v>1</v>
      </c>
      <c r="G10">
        <f t="shared" si="4"/>
        <v>12</v>
      </c>
      <c r="H10">
        <f t="shared" si="5"/>
        <v>12</v>
      </c>
      <c r="I10" s="54">
        <f t="shared" si="6"/>
        <v>69</v>
      </c>
      <c r="J10">
        <v>25</v>
      </c>
      <c r="K10">
        <f t="shared" si="7"/>
        <v>2.0833333333333335</v>
      </c>
      <c r="L10">
        <f t="shared" si="8"/>
        <v>67</v>
      </c>
      <c r="M10" s="2">
        <f t="shared" si="9"/>
        <v>5.583333333333333</v>
      </c>
      <c r="N10">
        <v>0</v>
      </c>
      <c r="O10">
        <v>1</v>
      </c>
      <c r="P10">
        <v>1</v>
      </c>
      <c r="Q10">
        <v>0</v>
      </c>
      <c r="R10" s="54">
        <v>1</v>
      </c>
      <c r="S10">
        <v>1</v>
      </c>
      <c r="T10">
        <f t="shared" si="10"/>
        <v>0</v>
      </c>
      <c r="U10">
        <v>1</v>
      </c>
      <c r="V10">
        <v>1</v>
      </c>
      <c r="W10">
        <f t="shared" si="11"/>
        <v>0</v>
      </c>
      <c r="X10">
        <f t="shared" si="20"/>
        <v>1</v>
      </c>
      <c r="Y10" s="54">
        <v>1</v>
      </c>
      <c r="Z10" s="54">
        <v>1</v>
      </c>
      <c r="AA10" s="54">
        <v>1</v>
      </c>
      <c r="AB10" s="54">
        <v>1</v>
      </c>
      <c r="AC10" s="54">
        <v>1</v>
      </c>
      <c r="AD10" s="54">
        <v>1</v>
      </c>
      <c r="AE10" s="54">
        <v>1</v>
      </c>
      <c r="AF10">
        <f t="shared" si="12"/>
        <v>2</v>
      </c>
      <c r="AG10" s="54">
        <v>1</v>
      </c>
      <c r="AH10">
        <f t="shared" si="13"/>
        <v>1</v>
      </c>
      <c r="AI10" s="54">
        <v>1</v>
      </c>
      <c r="AJ10" s="54">
        <v>1</v>
      </c>
      <c r="AK10">
        <f t="shared" si="14"/>
        <v>1</v>
      </c>
      <c r="AL10" s="54">
        <v>1</v>
      </c>
      <c r="AM10" s="54">
        <v>1</v>
      </c>
      <c r="AN10" s="54">
        <v>1</v>
      </c>
      <c r="AO10" s="54">
        <v>1</v>
      </c>
      <c r="AP10" s="54">
        <v>1</v>
      </c>
      <c r="AQ10" s="54">
        <v>1</v>
      </c>
      <c r="AR10" s="54">
        <v>1</v>
      </c>
      <c r="AS10" s="54">
        <v>1</v>
      </c>
      <c r="AT10" s="54">
        <v>1</v>
      </c>
      <c r="AU10">
        <f t="shared" si="15"/>
        <v>18.405000000000008</v>
      </c>
      <c r="AV10">
        <f t="shared" si="16"/>
        <v>13.673333333333336</v>
      </c>
      <c r="AW10" s="54">
        <f t="shared" si="17"/>
        <v>14.563333333333333</v>
      </c>
      <c r="AX10">
        <f t="shared" si="18"/>
        <v>10.8675</v>
      </c>
      <c r="AY10" s="54">
        <v>1</v>
      </c>
      <c r="AZ10" s="54">
        <v>1</v>
      </c>
      <c r="BA10" s="54">
        <v>1</v>
      </c>
      <c r="BB10">
        <v>4</v>
      </c>
      <c r="BG10">
        <f t="shared" si="2"/>
        <v>166.66666666666666</v>
      </c>
      <c r="BH10" s="11">
        <f t="shared" si="19"/>
        <v>4.1666666666666665E-5</v>
      </c>
    </row>
    <row r="11" spans="1:67" ht="48" x14ac:dyDescent="0.2">
      <c r="A11" s="3">
        <v>5</v>
      </c>
      <c r="B11" s="21" t="s">
        <v>1432</v>
      </c>
      <c r="C11" s="3" t="s">
        <v>192</v>
      </c>
      <c r="D11">
        <v>1</v>
      </c>
      <c r="E11">
        <v>1</v>
      </c>
      <c r="F11">
        <f t="shared" si="3"/>
        <v>1</v>
      </c>
      <c r="G11">
        <f t="shared" si="4"/>
        <v>13</v>
      </c>
      <c r="H11">
        <f t="shared" si="5"/>
        <v>13</v>
      </c>
      <c r="I11" s="54">
        <f t="shared" si="6"/>
        <v>71</v>
      </c>
      <c r="J11">
        <v>23</v>
      </c>
      <c r="K11">
        <f t="shared" si="7"/>
        <v>1.7692307692307692</v>
      </c>
      <c r="L11">
        <f t="shared" si="8"/>
        <v>70</v>
      </c>
      <c r="M11" s="2">
        <f t="shared" si="9"/>
        <v>5.384615384615385</v>
      </c>
      <c r="N11">
        <v>1</v>
      </c>
      <c r="O11">
        <v>1</v>
      </c>
      <c r="P11">
        <v>1</v>
      </c>
      <c r="Q11">
        <v>1</v>
      </c>
      <c r="R11" s="54">
        <v>1</v>
      </c>
      <c r="S11">
        <v>1</v>
      </c>
      <c r="T11">
        <f t="shared" si="10"/>
        <v>1</v>
      </c>
      <c r="U11">
        <v>1</v>
      </c>
      <c r="V11">
        <v>1</v>
      </c>
      <c r="W11">
        <f t="shared" si="11"/>
        <v>1</v>
      </c>
      <c r="X11">
        <f t="shared" si="20"/>
        <v>1</v>
      </c>
      <c r="Y11" s="54">
        <v>1</v>
      </c>
      <c r="Z11" s="54">
        <v>1</v>
      </c>
      <c r="AA11" s="54">
        <v>0</v>
      </c>
      <c r="AB11" s="54">
        <v>1</v>
      </c>
      <c r="AC11" s="54">
        <v>1</v>
      </c>
      <c r="AD11" s="54">
        <v>1</v>
      </c>
      <c r="AE11" s="54">
        <v>1</v>
      </c>
      <c r="AF11">
        <f t="shared" si="12"/>
        <v>1</v>
      </c>
      <c r="AG11" s="54">
        <v>1</v>
      </c>
      <c r="AH11">
        <f t="shared" si="13"/>
        <v>1</v>
      </c>
      <c r="AI11" s="54">
        <v>0</v>
      </c>
      <c r="AJ11" s="54">
        <v>1</v>
      </c>
      <c r="AK11">
        <f t="shared" si="14"/>
        <v>1</v>
      </c>
      <c r="AL11" s="54">
        <v>0</v>
      </c>
      <c r="AM11" s="54">
        <v>0</v>
      </c>
      <c r="AN11" s="54">
        <v>1</v>
      </c>
      <c r="AO11" s="54">
        <v>0</v>
      </c>
      <c r="AP11" s="54">
        <v>1</v>
      </c>
      <c r="AQ11" s="54">
        <v>1</v>
      </c>
      <c r="AR11" s="54">
        <v>1</v>
      </c>
      <c r="AS11" s="54">
        <v>0</v>
      </c>
      <c r="AT11" s="54">
        <v>1</v>
      </c>
      <c r="AU11">
        <f t="shared" si="15"/>
        <v>43.963076923076947</v>
      </c>
      <c r="AV11">
        <f t="shared" si="16"/>
        <v>10.356923076923078</v>
      </c>
      <c r="AW11" s="54">
        <f t="shared" si="17"/>
        <v>13.584615384615386</v>
      </c>
      <c r="AX11">
        <f t="shared" si="18"/>
        <v>10.431538461538462</v>
      </c>
      <c r="AY11" s="54">
        <v>1</v>
      </c>
      <c r="AZ11" s="54">
        <v>1</v>
      </c>
      <c r="BA11" s="54">
        <v>1</v>
      </c>
      <c r="BB11">
        <v>4</v>
      </c>
      <c r="BG11">
        <f t="shared" si="2"/>
        <v>76.923076923076934</v>
      </c>
      <c r="BH11" s="11">
        <f t="shared" si="19"/>
        <v>4.5138888888888894E-5</v>
      </c>
    </row>
    <row r="12" spans="1:67" ht="64" x14ac:dyDescent="0.2">
      <c r="A12" s="3">
        <v>6</v>
      </c>
      <c r="B12" s="19" t="s">
        <v>1405</v>
      </c>
      <c r="C12" s="3" t="s">
        <v>205</v>
      </c>
      <c r="D12">
        <v>1</v>
      </c>
      <c r="E12">
        <v>1</v>
      </c>
      <c r="F12">
        <f t="shared" si="3"/>
        <v>1</v>
      </c>
      <c r="G12">
        <f t="shared" si="4"/>
        <v>24</v>
      </c>
      <c r="H12">
        <f t="shared" si="5"/>
        <v>24</v>
      </c>
      <c r="I12" s="54">
        <f t="shared" si="6"/>
        <v>133</v>
      </c>
      <c r="J12">
        <v>42</v>
      </c>
      <c r="K12">
        <f t="shared" si="7"/>
        <v>1.75</v>
      </c>
      <c r="L12">
        <f t="shared" si="8"/>
        <v>131</v>
      </c>
      <c r="M12" s="2">
        <f t="shared" si="9"/>
        <v>5.458333333333333</v>
      </c>
      <c r="N12">
        <v>1</v>
      </c>
      <c r="O12">
        <v>1</v>
      </c>
      <c r="P12">
        <v>1</v>
      </c>
      <c r="Q12">
        <v>1</v>
      </c>
      <c r="R12" s="54">
        <v>0</v>
      </c>
      <c r="S12">
        <v>1</v>
      </c>
      <c r="T12">
        <f t="shared" si="10"/>
        <v>0</v>
      </c>
      <c r="U12">
        <v>1</v>
      </c>
      <c r="V12">
        <v>1</v>
      </c>
      <c r="W12">
        <f t="shared" si="11"/>
        <v>0</v>
      </c>
      <c r="X12">
        <f t="shared" si="20"/>
        <v>1</v>
      </c>
      <c r="Y12" s="54">
        <v>1</v>
      </c>
      <c r="Z12" s="54">
        <v>1</v>
      </c>
      <c r="AA12" s="54">
        <v>1</v>
      </c>
      <c r="AB12" s="54">
        <v>1</v>
      </c>
      <c r="AC12" s="54">
        <v>1</v>
      </c>
      <c r="AD12" s="54">
        <v>1</v>
      </c>
      <c r="AE12" s="54">
        <v>1</v>
      </c>
      <c r="AF12">
        <f t="shared" si="12"/>
        <v>2</v>
      </c>
      <c r="AG12" s="54">
        <v>1</v>
      </c>
      <c r="AH12">
        <f t="shared" si="13"/>
        <v>1</v>
      </c>
      <c r="AI12" s="54">
        <v>0</v>
      </c>
      <c r="AJ12" s="54">
        <v>1</v>
      </c>
      <c r="AK12">
        <f t="shared" si="14"/>
        <v>1</v>
      </c>
      <c r="AL12" s="54">
        <v>1</v>
      </c>
      <c r="AM12" s="54">
        <v>1</v>
      </c>
      <c r="AN12" s="54">
        <v>1</v>
      </c>
      <c r="AO12" s="54">
        <v>1</v>
      </c>
      <c r="AP12" s="54">
        <v>1</v>
      </c>
      <c r="AQ12" s="54">
        <v>1</v>
      </c>
      <c r="AR12" s="54">
        <v>1</v>
      </c>
      <c r="AS12" s="54">
        <v>1</v>
      </c>
      <c r="AT12" s="54">
        <v>1</v>
      </c>
      <c r="AU12">
        <f t="shared" si="15"/>
        <v>34.425000000000026</v>
      </c>
      <c r="AV12">
        <f t="shared" si="16"/>
        <v>14.420000000000002</v>
      </c>
      <c r="AW12" s="54">
        <f t="shared" si="17"/>
        <v>15.061666666666664</v>
      </c>
      <c r="AX12">
        <f t="shared" si="18"/>
        <v>16.278749999999995</v>
      </c>
      <c r="AY12" s="54">
        <v>1</v>
      </c>
      <c r="AZ12" s="54">
        <v>1</v>
      </c>
      <c r="BA12" s="54">
        <v>1</v>
      </c>
      <c r="BB12">
        <v>8</v>
      </c>
      <c r="BG12">
        <f t="shared" si="2"/>
        <v>83.333333333333329</v>
      </c>
      <c r="BH12" s="11">
        <f t="shared" si="19"/>
        <v>8.3333333333333331E-5</v>
      </c>
    </row>
    <row r="13" spans="1:67" ht="32" x14ac:dyDescent="0.2">
      <c r="A13" s="3">
        <v>7</v>
      </c>
      <c r="B13" s="19" t="s">
        <v>1433</v>
      </c>
      <c r="C13" s="3" t="s">
        <v>192</v>
      </c>
      <c r="D13">
        <v>1</v>
      </c>
      <c r="E13">
        <v>1</v>
      </c>
      <c r="F13">
        <f t="shared" si="3"/>
        <v>1</v>
      </c>
      <c r="G13">
        <f t="shared" si="4"/>
        <v>7</v>
      </c>
      <c r="H13">
        <f t="shared" si="5"/>
        <v>7</v>
      </c>
      <c r="I13" s="54">
        <f t="shared" si="6"/>
        <v>51</v>
      </c>
      <c r="J13">
        <v>16</v>
      </c>
      <c r="K13">
        <f t="shared" si="7"/>
        <v>2.2857142857142856</v>
      </c>
      <c r="L13">
        <f t="shared" si="8"/>
        <v>49</v>
      </c>
      <c r="M13" s="2">
        <f t="shared" si="9"/>
        <v>7</v>
      </c>
      <c r="N13" s="30">
        <v>1</v>
      </c>
      <c r="O13">
        <v>1</v>
      </c>
      <c r="P13">
        <v>1</v>
      </c>
      <c r="Q13" s="30">
        <v>1</v>
      </c>
      <c r="R13" s="54">
        <v>1</v>
      </c>
      <c r="S13">
        <v>1</v>
      </c>
      <c r="T13">
        <f t="shared" si="10"/>
        <v>1</v>
      </c>
      <c r="U13">
        <v>1</v>
      </c>
      <c r="V13">
        <v>1</v>
      </c>
      <c r="W13">
        <f t="shared" si="11"/>
        <v>1</v>
      </c>
      <c r="X13">
        <f t="shared" si="20"/>
        <v>1</v>
      </c>
      <c r="Y13" s="54">
        <v>1</v>
      </c>
      <c r="Z13" s="54">
        <v>1</v>
      </c>
      <c r="AA13" s="54">
        <v>1</v>
      </c>
      <c r="AB13" s="54">
        <v>1</v>
      </c>
      <c r="AC13" s="54">
        <v>1</v>
      </c>
      <c r="AD13" s="54">
        <v>1</v>
      </c>
      <c r="AE13" s="54">
        <v>1</v>
      </c>
      <c r="AF13">
        <f t="shared" si="12"/>
        <v>2</v>
      </c>
      <c r="AG13" s="54">
        <v>1</v>
      </c>
      <c r="AH13">
        <f t="shared" si="13"/>
        <v>1</v>
      </c>
      <c r="AI13" s="54">
        <v>1</v>
      </c>
      <c r="AJ13" s="54">
        <v>1</v>
      </c>
      <c r="AK13">
        <f t="shared" si="14"/>
        <v>1</v>
      </c>
      <c r="AL13" s="54">
        <v>1</v>
      </c>
      <c r="AM13" s="54">
        <v>1</v>
      </c>
      <c r="AN13" s="54">
        <v>1</v>
      </c>
      <c r="AO13" s="54">
        <v>1</v>
      </c>
      <c r="AP13" s="54">
        <v>1</v>
      </c>
      <c r="AQ13" s="54">
        <v>1</v>
      </c>
      <c r="AR13" s="54">
        <v>1</v>
      </c>
      <c r="AS13" s="54">
        <v>1</v>
      </c>
      <c r="AT13" s="54">
        <v>1</v>
      </c>
      <c r="AU13">
        <f t="shared" si="15"/>
        <v>6.3585714285714703</v>
      </c>
      <c r="AV13">
        <f t="shared" si="16"/>
        <v>14.111428571428572</v>
      </c>
      <c r="AW13" s="54">
        <f t="shared" si="17"/>
        <v>21.131428571428568</v>
      </c>
      <c r="AX13">
        <f t="shared" si="18"/>
        <v>15.04</v>
      </c>
      <c r="AY13" s="54">
        <v>1</v>
      </c>
      <c r="AZ13" s="54">
        <v>1</v>
      </c>
      <c r="BA13" s="54">
        <v>1</v>
      </c>
      <c r="BB13">
        <v>2</v>
      </c>
      <c r="BG13">
        <f t="shared" si="2"/>
        <v>285.71428571428572</v>
      </c>
      <c r="BH13" s="11">
        <f t="shared" si="19"/>
        <v>2.4305555555555558E-5</v>
      </c>
    </row>
    <row r="14" spans="1:67" ht="48" x14ac:dyDescent="0.2">
      <c r="A14" s="3" t="s">
        <v>161</v>
      </c>
      <c r="B14" s="19" t="s">
        <v>1406</v>
      </c>
      <c r="C14" s="3" t="s">
        <v>203</v>
      </c>
      <c r="D14">
        <v>1</v>
      </c>
      <c r="E14">
        <v>1</v>
      </c>
      <c r="F14">
        <f t="shared" si="3"/>
        <v>1</v>
      </c>
      <c r="G14">
        <f t="shared" si="4"/>
        <v>16</v>
      </c>
      <c r="H14">
        <f t="shared" si="5"/>
        <v>16</v>
      </c>
      <c r="I14" s="54">
        <f t="shared" si="6"/>
        <v>94</v>
      </c>
      <c r="J14">
        <v>31</v>
      </c>
      <c r="K14">
        <f t="shared" si="7"/>
        <v>1.9375</v>
      </c>
      <c r="L14">
        <f t="shared" si="8"/>
        <v>92</v>
      </c>
      <c r="M14" s="2">
        <f t="shared" si="9"/>
        <v>5.75</v>
      </c>
      <c r="N14" s="30">
        <v>1</v>
      </c>
      <c r="O14">
        <v>1</v>
      </c>
      <c r="P14">
        <v>1</v>
      </c>
      <c r="Q14" s="30">
        <v>1</v>
      </c>
      <c r="R14" s="54">
        <v>1</v>
      </c>
      <c r="S14">
        <v>1</v>
      </c>
      <c r="T14">
        <f t="shared" si="10"/>
        <v>1</v>
      </c>
      <c r="U14">
        <v>1</v>
      </c>
      <c r="V14">
        <v>1</v>
      </c>
      <c r="W14">
        <f t="shared" si="11"/>
        <v>1</v>
      </c>
      <c r="X14">
        <f t="shared" si="20"/>
        <v>1</v>
      </c>
      <c r="Y14" s="54">
        <v>1</v>
      </c>
      <c r="Z14" s="54">
        <v>1</v>
      </c>
      <c r="AA14" s="54">
        <v>1</v>
      </c>
      <c r="AB14" s="54">
        <v>0</v>
      </c>
      <c r="AC14" s="54">
        <v>1</v>
      </c>
      <c r="AD14" s="54">
        <v>1</v>
      </c>
      <c r="AE14" s="54">
        <v>1</v>
      </c>
      <c r="AF14">
        <f t="shared" si="12"/>
        <v>2</v>
      </c>
      <c r="AG14" s="54">
        <v>1</v>
      </c>
      <c r="AH14">
        <f t="shared" si="13"/>
        <v>1</v>
      </c>
      <c r="AI14" s="54">
        <v>1</v>
      </c>
      <c r="AJ14" s="54">
        <v>1</v>
      </c>
      <c r="AK14">
        <f t="shared" si="14"/>
        <v>1</v>
      </c>
      <c r="AL14" s="54">
        <v>1</v>
      </c>
      <c r="AM14" s="54">
        <v>1</v>
      </c>
      <c r="AN14" s="54">
        <v>1</v>
      </c>
      <c r="AO14" s="54">
        <v>1</v>
      </c>
      <c r="AP14" s="54">
        <v>1</v>
      </c>
      <c r="AQ14" s="54">
        <v>1</v>
      </c>
      <c r="AR14" s="54">
        <v>1</v>
      </c>
      <c r="AS14" s="54">
        <v>1</v>
      </c>
      <c r="AT14" s="54">
        <v>1</v>
      </c>
      <c r="AU14">
        <f t="shared" si="15"/>
        <v>26.682500000000015</v>
      </c>
      <c r="AV14">
        <f t="shared" si="16"/>
        <v>13.512499999999999</v>
      </c>
      <c r="AW14" s="54">
        <f t="shared" si="17"/>
        <v>16.16</v>
      </c>
      <c r="AX14">
        <f t="shared" si="18"/>
        <v>13.652499999999996</v>
      </c>
      <c r="AY14" s="54">
        <v>1</v>
      </c>
      <c r="AZ14" s="54">
        <v>1</v>
      </c>
      <c r="BA14" s="54">
        <v>1</v>
      </c>
      <c r="BB14">
        <v>3</v>
      </c>
      <c r="BG14">
        <f t="shared" si="2"/>
        <v>125</v>
      </c>
      <c r="BH14" s="11">
        <f t="shared" si="19"/>
        <v>5.5555555555555558E-5</v>
      </c>
    </row>
    <row r="15" spans="1:67" ht="32" x14ac:dyDescent="0.2">
      <c r="A15" s="3" t="s">
        <v>162</v>
      </c>
      <c r="B15" s="19" t="s">
        <v>1407</v>
      </c>
      <c r="C15" s="3" t="s">
        <v>192</v>
      </c>
      <c r="D15">
        <v>1</v>
      </c>
      <c r="E15">
        <v>1</v>
      </c>
      <c r="F15">
        <f t="shared" si="3"/>
        <v>1</v>
      </c>
      <c r="G15">
        <f t="shared" si="4"/>
        <v>8</v>
      </c>
      <c r="H15">
        <f t="shared" si="5"/>
        <v>8</v>
      </c>
      <c r="I15" s="54">
        <f t="shared" si="6"/>
        <v>49</v>
      </c>
      <c r="J15">
        <v>16</v>
      </c>
      <c r="K15">
        <f t="shared" si="7"/>
        <v>2</v>
      </c>
      <c r="L15">
        <f t="shared" si="8"/>
        <v>47</v>
      </c>
      <c r="M15" s="2">
        <f t="shared" si="9"/>
        <v>5.875</v>
      </c>
      <c r="N15">
        <v>0</v>
      </c>
      <c r="O15">
        <v>1</v>
      </c>
      <c r="P15">
        <v>1</v>
      </c>
      <c r="Q15">
        <v>1</v>
      </c>
      <c r="R15" s="54">
        <v>1</v>
      </c>
      <c r="S15">
        <v>1</v>
      </c>
      <c r="T15">
        <f t="shared" si="10"/>
        <v>1</v>
      </c>
      <c r="U15">
        <v>1</v>
      </c>
      <c r="V15">
        <v>1</v>
      </c>
      <c r="W15">
        <f t="shared" si="11"/>
        <v>1</v>
      </c>
      <c r="X15">
        <f t="shared" si="20"/>
        <v>1</v>
      </c>
      <c r="Y15" s="54">
        <v>1</v>
      </c>
      <c r="Z15" s="54">
        <v>1</v>
      </c>
      <c r="AA15" s="54">
        <v>1</v>
      </c>
      <c r="AB15" s="54">
        <v>1</v>
      </c>
      <c r="AC15" s="54">
        <v>1</v>
      </c>
      <c r="AD15" s="54">
        <v>1</v>
      </c>
      <c r="AE15" s="54">
        <v>1</v>
      </c>
      <c r="AF15">
        <f t="shared" si="12"/>
        <v>2</v>
      </c>
      <c r="AG15" s="54">
        <v>1</v>
      </c>
      <c r="AH15">
        <f t="shared" si="13"/>
        <v>1</v>
      </c>
      <c r="AI15" s="54">
        <v>0</v>
      </c>
      <c r="AJ15" s="54">
        <v>1</v>
      </c>
      <c r="AK15">
        <f t="shared" si="14"/>
        <v>1</v>
      </c>
      <c r="AL15" s="54">
        <v>1</v>
      </c>
      <c r="AM15" s="54">
        <v>1</v>
      </c>
      <c r="AN15" s="54">
        <v>1</v>
      </c>
      <c r="AO15" s="54">
        <v>1</v>
      </c>
      <c r="AP15" s="54">
        <v>1</v>
      </c>
      <c r="AQ15" s="54">
        <v>1</v>
      </c>
      <c r="AR15" s="54">
        <v>1</v>
      </c>
      <c r="AS15" s="54">
        <v>1</v>
      </c>
      <c r="AT15" s="54">
        <v>1</v>
      </c>
      <c r="AU15">
        <f t="shared" si="15"/>
        <v>29.515000000000022</v>
      </c>
      <c r="AV15">
        <f t="shared" si="16"/>
        <v>11.130000000000003</v>
      </c>
      <c r="AW15" s="54">
        <f t="shared" si="17"/>
        <v>15.044999999999995</v>
      </c>
      <c r="AX15">
        <f t="shared" si="18"/>
        <v>10.241250000000001</v>
      </c>
      <c r="AY15" s="54">
        <v>1</v>
      </c>
      <c r="AZ15" s="54">
        <v>1</v>
      </c>
      <c r="BA15" s="54">
        <v>1</v>
      </c>
      <c r="BB15">
        <v>3</v>
      </c>
      <c r="BG15">
        <f t="shared" si="2"/>
        <v>250</v>
      </c>
      <c r="BH15" s="11">
        <f t="shared" si="19"/>
        <v>2.7777777777777779E-5</v>
      </c>
    </row>
    <row r="16" spans="1:67" ht="64" x14ac:dyDescent="0.2">
      <c r="A16" s="3" t="s">
        <v>145</v>
      </c>
      <c r="B16" s="19" t="s">
        <v>1408</v>
      </c>
      <c r="C16" s="3" t="s">
        <v>203</v>
      </c>
      <c r="D16">
        <v>1</v>
      </c>
      <c r="E16">
        <v>1</v>
      </c>
      <c r="F16">
        <f t="shared" si="3"/>
        <v>1</v>
      </c>
      <c r="G16">
        <f t="shared" si="4"/>
        <v>21</v>
      </c>
      <c r="H16">
        <f t="shared" si="5"/>
        <v>21</v>
      </c>
      <c r="I16" s="54">
        <f t="shared" si="6"/>
        <v>115</v>
      </c>
      <c r="J16">
        <v>37</v>
      </c>
      <c r="K16">
        <f t="shared" si="7"/>
        <v>1.7619047619047619</v>
      </c>
      <c r="L16">
        <f t="shared" si="8"/>
        <v>113</v>
      </c>
      <c r="M16" s="2">
        <f t="shared" si="9"/>
        <v>5.3809523809523814</v>
      </c>
      <c r="N16">
        <v>1</v>
      </c>
      <c r="O16">
        <v>1</v>
      </c>
      <c r="P16">
        <v>1</v>
      </c>
      <c r="Q16">
        <v>1</v>
      </c>
      <c r="R16" s="54">
        <v>1</v>
      </c>
      <c r="S16">
        <v>1</v>
      </c>
      <c r="T16">
        <f t="shared" si="10"/>
        <v>1</v>
      </c>
      <c r="U16">
        <v>1</v>
      </c>
      <c r="V16">
        <v>1</v>
      </c>
      <c r="W16">
        <f t="shared" si="11"/>
        <v>1</v>
      </c>
      <c r="X16">
        <f t="shared" si="20"/>
        <v>1</v>
      </c>
      <c r="Y16" s="54">
        <v>1</v>
      </c>
      <c r="Z16" s="54">
        <v>1</v>
      </c>
      <c r="AA16" s="54">
        <v>1</v>
      </c>
      <c r="AB16" s="54">
        <v>1</v>
      </c>
      <c r="AC16" s="54">
        <v>1</v>
      </c>
      <c r="AD16" s="54">
        <v>1</v>
      </c>
      <c r="AE16" s="54">
        <v>1</v>
      </c>
      <c r="AF16">
        <f t="shared" si="12"/>
        <v>2</v>
      </c>
      <c r="AG16" s="54">
        <v>1</v>
      </c>
      <c r="AH16">
        <f t="shared" si="13"/>
        <v>1</v>
      </c>
      <c r="AI16" s="54">
        <v>1</v>
      </c>
      <c r="AJ16" s="54">
        <v>1</v>
      </c>
      <c r="AK16">
        <f t="shared" si="14"/>
        <v>1</v>
      </c>
      <c r="AL16" s="54">
        <v>1</v>
      </c>
      <c r="AM16" s="54">
        <v>1</v>
      </c>
      <c r="AN16" s="54">
        <v>1</v>
      </c>
      <c r="AO16" s="54">
        <v>1</v>
      </c>
      <c r="AP16" s="54">
        <v>1</v>
      </c>
      <c r="AQ16" s="54">
        <v>1</v>
      </c>
      <c r="AR16" s="54">
        <v>1</v>
      </c>
      <c r="AS16" s="54">
        <v>1</v>
      </c>
      <c r="AT16" s="54">
        <v>1</v>
      </c>
      <c r="AU16">
        <f t="shared" si="15"/>
        <v>36.46285714285716</v>
      </c>
      <c r="AV16">
        <f t="shared" si="16"/>
        <v>13.390476190476189</v>
      </c>
      <c r="AW16" s="54">
        <f t="shared" si="17"/>
        <v>14.430476190476192</v>
      </c>
      <c r="AX16">
        <f t="shared" si="18"/>
        <v>14.414285714285718</v>
      </c>
      <c r="AY16" s="54">
        <v>1</v>
      </c>
      <c r="AZ16" s="54">
        <v>1</v>
      </c>
      <c r="BA16" s="54">
        <v>1</v>
      </c>
      <c r="BB16">
        <v>6</v>
      </c>
      <c r="BG16">
        <f t="shared" si="2"/>
        <v>95.238095238095227</v>
      </c>
      <c r="BH16" s="11">
        <f t="shared" si="19"/>
        <v>7.2916666666666659E-5</v>
      </c>
    </row>
    <row r="17" spans="1:60" ht="64" x14ac:dyDescent="0.2">
      <c r="A17" s="3" t="s">
        <v>144</v>
      </c>
      <c r="B17" s="20" t="s">
        <v>1434</v>
      </c>
      <c r="C17" s="3" t="s">
        <v>203</v>
      </c>
      <c r="D17">
        <v>1</v>
      </c>
      <c r="E17">
        <v>1</v>
      </c>
      <c r="F17">
        <f t="shared" si="3"/>
        <v>1</v>
      </c>
      <c r="G17">
        <f t="shared" si="4"/>
        <v>20</v>
      </c>
      <c r="H17">
        <f t="shared" si="5"/>
        <v>20</v>
      </c>
      <c r="I17" s="54">
        <f t="shared" si="6"/>
        <v>107</v>
      </c>
      <c r="J17">
        <v>34</v>
      </c>
      <c r="K17">
        <f t="shared" si="7"/>
        <v>1.7</v>
      </c>
      <c r="L17">
        <f t="shared" si="8"/>
        <v>105</v>
      </c>
      <c r="M17" s="2">
        <f t="shared" si="9"/>
        <v>5.25</v>
      </c>
      <c r="N17">
        <v>1</v>
      </c>
      <c r="O17">
        <v>1</v>
      </c>
      <c r="P17">
        <v>1</v>
      </c>
      <c r="Q17">
        <v>1</v>
      </c>
      <c r="R17" s="54">
        <v>0</v>
      </c>
      <c r="S17">
        <v>1</v>
      </c>
      <c r="T17">
        <f t="shared" si="10"/>
        <v>0</v>
      </c>
      <c r="U17">
        <v>1</v>
      </c>
      <c r="V17">
        <v>1</v>
      </c>
      <c r="W17">
        <f t="shared" si="11"/>
        <v>0</v>
      </c>
      <c r="X17">
        <f t="shared" si="20"/>
        <v>1</v>
      </c>
      <c r="Y17" s="54">
        <v>1</v>
      </c>
      <c r="Z17" s="54">
        <v>1</v>
      </c>
      <c r="AA17" s="54">
        <v>1</v>
      </c>
      <c r="AB17" s="54">
        <v>1</v>
      </c>
      <c r="AC17" s="54">
        <v>1</v>
      </c>
      <c r="AD17" s="54">
        <v>1</v>
      </c>
      <c r="AE17" s="54">
        <v>1</v>
      </c>
      <c r="AF17">
        <f t="shared" si="12"/>
        <v>2</v>
      </c>
      <c r="AG17" s="54">
        <v>1</v>
      </c>
      <c r="AH17">
        <f t="shared" si="13"/>
        <v>1</v>
      </c>
      <c r="AI17" s="54">
        <v>1</v>
      </c>
      <c r="AJ17" s="54">
        <v>1</v>
      </c>
      <c r="AK17">
        <f t="shared" si="14"/>
        <v>1</v>
      </c>
      <c r="AL17" s="54">
        <v>1</v>
      </c>
      <c r="AM17" s="54">
        <v>1</v>
      </c>
      <c r="AN17" s="54">
        <v>1</v>
      </c>
      <c r="AO17" s="54">
        <v>1</v>
      </c>
      <c r="AP17" s="54">
        <v>1</v>
      </c>
      <c r="AQ17" s="54">
        <v>1</v>
      </c>
      <c r="AR17" s="54">
        <v>1</v>
      </c>
      <c r="AS17" s="54">
        <v>1</v>
      </c>
      <c r="AT17" s="54">
        <v>1</v>
      </c>
      <c r="AU17">
        <f t="shared" si="15"/>
        <v>42.715000000000018</v>
      </c>
      <c r="AV17">
        <f t="shared" si="16"/>
        <v>12.270000000000003</v>
      </c>
      <c r="AW17" s="54">
        <f t="shared" si="17"/>
        <v>13.589999999999996</v>
      </c>
      <c r="AX17">
        <f t="shared" si="18"/>
        <v>13.297499999999999</v>
      </c>
      <c r="AY17" s="54">
        <v>1</v>
      </c>
      <c r="AZ17" s="54">
        <v>1</v>
      </c>
      <c r="BA17" s="54">
        <v>1</v>
      </c>
      <c r="BB17">
        <v>4</v>
      </c>
      <c r="BG17">
        <f t="shared" si="2"/>
        <v>100</v>
      </c>
      <c r="BH17" s="11">
        <f t="shared" si="19"/>
        <v>6.9444444444444444E-5</v>
      </c>
    </row>
    <row r="18" spans="1:60" ht="48" x14ac:dyDescent="0.2">
      <c r="A18" s="3">
        <v>10</v>
      </c>
      <c r="B18" s="19" t="s">
        <v>1409</v>
      </c>
      <c r="C18" s="3" t="s">
        <v>192</v>
      </c>
      <c r="D18">
        <v>1</v>
      </c>
      <c r="E18">
        <v>1</v>
      </c>
      <c r="F18">
        <f t="shared" si="3"/>
        <v>1</v>
      </c>
      <c r="G18">
        <f t="shared" si="4"/>
        <v>16</v>
      </c>
      <c r="H18">
        <f t="shared" si="5"/>
        <v>16</v>
      </c>
      <c r="I18" s="54">
        <f t="shared" si="6"/>
        <v>103</v>
      </c>
      <c r="J18">
        <v>38</v>
      </c>
      <c r="K18">
        <f t="shared" si="7"/>
        <v>2.375</v>
      </c>
      <c r="L18">
        <f t="shared" si="8"/>
        <v>102</v>
      </c>
      <c r="M18" s="2">
        <f t="shared" si="9"/>
        <v>6.375</v>
      </c>
      <c r="N18">
        <v>0</v>
      </c>
      <c r="O18">
        <v>1</v>
      </c>
      <c r="P18">
        <v>1</v>
      </c>
      <c r="Q18">
        <v>0</v>
      </c>
      <c r="R18" s="54">
        <v>1</v>
      </c>
      <c r="S18">
        <v>1</v>
      </c>
      <c r="T18">
        <f t="shared" si="10"/>
        <v>0</v>
      </c>
      <c r="U18">
        <v>1</v>
      </c>
      <c r="V18">
        <v>1</v>
      </c>
      <c r="W18">
        <f t="shared" si="11"/>
        <v>0</v>
      </c>
      <c r="X18">
        <f t="shared" si="20"/>
        <v>1</v>
      </c>
      <c r="Y18" s="54">
        <v>1</v>
      </c>
      <c r="Z18" s="54">
        <v>1</v>
      </c>
      <c r="AA18" s="54">
        <v>1</v>
      </c>
      <c r="AB18" s="54">
        <v>1</v>
      </c>
      <c r="AC18" s="54">
        <v>1</v>
      </c>
      <c r="AD18" s="54">
        <v>1</v>
      </c>
      <c r="AE18" s="54">
        <v>1</v>
      </c>
      <c r="AF18">
        <f t="shared" si="12"/>
        <v>1</v>
      </c>
      <c r="AG18" s="54">
        <v>1</v>
      </c>
      <c r="AH18">
        <f t="shared" si="13"/>
        <v>1</v>
      </c>
      <c r="AI18" s="54">
        <v>1</v>
      </c>
      <c r="AJ18" s="54">
        <v>1</v>
      </c>
      <c r="AK18">
        <f t="shared" si="14"/>
        <v>1</v>
      </c>
      <c r="AL18" s="54">
        <v>1</v>
      </c>
      <c r="AM18" s="54">
        <v>1</v>
      </c>
      <c r="AN18" s="54">
        <v>1</v>
      </c>
      <c r="AO18" s="54">
        <v>1</v>
      </c>
      <c r="AP18" s="54">
        <v>1</v>
      </c>
      <c r="AQ18" s="54">
        <v>1</v>
      </c>
      <c r="AR18" s="54">
        <v>1</v>
      </c>
      <c r="AS18" s="54">
        <v>1</v>
      </c>
      <c r="AT18" s="54">
        <v>1</v>
      </c>
      <c r="AU18">
        <f t="shared" si="15"/>
        <v>-10.329999999999973</v>
      </c>
      <c r="AV18">
        <f t="shared" si="16"/>
        <v>18.675000000000001</v>
      </c>
      <c r="AW18" s="54">
        <f t="shared" si="17"/>
        <v>19.834999999999997</v>
      </c>
      <c r="AX18">
        <f t="shared" si="18"/>
        <v>16.596250000000005</v>
      </c>
      <c r="AY18" s="54">
        <v>1</v>
      </c>
      <c r="AZ18" s="54">
        <v>1</v>
      </c>
      <c r="BA18" s="54">
        <v>1</v>
      </c>
      <c r="BB18">
        <v>7</v>
      </c>
      <c r="BG18">
        <f t="shared" si="2"/>
        <v>62.5</v>
      </c>
      <c r="BH18" s="11">
        <f t="shared" si="19"/>
        <v>5.5555555555555558E-5</v>
      </c>
    </row>
    <row r="19" spans="1:60" ht="48" x14ac:dyDescent="0.2">
      <c r="A19" s="3" t="s">
        <v>147</v>
      </c>
      <c r="B19" s="19" t="s">
        <v>1410</v>
      </c>
      <c r="C19" s="22" t="s">
        <v>204</v>
      </c>
      <c r="D19">
        <v>1</v>
      </c>
      <c r="E19">
        <v>1</v>
      </c>
      <c r="F19">
        <f t="shared" si="3"/>
        <v>1</v>
      </c>
      <c r="G19">
        <f t="shared" si="4"/>
        <v>17</v>
      </c>
      <c r="H19">
        <f t="shared" si="5"/>
        <v>17</v>
      </c>
      <c r="I19" s="54">
        <f t="shared" si="6"/>
        <v>87</v>
      </c>
      <c r="J19">
        <v>31</v>
      </c>
      <c r="K19">
        <f t="shared" si="7"/>
        <v>1.8235294117647058</v>
      </c>
      <c r="L19">
        <f t="shared" si="8"/>
        <v>85</v>
      </c>
      <c r="M19" s="2">
        <f t="shared" si="9"/>
        <v>5</v>
      </c>
      <c r="N19">
        <v>0</v>
      </c>
      <c r="O19">
        <v>1</v>
      </c>
      <c r="P19">
        <v>1</v>
      </c>
      <c r="Q19">
        <v>0</v>
      </c>
      <c r="R19" s="54">
        <v>1</v>
      </c>
      <c r="S19">
        <v>1</v>
      </c>
      <c r="T19">
        <f t="shared" si="10"/>
        <v>0</v>
      </c>
      <c r="U19">
        <v>1</v>
      </c>
      <c r="V19">
        <v>1</v>
      </c>
      <c r="W19">
        <f t="shared" si="11"/>
        <v>0</v>
      </c>
      <c r="X19">
        <f t="shared" si="20"/>
        <v>1</v>
      </c>
      <c r="Y19" s="54">
        <v>0</v>
      </c>
      <c r="Z19" s="54">
        <v>1</v>
      </c>
      <c r="AA19" s="54">
        <v>0</v>
      </c>
      <c r="AB19" s="54">
        <v>1</v>
      </c>
      <c r="AC19" s="54">
        <v>1</v>
      </c>
      <c r="AD19" s="54">
        <v>1</v>
      </c>
      <c r="AE19" s="54">
        <v>1</v>
      </c>
      <c r="AF19">
        <f t="shared" si="12"/>
        <v>2</v>
      </c>
      <c r="AG19" s="54">
        <v>1</v>
      </c>
      <c r="AH19">
        <f t="shared" si="13"/>
        <v>1</v>
      </c>
      <c r="AI19" s="54">
        <v>1</v>
      </c>
      <c r="AJ19" s="54">
        <v>1</v>
      </c>
      <c r="AK19">
        <f t="shared" si="14"/>
        <v>1</v>
      </c>
      <c r="AL19" s="54">
        <v>1</v>
      </c>
      <c r="AM19" s="54">
        <v>1</v>
      </c>
      <c r="AN19" s="54">
        <v>1</v>
      </c>
      <c r="AO19" s="54">
        <v>1</v>
      </c>
      <c r="AP19" s="54">
        <v>1</v>
      </c>
      <c r="AQ19" s="54">
        <v>1</v>
      </c>
      <c r="AR19" s="54">
        <v>1</v>
      </c>
      <c r="AS19" s="54">
        <v>1</v>
      </c>
      <c r="AT19" s="54">
        <v>1</v>
      </c>
      <c r="AU19">
        <f t="shared" si="15"/>
        <v>35.309411764705914</v>
      </c>
      <c r="AV19">
        <f t="shared" si="16"/>
        <v>12.55764705882353</v>
      </c>
      <c r="AW19" s="54">
        <f t="shared" si="17"/>
        <v>11.858823529411762</v>
      </c>
      <c r="AX19">
        <f t="shared" si="18"/>
        <v>10.619999999999997</v>
      </c>
      <c r="AY19" s="54">
        <v>1</v>
      </c>
      <c r="AZ19" s="54">
        <v>1</v>
      </c>
      <c r="BA19" s="54">
        <v>1</v>
      </c>
      <c r="BB19">
        <v>6</v>
      </c>
      <c r="BG19">
        <f t="shared" si="2"/>
        <v>117.64705882352941</v>
      </c>
      <c r="BH19" s="11">
        <f t="shared" si="19"/>
        <v>5.902777777777778E-5</v>
      </c>
    </row>
    <row r="20" spans="1:60" ht="32" x14ac:dyDescent="0.2">
      <c r="A20" s="3" t="s">
        <v>148</v>
      </c>
      <c r="B20" s="19" t="s">
        <v>1411</v>
      </c>
      <c r="C20" s="3" t="s">
        <v>192</v>
      </c>
      <c r="D20">
        <v>1</v>
      </c>
      <c r="E20">
        <v>1</v>
      </c>
      <c r="F20">
        <f t="shared" si="3"/>
        <v>1</v>
      </c>
      <c r="G20">
        <f t="shared" si="4"/>
        <v>8</v>
      </c>
      <c r="H20">
        <f t="shared" si="5"/>
        <v>8</v>
      </c>
      <c r="I20" s="54">
        <f t="shared" si="6"/>
        <v>57</v>
      </c>
      <c r="J20">
        <v>18</v>
      </c>
      <c r="K20">
        <f t="shared" si="7"/>
        <v>2.25</v>
      </c>
      <c r="L20">
        <f t="shared" si="8"/>
        <v>55</v>
      </c>
      <c r="M20" s="2">
        <f t="shared" si="9"/>
        <v>6.875</v>
      </c>
      <c r="N20">
        <v>0</v>
      </c>
      <c r="O20">
        <v>1</v>
      </c>
      <c r="P20">
        <v>1</v>
      </c>
      <c r="Q20">
        <v>1</v>
      </c>
      <c r="R20" s="54">
        <v>1</v>
      </c>
      <c r="S20">
        <v>1</v>
      </c>
      <c r="T20">
        <f t="shared" si="10"/>
        <v>1</v>
      </c>
      <c r="U20">
        <v>1</v>
      </c>
      <c r="V20">
        <v>1</v>
      </c>
      <c r="W20">
        <f t="shared" si="11"/>
        <v>1</v>
      </c>
      <c r="X20">
        <f t="shared" si="20"/>
        <v>1</v>
      </c>
      <c r="Y20" s="54">
        <v>1</v>
      </c>
      <c r="Z20" s="54">
        <v>1</v>
      </c>
      <c r="AA20" s="54">
        <v>1</v>
      </c>
      <c r="AB20" s="54">
        <v>1</v>
      </c>
      <c r="AC20" s="54">
        <v>1</v>
      </c>
      <c r="AD20" s="54">
        <v>1</v>
      </c>
      <c r="AE20" s="54">
        <v>1</v>
      </c>
      <c r="AF20">
        <f t="shared" si="12"/>
        <v>2</v>
      </c>
      <c r="AG20" s="54">
        <v>1</v>
      </c>
      <c r="AH20">
        <f t="shared" si="13"/>
        <v>1</v>
      </c>
      <c r="AI20" s="54">
        <v>0</v>
      </c>
      <c r="AJ20" s="54">
        <v>1</v>
      </c>
      <c r="AK20">
        <f t="shared" si="14"/>
        <v>1</v>
      </c>
      <c r="AL20" s="54">
        <v>1</v>
      </c>
      <c r="AM20" s="54">
        <v>1</v>
      </c>
      <c r="AN20" s="54">
        <v>1</v>
      </c>
      <c r="AO20" s="54">
        <v>1</v>
      </c>
      <c r="AP20" s="54">
        <v>1</v>
      </c>
      <c r="AQ20" s="54">
        <v>1</v>
      </c>
      <c r="AR20" s="54">
        <v>1</v>
      </c>
      <c r="AS20" s="54">
        <v>1</v>
      </c>
      <c r="AT20" s="54">
        <v>1</v>
      </c>
      <c r="AU20">
        <f t="shared" si="15"/>
        <v>8.3650000000000144</v>
      </c>
      <c r="AV20">
        <f t="shared" si="16"/>
        <v>14.080000000000002</v>
      </c>
      <c r="AW20" s="54">
        <f t="shared" si="17"/>
        <v>20.924999999999994</v>
      </c>
      <c r="AX20">
        <f t="shared" si="18"/>
        <v>14.951250000000002</v>
      </c>
      <c r="AY20" s="54">
        <v>1</v>
      </c>
      <c r="AZ20" s="54">
        <v>1</v>
      </c>
      <c r="BA20" s="54">
        <v>1</v>
      </c>
      <c r="BB20">
        <v>4</v>
      </c>
      <c r="BG20">
        <f t="shared" si="2"/>
        <v>250</v>
      </c>
      <c r="BH20" s="11">
        <f t="shared" si="19"/>
        <v>2.7777777777777779E-5</v>
      </c>
    </row>
    <row r="21" spans="1:60" ht="32" x14ac:dyDescent="0.2">
      <c r="A21" s="3">
        <v>12</v>
      </c>
      <c r="B21" s="19" t="s">
        <v>1412</v>
      </c>
      <c r="C21" s="3" t="s">
        <v>192</v>
      </c>
      <c r="D21">
        <v>1</v>
      </c>
      <c r="E21">
        <v>1</v>
      </c>
      <c r="F21">
        <f t="shared" si="3"/>
        <v>1</v>
      </c>
      <c r="G21">
        <f t="shared" si="4"/>
        <v>10</v>
      </c>
      <c r="H21">
        <f t="shared" si="5"/>
        <v>10</v>
      </c>
      <c r="I21" s="54">
        <f t="shared" si="6"/>
        <v>44</v>
      </c>
      <c r="J21">
        <v>13</v>
      </c>
      <c r="K21">
        <f t="shared" si="7"/>
        <v>1.3</v>
      </c>
      <c r="L21">
        <f t="shared" si="8"/>
        <v>43</v>
      </c>
      <c r="M21" s="2">
        <f t="shared" si="9"/>
        <v>4.3</v>
      </c>
      <c r="N21">
        <v>1</v>
      </c>
      <c r="O21">
        <v>1</v>
      </c>
      <c r="P21">
        <v>1</v>
      </c>
      <c r="Q21">
        <v>1</v>
      </c>
      <c r="R21" s="54">
        <v>1</v>
      </c>
      <c r="S21">
        <v>1</v>
      </c>
      <c r="T21">
        <f t="shared" si="10"/>
        <v>1</v>
      </c>
      <c r="U21">
        <v>1</v>
      </c>
      <c r="V21">
        <v>1</v>
      </c>
      <c r="W21">
        <f t="shared" si="11"/>
        <v>1</v>
      </c>
      <c r="X21">
        <f t="shared" si="20"/>
        <v>1</v>
      </c>
      <c r="Y21" s="54">
        <v>1</v>
      </c>
      <c r="Z21" s="54">
        <v>1</v>
      </c>
      <c r="AA21" s="54">
        <v>1</v>
      </c>
      <c r="AB21" s="54">
        <v>1</v>
      </c>
      <c r="AC21" s="54">
        <v>1</v>
      </c>
      <c r="AD21" s="54">
        <v>1</v>
      </c>
      <c r="AE21" s="54">
        <v>1</v>
      </c>
      <c r="AF21">
        <f t="shared" si="12"/>
        <v>1</v>
      </c>
      <c r="AG21" s="54">
        <v>1</v>
      </c>
      <c r="AH21">
        <f t="shared" si="13"/>
        <v>1</v>
      </c>
      <c r="AI21" s="54">
        <v>1</v>
      </c>
      <c r="AJ21" s="54">
        <v>1</v>
      </c>
      <c r="AK21">
        <f t="shared" si="14"/>
        <v>1</v>
      </c>
      <c r="AL21" s="54">
        <v>1</v>
      </c>
      <c r="AM21" s="54">
        <v>1</v>
      </c>
      <c r="AN21" s="54">
        <v>1</v>
      </c>
      <c r="AO21" s="54">
        <v>1</v>
      </c>
      <c r="AP21" s="54">
        <v>1</v>
      </c>
      <c r="AQ21" s="54">
        <v>1</v>
      </c>
      <c r="AR21" s="54">
        <v>1</v>
      </c>
      <c r="AS21" s="54">
        <v>1</v>
      </c>
      <c r="AT21" s="54">
        <v>1</v>
      </c>
      <c r="AU21">
        <f t="shared" si="15"/>
        <v>86.705000000000013</v>
      </c>
      <c r="AV21">
        <f t="shared" si="16"/>
        <v>3.6500000000000021</v>
      </c>
      <c r="AW21" s="54">
        <f t="shared" si="17"/>
        <v>6.5239999999999938</v>
      </c>
      <c r="AX21">
        <f t="shared" si="18"/>
        <v>3.8230000000000004</v>
      </c>
      <c r="AY21" s="54">
        <v>1</v>
      </c>
      <c r="AZ21" s="54">
        <v>1</v>
      </c>
      <c r="BA21" s="54">
        <v>1</v>
      </c>
      <c r="BB21">
        <v>1</v>
      </c>
      <c r="BG21">
        <f t="shared" si="2"/>
        <v>100</v>
      </c>
      <c r="BH21" s="11">
        <f t="shared" si="19"/>
        <v>3.4722222222222222E-5</v>
      </c>
    </row>
    <row r="22" spans="1:60" ht="32" x14ac:dyDescent="0.2">
      <c r="A22" s="3">
        <v>13</v>
      </c>
      <c r="B22" s="19" t="s">
        <v>1413</v>
      </c>
      <c r="C22" s="3" t="s">
        <v>192</v>
      </c>
      <c r="D22">
        <v>1</v>
      </c>
      <c r="E22">
        <v>1</v>
      </c>
      <c r="F22">
        <f t="shared" si="3"/>
        <v>1</v>
      </c>
      <c r="G22">
        <f t="shared" si="4"/>
        <v>10</v>
      </c>
      <c r="H22">
        <f t="shared" si="5"/>
        <v>10</v>
      </c>
      <c r="I22" s="54">
        <f t="shared" si="6"/>
        <v>45</v>
      </c>
      <c r="J22">
        <v>12</v>
      </c>
      <c r="K22">
        <f t="shared" si="7"/>
        <v>1.2</v>
      </c>
      <c r="L22">
        <f t="shared" si="8"/>
        <v>44</v>
      </c>
      <c r="M22" s="2">
        <f t="shared" si="9"/>
        <v>4.4000000000000004</v>
      </c>
      <c r="N22">
        <v>1</v>
      </c>
      <c r="O22">
        <v>1</v>
      </c>
      <c r="P22">
        <v>1</v>
      </c>
      <c r="Q22">
        <v>1</v>
      </c>
      <c r="R22" s="54">
        <v>1</v>
      </c>
      <c r="S22">
        <v>1</v>
      </c>
      <c r="T22">
        <f t="shared" si="10"/>
        <v>1</v>
      </c>
      <c r="U22">
        <v>1</v>
      </c>
      <c r="V22">
        <v>1</v>
      </c>
      <c r="W22">
        <f t="shared" si="11"/>
        <v>1</v>
      </c>
      <c r="X22">
        <f t="shared" si="20"/>
        <v>1</v>
      </c>
      <c r="Y22" s="54">
        <v>1</v>
      </c>
      <c r="Z22" s="54">
        <v>1</v>
      </c>
      <c r="AA22" s="54">
        <v>1</v>
      </c>
      <c r="AB22" s="54">
        <v>1</v>
      </c>
      <c r="AC22" s="54">
        <v>1</v>
      </c>
      <c r="AD22" s="54">
        <v>1</v>
      </c>
      <c r="AE22" s="54">
        <v>1</v>
      </c>
      <c r="AF22">
        <f t="shared" si="12"/>
        <v>1</v>
      </c>
      <c r="AG22" s="54">
        <v>1</v>
      </c>
      <c r="AH22">
        <f t="shared" si="13"/>
        <v>1</v>
      </c>
      <c r="AI22" s="54">
        <v>1</v>
      </c>
      <c r="AJ22" s="54">
        <v>1</v>
      </c>
      <c r="AK22">
        <f t="shared" si="14"/>
        <v>1</v>
      </c>
      <c r="AL22" s="54">
        <v>1</v>
      </c>
      <c r="AM22" s="54">
        <v>1</v>
      </c>
      <c r="AN22" s="54">
        <v>1</v>
      </c>
      <c r="AO22" s="54">
        <v>1</v>
      </c>
      <c r="AP22" s="54">
        <v>1</v>
      </c>
      <c r="AQ22" s="54">
        <v>1</v>
      </c>
      <c r="AR22" s="54">
        <v>1</v>
      </c>
      <c r="AS22" s="54">
        <v>1</v>
      </c>
      <c r="AT22" s="54">
        <v>1</v>
      </c>
      <c r="AU22">
        <f t="shared" si="15"/>
        <v>95.16500000000002</v>
      </c>
      <c r="AV22">
        <f t="shared" si="16"/>
        <v>2.4700000000000024</v>
      </c>
      <c r="AW22" s="54">
        <f t="shared" si="17"/>
        <v>7.1119999999999983</v>
      </c>
      <c r="AX22">
        <f t="shared" si="18"/>
        <v>4.2940000000000005</v>
      </c>
      <c r="AY22" s="54">
        <v>1</v>
      </c>
      <c r="AZ22" s="54">
        <v>1</v>
      </c>
      <c r="BA22" s="54">
        <v>1</v>
      </c>
      <c r="BB22">
        <v>0</v>
      </c>
      <c r="BG22">
        <f t="shared" si="2"/>
        <v>100</v>
      </c>
      <c r="BH22" s="11">
        <f t="shared" si="19"/>
        <v>3.4722222222222222E-5</v>
      </c>
    </row>
    <row r="23" spans="1:60" ht="32" x14ac:dyDescent="0.2">
      <c r="A23" s="3" t="s">
        <v>163</v>
      </c>
      <c r="B23" s="19" t="s">
        <v>1365</v>
      </c>
      <c r="C23" s="3" t="s">
        <v>192</v>
      </c>
      <c r="D23">
        <v>1</v>
      </c>
      <c r="E23">
        <v>1</v>
      </c>
      <c r="F23">
        <f t="shared" si="3"/>
        <v>1</v>
      </c>
      <c r="G23">
        <f t="shared" si="4"/>
        <v>11</v>
      </c>
      <c r="H23">
        <f t="shared" si="5"/>
        <v>11</v>
      </c>
      <c r="I23" s="54">
        <f t="shared" si="6"/>
        <v>63</v>
      </c>
      <c r="J23">
        <v>20</v>
      </c>
      <c r="K23">
        <f t="shared" si="7"/>
        <v>1.8181818181818181</v>
      </c>
      <c r="L23">
        <f t="shared" si="8"/>
        <v>62</v>
      </c>
      <c r="M23" s="2">
        <f t="shared" si="9"/>
        <v>5.6363636363636367</v>
      </c>
      <c r="N23">
        <v>0</v>
      </c>
      <c r="O23">
        <v>1</v>
      </c>
      <c r="P23">
        <v>1</v>
      </c>
      <c r="Q23" s="30">
        <v>1</v>
      </c>
      <c r="R23" s="54">
        <v>1</v>
      </c>
      <c r="S23">
        <v>1</v>
      </c>
      <c r="T23">
        <f t="shared" si="10"/>
        <v>1</v>
      </c>
      <c r="U23">
        <v>1</v>
      </c>
      <c r="V23">
        <v>1</v>
      </c>
      <c r="W23">
        <f t="shared" si="11"/>
        <v>1</v>
      </c>
      <c r="X23">
        <f t="shared" si="20"/>
        <v>1</v>
      </c>
      <c r="Y23" s="54">
        <v>1</v>
      </c>
      <c r="Z23" s="54">
        <v>1</v>
      </c>
      <c r="AA23" s="54">
        <v>1</v>
      </c>
      <c r="AB23" s="54">
        <v>1</v>
      </c>
      <c r="AC23" s="54">
        <v>1</v>
      </c>
      <c r="AD23" s="54">
        <v>1</v>
      </c>
      <c r="AE23" s="54">
        <v>1</v>
      </c>
      <c r="AF23">
        <f t="shared" si="12"/>
        <v>1</v>
      </c>
      <c r="AG23" s="54">
        <v>1</v>
      </c>
      <c r="AH23">
        <f t="shared" si="13"/>
        <v>1</v>
      </c>
      <c r="AI23" s="54">
        <v>1</v>
      </c>
      <c r="AJ23" s="54">
        <v>1</v>
      </c>
      <c r="AK23">
        <f t="shared" si="14"/>
        <v>1</v>
      </c>
      <c r="AL23" s="54">
        <v>1</v>
      </c>
      <c r="AM23" s="54">
        <v>1</v>
      </c>
      <c r="AN23" s="54">
        <v>1</v>
      </c>
      <c r="AO23" s="54">
        <v>1</v>
      </c>
      <c r="AP23" s="54">
        <v>1</v>
      </c>
      <c r="AQ23" s="54">
        <v>1</v>
      </c>
      <c r="AR23" s="54">
        <v>1</v>
      </c>
      <c r="AS23" s="54">
        <v>1</v>
      </c>
      <c r="AT23" s="54">
        <v>1</v>
      </c>
      <c r="AU23">
        <f t="shared" si="15"/>
        <v>41.851818181818196</v>
      </c>
      <c r="AV23">
        <f t="shared" si="16"/>
        <v>10.154545454545456</v>
      </c>
      <c r="AW23" s="54">
        <f t="shared" si="17"/>
        <v>14.650909090909089</v>
      </c>
      <c r="AX23">
        <f t="shared" si="18"/>
        <v>10.617272727272727</v>
      </c>
      <c r="AY23" s="54">
        <v>1</v>
      </c>
      <c r="AZ23" s="54">
        <v>1</v>
      </c>
      <c r="BA23" s="54">
        <v>1</v>
      </c>
      <c r="BB23">
        <v>4</v>
      </c>
      <c r="BG23">
        <f t="shared" si="2"/>
        <v>90.909090909090907</v>
      </c>
      <c r="BH23" s="11">
        <f t="shared" si="19"/>
        <v>3.8194444444444444E-5</v>
      </c>
    </row>
    <row r="24" spans="1:60" ht="32" x14ac:dyDescent="0.2">
      <c r="A24" s="3" t="s">
        <v>164</v>
      </c>
      <c r="B24" s="19" t="s">
        <v>1366</v>
      </c>
      <c r="C24" s="3" t="s">
        <v>192</v>
      </c>
      <c r="D24">
        <v>1</v>
      </c>
      <c r="E24">
        <v>1</v>
      </c>
      <c r="F24">
        <f t="shared" si="3"/>
        <v>1</v>
      </c>
      <c r="G24">
        <f t="shared" si="4"/>
        <v>11</v>
      </c>
      <c r="H24">
        <f t="shared" si="5"/>
        <v>11</v>
      </c>
      <c r="I24" s="54">
        <f t="shared" si="6"/>
        <v>57</v>
      </c>
      <c r="J24">
        <v>16</v>
      </c>
      <c r="K24">
        <f t="shared" si="7"/>
        <v>1.4545454545454546</v>
      </c>
      <c r="L24">
        <f t="shared" si="8"/>
        <v>56</v>
      </c>
      <c r="M24" s="2">
        <f t="shared" si="9"/>
        <v>5.0909090909090908</v>
      </c>
      <c r="N24">
        <v>1</v>
      </c>
      <c r="O24">
        <v>1</v>
      </c>
      <c r="P24">
        <v>1</v>
      </c>
      <c r="Q24">
        <v>1</v>
      </c>
      <c r="R24" s="54">
        <v>1</v>
      </c>
      <c r="S24">
        <v>1</v>
      </c>
      <c r="T24">
        <f t="shared" si="10"/>
        <v>1</v>
      </c>
      <c r="U24">
        <v>1</v>
      </c>
      <c r="V24">
        <v>1</v>
      </c>
      <c r="W24">
        <f t="shared" si="11"/>
        <v>1</v>
      </c>
      <c r="X24">
        <f t="shared" si="20"/>
        <v>1</v>
      </c>
      <c r="Y24" s="54">
        <v>1</v>
      </c>
      <c r="Z24" s="54">
        <v>1</v>
      </c>
      <c r="AA24" s="54">
        <v>1</v>
      </c>
      <c r="AB24" s="54">
        <v>1</v>
      </c>
      <c r="AC24" s="54">
        <v>1</v>
      </c>
      <c r="AD24" s="54">
        <v>1</v>
      </c>
      <c r="AE24" s="54">
        <v>1</v>
      </c>
      <c r="AF24">
        <f t="shared" si="12"/>
        <v>1</v>
      </c>
      <c r="AG24" s="54">
        <v>1</v>
      </c>
      <c r="AH24">
        <f t="shared" si="13"/>
        <v>1</v>
      </c>
      <c r="AI24" s="54">
        <v>1</v>
      </c>
      <c r="AJ24" s="54">
        <v>1</v>
      </c>
      <c r="AK24">
        <f t="shared" si="14"/>
        <v>1</v>
      </c>
      <c r="AL24" s="54">
        <v>1</v>
      </c>
      <c r="AM24" s="54">
        <v>0</v>
      </c>
      <c r="AN24" s="54">
        <v>1</v>
      </c>
      <c r="AO24" s="54">
        <v>1</v>
      </c>
      <c r="AP24" s="54">
        <v>1</v>
      </c>
      <c r="AQ24" s="54">
        <v>1</v>
      </c>
      <c r="AR24" s="54">
        <v>1</v>
      </c>
      <c r="AS24" s="54">
        <v>1</v>
      </c>
      <c r="AT24" s="54">
        <v>1</v>
      </c>
      <c r="AU24">
        <f t="shared" si="15"/>
        <v>72.615454545454554</v>
      </c>
      <c r="AV24">
        <f t="shared" si="16"/>
        <v>5.8636363636363633</v>
      </c>
      <c r="AW24" s="54">
        <f t="shared" si="17"/>
        <v>11.443636363636362</v>
      </c>
      <c r="AX24">
        <f t="shared" si="18"/>
        <v>8.048181818181817</v>
      </c>
      <c r="AY24" s="54">
        <v>1</v>
      </c>
      <c r="AZ24" s="54">
        <v>1</v>
      </c>
      <c r="BA24" s="54">
        <v>1</v>
      </c>
      <c r="BB24">
        <v>2</v>
      </c>
      <c r="BG24">
        <f t="shared" si="2"/>
        <v>90.909090909090907</v>
      </c>
      <c r="BH24" s="11">
        <f t="shared" si="19"/>
        <v>3.8194444444444444E-5</v>
      </c>
    </row>
    <row r="25" spans="1:60" ht="48" x14ac:dyDescent="0.2">
      <c r="A25" s="3" t="s">
        <v>165</v>
      </c>
      <c r="B25" s="19" t="s">
        <v>1414</v>
      </c>
      <c r="C25" s="3" t="s">
        <v>203</v>
      </c>
      <c r="D25">
        <v>1</v>
      </c>
      <c r="E25">
        <v>1</v>
      </c>
      <c r="F25">
        <f t="shared" si="3"/>
        <v>1</v>
      </c>
      <c r="G25">
        <f t="shared" si="4"/>
        <v>13</v>
      </c>
      <c r="H25">
        <f t="shared" si="5"/>
        <v>13</v>
      </c>
      <c r="I25" s="54">
        <f t="shared" si="6"/>
        <v>74</v>
      </c>
      <c r="J25">
        <v>20</v>
      </c>
      <c r="K25">
        <f t="shared" si="7"/>
        <v>1.5384615384615385</v>
      </c>
      <c r="L25">
        <f t="shared" si="8"/>
        <v>72</v>
      </c>
      <c r="M25" s="2">
        <f t="shared" si="9"/>
        <v>5.5384615384615383</v>
      </c>
      <c r="N25">
        <v>1</v>
      </c>
      <c r="O25">
        <v>1</v>
      </c>
      <c r="P25">
        <v>1</v>
      </c>
      <c r="Q25">
        <v>1</v>
      </c>
      <c r="R25" s="54">
        <v>1</v>
      </c>
      <c r="S25">
        <v>1</v>
      </c>
      <c r="T25">
        <f t="shared" si="10"/>
        <v>1</v>
      </c>
      <c r="U25">
        <v>1</v>
      </c>
      <c r="V25">
        <v>1</v>
      </c>
      <c r="W25">
        <f t="shared" si="11"/>
        <v>1</v>
      </c>
      <c r="X25">
        <f t="shared" si="20"/>
        <v>1</v>
      </c>
      <c r="Y25" s="54">
        <v>1</v>
      </c>
      <c r="Z25" s="54">
        <v>1</v>
      </c>
      <c r="AA25" s="54">
        <v>1</v>
      </c>
      <c r="AB25" s="54">
        <v>1</v>
      </c>
      <c r="AC25" s="54">
        <v>1</v>
      </c>
      <c r="AD25" s="54">
        <v>1</v>
      </c>
      <c r="AE25" s="54">
        <v>1</v>
      </c>
      <c r="AF25">
        <f t="shared" si="12"/>
        <v>2</v>
      </c>
      <c r="AG25" s="54">
        <v>1</v>
      </c>
      <c r="AH25">
        <f t="shared" si="13"/>
        <v>1</v>
      </c>
      <c r="AI25" s="54">
        <v>1</v>
      </c>
      <c r="AJ25" s="54">
        <v>1</v>
      </c>
      <c r="AK25">
        <f t="shared" si="14"/>
        <v>1</v>
      </c>
      <c r="AL25" s="54">
        <v>1</v>
      </c>
      <c r="AM25" s="54">
        <v>1</v>
      </c>
      <c r="AN25" s="54">
        <v>0</v>
      </c>
      <c r="AO25" s="54">
        <v>1</v>
      </c>
      <c r="AP25" s="54">
        <v>1</v>
      </c>
      <c r="AQ25" s="54">
        <v>1</v>
      </c>
      <c r="AR25" s="54">
        <v>0</v>
      </c>
      <c r="AS25" s="54">
        <v>1</v>
      </c>
      <c r="AT25" s="54">
        <v>1</v>
      </c>
      <c r="AU25">
        <f t="shared" si="15"/>
        <v>63.486153846153847</v>
      </c>
      <c r="AV25">
        <f t="shared" si="16"/>
        <v>7.6338461538461573</v>
      </c>
      <c r="AW25" s="54">
        <f t="shared" si="17"/>
        <v>14.489230769230769</v>
      </c>
      <c r="AX25">
        <f t="shared" si="18"/>
        <v>11.156153846153849</v>
      </c>
      <c r="AY25" s="54">
        <v>1</v>
      </c>
      <c r="AZ25" s="54">
        <v>1</v>
      </c>
      <c r="BA25" s="54">
        <v>1</v>
      </c>
      <c r="BB25">
        <v>5</v>
      </c>
      <c r="BG25">
        <f t="shared" si="2"/>
        <v>153.84615384615387</v>
      </c>
      <c r="BH25" s="11">
        <f t="shared" si="19"/>
        <v>4.5138888888888894E-5</v>
      </c>
    </row>
    <row r="26" spans="1:60" ht="48" x14ac:dyDescent="0.2">
      <c r="A26" s="3" t="s">
        <v>166</v>
      </c>
      <c r="B26" s="19" t="s">
        <v>1415</v>
      </c>
      <c r="C26" s="3" t="s">
        <v>203</v>
      </c>
      <c r="D26">
        <v>1</v>
      </c>
      <c r="E26">
        <v>1</v>
      </c>
      <c r="F26">
        <f t="shared" si="3"/>
        <v>1</v>
      </c>
      <c r="G26">
        <f t="shared" si="4"/>
        <v>16</v>
      </c>
      <c r="H26">
        <f t="shared" si="5"/>
        <v>16</v>
      </c>
      <c r="I26" s="54">
        <f t="shared" si="6"/>
        <v>92</v>
      </c>
      <c r="J26">
        <v>28</v>
      </c>
      <c r="K26">
        <f t="shared" si="7"/>
        <v>1.75</v>
      </c>
      <c r="L26">
        <f t="shared" si="8"/>
        <v>90</v>
      </c>
      <c r="M26" s="2">
        <f t="shared" si="9"/>
        <v>5.625</v>
      </c>
      <c r="N26">
        <v>1</v>
      </c>
      <c r="O26">
        <v>1</v>
      </c>
      <c r="P26">
        <v>1</v>
      </c>
      <c r="Q26">
        <v>1</v>
      </c>
      <c r="R26" s="54">
        <v>1</v>
      </c>
      <c r="S26">
        <v>1</v>
      </c>
      <c r="T26">
        <f t="shared" si="10"/>
        <v>1</v>
      </c>
      <c r="U26">
        <v>1</v>
      </c>
      <c r="V26">
        <v>1</v>
      </c>
      <c r="W26">
        <f t="shared" si="11"/>
        <v>1</v>
      </c>
      <c r="X26">
        <f t="shared" si="20"/>
        <v>1</v>
      </c>
      <c r="Y26" s="54">
        <v>1</v>
      </c>
      <c r="Z26" s="54">
        <v>1</v>
      </c>
      <c r="AA26" s="54">
        <v>1</v>
      </c>
      <c r="AB26" s="54">
        <v>1</v>
      </c>
      <c r="AC26" s="54">
        <v>1</v>
      </c>
      <c r="AD26" s="54">
        <v>1</v>
      </c>
      <c r="AE26" s="54">
        <v>1</v>
      </c>
      <c r="AF26">
        <f t="shared" si="12"/>
        <v>2</v>
      </c>
      <c r="AG26" s="54">
        <v>1</v>
      </c>
      <c r="AH26">
        <f t="shared" si="13"/>
        <v>1</v>
      </c>
      <c r="AI26" s="54">
        <v>1</v>
      </c>
      <c r="AJ26" s="54">
        <v>1</v>
      </c>
      <c r="AK26">
        <f t="shared" si="14"/>
        <v>1</v>
      </c>
      <c r="AL26" s="54">
        <v>1</v>
      </c>
      <c r="AM26" s="54">
        <v>1</v>
      </c>
      <c r="AN26" s="54">
        <v>0</v>
      </c>
      <c r="AO26" s="54">
        <v>1</v>
      </c>
      <c r="AP26" s="54">
        <v>1</v>
      </c>
      <c r="AQ26" s="54">
        <v>1</v>
      </c>
      <c r="AR26" s="54">
        <v>0</v>
      </c>
      <c r="AS26" s="54">
        <v>1</v>
      </c>
      <c r="AT26" s="54">
        <v>1</v>
      </c>
      <c r="AU26">
        <f t="shared" si="15"/>
        <v>42.54500000000003</v>
      </c>
      <c r="AV26">
        <f t="shared" si="16"/>
        <v>11.3</v>
      </c>
      <c r="AW26" s="54">
        <f t="shared" si="17"/>
        <v>15.424999999999994</v>
      </c>
      <c r="AX26">
        <f t="shared" si="18"/>
        <v>13.063749999999999</v>
      </c>
      <c r="AY26" s="54">
        <v>1</v>
      </c>
      <c r="AZ26" s="54">
        <v>1</v>
      </c>
      <c r="BA26" s="54">
        <v>1</v>
      </c>
      <c r="BB26">
        <v>6</v>
      </c>
      <c r="BG26">
        <f t="shared" si="2"/>
        <v>125</v>
      </c>
      <c r="BH26" s="11">
        <f t="shared" si="19"/>
        <v>5.5555555555555558E-5</v>
      </c>
    </row>
    <row r="27" spans="1:60" ht="32" x14ac:dyDescent="0.2">
      <c r="A27" s="3" t="s">
        <v>167</v>
      </c>
      <c r="B27" s="19" t="s">
        <v>1416</v>
      </c>
      <c r="C27" s="3" t="s">
        <v>203</v>
      </c>
      <c r="D27">
        <v>1</v>
      </c>
      <c r="E27">
        <v>1</v>
      </c>
      <c r="F27">
        <f t="shared" si="3"/>
        <v>1</v>
      </c>
      <c r="G27">
        <f t="shared" si="4"/>
        <v>12</v>
      </c>
      <c r="H27">
        <f t="shared" si="5"/>
        <v>12</v>
      </c>
      <c r="I27" s="54">
        <f t="shared" si="6"/>
        <v>67</v>
      </c>
      <c r="J27">
        <v>18</v>
      </c>
      <c r="K27">
        <f t="shared" si="7"/>
        <v>1.5</v>
      </c>
      <c r="L27">
        <f t="shared" si="8"/>
        <v>65</v>
      </c>
      <c r="M27" s="2">
        <f t="shared" si="9"/>
        <v>5.416666666666667</v>
      </c>
      <c r="N27">
        <v>1</v>
      </c>
      <c r="O27">
        <v>1</v>
      </c>
      <c r="P27">
        <v>1</v>
      </c>
      <c r="Q27">
        <v>1</v>
      </c>
      <c r="R27" s="54">
        <v>1</v>
      </c>
      <c r="S27">
        <v>1</v>
      </c>
      <c r="T27">
        <f t="shared" si="10"/>
        <v>1</v>
      </c>
      <c r="U27">
        <v>1</v>
      </c>
      <c r="V27">
        <v>1</v>
      </c>
      <c r="W27">
        <f t="shared" si="11"/>
        <v>1</v>
      </c>
      <c r="X27">
        <f t="shared" si="20"/>
        <v>1</v>
      </c>
      <c r="Y27" s="54">
        <v>0</v>
      </c>
      <c r="Z27" s="54">
        <v>1</v>
      </c>
      <c r="AA27" s="54">
        <v>1</v>
      </c>
      <c r="AB27" s="54">
        <v>1</v>
      </c>
      <c r="AC27" s="54">
        <v>1</v>
      </c>
      <c r="AD27" s="54">
        <v>1</v>
      </c>
      <c r="AE27" s="54">
        <v>1</v>
      </c>
      <c r="AF27">
        <f t="shared" si="12"/>
        <v>2</v>
      </c>
      <c r="AG27" s="54">
        <v>1</v>
      </c>
      <c r="AH27">
        <f t="shared" si="13"/>
        <v>1</v>
      </c>
      <c r="AI27" s="54">
        <v>1</v>
      </c>
      <c r="AJ27" s="54">
        <v>1</v>
      </c>
      <c r="AK27">
        <f t="shared" si="14"/>
        <v>1</v>
      </c>
      <c r="AL27" s="54">
        <v>1</v>
      </c>
      <c r="AM27" s="54">
        <v>1</v>
      </c>
      <c r="AN27" s="54">
        <v>1</v>
      </c>
      <c r="AO27" s="54">
        <v>1</v>
      </c>
      <c r="AP27" s="54">
        <v>1</v>
      </c>
      <c r="AQ27" s="54">
        <v>1</v>
      </c>
      <c r="AR27" s="54">
        <v>0</v>
      </c>
      <c r="AS27" s="54">
        <v>1</v>
      </c>
      <c r="AT27" s="54">
        <v>1</v>
      </c>
      <c r="AU27">
        <f t="shared" si="15"/>
        <v>67.755000000000024</v>
      </c>
      <c r="AV27">
        <f t="shared" si="16"/>
        <v>6.7900000000000027</v>
      </c>
      <c r="AW27" s="54">
        <f t="shared" si="17"/>
        <v>13.583333333333336</v>
      </c>
      <c r="AX27">
        <f t="shared" si="18"/>
        <v>10.082500000000003</v>
      </c>
      <c r="AY27" s="54">
        <v>1</v>
      </c>
      <c r="AZ27" s="54">
        <v>1</v>
      </c>
      <c r="BA27" s="54">
        <v>1</v>
      </c>
      <c r="BB27">
        <v>3</v>
      </c>
      <c r="BG27">
        <f t="shared" si="2"/>
        <v>166.66666666666666</v>
      </c>
      <c r="BH27" s="11">
        <f t="shared" si="19"/>
        <v>4.1666666666666665E-5</v>
      </c>
    </row>
    <row r="28" spans="1:60" ht="32" x14ac:dyDescent="0.2">
      <c r="A28" s="3" t="s">
        <v>168</v>
      </c>
      <c r="B28" s="19" t="s">
        <v>1370</v>
      </c>
      <c r="C28" s="3" t="s">
        <v>192</v>
      </c>
      <c r="D28">
        <v>1</v>
      </c>
      <c r="E28">
        <v>1</v>
      </c>
      <c r="F28">
        <f t="shared" si="3"/>
        <v>1</v>
      </c>
      <c r="G28">
        <f t="shared" si="4"/>
        <v>7</v>
      </c>
      <c r="H28">
        <f t="shared" si="5"/>
        <v>7</v>
      </c>
      <c r="I28" s="54">
        <f t="shared" si="6"/>
        <v>35</v>
      </c>
      <c r="J28">
        <v>11</v>
      </c>
      <c r="K28">
        <f t="shared" si="7"/>
        <v>1.5714285714285714</v>
      </c>
      <c r="L28">
        <f t="shared" si="8"/>
        <v>34</v>
      </c>
      <c r="M28" s="2">
        <f t="shared" si="9"/>
        <v>4.8571428571428568</v>
      </c>
      <c r="N28">
        <v>1</v>
      </c>
      <c r="O28">
        <v>1</v>
      </c>
      <c r="P28">
        <v>1</v>
      </c>
      <c r="Q28">
        <v>1</v>
      </c>
      <c r="R28" s="54">
        <v>1</v>
      </c>
      <c r="S28">
        <v>1</v>
      </c>
      <c r="T28">
        <f t="shared" si="10"/>
        <v>1</v>
      </c>
      <c r="U28">
        <v>1</v>
      </c>
      <c r="V28">
        <v>1</v>
      </c>
      <c r="W28">
        <f t="shared" si="11"/>
        <v>1</v>
      </c>
      <c r="X28">
        <f t="shared" si="20"/>
        <v>1</v>
      </c>
      <c r="Y28" s="54">
        <v>1</v>
      </c>
      <c r="Z28" s="54">
        <v>1</v>
      </c>
      <c r="AA28" s="54">
        <v>1</v>
      </c>
      <c r="AB28" s="54">
        <v>1</v>
      </c>
      <c r="AC28" s="54">
        <v>1</v>
      </c>
      <c r="AD28" s="54">
        <v>1</v>
      </c>
      <c r="AE28" s="54">
        <v>1</v>
      </c>
      <c r="AF28">
        <f t="shared" si="12"/>
        <v>1</v>
      </c>
      <c r="AG28" s="54">
        <v>1</v>
      </c>
      <c r="AH28">
        <f t="shared" si="13"/>
        <v>1</v>
      </c>
      <c r="AI28" s="54">
        <v>1</v>
      </c>
      <c r="AJ28" s="54">
        <v>1</v>
      </c>
      <c r="AK28">
        <f t="shared" si="14"/>
        <v>1</v>
      </c>
      <c r="AL28" s="54">
        <v>1</v>
      </c>
      <c r="AM28" s="54">
        <v>1</v>
      </c>
      <c r="AN28" s="54">
        <v>1</v>
      </c>
      <c r="AO28" s="54">
        <v>1</v>
      </c>
      <c r="AP28" s="54">
        <v>1</v>
      </c>
      <c r="AQ28" s="54">
        <v>1</v>
      </c>
      <c r="AR28" s="54">
        <v>1</v>
      </c>
      <c r="AS28" s="54">
        <v>1</v>
      </c>
      <c r="AT28" s="54">
        <v>1</v>
      </c>
      <c r="AU28">
        <f t="shared" si="15"/>
        <v>66.787142857142882</v>
      </c>
      <c r="AV28">
        <f t="shared" si="16"/>
        <v>5.682857142857145</v>
      </c>
      <c r="AW28" s="54">
        <f t="shared" si="17"/>
        <v>8.5314285714285667</v>
      </c>
      <c r="AX28">
        <f t="shared" si="18"/>
        <v>4.947142857142854</v>
      </c>
      <c r="AY28" s="54">
        <v>1</v>
      </c>
      <c r="AZ28" s="54">
        <v>1</v>
      </c>
      <c r="BA28" s="54">
        <v>1</v>
      </c>
      <c r="BB28">
        <v>1</v>
      </c>
      <c r="BG28">
        <f t="shared" si="2"/>
        <v>142.85714285714286</v>
      </c>
      <c r="BH28" s="11">
        <f t="shared" si="19"/>
        <v>2.4305555555555558E-5</v>
      </c>
    </row>
    <row r="29" spans="1:60" ht="32" x14ac:dyDescent="0.2">
      <c r="A29" s="3" t="s">
        <v>169</v>
      </c>
      <c r="B29" s="19" t="s">
        <v>1371</v>
      </c>
      <c r="C29" s="3" t="s">
        <v>192</v>
      </c>
      <c r="D29">
        <v>1</v>
      </c>
      <c r="E29">
        <v>1</v>
      </c>
      <c r="F29">
        <f t="shared" si="3"/>
        <v>1</v>
      </c>
      <c r="G29">
        <f t="shared" si="4"/>
        <v>7</v>
      </c>
      <c r="H29">
        <f t="shared" si="5"/>
        <v>7</v>
      </c>
      <c r="I29" s="54">
        <f t="shared" si="6"/>
        <v>35</v>
      </c>
      <c r="J29">
        <v>10</v>
      </c>
      <c r="K29">
        <f t="shared" si="7"/>
        <v>1.4285714285714286</v>
      </c>
      <c r="L29">
        <f t="shared" si="8"/>
        <v>34</v>
      </c>
      <c r="M29" s="2">
        <f t="shared" si="9"/>
        <v>4.8571428571428568</v>
      </c>
      <c r="N29">
        <v>1</v>
      </c>
      <c r="O29">
        <v>1</v>
      </c>
      <c r="P29">
        <v>1</v>
      </c>
      <c r="Q29">
        <v>1</v>
      </c>
      <c r="R29" s="54">
        <v>1</v>
      </c>
      <c r="S29">
        <v>1</v>
      </c>
      <c r="T29">
        <f t="shared" si="10"/>
        <v>1</v>
      </c>
      <c r="U29">
        <v>1</v>
      </c>
      <c r="V29">
        <v>1</v>
      </c>
      <c r="W29">
        <f t="shared" si="11"/>
        <v>1</v>
      </c>
      <c r="X29">
        <f t="shared" si="20"/>
        <v>1</v>
      </c>
      <c r="Y29" s="54">
        <v>1</v>
      </c>
      <c r="Z29" s="54">
        <v>1</v>
      </c>
      <c r="AA29" s="54">
        <v>1</v>
      </c>
      <c r="AB29" s="54">
        <v>1</v>
      </c>
      <c r="AC29" s="54">
        <v>1</v>
      </c>
      <c r="AD29" s="54">
        <v>1</v>
      </c>
      <c r="AE29" s="54">
        <v>1</v>
      </c>
      <c r="AF29">
        <f t="shared" si="12"/>
        <v>1</v>
      </c>
      <c r="AG29" s="54">
        <v>1</v>
      </c>
      <c r="AH29">
        <f t="shared" si="13"/>
        <v>1</v>
      </c>
      <c r="AI29" s="54">
        <v>1</v>
      </c>
      <c r="AJ29" s="54">
        <v>1</v>
      </c>
      <c r="AK29">
        <f t="shared" si="14"/>
        <v>1</v>
      </c>
      <c r="AL29" s="54">
        <v>1</v>
      </c>
      <c r="AM29" s="54">
        <v>1</v>
      </c>
      <c r="AN29" s="54">
        <v>1</v>
      </c>
      <c r="AO29" s="54">
        <v>1</v>
      </c>
      <c r="AP29" s="54">
        <v>1</v>
      </c>
      <c r="AQ29" s="54">
        <v>1</v>
      </c>
      <c r="AR29" s="54">
        <v>1</v>
      </c>
      <c r="AS29" s="54">
        <v>1</v>
      </c>
      <c r="AT29" s="54">
        <v>1</v>
      </c>
      <c r="AU29">
        <f t="shared" si="15"/>
        <v>78.872857142857157</v>
      </c>
      <c r="AV29">
        <f t="shared" si="16"/>
        <v>3.9971428571428582</v>
      </c>
      <c r="AW29" s="54">
        <f t="shared" si="17"/>
        <v>8.5314285714285667</v>
      </c>
      <c r="AX29">
        <f t="shared" si="18"/>
        <v>4.947142857142854</v>
      </c>
      <c r="AY29" s="54">
        <v>1</v>
      </c>
      <c r="AZ29" s="54">
        <v>1</v>
      </c>
      <c r="BA29" s="54">
        <v>1</v>
      </c>
      <c r="BB29">
        <v>1</v>
      </c>
      <c r="BG29">
        <f t="shared" si="2"/>
        <v>142.85714285714286</v>
      </c>
      <c r="BH29" s="11">
        <f t="shared" si="19"/>
        <v>2.4305555555555558E-5</v>
      </c>
    </row>
    <row r="30" spans="1:60" ht="32" x14ac:dyDescent="0.2">
      <c r="A30" s="3">
        <v>17</v>
      </c>
      <c r="B30" s="19" t="s">
        <v>1417</v>
      </c>
      <c r="C30" s="3" t="s">
        <v>192</v>
      </c>
      <c r="D30">
        <v>1</v>
      </c>
      <c r="E30">
        <v>1</v>
      </c>
      <c r="F30">
        <f t="shared" si="3"/>
        <v>1</v>
      </c>
      <c r="G30">
        <f t="shared" si="4"/>
        <v>6</v>
      </c>
      <c r="H30">
        <f t="shared" si="5"/>
        <v>6</v>
      </c>
      <c r="I30" s="54">
        <f t="shared" si="6"/>
        <v>39</v>
      </c>
      <c r="J30">
        <v>11</v>
      </c>
      <c r="K30">
        <f t="shared" si="7"/>
        <v>1.8333333333333333</v>
      </c>
      <c r="L30">
        <f t="shared" si="8"/>
        <v>36</v>
      </c>
      <c r="M30" s="2">
        <f t="shared" si="9"/>
        <v>6</v>
      </c>
      <c r="N30">
        <v>1</v>
      </c>
      <c r="O30">
        <v>1</v>
      </c>
      <c r="P30">
        <v>1</v>
      </c>
      <c r="Q30">
        <v>0</v>
      </c>
      <c r="R30" s="54">
        <v>1</v>
      </c>
      <c r="S30">
        <v>1</v>
      </c>
      <c r="T30">
        <f t="shared" si="10"/>
        <v>0</v>
      </c>
      <c r="U30">
        <v>1</v>
      </c>
      <c r="V30">
        <v>1</v>
      </c>
      <c r="W30">
        <f t="shared" si="11"/>
        <v>0</v>
      </c>
      <c r="X30">
        <f t="shared" si="20"/>
        <v>1</v>
      </c>
      <c r="Y30" s="54">
        <v>1</v>
      </c>
      <c r="Z30" s="54">
        <v>1</v>
      </c>
      <c r="AA30" s="54">
        <v>1</v>
      </c>
      <c r="AB30" s="54">
        <v>1</v>
      </c>
      <c r="AC30" s="54">
        <v>1</v>
      </c>
      <c r="AD30" s="54">
        <v>1</v>
      </c>
      <c r="AE30" s="54">
        <v>1</v>
      </c>
      <c r="AF30">
        <f t="shared" si="12"/>
        <v>3</v>
      </c>
      <c r="AG30" s="54">
        <v>1</v>
      </c>
      <c r="AH30">
        <f t="shared" si="13"/>
        <v>1</v>
      </c>
      <c r="AI30" s="54">
        <v>1</v>
      </c>
      <c r="AJ30" s="54">
        <v>1</v>
      </c>
      <c r="AK30">
        <f t="shared" si="14"/>
        <v>1</v>
      </c>
      <c r="AL30" s="54">
        <v>1</v>
      </c>
      <c r="AM30" s="54">
        <v>1</v>
      </c>
      <c r="AN30" s="54">
        <v>1</v>
      </c>
      <c r="AO30" s="54">
        <v>1</v>
      </c>
      <c r="AP30" s="54">
        <v>1</v>
      </c>
      <c r="AQ30" s="54">
        <v>1</v>
      </c>
      <c r="AR30" s="54">
        <v>1</v>
      </c>
      <c r="AS30" s="54">
        <v>1</v>
      </c>
      <c r="AT30" s="54">
        <v>1</v>
      </c>
      <c r="AU30">
        <f t="shared" si="15"/>
        <v>45.64500000000001</v>
      </c>
      <c r="AV30">
        <f t="shared" si="16"/>
        <v>8.3833333333333329</v>
      </c>
      <c r="AW30" s="54">
        <f t="shared" si="17"/>
        <v>14.546666666666667</v>
      </c>
      <c r="AX30">
        <f t="shared" si="18"/>
        <v>9.8299999999999983</v>
      </c>
      <c r="AY30" s="54">
        <v>1</v>
      </c>
      <c r="AZ30" s="54">
        <v>1</v>
      </c>
      <c r="BA30" s="54">
        <v>1</v>
      </c>
      <c r="BB30">
        <v>2</v>
      </c>
      <c r="BG30">
        <f t="shared" si="2"/>
        <v>500</v>
      </c>
      <c r="BH30" s="11">
        <f t="shared" si="19"/>
        <v>2.0833333333333333E-5</v>
      </c>
    </row>
    <row r="31" spans="1:60" ht="48" x14ac:dyDescent="0.2">
      <c r="A31" s="3">
        <v>18</v>
      </c>
      <c r="B31" s="19" t="s">
        <v>1373</v>
      </c>
      <c r="C31" s="3" t="s">
        <v>192</v>
      </c>
      <c r="D31">
        <v>1</v>
      </c>
      <c r="E31">
        <v>1</v>
      </c>
      <c r="F31">
        <f t="shared" si="3"/>
        <v>1</v>
      </c>
      <c r="G31">
        <f t="shared" si="4"/>
        <v>15</v>
      </c>
      <c r="H31">
        <f t="shared" si="5"/>
        <v>15</v>
      </c>
      <c r="I31" s="54">
        <f t="shared" si="6"/>
        <v>80</v>
      </c>
      <c r="J31">
        <v>24</v>
      </c>
      <c r="K31">
        <f t="shared" si="7"/>
        <v>1.6</v>
      </c>
      <c r="L31">
        <f t="shared" si="8"/>
        <v>79</v>
      </c>
      <c r="M31" s="2">
        <f t="shared" si="9"/>
        <v>5.2666666666666666</v>
      </c>
      <c r="N31">
        <v>0</v>
      </c>
      <c r="O31">
        <v>1</v>
      </c>
      <c r="P31">
        <v>1</v>
      </c>
      <c r="Q31">
        <v>0</v>
      </c>
      <c r="R31" s="54">
        <v>1</v>
      </c>
      <c r="S31">
        <v>1</v>
      </c>
      <c r="T31">
        <f t="shared" si="10"/>
        <v>0</v>
      </c>
      <c r="U31">
        <v>1</v>
      </c>
      <c r="V31">
        <v>1</v>
      </c>
      <c r="W31">
        <f t="shared" si="11"/>
        <v>0</v>
      </c>
      <c r="X31">
        <f t="shared" si="20"/>
        <v>1</v>
      </c>
      <c r="Y31" s="54">
        <v>1</v>
      </c>
      <c r="Z31" s="54">
        <v>1</v>
      </c>
      <c r="AA31" s="54">
        <v>1</v>
      </c>
      <c r="AB31" s="54">
        <v>1</v>
      </c>
      <c r="AC31" s="54">
        <v>1</v>
      </c>
      <c r="AD31" s="54">
        <v>1</v>
      </c>
      <c r="AE31" s="54">
        <v>1</v>
      </c>
      <c r="AF31">
        <f t="shared" si="12"/>
        <v>1</v>
      </c>
      <c r="AG31" s="54">
        <v>1</v>
      </c>
      <c r="AH31">
        <f t="shared" si="13"/>
        <v>1</v>
      </c>
      <c r="AI31" s="54">
        <v>0</v>
      </c>
      <c r="AJ31" s="54">
        <v>1</v>
      </c>
      <c r="AK31">
        <f t="shared" si="14"/>
        <v>1</v>
      </c>
      <c r="AL31" s="54">
        <v>1</v>
      </c>
      <c r="AM31" s="54">
        <v>1</v>
      </c>
      <c r="AN31" s="54">
        <v>1</v>
      </c>
      <c r="AO31" s="54">
        <v>1</v>
      </c>
      <c r="AP31" s="54">
        <v>1</v>
      </c>
      <c r="AQ31" s="54">
        <v>1</v>
      </c>
      <c r="AR31" s="54">
        <v>1</v>
      </c>
      <c r="AS31" s="54">
        <v>1</v>
      </c>
      <c r="AT31" s="54">
        <v>1</v>
      </c>
      <c r="AU31">
        <f t="shared" si="15"/>
        <v>56.250000000000028</v>
      </c>
      <c r="AV31">
        <f t="shared" si="16"/>
        <v>9.1400000000000041</v>
      </c>
      <c r="AW31" s="54">
        <f t="shared" si="17"/>
        <v>13.194666666666667</v>
      </c>
      <c r="AX31">
        <f t="shared" si="18"/>
        <v>10.875999999999998</v>
      </c>
      <c r="AY31" s="54">
        <v>1</v>
      </c>
      <c r="AZ31" s="54">
        <v>1</v>
      </c>
      <c r="BA31" s="54">
        <v>1</v>
      </c>
      <c r="BB31">
        <v>4</v>
      </c>
      <c r="BG31">
        <f t="shared" si="2"/>
        <v>66.666666666666671</v>
      </c>
      <c r="BH31" s="11">
        <f t="shared" si="19"/>
        <v>5.208333333333333E-5</v>
      </c>
    </row>
    <row r="32" spans="1:60" ht="64" x14ac:dyDescent="0.2">
      <c r="A32" s="3">
        <v>19</v>
      </c>
      <c r="B32" s="19" t="s">
        <v>1418</v>
      </c>
      <c r="C32" s="3" t="s">
        <v>203</v>
      </c>
      <c r="D32">
        <v>1</v>
      </c>
      <c r="E32">
        <v>1</v>
      </c>
      <c r="F32">
        <f t="shared" si="3"/>
        <v>1</v>
      </c>
      <c r="G32">
        <f t="shared" si="4"/>
        <v>22</v>
      </c>
      <c r="H32">
        <f t="shared" si="5"/>
        <v>22</v>
      </c>
      <c r="I32" s="54">
        <f t="shared" si="6"/>
        <v>109</v>
      </c>
      <c r="J32">
        <v>34</v>
      </c>
      <c r="K32">
        <f t="shared" si="7"/>
        <v>1.5454545454545454</v>
      </c>
      <c r="L32">
        <f t="shared" si="8"/>
        <v>107</v>
      </c>
      <c r="M32" s="2">
        <f t="shared" si="9"/>
        <v>4.8636363636363633</v>
      </c>
      <c r="N32">
        <v>0</v>
      </c>
      <c r="O32">
        <v>1</v>
      </c>
      <c r="P32">
        <v>1</v>
      </c>
      <c r="Q32">
        <v>1</v>
      </c>
      <c r="R32" s="54">
        <v>1</v>
      </c>
      <c r="S32">
        <v>1</v>
      </c>
      <c r="T32">
        <f t="shared" si="10"/>
        <v>1</v>
      </c>
      <c r="U32">
        <v>1</v>
      </c>
      <c r="V32">
        <v>1</v>
      </c>
      <c r="W32">
        <f t="shared" si="11"/>
        <v>1</v>
      </c>
      <c r="X32">
        <f t="shared" si="20"/>
        <v>1</v>
      </c>
      <c r="Y32" s="54">
        <v>1</v>
      </c>
      <c r="Z32" s="54">
        <v>1</v>
      </c>
      <c r="AA32" s="54">
        <v>1</v>
      </c>
      <c r="AB32" s="54">
        <v>1</v>
      </c>
      <c r="AC32" s="54">
        <v>1</v>
      </c>
      <c r="AD32" s="54">
        <v>1</v>
      </c>
      <c r="AE32" s="54">
        <v>1</v>
      </c>
      <c r="AF32">
        <f t="shared" si="12"/>
        <v>2</v>
      </c>
      <c r="AG32" s="54">
        <v>1</v>
      </c>
      <c r="AH32">
        <f t="shared" si="13"/>
        <v>1</v>
      </c>
      <c r="AI32" s="54">
        <v>1</v>
      </c>
      <c r="AJ32" s="54">
        <v>1</v>
      </c>
      <c r="AK32">
        <f t="shared" si="14"/>
        <v>1</v>
      </c>
      <c r="AL32" s="54">
        <v>0</v>
      </c>
      <c r="AM32" s="54">
        <v>1</v>
      </c>
      <c r="AN32" s="54">
        <v>1</v>
      </c>
      <c r="AO32" s="54">
        <v>1</v>
      </c>
      <c r="AP32" s="54">
        <v>1</v>
      </c>
      <c r="AQ32" s="54">
        <v>1</v>
      </c>
      <c r="AR32" s="54">
        <v>1</v>
      </c>
      <c r="AS32" s="54">
        <v>1</v>
      </c>
      <c r="AT32" s="54">
        <v>1</v>
      </c>
      <c r="AU32">
        <f t="shared" si="15"/>
        <v>53.759545454545488</v>
      </c>
      <c r="AV32">
        <f t="shared" si="16"/>
        <v>11.22636363636364</v>
      </c>
      <c r="AW32" s="54">
        <f t="shared" si="17"/>
        <v>11.452727272727273</v>
      </c>
      <c r="AX32">
        <f t="shared" si="18"/>
        <v>12.477727272727272</v>
      </c>
      <c r="AY32" s="54">
        <v>1</v>
      </c>
      <c r="AZ32" s="54">
        <v>1</v>
      </c>
      <c r="BA32" s="54">
        <v>1</v>
      </c>
      <c r="BB32">
        <v>4</v>
      </c>
      <c r="BG32">
        <f t="shared" si="2"/>
        <v>90.909090909090907</v>
      </c>
      <c r="BH32" s="11">
        <f t="shared" si="19"/>
        <v>7.6388888888888887E-5</v>
      </c>
    </row>
    <row r="33" spans="1:60" ht="48" x14ac:dyDescent="0.2">
      <c r="A33" s="3">
        <v>20</v>
      </c>
      <c r="B33" s="19" t="s">
        <v>1375</v>
      </c>
      <c r="C33" s="3" t="s">
        <v>192</v>
      </c>
      <c r="D33">
        <v>1</v>
      </c>
      <c r="E33">
        <v>1</v>
      </c>
      <c r="F33">
        <f t="shared" si="3"/>
        <v>1</v>
      </c>
      <c r="G33">
        <f t="shared" si="4"/>
        <v>18</v>
      </c>
      <c r="H33">
        <f t="shared" si="5"/>
        <v>18</v>
      </c>
      <c r="I33" s="54">
        <f t="shared" si="6"/>
        <v>92</v>
      </c>
      <c r="J33">
        <v>30</v>
      </c>
      <c r="K33">
        <f t="shared" si="7"/>
        <v>1.6666666666666667</v>
      </c>
      <c r="L33">
        <f t="shared" si="8"/>
        <v>91</v>
      </c>
      <c r="M33" s="2">
        <f t="shared" si="9"/>
        <v>5.0555555555555554</v>
      </c>
      <c r="N33">
        <v>0</v>
      </c>
      <c r="O33">
        <v>0</v>
      </c>
      <c r="P33">
        <v>1</v>
      </c>
      <c r="Q33">
        <v>0</v>
      </c>
      <c r="R33" s="54">
        <v>1</v>
      </c>
      <c r="S33">
        <v>1</v>
      </c>
      <c r="T33">
        <f t="shared" si="10"/>
        <v>0</v>
      </c>
      <c r="U33">
        <v>1</v>
      </c>
      <c r="V33">
        <v>1</v>
      </c>
      <c r="W33">
        <f t="shared" si="11"/>
        <v>0</v>
      </c>
      <c r="X33">
        <f t="shared" si="20"/>
        <v>1</v>
      </c>
      <c r="Y33" s="54">
        <v>1</v>
      </c>
      <c r="Z33" s="54">
        <v>1</v>
      </c>
      <c r="AA33" s="54">
        <v>1</v>
      </c>
      <c r="AB33" s="54">
        <v>1</v>
      </c>
      <c r="AC33" s="54">
        <v>1</v>
      </c>
      <c r="AD33" s="54">
        <v>1</v>
      </c>
      <c r="AE33" s="54">
        <v>1</v>
      </c>
      <c r="AF33">
        <f t="shared" si="12"/>
        <v>1</v>
      </c>
      <c r="AG33" s="54">
        <v>1</v>
      </c>
      <c r="AH33">
        <f t="shared" si="13"/>
        <v>1</v>
      </c>
      <c r="AI33" s="54">
        <v>1</v>
      </c>
      <c r="AJ33" s="54">
        <v>1</v>
      </c>
      <c r="AK33">
        <f t="shared" si="14"/>
        <v>1</v>
      </c>
      <c r="AL33" s="54">
        <v>1</v>
      </c>
      <c r="AM33" s="54">
        <v>0</v>
      </c>
      <c r="AN33" s="54">
        <v>1</v>
      </c>
      <c r="AO33" s="54">
        <v>0</v>
      </c>
      <c r="AP33" s="54">
        <v>1</v>
      </c>
      <c r="AQ33" s="54">
        <v>1</v>
      </c>
      <c r="AR33" s="54">
        <v>1</v>
      </c>
      <c r="AS33" s="54">
        <v>0</v>
      </c>
      <c r="AT33" s="54">
        <v>1</v>
      </c>
      <c r="AU33">
        <f t="shared" si="15"/>
        <v>47.565000000000012</v>
      </c>
      <c r="AV33">
        <f t="shared" si="16"/>
        <v>11.096666666666668</v>
      </c>
      <c r="AW33" s="54">
        <f t="shared" si="17"/>
        <v>12.282222222222217</v>
      </c>
      <c r="AX33">
        <f t="shared" si="18"/>
        <v>11.381666666666668</v>
      </c>
      <c r="AY33" s="54">
        <v>1</v>
      </c>
      <c r="AZ33" s="54">
        <v>1</v>
      </c>
      <c r="BA33" s="54">
        <v>1</v>
      </c>
      <c r="BB33">
        <v>5</v>
      </c>
      <c r="BG33">
        <f t="shared" si="2"/>
        <v>55.55555555555555</v>
      </c>
      <c r="BH33" s="11">
        <f t="shared" si="19"/>
        <v>6.2500000000000001E-5</v>
      </c>
    </row>
    <row r="34" spans="1:60" ht="48" x14ac:dyDescent="0.2">
      <c r="A34" s="3" t="s">
        <v>170</v>
      </c>
      <c r="B34" s="19" t="s">
        <v>1376</v>
      </c>
      <c r="C34" s="3" t="s">
        <v>192</v>
      </c>
      <c r="D34">
        <v>1</v>
      </c>
      <c r="E34">
        <v>1</v>
      </c>
      <c r="F34">
        <f t="shared" si="3"/>
        <v>1</v>
      </c>
      <c r="G34">
        <f t="shared" si="4"/>
        <v>14</v>
      </c>
      <c r="H34">
        <f t="shared" si="5"/>
        <v>14</v>
      </c>
      <c r="I34" s="54">
        <f t="shared" si="6"/>
        <v>81</v>
      </c>
      <c r="J34">
        <v>27</v>
      </c>
      <c r="K34">
        <f t="shared" si="7"/>
        <v>1.9285714285714286</v>
      </c>
      <c r="L34">
        <f t="shared" si="8"/>
        <v>79</v>
      </c>
      <c r="M34" s="2">
        <f t="shared" si="9"/>
        <v>5.6428571428571432</v>
      </c>
      <c r="N34">
        <v>1</v>
      </c>
      <c r="O34">
        <v>1</v>
      </c>
      <c r="P34">
        <v>1</v>
      </c>
      <c r="Q34">
        <v>0</v>
      </c>
      <c r="R34" s="54">
        <v>1</v>
      </c>
      <c r="S34">
        <v>1</v>
      </c>
      <c r="T34">
        <f t="shared" si="10"/>
        <v>0</v>
      </c>
      <c r="U34">
        <v>1</v>
      </c>
      <c r="V34">
        <v>1</v>
      </c>
      <c r="W34">
        <f t="shared" si="11"/>
        <v>0</v>
      </c>
      <c r="X34">
        <f t="shared" si="20"/>
        <v>1</v>
      </c>
      <c r="Y34" s="54">
        <v>1</v>
      </c>
      <c r="Z34" s="54">
        <v>1</v>
      </c>
      <c r="AA34" s="54">
        <v>0</v>
      </c>
      <c r="AB34" s="54">
        <v>1</v>
      </c>
      <c r="AC34" s="54">
        <v>1</v>
      </c>
      <c r="AD34" s="54">
        <v>1</v>
      </c>
      <c r="AE34" s="54">
        <v>1</v>
      </c>
      <c r="AF34">
        <f t="shared" si="12"/>
        <v>2</v>
      </c>
      <c r="AG34" s="54">
        <v>1</v>
      </c>
      <c r="AH34">
        <f t="shared" si="13"/>
        <v>1</v>
      </c>
      <c r="AI34" s="54">
        <v>1</v>
      </c>
      <c r="AJ34" s="54">
        <v>1</v>
      </c>
      <c r="AK34">
        <f t="shared" si="14"/>
        <v>1</v>
      </c>
      <c r="AL34" s="54">
        <v>0</v>
      </c>
      <c r="AM34" s="54">
        <v>1</v>
      </c>
      <c r="AN34" s="54">
        <v>1</v>
      </c>
      <c r="AO34" s="54">
        <v>1</v>
      </c>
      <c r="AP34" s="54">
        <v>1</v>
      </c>
      <c r="AQ34" s="54">
        <v>1</v>
      </c>
      <c r="AR34" s="54">
        <v>1</v>
      </c>
      <c r="AS34" s="54">
        <v>1</v>
      </c>
      <c r="AT34" s="54">
        <v>1</v>
      </c>
      <c r="AU34">
        <f t="shared" si="15"/>
        <v>29.467857142857163</v>
      </c>
      <c r="AV34">
        <f t="shared" si="16"/>
        <v>12.627142857142861</v>
      </c>
      <c r="AW34" s="54">
        <f t="shared" si="17"/>
        <v>15.265714285714292</v>
      </c>
      <c r="AX34">
        <f t="shared" si="18"/>
        <v>12.147857142857141</v>
      </c>
      <c r="AY34" s="54">
        <v>1</v>
      </c>
      <c r="AZ34" s="54">
        <v>1</v>
      </c>
      <c r="BA34" s="54">
        <v>1</v>
      </c>
      <c r="BB34">
        <v>4</v>
      </c>
      <c r="BG34">
        <f t="shared" si="2"/>
        <v>142.85714285714286</v>
      </c>
      <c r="BH34" s="11">
        <f t="shared" si="19"/>
        <v>4.8611111111111115E-5</v>
      </c>
    </row>
    <row r="35" spans="1:60" ht="48" x14ac:dyDescent="0.2">
      <c r="A35" s="3" t="s">
        <v>171</v>
      </c>
      <c r="B35" s="19" t="s">
        <v>1377</v>
      </c>
      <c r="C35" s="3" t="s">
        <v>192</v>
      </c>
      <c r="D35">
        <v>1</v>
      </c>
      <c r="E35">
        <v>1</v>
      </c>
      <c r="F35">
        <f t="shared" si="3"/>
        <v>1</v>
      </c>
      <c r="G35">
        <f t="shared" si="4"/>
        <v>14</v>
      </c>
      <c r="H35">
        <f t="shared" si="5"/>
        <v>14</v>
      </c>
      <c r="I35" s="54">
        <f t="shared" si="6"/>
        <v>81</v>
      </c>
      <c r="J35">
        <v>28</v>
      </c>
      <c r="K35">
        <f t="shared" si="7"/>
        <v>2</v>
      </c>
      <c r="L35">
        <f t="shared" si="8"/>
        <v>79</v>
      </c>
      <c r="M35" s="2">
        <f t="shared" si="9"/>
        <v>5.6428571428571432</v>
      </c>
      <c r="N35">
        <v>1</v>
      </c>
      <c r="O35">
        <v>1</v>
      </c>
      <c r="P35">
        <v>1</v>
      </c>
      <c r="Q35">
        <v>0</v>
      </c>
      <c r="R35" s="54">
        <v>1</v>
      </c>
      <c r="S35">
        <v>1</v>
      </c>
      <c r="T35">
        <f t="shared" si="10"/>
        <v>0</v>
      </c>
      <c r="U35">
        <v>1</v>
      </c>
      <c r="V35">
        <v>1</v>
      </c>
      <c r="W35">
        <f t="shared" si="11"/>
        <v>0</v>
      </c>
      <c r="X35">
        <f t="shared" si="20"/>
        <v>1</v>
      </c>
      <c r="Y35" s="54">
        <v>1</v>
      </c>
      <c r="Z35" s="54">
        <v>1</v>
      </c>
      <c r="AA35" s="54">
        <v>0</v>
      </c>
      <c r="AB35" s="54">
        <v>1</v>
      </c>
      <c r="AC35" s="54">
        <v>1</v>
      </c>
      <c r="AD35" s="54">
        <v>1</v>
      </c>
      <c r="AE35" s="54">
        <v>1</v>
      </c>
      <c r="AF35">
        <f t="shared" si="12"/>
        <v>2</v>
      </c>
      <c r="AG35" s="54">
        <v>1</v>
      </c>
      <c r="AH35">
        <f t="shared" si="13"/>
        <v>1</v>
      </c>
      <c r="AI35" s="54">
        <v>1</v>
      </c>
      <c r="AJ35" s="54">
        <v>1</v>
      </c>
      <c r="AK35">
        <f t="shared" si="14"/>
        <v>1</v>
      </c>
      <c r="AL35" s="54">
        <v>0</v>
      </c>
      <c r="AM35" s="54">
        <v>1</v>
      </c>
      <c r="AN35" s="54">
        <v>1</v>
      </c>
      <c r="AO35" s="54">
        <v>1</v>
      </c>
      <c r="AP35" s="54">
        <v>1</v>
      </c>
      <c r="AQ35" s="54">
        <v>1</v>
      </c>
      <c r="AR35" s="54">
        <v>1</v>
      </c>
      <c r="AS35" s="54">
        <v>1</v>
      </c>
      <c r="AT35" s="54">
        <v>1</v>
      </c>
      <c r="AU35">
        <f t="shared" si="15"/>
        <v>23.425000000000018</v>
      </c>
      <c r="AV35">
        <f t="shared" si="16"/>
        <v>13.470000000000002</v>
      </c>
      <c r="AW35" s="54">
        <f t="shared" si="17"/>
        <v>15.265714285714292</v>
      </c>
      <c r="AX35">
        <f t="shared" si="18"/>
        <v>12.147857142857141</v>
      </c>
      <c r="AY35" s="54">
        <v>1</v>
      </c>
      <c r="AZ35" s="54">
        <v>1</v>
      </c>
      <c r="BA35" s="54">
        <v>1</v>
      </c>
      <c r="BB35">
        <v>3</v>
      </c>
      <c r="BG35">
        <f t="shared" si="2"/>
        <v>142.85714285714286</v>
      </c>
      <c r="BH35" s="11">
        <f t="shared" si="19"/>
        <v>4.8611111111111115E-5</v>
      </c>
    </row>
    <row r="36" spans="1:60" ht="32" x14ac:dyDescent="0.2">
      <c r="A36" s="3">
        <v>22</v>
      </c>
      <c r="B36" s="19" t="s">
        <v>1324</v>
      </c>
      <c r="C36" s="3" t="s">
        <v>192</v>
      </c>
      <c r="D36">
        <v>1</v>
      </c>
      <c r="E36">
        <v>1</v>
      </c>
      <c r="F36">
        <f t="shared" si="3"/>
        <v>1</v>
      </c>
      <c r="G36">
        <f t="shared" si="4"/>
        <v>12</v>
      </c>
      <c r="H36">
        <f t="shared" si="5"/>
        <v>12</v>
      </c>
      <c r="I36" s="54">
        <f t="shared" si="6"/>
        <v>70</v>
      </c>
      <c r="J36">
        <v>20</v>
      </c>
      <c r="K36">
        <f t="shared" si="7"/>
        <v>1.6666666666666667</v>
      </c>
      <c r="L36">
        <f t="shared" si="8"/>
        <v>69</v>
      </c>
      <c r="M36" s="2">
        <f t="shared" si="9"/>
        <v>5.75</v>
      </c>
      <c r="N36">
        <v>0</v>
      </c>
      <c r="O36">
        <v>0</v>
      </c>
      <c r="P36">
        <v>1</v>
      </c>
      <c r="Q36">
        <v>0</v>
      </c>
      <c r="R36" s="54">
        <v>1</v>
      </c>
      <c r="S36">
        <v>1</v>
      </c>
      <c r="T36">
        <f t="shared" si="10"/>
        <v>0</v>
      </c>
      <c r="U36">
        <v>1</v>
      </c>
      <c r="V36">
        <v>1</v>
      </c>
      <c r="W36">
        <f t="shared" si="11"/>
        <v>0</v>
      </c>
      <c r="X36">
        <f t="shared" si="20"/>
        <v>1</v>
      </c>
      <c r="Y36" s="54">
        <v>1</v>
      </c>
      <c r="Z36" s="54">
        <v>1</v>
      </c>
      <c r="AA36" s="54">
        <v>1</v>
      </c>
      <c r="AB36" s="54">
        <v>1</v>
      </c>
      <c r="AC36" s="54">
        <v>1</v>
      </c>
      <c r="AD36" s="54">
        <v>1</v>
      </c>
      <c r="AE36" s="54">
        <v>1</v>
      </c>
      <c r="AF36">
        <f t="shared" si="12"/>
        <v>1</v>
      </c>
      <c r="AG36" s="54">
        <v>1</v>
      </c>
      <c r="AH36">
        <f t="shared" si="13"/>
        <v>1</v>
      </c>
      <c r="AI36" s="54">
        <v>0</v>
      </c>
      <c r="AJ36" s="54">
        <v>1</v>
      </c>
      <c r="AK36">
        <f t="shared" si="14"/>
        <v>1</v>
      </c>
      <c r="AL36" s="54">
        <v>1</v>
      </c>
      <c r="AM36" s="54">
        <v>1</v>
      </c>
      <c r="AN36" s="54">
        <v>1</v>
      </c>
      <c r="AO36" s="54">
        <v>1</v>
      </c>
      <c r="AP36" s="54">
        <v>1</v>
      </c>
      <c r="AQ36" s="54">
        <v>1</v>
      </c>
      <c r="AR36" s="54">
        <v>1</v>
      </c>
      <c r="AS36" s="54">
        <v>1</v>
      </c>
      <c r="AT36" s="54">
        <v>1</v>
      </c>
      <c r="AU36">
        <f t="shared" si="15"/>
        <v>53.655000000000008</v>
      </c>
      <c r="AV36">
        <f t="shared" si="16"/>
        <v>8.7566666666666677</v>
      </c>
      <c r="AW36" s="54">
        <f t="shared" si="17"/>
        <v>15.543333333333337</v>
      </c>
      <c r="AX36">
        <f t="shared" si="18"/>
        <v>11.652499999999996</v>
      </c>
      <c r="AY36" s="54">
        <v>1</v>
      </c>
      <c r="AZ36" s="54">
        <v>1</v>
      </c>
      <c r="BA36" s="54">
        <v>1</v>
      </c>
      <c r="BB36">
        <v>4</v>
      </c>
      <c r="BG36">
        <f t="shared" ref="BG36:BG56" si="21">IF(G36=0,0,AF36/G36*1000)</f>
        <v>83.333333333333329</v>
      </c>
      <c r="BH36" s="11">
        <f t="shared" si="19"/>
        <v>4.1666666666666665E-5</v>
      </c>
    </row>
    <row r="37" spans="1:60" ht="32" x14ac:dyDescent="0.2">
      <c r="A37" s="3" t="s">
        <v>172</v>
      </c>
      <c r="B37" s="19" t="s">
        <v>1419</v>
      </c>
      <c r="C37" s="3" t="s">
        <v>192</v>
      </c>
      <c r="D37">
        <v>1</v>
      </c>
      <c r="E37">
        <v>1</v>
      </c>
      <c r="F37">
        <f t="shared" si="3"/>
        <v>1</v>
      </c>
      <c r="G37">
        <f t="shared" si="4"/>
        <v>10</v>
      </c>
      <c r="H37">
        <f t="shared" si="5"/>
        <v>10</v>
      </c>
      <c r="I37" s="54">
        <f t="shared" si="6"/>
        <v>56</v>
      </c>
      <c r="J37">
        <v>19</v>
      </c>
      <c r="K37">
        <f t="shared" si="7"/>
        <v>1.9</v>
      </c>
      <c r="L37">
        <f t="shared" si="8"/>
        <v>55</v>
      </c>
      <c r="M37" s="2">
        <f t="shared" si="9"/>
        <v>5.5</v>
      </c>
      <c r="N37">
        <v>0</v>
      </c>
      <c r="O37">
        <v>1</v>
      </c>
      <c r="P37">
        <v>1</v>
      </c>
      <c r="Q37">
        <v>0</v>
      </c>
      <c r="R37" s="54">
        <v>1</v>
      </c>
      <c r="S37">
        <v>1</v>
      </c>
      <c r="T37">
        <f t="shared" si="10"/>
        <v>0</v>
      </c>
      <c r="U37">
        <v>1</v>
      </c>
      <c r="V37">
        <v>1</v>
      </c>
      <c r="W37">
        <f t="shared" si="11"/>
        <v>0</v>
      </c>
      <c r="X37">
        <f t="shared" si="20"/>
        <v>1</v>
      </c>
      <c r="Y37" s="54">
        <v>1</v>
      </c>
      <c r="Z37" s="54">
        <v>1</v>
      </c>
      <c r="AA37" s="54">
        <v>1</v>
      </c>
      <c r="AB37" s="54">
        <v>1</v>
      </c>
      <c r="AC37" s="54">
        <v>1</v>
      </c>
      <c r="AD37" s="54">
        <v>1</v>
      </c>
      <c r="AE37" s="54">
        <v>1</v>
      </c>
      <c r="AF37">
        <f t="shared" si="12"/>
        <v>1</v>
      </c>
      <c r="AG37" s="54">
        <v>1</v>
      </c>
      <c r="AH37">
        <f t="shared" si="13"/>
        <v>1</v>
      </c>
      <c r="AI37" s="54">
        <v>1</v>
      </c>
      <c r="AJ37" s="54">
        <v>1</v>
      </c>
      <c r="AK37">
        <f t="shared" si="14"/>
        <v>1</v>
      </c>
      <c r="AL37" s="54">
        <v>1</v>
      </c>
      <c r="AM37" s="54">
        <v>1</v>
      </c>
      <c r="AN37" s="54">
        <v>1</v>
      </c>
      <c r="AO37" s="54">
        <v>1</v>
      </c>
      <c r="AP37" s="54">
        <v>1</v>
      </c>
      <c r="AQ37" s="54">
        <v>1</v>
      </c>
      <c r="AR37" s="54">
        <v>1</v>
      </c>
      <c r="AS37" s="54">
        <v>1</v>
      </c>
      <c r="AT37" s="54">
        <v>1</v>
      </c>
      <c r="AU37">
        <f t="shared" si="15"/>
        <v>35.945000000000029</v>
      </c>
      <c r="AV37">
        <f t="shared" si="16"/>
        <v>10.73</v>
      </c>
      <c r="AW37" s="54">
        <f t="shared" si="17"/>
        <v>13.579999999999995</v>
      </c>
      <c r="AX37">
        <f t="shared" si="18"/>
        <v>9.4750000000000014</v>
      </c>
      <c r="AY37" s="54">
        <v>1</v>
      </c>
      <c r="AZ37" s="54">
        <v>1</v>
      </c>
      <c r="BA37" s="54">
        <v>1</v>
      </c>
      <c r="BB37">
        <v>4</v>
      </c>
      <c r="BG37">
        <f t="shared" si="21"/>
        <v>100</v>
      </c>
      <c r="BH37" s="11">
        <f t="shared" si="19"/>
        <v>3.4722222222222222E-5</v>
      </c>
    </row>
    <row r="38" spans="1:60" ht="48" x14ac:dyDescent="0.2">
      <c r="A38" s="3" t="s">
        <v>173</v>
      </c>
      <c r="B38" s="19" t="s">
        <v>1420</v>
      </c>
      <c r="C38" s="3" t="s">
        <v>192</v>
      </c>
      <c r="D38">
        <v>1</v>
      </c>
      <c r="E38">
        <v>1</v>
      </c>
      <c r="F38">
        <f t="shared" si="3"/>
        <v>1</v>
      </c>
      <c r="G38">
        <f t="shared" si="4"/>
        <v>12</v>
      </c>
      <c r="H38">
        <f t="shared" si="5"/>
        <v>12</v>
      </c>
      <c r="I38" s="54">
        <f t="shared" si="6"/>
        <v>72</v>
      </c>
      <c r="J38">
        <v>23</v>
      </c>
      <c r="K38">
        <f t="shared" si="7"/>
        <v>1.9166666666666667</v>
      </c>
      <c r="L38">
        <f t="shared" si="8"/>
        <v>71</v>
      </c>
      <c r="M38" s="2">
        <f t="shared" si="9"/>
        <v>5.916666666666667</v>
      </c>
      <c r="N38">
        <v>0</v>
      </c>
      <c r="O38">
        <v>1</v>
      </c>
      <c r="P38">
        <v>1</v>
      </c>
      <c r="Q38">
        <v>1</v>
      </c>
      <c r="R38" s="54">
        <v>1</v>
      </c>
      <c r="S38">
        <v>1</v>
      </c>
      <c r="T38">
        <f t="shared" si="10"/>
        <v>1</v>
      </c>
      <c r="U38">
        <v>1</v>
      </c>
      <c r="V38">
        <v>1</v>
      </c>
      <c r="W38">
        <f t="shared" si="11"/>
        <v>1</v>
      </c>
      <c r="X38">
        <f t="shared" si="20"/>
        <v>1</v>
      </c>
      <c r="Y38" s="54">
        <v>1</v>
      </c>
      <c r="Z38" s="54">
        <v>1</v>
      </c>
      <c r="AA38" s="54">
        <v>1</v>
      </c>
      <c r="AB38" s="54">
        <v>1</v>
      </c>
      <c r="AC38" s="54">
        <v>1</v>
      </c>
      <c r="AD38" s="54">
        <v>1</v>
      </c>
      <c r="AE38" s="54">
        <v>1</v>
      </c>
      <c r="AF38">
        <f t="shared" si="12"/>
        <v>1</v>
      </c>
      <c r="AG38" s="54">
        <v>1</v>
      </c>
      <c r="AH38">
        <f t="shared" si="13"/>
        <v>1</v>
      </c>
      <c r="AI38" s="54">
        <v>1</v>
      </c>
      <c r="AJ38" s="54">
        <v>1</v>
      </c>
      <c r="AK38">
        <f t="shared" si="14"/>
        <v>1</v>
      </c>
      <c r="AL38" s="54">
        <v>1</v>
      </c>
      <c r="AM38" s="54">
        <v>1</v>
      </c>
      <c r="AN38" s="54">
        <v>1</v>
      </c>
      <c r="AO38" s="54">
        <v>1</v>
      </c>
      <c r="AP38" s="54">
        <v>1</v>
      </c>
      <c r="AQ38" s="54">
        <v>1</v>
      </c>
      <c r="AR38" s="54">
        <v>1</v>
      </c>
      <c r="AS38" s="54">
        <v>1</v>
      </c>
      <c r="AT38" s="54">
        <v>1</v>
      </c>
      <c r="AU38">
        <f t="shared" si="15"/>
        <v>32.505000000000003</v>
      </c>
      <c r="AV38">
        <f t="shared" si="16"/>
        <v>11.706666666666667</v>
      </c>
      <c r="AW38" s="54">
        <f t="shared" si="17"/>
        <v>16.52333333333333</v>
      </c>
      <c r="AX38">
        <f t="shared" si="18"/>
        <v>12.4375</v>
      </c>
      <c r="AY38" s="54">
        <v>1</v>
      </c>
      <c r="AZ38" s="54">
        <v>1</v>
      </c>
      <c r="BA38" s="54">
        <v>1</v>
      </c>
      <c r="BB38">
        <v>5</v>
      </c>
      <c r="BG38">
        <f t="shared" si="21"/>
        <v>83.333333333333329</v>
      </c>
      <c r="BH38" s="11">
        <f t="shared" si="19"/>
        <v>4.1666666666666665E-5</v>
      </c>
    </row>
    <row r="39" spans="1:60" ht="48" x14ac:dyDescent="0.2">
      <c r="A39" s="3">
        <v>24</v>
      </c>
      <c r="B39" s="19" t="s">
        <v>1421</v>
      </c>
      <c r="C39" s="3" t="s">
        <v>192</v>
      </c>
      <c r="D39">
        <v>1</v>
      </c>
      <c r="E39">
        <v>1</v>
      </c>
      <c r="F39">
        <f t="shared" si="3"/>
        <v>1</v>
      </c>
      <c r="G39">
        <f t="shared" si="4"/>
        <v>43</v>
      </c>
      <c r="H39">
        <f t="shared" si="5"/>
        <v>43</v>
      </c>
      <c r="I39" s="54">
        <f t="shared" si="6"/>
        <v>90</v>
      </c>
      <c r="J39">
        <v>31</v>
      </c>
      <c r="K39">
        <f t="shared" si="7"/>
        <v>0.72093023255813948</v>
      </c>
      <c r="L39">
        <f t="shared" si="8"/>
        <v>78</v>
      </c>
      <c r="M39" s="2">
        <f t="shared" si="9"/>
        <v>1.8139534883720929</v>
      </c>
      <c r="N39">
        <v>0</v>
      </c>
      <c r="O39">
        <v>1</v>
      </c>
      <c r="P39">
        <v>1</v>
      </c>
      <c r="Q39">
        <v>1</v>
      </c>
      <c r="R39" s="54">
        <v>1</v>
      </c>
      <c r="S39">
        <v>1</v>
      </c>
      <c r="T39">
        <f t="shared" si="10"/>
        <v>1</v>
      </c>
      <c r="U39">
        <v>1</v>
      </c>
      <c r="V39">
        <v>1</v>
      </c>
      <c r="W39">
        <f t="shared" si="11"/>
        <v>1</v>
      </c>
      <c r="X39">
        <f t="shared" si="20"/>
        <v>1</v>
      </c>
      <c r="Y39" s="54">
        <v>1</v>
      </c>
      <c r="Z39" s="54">
        <v>1</v>
      </c>
      <c r="AA39" s="54">
        <v>1</v>
      </c>
      <c r="AB39" s="54">
        <v>1</v>
      </c>
      <c r="AC39" s="54">
        <v>1</v>
      </c>
      <c r="AD39" s="54">
        <v>1</v>
      </c>
      <c r="AE39" s="54">
        <v>1</v>
      </c>
      <c r="AF39">
        <f t="shared" si="12"/>
        <v>9</v>
      </c>
      <c r="AG39" s="54">
        <v>1</v>
      </c>
      <c r="AH39">
        <f t="shared" si="13"/>
        <v>1</v>
      </c>
      <c r="AI39" s="54">
        <v>1</v>
      </c>
      <c r="AJ39" s="54">
        <v>1</v>
      </c>
      <c r="AK39">
        <f t="shared" si="14"/>
        <v>0</v>
      </c>
      <c r="AL39" s="54">
        <v>1</v>
      </c>
      <c r="AM39" s="54">
        <v>1</v>
      </c>
      <c r="AN39" s="54">
        <v>0</v>
      </c>
      <c r="AO39" s="54">
        <v>1</v>
      </c>
      <c r="AP39" s="54">
        <v>1</v>
      </c>
      <c r="AQ39" s="54">
        <v>1</v>
      </c>
      <c r="AR39" s="54">
        <v>0</v>
      </c>
      <c r="AS39" s="54">
        <v>1</v>
      </c>
      <c r="AT39" s="54">
        <v>1</v>
      </c>
      <c r="AU39">
        <f t="shared" si="15"/>
        <v>102.1993023255814</v>
      </c>
      <c r="AV39">
        <f t="shared" si="16"/>
        <v>9.6869767441860439</v>
      </c>
      <c r="AW39" s="54">
        <f t="shared" si="17"/>
        <v>-5.8223255813953507</v>
      </c>
      <c r="AX39">
        <f t="shared" si="18"/>
        <v>8.6137209302325601</v>
      </c>
      <c r="AY39" s="54">
        <v>1</v>
      </c>
      <c r="AZ39" s="54">
        <v>1</v>
      </c>
      <c r="BA39" s="54">
        <v>1</v>
      </c>
      <c r="BB39">
        <v>4</v>
      </c>
      <c r="BG39">
        <f t="shared" si="21"/>
        <v>209.30232558139537</v>
      </c>
      <c r="BH39" s="11">
        <f t="shared" si="19"/>
        <v>1.4930555555555557E-4</v>
      </c>
    </row>
    <row r="40" spans="1:60" ht="64" x14ac:dyDescent="0.2">
      <c r="A40" s="3">
        <v>25</v>
      </c>
      <c r="B40" s="19" t="s">
        <v>1422</v>
      </c>
      <c r="C40" s="3" t="s">
        <v>192</v>
      </c>
      <c r="D40">
        <v>1</v>
      </c>
      <c r="E40">
        <v>1</v>
      </c>
      <c r="F40">
        <f t="shared" si="3"/>
        <v>1</v>
      </c>
      <c r="G40">
        <f t="shared" si="4"/>
        <v>53</v>
      </c>
      <c r="H40">
        <f t="shared" si="5"/>
        <v>53</v>
      </c>
      <c r="I40" s="54">
        <f t="shared" si="6"/>
        <v>123</v>
      </c>
      <c r="J40">
        <v>39</v>
      </c>
      <c r="K40">
        <f t="shared" si="7"/>
        <v>0.73584905660377353</v>
      </c>
      <c r="L40">
        <f t="shared" si="8"/>
        <v>114</v>
      </c>
      <c r="M40" s="2">
        <f t="shared" si="9"/>
        <v>2.1509433962264151</v>
      </c>
      <c r="N40">
        <v>0</v>
      </c>
      <c r="O40">
        <v>1</v>
      </c>
      <c r="P40">
        <v>1</v>
      </c>
      <c r="Q40">
        <v>1</v>
      </c>
      <c r="R40" s="54">
        <v>1</v>
      </c>
      <c r="S40">
        <v>1</v>
      </c>
      <c r="T40">
        <f t="shared" si="10"/>
        <v>1</v>
      </c>
      <c r="U40">
        <v>1</v>
      </c>
      <c r="V40">
        <v>1</v>
      </c>
      <c r="W40">
        <f t="shared" si="11"/>
        <v>1</v>
      </c>
      <c r="X40">
        <f t="shared" si="20"/>
        <v>1</v>
      </c>
      <c r="Y40" s="54">
        <v>1</v>
      </c>
      <c r="Z40" s="54">
        <v>1</v>
      </c>
      <c r="AA40" s="54">
        <v>1</v>
      </c>
      <c r="AB40" s="54">
        <v>1</v>
      </c>
      <c r="AC40" s="54">
        <v>1</v>
      </c>
      <c r="AD40" s="54">
        <v>1</v>
      </c>
      <c r="AE40" s="54">
        <v>1</v>
      </c>
      <c r="AF40">
        <f t="shared" si="12"/>
        <v>7</v>
      </c>
      <c r="AG40" s="54">
        <v>1</v>
      </c>
      <c r="AH40">
        <f t="shared" si="13"/>
        <v>1</v>
      </c>
      <c r="AI40" s="54">
        <v>1</v>
      </c>
      <c r="AJ40" s="54">
        <v>1</v>
      </c>
      <c r="AK40">
        <f t="shared" si="14"/>
        <v>1</v>
      </c>
      <c r="AL40" s="54">
        <v>1</v>
      </c>
      <c r="AM40" s="54">
        <v>1</v>
      </c>
      <c r="AN40" s="54">
        <v>0</v>
      </c>
      <c r="AO40" s="54">
        <v>1</v>
      </c>
      <c r="AP40" s="54">
        <v>1</v>
      </c>
      <c r="AQ40" s="54">
        <v>1</v>
      </c>
      <c r="AR40" s="54">
        <v>0</v>
      </c>
      <c r="AS40" s="54">
        <v>1</v>
      </c>
      <c r="AT40" s="54">
        <v>1</v>
      </c>
      <c r="AU40">
        <f t="shared" si="15"/>
        <v>90.78716981132078</v>
      </c>
      <c r="AV40">
        <f t="shared" si="16"/>
        <v>13.763018867924529</v>
      </c>
      <c r="AW40" s="54">
        <f t="shared" si="17"/>
        <v>-3.7109433962264156</v>
      </c>
      <c r="AX40">
        <f t="shared" si="18"/>
        <v>15.200943396226414</v>
      </c>
      <c r="AY40" s="54">
        <v>1</v>
      </c>
      <c r="AZ40" s="54">
        <v>1</v>
      </c>
      <c r="BA40" s="54">
        <v>1</v>
      </c>
      <c r="BB40">
        <v>4</v>
      </c>
      <c r="BG40">
        <f t="shared" si="21"/>
        <v>132.0754716981132</v>
      </c>
      <c r="BH40" s="11">
        <f t="shared" si="19"/>
        <v>1.8402777777777778E-4</v>
      </c>
    </row>
    <row r="41" spans="1:60" ht="32" x14ac:dyDescent="0.2">
      <c r="A41" s="3" t="s">
        <v>174</v>
      </c>
      <c r="B41" s="19" t="s">
        <v>1381</v>
      </c>
      <c r="C41" s="3" t="s">
        <v>192</v>
      </c>
      <c r="D41">
        <v>1</v>
      </c>
      <c r="E41">
        <v>1</v>
      </c>
      <c r="F41">
        <f t="shared" si="3"/>
        <v>1</v>
      </c>
      <c r="G41">
        <f t="shared" si="4"/>
        <v>7</v>
      </c>
      <c r="H41">
        <f t="shared" si="5"/>
        <v>7</v>
      </c>
      <c r="I41" s="54">
        <f t="shared" si="6"/>
        <v>37</v>
      </c>
      <c r="J41">
        <v>12</v>
      </c>
      <c r="K41">
        <f t="shared" si="7"/>
        <v>1.7142857142857142</v>
      </c>
      <c r="L41">
        <f t="shared" si="8"/>
        <v>36</v>
      </c>
      <c r="M41" s="2">
        <f t="shared" si="9"/>
        <v>5.1428571428571432</v>
      </c>
      <c r="N41">
        <v>0</v>
      </c>
      <c r="O41">
        <v>1</v>
      </c>
      <c r="P41">
        <v>1</v>
      </c>
      <c r="Q41">
        <v>0</v>
      </c>
      <c r="R41" s="54">
        <v>1</v>
      </c>
      <c r="S41">
        <v>1</v>
      </c>
      <c r="T41">
        <f t="shared" si="10"/>
        <v>0</v>
      </c>
      <c r="U41">
        <v>1</v>
      </c>
      <c r="V41">
        <v>1</v>
      </c>
      <c r="W41">
        <f t="shared" si="11"/>
        <v>0</v>
      </c>
      <c r="X41">
        <f t="shared" si="20"/>
        <v>1</v>
      </c>
      <c r="Y41" s="54">
        <v>1</v>
      </c>
      <c r="Z41" s="54">
        <v>1</v>
      </c>
      <c r="AA41" s="54">
        <v>1</v>
      </c>
      <c r="AB41" s="54">
        <v>1</v>
      </c>
      <c r="AC41" s="54">
        <v>1</v>
      </c>
      <c r="AD41" s="54">
        <v>1</v>
      </c>
      <c r="AE41" s="54">
        <v>1</v>
      </c>
      <c r="AF41">
        <f t="shared" si="12"/>
        <v>1</v>
      </c>
      <c r="AG41" s="54">
        <v>1</v>
      </c>
      <c r="AH41">
        <f t="shared" si="13"/>
        <v>1</v>
      </c>
      <c r="AI41" s="54">
        <v>0</v>
      </c>
      <c r="AJ41" s="54">
        <v>1</v>
      </c>
      <c r="AK41">
        <f t="shared" si="14"/>
        <v>1</v>
      </c>
      <c r="AL41" s="54">
        <v>1</v>
      </c>
      <c r="AM41" s="54">
        <v>1</v>
      </c>
      <c r="AN41" s="54">
        <v>1</v>
      </c>
      <c r="AO41" s="54">
        <v>1</v>
      </c>
      <c r="AP41" s="54">
        <v>1</v>
      </c>
      <c r="AQ41" s="54">
        <v>1</v>
      </c>
      <c r="AR41" s="54">
        <v>1</v>
      </c>
      <c r="AS41" s="54">
        <v>1</v>
      </c>
      <c r="AT41" s="54">
        <v>1</v>
      </c>
      <c r="AU41">
        <f t="shared" si="15"/>
        <v>54.7014285714286</v>
      </c>
      <c r="AV41">
        <f t="shared" si="16"/>
        <v>7.3685714285714283</v>
      </c>
      <c r="AW41" s="54">
        <f t="shared" si="17"/>
        <v>10.211428571428574</v>
      </c>
      <c r="AX41">
        <f t="shared" si="18"/>
        <v>6.2928571428571445</v>
      </c>
      <c r="AY41" s="54">
        <v>1</v>
      </c>
      <c r="AZ41" s="54">
        <v>1</v>
      </c>
      <c r="BA41" s="54">
        <v>1</v>
      </c>
      <c r="BB41">
        <v>1</v>
      </c>
      <c r="BG41">
        <f t="shared" si="21"/>
        <v>142.85714285714286</v>
      </c>
      <c r="BH41" s="11">
        <f t="shared" si="19"/>
        <v>2.4305555555555558E-5</v>
      </c>
    </row>
    <row r="42" spans="1:60" ht="32" x14ac:dyDescent="0.2">
      <c r="A42" s="3" t="s">
        <v>175</v>
      </c>
      <c r="B42" s="19" t="s">
        <v>1382</v>
      </c>
      <c r="C42" s="3" t="s">
        <v>192</v>
      </c>
      <c r="D42">
        <v>1</v>
      </c>
      <c r="E42">
        <v>1</v>
      </c>
      <c r="F42">
        <f t="shared" si="3"/>
        <v>1</v>
      </c>
      <c r="G42">
        <f t="shared" si="4"/>
        <v>7</v>
      </c>
      <c r="H42">
        <f t="shared" si="5"/>
        <v>7</v>
      </c>
      <c r="I42" s="54">
        <f t="shared" si="6"/>
        <v>34</v>
      </c>
      <c r="J42">
        <v>11</v>
      </c>
      <c r="K42">
        <f t="shared" si="7"/>
        <v>1.5714285714285714</v>
      </c>
      <c r="L42">
        <f t="shared" si="8"/>
        <v>33</v>
      </c>
      <c r="M42" s="2">
        <f t="shared" si="9"/>
        <v>4.7142857142857144</v>
      </c>
      <c r="N42">
        <v>1</v>
      </c>
      <c r="O42">
        <v>1</v>
      </c>
      <c r="P42">
        <v>1</v>
      </c>
      <c r="Q42">
        <v>1</v>
      </c>
      <c r="R42" s="54">
        <v>0</v>
      </c>
      <c r="S42">
        <v>1</v>
      </c>
      <c r="T42">
        <f t="shared" si="10"/>
        <v>0</v>
      </c>
      <c r="U42">
        <v>1</v>
      </c>
      <c r="V42">
        <v>1</v>
      </c>
      <c r="W42">
        <f t="shared" si="11"/>
        <v>0</v>
      </c>
      <c r="X42">
        <f t="shared" si="20"/>
        <v>1</v>
      </c>
      <c r="Y42" s="54">
        <v>1</v>
      </c>
      <c r="Z42" s="54">
        <v>1</v>
      </c>
      <c r="AA42" s="54">
        <v>1</v>
      </c>
      <c r="AB42" s="54">
        <v>1</v>
      </c>
      <c r="AC42" s="54">
        <v>1</v>
      </c>
      <c r="AD42" s="54">
        <v>1</v>
      </c>
      <c r="AE42" s="54">
        <v>1</v>
      </c>
      <c r="AF42">
        <f t="shared" si="12"/>
        <v>1</v>
      </c>
      <c r="AG42" s="54">
        <v>1</v>
      </c>
      <c r="AH42">
        <f t="shared" si="13"/>
        <v>1</v>
      </c>
      <c r="AI42" s="54">
        <v>0</v>
      </c>
      <c r="AJ42" s="54">
        <v>1</v>
      </c>
      <c r="AK42">
        <f t="shared" si="14"/>
        <v>1</v>
      </c>
      <c r="AL42" s="54">
        <v>1</v>
      </c>
      <c r="AM42" s="54">
        <v>1</v>
      </c>
      <c r="AN42" s="54">
        <v>1</v>
      </c>
      <c r="AO42" s="54">
        <v>1</v>
      </c>
      <c r="AP42" s="54">
        <v>1</v>
      </c>
      <c r="AQ42" s="54">
        <v>1</v>
      </c>
      <c r="AR42" s="54">
        <v>1</v>
      </c>
      <c r="AS42" s="54">
        <v>1</v>
      </c>
      <c r="AT42" s="54">
        <v>1</v>
      </c>
      <c r="AU42">
        <f t="shared" si="15"/>
        <v>66.787142857142882</v>
      </c>
      <c r="AV42">
        <f t="shared" si="16"/>
        <v>5.682857142857145</v>
      </c>
      <c r="AW42" s="54">
        <f t="shared" si="17"/>
        <v>7.6914285714285704</v>
      </c>
      <c r="AX42">
        <f t="shared" si="18"/>
        <v>4.274285714285714</v>
      </c>
      <c r="AY42" s="54">
        <v>1</v>
      </c>
      <c r="AZ42" s="54">
        <v>1</v>
      </c>
      <c r="BA42" s="54">
        <v>1</v>
      </c>
      <c r="BB42">
        <v>1</v>
      </c>
      <c r="BG42">
        <f t="shared" si="21"/>
        <v>142.85714285714286</v>
      </c>
      <c r="BH42" s="11">
        <f t="shared" si="19"/>
        <v>2.4305555555555558E-5</v>
      </c>
    </row>
    <row r="43" spans="1:60" ht="32" x14ac:dyDescent="0.2">
      <c r="A43" s="3" t="s">
        <v>176</v>
      </c>
      <c r="B43" s="19" t="s">
        <v>1383</v>
      </c>
      <c r="C43" s="3" t="s">
        <v>192</v>
      </c>
      <c r="D43">
        <v>1</v>
      </c>
      <c r="E43">
        <v>1</v>
      </c>
      <c r="F43">
        <f t="shared" si="3"/>
        <v>1</v>
      </c>
      <c r="G43">
        <f t="shared" si="4"/>
        <v>8</v>
      </c>
      <c r="H43">
        <f t="shared" si="5"/>
        <v>8</v>
      </c>
      <c r="I43" s="54">
        <f t="shared" si="6"/>
        <v>42</v>
      </c>
      <c r="J43">
        <v>14</v>
      </c>
      <c r="K43">
        <f t="shared" si="7"/>
        <v>1.75</v>
      </c>
      <c r="L43">
        <f t="shared" si="8"/>
        <v>41</v>
      </c>
      <c r="M43" s="2">
        <f t="shared" si="9"/>
        <v>5.125</v>
      </c>
      <c r="N43">
        <v>0</v>
      </c>
      <c r="O43">
        <v>1</v>
      </c>
      <c r="P43">
        <v>1</v>
      </c>
      <c r="Q43">
        <v>0</v>
      </c>
      <c r="R43" s="54">
        <v>0</v>
      </c>
      <c r="S43">
        <v>1</v>
      </c>
      <c r="T43">
        <f t="shared" si="10"/>
        <v>0</v>
      </c>
      <c r="U43">
        <v>1</v>
      </c>
      <c r="V43">
        <v>1</v>
      </c>
      <c r="W43">
        <f t="shared" si="11"/>
        <v>0</v>
      </c>
      <c r="X43">
        <f t="shared" si="20"/>
        <v>1</v>
      </c>
      <c r="Y43" s="54">
        <v>1</v>
      </c>
      <c r="Z43" s="54">
        <v>1</v>
      </c>
      <c r="AA43" s="54">
        <v>1</v>
      </c>
      <c r="AB43" s="54">
        <v>1</v>
      </c>
      <c r="AC43" s="54">
        <v>1</v>
      </c>
      <c r="AD43" s="54">
        <v>1</v>
      </c>
      <c r="AE43" s="54">
        <v>1</v>
      </c>
      <c r="AF43">
        <f t="shared" si="12"/>
        <v>1</v>
      </c>
      <c r="AG43" s="54">
        <v>1</v>
      </c>
      <c r="AH43">
        <f t="shared" si="13"/>
        <v>1</v>
      </c>
      <c r="AI43" s="54">
        <v>0</v>
      </c>
      <c r="AJ43" s="54">
        <v>1</v>
      </c>
      <c r="AK43">
        <f t="shared" si="14"/>
        <v>1</v>
      </c>
      <c r="AL43" s="54">
        <v>1</v>
      </c>
      <c r="AM43" s="54">
        <v>1</v>
      </c>
      <c r="AN43" s="54">
        <v>1</v>
      </c>
      <c r="AO43" s="54">
        <v>1</v>
      </c>
      <c r="AP43" s="54">
        <v>1</v>
      </c>
      <c r="AQ43" s="54">
        <v>1</v>
      </c>
      <c r="AR43" s="54">
        <v>1</v>
      </c>
      <c r="AS43" s="54">
        <v>1</v>
      </c>
      <c r="AT43" s="54">
        <v>1</v>
      </c>
      <c r="AU43">
        <f t="shared" si="15"/>
        <v>50.665000000000028</v>
      </c>
      <c r="AV43">
        <f t="shared" si="16"/>
        <v>8.1800000000000033</v>
      </c>
      <c r="AW43" s="54">
        <f t="shared" si="17"/>
        <v>10.635000000000002</v>
      </c>
      <c r="AX43">
        <f t="shared" si="18"/>
        <v>6.7087499999999984</v>
      </c>
      <c r="AY43" s="54">
        <v>1</v>
      </c>
      <c r="AZ43" s="54">
        <v>1</v>
      </c>
      <c r="BA43" s="54">
        <v>1</v>
      </c>
      <c r="BB43">
        <v>2</v>
      </c>
      <c r="BG43">
        <f t="shared" si="21"/>
        <v>125</v>
      </c>
      <c r="BH43" s="11">
        <f t="shared" si="19"/>
        <v>2.7777777777777779E-5</v>
      </c>
    </row>
    <row r="44" spans="1:60" ht="32" x14ac:dyDescent="0.2">
      <c r="A44" s="3" t="s">
        <v>177</v>
      </c>
      <c r="B44" s="19" t="s">
        <v>1423</v>
      </c>
      <c r="C44" s="3" t="s">
        <v>192</v>
      </c>
      <c r="D44">
        <v>1</v>
      </c>
      <c r="E44">
        <v>1</v>
      </c>
      <c r="F44">
        <f t="shared" si="3"/>
        <v>1</v>
      </c>
      <c r="G44">
        <f t="shared" si="4"/>
        <v>12</v>
      </c>
      <c r="H44">
        <f t="shared" si="5"/>
        <v>12</v>
      </c>
      <c r="I44" s="54">
        <f t="shared" si="6"/>
        <v>74</v>
      </c>
      <c r="J44">
        <v>24</v>
      </c>
      <c r="K44">
        <f t="shared" si="7"/>
        <v>2</v>
      </c>
      <c r="L44">
        <f t="shared" si="8"/>
        <v>73</v>
      </c>
      <c r="M44" s="2">
        <f t="shared" si="9"/>
        <v>6.083333333333333</v>
      </c>
      <c r="N44">
        <v>0</v>
      </c>
      <c r="O44">
        <v>1</v>
      </c>
      <c r="P44">
        <v>1</v>
      </c>
      <c r="Q44">
        <v>0</v>
      </c>
      <c r="R44" s="54">
        <v>1</v>
      </c>
      <c r="S44">
        <v>1</v>
      </c>
      <c r="T44">
        <f t="shared" si="10"/>
        <v>0</v>
      </c>
      <c r="U44">
        <v>1</v>
      </c>
      <c r="V44">
        <v>1</v>
      </c>
      <c r="W44">
        <f t="shared" si="11"/>
        <v>0</v>
      </c>
      <c r="X44">
        <f t="shared" si="20"/>
        <v>1</v>
      </c>
      <c r="Y44" s="54">
        <v>1</v>
      </c>
      <c r="Z44" s="54">
        <v>1</v>
      </c>
      <c r="AA44" s="54">
        <v>1</v>
      </c>
      <c r="AB44" s="54">
        <v>1</v>
      </c>
      <c r="AC44" s="54">
        <v>1</v>
      </c>
      <c r="AD44" s="54">
        <v>1</v>
      </c>
      <c r="AE44" s="54">
        <v>1</v>
      </c>
      <c r="AF44">
        <f t="shared" si="12"/>
        <v>1</v>
      </c>
      <c r="AG44" s="54">
        <v>1</v>
      </c>
      <c r="AH44">
        <f t="shared" si="13"/>
        <v>1</v>
      </c>
      <c r="AI44" s="54">
        <v>1</v>
      </c>
      <c r="AJ44" s="54">
        <v>1</v>
      </c>
      <c r="AK44">
        <f t="shared" si="14"/>
        <v>1</v>
      </c>
      <c r="AL44" s="54">
        <v>1</v>
      </c>
      <c r="AM44" s="54">
        <v>1</v>
      </c>
      <c r="AN44" s="54">
        <v>0</v>
      </c>
      <c r="AO44" s="54">
        <v>1</v>
      </c>
      <c r="AP44" s="54">
        <v>1</v>
      </c>
      <c r="AQ44" s="54">
        <v>1</v>
      </c>
      <c r="AR44" s="54">
        <v>1</v>
      </c>
      <c r="AS44" s="54">
        <v>1</v>
      </c>
      <c r="AT44" s="54">
        <v>1</v>
      </c>
      <c r="AU44">
        <f t="shared" si="15"/>
        <v>25.45500000000002</v>
      </c>
      <c r="AV44">
        <f t="shared" si="16"/>
        <v>12.690000000000001</v>
      </c>
      <c r="AW44" s="54">
        <f t="shared" si="17"/>
        <v>17.503333333333327</v>
      </c>
      <c r="AX44">
        <f t="shared" si="18"/>
        <v>13.222500000000004</v>
      </c>
      <c r="AY44" s="54">
        <v>1</v>
      </c>
      <c r="AZ44" s="54">
        <v>1</v>
      </c>
      <c r="BA44" s="54">
        <v>1</v>
      </c>
      <c r="BB44">
        <v>5</v>
      </c>
      <c r="BG44">
        <f t="shared" si="21"/>
        <v>83.333333333333329</v>
      </c>
      <c r="BH44" s="11">
        <f t="shared" si="19"/>
        <v>4.1666666666666665E-5</v>
      </c>
    </row>
    <row r="45" spans="1:60" ht="32" x14ac:dyDescent="0.2">
      <c r="A45" s="3" t="s">
        <v>178</v>
      </c>
      <c r="B45" s="19" t="s">
        <v>1424</v>
      </c>
      <c r="C45" s="3" t="s">
        <v>192</v>
      </c>
      <c r="D45">
        <v>1</v>
      </c>
      <c r="E45">
        <v>1</v>
      </c>
      <c r="F45">
        <f t="shared" si="3"/>
        <v>2</v>
      </c>
      <c r="G45">
        <f t="shared" si="4"/>
        <v>7</v>
      </c>
      <c r="H45">
        <f t="shared" si="5"/>
        <v>3.5</v>
      </c>
      <c r="I45" s="54">
        <f t="shared" si="6"/>
        <v>37</v>
      </c>
      <c r="J45">
        <v>11</v>
      </c>
      <c r="K45">
        <f t="shared" si="7"/>
        <v>1.5714285714285714</v>
      </c>
      <c r="L45">
        <f t="shared" si="8"/>
        <v>36</v>
      </c>
      <c r="M45" s="2">
        <f t="shared" si="9"/>
        <v>5.1428571428571432</v>
      </c>
      <c r="N45">
        <v>1</v>
      </c>
      <c r="O45">
        <v>1</v>
      </c>
      <c r="P45">
        <v>1</v>
      </c>
      <c r="Q45">
        <v>0</v>
      </c>
      <c r="R45" s="54">
        <v>1</v>
      </c>
      <c r="S45">
        <v>1</v>
      </c>
      <c r="T45">
        <f t="shared" si="10"/>
        <v>0</v>
      </c>
      <c r="U45">
        <v>1</v>
      </c>
      <c r="V45">
        <v>1</v>
      </c>
      <c r="W45">
        <f t="shared" si="11"/>
        <v>0</v>
      </c>
      <c r="X45">
        <f t="shared" si="20"/>
        <v>1</v>
      </c>
      <c r="Y45" s="54">
        <v>1</v>
      </c>
      <c r="Z45" s="54">
        <v>1</v>
      </c>
      <c r="AA45" s="54">
        <v>1</v>
      </c>
      <c r="AB45" s="54">
        <v>1</v>
      </c>
      <c r="AC45" s="54">
        <v>1</v>
      </c>
      <c r="AD45" s="54">
        <v>1</v>
      </c>
      <c r="AE45" s="54">
        <v>1</v>
      </c>
      <c r="AF45">
        <f t="shared" si="12"/>
        <v>1</v>
      </c>
      <c r="AG45" s="54">
        <v>1</v>
      </c>
      <c r="AH45">
        <f t="shared" si="13"/>
        <v>1</v>
      </c>
      <c r="AI45" s="54">
        <v>1</v>
      </c>
      <c r="AJ45" s="54">
        <v>1</v>
      </c>
      <c r="AK45">
        <f t="shared" si="14"/>
        <v>1</v>
      </c>
      <c r="AL45" s="54">
        <v>1</v>
      </c>
      <c r="AM45" s="54">
        <v>1</v>
      </c>
      <c r="AN45" s="54">
        <v>1</v>
      </c>
      <c r="AO45" s="54">
        <v>1</v>
      </c>
      <c r="AP45" s="54">
        <v>1</v>
      </c>
      <c r="AQ45" s="54">
        <v>1</v>
      </c>
      <c r="AR45" s="54">
        <v>1</v>
      </c>
      <c r="AS45" s="54">
        <v>1</v>
      </c>
      <c r="AT45" s="54">
        <v>1</v>
      </c>
      <c r="AU45">
        <f t="shared" si="15"/>
        <v>70.339642857142891</v>
      </c>
      <c r="AV45">
        <f t="shared" si="16"/>
        <v>4.3178571428571431</v>
      </c>
      <c r="AW45" s="54">
        <f t="shared" si="17"/>
        <v>5.9828571428571458</v>
      </c>
      <c r="AX45">
        <f t="shared" si="18"/>
        <v>4.5428571428571445</v>
      </c>
      <c r="AY45" s="54">
        <v>1</v>
      </c>
      <c r="AZ45" s="54">
        <v>1</v>
      </c>
      <c r="BA45" s="54">
        <v>1</v>
      </c>
      <c r="BB45">
        <v>3</v>
      </c>
      <c r="BG45">
        <f t="shared" si="21"/>
        <v>142.85714285714286</v>
      </c>
      <c r="BH45" s="11">
        <f t="shared" si="19"/>
        <v>2.4305555555555558E-5</v>
      </c>
    </row>
    <row r="46" spans="1:60" ht="32" x14ac:dyDescent="0.2">
      <c r="A46" s="3" t="s">
        <v>179</v>
      </c>
      <c r="B46" s="19" t="s">
        <v>1425</v>
      </c>
      <c r="C46" s="3" t="s">
        <v>192</v>
      </c>
      <c r="D46">
        <v>1</v>
      </c>
      <c r="E46">
        <v>1</v>
      </c>
      <c r="F46">
        <f t="shared" si="3"/>
        <v>2</v>
      </c>
      <c r="G46">
        <f t="shared" si="4"/>
        <v>8</v>
      </c>
      <c r="H46">
        <f t="shared" si="5"/>
        <v>4</v>
      </c>
      <c r="I46" s="54">
        <f t="shared" si="6"/>
        <v>49</v>
      </c>
      <c r="J46">
        <v>15</v>
      </c>
      <c r="K46">
        <f t="shared" si="7"/>
        <v>1.875</v>
      </c>
      <c r="L46">
        <f t="shared" si="8"/>
        <v>48</v>
      </c>
      <c r="M46" s="2">
        <f t="shared" si="9"/>
        <v>6</v>
      </c>
      <c r="N46">
        <v>0</v>
      </c>
      <c r="O46">
        <v>1</v>
      </c>
      <c r="P46">
        <v>1</v>
      </c>
      <c r="Q46">
        <v>0</v>
      </c>
      <c r="R46" s="54">
        <v>1</v>
      </c>
      <c r="S46">
        <v>1</v>
      </c>
      <c r="T46">
        <f t="shared" si="10"/>
        <v>0</v>
      </c>
      <c r="U46">
        <v>1</v>
      </c>
      <c r="V46">
        <v>1</v>
      </c>
      <c r="W46">
        <f t="shared" si="11"/>
        <v>0</v>
      </c>
      <c r="X46">
        <f t="shared" si="20"/>
        <v>1</v>
      </c>
      <c r="Y46" s="54">
        <v>1</v>
      </c>
      <c r="Z46" s="54">
        <v>1</v>
      </c>
      <c r="AA46" s="54">
        <v>1</v>
      </c>
      <c r="AB46" s="54">
        <v>1</v>
      </c>
      <c r="AC46" s="54">
        <v>1</v>
      </c>
      <c r="AD46" s="54">
        <v>1</v>
      </c>
      <c r="AE46" s="54">
        <v>1</v>
      </c>
      <c r="AF46">
        <f t="shared" si="12"/>
        <v>1</v>
      </c>
      <c r="AG46" s="54">
        <v>1</v>
      </c>
      <c r="AH46">
        <f t="shared" si="13"/>
        <v>1</v>
      </c>
      <c r="AI46" s="54">
        <v>1</v>
      </c>
      <c r="AJ46" s="54">
        <v>1</v>
      </c>
      <c r="AK46">
        <f t="shared" si="14"/>
        <v>1</v>
      </c>
      <c r="AL46" s="54">
        <v>1</v>
      </c>
      <c r="AM46" s="54">
        <v>1</v>
      </c>
      <c r="AN46" s="54">
        <v>1</v>
      </c>
      <c r="AO46" s="54">
        <v>1</v>
      </c>
      <c r="AP46" s="54">
        <v>1</v>
      </c>
      <c r="AQ46" s="54">
        <v>1</v>
      </c>
      <c r="AR46" s="54">
        <v>1</v>
      </c>
      <c r="AS46" s="54">
        <v>1</v>
      </c>
      <c r="AT46" s="54">
        <v>1</v>
      </c>
      <c r="AU46">
        <f t="shared" si="15"/>
        <v>44.150000000000006</v>
      </c>
      <c r="AV46">
        <f t="shared" si="16"/>
        <v>8.0949999999999989</v>
      </c>
      <c r="AW46" s="54">
        <f t="shared" si="17"/>
        <v>12.080000000000002</v>
      </c>
      <c r="AX46">
        <f t="shared" si="18"/>
        <v>8.8299999999999983</v>
      </c>
      <c r="AY46" s="54">
        <v>1</v>
      </c>
      <c r="AZ46" s="54">
        <v>1</v>
      </c>
      <c r="BA46" s="54">
        <v>1</v>
      </c>
      <c r="BB46">
        <v>4</v>
      </c>
      <c r="BG46">
        <f t="shared" si="21"/>
        <v>125</v>
      </c>
      <c r="BH46" s="11">
        <f t="shared" si="19"/>
        <v>2.7777777777777779E-5</v>
      </c>
    </row>
    <row r="47" spans="1:60" ht="48" x14ac:dyDescent="0.2">
      <c r="A47" s="3" t="s">
        <v>180</v>
      </c>
      <c r="B47" s="19" t="s">
        <v>1426</v>
      </c>
      <c r="C47" s="3" t="s">
        <v>203</v>
      </c>
      <c r="D47">
        <v>1</v>
      </c>
      <c r="E47">
        <v>1</v>
      </c>
      <c r="F47">
        <f t="shared" si="3"/>
        <v>1</v>
      </c>
      <c r="G47">
        <f t="shared" si="4"/>
        <v>18</v>
      </c>
      <c r="H47">
        <f t="shared" si="5"/>
        <v>18</v>
      </c>
      <c r="I47" s="54">
        <f t="shared" si="6"/>
        <v>93</v>
      </c>
      <c r="J47">
        <v>31</v>
      </c>
      <c r="K47">
        <f t="shared" si="7"/>
        <v>1.7222222222222223</v>
      </c>
      <c r="L47">
        <f t="shared" si="8"/>
        <v>91</v>
      </c>
      <c r="M47" s="2">
        <f t="shared" si="9"/>
        <v>5.0555555555555554</v>
      </c>
      <c r="N47">
        <v>0</v>
      </c>
      <c r="O47">
        <v>1</v>
      </c>
      <c r="P47">
        <v>1</v>
      </c>
      <c r="Q47">
        <v>0</v>
      </c>
      <c r="R47" s="54">
        <v>1</v>
      </c>
      <c r="S47">
        <v>1</v>
      </c>
      <c r="T47">
        <f t="shared" si="10"/>
        <v>0</v>
      </c>
      <c r="U47">
        <v>1</v>
      </c>
      <c r="V47">
        <v>1</v>
      </c>
      <c r="W47">
        <f t="shared" si="11"/>
        <v>0</v>
      </c>
      <c r="X47">
        <f t="shared" si="20"/>
        <v>1</v>
      </c>
      <c r="Y47" s="54">
        <v>1</v>
      </c>
      <c r="Z47" s="54">
        <v>1</v>
      </c>
      <c r="AA47" s="54">
        <v>1</v>
      </c>
      <c r="AB47" s="54">
        <v>1</v>
      </c>
      <c r="AC47" s="54">
        <v>1</v>
      </c>
      <c r="AD47" s="54">
        <v>1</v>
      </c>
      <c r="AE47" s="54">
        <v>1</v>
      </c>
      <c r="AF47">
        <f t="shared" si="12"/>
        <v>2</v>
      </c>
      <c r="AG47" s="54">
        <v>1</v>
      </c>
      <c r="AH47">
        <f t="shared" si="13"/>
        <v>1</v>
      </c>
      <c r="AI47" s="54">
        <v>1</v>
      </c>
      <c r="AJ47" s="54">
        <v>1</v>
      </c>
      <c r="AK47">
        <f t="shared" si="14"/>
        <v>1</v>
      </c>
      <c r="AL47" s="54">
        <v>1</v>
      </c>
      <c r="AM47" s="54">
        <v>1</v>
      </c>
      <c r="AN47" s="54">
        <v>0</v>
      </c>
      <c r="AO47" s="54">
        <v>1</v>
      </c>
      <c r="AP47" s="54">
        <v>1</v>
      </c>
      <c r="AQ47" s="54">
        <v>1</v>
      </c>
      <c r="AR47" s="54">
        <v>1</v>
      </c>
      <c r="AS47" s="54">
        <v>1</v>
      </c>
      <c r="AT47" s="54">
        <v>1</v>
      </c>
      <c r="AU47">
        <f t="shared" si="15"/>
        <v>42.865000000000023</v>
      </c>
      <c r="AV47">
        <f t="shared" si="16"/>
        <v>11.752222222222223</v>
      </c>
      <c r="AW47" s="54">
        <f t="shared" si="17"/>
        <v>12.282222222222217</v>
      </c>
      <c r="AX47">
        <f t="shared" si="18"/>
        <v>11.381666666666668</v>
      </c>
      <c r="AY47" s="54">
        <v>1</v>
      </c>
      <c r="AZ47" s="54">
        <v>1</v>
      </c>
      <c r="BA47" s="54">
        <v>1</v>
      </c>
      <c r="BB47">
        <v>7</v>
      </c>
      <c r="BG47">
        <f t="shared" si="21"/>
        <v>111.1111111111111</v>
      </c>
      <c r="BH47" s="11">
        <f t="shared" si="19"/>
        <v>6.2500000000000001E-5</v>
      </c>
    </row>
    <row r="48" spans="1:60" ht="48" x14ac:dyDescent="0.2">
      <c r="A48" s="3" t="s">
        <v>181</v>
      </c>
      <c r="B48" s="19" t="s">
        <v>1427</v>
      </c>
      <c r="C48" s="3" t="s">
        <v>203</v>
      </c>
      <c r="D48">
        <v>1</v>
      </c>
      <c r="E48">
        <v>1</v>
      </c>
      <c r="F48">
        <f t="shared" si="3"/>
        <v>1</v>
      </c>
      <c r="G48">
        <f t="shared" si="4"/>
        <v>18</v>
      </c>
      <c r="H48">
        <f t="shared" si="5"/>
        <v>18</v>
      </c>
      <c r="I48" s="54">
        <f t="shared" si="6"/>
        <v>93</v>
      </c>
      <c r="J48">
        <v>30</v>
      </c>
      <c r="K48">
        <f t="shared" si="7"/>
        <v>1.6666666666666667</v>
      </c>
      <c r="L48">
        <f t="shared" si="8"/>
        <v>91</v>
      </c>
      <c r="M48" s="2">
        <f t="shared" si="9"/>
        <v>5.0555555555555554</v>
      </c>
      <c r="N48">
        <v>0</v>
      </c>
      <c r="O48">
        <v>1</v>
      </c>
      <c r="P48">
        <v>1</v>
      </c>
      <c r="Q48">
        <v>0</v>
      </c>
      <c r="R48" s="54">
        <v>1</v>
      </c>
      <c r="S48">
        <v>1</v>
      </c>
      <c r="T48">
        <f t="shared" si="10"/>
        <v>0</v>
      </c>
      <c r="U48">
        <v>1</v>
      </c>
      <c r="V48">
        <v>1</v>
      </c>
      <c r="W48">
        <f t="shared" si="11"/>
        <v>0</v>
      </c>
      <c r="X48">
        <f t="shared" si="20"/>
        <v>1</v>
      </c>
      <c r="Y48" s="54">
        <v>1</v>
      </c>
      <c r="Z48" s="54">
        <v>1</v>
      </c>
      <c r="AA48" s="54">
        <v>1</v>
      </c>
      <c r="AB48" s="54">
        <v>1</v>
      </c>
      <c r="AC48" s="54">
        <v>1</v>
      </c>
      <c r="AD48" s="54">
        <v>1</v>
      </c>
      <c r="AE48" s="54">
        <v>1</v>
      </c>
      <c r="AF48">
        <f t="shared" si="12"/>
        <v>2</v>
      </c>
      <c r="AG48" s="54">
        <v>1</v>
      </c>
      <c r="AH48">
        <f t="shared" si="13"/>
        <v>1</v>
      </c>
      <c r="AI48" s="54">
        <v>1</v>
      </c>
      <c r="AJ48" s="54">
        <v>1</v>
      </c>
      <c r="AK48">
        <f t="shared" si="14"/>
        <v>1</v>
      </c>
      <c r="AL48" s="54">
        <v>1</v>
      </c>
      <c r="AM48" s="54">
        <v>1</v>
      </c>
      <c r="AN48" s="54">
        <v>0</v>
      </c>
      <c r="AO48" s="54">
        <v>1</v>
      </c>
      <c r="AP48" s="54">
        <v>1</v>
      </c>
      <c r="AQ48" s="54">
        <v>1</v>
      </c>
      <c r="AR48" s="54">
        <v>1</v>
      </c>
      <c r="AS48" s="54">
        <v>1</v>
      </c>
      <c r="AT48" s="54">
        <v>1</v>
      </c>
      <c r="AU48">
        <f t="shared" si="15"/>
        <v>47.565000000000012</v>
      </c>
      <c r="AV48">
        <f t="shared" si="16"/>
        <v>11.096666666666668</v>
      </c>
      <c r="AW48" s="54">
        <f t="shared" si="17"/>
        <v>12.282222222222217</v>
      </c>
      <c r="AX48">
        <f t="shared" si="18"/>
        <v>11.381666666666668</v>
      </c>
      <c r="AY48" s="54">
        <v>1</v>
      </c>
      <c r="AZ48" s="54">
        <v>1</v>
      </c>
      <c r="BA48" s="54">
        <v>1</v>
      </c>
      <c r="BB48">
        <v>7</v>
      </c>
      <c r="BG48">
        <f t="shared" si="21"/>
        <v>111.1111111111111</v>
      </c>
      <c r="BH48" s="11">
        <f t="shared" si="19"/>
        <v>6.2500000000000001E-5</v>
      </c>
    </row>
    <row r="49" spans="1:60" ht="64" x14ac:dyDescent="0.2">
      <c r="A49" s="3" t="s">
        <v>182</v>
      </c>
      <c r="B49" s="19" t="s">
        <v>1402</v>
      </c>
      <c r="C49" s="3" t="s">
        <v>192</v>
      </c>
      <c r="D49">
        <v>1</v>
      </c>
      <c r="E49">
        <v>1</v>
      </c>
      <c r="F49">
        <f t="shared" si="3"/>
        <v>1</v>
      </c>
      <c r="G49">
        <f t="shared" si="4"/>
        <v>21</v>
      </c>
      <c r="H49">
        <f t="shared" si="5"/>
        <v>21</v>
      </c>
      <c r="I49" s="54">
        <f t="shared" si="6"/>
        <v>114</v>
      </c>
      <c r="J49">
        <v>38</v>
      </c>
      <c r="K49">
        <f t="shared" si="7"/>
        <v>1.8095238095238095</v>
      </c>
      <c r="L49">
        <f t="shared" si="8"/>
        <v>113</v>
      </c>
      <c r="M49" s="2">
        <f t="shared" si="9"/>
        <v>5.3809523809523814</v>
      </c>
      <c r="N49">
        <v>0</v>
      </c>
      <c r="O49">
        <v>1</v>
      </c>
      <c r="P49">
        <v>1</v>
      </c>
      <c r="Q49">
        <v>0</v>
      </c>
      <c r="R49" s="54">
        <v>1</v>
      </c>
      <c r="S49">
        <v>1</v>
      </c>
      <c r="T49">
        <f t="shared" si="10"/>
        <v>0</v>
      </c>
      <c r="U49">
        <v>1</v>
      </c>
      <c r="V49">
        <v>1</v>
      </c>
      <c r="W49">
        <f t="shared" si="11"/>
        <v>0</v>
      </c>
      <c r="X49">
        <f t="shared" si="20"/>
        <v>1</v>
      </c>
      <c r="Y49" s="54">
        <v>1</v>
      </c>
      <c r="Z49" s="54">
        <v>1</v>
      </c>
      <c r="AA49" s="54">
        <v>1</v>
      </c>
      <c r="AB49" s="54">
        <v>1</v>
      </c>
      <c r="AC49" s="54">
        <v>1</v>
      </c>
      <c r="AD49" s="54">
        <v>1</v>
      </c>
      <c r="AE49" s="54">
        <v>1</v>
      </c>
      <c r="AF49">
        <f t="shared" si="12"/>
        <v>1</v>
      </c>
      <c r="AG49" s="54">
        <v>1</v>
      </c>
      <c r="AH49">
        <f t="shared" si="13"/>
        <v>1</v>
      </c>
      <c r="AI49" s="54">
        <v>0</v>
      </c>
      <c r="AJ49" s="54">
        <v>1</v>
      </c>
      <c r="AK49">
        <f t="shared" si="14"/>
        <v>1</v>
      </c>
      <c r="AL49" s="54">
        <v>1</v>
      </c>
      <c r="AM49" s="54">
        <v>1</v>
      </c>
      <c r="AN49" s="54">
        <v>0</v>
      </c>
      <c r="AO49" s="54">
        <v>1</v>
      </c>
      <c r="AP49" s="54">
        <v>1</v>
      </c>
      <c r="AQ49" s="54">
        <v>1</v>
      </c>
      <c r="AR49" s="54">
        <v>1</v>
      </c>
      <c r="AS49" s="54">
        <v>0</v>
      </c>
      <c r="AT49" s="54">
        <v>1</v>
      </c>
      <c r="AU49">
        <f t="shared" si="15"/>
        <v>32.434285714285721</v>
      </c>
      <c r="AV49">
        <f t="shared" si="16"/>
        <v>13.952380952380953</v>
      </c>
      <c r="AW49" s="54">
        <f t="shared" si="17"/>
        <v>14.430476190476192</v>
      </c>
      <c r="AX49">
        <f t="shared" si="18"/>
        <v>14.414285714285718</v>
      </c>
      <c r="AY49" s="54">
        <v>1</v>
      </c>
      <c r="AZ49" s="54">
        <v>1</v>
      </c>
      <c r="BA49" s="54">
        <v>1</v>
      </c>
      <c r="BB49">
        <v>8</v>
      </c>
      <c r="BG49">
        <f t="shared" si="21"/>
        <v>47.619047619047613</v>
      </c>
      <c r="BH49" s="11">
        <f t="shared" si="19"/>
        <v>7.2916666666666659E-5</v>
      </c>
    </row>
    <row r="50" spans="1:60" ht="64" x14ac:dyDescent="0.2">
      <c r="A50" s="3" t="s">
        <v>183</v>
      </c>
      <c r="B50" s="19" t="s">
        <v>1403</v>
      </c>
      <c r="C50" s="3" t="s">
        <v>192</v>
      </c>
      <c r="D50">
        <v>1</v>
      </c>
      <c r="E50">
        <v>1</v>
      </c>
      <c r="F50">
        <f t="shared" si="3"/>
        <v>1</v>
      </c>
      <c r="G50">
        <f t="shared" si="4"/>
        <v>21</v>
      </c>
      <c r="H50">
        <f t="shared" si="5"/>
        <v>21</v>
      </c>
      <c r="I50" s="54">
        <f t="shared" si="6"/>
        <v>113</v>
      </c>
      <c r="J50">
        <v>38</v>
      </c>
      <c r="K50">
        <f t="shared" si="7"/>
        <v>1.8095238095238095</v>
      </c>
      <c r="L50">
        <f t="shared" si="8"/>
        <v>112</v>
      </c>
      <c r="M50" s="2">
        <f t="shared" si="9"/>
        <v>5.333333333333333</v>
      </c>
      <c r="N50">
        <v>0</v>
      </c>
      <c r="O50">
        <v>1</v>
      </c>
      <c r="P50">
        <v>1</v>
      </c>
      <c r="Q50">
        <v>0</v>
      </c>
      <c r="R50" s="54">
        <v>1</v>
      </c>
      <c r="S50">
        <v>1</v>
      </c>
      <c r="T50">
        <f t="shared" si="10"/>
        <v>0</v>
      </c>
      <c r="U50">
        <v>1</v>
      </c>
      <c r="V50">
        <v>1</v>
      </c>
      <c r="W50">
        <f t="shared" si="11"/>
        <v>0</v>
      </c>
      <c r="X50">
        <f t="shared" si="20"/>
        <v>1</v>
      </c>
      <c r="Y50">
        <v>1</v>
      </c>
      <c r="Z50" s="54">
        <v>1</v>
      </c>
      <c r="AA50" s="54">
        <v>1</v>
      </c>
      <c r="AB50" s="54">
        <v>1</v>
      </c>
      <c r="AC50" s="54">
        <v>1</v>
      </c>
      <c r="AD50" s="54">
        <v>1</v>
      </c>
      <c r="AE50" s="54">
        <v>1</v>
      </c>
      <c r="AF50">
        <f t="shared" si="12"/>
        <v>1</v>
      </c>
      <c r="AG50" s="54">
        <v>1</v>
      </c>
      <c r="AH50">
        <f t="shared" si="13"/>
        <v>1</v>
      </c>
      <c r="AI50" s="54">
        <v>0</v>
      </c>
      <c r="AJ50" s="54">
        <v>1</v>
      </c>
      <c r="AK50">
        <f t="shared" si="14"/>
        <v>1</v>
      </c>
      <c r="AL50" s="54">
        <v>1</v>
      </c>
      <c r="AM50" s="54">
        <v>1</v>
      </c>
      <c r="AN50" s="54">
        <v>0</v>
      </c>
      <c r="AO50" s="54">
        <v>1</v>
      </c>
      <c r="AP50" s="54">
        <v>1</v>
      </c>
      <c r="AQ50" s="54">
        <v>1</v>
      </c>
      <c r="AR50" s="54">
        <v>1</v>
      </c>
      <c r="AS50" s="54">
        <v>0</v>
      </c>
      <c r="AT50" s="54">
        <v>1</v>
      </c>
      <c r="AU50">
        <f t="shared" si="15"/>
        <v>32.434285714285721</v>
      </c>
      <c r="AV50">
        <f t="shared" si="16"/>
        <v>13.952380952380953</v>
      </c>
      <c r="AW50" s="54">
        <f t="shared" si="17"/>
        <v>14.150476190476191</v>
      </c>
      <c r="AX50">
        <f t="shared" si="18"/>
        <v>14.189999999999998</v>
      </c>
      <c r="AY50" s="54">
        <v>1</v>
      </c>
      <c r="AZ50" s="54">
        <v>1</v>
      </c>
      <c r="BA50" s="54">
        <v>1</v>
      </c>
      <c r="BB50">
        <v>8</v>
      </c>
      <c r="BG50">
        <f t="shared" si="21"/>
        <v>47.619047619047613</v>
      </c>
      <c r="BH50" s="11">
        <f t="shared" si="19"/>
        <v>7.2916666666666659E-5</v>
      </c>
    </row>
    <row r="51" spans="1:60" ht="64" x14ac:dyDescent="0.2">
      <c r="A51" s="3">
        <v>30</v>
      </c>
      <c r="B51" s="19" t="s">
        <v>1404</v>
      </c>
      <c r="C51" s="3" t="s">
        <v>192</v>
      </c>
      <c r="D51">
        <v>1</v>
      </c>
      <c r="E51">
        <v>1</v>
      </c>
      <c r="F51">
        <f t="shared" si="3"/>
        <v>1</v>
      </c>
      <c r="G51">
        <f t="shared" si="4"/>
        <v>20</v>
      </c>
      <c r="H51">
        <f t="shared" si="5"/>
        <v>20</v>
      </c>
      <c r="I51" s="54">
        <f t="shared" si="6"/>
        <v>105</v>
      </c>
      <c r="J51">
        <v>36</v>
      </c>
      <c r="K51">
        <f t="shared" si="7"/>
        <v>1.8</v>
      </c>
      <c r="L51">
        <f t="shared" si="8"/>
        <v>104</v>
      </c>
      <c r="M51" s="2">
        <f t="shared" si="9"/>
        <v>5.2</v>
      </c>
      <c r="N51">
        <v>0</v>
      </c>
      <c r="O51">
        <v>1</v>
      </c>
      <c r="P51">
        <v>1</v>
      </c>
      <c r="Q51">
        <v>0</v>
      </c>
      <c r="R51" s="54">
        <v>1</v>
      </c>
      <c r="S51">
        <v>1</v>
      </c>
      <c r="T51">
        <f t="shared" si="10"/>
        <v>0</v>
      </c>
      <c r="U51">
        <v>1</v>
      </c>
      <c r="V51">
        <v>1</v>
      </c>
      <c r="W51">
        <f t="shared" si="11"/>
        <v>0</v>
      </c>
      <c r="X51">
        <f t="shared" si="20"/>
        <v>1</v>
      </c>
      <c r="Y51">
        <v>1</v>
      </c>
      <c r="Z51" s="54">
        <v>1</v>
      </c>
      <c r="AA51" s="54">
        <v>1</v>
      </c>
      <c r="AB51" s="54">
        <v>1</v>
      </c>
      <c r="AC51" s="54">
        <v>1</v>
      </c>
      <c r="AD51" s="54">
        <v>1</v>
      </c>
      <c r="AE51" s="54">
        <v>1</v>
      </c>
      <c r="AF51">
        <f t="shared" si="12"/>
        <v>1</v>
      </c>
      <c r="AG51" s="54">
        <v>1</v>
      </c>
      <c r="AH51">
        <f t="shared" si="13"/>
        <v>1</v>
      </c>
      <c r="AI51" s="54">
        <v>0</v>
      </c>
      <c r="AJ51" s="54">
        <v>1</v>
      </c>
      <c r="AK51">
        <f t="shared" si="14"/>
        <v>1</v>
      </c>
      <c r="AL51" s="54">
        <v>1</v>
      </c>
      <c r="AM51" s="54">
        <v>1</v>
      </c>
      <c r="AN51" s="54">
        <v>0</v>
      </c>
      <c r="AO51" s="54">
        <v>1</v>
      </c>
      <c r="AP51" s="54">
        <v>1</v>
      </c>
      <c r="AQ51" s="54">
        <v>1</v>
      </c>
      <c r="AR51" s="54">
        <v>1</v>
      </c>
      <c r="AS51" s="54">
        <v>1</v>
      </c>
      <c r="AT51" s="54">
        <v>1</v>
      </c>
      <c r="AU51">
        <f t="shared" si="15"/>
        <v>34.25500000000001</v>
      </c>
      <c r="AV51">
        <f t="shared" si="16"/>
        <v>13.450000000000003</v>
      </c>
      <c r="AW51" s="54">
        <f t="shared" si="17"/>
        <v>13.295999999999996</v>
      </c>
      <c r="AX51">
        <f t="shared" si="18"/>
        <v>13.062000000000005</v>
      </c>
      <c r="AY51" s="54">
        <v>1</v>
      </c>
      <c r="AZ51" s="54">
        <v>1</v>
      </c>
      <c r="BA51" s="54">
        <v>1</v>
      </c>
      <c r="BB51">
        <v>7</v>
      </c>
      <c r="BG51">
        <f t="shared" si="21"/>
        <v>50</v>
      </c>
      <c r="BH51" s="11">
        <f t="shared" si="19"/>
        <v>6.9444444444444444E-5</v>
      </c>
    </row>
    <row r="52" spans="1:60" ht="64" x14ac:dyDescent="0.2">
      <c r="A52" s="3">
        <v>31</v>
      </c>
      <c r="B52" s="19" t="s">
        <v>1333</v>
      </c>
      <c r="C52" s="3" t="s">
        <v>192</v>
      </c>
      <c r="D52">
        <v>1</v>
      </c>
      <c r="E52">
        <v>1</v>
      </c>
      <c r="F52">
        <f t="shared" si="3"/>
        <v>1</v>
      </c>
      <c r="G52">
        <f t="shared" si="4"/>
        <v>15</v>
      </c>
      <c r="H52">
        <f t="shared" si="5"/>
        <v>15</v>
      </c>
      <c r="I52" s="54">
        <f t="shared" si="6"/>
        <v>113</v>
      </c>
      <c r="J52">
        <v>37</v>
      </c>
      <c r="K52">
        <f t="shared" si="7"/>
        <v>2.4666666666666668</v>
      </c>
      <c r="L52">
        <f t="shared" si="8"/>
        <v>112</v>
      </c>
      <c r="M52" s="2">
        <f t="shared" si="9"/>
        <v>7.4666666666666668</v>
      </c>
      <c r="N52">
        <v>0</v>
      </c>
      <c r="O52">
        <v>1</v>
      </c>
      <c r="P52">
        <v>1</v>
      </c>
      <c r="Q52">
        <v>0</v>
      </c>
      <c r="R52" s="54">
        <v>1</v>
      </c>
      <c r="S52">
        <v>1</v>
      </c>
      <c r="T52">
        <f t="shared" si="10"/>
        <v>0</v>
      </c>
      <c r="U52">
        <v>1</v>
      </c>
      <c r="V52">
        <v>1</v>
      </c>
      <c r="W52">
        <f t="shared" si="11"/>
        <v>0</v>
      </c>
      <c r="X52">
        <f t="shared" si="20"/>
        <v>1</v>
      </c>
      <c r="Y52">
        <v>1</v>
      </c>
      <c r="Z52" s="54">
        <v>1</v>
      </c>
      <c r="AA52" s="54">
        <v>1</v>
      </c>
      <c r="AB52" s="54">
        <v>1</v>
      </c>
      <c r="AC52" s="54">
        <v>1</v>
      </c>
      <c r="AD52" s="54">
        <v>1</v>
      </c>
      <c r="AE52" s="54">
        <v>1</v>
      </c>
      <c r="AF52">
        <f t="shared" si="12"/>
        <v>1</v>
      </c>
      <c r="AG52" s="54">
        <v>1</v>
      </c>
      <c r="AH52">
        <f t="shared" si="13"/>
        <v>1</v>
      </c>
      <c r="AI52" s="54">
        <v>0</v>
      </c>
      <c r="AJ52" s="54">
        <v>1</v>
      </c>
      <c r="AK52">
        <f t="shared" si="14"/>
        <v>1</v>
      </c>
      <c r="AL52" s="54">
        <v>1</v>
      </c>
      <c r="AM52" s="54">
        <v>1</v>
      </c>
      <c r="AN52" s="54">
        <v>1</v>
      </c>
      <c r="AO52" s="54">
        <v>1</v>
      </c>
      <c r="AP52" s="54">
        <v>1</v>
      </c>
      <c r="AQ52" s="54">
        <v>1</v>
      </c>
      <c r="AR52" s="54">
        <v>1</v>
      </c>
      <c r="AS52" s="54">
        <v>1</v>
      </c>
      <c r="AT52" s="54">
        <v>1</v>
      </c>
      <c r="AU52">
        <f t="shared" si="15"/>
        <v>-17.069999999999997</v>
      </c>
      <c r="AV52">
        <f t="shared" si="16"/>
        <v>19.366666666666671</v>
      </c>
      <c r="AW52" s="54">
        <f t="shared" si="17"/>
        <v>26.130666666666659</v>
      </c>
      <c r="AX52">
        <f t="shared" si="18"/>
        <v>21.238</v>
      </c>
      <c r="AY52" s="54">
        <v>1</v>
      </c>
      <c r="AZ52" s="54">
        <v>1</v>
      </c>
      <c r="BA52" s="54">
        <v>1</v>
      </c>
      <c r="BB52">
        <v>7</v>
      </c>
      <c r="BG52">
        <f t="shared" si="21"/>
        <v>66.666666666666671</v>
      </c>
      <c r="BH52" s="11">
        <f t="shared" si="19"/>
        <v>5.208333333333333E-5</v>
      </c>
    </row>
    <row r="53" spans="1:60" ht="80" x14ac:dyDescent="0.2">
      <c r="A53" s="3">
        <v>32</v>
      </c>
      <c r="B53" s="19" t="s">
        <v>1428</v>
      </c>
      <c r="C53" s="3" t="s">
        <v>203</v>
      </c>
      <c r="D53">
        <v>1</v>
      </c>
      <c r="E53">
        <v>1</v>
      </c>
      <c r="F53">
        <f t="shared" si="3"/>
        <v>1</v>
      </c>
      <c r="G53">
        <f t="shared" si="4"/>
        <v>22</v>
      </c>
      <c r="H53">
        <f t="shared" si="5"/>
        <v>22</v>
      </c>
      <c r="I53" s="54">
        <f t="shared" si="6"/>
        <v>141</v>
      </c>
      <c r="J53">
        <v>43</v>
      </c>
      <c r="K53">
        <f t="shared" si="7"/>
        <v>1.9545454545454546</v>
      </c>
      <c r="L53">
        <f t="shared" si="8"/>
        <v>137</v>
      </c>
      <c r="M53" s="2">
        <f t="shared" si="9"/>
        <v>6.2272727272727275</v>
      </c>
      <c r="N53">
        <v>1</v>
      </c>
      <c r="O53">
        <v>1</v>
      </c>
      <c r="P53">
        <v>1</v>
      </c>
      <c r="Q53">
        <v>1</v>
      </c>
      <c r="R53" s="54">
        <v>1</v>
      </c>
      <c r="S53">
        <v>1</v>
      </c>
      <c r="T53">
        <f t="shared" si="10"/>
        <v>1</v>
      </c>
      <c r="U53">
        <v>1</v>
      </c>
      <c r="V53">
        <v>1</v>
      </c>
      <c r="W53">
        <f t="shared" si="11"/>
        <v>1</v>
      </c>
      <c r="X53">
        <f t="shared" si="20"/>
        <v>1</v>
      </c>
      <c r="Y53">
        <v>1</v>
      </c>
      <c r="Z53" s="54">
        <v>1</v>
      </c>
      <c r="AA53" s="54">
        <v>1</v>
      </c>
      <c r="AB53" s="54">
        <v>1</v>
      </c>
      <c r="AC53" s="54">
        <v>1</v>
      </c>
      <c r="AD53" s="54">
        <v>1</v>
      </c>
      <c r="AE53" s="54">
        <v>1</v>
      </c>
      <c r="AF53">
        <f t="shared" si="12"/>
        <v>6</v>
      </c>
      <c r="AG53" s="54">
        <v>0</v>
      </c>
      <c r="AH53">
        <f t="shared" si="13"/>
        <v>1</v>
      </c>
      <c r="AI53" s="54">
        <v>0</v>
      </c>
      <c r="AJ53" s="54">
        <v>1</v>
      </c>
      <c r="AK53">
        <f t="shared" si="14"/>
        <v>1</v>
      </c>
      <c r="AL53" s="54">
        <v>0</v>
      </c>
      <c r="AM53" s="54">
        <v>1</v>
      </c>
      <c r="AN53" s="54">
        <v>1</v>
      </c>
      <c r="AO53" s="54">
        <v>1</v>
      </c>
      <c r="AP53" s="54">
        <v>1</v>
      </c>
      <c r="AQ53" s="54">
        <v>1</v>
      </c>
      <c r="AR53" s="54">
        <v>1</v>
      </c>
      <c r="AS53" s="54">
        <v>1</v>
      </c>
      <c r="AT53" s="54">
        <v>1</v>
      </c>
      <c r="AU53">
        <f t="shared" si="15"/>
        <v>19.150454545454565</v>
      </c>
      <c r="AV53">
        <f t="shared" si="16"/>
        <v>16.053636363636368</v>
      </c>
      <c r="AW53" s="54">
        <f t="shared" si="17"/>
        <v>19.470909090909092</v>
      </c>
      <c r="AX53">
        <f t="shared" si="18"/>
        <v>18.900454545454544</v>
      </c>
      <c r="AY53" s="54">
        <v>1</v>
      </c>
      <c r="AZ53" s="54">
        <v>1</v>
      </c>
      <c r="BA53" s="54">
        <v>1</v>
      </c>
      <c r="BB53">
        <v>7</v>
      </c>
      <c r="BG53">
        <f t="shared" si="21"/>
        <v>272.72727272727269</v>
      </c>
      <c r="BH53" s="11">
        <f t="shared" si="19"/>
        <v>7.6388888888888887E-5</v>
      </c>
    </row>
    <row r="54" spans="1:60" ht="48" x14ac:dyDescent="0.2">
      <c r="A54" s="3" t="s">
        <v>184</v>
      </c>
      <c r="B54" s="19" t="s">
        <v>1429</v>
      </c>
      <c r="C54" s="3" t="s">
        <v>192</v>
      </c>
      <c r="D54">
        <v>1</v>
      </c>
      <c r="E54">
        <v>1</v>
      </c>
      <c r="F54">
        <f t="shared" si="3"/>
        <v>1</v>
      </c>
      <c r="G54">
        <f t="shared" si="4"/>
        <v>17</v>
      </c>
      <c r="H54">
        <f t="shared" si="5"/>
        <v>17</v>
      </c>
      <c r="I54" s="54">
        <f t="shared" si="6"/>
        <v>92</v>
      </c>
      <c r="J54">
        <v>31</v>
      </c>
      <c r="K54">
        <f t="shared" si="7"/>
        <v>1.8235294117647058</v>
      </c>
      <c r="L54">
        <f t="shared" si="8"/>
        <v>90</v>
      </c>
      <c r="M54" s="2">
        <f t="shared" si="9"/>
        <v>5.2941176470588234</v>
      </c>
      <c r="N54">
        <v>1</v>
      </c>
      <c r="O54">
        <v>1</v>
      </c>
      <c r="P54">
        <v>1</v>
      </c>
      <c r="Q54">
        <v>1</v>
      </c>
      <c r="R54" s="54">
        <v>1</v>
      </c>
      <c r="S54">
        <v>1</v>
      </c>
      <c r="T54">
        <f t="shared" si="10"/>
        <v>1</v>
      </c>
      <c r="U54">
        <v>1</v>
      </c>
      <c r="V54">
        <v>1</v>
      </c>
      <c r="W54">
        <f t="shared" si="11"/>
        <v>1</v>
      </c>
      <c r="X54">
        <f t="shared" si="20"/>
        <v>1</v>
      </c>
      <c r="Y54">
        <v>1</v>
      </c>
      <c r="Z54" s="54">
        <v>1</v>
      </c>
      <c r="AA54" s="54">
        <v>1</v>
      </c>
      <c r="AB54" s="54">
        <v>1</v>
      </c>
      <c r="AC54" s="54">
        <v>1</v>
      </c>
      <c r="AD54" s="54">
        <v>1</v>
      </c>
      <c r="AE54" s="54">
        <v>1</v>
      </c>
      <c r="AF54">
        <f t="shared" si="12"/>
        <v>2</v>
      </c>
      <c r="AG54" s="54">
        <v>1</v>
      </c>
      <c r="AH54">
        <f t="shared" si="13"/>
        <v>1</v>
      </c>
      <c r="AI54" s="54">
        <v>1</v>
      </c>
      <c r="AJ54" s="54">
        <v>1</v>
      </c>
      <c r="AK54">
        <f t="shared" si="14"/>
        <v>1</v>
      </c>
      <c r="AL54" s="54">
        <v>1</v>
      </c>
      <c r="AM54" s="54">
        <v>0</v>
      </c>
      <c r="AN54" s="54">
        <v>1</v>
      </c>
      <c r="AO54" s="54">
        <v>1</v>
      </c>
      <c r="AP54" s="54">
        <v>1</v>
      </c>
      <c r="AQ54" s="54">
        <v>1</v>
      </c>
      <c r="AR54" s="54">
        <v>1</v>
      </c>
      <c r="AS54" s="54">
        <v>1</v>
      </c>
      <c r="AT54" s="54">
        <v>1</v>
      </c>
      <c r="AU54">
        <f t="shared" si="15"/>
        <v>35.309411764705914</v>
      </c>
      <c r="AV54">
        <f t="shared" si="16"/>
        <v>12.55764705882353</v>
      </c>
      <c r="AW54" s="54">
        <f t="shared" si="17"/>
        <v>13.588235294117641</v>
      </c>
      <c r="AX54">
        <f t="shared" si="18"/>
        <v>12.005294117647061</v>
      </c>
      <c r="AY54" s="54">
        <v>1</v>
      </c>
      <c r="AZ54" s="54">
        <v>1</v>
      </c>
      <c r="BA54" s="54">
        <v>1</v>
      </c>
      <c r="BB54">
        <v>5</v>
      </c>
      <c r="BG54">
        <f t="shared" si="21"/>
        <v>117.64705882352941</v>
      </c>
      <c r="BH54" s="11">
        <f t="shared" si="19"/>
        <v>5.902777777777778E-5</v>
      </c>
    </row>
    <row r="55" spans="1:60" ht="64" x14ac:dyDescent="0.2">
      <c r="A55" s="3" t="s">
        <v>185</v>
      </c>
      <c r="B55" s="19" t="s">
        <v>1430</v>
      </c>
      <c r="C55" s="3" t="s">
        <v>192</v>
      </c>
      <c r="D55">
        <v>1</v>
      </c>
      <c r="E55">
        <v>1</v>
      </c>
      <c r="F55">
        <f t="shared" si="3"/>
        <v>1</v>
      </c>
      <c r="G55">
        <f t="shared" si="4"/>
        <v>17</v>
      </c>
      <c r="H55">
        <f t="shared" si="5"/>
        <v>17</v>
      </c>
      <c r="I55" s="54">
        <f t="shared" si="6"/>
        <v>97</v>
      </c>
      <c r="J55">
        <v>35</v>
      </c>
      <c r="K55">
        <f t="shared" si="7"/>
        <v>2.0588235294117645</v>
      </c>
      <c r="L55">
        <f t="shared" si="8"/>
        <v>95</v>
      </c>
      <c r="M55" s="2">
        <f t="shared" si="9"/>
        <v>5.5882352941176467</v>
      </c>
      <c r="N55">
        <v>1</v>
      </c>
      <c r="O55">
        <v>1</v>
      </c>
      <c r="P55">
        <v>1</v>
      </c>
      <c r="Q55">
        <v>1</v>
      </c>
      <c r="R55" s="54">
        <v>1</v>
      </c>
      <c r="S55">
        <v>1</v>
      </c>
      <c r="T55">
        <f t="shared" si="10"/>
        <v>1</v>
      </c>
      <c r="U55">
        <v>1</v>
      </c>
      <c r="V55">
        <v>1</v>
      </c>
      <c r="W55">
        <f t="shared" si="11"/>
        <v>1</v>
      </c>
      <c r="X55">
        <f t="shared" si="20"/>
        <v>1</v>
      </c>
      <c r="Y55">
        <v>1</v>
      </c>
      <c r="Z55" s="54">
        <v>1</v>
      </c>
      <c r="AA55" s="54">
        <v>1</v>
      </c>
      <c r="AB55" s="54">
        <v>1</v>
      </c>
      <c r="AC55" s="54">
        <v>1</v>
      </c>
      <c r="AD55" s="54">
        <v>1</v>
      </c>
      <c r="AE55" s="54">
        <v>1</v>
      </c>
      <c r="AF55">
        <f t="shared" si="12"/>
        <v>2</v>
      </c>
      <c r="AG55" s="54">
        <v>1</v>
      </c>
      <c r="AH55">
        <f t="shared" si="13"/>
        <v>1</v>
      </c>
      <c r="AI55" s="54">
        <v>0</v>
      </c>
      <c r="AJ55" s="54">
        <v>1</v>
      </c>
      <c r="AK55">
        <f t="shared" si="14"/>
        <v>1</v>
      </c>
      <c r="AL55" s="54">
        <v>1</v>
      </c>
      <c r="AM55" s="54">
        <v>0</v>
      </c>
      <c r="AN55" s="54">
        <v>1</v>
      </c>
      <c r="AO55" s="54">
        <v>1</v>
      </c>
      <c r="AP55" s="54">
        <v>1</v>
      </c>
      <c r="AQ55" s="54">
        <v>1</v>
      </c>
      <c r="AR55" s="54">
        <v>1</v>
      </c>
      <c r="AS55" s="54">
        <v>1</v>
      </c>
      <c r="AT55" s="54">
        <v>1</v>
      </c>
      <c r="AU55">
        <f t="shared" si="15"/>
        <v>15.403529411764733</v>
      </c>
      <c r="AV55">
        <f t="shared" si="16"/>
        <v>15.334117647058822</v>
      </c>
      <c r="AW55" s="54">
        <f t="shared" si="17"/>
        <v>15.317647058823528</v>
      </c>
      <c r="AX55">
        <f t="shared" si="18"/>
        <v>13.390588235294118</v>
      </c>
      <c r="AY55" s="54">
        <v>1</v>
      </c>
      <c r="AZ55" s="54">
        <v>1</v>
      </c>
      <c r="BA55" s="54">
        <v>1</v>
      </c>
      <c r="BB55">
        <v>7</v>
      </c>
      <c r="BG55">
        <f t="shared" si="21"/>
        <v>117.64705882352941</v>
      </c>
      <c r="BH55" s="11">
        <f t="shared" si="19"/>
        <v>5.902777777777778E-5</v>
      </c>
    </row>
    <row r="56" spans="1:60" ht="48" x14ac:dyDescent="0.2">
      <c r="A56" s="3" t="s">
        <v>186</v>
      </c>
      <c r="B56" s="22" t="s">
        <v>1431</v>
      </c>
      <c r="C56" s="3" t="s">
        <v>192</v>
      </c>
      <c r="D56">
        <v>1</v>
      </c>
      <c r="E56">
        <v>1</v>
      </c>
      <c r="F56">
        <f t="shared" si="3"/>
        <v>1</v>
      </c>
      <c r="G56">
        <f t="shared" si="4"/>
        <v>12</v>
      </c>
      <c r="H56">
        <f t="shared" si="5"/>
        <v>12</v>
      </c>
      <c r="I56" s="54">
        <f t="shared" si="6"/>
        <v>68</v>
      </c>
      <c r="J56">
        <v>24</v>
      </c>
      <c r="K56">
        <f t="shared" si="7"/>
        <v>2</v>
      </c>
      <c r="L56">
        <f t="shared" si="8"/>
        <v>66</v>
      </c>
      <c r="M56" s="2">
        <f t="shared" si="9"/>
        <v>5.5</v>
      </c>
      <c r="N56">
        <v>1</v>
      </c>
      <c r="O56">
        <v>1</v>
      </c>
      <c r="P56">
        <v>1</v>
      </c>
      <c r="Q56">
        <v>1</v>
      </c>
      <c r="R56">
        <v>1</v>
      </c>
      <c r="S56">
        <v>1</v>
      </c>
      <c r="T56">
        <f t="shared" si="10"/>
        <v>1</v>
      </c>
      <c r="U56">
        <v>1</v>
      </c>
      <c r="V56">
        <v>1</v>
      </c>
      <c r="W56">
        <f t="shared" si="11"/>
        <v>1</v>
      </c>
      <c r="X56">
        <f t="shared" si="20"/>
        <v>1</v>
      </c>
      <c r="Y56">
        <v>1</v>
      </c>
      <c r="Z56" s="54">
        <v>1</v>
      </c>
      <c r="AA56" s="54">
        <v>1</v>
      </c>
      <c r="AB56" s="54">
        <v>1</v>
      </c>
      <c r="AC56" s="54">
        <v>1</v>
      </c>
      <c r="AD56" s="54">
        <v>1</v>
      </c>
      <c r="AE56">
        <v>1</v>
      </c>
      <c r="AF56">
        <f t="shared" si="12"/>
        <v>2</v>
      </c>
      <c r="AG56">
        <v>1</v>
      </c>
      <c r="AH56">
        <f t="shared" si="13"/>
        <v>1</v>
      </c>
      <c r="AI56" s="54">
        <v>1</v>
      </c>
      <c r="AJ56">
        <v>1</v>
      </c>
      <c r="AK56">
        <f t="shared" si="14"/>
        <v>1</v>
      </c>
      <c r="AL56" s="54">
        <v>1</v>
      </c>
      <c r="AM56" s="54">
        <v>0</v>
      </c>
      <c r="AN56" s="54">
        <v>1</v>
      </c>
      <c r="AO56" s="54">
        <v>1</v>
      </c>
      <c r="AP56" s="54">
        <v>1</v>
      </c>
      <c r="AQ56">
        <v>1</v>
      </c>
      <c r="AR56" s="54">
        <v>1</v>
      </c>
      <c r="AS56" s="54">
        <v>1</v>
      </c>
      <c r="AT56" s="54">
        <v>1</v>
      </c>
      <c r="AU56">
        <f t="shared" si="15"/>
        <v>25.45500000000002</v>
      </c>
      <c r="AV56">
        <f t="shared" si="16"/>
        <v>12.690000000000001</v>
      </c>
      <c r="AW56" s="54">
        <f t="shared" si="17"/>
        <v>14.073333333333331</v>
      </c>
      <c r="AX56">
        <f t="shared" si="18"/>
        <v>10.475000000000001</v>
      </c>
      <c r="AY56">
        <v>1</v>
      </c>
      <c r="AZ56" s="54">
        <v>1</v>
      </c>
      <c r="BA56" s="54">
        <v>1</v>
      </c>
      <c r="BB56">
        <v>4</v>
      </c>
      <c r="BG56">
        <f t="shared" si="21"/>
        <v>166.66666666666666</v>
      </c>
      <c r="BH56" s="11">
        <f t="shared" si="19"/>
        <v>4.1666666666666665E-5</v>
      </c>
    </row>
    <row r="57" spans="1:60" x14ac:dyDescent="0.2">
      <c r="F57">
        <f t="shared" si="3"/>
        <v>0</v>
      </c>
      <c r="G57">
        <f t="shared" si="4"/>
        <v>0</v>
      </c>
      <c r="H57">
        <f t="shared" si="5"/>
        <v>0</v>
      </c>
      <c r="I57" s="54">
        <f t="shared" si="6"/>
        <v>0</v>
      </c>
      <c r="K57">
        <f t="shared" si="7"/>
        <v>0</v>
      </c>
      <c r="L57">
        <f t="shared" si="8"/>
        <v>0</v>
      </c>
      <c r="M57" s="2">
        <f t="shared" si="9"/>
        <v>0</v>
      </c>
      <c r="T57">
        <f t="shared" si="10"/>
        <v>0</v>
      </c>
      <c r="W57">
        <f t="shared" si="11"/>
        <v>0</v>
      </c>
      <c r="X57">
        <f t="shared" si="20"/>
        <v>0</v>
      </c>
      <c r="AF57">
        <f t="shared" si="12"/>
        <v>0</v>
      </c>
      <c r="AH57">
        <f t="shared" si="13"/>
        <v>0</v>
      </c>
      <c r="AK57">
        <f t="shared" si="14"/>
        <v>0</v>
      </c>
      <c r="AU57">
        <f t="shared" si="15"/>
        <v>0</v>
      </c>
      <c r="AV57">
        <f t="shared" si="16"/>
        <v>0</v>
      </c>
      <c r="AW57" s="54">
        <f t="shared" si="17"/>
        <v>0</v>
      </c>
      <c r="AX57">
        <f t="shared" si="18"/>
        <v>0</v>
      </c>
      <c r="BG57">
        <f t="shared" ref="BG57:BG68" si="22">IF(E57=0,0,AF57/E57*1000)</f>
        <v>0</v>
      </c>
      <c r="BH57" s="11">
        <f t="shared" si="19"/>
        <v>0</v>
      </c>
    </row>
    <row r="58" spans="1:60" x14ac:dyDescent="0.2">
      <c r="F58">
        <f t="shared" si="3"/>
        <v>0</v>
      </c>
      <c r="G58">
        <f t="shared" si="4"/>
        <v>0</v>
      </c>
      <c r="H58">
        <f t="shared" si="5"/>
        <v>0</v>
      </c>
      <c r="I58" s="54">
        <f t="shared" si="6"/>
        <v>0</v>
      </c>
      <c r="K58">
        <f t="shared" si="7"/>
        <v>0</v>
      </c>
      <c r="L58">
        <f t="shared" si="8"/>
        <v>0</v>
      </c>
      <c r="M58" s="2">
        <f t="shared" si="9"/>
        <v>0</v>
      </c>
      <c r="T58">
        <f t="shared" si="10"/>
        <v>0</v>
      </c>
      <c r="W58">
        <f t="shared" si="11"/>
        <v>0</v>
      </c>
      <c r="X58">
        <f t="shared" si="20"/>
        <v>0</v>
      </c>
      <c r="AF58">
        <f t="shared" si="12"/>
        <v>0</v>
      </c>
      <c r="AH58">
        <f t="shared" si="13"/>
        <v>0</v>
      </c>
      <c r="AK58">
        <f t="shared" si="14"/>
        <v>0</v>
      </c>
      <c r="AU58">
        <f t="shared" si="15"/>
        <v>0</v>
      </c>
      <c r="AV58">
        <f t="shared" si="16"/>
        <v>0</v>
      </c>
      <c r="AW58" s="54">
        <f t="shared" si="17"/>
        <v>0</v>
      </c>
      <c r="AX58">
        <f t="shared" si="18"/>
        <v>0</v>
      </c>
      <c r="BG58">
        <f t="shared" si="22"/>
        <v>0</v>
      </c>
      <c r="BH58" s="11">
        <f t="shared" si="19"/>
        <v>0</v>
      </c>
    </row>
    <row r="59" spans="1:60" x14ac:dyDescent="0.2">
      <c r="F59">
        <f t="shared" si="3"/>
        <v>0</v>
      </c>
      <c r="G59">
        <f t="shared" si="4"/>
        <v>0</v>
      </c>
      <c r="H59">
        <f t="shared" si="5"/>
        <v>0</v>
      </c>
      <c r="I59" s="54">
        <f t="shared" si="6"/>
        <v>0</v>
      </c>
      <c r="K59">
        <f t="shared" si="7"/>
        <v>0</v>
      </c>
      <c r="L59">
        <f t="shared" si="8"/>
        <v>0</v>
      </c>
      <c r="M59" s="2">
        <f t="shared" si="9"/>
        <v>0</v>
      </c>
      <c r="T59">
        <f t="shared" si="10"/>
        <v>0</v>
      </c>
      <c r="W59">
        <f t="shared" si="11"/>
        <v>0</v>
      </c>
      <c r="X59">
        <f t="shared" si="20"/>
        <v>0</v>
      </c>
      <c r="AF59">
        <f t="shared" si="12"/>
        <v>0</v>
      </c>
      <c r="AH59">
        <f t="shared" si="13"/>
        <v>0</v>
      </c>
      <c r="AK59">
        <f t="shared" si="14"/>
        <v>0</v>
      </c>
      <c r="AU59">
        <f t="shared" si="15"/>
        <v>0</v>
      </c>
      <c r="AV59">
        <f t="shared" si="16"/>
        <v>0</v>
      </c>
      <c r="AW59" s="54">
        <f t="shared" si="17"/>
        <v>0</v>
      </c>
      <c r="AX59">
        <f t="shared" si="18"/>
        <v>0</v>
      </c>
      <c r="BG59">
        <f t="shared" si="22"/>
        <v>0</v>
      </c>
      <c r="BH59" s="11">
        <f t="shared" si="19"/>
        <v>0</v>
      </c>
    </row>
    <row r="60" spans="1:60" x14ac:dyDescent="0.2">
      <c r="F60">
        <f t="shared" si="3"/>
        <v>0</v>
      </c>
      <c r="G60">
        <f t="shared" si="4"/>
        <v>0</v>
      </c>
      <c r="H60">
        <f t="shared" si="5"/>
        <v>0</v>
      </c>
      <c r="I60" s="54">
        <f t="shared" si="6"/>
        <v>0</v>
      </c>
      <c r="K60">
        <f t="shared" si="7"/>
        <v>0</v>
      </c>
      <c r="L60">
        <f t="shared" si="8"/>
        <v>0</v>
      </c>
      <c r="M60" s="2">
        <f t="shared" si="9"/>
        <v>0</v>
      </c>
      <c r="T60">
        <f t="shared" si="10"/>
        <v>0</v>
      </c>
      <c r="W60">
        <f t="shared" si="11"/>
        <v>0</v>
      </c>
      <c r="X60">
        <f t="shared" si="20"/>
        <v>0</v>
      </c>
      <c r="AF60">
        <f t="shared" si="12"/>
        <v>0</v>
      </c>
      <c r="AH60">
        <f t="shared" si="13"/>
        <v>0</v>
      </c>
      <c r="AK60">
        <f t="shared" si="14"/>
        <v>0</v>
      </c>
      <c r="AU60">
        <f t="shared" si="15"/>
        <v>0</v>
      </c>
      <c r="AV60">
        <f t="shared" si="16"/>
        <v>0</v>
      </c>
      <c r="AW60" s="54">
        <f t="shared" si="17"/>
        <v>0</v>
      </c>
      <c r="AX60">
        <f t="shared" si="18"/>
        <v>0</v>
      </c>
      <c r="BG60">
        <f t="shared" si="22"/>
        <v>0</v>
      </c>
      <c r="BH60" s="11">
        <f t="shared" si="19"/>
        <v>0</v>
      </c>
    </row>
    <row r="61" spans="1:60" x14ac:dyDescent="0.2">
      <c r="F61">
        <f t="shared" si="3"/>
        <v>0</v>
      </c>
      <c r="G61">
        <f t="shared" si="4"/>
        <v>0</v>
      </c>
      <c r="H61">
        <f t="shared" si="5"/>
        <v>0</v>
      </c>
      <c r="I61" s="54">
        <f t="shared" si="6"/>
        <v>0</v>
      </c>
      <c r="K61">
        <f t="shared" si="7"/>
        <v>0</v>
      </c>
      <c r="L61">
        <f t="shared" si="8"/>
        <v>0</v>
      </c>
      <c r="M61" s="2">
        <f t="shared" si="9"/>
        <v>0</v>
      </c>
      <c r="T61">
        <f t="shared" si="10"/>
        <v>0</v>
      </c>
      <c r="W61">
        <f t="shared" si="11"/>
        <v>0</v>
      </c>
      <c r="X61">
        <f t="shared" si="20"/>
        <v>0</v>
      </c>
      <c r="AF61">
        <f t="shared" si="12"/>
        <v>0</v>
      </c>
      <c r="AH61">
        <f t="shared" si="13"/>
        <v>0</v>
      </c>
      <c r="AK61">
        <f t="shared" si="14"/>
        <v>0</v>
      </c>
      <c r="AU61">
        <f t="shared" si="15"/>
        <v>0</v>
      </c>
      <c r="AV61">
        <f t="shared" si="16"/>
        <v>0</v>
      </c>
      <c r="AW61" s="54">
        <f t="shared" si="17"/>
        <v>0</v>
      </c>
      <c r="AX61">
        <f t="shared" si="18"/>
        <v>0</v>
      </c>
      <c r="BG61">
        <f t="shared" si="22"/>
        <v>0</v>
      </c>
      <c r="BH61" s="11">
        <f t="shared" si="19"/>
        <v>0</v>
      </c>
    </row>
    <row r="62" spans="1:60" x14ac:dyDescent="0.2">
      <c r="F62">
        <f t="shared" si="3"/>
        <v>0</v>
      </c>
      <c r="G62">
        <f t="shared" si="4"/>
        <v>0</v>
      </c>
      <c r="H62">
        <f t="shared" si="5"/>
        <v>0</v>
      </c>
      <c r="I62" s="54">
        <f t="shared" si="6"/>
        <v>0</v>
      </c>
      <c r="K62">
        <f t="shared" si="7"/>
        <v>0</v>
      </c>
      <c r="L62">
        <f t="shared" si="8"/>
        <v>0</v>
      </c>
      <c r="M62" s="2">
        <f t="shared" si="9"/>
        <v>0</v>
      </c>
      <c r="T62">
        <f t="shared" si="10"/>
        <v>0</v>
      </c>
      <c r="W62">
        <f t="shared" si="11"/>
        <v>0</v>
      </c>
      <c r="X62">
        <f t="shared" si="20"/>
        <v>0</v>
      </c>
      <c r="AF62">
        <f t="shared" si="12"/>
        <v>0</v>
      </c>
      <c r="AH62">
        <f t="shared" si="13"/>
        <v>0</v>
      </c>
      <c r="AK62">
        <f t="shared" si="14"/>
        <v>0</v>
      </c>
      <c r="AU62">
        <f t="shared" si="15"/>
        <v>0</v>
      </c>
      <c r="AV62">
        <f t="shared" si="16"/>
        <v>0</v>
      </c>
      <c r="AW62" s="54">
        <f t="shared" si="17"/>
        <v>0</v>
      </c>
      <c r="AX62">
        <f t="shared" si="18"/>
        <v>0</v>
      </c>
      <c r="BG62">
        <f t="shared" si="22"/>
        <v>0</v>
      </c>
      <c r="BH62" s="11">
        <f t="shared" si="19"/>
        <v>0</v>
      </c>
    </row>
    <row r="63" spans="1:60" x14ac:dyDescent="0.2">
      <c r="F63">
        <f t="shared" si="3"/>
        <v>0</v>
      </c>
      <c r="G63">
        <f t="shared" si="4"/>
        <v>0</v>
      </c>
      <c r="H63">
        <f t="shared" si="5"/>
        <v>0</v>
      </c>
      <c r="I63" s="54">
        <f t="shared" si="6"/>
        <v>0</v>
      </c>
      <c r="K63">
        <f t="shared" si="7"/>
        <v>0</v>
      </c>
      <c r="L63">
        <f t="shared" si="8"/>
        <v>0</v>
      </c>
      <c r="M63" s="2">
        <f t="shared" si="9"/>
        <v>0</v>
      </c>
      <c r="T63">
        <f t="shared" si="10"/>
        <v>0</v>
      </c>
      <c r="W63">
        <f t="shared" si="11"/>
        <v>0</v>
      </c>
      <c r="X63">
        <f t="shared" si="20"/>
        <v>0</v>
      </c>
      <c r="AF63">
        <f t="shared" si="12"/>
        <v>0</v>
      </c>
      <c r="AH63">
        <f t="shared" si="13"/>
        <v>0</v>
      </c>
      <c r="AK63">
        <f t="shared" si="14"/>
        <v>0</v>
      </c>
      <c r="AU63">
        <f t="shared" si="15"/>
        <v>0</v>
      </c>
      <c r="AV63">
        <f t="shared" si="16"/>
        <v>0</v>
      </c>
      <c r="AW63" s="54">
        <f t="shared" si="17"/>
        <v>0</v>
      </c>
      <c r="AX63">
        <f t="shared" si="18"/>
        <v>0</v>
      </c>
      <c r="BG63">
        <f t="shared" si="22"/>
        <v>0</v>
      </c>
      <c r="BH63" s="11">
        <f t="shared" si="19"/>
        <v>0</v>
      </c>
    </row>
    <row r="64" spans="1:60" x14ac:dyDescent="0.2">
      <c r="F64">
        <f t="shared" si="3"/>
        <v>0</v>
      </c>
      <c r="G64">
        <f t="shared" si="4"/>
        <v>0</v>
      </c>
      <c r="H64">
        <f t="shared" si="5"/>
        <v>0</v>
      </c>
      <c r="I64" s="54">
        <f t="shared" si="6"/>
        <v>0</v>
      </c>
      <c r="K64">
        <f t="shared" si="7"/>
        <v>0</v>
      </c>
      <c r="L64">
        <f t="shared" si="8"/>
        <v>0</v>
      </c>
      <c r="M64" s="2">
        <f t="shared" si="9"/>
        <v>0</v>
      </c>
      <c r="T64">
        <f t="shared" si="10"/>
        <v>0</v>
      </c>
      <c r="W64">
        <f t="shared" si="11"/>
        <v>0</v>
      </c>
      <c r="X64">
        <f t="shared" si="20"/>
        <v>0</v>
      </c>
      <c r="AF64">
        <f t="shared" si="12"/>
        <v>0</v>
      </c>
      <c r="AH64">
        <f t="shared" si="13"/>
        <v>0</v>
      </c>
      <c r="AK64">
        <f t="shared" si="14"/>
        <v>0</v>
      </c>
      <c r="AU64">
        <f t="shared" si="15"/>
        <v>0</v>
      </c>
      <c r="AV64">
        <f t="shared" si="16"/>
        <v>0</v>
      </c>
      <c r="AW64" s="54">
        <f t="shared" si="17"/>
        <v>0</v>
      </c>
      <c r="AX64">
        <f t="shared" si="18"/>
        <v>0</v>
      </c>
      <c r="BG64">
        <f t="shared" si="22"/>
        <v>0</v>
      </c>
      <c r="BH64" s="11">
        <f t="shared" si="19"/>
        <v>0</v>
      </c>
    </row>
    <row r="65" spans="6:60" x14ac:dyDescent="0.2">
      <c r="F65">
        <f t="shared" si="3"/>
        <v>0</v>
      </c>
      <c r="G65">
        <f t="shared" si="4"/>
        <v>0</v>
      </c>
      <c r="H65">
        <f t="shared" si="5"/>
        <v>0</v>
      </c>
      <c r="I65" s="54">
        <f t="shared" si="6"/>
        <v>0</v>
      </c>
      <c r="K65">
        <f t="shared" si="7"/>
        <v>0</v>
      </c>
      <c r="L65">
        <f t="shared" si="8"/>
        <v>0</v>
      </c>
      <c r="M65" s="2">
        <f t="shared" si="9"/>
        <v>0</v>
      </c>
      <c r="T65">
        <f t="shared" si="10"/>
        <v>0</v>
      </c>
      <c r="W65">
        <f t="shared" si="11"/>
        <v>0</v>
      </c>
      <c r="X65">
        <f t="shared" si="20"/>
        <v>0</v>
      </c>
      <c r="AF65">
        <f t="shared" si="12"/>
        <v>0</v>
      </c>
      <c r="AH65">
        <f t="shared" si="13"/>
        <v>0</v>
      </c>
      <c r="AK65">
        <f t="shared" si="14"/>
        <v>0</v>
      </c>
      <c r="AU65">
        <f t="shared" si="15"/>
        <v>0</v>
      </c>
      <c r="AV65">
        <f t="shared" si="16"/>
        <v>0</v>
      </c>
      <c r="AW65" s="54">
        <f t="shared" si="17"/>
        <v>0</v>
      </c>
      <c r="AX65">
        <f t="shared" si="18"/>
        <v>0</v>
      </c>
      <c r="BG65">
        <f t="shared" si="22"/>
        <v>0</v>
      </c>
      <c r="BH65" s="11">
        <f t="shared" si="19"/>
        <v>0</v>
      </c>
    </row>
    <row r="66" spans="6:60" x14ac:dyDescent="0.2">
      <c r="F66">
        <f t="shared" si="3"/>
        <v>0</v>
      </c>
      <c r="G66">
        <f t="shared" si="4"/>
        <v>0</v>
      </c>
      <c r="H66">
        <f t="shared" si="5"/>
        <v>0</v>
      </c>
      <c r="I66" s="54">
        <f t="shared" si="6"/>
        <v>0</v>
      </c>
      <c r="K66">
        <f t="shared" si="7"/>
        <v>0</v>
      </c>
      <c r="L66">
        <f t="shared" si="8"/>
        <v>0</v>
      </c>
      <c r="M66" s="2">
        <f t="shared" si="9"/>
        <v>0</v>
      </c>
      <c r="T66">
        <f t="shared" si="10"/>
        <v>0</v>
      </c>
      <c r="W66">
        <f t="shared" si="11"/>
        <v>0</v>
      </c>
      <c r="X66">
        <f t="shared" si="20"/>
        <v>0</v>
      </c>
      <c r="AF66">
        <f t="shared" si="12"/>
        <v>0</v>
      </c>
      <c r="AH66">
        <f t="shared" si="13"/>
        <v>0</v>
      </c>
      <c r="AK66">
        <f t="shared" si="14"/>
        <v>0</v>
      </c>
      <c r="AU66">
        <f t="shared" si="15"/>
        <v>0</v>
      </c>
      <c r="AV66">
        <f t="shared" si="16"/>
        <v>0</v>
      </c>
      <c r="AW66" s="54">
        <f t="shared" si="17"/>
        <v>0</v>
      </c>
      <c r="AX66">
        <f t="shared" si="18"/>
        <v>0</v>
      </c>
      <c r="BG66">
        <f t="shared" si="22"/>
        <v>0</v>
      </c>
      <c r="BH66" s="11">
        <f t="shared" si="19"/>
        <v>0</v>
      </c>
    </row>
    <row r="67" spans="6:60" x14ac:dyDescent="0.2">
      <c r="F67">
        <f t="shared" si="3"/>
        <v>0</v>
      </c>
      <c r="G67">
        <f t="shared" si="4"/>
        <v>0</v>
      </c>
      <c r="H67">
        <f t="shared" si="5"/>
        <v>0</v>
      </c>
      <c r="I67" s="54">
        <f t="shared" si="6"/>
        <v>0</v>
      </c>
      <c r="K67">
        <f t="shared" si="7"/>
        <v>0</v>
      </c>
      <c r="L67">
        <f t="shared" si="8"/>
        <v>0</v>
      </c>
      <c r="M67" s="2">
        <f t="shared" si="9"/>
        <v>0</v>
      </c>
      <c r="T67">
        <f t="shared" si="10"/>
        <v>0</v>
      </c>
      <c r="W67">
        <f t="shared" si="11"/>
        <v>0</v>
      </c>
      <c r="X67">
        <f t="shared" si="20"/>
        <v>0</v>
      </c>
      <c r="AF67">
        <f t="shared" si="12"/>
        <v>0</v>
      </c>
      <c r="AH67">
        <f t="shared" si="13"/>
        <v>0</v>
      </c>
      <c r="AK67">
        <f t="shared" si="14"/>
        <v>0</v>
      </c>
      <c r="AU67">
        <f t="shared" si="15"/>
        <v>0</v>
      </c>
      <c r="AV67">
        <f t="shared" si="16"/>
        <v>0</v>
      </c>
      <c r="AW67" s="54">
        <f t="shared" si="17"/>
        <v>0</v>
      </c>
      <c r="AX67">
        <f t="shared" si="18"/>
        <v>0</v>
      </c>
      <c r="BG67">
        <f t="shared" si="22"/>
        <v>0</v>
      </c>
      <c r="BH67" s="11">
        <f t="shared" si="19"/>
        <v>0</v>
      </c>
    </row>
    <row r="68" spans="6:60" x14ac:dyDescent="0.2">
      <c r="F68">
        <f t="shared" si="3"/>
        <v>0</v>
      </c>
      <c r="G68">
        <f t="shared" si="4"/>
        <v>0</v>
      </c>
      <c r="H68">
        <f t="shared" si="5"/>
        <v>0</v>
      </c>
      <c r="I68" s="54">
        <f t="shared" si="6"/>
        <v>0</v>
      </c>
      <c r="K68">
        <f t="shared" si="7"/>
        <v>0</v>
      </c>
      <c r="L68">
        <f t="shared" si="8"/>
        <v>0</v>
      </c>
      <c r="M68" s="2">
        <f t="shared" si="9"/>
        <v>0</v>
      </c>
      <c r="T68">
        <f t="shared" si="10"/>
        <v>0</v>
      </c>
      <c r="W68">
        <f t="shared" si="11"/>
        <v>0</v>
      </c>
      <c r="X68">
        <f t="shared" si="20"/>
        <v>0</v>
      </c>
      <c r="AF68">
        <f t="shared" si="12"/>
        <v>0</v>
      </c>
      <c r="AH68">
        <f t="shared" si="13"/>
        <v>0</v>
      </c>
      <c r="AK68">
        <f t="shared" si="14"/>
        <v>0</v>
      </c>
      <c r="AU68">
        <f t="shared" si="15"/>
        <v>0</v>
      </c>
      <c r="AV68">
        <f t="shared" si="16"/>
        <v>0</v>
      </c>
      <c r="AW68" s="54">
        <f t="shared" si="17"/>
        <v>0</v>
      </c>
      <c r="AX68">
        <f t="shared" si="18"/>
        <v>0</v>
      </c>
      <c r="BG68">
        <f t="shared" si="22"/>
        <v>0</v>
      </c>
      <c r="BH68" s="11">
        <f t="shared" si="19"/>
        <v>0</v>
      </c>
    </row>
    <row r="69" spans="6:60" x14ac:dyDescent="0.2">
      <c r="F69">
        <f t="shared" ref="F69:F103" si="23">IF(B69="",0,(LEN(B69)-LEN(SUBSTITUTE(B69,". ","."))+1))</f>
        <v>0</v>
      </c>
      <c r="G69">
        <f t="shared" ref="G69:G103" si="24">IF(B69="",0,LEN(B69)-LEN(SUBSTITUTE(B69," ",""))+1)</f>
        <v>0</v>
      </c>
      <c r="H69">
        <f t="shared" ref="H69:H103" si="25">IF(F69=0,0,G69/F69)</f>
        <v>0</v>
      </c>
      <c r="I69" s="54">
        <f t="shared" ref="I69:I103" si="26">LEN(SUBSTITUTE(B69," ",""))</f>
        <v>0</v>
      </c>
      <c r="K69">
        <f t="shared" ref="K69:K103" si="27">IF(G69=0,0,J69/G69)</f>
        <v>0</v>
      </c>
      <c r="L69">
        <f t="shared" ref="L69:L103" si="28">LEN(SUBSTITUTE(SUBSTITUTE(SUBSTITUTE(SUBSTITUTE(SUBSTITUTE(SUBSTITUTE(SUBSTITUTE(SUBSTITUTE(SUBSTITUTE(SUBSTITUTE(SUBSTITUTE(SUBSTITUTE(SUBSTITUTE(SUBSTITUTE(SUBSTITUTE(SUBSTITUTE(SUBSTITUTE(SUBSTITUTE(SUBSTITUTE(B69," ",""),".",""),",",""),"?",""),"!",""),";",""),"(",""),")",""),"[",""),"]",""),"-",""),"{",""),"}",""),"/",""),"+",""),"*",""),"_",""),"&amp;",""),"#",""))</f>
        <v>0</v>
      </c>
      <c r="M69" s="2">
        <f t="shared" ref="M69:M103" si="29">IF(G69=0,0,L69/G69)</f>
        <v>0</v>
      </c>
      <c r="T69">
        <f t="shared" ref="T69:T103" si="30">QUOTIENT((Q69+R69+S69),3)</f>
        <v>0</v>
      </c>
      <c r="W69">
        <f t="shared" ref="W69:W103" si="31">QUOTIENT((P69+T69),2)</f>
        <v>0</v>
      </c>
      <c r="X69">
        <f t="shared" ref="X69:X103" si="32">IF(U69=1,1,IF(V69=1,1,0))</f>
        <v>0</v>
      </c>
      <c r="AF69">
        <f t="shared" ref="AF69:AF103" si="33">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103" si="34">IF(G69&gt;0,IF((LEN(B69)-LEN(SUBSTITUTE(B69,"/","")))&gt;0,0,1),0)</f>
        <v>0</v>
      </c>
      <c r="AK69">
        <f t="shared" ref="AK69:AK103" si="35">IF(G69&gt;0,IF(((LEN(B69)-LEN(SUBSTITUTE(B69,"(","")))+(LEN(B69)-LEN(SUBSTITUTE(B69,")","")))+(LEN(B69)-LEN(SUBSTITUTE(B69,"[","")))+(LEN(B69)-LEN(SUBSTITUTE(B69,"]","")))+(LEN(B69)-LEN(SUBSTITUTE(B69,"{","")))+(LEN(B69)-LEN(SUBSTITUTE(B69,"}",""))))&gt;0,0,1),0)</f>
        <v>0</v>
      </c>
      <c r="AU69">
        <f t="shared" ref="AU69:AU103" si="36">IF(G69=0,0,(206.835-(84.6*(K69))-(1.015*(H69))))</f>
        <v>0</v>
      </c>
      <c r="AV69">
        <f t="shared" ref="AV69:AV103" si="37">IF(G69=0,0,(0.39*H69)+(11.8*K69)-15.59)</f>
        <v>0</v>
      </c>
      <c r="AW69" s="54">
        <f t="shared" ref="AW69:AW103" si="38">IF(G69=0,0,((0.0588*M69*100)-(0.296*(F69/G69)*100)-15.8))</f>
        <v>0</v>
      </c>
      <c r="AX69">
        <f t="shared" ref="AX69:AX103" si="39">IF(I69=0,0,(4.71*M69)+(0.5*H69)-21.43)</f>
        <v>0</v>
      </c>
      <c r="BG69">
        <f t="shared" ref="BG69:BG103" si="40">IF(E69=0,0,AF69/E69*1000)</f>
        <v>0</v>
      </c>
      <c r="BH69" s="11">
        <f t="shared" ref="BH69:BH103" si="41">G69/200/24/60</f>
        <v>0</v>
      </c>
    </row>
    <row r="70" spans="6:60" x14ac:dyDescent="0.2">
      <c r="F70">
        <f t="shared" si="23"/>
        <v>0</v>
      </c>
      <c r="G70">
        <f t="shared" si="24"/>
        <v>0</v>
      </c>
      <c r="H70">
        <f t="shared" si="25"/>
        <v>0</v>
      </c>
      <c r="I70" s="54">
        <f t="shared" si="26"/>
        <v>0</v>
      </c>
      <c r="K70">
        <f t="shared" si="27"/>
        <v>0</v>
      </c>
      <c r="L70">
        <f t="shared" si="28"/>
        <v>0</v>
      </c>
      <c r="M70" s="2">
        <f t="shared" si="29"/>
        <v>0</v>
      </c>
      <c r="T70">
        <f t="shared" si="30"/>
        <v>0</v>
      </c>
      <c r="W70">
        <f t="shared" si="31"/>
        <v>0</v>
      </c>
      <c r="X70">
        <f t="shared" si="32"/>
        <v>0</v>
      </c>
      <c r="AF70">
        <f t="shared" si="33"/>
        <v>0</v>
      </c>
      <c r="AH70">
        <f t="shared" si="34"/>
        <v>0</v>
      </c>
      <c r="AK70">
        <f t="shared" si="35"/>
        <v>0</v>
      </c>
      <c r="AU70">
        <f t="shared" si="36"/>
        <v>0</v>
      </c>
      <c r="AV70">
        <f t="shared" si="37"/>
        <v>0</v>
      </c>
      <c r="AW70" s="54">
        <f t="shared" si="38"/>
        <v>0</v>
      </c>
      <c r="AX70">
        <f t="shared" si="39"/>
        <v>0</v>
      </c>
      <c r="BG70">
        <f t="shared" si="40"/>
        <v>0</v>
      </c>
      <c r="BH70" s="11">
        <f t="shared" si="41"/>
        <v>0</v>
      </c>
    </row>
    <row r="71" spans="6:60" x14ac:dyDescent="0.2">
      <c r="F71">
        <f t="shared" si="23"/>
        <v>0</v>
      </c>
      <c r="G71">
        <f t="shared" si="24"/>
        <v>0</v>
      </c>
      <c r="H71">
        <f t="shared" si="25"/>
        <v>0</v>
      </c>
      <c r="I71" s="54">
        <f t="shared" si="26"/>
        <v>0</v>
      </c>
      <c r="K71">
        <f t="shared" si="27"/>
        <v>0</v>
      </c>
      <c r="L71">
        <f t="shared" si="28"/>
        <v>0</v>
      </c>
      <c r="M71" s="2">
        <f t="shared" si="29"/>
        <v>0</v>
      </c>
      <c r="T71">
        <f t="shared" si="30"/>
        <v>0</v>
      </c>
      <c r="W71">
        <f t="shared" si="31"/>
        <v>0</v>
      </c>
      <c r="X71">
        <f t="shared" si="32"/>
        <v>0</v>
      </c>
      <c r="AF71">
        <f t="shared" si="33"/>
        <v>0</v>
      </c>
      <c r="AH71">
        <f t="shared" si="34"/>
        <v>0</v>
      </c>
      <c r="AK71">
        <f t="shared" si="35"/>
        <v>0</v>
      </c>
      <c r="AU71">
        <f t="shared" si="36"/>
        <v>0</v>
      </c>
      <c r="AV71">
        <f t="shared" si="37"/>
        <v>0</v>
      </c>
      <c r="AW71" s="54">
        <f t="shared" si="38"/>
        <v>0</v>
      </c>
      <c r="AX71">
        <f t="shared" si="39"/>
        <v>0</v>
      </c>
      <c r="BG71">
        <f t="shared" si="40"/>
        <v>0</v>
      </c>
      <c r="BH71" s="11">
        <f t="shared" si="41"/>
        <v>0</v>
      </c>
    </row>
    <row r="72" spans="6:60" x14ac:dyDescent="0.2">
      <c r="F72">
        <f t="shared" si="23"/>
        <v>0</v>
      </c>
      <c r="G72">
        <f t="shared" si="24"/>
        <v>0</v>
      </c>
      <c r="H72">
        <f t="shared" si="25"/>
        <v>0</v>
      </c>
      <c r="I72" s="54">
        <f t="shared" si="26"/>
        <v>0</v>
      </c>
      <c r="K72">
        <f t="shared" si="27"/>
        <v>0</v>
      </c>
      <c r="L72">
        <f t="shared" si="28"/>
        <v>0</v>
      </c>
      <c r="M72" s="2">
        <f t="shared" si="29"/>
        <v>0</v>
      </c>
      <c r="T72">
        <f t="shared" si="30"/>
        <v>0</v>
      </c>
      <c r="W72">
        <f t="shared" si="31"/>
        <v>0</v>
      </c>
      <c r="X72">
        <f t="shared" si="32"/>
        <v>0</v>
      </c>
      <c r="AF72">
        <f t="shared" si="33"/>
        <v>0</v>
      </c>
      <c r="AH72">
        <f t="shared" si="34"/>
        <v>0</v>
      </c>
      <c r="AK72">
        <f t="shared" si="35"/>
        <v>0</v>
      </c>
      <c r="AU72">
        <f t="shared" si="36"/>
        <v>0</v>
      </c>
      <c r="AV72">
        <f t="shared" si="37"/>
        <v>0</v>
      </c>
      <c r="AW72" s="54">
        <f t="shared" si="38"/>
        <v>0</v>
      </c>
      <c r="AX72">
        <f t="shared" si="39"/>
        <v>0</v>
      </c>
      <c r="BG72">
        <f t="shared" si="40"/>
        <v>0</v>
      </c>
      <c r="BH72" s="11">
        <f t="shared" si="41"/>
        <v>0</v>
      </c>
    </row>
    <row r="73" spans="6:60" x14ac:dyDescent="0.2">
      <c r="F73">
        <f t="shared" si="23"/>
        <v>0</v>
      </c>
      <c r="G73">
        <f t="shared" si="24"/>
        <v>0</v>
      </c>
      <c r="H73">
        <f t="shared" si="25"/>
        <v>0</v>
      </c>
      <c r="I73" s="54">
        <f t="shared" si="26"/>
        <v>0</v>
      </c>
      <c r="K73">
        <f t="shared" si="27"/>
        <v>0</v>
      </c>
      <c r="L73">
        <f t="shared" si="28"/>
        <v>0</v>
      </c>
      <c r="M73" s="2">
        <f t="shared" si="29"/>
        <v>0</v>
      </c>
      <c r="T73">
        <f t="shared" si="30"/>
        <v>0</v>
      </c>
      <c r="W73">
        <f t="shared" si="31"/>
        <v>0</v>
      </c>
      <c r="X73">
        <f t="shared" si="32"/>
        <v>0</v>
      </c>
      <c r="AF73">
        <f t="shared" si="33"/>
        <v>0</v>
      </c>
      <c r="AH73">
        <f t="shared" si="34"/>
        <v>0</v>
      </c>
      <c r="AK73">
        <f t="shared" si="35"/>
        <v>0</v>
      </c>
      <c r="AU73">
        <f t="shared" si="36"/>
        <v>0</v>
      </c>
      <c r="AV73">
        <f t="shared" si="37"/>
        <v>0</v>
      </c>
      <c r="AW73" s="54">
        <f t="shared" si="38"/>
        <v>0</v>
      </c>
      <c r="AX73">
        <f t="shared" si="39"/>
        <v>0</v>
      </c>
      <c r="BG73">
        <f t="shared" si="40"/>
        <v>0</v>
      </c>
      <c r="BH73" s="11">
        <f t="shared" si="41"/>
        <v>0</v>
      </c>
    </row>
    <row r="74" spans="6:60" x14ac:dyDescent="0.2">
      <c r="F74">
        <f t="shared" si="23"/>
        <v>0</v>
      </c>
      <c r="G74">
        <f t="shared" si="24"/>
        <v>0</v>
      </c>
      <c r="H74">
        <f t="shared" si="25"/>
        <v>0</v>
      </c>
      <c r="I74" s="54">
        <f t="shared" si="26"/>
        <v>0</v>
      </c>
      <c r="K74">
        <f t="shared" si="27"/>
        <v>0</v>
      </c>
      <c r="L74">
        <f t="shared" si="28"/>
        <v>0</v>
      </c>
      <c r="M74" s="2">
        <f t="shared" si="29"/>
        <v>0</v>
      </c>
      <c r="T74">
        <f t="shared" si="30"/>
        <v>0</v>
      </c>
      <c r="W74">
        <f t="shared" si="31"/>
        <v>0</v>
      </c>
      <c r="X74">
        <f t="shared" si="32"/>
        <v>0</v>
      </c>
      <c r="AF74">
        <f t="shared" si="33"/>
        <v>0</v>
      </c>
      <c r="AH74">
        <f t="shared" si="34"/>
        <v>0</v>
      </c>
      <c r="AK74">
        <f t="shared" si="35"/>
        <v>0</v>
      </c>
      <c r="AU74">
        <f t="shared" si="36"/>
        <v>0</v>
      </c>
      <c r="AV74">
        <f t="shared" si="37"/>
        <v>0</v>
      </c>
      <c r="AW74" s="54">
        <f t="shared" si="38"/>
        <v>0</v>
      </c>
      <c r="AX74">
        <f t="shared" si="39"/>
        <v>0</v>
      </c>
      <c r="BG74">
        <f t="shared" si="40"/>
        <v>0</v>
      </c>
      <c r="BH74" s="11">
        <f t="shared" si="41"/>
        <v>0</v>
      </c>
    </row>
    <row r="75" spans="6:60" x14ac:dyDescent="0.2">
      <c r="F75">
        <f t="shared" si="23"/>
        <v>0</v>
      </c>
      <c r="G75">
        <f t="shared" si="24"/>
        <v>0</v>
      </c>
      <c r="H75">
        <f t="shared" si="25"/>
        <v>0</v>
      </c>
      <c r="I75" s="54">
        <f t="shared" si="26"/>
        <v>0</v>
      </c>
      <c r="K75">
        <f t="shared" si="27"/>
        <v>0</v>
      </c>
      <c r="L75">
        <f t="shared" si="28"/>
        <v>0</v>
      </c>
      <c r="M75" s="2">
        <f t="shared" si="29"/>
        <v>0</v>
      </c>
      <c r="T75">
        <f t="shared" si="30"/>
        <v>0</v>
      </c>
      <c r="W75">
        <f t="shared" si="31"/>
        <v>0</v>
      </c>
      <c r="X75">
        <f t="shared" si="32"/>
        <v>0</v>
      </c>
      <c r="AF75">
        <f t="shared" si="33"/>
        <v>0</v>
      </c>
      <c r="AH75">
        <f t="shared" si="34"/>
        <v>0</v>
      </c>
      <c r="AK75">
        <f t="shared" si="35"/>
        <v>0</v>
      </c>
      <c r="AU75">
        <f t="shared" si="36"/>
        <v>0</v>
      </c>
      <c r="AV75">
        <f t="shared" si="37"/>
        <v>0</v>
      </c>
      <c r="AW75" s="54">
        <f t="shared" si="38"/>
        <v>0</v>
      </c>
      <c r="AX75">
        <f t="shared" si="39"/>
        <v>0</v>
      </c>
      <c r="BG75">
        <f t="shared" si="40"/>
        <v>0</v>
      </c>
      <c r="BH75" s="11">
        <f t="shared" si="41"/>
        <v>0</v>
      </c>
    </row>
    <row r="76" spans="6:60" x14ac:dyDescent="0.2">
      <c r="F76">
        <f t="shared" si="23"/>
        <v>0</v>
      </c>
      <c r="G76">
        <f t="shared" si="24"/>
        <v>0</v>
      </c>
      <c r="H76">
        <f t="shared" si="25"/>
        <v>0</v>
      </c>
      <c r="I76" s="54">
        <f t="shared" si="26"/>
        <v>0</v>
      </c>
      <c r="K76">
        <f t="shared" si="27"/>
        <v>0</v>
      </c>
      <c r="L76">
        <f t="shared" si="28"/>
        <v>0</v>
      </c>
      <c r="M76" s="2">
        <f t="shared" si="29"/>
        <v>0</v>
      </c>
      <c r="T76">
        <f t="shared" si="30"/>
        <v>0</v>
      </c>
      <c r="W76">
        <f t="shared" si="31"/>
        <v>0</v>
      </c>
      <c r="X76">
        <f t="shared" si="32"/>
        <v>0</v>
      </c>
      <c r="AF76">
        <f t="shared" si="33"/>
        <v>0</v>
      </c>
      <c r="AH76">
        <f t="shared" si="34"/>
        <v>0</v>
      </c>
      <c r="AK76">
        <f t="shared" si="35"/>
        <v>0</v>
      </c>
      <c r="AU76">
        <f t="shared" si="36"/>
        <v>0</v>
      </c>
      <c r="AV76">
        <f t="shared" si="37"/>
        <v>0</v>
      </c>
      <c r="AW76" s="54">
        <f t="shared" si="38"/>
        <v>0</v>
      </c>
      <c r="AX76">
        <f t="shared" si="39"/>
        <v>0</v>
      </c>
      <c r="BG76">
        <f t="shared" si="40"/>
        <v>0</v>
      </c>
      <c r="BH76" s="11">
        <f t="shared" si="41"/>
        <v>0</v>
      </c>
    </row>
    <row r="77" spans="6:60" x14ac:dyDescent="0.2">
      <c r="F77">
        <f t="shared" si="23"/>
        <v>0</v>
      </c>
      <c r="G77">
        <f t="shared" si="24"/>
        <v>0</v>
      </c>
      <c r="H77">
        <f t="shared" si="25"/>
        <v>0</v>
      </c>
      <c r="I77" s="54">
        <f t="shared" si="26"/>
        <v>0</v>
      </c>
      <c r="K77">
        <f t="shared" si="27"/>
        <v>0</v>
      </c>
      <c r="L77">
        <f t="shared" si="28"/>
        <v>0</v>
      </c>
      <c r="M77" s="2">
        <f t="shared" si="29"/>
        <v>0</v>
      </c>
      <c r="T77">
        <f t="shared" si="30"/>
        <v>0</v>
      </c>
      <c r="W77">
        <f t="shared" si="31"/>
        <v>0</v>
      </c>
      <c r="X77">
        <f t="shared" si="32"/>
        <v>0</v>
      </c>
      <c r="AF77">
        <f t="shared" si="33"/>
        <v>0</v>
      </c>
      <c r="AH77">
        <f t="shared" si="34"/>
        <v>0</v>
      </c>
      <c r="AK77">
        <f t="shared" si="35"/>
        <v>0</v>
      </c>
      <c r="AU77">
        <f t="shared" si="36"/>
        <v>0</v>
      </c>
      <c r="AV77">
        <f t="shared" si="37"/>
        <v>0</v>
      </c>
      <c r="AW77" s="54">
        <f t="shared" si="38"/>
        <v>0</v>
      </c>
      <c r="AX77">
        <f t="shared" si="39"/>
        <v>0</v>
      </c>
      <c r="BG77">
        <f t="shared" si="40"/>
        <v>0</v>
      </c>
      <c r="BH77" s="11">
        <f t="shared" si="41"/>
        <v>0</v>
      </c>
    </row>
    <row r="78" spans="6:60" x14ac:dyDescent="0.2">
      <c r="F78">
        <f t="shared" si="23"/>
        <v>0</v>
      </c>
      <c r="G78">
        <f t="shared" si="24"/>
        <v>0</v>
      </c>
      <c r="H78">
        <f t="shared" si="25"/>
        <v>0</v>
      </c>
      <c r="I78" s="54">
        <f t="shared" si="26"/>
        <v>0</v>
      </c>
      <c r="K78">
        <f t="shared" si="27"/>
        <v>0</v>
      </c>
      <c r="L78">
        <f t="shared" si="28"/>
        <v>0</v>
      </c>
      <c r="M78" s="2">
        <f t="shared" si="29"/>
        <v>0</v>
      </c>
      <c r="T78">
        <f t="shared" si="30"/>
        <v>0</v>
      </c>
      <c r="W78">
        <f t="shared" si="31"/>
        <v>0</v>
      </c>
      <c r="X78">
        <f t="shared" si="32"/>
        <v>0</v>
      </c>
      <c r="AF78">
        <f t="shared" si="33"/>
        <v>0</v>
      </c>
      <c r="AH78">
        <f t="shared" si="34"/>
        <v>0</v>
      </c>
      <c r="AK78">
        <f t="shared" si="35"/>
        <v>0</v>
      </c>
      <c r="AU78">
        <f t="shared" si="36"/>
        <v>0</v>
      </c>
      <c r="AV78">
        <f t="shared" si="37"/>
        <v>0</v>
      </c>
      <c r="AW78" s="54">
        <f t="shared" si="38"/>
        <v>0</v>
      </c>
      <c r="AX78">
        <f t="shared" si="39"/>
        <v>0</v>
      </c>
      <c r="BG78">
        <f t="shared" si="40"/>
        <v>0</v>
      </c>
      <c r="BH78" s="11">
        <f t="shared" si="41"/>
        <v>0</v>
      </c>
    </row>
    <row r="79" spans="6:60" x14ac:dyDescent="0.2">
      <c r="F79">
        <f t="shared" si="23"/>
        <v>0</v>
      </c>
      <c r="G79">
        <f t="shared" si="24"/>
        <v>0</v>
      </c>
      <c r="H79">
        <f t="shared" si="25"/>
        <v>0</v>
      </c>
      <c r="I79" s="54">
        <f t="shared" si="26"/>
        <v>0</v>
      </c>
      <c r="K79">
        <f t="shared" si="27"/>
        <v>0</v>
      </c>
      <c r="L79">
        <f t="shared" si="28"/>
        <v>0</v>
      </c>
      <c r="M79" s="2">
        <f t="shared" si="29"/>
        <v>0</v>
      </c>
      <c r="T79">
        <f t="shared" si="30"/>
        <v>0</v>
      </c>
      <c r="W79">
        <f t="shared" si="31"/>
        <v>0</v>
      </c>
      <c r="X79">
        <f t="shared" si="32"/>
        <v>0</v>
      </c>
      <c r="AF79">
        <f t="shared" si="33"/>
        <v>0</v>
      </c>
      <c r="AH79">
        <f t="shared" si="34"/>
        <v>0</v>
      </c>
      <c r="AK79">
        <f t="shared" si="35"/>
        <v>0</v>
      </c>
      <c r="AU79">
        <f t="shared" si="36"/>
        <v>0</v>
      </c>
      <c r="AV79">
        <f t="shared" si="37"/>
        <v>0</v>
      </c>
      <c r="AW79" s="54">
        <f t="shared" si="38"/>
        <v>0</v>
      </c>
      <c r="AX79">
        <f t="shared" si="39"/>
        <v>0</v>
      </c>
      <c r="BG79">
        <f t="shared" si="40"/>
        <v>0</v>
      </c>
      <c r="BH79" s="11">
        <f t="shared" si="41"/>
        <v>0</v>
      </c>
    </row>
    <row r="80" spans="6:60" x14ac:dyDescent="0.2">
      <c r="F80">
        <f t="shared" si="23"/>
        <v>0</v>
      </c>
      <c r="G80">
        <f t="shared" si="24"/>
        <v>0</v>
      </c>
      <c r="H80">
        <f t="shared" si="25"/>
        <v>0</v>
      </c>
      <c r="I80" s="54">
        <f t="shared" si="26"/>
        <v>0</v>
      </c>
      <c r="K80">
        <f t="shared" si="27"/>
        <v>0</v>
      </c>
      <c r="L80">
        <f t="shared" si="28"/>
        <v>0</v>
      </c>
      <c r="M80" s="2">
        <f t="shared" si="29"/>
        <v>0</v>
      </c>
      <c r="T80">
        <f t="shared" si="30"/>
        <v>0</v>
      </c>
      <c r="W80">
        <f t="shared" si="31"/>
        <v>0</v>
      </c>
      <c r="X80">
        <f t="shared" si="32"/>
        <v>0</v>
      </c>
      <c r="AF80">
        <f t="shared" si="33"/>
        <v>0</v>
      </c>
      <c r="AH80">
        <f t="shared" si="34"/>
        <v>0</v>
      </c>
      <c r="AK80">
        <f t="shared" si="35"/>
        <v>0</v>
      </c>
      <c r="AU80">
        <f t="shared" si="36"/>
        <v>0</v>
      </c>
      <c r="AV80">
        <f t="shared" si="37"/>
        <v>0</v>
      </c>
      <c r="AW80" s="54">
        <f t="shared" si="38"/>
        <v>0</v>
      </c>
      <c r="AX80">
        <f t="shared" si="39"/>
        <v>0</v>
      </c>
      <c r="BG80">
        <f t="shared" si="40"/>
        <v>0</v>
      </c>
      <c r="BH80" s="11">
        <f t="shared" si="41"/>
        <v>0</v>
      </c>
    </row>
    <row r="81" spans="6:60" x14ac:dyDescent="0.2">
      <c r="F81">
        <f t="shared" si="23"/>
        <v>0</v>
      </c>
      <c r="G81">
        <f t="shared" si="24"/>
        <v>0</v>
      </c>
      <c r="H81">
        <f t="shared" si="25"/>
        <v>0</v>
      </c>
      <c r="I81" s="54">
        <f t="shared" si="26"/>
        <v>0</v>
      </c>
      <c r="K81">
        <f t="shared" si="27"/>
        <v>0</v>
      </c>
      <c r="L81">
        <f t="shared" si="28"/>
        <v>0</v>
      </c>
      <c r="M81" s="2">
        <f t="shared" si="29"/>
        <v>0</v>
      </c>
      <c r="T81">
        <f t="shared" si="30"/>
        <v>0</v>
      </c>
      <c r="W81">
        <f t="shared" si="31"/>
        <v>0</v>
      </c>
      <c r="X81">
        <f t="shared" si="32"/>
        <v>0</v>
      </c>
      <c r="AF81">
        <f t="shared" si="33"/>
        <v>0</v>
      </c>
      <c r="AH81">
        <f t="shared" si="34"/>
        <v>0</v>
      </c>
      <c r="AK81">
        <f t="shared" si="35"/>
        <v>0</v>
      </c>
      <c r="AU81">
        <f t="shared" si="36"/>
        <v>0</v>
      </c>
      <c r="AV81">
        <f t="shared" si="37"/>
        <v>0</v>
      </c>
      <c r="AW81" s="54">
        <f t="shared" si="38"/>
        <v>0</v>
      </c>
      <c r="AX81">
        <f t="shared" si="39"/>
        <v>0</v>
      </c>
      <c r="BG81">
        <f t="shared" si="40"/>
        <v>0</v>
      </c>
      <c r="BH81" s="11">
        <f t="shared" si="41"/>
        <v>0</v>
      </c>
    </row>
    <row r="82" spans="6:60" x14ac:dyDescent="0.2">
      <c r="F82">
        <f t="shared" si="23"/>
        <v>0</v>
      </c>
      <c r="G82">
        <f t="shared" si="24"/>
        <v>0</v>
      </c>
      <c r="H82">
        <f t="shared" si="25"/>
        <v>0</v>
      </c>
      <c r="I82" s="54">
        <f t="shared" si="26"/>
        <v>0</v>
      </c>
      <c r="K82">
        <f t="shared" si="27"/>
        <v>0</v>
      </c>
      <c r="L82">
        <f t="shared" si="28"/>
        <v>0</v>
      </c>
      <c r="M82" s="2">
        <f t="shared" si="29"/>
        <v>0</v>
      </c>
      <c r="T82">
        <f t="shared" si="30"/>
        <v>0</v>
      </c>
      <c r="W82">
        <f t="shared" si="31"/>
        <v>0</v>
      </c>
      <c r="X82">
        <f t="shared" si="32"/>
        <v>0</v>
      </c>
      <c r="AF82">
        <f t="shared" si="33"/>
        <v>0</v>
      </c>
      <c r="AH82">
        <f t="shared" si="34"/>
        <v>0</v>
      </c>
      <c r="AK82">
        <f t="shared" si="35"/>
        <v>0</v>
      </c>
      <c r="AU82">
        <f t="shared" si="36"/>
        <v>0</v>
      </c>
      <c r="AV82">
        <f t="shared" si="37"/>
        <v>0</v>
      </c>
      <c r="AW82" s="54">
        <f t="shared" si="38"/>
        <v>0</v>
      </c>
      <c r="AX82">
        <f t="shared" si="39"/>
        <v>0</v>
      </c>
      <c r="BG82">
        <f t="shared" si="40"/>
        <v>0</v>
      </c>
      <c r="BH82" s="11">
        <f t="shared" si="41"/>
        <v>0</v>
      </c>
    </row>
    <row r="83" spans="6:60" x14ac:dyDescent="0.2">
      <c r="F83">
        <f t="shared" si="23"/>
        <v>0</v>
      </c>
      <c r="G83">
        <f t="shared" si="24"/>
        <v>0</v>
      </c>
      <c r="H83">
        <f t="shared" si="25"/>
        <v>0</v>
      </c>
      <c r="I83" s="54">
        <f t="shared" si="26"/>
        <v>0</v>
      </c>
      <c r="K83">
        <f t="shared" si="27"/>
        <v>0</v>
      </c>
      <c r="L83">
        <f t="shared" si="28"/>
        <v>0</v>
      </c>
      <c r="M83" s="2">
        <f t="shared" si="29"/>
        <v>0</v>
      </c>
      <c r="T83">
        <f t="shared" si="30"/>
        <v>0</v>
      </c>
      <c r="W83">
        <f t="shared" si="31"/>
        <v>0</v>
      </c>
      <c r="X83">
        <f t="shared" si="32"/>
        <v>0</v>
      </c>
      <c r="AF83">
        <f t="shared" si="33"/>
        <v>0</v>
      </c>
      <c r="AH83">
        <f t="shared" si="34"/>
        <v>0</v>
      </c>
      <c r="AK83">
        <f t="shared" si="35"/>
        <v>0</v>
      </c>
      <c r="AU83">
        <f t="shared" si="36"/>
        <v>0</v>
      </c>
      <c r="AV83">
        <f t="shared" si="37"/>
        <v>0</v>
      </c>
      <c r="AW83" s="54">
        <f t="shared" si="38"/>
        <v>0</v>
      </c>
      <c r="AX83">
        <f t="shared" si="39"/>
        <v>0</v>
      </c>
      <c r="BG83">
        <f t="shared" si="40"/>
        <v>0</v>
      </c>
      <c r="BH83" s="11">
        <f t="shared" si="41"/>
        <v>0</v>
      </c>
    </row>
    <row r="84" spans="6:60" x14ac:dyDescent="0.2">
      <c r="F84">
        <f t="shared" si="23"/>
        <v>0</v>
      </c>
      <c r="G84">
        <f t="shared" si="24"/>
        <v>0</v>
      </c>
      <c r="H84">
        <f t="shared" si="25"/>
        <v>0</v>
      </c>
      <c r="I84" s="54">
        <f t="shared" si="26"/>
        <v>0</v>
      </c>
      <c r="K84">
        <f t="shared" si="27"/>
        <v>0</v>
      </c>
      <c r="L84">
        <f t="shared" si="28"/>
        <v>0</v>
      </c>
      <c r="M84" s="2">
        <f t="shared" si="29"/>
        <v>0</v>
      </c>
      <c r="T84">
        <f t="shared" si="30"/>
        <v>0</v>
      </c>
      <c r="W84">
        <f t="shared" si="31"/>
        <v>0</v>
      </c>
      <c r="X84">
        <f t="shared" si="32"/>
        <v>0</v>
      </c>
      <c r="AF84">
        <f t="shared" si="33"/>
        <v>0</v>
      </c>
      <c r="AH84">
        <f t="shared" si="34"/>
        <v>0</v>
      </c>
      <c r="AK84">
        <f t="shared" si="35"/>
        <v>0</v>
      </c>
      <c r="AU84">
        <f t="shared" si="36"/>
        <v>0</v>
      </c>
      <c r="AV84">
        <f t="shared" si="37"/>
        <v>0</v>
      </c>
      <c r="AW84" s="54">
        <f t="shared" si="38"/>
        <v>0</v>
      </c>
      <c r="AX84">
        <f t="shared" si="39"/>
        <v>0</v>
      </c>
      <c r="BG84">
        <f t="shared" si="40"/>
        <v>0</v>
      </c>
      <c r="BH84" s="11">
        <f t="shared" si="41"/>
        <v>0</v>
      </c>
    </row>
    <row r="85" spans="6:60" x14ac:dyDescent="0.2">
      <c r="F85">
        <f t="shared" si="23"/>
        <v>0</v>
      </c>
      <c r="G85">
        <f t="shared" si="24"/>
        <v>0</v>
      </c>
      <c r="H85">
        <f t="shared" si="25"/>
        <v>0</v>
      </c>
      <c r="I85" s="54">
        <f t="shared" si="26"/>
        <v>0</v>
      </c>
      <c r="K85">
        <f t="shared" si="27"/>
        <v>0</v>
      </c>
      <c r="L85">
        <f t="shared" si="28"/>
        <v>0</v>
      </c>
      <c r="M85" s="2">
        <f t="shared" si="29"/>
        <v>0</v>
      </c>
      <c r="T85">
        <f t="shared" si="30"/>
        <v>0</v>
      </c>
      <c r="W85">
        <f t="shared" si="31"/>
        <v>0</v>
      </c>
      <c r="X85">
        <f t="shared" si="32"/>
        <v>0</v>
      </c>
      <c r="AF85">
        <f t="shared" si="33"/>
        <v>0</v>
      </c>
      <c r="AH85">
        <f t="shared" si="34"/>
        <v>0</v>
      </c>
      <c r="AK85">
        <f t="shared" si="35"/>
        <v>0</v>
      </c>
      <c r="AU85">
        <f t="shared" si="36"/>
        <v>0</v>
      </c>
      <c r="AV85">
        <f t="shared" si="37"/>
        <v>0</v>
      </c>
      <c r="AW85" s="54">
        <f t="shared" si="38"/>
        <v>0</v>
      </c>
      <c r="AX85">
        <f t="shared" si="39"/>
        <v>0</v>
      </c>
      <c r="BG85">
        <f t="shared" si="40"/>
        <v>0</v>
      </c>
      <c r="BH85" s="11">
        <f t="shared" si="41"/>
        <v>0</v>
      </c>
    </row>
    <row r="86" spans="6:60" x14ac:dyDescent="0.2">
      <c r="F86">
        <f t="shared" si="23"/>
        <v>0</v>
      </c>
      <c r="G86">
        <f t="shared" si="24"/>
        <v>0</v>
      </c>
      <c r="H86">
        <f t="shared" si="25"/>
        <v>0</v>
      </c>
      <c r="I86" s="54">
        <f t="shared" si="26"/>
        <v>0</v>
      </c>
      <c r="K86">
        <f t="shared" si="27"/>
        <v>0</v>
      </c>
      <c r="L86">
        <f t="shared" si="28"/>
        <v>0</v>
      </c>
      <c r="M86" s="2">
        <f t="shared" si="29"/>
        <v>0</v>
      </c>
      <c r="T86">
        <f t="shared" si="30"/>
        <v>0</v>
      </c>
      <c r="W86">
        <f t="shared" si="31"/>
        <v>0</v>
      </c>
      <c r="X86">
        <f t="shared" si="32"/>
        <v>0</v>
      </c>
      <c r="AF86">
        <f t="shared" si="33"/>
        <v>0</v>
      </c>
      <c r="AH86">
        <f t="shared" si="34"/>
        <v>0</v>
      </c>
      <c r="AK86">
        <f t="shared" si="35"/>
        <v>0</v>
      </c>
      <c r="AU86">
        <f t="shared" si="36"/>
        <v>0</v>
      </c>
      <c r="AV86">
        <f t="shared" si="37"/>
        <v>0</v>
      </c>
      <c r="AW86" s="54">
        <f t="shared" si="38"/>
        <v>0</v>
      </c>
      <c r="AX86">
        <f t="shared" si="39"/>
        <v>0</v>
      </c>
      <c r="BG86">
        <f t="shared" si="40"/>
        <v>0</v>
      </c>
      <c r="BH86" s="11">
        <f t="shared" si="41"/>
        <v>0</v>
      </c>
    </row>
    <row r="87" spans="6:60" x14ac:dyDescent="0.2">
      <c r="F87">
        <f t="shared" si="23"/>
        <v>0</v>
      </c>
      <c r="G87">
        <f t="shared" si="24"/>
        <v>0</v>
      </c>
      <c r="H87">
        <f t="shared" si="25"/>
        <v>0</v>
      </c>
      <c r="I87" s="54">
        <f t="shared" si="26"/>
        <v>0</v>
      </c>
      <c r="K87">
        <f t="shared" si="27"/>
        <v>0</v>
      </c>
      <c r="L87">
        <f t="shared" si="28"/>
        <v>0</v>
      </c>
      <c r="M87" s="2">
        <f t="shared" si="29"/>
        <v>0</v>
      </c>
      <c r="T87">
        <f t="shared" si="30"/>
        <v>0</v>
      </c>
      <c r="W87">
        <f t="shared" si="31"/>
        <v>0</v>
      </c>
      <c r="X87">
        <f t="shared" si="32"/>
        <v>0</v>
      </c>
      <c r="AF87">
        <f t="shared" si="33"/>
        <v>0</v>
      </c>
      <c r="AH87">
        <f t="shared" si="34"/>
        <v>0</v>
      </c>
      <c r="AK87">
        <f t="shared" si="35"/>
        <v>0</v>
      </c>
      <c r="AU87">
        <f t="shared" si="36"/>
        <v>0</v>
      </c>
      <c r="AV87">
        <f t="shared" si="37"/>
        <v>0</v>
      </c>
      <c r="AW87" s="54">
        <f t="shared" si="38"/>
        <v>0</v>
      </c>
      <c r="AX87">
        <f t="shared" si="39"/>
        <v>0</v>
      </c>
      <c r="BG87">
        <f t="shared" si="40"/>
        <v>0</v>
      </c>
      <c r="BH87" s="11">
        <f t="shared" si="41"/>
        <v>0</v>
      </c>
    </row>
    <row r="88" spans="6:60" x14ac:dyDescent="0.2">
      <c r="F88">
        <f t="shared" si="23"/>
        <v>0</v>
      </c>
      <c r="G88">
        <f t="shared" si="24"/>
        <v>0</v>
      </c>
      <c r="H88">
        <f t="shared" si="25"/>
        <v>0</v>
      </c>
      <c r="I88" s="54">
        <f t="shared" si="26"/>
        <v>0</v>
      </c>
      <c r="K88">
        <f t="shared" si="27"/>
        <v>0</v>
      </c>
      <c r="L88">
        <f t="shared" si="28"/>
        <v>0</v>
      </c>
      <c r="M88" s="2">
        <f t="shared" si="29"/>
        <v>0</v>
      </c>
      <c r="T88">
        <f t="shared" si="30"/>
        <v>0</v>
      </c>
      <c r="W88">
        <f t="shared" si="31"/>
        <v>0</v>
      </c>
      <c r="X88">
        <f t="shared" si="32"/>
        <v>0</v>
      </c>
      <c r="AF88">
        <f t="shared" si="33"/>
        <v>0</v>
      </c>
      <c r="AH88">
        <f t="shared" si="34"/>
        <v>0</v>
      </c>
      <c r="AK88">
        <f t="shared" si="35"/>
        <v>0</v>
      </c>
      <c r="AU88">
        <f t="shared" si="36"/>
        <v>0</v>
      </c>
      <c r="AV88">
        <f t="shared" si="37"/>
        <v>0</v>
      </c>
      <c r="AW88" s="54">
        <f t="shared" si="38"/>
        <v>0</v>
      </c>
      <c r="AX88">
        <f t="shared" si="39"/>
        <v>0</v>
      </c>
      <c r="BG88">
        <f t="shared" si="40"/>
        <v>0</v>
      </c>
      <c r="BH88" s="11">
        <f t="shared" si="41"/>
        <v>0</v>
      </c>
    </row>
    <row r="89" spans="6:60" x14ac:dyDescent="0.2">
      <c r="F89">
        <f t="shared" si="23"/>
        <v>0</v>
      </c>
      <c r="G89">
        <f t="shared" si="24"/>
        <v>0</v>
      </c>
      <c r="H89">
        <f t="shared" si="25"/>
        <v>0</v>
      </c>
      <c r="I89" s="54">
        <f t="shared" si="26"/>
        <v>0</v>
      </c>
      <c r="K89">
        <f t="shared" si="27"/>
        <v>0</v>
      </c>
      <c r="L89">
        <f t="shared" si="28"/>
        <v>0</v>
      </c>
      <c r="M89" s="2">
        <f t="shared" si="29"/>
        <v>0</v>
      </c>
      <c r="T89">
        <f t="shared" si="30"/>
        <v>0</v>
      </c>
      <c r="W89">
        <f t="shared" si="31"/>
        <v>0</v>
      </c>
      <c r="X89">
        <f t="shared" si="32"/>
        <v>0</v>
      </c>
      <c r="AF89">
        <f t="shared" si="33"/>
        <v>0</v>
      </c>
      <c r="AH89">
        <f t="shared" si="34"/>
        <v>0</v>
      </c>
      <c r="AK89">
        <f t="shared" si="35"/>
        <v>0</v>
      </c>
      <c r="AU89">
        <f t="shared" si="36"/>
        <v>0</v>
      </c>
      <c r="AV89">
        <f t="shared" si="37"/>
        <v>0</v>
      </c>
      <c r="AW89" s="54">
        <f t="shared" si="38"/>
        <v>0</v>
      </c>
      <c r="AX89">
        <f t="shared" si="39"/>
        <v>0</v>
      </c>
      <c r="BG89">
        <f t="shared" si="40"/>
        <v>0</v>
      </c>
      <c r="BH89" s="11">
        <f t="shared" si="41"/>
        <v>0</v>
      </c>
    </row>
    <row r="90" spans="6:60" x14ac:dyDescent="0.2">
      <c r="F90">
        <f t="shared" si="23"/>
        <v>0</v>
      </c>
      <c r="G90">
        <f t="shared" si="24"/>
        <v>0</v>
      </c>
      <c r="H90">
        <f t="shared" si="25"/>
        <v>0</v>
      </c>
      <c r="I90" s="54">
        <f t="shared" si="26"/>
        <v>0</v>
      </c>
      <c r="K90">
        <f t="shared" si="27"/>
        <v>0</v>
      </c>
      <c r="L90">
        <f t="shared" si="28"/>
        <v>0</v>
      </c>
      <c r="M90" s="2">
        <f t="shared" si="29"/>
        <v>0</v>
      </c>
      <c r="T90">
        <f t="shared" si="30"/>
        <v>0</v>
      </c>
      <c r="W90">
        <f t="shared" si="31"/>
        <v>0</v>
      </c>
      <c r="X90">
        <f t="shared" si="32"/>
        <v>0</v>
      </c>
      <c r="AF90">
        <f t="shared" si="33"/>
        <v>0</v>
      </c>
      <c r="AH90">
        <f t="shared" si="34"/>
        <v>0</v>
      </c>
      <c r="AK90">
        <f t="shared" si="35"/>
        <v>0</v>
      </c>
      <c r="AU90">
        <f t="shared" si="36"/>
        <v>0</v>
      </c>
      <c r="AV90">
        <f t="shared" si="37"/>
        <v>0</v>
      </c>
      <c r="AW90" s="54">
        <f t="shared" si="38"/>
        <v>0</v>
      </c>
      <c r="AX90">
        <f t="shared" si="39"/>
        <v>0</v>
      </c>
      <c r="BG90">
        <f t="shared" si="40"/>
        <v>0</v>
      </c>
      <c r="BH90" s="11">
        <f t="shared" si="41"/>
        <v>0</v>
      </c>
    </row>
    <row r="91" spans="6:60" x14ac:dyDescent="0.2">
      <c r="F91">
        <f t="shared" si="23"/>
        <v>0</v>
      </c>
      <c r="G91">
        <f t="shared" si="24"/>
        <v>0</v>
      </c>
      <c r="H91">
        <f t="shared" si="25"/>
        <v>0</v>
      </c>
      <c r="I91" s="54">
        <f t="shared" si="26"/>
        <v>0</v>
      </c>
      <c r="K91">
        <f t="shared" si="27"/>
        <v>0</v>
      </c>
      <c r="L91">
        <f t="shared" si="28"/>
        <v>0</v>
      </c>
      <c r="M91" s="2">
        <f t="shared" si="29"/>
        <v>0</v>
      </c>
      <c r="T91">
        <f t="shared" si="30"/>
        <v>0</v>
      </c>
      <c r="W91">
        <f t="shared" si="31"/>
        <v>0</v>
      </c>
      <c r="X91">
        <f t="shared" si="32"/>
        <v>0</v>
      </c>
      <c r="AF91">
        <f t="shared" si="33"/>
        <v>0</v>
      </c>
      <c r="AH91">
        <f t="shared" si="34"/>
        <v>0</v>
      </c>
      <c r="AK91">
        <f t="shared" si="35"/>
        <v>0</v>
      </c>
      <c r="AU91">
        <f t="shared" si="36"/>
        <v>0</v>
      </c>
      <c r="AV91">
        <f t="shared" si="37"/>
        <v>0</v>
      </c>
      <c r="AW91" s="54">
        <f t="shared" si="38"/>
        <v>0</v>
      </c>
      <c r="AX91">
        <f t="shared" si="39"/>
        <v>0</v>
      </c>
      <c r="BG91">
        <f t="shared" si="40"/>
        <v>0</v>
      </c>
      <c r="BH91" s="11">
        <f t="shared" si="41"/>
        <v>0</v>
      </c>
    </row>
    <row r="92" spans="6:60" x14ac:dyDescent="0.2">
      <c r="F92">
        <f t="shared" si="23"/>
        <v>0</v>
      </c>
      <c r="G92">
        <f t="shared" si="24"/>
        <v>0</v>
      </c>
      <c r="H92">
        <f t="shared" si="25"/>
        <v>0</v>
      </c>
      <c r="I92" s="54">
        <f t="shared" si="26"/>
        <v>0</v>
      </c>
      <c r="K92">
        <f t="shared" si="27"/>
        <v>0</v>
      </c>
      <c r="L92">
        <f t="shared" si="28"/>
        <v>0</v>
      </c>
      <c r="M92" s="2">
        <f t="shared" si="29"/>
        <v>0</v>
      </c>
      <c r="T92">
        <f t="shared" si="30"/>
        <v>0</v>
      </c>
      <c r="W92">
        <f t="shared" si="31"/>
        <v>0</v>
      </c>
      <c r="X92">
        <f t="shared" si="32"/>
        <v>0</v>
      </c>
      <c r="AF92">
        <f t="shared" si="33"/>
        <v>0</v>
      </c>
      <c r="AH92">
        <f t="shared" si="34"/>
        <v>0</v>
      </c>
      <c r="AK92">
        <f t="shared" si="35"/>
        <v>0</v>
      </c>
      <c r="AU92">
        <f t="shared" si="36"/>
        <v>0</v>
      </c>
      <c r="AV92">
        <f t="shared" si="37"/>
        <v>0</v>
      </c>
      <c r="AW92" s="54">
        <f t="shared" si="38"/>
        <v>0</v>
      </c>
      <c r="AX92">
        <f t="shared" si="39"/>
        <v>0</v>
      </c>
      <c r="BG92">
        <f t="shared" si="40"/>
        <v>0</v>
      </c>
      <c r="BH92" s="11">
        <f t="shared" si="41"/>
        <v>0</v>
      </c>
    </row>
    <row r="93" spans="6:60" x14ac:dyDescent="0.2">
      <c r="F93">
        <f t="shared" si="23"/>
        <v>0</v>
      </c>
      <c r="G93">
        <f t="shared" si="24"/>
        <v>0</v>
      </c>
      <c r="H93">
        <f t="shared" si="25"/>
        <v>0</v>
      </c>
      <c r="I93" s="54">
        <f t="shared" si="26"/>
        <v>0</v>
      </c>
      <c r="K93">
        <f t="shared" si="27"/>
        <v>0</v>
      </c>
      <c r="L93">
        <f t="shared" si="28"/>
        <v>0</v>
      </c>
      <c r="M93" s="2">
        <f t="shared" si="29"/>
        <v>0</v>
      </c>
      <c r="T93">
        <f t="shared" si="30"/>
        <v>0</v>
      </c>
      <c r="W93">
        <f t="shared" si="31"/>
        <v>0</v>
      </c>
      <c r="X93">
        <f t="shared" si="32"/>
        <v>0</v>
      </c>
      <c r="AF93">
        <f t="shared" si="33"/>
        <v>0</v>
      </c>
      <c r="AH93">
        <f t="shared" si="34"/>
        <v>0</v>
      </c>
      <c r="AK93">
        <f t="shared" si="35"/>
        <v>0</v>
      </c>
      <c r="AU93">
        <f t="shared" si="36"/>
        <v>0</v>
      </c>
      <c r="AV93">
        <f t="shared" si="37"/>
        <v>0</v>
      </c>
      <c r="AW93" s="54">
        <f t="shared" si="38"/>
        <v>0</v>
      </c>
      <c r="AX93">
        <f t="shared" si="39"/>
        <v>0</v>
      </c>
      <c r="BG93">
        <f t="shared" si="40"/>
        <v>0</v>
      </c>
      <c r="BH93" s="11">
        <f t="shared" si="41"/>
        <v>0</v>
      </c>
    </row>
    <row r="94" spans="6:60" x14ac:dyDescent="0.2">
      <c r="F94">
        <f t="shared" si="23"/>
        <v>0</v>
      </c>
      <c r="G94">
        <f t="shared" si="24"/>
        <v>0</v>
      </c>
      <c r="H94">
        <f t="shared" si="25"/>
        <v>0</v>
      </c>
      <c r="I94" s="54">
        <f t="shared" si="26"/>
        <v>0</v>
      </c>
      <c r="K94">
        <f t="shared" si="27"/>
        <v>0</v>
      </c>
      <c r="L94">
        <f t="shared" si="28"/>
        <v>0</v>
      </c>
      <c r="M94" s="2">
        <f t="shared" si="29"/>
        <v>0</v>
      </c>
      <c r="T94">
        <f t="shared" si="30"/>
        <v>0</v>
      </c>
      <c r="W94">
        <f t="shared" si="31"/>
        <v>0</v>
      </c>
      <c r="X94">
        <f t="shared" si="32"/>
        <v>0</v>
      </c>
      <c r="AF94">
        <f t="shared" si="33"/>
        <v>0</v>
      </c>
      <c r="AH94">
        <f t="shared" si="34"/>
        <v>0</v>
      </c>
      <c r="AK94">
        <f t="shared" si="35"/>
        <v>0</v>
      </c>
      <c r="AU94">
        <f t="shared" si="36"/>
        <v>0</v>
      </c>
      <c r="AV94">
        <f t="shared" si="37"/>
        <v>0</v>
      </c>
      <c r="AW94" s="54">
        <f t="shared" si="38"/>
        <v>0</v>
      </c>
      <c r="AX94">
        <f t="shared" si="39"/>
        <v>0</v>
      </c>
      <c r="BG94">
        <f t="shared" si="40"/>
        <v>0</v>
      </c>
      <c r="BH94" s="11">
        <f t="shared" si="41"/>
        <v>0</v>
      </c>
    </row>
    <row r="95" spans="6:60" x14ac:dyDescent="0.2">
      <c r="F95">
        <f t="shared" si="23"/>
        <v>0</v>
      </c>
      <c r="G95">
        <f t="shared" si="24"/>
        <v>0</v>
      </c>
      <c r="H95">
        <f t="shared" si="25"/>
        <v>0</v>
      </c>
      <c r="I95" s="54">
        <f t="shared" si="26"/>
        <v>0</v>
      </c>
      <c r="K95">
        <f t="shared" si="27"/>
        <v>0</v>
      </c>
      <c r="L95">
        <f t="shared" si="28"/>
        <v>0</v>
      </c>
      <c r="M95" s="2">
        <f t="shared" si="29"/>
        <v>0</v>
      </c>
      <c r="T95">
        <f t="shared" si="30"/>
        <v>0</v>
      </c>
      <c r="W95">
        <f t="shared" si="31"/>
        <v>0</v>
      </c>
      <c r="X95">
        <f t="shared" si="32"/>
        <v>0</v>
      </c>
      <c r="AF95">
        <f t="shared" si="33"/>
        <v>0</v>
      </c>
      <c r="AH95">
        <f t="shared" si="34"/>
        <v>0</v>
      </c>
      <c r="AK95">
        <f t="shared" si="35"/>
        <v>0</v>
      </c>
      <c r="AU95">
        <f t="shared" si="36"/>
        <v>0</v>
      </c>
      <c r="AV95">
        <f t="shared" si="37"/>
        <v>0</v>
      </c>
      <c r="AW95" s="54">
        <f t="shared" si="38"/>
        <v>0</v>
      </c>
      <c r="AX95">
        <f t="shared" si="39"/>
        <v>0</v>
      </c>
      <c r="BG95">
        <f t="shared" si="40"/>
        <v>0</v>
      </c>
      <c r="BH95" s="11">
        <f t="shared" si="41"/>
        <v>0</v>
      </c>
    </row>
    <row r="96" spans="6:60" x14ac:dyDescent="0.2">
      <c r="F96">
        <f t="shared" si="23"/>
        <v>0</v>
      </c>
      <c r="G96">
        <f t="shared" si="24"/>
        <v>0</v>
      </c>
      <c r="H96">
        <f t="shared" si="25"/>
        <v>0</v>
      </c>
      <c r="I96" s="54">
        <f t="shared" si="26"/>
        <v>0</v>
      </c>
      <c r="K96">
        <f t="shared" si="27"/>
        <v>0</v>
      </c>
      <c r="L96">
        <f t="shared" si="28"/>
        <v>0</v>
      </c>
      <c r="M96" s="2">
        <f t="shared" si="29"/>
        <v>0</v>
      </c>
      <c r="T96">
        <f t="shared" si="30"/>
        <v>0</v>
      </c>
      <c r="W96">
        <f t="shared" si="31"/>
        <v>0</v>
      </c>
      <c r="X96">
        <f t="shared" si="32"/>
        <v>0</v>
      </c>
      <c r="AF96">
        <f t="shared" si="33"/>
        <v>0</v>
      </c>
      <c r="AH96">
        <f t="shared" si="34"/>
        <v>0</v>
      </c>
      <c r="AK96">
        <f t="shared" si="35"/>
        <v>0</v>
      </c>
      <c r="AU96">
        <f t="shared" si="36"/>
        <v>0</v>
      </c>
      <c r="AV96">
        <f t="shared" si="37"/>
        <v>0</v>
      </c>
      <c r="AW96" s="54">
        <f t="shared" si="38"/>
        <v>0</v>
      </c>
      <c r="AX96">
        <f t="shared" si="39"/>
        <v>0</v>
      </c>
      <c r="BG96">
        <f t="shared" si="40"/>
        <v>0</v>
      </c>
      <c r="BH96" s="11">
        <f t="shared" si="41"/>
        <v>0</v>
      </c>
    </row>
    <row r="97" spans="6:60" x14ac:dyDescent="0.2">
      <c r="F97">
        <f t="shared" si="23"/>
        <v>0</v>
      </c>
      <c r="G97">
        <f t="shared" si="24"/>
        <v>0</v>
      </c>
      <c r="H97">
        <f t="shared" si="25"/>
        <v>0</v>
      </c>
      <c r="I97" s="54">
        <f t="shared" si="26"/>
        <v>0</v>
      </c>
      <c r="K97">
        <f t="shared" si="27"/>
        <v>0</v>
      </c>
      <c r="L97">
        <f t="shared" si="28"/>
        <v>0</v>
      </c>
      <c r="M97" s="2">
        <f t="shared" si="29"/>
        <v>0</v>
      </c>
      <c r="T97">
        <f t="shared" si="30"/>
        <v>0</v>
      </c>
      <c r="W97">
        <f t="shared" si="31"/>
        <v>0</v>
      </c>
      <c r="X97">
        <f t="shared" si="32"/>
        <v>0</v>
      </c>
      <c r="AF97">
        <f t="shared" si="33"/>
        <v>0</v>
      </c>
      <c r="AH97">
        <f t="shared" si="34"/>
        <v>0</v>
      </c>
      <c r="AK97">
        <f t="shared" si="35"/>
        <v>0</v>
      </c>
      <c r="AU97">
        <f t="shared" si="36"/>
        <v>0</v>
      </c>
      <c r="AV97">
        <f t="shared" si="37"/>
        <v>0</v>
      </c>
      <c r="AW97" s="54">
        <f t="shared" si="38"/>
        <v>0</v>
      </c>
      <c r="AX97">
        <f t="shared" si="39"/>
        <v>0</v>
      </c>
      <c r="BG97">
        <f t="shared" si="40"/>
        <v>0</v>
      </c>
      <c r="BH97" s="11">
        <f t="shared" si="41"/>
        <v>0</v>
      </c>
    </row>
    <row r="98" spans="6:60" x14ac:dyDescent="0.2">
      <c r="F98">
        <f t="shared" si="23"/>
        <v>0</v>
      </c>
      <c r="G98">
        <f t="shared" si="24"/>
        <v>0</v>
      </c>
      <c r="H98">
        <f t="shared" si="25"/>
        <v>0</v>
      </c>
      <c r="I98" s="54">
        <f t="shared" si="26"/>
        <v>0</v>
      </c>
      <c r="K98">
        <f t="shared" si="27"/>
        <v>0</v>
      </c>
      <c r="L98">
        <f t="shared" si="28"/>
        <v>0</v>
      </c>
      <c r="M98" s="2">
        <f t="shared" si="29"/>
        <v>0</v>
      </c>
      <c r="T98">
        <f t="shared" si="30"/>
        <v>0</v>
      </c>
      <c r="W98">
        <f t="shared" si="31"/>
        <v>0</v>
      </c>
      <c r="X98">
        <f t="shared" si="32"/>
        <v>0</v>
      </c>
      <c r="AF98">
        <f t="shared" si="33"/>
        <v>0</v>
      </c>
      <c r="AH98">
        <f t="shared" si="34"/>
        <v>0</v>
      </c>
      <c r="AK98">
        <f t="shared" si="35"/>
        <v>0</v>
      </c>
      <c r="AU98">
        <f t="shared" si="36"/>
        <v>0</v>
      </c>
      <c r="AV98">
        <f t="shared" si="37"/>
        <v>0</v>
      </c>
      <c r="AW98" s="54">
        <f t="shared" si="38"/>
        <v>0</v>
      </c>
      <c r="AX98">
        <f t="shared" si="39"/>
        <v>0</v>
      </c>
      <c r="BG98">
        <f t="shared" si="40"/>
        <v>0</v>
      </c>
      <c r="BH98" s="11">
        <f t="shared" si="41"/>
        <v>0</v>
      </c>
    </row>
    <row r="99" spans="6:60" x14ac:dyDescent="0.2">
      <c r="F99">
        <f t="shared" si="23"/>
        <v>0</v>
      </c>
      <c r="G99">
        <f t="shared" si="24"/>
        <v>0</v>
      </c>
      <c r="H99">
        <f t="shared" si="25"/>
        <v>0</v>
      </c>
      <c r="I99" s="54">
        <f t="shared" si="26"/>
        <v>0</v>
      </c>
      <c r="K99">
        <f t="shared" si="27"/>
        <v>0</v>
      </c>
      <c r="L99">
        <f t="shared" si="28"/>
        <v>0</v>
      </c>
      <c r="M99" s="2">
        <f t="shared" si="29"/>
        <v>0</v>
      </c>
      <c r="T99">
        <f t="shared" si="30"/>
        <v>0</v>
      </c>
      <c r="W99">
        <f t="shared" si="31"/>
        <v>0</v>
      </c>
      <c r="X99">
        <f t="shared" si="32"/>
        <v>0</v>
      </c>
      <c r="AF99">
        <f t="shared" si="33"/>
        <v>0</v>
      </c>
      <c r="AH99">
        <f t="shared" si="34"/>
        <v>0</v>
      </c>
      <c r="AK99">
        <f t="shared" si="35"/>
        <v>0</v>
      </c>
      <c r="AU99">
        <f t="shared" si="36"/>
        <v>0</v>
      </c>
      <c r="AV99">
        <f t="shared" si="37"/>
        <v>0</v>
      </c>
      <c r="AW99" s="54">
        <f t="shared" si="38"/>
        <v>0</v>
      </c>
      <c r="AX99">
        <f t="shared" si="39"/>
        <v>0</v>
      </c>
      <c r="BG99">
        <f t="shared" si="40"/>
        <v>0</v>
      </c>
      <c r="BH99" s="11">
        <f t="shared" si="41"/>
        <v>0</v>
      </c>
    </row>
    <row r="100" spans="6:60" x14ac:dyDescent="0.2">
      <c r="F100">
        <f t="shared" si="23"/>
        <v>0</v>
      </c>
      <c r="G100">
        <f t="shared" si="24"/>
        <v>0</v>
      </c>
      <c r="H100">
        <f t="shared" si="25"/>
        <v>0</v>
      </c>
      <c r="I100" s="54">
        <f t="shared" si="26"/>
        <v>0</v>
      </c>
      <c r="K100">
        <f t="shared" si="27"/>
        <v>0</v>
      </c>
      <c r="L100">
        <f t="shared" si="28"/>
        <v>0</v>
      </c>
      <c r="M100" s="2">
        <f t="shared" si="29"/>
        <v>0</v>
      </c>
      <c r="T100">
        <f t="shared" si="30"/>
        <v>0</v>
      </c>
      <c r="W100">
        <f t="shared" si="31"/>
        <v>0</v>
      </c>
      <c r="X100">
        <f t="shared" si="32"/>
        <v>0</v>
      </c>
      <c r="AF100">
        <f t="shared" si="33"/>
        <v>0</v>
      </c>
      <c r="AH100">
        <f t="shared" si="34"/>
        <v>0</v>
      </c>
      <c r="AK100">
        <f t="shared" si="35"/>
        <v>0</v>
      </c>
      <c r="AU100">
        <f t="shared" si="36"/>
        <v>0</v>
      </c>
      <c r="AV100">
        <f t="shared" si="37"/>
        <v>0</v>
      </c>
      <c r="AW100" s="54">
        <f t="shared" si="38"/>
        <v>0</v>
      </c>
      <c r="AX100">
        <f t="shared" si="39"/>
        <v>0</v>
      </c>
      <c r="BG100">
        <f t="shared" si="40"/>
        <v>0</v>
      </c>
      <c r="BH100" s="11">
        <f t="shared" si="41"/>
        <v>0</v>
      </c>
    </row>
    <row r="101" spans="6:60" x14ac:dyDescent="0.2">
      <c r="F101">
        <f t="shared" si="23"/>
        <v>0</v>
      </c>
      <c r="G101">
        <f t="shared" si="24"/>
        <v>0</v>
      </c>
      <c r="H101">
        <f t="shared" si="25"/>
        <v>0</v>
      </c>
      <c r="I101" s="54">
        <f t="shared" si="26"/>
        <v>0</v>
      </c>
      <c r="K101">
        <f t="shared" si="27"/>
        <v>0</v>
      </c>
      <c r="L101">
        <f t="shared" si="28"/>
        <v>0</v>
      </c>
      <c r="M101" s="2">
        <f t="shared" si="29"/>
        <v>0</v>
      </c>
      <c r="T101">
        <f t="shared" si="30"/>
        <v>0</v>
      </c>
      <c r="W101">
        <f t="shared" si="31"/>
        <v>0</v>
      </c>
      <c r="X101">
        <f t="shared" si="32"/>
        <v>0</v>
      </c>
      <c r="AF101">
        <f t="shared" si="33"/>
        <v>0</v>
      </c>
      <c r="AH101">
        <f t="shared" si="34"/>
        <v>0</v>
      </c>
      <c r="AK101">
        <f t="shared" si="35"/>
        <v>0</v>
      </c>
      <c r="AU101">
        <f t="shared" si="36"/>
        <v>0</v>
      </c>
      <c r="AV101">
        <f t="shared" si="37"/>
        <v>0</v>
      </c>
      <c r="AW101" s="54">
        <f t="shared" si="38"/>
        <v>0</v>
      </c>
      <c r="AX101">
        <f t="shared" si="39"/>
        <v>0</v>
      </c>
      <c r="BG101">
        <f t="shared" si="40"/>
        <v>0</v>
      </c>
      <c r="BH101" s="11">
        <f t="shared" si="41"/>
        <v>0</v>
      </c>
    </row>
    <row r="102" spans="6:60" x14ac:dyDescent="0.2">
      <c r="F102">
        <f t="shared" si="23"/>
        <v>0</v>
      </c>
      <c r="G102">
        <f t="shared" si="24"/>
        <v>0</v>
      </c>
      <c r="H102">
        <f t="shared" si="25"/>
        <v>0</v>
      </c>
      <c r="I102" s="54">
        <f t="shared" si="26"/>
        <v>0</v>
      </c>
      <c r="K102">
        <f t="shared" si="27"/>
        <v>0</v>
      </c>
      <c r="L102">
        <f t="shared" si="28"/>
        <v>0</v>
      </c>
      <c r="M102" s="2">
        <f t="shared" si="29"/>
        <v>0</v>
      </c>
      <c r="T102">
        <f t="shared" si="30"/>
        <v>0</v>
      </c>
      <c r="W102">
        <f t="shared" si="31"/>
        <v>0</v>
      </c>
      <c r="X102">
        <f t="shared" si="32"/>
        <v>0</v>
      </c>
      <c r="AF102">
        <f t="shared" si="33"/>
        <v>0</v>
      </c>
      <c r="AH102">
        <f t="shared" si="34"/>
        <v>0</v>
      </c>
      <c r="AK102">
        <f t="shared" si="35"/>
        <v>0</v>
      </c>
      <c r="AU102">
        <f t="shared" si="36"/>
        <v>0</v>
      </c>
      <c r="AV102">
        <f t="shared" si="37"/>
        <v>0</v>
      </c>
      <c r="AW102" s="54">
        <f t="shared" si="38"/>
        <v>0</v>
      </c>
      <c r="AX102">
        <f t="shared" si="39"/>
        <v>0</v>
      </c>
      <c r="BG102">
        <f t="shared" si="40"/>
        <v>0</v>
      </c>
      <c r="BH102" s="11">
        <f t="shared" si="41"/>
        <v>0</v>
      </c>
    </row>
    <row r="103" spans="6:60" x14ac:dyDescent="0.2">
      <c r="F103">
        <f t="shared" si="23"/>
        <v>0</v>
      </c>
      <c r="G103">
        <f t="shared" si="24"/>
        <v>0</v>
      </c>
      <c r="H103">
        <f t="shared" si="25"/>
        <v>0</v>
      </c>
      <c r="I103" s="54">
        <f t="shared" si="26"/>
        <v>0</v>
      </c>
      <c r="K103">
        <f t="shared" si="27"/>
        <v>0</v>
      </c>
      <c r="L103">
        <f t="shared" si="28"/>
        <v>0</v>
      </c>
      <c r="M103" s="2">
        <f t="shared" si="29"/>
        <v>0</v>
      </c>
      <c r="T103">
        <f t="shared" si="30"/>
        <v>0</v>
      </c>
      <c r="W103">
        <f t="shared" si="31"/>
        <v>0</v>
      </c>
      <c r="X103">
        <f t="shared" si="32"/>
        <v>0</v>
      </c>
      <c r="AF103">
        <f t="shared" si="33"/>
        <v>0</v>
      </c>
      <c r="AH103">
        <f t="shared" si="34"/>
        <v>0</v>
      </c>
      <c r="AK103">
        <f t="shared" si="35"/>
        <v>0</v>
      </c>
      <c r="AU103">
        <f t="shared" si="36"/>
        <v>0</v>
      </c>
      <c r="AV103">
        <f t="shared" si="37"/>
        <v>0</v>
      </c>
      <c r="AW103" s="54">
        <f t="shared" si="38"/>
        <v>0</v>
      </c>
      <c r="AX103">
        <f t="shared" si="39"/>
        <v>0</v>
      </c>
      <c r="BG103">
        <f t="shared" si="40"/>
        <v>0</v>
      </c>
      <c r="BH103" s="11">
        <f t="shared" si="41"/>
        <v>0</v>
      </c>
    </row>
  </sheetData>
  <conditionalFormatting sqref="V4:V103">
    <cfRule type="cellIs" dxfId="3408" priority="79" operator="equal">
      <formula>0</formula>
    </cfRule>
  </conditionalFormatting>
  <conditionalFormatting sqref="V4:V103">
    <cfRule type="cellIs" dxfId="3407" priority="78" operator="equal">
      <formula>1</formula>
    </cfRule>
  </conditionalFormatting>
  <conditionalFormatting sqref="F4:F103">
    <cfRule type="cellIs" dxfId="3406" priority="65" operator="greaterThanOrEqual">
      <formula>2</formula>
    </cfRule>
    <cfRule type="cellIs" dxfId="3405" priority="66" operator="equal">
      <formula>1</formula>
    </cfRule>
    <cfRule type="cellIs" dxfId="3404" priority="77" operator="equal">
      <formula>0</formula>
    </cfRule>
  </conditionalFormatting>
  <conditionalFormatting sqref="G4:G103">
    <cfRule type="cellIs" dxfId="3403" priority="62" operator="greaterThan">
      <formula>20</formula>
    </cfRule>
    <cfRule type="cellIs" dxfId="3402" priority="63" operator="between">
      <formula>16</formula>
      <formula>20</formula>
    </cfRule>
    <cfRule type="cellIs" dxfId="3401" priority="64" operator="between">
      <formula>5</formula>
      <formula>15</formula>
    </cfRule>
    <cfRule type="cellIs" dxfId="3400" priority="76" operator="lessThan">
      <formula>5</formula>
    </cfRule>
  </conditionalFormatting>
  <conditionalFormatting sqref="AU4:AU103">
    <cfRule type="colorScale" priority="72">
      <colorScale>
        <cfvo type="num" val="0"/>
        <cfvo type="num" val="65"/>
        <cfvo type="num" val="100"/>
        <color rgb="FFFFCCCC"/>
        <color rgb="FFFFEB84"/>
        <color theme="9" tint="0.39997558519241921"/>
      </colorScale>
    </cfRule>
  </conditionalFormatting>
  <conditionalFormatting sqref="AV4:AX103">
    <cfRule type="colorScale" priority="71">
      <colorScale>
        <cfvo type="num" val="0"/>
        <cfvo type="num" val="8"/>
        <cfvo type="num" val="15"/>
        <color theme="9" tint="0.39997558519241921"/>
        <color rgb="FFFFEB84"/>
        <color rgb="FFFFCCCC"/>
      </colorScale>
    </cfRule>
  </conditionalFormatting>
  <conditionalFormatting sqref="AU2">
    <cfRule type="colorScale" priority="70">
      <colorScale>
        <cfvo type="num" val="0"/>
        <cfvo type="num" val="65"/>
        <cfvo type="num" val="100"/>
        <color rgb="FFFFCCCC"/>
        <color rgb="FFFFEB84"/>
        <color theme="9" tint="0.39997558519241921"/>
      </colorScale>
    </cfRule>
  </conditionalFormatting>
  <conditionalFormatting sqref="AV2">
    <cfRule type="colorScale" priority="69">
      <colorScale>
        <cfvo type="num" val="0"/>
        <cfvo type="num" val="8"/>
        <cfvo type="num" val="13"/>
        <color theme="9" tint="0.39997558519241921"/>
        <color rgb="FFFFEB84"/>
        <color rgb="FFFFCCCC"/>
      </colorScale>
    </cfRule>
  </conditionalFormatting>
  <conditionalFormatting sqref="AW2">
    <cfRule type="colorScale" priority="68">
      <colorScale>
        <cfvo type="num" val="0"/>
        <cfvo type="num" val="8"/>
        <cfvo type="num" val="13"/>
        <color theme="9" tint="0.39997558519241921"/>
        <color rgb="FFFFEB84"/>
        <color rgb="FFFFCCCC"/>
      </colorScale>
    </cfRule>
  </conditionalFormatting>
  <conditionalFormatting sqref="AX2">
    <cfRule type="colorScale" priority="67">
      <colorScale>
        <cfvo type="num" val="0"/>
        <cfvo type="num" val="8"/>
        <cfvo type="num" val="13"/>
        <color theme="9" tint="0.39997558519241921"/>
        <color rgb="FFFFEB84"/>
        <color rgb="FFFFCCCC"/>
      </colorScale>
    </cfRule>
  </conditionalFormatting>
  <conditionalFormatting sqref="N50:N103">
    <cfRule type="cellIs" dxfId="3399" priority="60" operator="equal">
      <formula>1</formula>
    </cfRule>
    <cfRule type="cellIs" dxfId="3398" priority="61" operator="notEqual">
      <formula>1</formula>
    </cfRule>
  </conditionalFormatting>
  <conditionalFormatting sqref="L2:M2 O2:AE2 AG2:AT2 AY2:BA2">
    <cfRule type="colorScale" priority="57">
      <colorScale>
        <cfvo type="num" val="0"/>
        <cfvo type="num" val="50"/>
        <cfvo type="num" val="100"/>
        <color rgb="FFFFCCCC"/>
        <color rgb="FFFFEB84"/>
        <color theme="9" tint="0.39997558519241921"/>
      </colorScale>
    </cfRule>
  </conditionalFormatting>
  <conditionalFormatting sqref="BM2">
    <cfRule type="colorScale" priority="56">
      <colorScale>
        <cfvo type="num" val="0"/>
        <cfvo type="num" val="50"/>
        <cfvo type="num" val="100"/>
        <color rgb="FFFFCCCC"/>
        <color rgb="FFFFEB84"/>
        <color theme="9" tint="0.39997558519241921"/>
      </colorScale>
    </cfRule>
  </conditionalFormatting>
  <conditionalFormatting sqref="BG57:BG103">
    <cfRule type="cellIs" dxfId="3397" priority="54" operator="greaterThanOrEqual">
      <formula>208</formula>
    </cfRule>
    <cfRule type="cellIs" dxfId="3396" priority="55" operator="lessThan">
      <formula>208</formula>
    </cfRule>
  </conditionalFormatting>
  <conditionalFormatting sqref="BG2">
    <cfRule type="cellIs" dxfId="3395" priority="52" operator="greaterThanOrEqual">
      <formula>208</formula>
    </cfRule>
    <cfRule type="cellIs" dxfId="3394" priority="53" operator="lessThan">
      <formula>208</formula>
    </cfRule>
  </conditionalFormatting>
  <conditionalFormatting sqref="BB4:BB103 BB2 BC4:BF4">
    <cfRule type="cellIs" dxfId="3393" priority="49" operator="greaterThanOrEqual">
      <formula>9</formula>
    </cfRule>
    <cfRule type="cellIs" dxfId="3392" priority="50" operator="between">
      <formula>7</formula>
      <formula>9</formula>
    </cfRule>
    <cfRule type="cellIs" dxfId="3391" priority="51" operator="lessThan">
      <formula>7</formula>
    </cfRule>
  </conditionalFormatting>
  <conditionalFormatting sqref="BC4">
    <cfRule type="colorScale" priority="48">
      <colorScale>
        <cfvo type="num" val="0"/>
        <cfvo type="percentile" val="8"/>
        <cfvo type="num" val="15"/>
        <color theme="9" tint="0.39997558519241921"/>
        <color rgb="FFFFEB84"/>
        <color rgb="FFFFCCCC"/>
      </colorScale>
    </cfRule>
  </conditionalFormatting>
  <conditionalFormatting sqref="BD4">
    <cfRule type="colorScale" priority="47">
      <colorScale>
        <cfvo type="num" val="0"/>
        <cfvo type="percentile" val="8"/>
        <cfvo type="num" val="15"/>
        <color theme="9" tint="0.39997558519241921"/>
        <color rgb="FFFFEB84"/>
        <color rgb="FFFFCCCC"/>
      </colorScale>
    </cfRule>
  </conditionalFormatting>
  <conditionalFormatting sqref="BE4">
    <cfRule type="colorScale" priority="46">
      <colorScale>
        <cfvo type="num" val="0"/>
        <cfvo type="percentile" val="8"/>
        <cfvo type="num" val="15"/>
        <color theme="9" tint="0.39997558519241921"/>
        <color rgb="FFFFEB84"/>
        <color rgb="FFFFCCCC"/>
      </colorScale>
    </cfRule>
  </conditionalFormatting>
  <conditionalFormatting sqref="BF4">
    <cfRule type="colorScale" priority="45">
      <colorScale>
        <cfvo type="num" val="0"/>
        <cfvo type="percentile" val="8"/>
        <cfvo type="num" val="15"/>
        <color theme="9" tint="0.39997558519241921"/>
        <color rgb="FFFFEB84"/>
        <color rgb="FFFFCCCC"/>
      </colorScale>
    </cfRule>
  </conditionalFormatting>
  <conditionalFormatting sqref="BC2:BF2">
    <cfRule type="cellIs" dxfId="3390" priority="42" operator="greaterThanOrEqual">
      <formula>9</formula>
    </cfRule>
    <cfRule type="cellIs" dxfId="3389" priority="43" operator="between">
      <formula>7</formula>
      <formula>9</formula>
    </cfRule>
    <cfRule type="cellIs" dxfId="3388" priority="44" operator="lessThan">
      <formula>7</formula>
    </cfRule>
  </conditionalFormatting>
  <conditionalFormatting sqref="BC5:BF5">
    <cfRule type="cellIs" dxfId="3387" priority="39" operator="greaterThanOrEqual">
      <formula>9</formula>
    </cfRule>
    <cfRule type="cellIs" dxfId="3386" priority="40" operator="between">
      <formula>7</formula>
      <formula>9</formula>
    </cfRule>
    <cfRule type="cellIs" dxfId="3385" priority="41" operator="lessThan">
      <formula>7</formula>
    </cfRule>
  </conditionalFormatting>
  <conditionalFormatting sqref="BC6:BC103">
    <cfRule type="cellIs" dxfId="3384" priority="36" operator="greaterThanOrEqual">
      <formula>9</formula>
    </cfRule>
    <cfRule type="cellIs" dxfId="3383" priority="37" operator="between">
      <formula>7</formula>
      <formula>9</formula>
    </cfRule>
    <cfRule type="cellIs" dxfId="3382" priority="38" operator="lessThan">
      <formula>7</formula>
    </cfRule>
  </conditionalFormatting>
  <conditionalFormatting sqref="BD6:BD103">
    <cfRule type="cellIs" dxfId="3381" priority="33" operator="greaterThanOrEqual">
      <formula>9</formula>
    </cfRule>
    <cfRule type="cellIs" dxfId="3380" priority="34" operator="between">
      <formula>7</formula>
      <formula>9</formula>
    </cfRule>
    <cfRule type="cellIs" dxfId="3379" priority="35" operator="lessThan">
      <formula>7</formula>
    </cfRule>
  </conditionalFormatting>
  <conditionalFormatting sqref="BE6:BF103">
    <cfRule type="cellIs" dxfId="3378" priority="30" operator="greaterThanOrEqual">
      <formula>9</formula>
    </cfRule>
    <cfRule type="cellIs" dxfId="3377" priority="31" operator="between">
      <formula>7</formula>
      <formula>9</formula>
    </cfRule>
    <cfRule type="cellIs" dxfId="3376" priority="32" operator="lessThan">
      <formula>7</formula>
    </cfRule>
  </conditionalFormatting>
  <conditionalFormatting sqref="N24:N49 N15:N22 N4:N12">
    <cfRule type="cellIs" dxfId="3375" priority="22" operator="equal">
      <formula>1</formula>
    </cfRule>
    <cfRule type="cellIs" dxfId="3374" priority="23" operator="notEqual">
      <formula>1</formula>
    </cfRule>
  </conditionalFormatting>
  <conditionalFormatting sqref="N23">
    <cfRule type="cellIs" dxfId="3373" priority="16" operator="equal">
      <formula>1</formula>
    </cfRule>
    <cfRule type="cellIs" dxfId="3372" priority="17" operator="notEqual">
      <formula>1</formula>
    </cfRule>
  </conditionalFormatting>
  <conditionalFormatting sqref="BG4:BG56">
    <cfRule type="cellIs" dxfId="3371" priority="14" operator="greaterThanOrEqual">
      <formula>208</formula>
    </cfRule>
    <cfRule type="cellIs" dxfId="3370" priority="15" operator="lessThan">
      <formula>208</formula>
    </cfRule>
  </conditionalFormatting>
  <conditionalFormatting sqref="D4:E103 W57:AE103 O4:U103 W4:X49 W50:Y56 AA4:AE56 AG4:AT103 AY4:BA103">
    <cfRule type="cellIs" dxfId="3369" priority="11" operator="equal">
      <formula>0</formula>
    </cfRule>
  </conditionalFormatting>
  <conditionalFormatting sqref="D4:E103 W57:AE103 O4:U103 W4:X49 W50:Y56 AA4:AE56 AG4:AT103 AY4:BA103">
    <cfRule type="cellIs" dxfId="3368" priority="9" operator="equal">
      <formula>1</formula>
    </cfRule>
  </conditionalFormatting>
  <conditionalFormatting sqref="AF4:AF103">
    <cfRule type="cellIs" dxfId="3367" priority="8" operator="equal">
      <formula>0</formula>
    </cfRule>
  </conditionalFormatting>
  <conditionalFormatting sqref="N2">
    <cfRule type="colorScale" priority="7">
      <colorScale>
        <cfvo type="num" val="0"/>
        <cfvo type="num" val="0.5"/>
        <cfvo type="num" val="1"/>
        <color rgb="FFFFCCCC"/>
        <color rgb="FFFFEB84"/>
        <color theme="9" tint="0.39997558519241921"/>
      </colorScale>
    </cfRule>
  </conditionalFormatting>
  <conditionalFormatting sqref="Y4:Y49">
    <cfRule type="cellIs" dxfId="3366" priority="6" operator="equal">
      <formula>0</formula>
    </cfRule>
  </conditionalFormatting>
  <conditionalFormatting sqref="Y4:Y49">
    <cfRule type="cellIs" dxfId="3365" priority="5" operator="equal">
      <formula>1</formula>
    </cfRule>
  </conditionalFormatting>
  <conditionalFormatting sqref="Z50:Z56">
    <cfRule type="cellIs" dxfId="3364" priority="1" operator="equal">
      <formula>1</formula>
    </cfRule>
  </conditionalFormatting>
  <conditionalFormatting sqref="Z4:Z49">
    <cfRule type="cellIs" dxfId="3363" priority="4" operator="equal">
      <formula>0</formula>
    </cfRule>
  </conditionalFormatting>
  <conditionalFormatting sqref="Z4:Z49">
    <cfRule type="cellIs" dxfId="3362" priority="3" operator="equal">
      <formula>1</formula>
    </cfRule>
  </conditionalFormatting>
  <conditionalFormatting sqref="Z50:Z56">
    <cfRule type="cellIs" dxfId="3361" priority="2" operator="equal">
      <formula>0</formula>
    </cfRule>
  </conditionalFormatting>
  <dataValidations count="2">
    <dataValidation type="time" operator="greaterThanOrEqual" allowBlank="1" showInputMessage="1" showErrorMessage="1" sqref="BH2 BH4:BH103" xr:uid="{00000000-0002-0000-0A00-000000000000}">
      <formula1>0</formula1>
    </dataValidation>
    <dataValidation type="whole" allowBlank="1" showInputMessage="1" showErrorMessage="1" sqref="AG4:AT103 D4:E103 Y4:AE103 R4:V103 Q57:Q103 O4:P103 AY4:BA103" xr:uid="{00000000-0002-0000-0A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2">
    <pageSetUpPr fitToPage="1"/>
  </sheetPr>
  <dimension ref="A1:BO86"/>
  <sheetViews>
    <sheetView workbookViewId="0">
      <pane xSplit="2" topLeftCell="C1" activePane="topRight" state="frozen"/>
      <selection activeCell="A3" sqref="A3"/>
      <selection pane="topRight" activeCell="B1" sqref="B1:B1048576"/>
    </sheetView>
  </sheetViews>
  <sheetFormatPr baseColWidth="10" defaultColWidth="9.1640625" defaultRowHeight="15" x14ac:dyDescent="0.2"/>
  <cols>
    <col min="1" max="1" width="5.5" customWidth="1"/>
    <col min="2" max="2" width="34.1640625" style="240" customWidth="1"/>
    <col min="3" max="3" width="18.1640625" style="3" bestFit="1" customWidth="1"/>
    <col min="4" max="6" width="3.6640625" bestFit="1" customWidth="1"/>
    <col min="7" max="8" width="5" bestFit="1" customWidth="1"/>
    <col min="9" max="9" width="4.6640625" customWidth="1"/>
    <col min="10" max="10" width="5" bestFit="1" customWidth="1"/>
    <col min="11" max="11" width="3.6640625" customWidth="1"/>
    <col min="12" max="13" width="4.1640625" customWidth="1"/>
    <col min="14" max="21" width="3.6640625" bestFit="1" customWidth="1"/>
    <col min="22" max="22" width="4" bestFit="1" customWidth="1"/>
    <col min="23" max="37" width="3.6640625" bestFit="1" customWidth="1"/>
    <col min="38" max="46" width="3.6640625" customWidth="1"/>
    <col min="47" max="47" width="4.83203125" customWidth="1"/>
    <col min="48" max="53" width="3.6640625" customWidth="1"/>
    <col min="54" max="55" width="3.6640625" bestFit="1" customWidth="1"/>
    <col min="56" max="57" width="3.6640625" customWidth="1"/>
    <col min="58" max="58" width="3.6640625" bestFit="1" customWidth="1"/>
    <col min="59" max="59" width="4.33203125"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13" t="s">
        <v>103</v>
      </c>
      <c r="C2" s="13">
        <f>COUNTA(A4:A86)</f>
        <v>36</v>
      </c>
      <c r="D2" s="13">
        <f>SUM(F4:F86)</f>
        <v>36</v>
      </c>
      <c r="E2" s="13">
        <f>SUM(G4:G86)</f>
        <v>746</v>
      </c>
      <c r="F2" s="13">
        <f>IF(D2=0,0,E2/D2)</f>
        <v>20.722222222222221</v>
      </c>
      <c r="G2" s="13">
        <f>SUM(I4:I86)</f>
        <v>3845</v>
      </c>
      <c r="H2" s="13">
        <f>SUM(J4:J86)</f>
        <v>1258</v>
      </c>
      <c r="I2" s="13">
        <f>IF(E2=0,0,H2/E2)</f>
        <v>1.6863270777479893</v>
      </c>
      <c r="J2" s="13">
        <f>SUM(L4:L86)</f>
        <v>3752</v>
      </c>
      <c r="K2" s="13">
        <f>IF(E2=0,0,J2/E2)</f>
        <v>5.0294906166219837</v>
      </c>
      <c r="L2" s="13">
        <f>IF($C$2=0,0,COUNTIF(D4:D86,1)/$C$2*100)</f>
        <v>100</v>
      </c>
      <c r="M2" s="13">
        <f>IF($C$2=0,0,COUNTIF(E4:E86,1)/$C$2*100)</f>
        <v>100</v>
      </c>
      <c r="N2" s="17">
        <f>IF($C$2=0,0,SUM(N4:N86)/$C$2*100)</f>
        <v>27.777777777777779</v>
      </c>
      <c r="O2" s="13">
        <f t="shared" ref="O2:U2" si="0">IF($C$2=0,0,COUNTIF(O4:O86,1)/$C$2*100)</f>
        <v>91.666666666666657</v>
      </c>
      <c r="P2" s="13">
        <f t="shared" si="0"/>
        <v>86.111111111111114</v>
      </c>
      <c r="Q2" s="13">
        <f t="shared" si="0"/>
        <v>38.888888888888893</v>
      </c>
      <c r="R2" s="13">
        <f t="shared" si="0"/>
        <v>83.333333333333343</v>
      </c>
      <c r="S2" s="13">
        <f t="shared" si="0"/>
        <v>100</v>
      </c>
      <c r="T2" s="13">
        <f t="shared" si="0"/>
        <v>36.111111111111107</v>
      </c>
      <c r="U2" s="13">
        <f t="shared" si="0"/>
        <v>100</v>
      </c>
      <c r="V2" s="13">
        <f>IF(COUNTIF(U4:U102,0)=0,100,(COUNTIFS(V4:V102,1,U4:U102,0)/COUNTIF(U4:U102,0))*100)</f>
        <v>100</v>
      </c>
      <c r="W2" s="13">
        <f t="shared" ref="W2:AE2" si="1">IF($C$2=0,0,COUNTIF(W4:W86,1)/$C$2*100)</f>
        <v>25</v>
      </c>
      <c r="X2" s="13">
        <f t="shared" si="1"/>
        <v>100</v>
      </c>
      <c r="Y2" s="13">
        <f t="shared" si="1"/>
        <v>86.111111111111114</v>
      </c>
      <c r="Z2" s="13">
        <f t="shared" si="1"/>
        <v>100</v>
      </c>
      <c r="AA2" s="13">
        <f t="shared" si="1"/>
        <v>86.111111111111114</v>
      </c>
      <c r="AB2" s="13">
        <f t="shared" si="1"/>
        <v>97.222222222222214</v>
      </c>
      <c r="AC2" s="13">
        <f t="shared" si="1"/>
        <v>100</v>
      </c>
      <c r="AD2" s="13">
        <f t="shared" si="1"/>
        <v>91.666666666666657</v>
      </c>
      <c r="AE2" s="13">
        <f t="shared" si="1"/>
        <v>100</v>
      </c>
      <c r="AF2" s="13">
        <f>SUM(AF4:AF86)</f>
        <v>88</v>
      </c>
      <c r="AG2" s="13">
        <f t="shared" ref="AG2:AT2" si="2">IF($C$2=0,0,COUNTIF(AG4:AG86,1)/$C$2*100)</f>
        <v>94.444444444444443</v>
      </c>
      <c r="AH2" s="13">
        <f t="shared" si="2"/>
        <v>100</v>
      </c>
      <c r="AI2" s="13">
        <f t="shared" si="2"/>
        <v>41.666666666666671</v>
      </c>
      <c r="AJ2" s="13">
        <f t="shared" si="2"/>
        <v>83.333333333333343</v>
      </c>
      <c r="AK2" s="13">
        <f t="shared" si="2"/>
        <v>97.222222222222214</v>
      </c>
      <c r="AL2" s="13">
        <f t="shared" si="2"/>
        <v>69.444444444444443</v>
      </c>
      <c r="AM2" s="13">
        <f t="shared" si="2"/>
        <v>88.888888888888886</v>
      </c>
      <c r="AN2" s="13">
        <f t="shared" si="2"/>
        <v>80.555555555555557</v>
      </c>
      <c r="AO2" s="13">
        <f t="shared" si="2"/>
        <v>94.444444444444443</v>
      </c>
      <c r="AP2" s="13">
        <f t="shared" si="2"/>
        <v>100</v>
      </c>
      <c r="AQ2" s="13">
        <f t="shared" si="2"/>
        <v>100</v>
      </c>
      <c r="AR2" s="13">
        <f t="shared" si="2"/>
        <v>86.111111111111114</v>
      </c>
      <c r="AS2" s="13">
        <f t="shared" si="2"/>
        <v>91.666666666666657</v>
      </c>
      <c r="AT2" s="13">
        <f t="shared" si="2"/>
        <v>100</v>
      </c>
      <c r="AU2" s="14">
        <f>IF(E2=0,0,(206.835-(84.6*(I2))-(1.015*(F2))))</f>
        <v>43.138673666964579</v>
      </c>
      <c r="AV2" s="14">
        <f>IF(E2=0,0,(0.39*F2)+(11.8*I2)-15.59)</f>
        <v>12.390326184092942</v>
      </c>
      <c r="AW2" s="14">
        <f>IF(E2=0,0,((0.0588*K2*100)-(0.296*(D2/E2)*100)-15.8))</f>
        <v>12.344986595174259</v>
      </c>
      <c r="AX2" s="14">
        <f>IF(G2=0,0,(4.71*K2)+(0.5*F2)-21.43)</f>
        <v>12.620011915400653</v>
      </c>
      <c r="AY2" s="13">
        <f>IF($C$2=0,0,COUNTIF(AY4:AY86,1)/$C$2*100)</f>
        <v>80.555555555555557</v>
      </c>
      <c r="AZ2" s="13">
        <f>IF($C$2=0,0,COUNTIF(AZ4:AZ86,1)/$C$2*100)</f>
        <v>100</v>
      </c>
      <c r="BA2" s="13">
        <f>IF($C$2=0,0,COUNTIF(BA4:BA86,1)/$C$2*100)</f>
        <v>100</v>
      </c>
      <c r="BG2" s="14">
        <f>IF(E2=0,0,AF2/E2*1000)</f>
        <v>117.96246648793566</v>
      </c>
      <c r="BH2" s="15">
        <f>E2/200/24/60</f>
        <v>2.5902777777777777E-3</v>
      </c>
      <c r="BI2" s="15">
        <f>IF($C$2=0,0,BH2/$C$2)</f>
        <v>7.1952160493827163E-5</v>
      </c>
      <c r="BJ2" s="13">
        <f>IF($C$2=0,0,D2/$C$2)</f>
        <v>1</v>
      </c>
      <c r="BK2" s="13">
        <f>IF($C$2=0,0,E2/$C$2)</f>
        <v>20.722222222222221</v>
      </c>
      <c r="BL2" s="13">
        <f>IF($C$2=0,0,AF2/$C$2)</f>
        <v>2.4444444444444446</v>
      </c>
      <c r="BM2" s="13">
        <f>(0.5*W2)+(0.5*X2)</f>
        <v>62.5</v>
      </c>
      <c r="BN2" s="13">
        <f>IF(C2=0,0,J2/G2*100)</f>
        <v>97.581274382314703</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80" x14ac:dyDescent="0.2">
      <c r="A4" s="3">
        <v>1</v>
      </c>
      <c r="B4" s="20" t="s">
        <v>1356</v>
      </c>
      <c r="C4" s="3" t="s">
        <v>192</v>
      </c>
      <c r="D4">
        <v>1</v>
      </c>
      <c r="E4">
        <v>1</v>
      </c>
      <c r="F4">
        <f>IF(B4="",0,(LEN(B4)-LEN(SUBSTITUTE(B4,". ","."))+1))</f>
        <v>1</v>
      </c>
      <c r="G4">
        <f>IF(B4="",0,LEN(B4)-LEN(SUBSTITUTE(B4," ",""))+1)</f>
        <v>24</v>
      </c>
      <c r="H4">
        <f>IF(F4=0,0,G4/F4)</f>
        <v>24</v>
      </c>
      <c r="I4">
        <f>LEN(SUBSTITUTE(B4," ",""))</f>
        <v>150</v>
      </c>
      <c r="J4">
        <v>47</v>
      </c>
      <c r="K4">
        <f>IF(G4=0,0,J4/G4)</f>
        <v>1.9583333333333333</v>
      </c>
      <c r="L4">
        <f>LEN(SUBSTITUTE(SUBSTITUTE(SUBSTITUTE(SUBSTITUTE(SUBSTITUTE(SUBSTITUTE(SUBSTITUTE(SUBSTITUTE(SUBSTITUTE(SUBSTITUTE(SUBSTITUTE(SUBSTITUTE(SUBSTITUTE(SUBSTITUTE(SUBSTITUTE(SUBSTITUTE(SUBSTITUTE(SUBSTITUTE(SUBSTITUTE(B4," ",""),".",""),",",""),"?",""),"!",""),";",""),"(",""),")",""),"[",""),"]",""),"-",""),"{",""),"}",""),"/",""),"+",""),"*",""),"_",""),"&amp;",""),"#",""))</f>
        <v>146</v>
      </c>
      <c r="M4" s="2">
        <f>IF(G4=0,0,L4/G4)</f>
        <v>6.083333333333333</v>
      </c>
      <c r="N4" s="31">
        <v>0</v>
      </c>
      <c r="O4">
        <v>1</v>
      </c>
      <c r="P4" s="32">
        <v>1</v>
      </c>
      <c r="Q4" s="31">
        <v>0</v>
      </c>
      <c r="R4">
        <v>1</v>
      </c>
      <c r="S4">
        <v>1</v>
      </c>
      <c r="T4">
        <f>QUOTIENT((Q4+R4+S4),3)</f>
        <v>0</v>
      </c>
      <c r="U4">
        <v>1</v>
      </c>
      <c r="V4">
        <v>1</v>
      </c>
      <c r="W4">
        <f>QUOTIENT((P4+T4),2)</f>
        <v>0</v>
      </c>
      <c r="X4">
        <f>IF(U4=1,1,IF(V4=1,1,0))</f>
        <v>1</v>
      </c>
      <c r="Y4" s="54">
        <v>1</v>
      </c>
      <c r="Z4">
        <v>1</v>
      </c>
      <c r="AA4">
        <v>1</v>
      </c>
      <c r="AB4">
        <v>1</v>
      </c>
      <c r="AC4">
        <v>1</v>
      </c>
      <c r="AD4">
        <v>1</v>
      </c>
      <c r="AE4" s="5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4</v>
      </c>
      <c r="AG4" s="54">
        <v>1</v>
      </c>
      <c r="AH4">
        <f>IF(G4&gt;0,IF((LEN(B4)-LEN(SUBSTITUTE(B4,"/","")))&gt;0,0,1),0)</f>
        <v>1</v>
      </c>
      <c r="AI4" s="54">
        <v>0</v>
      </c>
      <c r="AJ4" s="54">
        <v>0</v>
      </c>
      <c r="AK4">
        <f>IF(G4&gt;0,IF(((LEN(B4)-LEN(SUBSTITUTE(B4,"(","")))+(LEN(B4)-LEN(SUBSTITUTE(B4,")","")))+(LEN(B4)-LEN(SUBSTITUTE(B4,"[","")))+(LEN(B4)-LEN(SUBSTITUTE(B4,"]","")))+(LEN(B4)-LEN(SUBSTITUTE(B4,"{","")))+(LEN(B4)-LEN(SUBSTITUTE(B4,"}",""))))&gt;0,0,1),0)</f>
        <v>1</v>
      </c>
      <c r="AL4">
        <v>0</v>
      </c>
      <c r="AM4">
        <v>1</v>
      </c>
      <c r="AN4">
        <v>1</v>
      </c>
      <c r="AO4">
        <v>1</v>
      </c>
      <c r="AP4" s="54">
        <v>1</v>
      </c>
      <c r="AQ4">
        <v>1</v>
      </c>
      <c r="AR4" s="54">
        <v>1</v>
      </c>
      <c r="AS4" s="54">
        <v>1</v>
      </c>
      <c r="AT4">
        <v>1</v>
      </c>
      <c r="AU4">
        <f>IF(G4=0,0,(206.835-(84.6*(K4))-(1.015*(H4))))</f>
        <v>16.800000000000026</v>
      </c>
      <c r="AV4">
        <f>IF(G4=0,0,(0.39*H4)+(11.8*K4)-15.59)</f>
        <v>16.878333333333334</v>
      </c>
      <c r="AW4">
        <f>IF(G4=0,0,((0.0588*M4*100)-(0.296*(F4/G4)*100)-15.8))</f>
        <v>18.736666666666661</v>
      </c>
      <c r="AX4">
        <f>IF(I4=0,0,(4.71*M4)+(0.5*H4)-21.43)</f>
        <v>19.222500000000004</v>
      </c>
      <c r="AY4" s="54">
        <v>0</v>
      </c>
      <c r="AZ4" s="54">
        <v>1</v>
      </c>
      <c r="BA4" s="54">
        <v>1</v>
      </c>
      <c r="BB4">
        <v>10</v>
      </c>
      <c r="BG4">
        <f t="shared" ref="BG4:BG39" si="3">IF(G4=0,0,AF4/G4*1000)</f>
        <v>166.66666666666666</v>
      </c>
      <c r="BH4" s="11">
        <f>G4/200/24/60</f>
        <v>8.3333333333333331E-5</v>
      </c>
    </row>
    <row r="5" spans="1:67" ht="64" x14ac:dyDescent="0.2">
      <c r="A5" s="3">
        <v>2</v>
      </c>
      <c r="B5" s="20" t="s">
        <v>1357</v>
      </c>
      <c r="C5" s="3" t="s">
        <v>192</v>
      </c>
      <c r="D5">
        <v>1</v>
      </c>
      <c r="E5">
        <v>1</v>
      </c>
      <c r="F5">
        <f t="shared" ref="F5:F51" si="4">IF(B5="",0,(LEN(B5)-LEN(SUBSTITUTE(B5,". ","."))+1))</f>
        <v>1</v>
      </c>
      <c r="G5">
        <f t="shared" ref="G5:G51" si="5">IF(B5="",0,LEN(B5)-LEN(SUBSTITUTE(B5," ",""))+1)</f>
        <v>23</v>
      </c>
      <c r="H5">
        <f t="shared" ref="H5:H51" si="6">IF(F5=0,0,G5/F5)</f>
        <v>23</v>
      </c>
      <c r="I5" s="54">
        <f t="shared" ref="I5:I68" si="7">LEN(SUBSTITUTE(B5," ",""))</f>
        <v>140</v>
      </c>
      <c r="J5">
        <v>45</v>
      </c>
      <c r="K5">
        <f t="shared" ref="K5:K51" si="8">IF(G5=0,0,J5/G5)</f>
        <v>1.9565217391304348</v>
      </c>
      <c r="L5">
        <f t="shared" ref="L5:L68" si="9">LEN(SUBSTITUTE(SUBSTITUTE(SUBSTITUTE(SUBSTITUTE(SUBSTITUTE(SUBSTITUTE(SUBSTITUTE(SUBSTITUTE(SUBSTITUTE(SUBSTITUTE(SUBSTITUTE(SUBSTITUTE(SUBSTITUTE(SUBSTITUTE(SUBSTITUTE(SUBSTITUTE(SUBSTITUTE(SUBSTITUTE(SUBSTITUTE(B5," ",""),".",""),",",""),"?",""),"!",""),";",""),"(",""),")",""),"[",""),"]",""),"-",""),"{",""),"}",""),"/",""),"+",""),"*",""),"_",""),"&amp;",""),"#",""))</f>
        <v>137</v>
      </c>
      <c r="M5" s="2">
        <f t="shared" ref="M5:M51" si="10">IF(G5=0,0,L5/G5)</f>
        <v>5.9565217391304346</v>
      </c>
      <c r="N5" s="31">
        <v>0</v>
      </c>
      <c r="O5">
        <v>1</v>
      </c>
      <c r="P5" s="32">
        <v>1</v>
      </c>
      <c r="Q5" s="31">
        <v>0</v>
      </c>
      <c r="R5" s="54">
        <v>1</v>
      </c>
      <c r="S5">
        <v>1</v>
      </c>
      <c r="T5">
        <f t="shared" ref="T5:T51" si="11">QUOTIENT((Q5+R5+S5),3)</f>
        <v>0</v>
      </c>
      <c r="U5">
        <v>1</v>
      </c>
      <c r="V5">
        <v>1</v>
      </c>
      <c r="W5">
        <f t="shared" ref="W5:W51" si="12">QUOTIENT((P5+T5),2)</f>
        <v>0</v>
      </c>
      <c r="X5">
        <f t="shared" ref="X5:X51" si="13">IF(U5=1,1,IF(V5=1,1,0))</f>
        <v>1</v>
      </c>
      <c r="Y5" s="54">
        <v>1</v>
      </c>
      <c r="Z5" s="54">
        <v>1</v>
      </c>
      <c r="AA5" s="54">
        <v>1</v>
      </c>
      <c r="AB5" s="54">
        <v>1</v>
      </c>
      <c r="AC5" s="54">
        <v>1</v>
      </c>
      <c r="AD5" s="54">
        <v>1</v>
      </c>
      <c r="AE5" s="54">
        <v>1</v>
      </c>
      <c r="AF5">
        <f t="shared" ref="AF5:AF68" si="14">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3</v>
      </c>
      <c r="AG5" s="54">
        <v>1</v>
      </c>
      <c r="AH5">
        <f t="shared" ref="AH5:AH68" si="15">IF(G5&gt;0,IF((LEN(B5)-LEN(SUBSTITUTE(B5,"/","")))&gt;0,0,1),0)</f>
        <v>1</v>
      </c>
      <c r="AI5" s="54">
        <v>0</v>
      </c>
      <c r="AJ5" s="54">
        <v>0</v>
      </c>
      <c r="AK5">
        <f t="shared" ref="AK5:AK68" si="16">IF(G5&gt;0,IF(((LEN(B5)-LEN(SUBSTITUTE(B5,"(","")))+(LEN(B5)-LEN(SUBSTITUTE(B5,")","")))+(LEN(B5)-LEN(SUBSTITUTE(B5,"[","")))+(LEN(B5)-LEN(SUBSTITUTE(B5,"]","")))+(LEN(B5)-LEN(SUBSTITUTE(B5,"{","")))+(LEN(B5)-LEN(SUBSTITUTE(B5,"}",""))))&gt;0,0,1),0)</f>
        <v>1</v>
      </c>
      <c r="AL5" s="54">
        <v>0</v>
      </c>
      <c r="AM5" s="54">
        <v>1</v>
      </c>
      <c r="AN5" s="54">
        <v>1</v>
      </c>
      <c r="AO5" s="54">
        <v>1</v>
      </c>
      <c r="AP5" s="54">
        <v>1</v>
      </c>
      <c r="AQ5" s="54">
        <v>1</v>
      </c>
      <c r="AR5" s="54">
        <v>1</v>
      </c>
      <c r="AS5" s="54">
        <v>1</v>
      </c>
      <c r="AT5" s="54">
        <v>1</v>
      </c>
      <c r="AU5">
        <f t="shared" ref="AU5:AU51" si="17">IF(G5=0,0,(206.835-(84.6*(K5))-(1.015*(H5))))</f>
        <v>17.968260869565228</v>
      </c>
      <c r="AV5">
        <f t="shared" ref="AV5:AV51" si="18">IF(G5=0,0,(0.39*H5)+(11.8*K5)-15.59)</f>
        <v>16.466956521739132</v>
      </c>
      <c r="AW5" s="54">
        <f t="shared" ref="AW5:AW68" si="19">IF(G5=0,0,((0.0588*M5*100)-(0.296*(F5/G5)*100)-15.8))</f>
        <v>17.937391304347823</v>
      </c>
      <c r="AX5">
        <f t="shared" ref="AX5:AX51" si="20">IF(I5=0,0,(4.71*M5)+(0.5*H5)-21.43)</f>
        <v>18.125217391304346</v>
      </c>
      <c r="AY5" s="54">
        <v>1</v>
      </c>
      <c r="AZ5" s="54">
        <v>1</v>
      </c>
      <c r="BA5" s="54">
        <v>1</v>
      </c>
      <c r="BB5">
        <v>8</v>
      </c>
      <c r="BG5">
        <f t="shared" si="3"/>
        <v>130.43478260869566</v>
      </c>
      <c r="BH5" s="11">
        <f t="shared" ref="BH5:BH51" si="21">G5/200/24/60</f>
        <v>7.9861111111111116E-5</v>
      </c>
    </row>
    <row r="6" spans="1:67" ht="48" x14ac:dyDescent="0.2">
      <c r="A6" s="3">
        <v>3</v>
      </c>
      <c r="B6" s="20" t="s">
        <v>1358</v>
      </c>
      <c r="C6" s="3" t="s">
        <v>192</v>
      </c>
      <c r="D6">
        <v>1</v>
      </c>
      <c r="E6">
        <v>1</v>
      </c>
      <c r="F6">
        <f t="shared" si="4"/>
        <v>1</v>
      </c>
      <c r="G6">
        <f t="shared" si="5"/>
        <v>19</v>
      </c>
      <c r="H6">
        <f t="shared" si="6"/>
        <v>19</v>
      </c>
      <c r="I6" s="54">
        <f t="shared" si="7"/>
        <v>103</v>
      </c>
      <c r="J6">
        <v>32</v>
      </c>
      <c r="K6">
        <f t="shared" si="8"/>
        <v>1.6842105263157894</v>
      </c>
      <c r="L6">
        <f t="shared" si="9"/>
        <v>101</v>
      </c>
      <c r="M6" s="2">
        <f t="shared" si="10"/>
        <v>5.3157894736842106</v>
      </c>
      <c r="N6" s="31">
        <v>0</v>
      </c>
      <c r="O6">
        <v>1</v>
      </c>
      <c r="P6" s="32">
        <v>1</v>
      </c>
      <c r="Q6" s="31">
        <v>0</v>
      </c>
      <c r="R6" s="54">
        <v>1</v>
      </c>
      <c r="S6">
        <v>1</v>
      </c>
      <c r="T6">
        <f t="shared" si="11"/>
        <v>0</v>
      </c>
      <c r="U6">
        <v>1</v>
      </c>
      <c r="V6">
        <v>1</v>
      </c>
      <c r="W6">
        <f t="shared" si="12"/>
        <v>0</v>
      </c>
      <c r="X6">
        <f t="shared" si="13"/>
        <v>1</v>
      </c>
      <c r="Y6" s="54">
        <v>0</v>
      </c>
      <c r="Z6" s="54">
        <v>1</v>
      </c>
      <c r="AA6" s="54">
        <v>1</v>
      </c>
      <c r="AB6" s="54">
        <v>1</v>
      </c>
      <c r="AC6" s="54">
        <v>1</v>
      </c>
      <c r="AD6" s="54">
        <v>1</v>
      </c>
      <c r="AE6" s="54">
        <v>1</v>
      </c>
      <c r="AF6">
        <f t="shared" si="14"/>
        <v>2</v>
      </c>
      <c r="AG6" s="54">
        <v>1</v>
      </c>
      <c r="AH6">
        <f t="shared" si="15"/>
        <v>1</v>
      </c>
      <c r="AI6" s="54">
        <v>0</v>
      </c>
      <c r="AJ6" s="54">
        <v>0</v>
      </c>
      <c r="AK6">
        <f t="shared" si="16"/>
        <v>1</v>
      </c>
      <c r="AL6" s="54">
        <v>0</v>
      </c>
      <c r="AM6" s="54">
        <v>1</v>
      </c>
      <c r="AN6" s="54">
        <v>1</v>
      </c>
      <c r="AO6" s="54">
        <v>1</v>
      </c>
      <c r="AP6" s="54">
        <v>1</v>
      </c>
      <c r="AQ6" s="54">
        <v>1</v>
      </c>
      <c r="AR6" s="54">
        <v>1</v>
      </c>
      <c r="AS6" s="54">
        <v>1</v>
      </c>
      <c r="AT6" s="54">
        <v>1</v>
      </c>
      <c r="AU6">
        <f t="shared" si="17"/>
        <v>45.065789473684248</v>
      </c>
      <c r="AV6">
        <f t="shared" si="18"/>
        <v>11.693684210526317</v>
      </c>
      <c r="AW6" s="54">
        <f t="shared" si="19"/>
        <v>13.898947368421048</v>
      </c>
      <c r="AX6">
        <f t="shared" si="20"/>
        <v>13.107368421052634</v>
      </c>
      <c r="AY6" s="54">
        <v>1</v>
      </c>
      <c r="AZ6" s="54">
        <v>1</v>
      </c>
      <c r="BA6" s="54">
        <v>1</v>
      </c>
      <c r="BB6">
        <v>5</v>
      </c>
      <c r="BG6">
        <f t="shared" si="3"/>
        <v>105.26315789473684</v>
      </c>
      <c r="BH6" s="11">
        <f t="shared" si="21"/>
        <v>6.597222222222223E-5</v>
      </c>
    </row>
    <row r="7" spans="1:67" ht="64" x14ac:dyDescent="0.2">
      <c r="A7" s="3">
        <v>4</v>
      </c>
      <c r="B7" s="20" t="s">
        <v>1359</v>
      </c>
      <c r="C7" s="3" t="s">
        <v>192</v>
      </c>
      <c r="D7">
        <v>1</v>
      </c>
      <c r="E7">
        <v>1</v>
      </c>
      <c r="F7">
        <f t="shared" si="4"/>
        <v>1</v>
      </c>
      <c r="G7">
        <f t="shared" si="5"/>
        <v>21</v>
      </c>
      <c r="H7">
        <f t="shared" si="6"/>
        <v>21</v>
      </c>
      <c r="I7" s="54">
        <f t="shared" si="7"/>
        <v>128</v>
      </c>
      <c r="J7">
        <v>44</v>
      </c>
      <c r="K7">
        <f t="shared" si="8"/>
        <v>2.0952380952380953</v>
      </c>
      <c r="L7">
        <f t="shared" si="9"/>
        <v>125</v>
      </c>
      <c r="M7" s="2">
        <f t="shared" si="10"/>
        <v>5.9523809523809526</v>
      </c>
      <c r="N7" s="31">
        <v>0</v>
      </c>
      <c r="O7">
        <v>1</v>
      </c>
      <c r="P7" s="32">
        <v>1</v>
      </c>
      <c r="Q7" s="31">
        <v>0</v>
      </c>
      <c r="R7" s="54">
        <v>1</v>
      </c>
      <c r="S7">
        <v>1</v>
      </c>
      <c r="T7">
        <f t="shared" si="11"/>
        <v>0</v>
      </c>
      <c r="U7">
        <v>1</v>
      </c>
      <c r="V7">
        <v>1</v>
      </c>
      <c r="W7">
        <f t="shared" si="12"/>
        <v>0</v>
      </c>
      <c r="X7">
        <f t="shared" si="13"/>
        <v>1</v>
      </c>
      <c r="Y7" s="54">
        <v>1</v>
      </c>
      <c r="Z7" s="54">
        <v>1</v>
      </c>
      <c r="AA7" s="54">
        <v>1</v>
      </c>
      <c r="AB7" s="54">
        <v>1</v>
      </c>
      <c r="AC7" s="54">
        <v>1</v>
      </c>
      <c r="AD7" s="54">
        <v>1</v>
      </c>
      <c r="AE7" s="54">
        <v>1</v>
      </c>
      <c r="AF7">
        <f t="shared" si="14"/>
        <v>3</v>
      </c>
      <c r="AG7" s="54">
        <v>1</v>
      </c>
      <c r="AH7">
        <f t="shared" si="15"/>
        <v>1</v>
      </c>
      <c r="AI7" s="54">
        <v>0</v>
      </c>
      <c r="AJ7" s="54">
        <v>0</v>
      </c>
      <c r="AK7">
        <f t="shared" si="16"/>
        <v>1</v>
      </c>
      <c r="AL7" s="54">
        <v>0</v>
      </c>
      <c r="AM7" s="54">
        <v>1</v>
      </c>
      <c r="AN7" s="54">
        <v>1</v>
      </c>
      <c r="AO7" s="54">
        <v>1</v>
      </c>
      <c r="AP7" s="54">
        <v>1</v>
      </c>
      <c r="AQ7" s="54">
        <v>1</v>
      </c>
      <c r="AR7" s="54">
        <v>1</v>
      </c>
      <c r="AS7" s="54">
        <v>1</v>
      </c>
      <c r="AT7" s="54">
        <v>1</v>
      </c>
      <c r="AU7">
        <f t="shared" si="17"/>
        <v>8.2628571428571433</v>
      </c>
      <c r="AV7">
        <f t="shared" si="18"/>
        <v>17.323809523809526</v>
      </c>
      <c r="AW7" s="54">
        <f t="shared" si="19"/>
        <v>17.790476190476188</v>
      </c>
      <c r="AX7">
        <f t="shared" si="20"/>
        <v>17.105714285714285</v>
      </c>
      <c r="AY7" s="54">
        <v>1</v>
      </c>
      <c r="AZ7" s="54">
        <v>1</v>
      </c>
      <c r="BA7" s="54">
        <v>1</v>
      </c>
      <c r="BB7">
        <v>8</v>
      </c>
      <c r="BG7">
        <f t="shared" si="3"/>
        <v>142.85714285714286</v>
      </c>
      <c r="BH7" s="11">
        <f t="shared" si="21"/>
        <v>7.2916666666666659E-5</v>
      </c>
    </row>
    <row r="8" spans="1:67" ht="64" x14ac:dyDescent="0.2">
      <c r="A8" s="3">
        <v>5</v>
      </c>
      <c r="B8" s="20" t="s">
        <v>1360</v>
      </c>
      <c r="C8" s="3" t="s">
        <v>192</v>
      </c>
      <c r="D8">
        <v>1</v>
      </c>
      <c r="E8">
        <v>1</v>
      </c>
      <c r="F8">
        <f t="shared" si="4"/>
        <v>1</v>
      </c>
      <c r="G8">
        <f t="shared" si="5"/>
        <v>23</v>
      </c>
      <c r="H8">
        <f t="shared" si="6"/>
        <v>23</v>
      </c>
      <c r="I8" s="54">
        <f t="shared" si="7"/>
        <v>116</v>
      </c>
      <c r="J8">
        <v>41</v>
      </c>
      <c r="K8">
        <f t="shared" si="8"/>
        <v>1.7826086956521738</v>
      </c>
      <c r="L8">
        <f t="shared" si="9"/>
        <v>115</v>
      </c>
      <c r="M8" s="2">
        <f t="shared" si="10"/>
        <v>5</v>
      </c>
      <c r="N8" s="31">
        <v>0</v>
      </c>
      <c r="O8">
        <v>1</v>
      </c>
      <c r="P8" s="32">
        <v>1</v>
      </c>
      <c r="Q8" s="31">
        <v>0</v>
      </c>
      <c r="R8" s="54">
        <v>1</v>
      </c>
      <c r="S8">
        <v>1</v>
      </c>
      <c r="T8">
        <f t="shared" si="11"/>
        <v>0</v>
      </c>
      <c r="U8">
        <v>1</v>
      </c>
      <c r="V8">
        <v>1</v>
      </c>
      <c r="W8">
        <f t="shared" si="12"/>
        <v>0</v>
      </c>
      <c r="X8">
        <f t="shared" si="13"/>
        <v>1</v>
      </c>
      <c r="Y8" s="54">
        <v>1</v>
      </c>
      <c r="Z8" s="54">
        <v>1</v>
      </c>
      <c r="AA8" s="54">
        <v>0</v>
      </c>
      <c r="AB8" s="54">
        <v>1</v>
      </c>
      <c r="AC8" s="54">
        <v>1</v>
      </c>
      <c r="AD8" s="54">
        <v>1</v>
      </c>
      <c r="AE8" s="54">
        <v>1</v>
      </c>
      <c r="AF8">
        <f t="shared" si="14"/>
        <v>1</v>
      </c>
      <c r="AG8" s="54">
        <v>1</v>
      </c>
      <c r="AH8">
        <f t="shared" si="15"/>
        <v>1</v>
      </c>
      <c r="AI8" s="54">
        <v>0</v>
      </c>
      <c r="AJ8" s="54">
        <v>0</v>
      </c>
      <c r="AK8">
        <f t="shared" si="16"/>
        <v>1</v>
      </c>
      <c r="AL8" s="54">
        <v>0</v>
      </c>
      <c r="AM8" s="54">
        <v>0</v>
      </c>
      <c r="AN8" s="54">
        <v>1</v>
      </c>
      <c r="AO8" s="54">
        <v>0</v>
      </c>
      <c r="AP8" s="54">
        <v>1</v>
      </c>
      <c r="AQ8" s="54">
        <v>1</v>
      </c>
      <c r="AR8" s="54">
        <v>1</v>
      </c>
      <c r="AS8" s="54">
        <v>0</v>
      </c>
      <c r="AT8" s="54">
        <v>1</v>
      </c>
      <c r="AU8">
        <f t="shared" si="17"/>
        <v>32.681304347826114</v>
      </c>
      <c r="AV8">
        <f t="shared" si="18"/>
        <v>14.414782608695656</v>
      </c>
      <c r="AW8" s="54">
        <f t="shared" si="19"/>
        <v>12.313043478260866</v>
      </c>
      <c r="AX8">
        <f t="shared" si="20"/>
        <v>13.619999999999997</v>
      </c>
      <c r="AY8" s="54">
        <v>1</v>
      </c>
      <c r="AZ8" s="54">
        <v>1</v>
      </c>
      <c r="BA8" s="54">
        <v>1</v>
      </c>
      <c r="BB8">
        <v>8</v>
      </c>
      <c r="BG8">
        <f t="shared" si="3"/>
        <v>43.478260869565219</v>
      </c>
      <c r="BH8" s="11">
        <f t="shared" si="21"/>
        <v>7.9861111111111116E-5</v>
      </c>
    </row>
    <row r="9" spans="1:67" ht="80" x14ac:dyDescent="0.2">
      <c r="A9" s="3">
        <v>6</v>
      </c>
      <c r="B9" s="19" t="s">
        <v>1435</v>
      </c>
      <c r="C9" s="22" t="s">
        <v>204</v>
      </c>
      <c r="D9">
        <v>1</v>
      </c>
      <c r="E9">
        <v>1</v>
      </c>
      <c r="F9">
        <f t="shared" si="4"/>
        <v>1</v>
      </c>
      <c r="G9">
        <f t="shared" si="5"/>
        <v>28</v>
      </c>
      <c r="H9">
        <f t="shared" si="6"/>
        <v>28</v>
      </c>
      <c r="I9" s="54">
        <f t="shared" si="7"/>
        <v>156</v>
      </c>
      <c r="J9">
        <v>53</v>
      </c>
      <c r="K9">
        <f t="shared" si="8"/>
        <v>1.8928571428571428</v>
      </c>
      <c r="L9">
        <f t="shared" si="9"/>
        <v>153</v>
      </c>
      <c r="M9" s="2">
        <f t="shared" si="10"/>
        <v>5.4642857142857144</v>
      </c>
      <c r="N9" s="31">
        <v>0</v>
      </c>
      <c r="O9">
        <v>1</v>
      </c>
      <c r="P9" s="32">
        <v>1</v>
      </c>
      <c r="Q9" s="31">
        <v>0</v>
      </c>
      <c r="R9" s="54">
        <v>0</v>
      </c>
      <c r="S9">
        <v>1</v>
      </c>
      <c r="T9">
        <f t="shared" si="11"/>
        <v>0</v>
      </c>
      <c r="U9">
        <v>1</v>
      </c>
      <c r="V9">
        <v>1</v>
      </c>
      <c r="W9">
        <f t="shared" si="12"/>
        <v>0</v>
      </c>
      <c r="X9">
        <f t="shared" si="13"/>
        <v>1</v>
      </c>
      <c r="Y9" s="54">
        <v>1</v>
      </c>
      <c r="Z9" s="54">
        <v>1</v>
      </c>
      <c r="AA9" s="54">
        <v>1</v>
      </c>
      <c r="AB9" s="54">
        <v>1</v>
      </c>
      <c r="AC9" s="54">
        <v>1</v>
      </c>
      <c r="AD9" s="54">
        <v>1</v>
      </c>
      <c r="AE9" s="54">
        <v>1</v>
      </c>
      <c r="AF9">
        <f t="shared" si="14"/>
        <v>3</v>
      </c>
      <c r="AG9" s="54">
        <v>1</v>
      </c>
      <c r="AH9">
        <f t="shared" si="15"/>
        <v>1</v>
      </c>
      <c r="AI9" s="54">
        <v>0</v>
      </c>
      <c r="AJ9" s="54">
        <v>1</v>
      </c>
      <c r="AK9">
        <f t="shared" si="16"/>
        <v>1</v>
      </c>
      <c r="AL9" s="54">
        <v>1</v>
      </c>
      <c r="AM9" s="54">
        <v>1</v>
      </c>
      <c r="AN9" s="54">
        <v>1</v>
      </c>
      <c r="AO9" s="54">
        <v>1</v>
      </c>
      <c r="AP9" s="54">
        <v>1</v>
      </c>
      <c r="AQ9" s="54">
        <v>1</v>
      </c>
      <c r="AR9" s="54">
        <v>1</v>
      </c>
      <c r="AS9" s="54">
        <v>1</v>
      </c>
      <c r="AT9" s="54">
        <v>1</v>
      </c>
      <c r="AU9">
        <f t="shared" si="17"/>
        <v>18.279285714285738</v>
      </c>
      <c r="AV9">
        <f t="shared" si="18"/>
        <v>17.665714285714284</v>
      </c>
      <c r="AW9" s="54">
        <f t="shared" si="19"/>
        <v>15.272857142857138</v>
      </c>
      <c r="AX9">
        <f t="shared" si="20"/>
        <v>18.306785714285716</v>
      </c>
      <c r="AY9" s="54">
        <v>1</v>
      </c>
      <c r="AZ9" s="54">
        <v>1</v>
      </c>
      <c r="BA9" s="54">
        <v>1</v>
      </c>
      <c r="BB9">
        <v>10</v>
      </c>
      <c r="BG9">
        <f t="shared" si="3"/>
        <v>107.14285714285714</v>
      </c>
      <c r="BH9" s="11">
        <f t="shared" si="21"/>
        <v>9.722222222222223E-5</v>
      </c>
    </row>
    <row r="10" spans="1:67" ht="48" x14ac:dyDescent="0.2">
      <c r="A10" s="3">
        <v>7</v>
      </c>
      <c r="B10" s="19" t="s">
        <v>1339</v>
      </c>
      <c r="C10" s="3" t="s">
        <v>192</v>
      </c>
      <c r="D10">
        <v>1</v>
      </c>
      <c r="E10">
        <v>1</v>
      </c>
      <c r="F10">
        <f t="shared" si="4"/>
        <v>1</v>
      </c>
      <c r="G10">
        <f t="shared" si="5"/>
        <v>14</v>
      </c>
      <c r="H10">
        <f t="shared" si="6"/>
        <v>14</v>
      </c>
      <c r="I10" s="54">
        <f t="shared" si="7"/>
        <v>89</v>
      </c>
      <c r="J10">
        <v>27</v>
      </c>
      <c r="K10">
        <f t="shared" si="8"/>
        <v>1.9285714285714286</v>
      </c>
      <c r="L10">
        <f t="shared" si="9"/>
        <v>87</v>
      </c>
      <c r="M10" s="2">
        <f t="shared" si="10"/>
        <v>6.2142857142857144</v>
      </c>
      <c r="N10" s="31">
        <v>0</v>
      </c>
      <c r="O10">
        <v>1</v>
      </c>
      <c r="P10" s="32">
        <v>1</v>
      </c>
      <c r="Q10" s="31">
        <v>0</v>
      </c>
      <c r="R10" s="54">
        <v>0</v>
      </c>
      <c r="S10">
        <v>1</v>
      </c>
      <c r="T10">
        <f t="shared" si="11"/>
        <v>0</v>
      </c>
      <c r="U10">
        <v>1</v>
      </c>
      <c r="V10">
        <v>1</v>
      </c>
      <c r="W10">
        <f t="shared" si="12"/>
        <v>0</v>
      </c>
      <c r="X10">
        <f t="shared" si="13"/>
        <v>1</v>
      </c>
      <c r="Y10" s="54">
        <v>1</v>
      </c>
      <c r="Z10" s="54">
        <v>1</v>
      </c>
      <c r="AA10" s="54">
        <v>1</v>
      </c>
      <c r="AB10" s="54">
        <v>1</v>
      </c>
      <c r="AC10" s="54">
        <v>1</v>
      </c>
      <c r="AD10" s="54">
        <v>1</v>
      </c>
      <c r="AE10" s="54">
        <v>1</v>
      </c>
      <c r="AF10">
        <f t="shared" si="14"/>
        <v>2</v>
      </c>
      <c r="AG10" s="54">
        <v>1</v>
      </c>
      <c r="AH10">
        <f t="shared" si="15"/>
        <v>1</v>
      </c>
      <c r="AI10" s="54">
        <v>0</v>
      </c>
      <c r="AJ10" s="54">
        <v>1</v>
      </c>
      <c r="AK10">
        <f t="shared" si="16"/>
        <v>1</v>
      </c>
      <c r="AL10" s="54">
        <v>0</v>
      </c>
      <c r="AM10" s="54">
        <v>1</v>
      </c>
      <c r="AN10" s="54">
        <v>1</v>
      </c>
      <c r="AO10" s="54">
        <v>1</v>
      </c>
      <c r="AP10" s="54">
        <v>1</v>
      </c>
      <c r="AQ10" s="54">
        <v>1</v>
      </c>
      <c r="AR10" s="54">
        <v>1</v>
      </c>
      <c r="AS10" s="54">
        <v>1</v>
      </c>
      <c r="AT10" s="54">
        <v>1</v>
      </c>
      <c r="AU10">
        <f t="shared" si="17"/>
        <v>29.467857142857163</v>
      </c>
      <c r="AV10">
        <f t="shared" si="18"/>
        <v>12.627142857142861</v>
      </c>
      <c r="AW10" s="54">
        <f t="shared" si="19"/>
        <v>18.625714285714285</v>
      </c>
      <c r="AX10">
        <f t="shared" si="20"/>
        <v>14.839285714285715</v>
      </c>
      <c r="AY10" s="54">
        <v>1</v>
      </c>
      <c r="AZ10" s="54">
        <v>1</v>
      </c>
      <c r="BA10" s="54">
        <v>1</v>
      </c>
      <c r="BB10">
        <v>4</v>
      </c>
      <c r="BG10">
        <f t="shared" si="3"/>
        <v>142.85714285714286</v>
      </c>
      <c r="BH10" s="11">
        <f t="shared" si="21"/>
        <v>4.8611111111111115E-5</v>
      </c>
    </row>
    <row r="11" spans="1:67" ht="96" x14ac:dyDescent="0.2">
      <c r="A11" s="3">
        <v>8</v>
      </c>
      <c r="B11" s="19" t="s">
        <v>1436</v>
      </c>
      <c r="C11" s="22" t="s">
        <v>204</v>
      </c>
      <c r="D11">
        <v>1</v>
      </c>
      <c r="E11">
        <v>1</v>
      </c>
      <c r="F11">
        <f t="shared" si="4"/>
        <v>1</v>
      </c>
      <c r="G11">
        <f t="shared" si="5"/>
        <v>32</v>
      </c>
      <c r="H11">
        <f t="shared" si="6"/>
        <v>32</v>
      </c>
      <c r="I11" s="54">
        <f t="shared" si="7"/>
        <v>190</v>
      </c>
      <c r="J11">
        <v>62</v>
      </c>
      <c r="K11">
        <f t="shared" si="8"/>
        <v>1.9375</v>
      </c>
      <c r="L11">
        <f t="shared" si="9"/>
        <v>186</v>
      </c>
      <c r="M11" s="2">
        <f t="shared" si="10"/>
        <v>5.8125</v>
      </c>
      <c r="N11" s="31">
        <v>0</v>
      </c>
      <c r="O11">
        <v>1</v>
      </c>
      <c r="P11" s="32">
        <v>1</v>
      </c>
      <c r="Q11" s="31">
        <v>0</v>
      </c>
      <c r="R11" s="54">
        <v>0</v>
      </c>
      <c r="S11">
        <v>1</v>
      </c>
      <c r="T11">
        <f t="shared" si="11"/>
        <v>0</v>
      </c>
      <c r="U11">
        <v>1</v>
      </c>
      <c r="V11">
        <v>1</v>
      </c>
      <c r="W11">
        <f t="shared" si="12"/>
        <v>0</v>
      </c>
      <c r="X11">
        <f t="shared" si="13"/>
        <v>1</v>
      </c>
      <c r="Y11" s="54">
        <v>1</v>
      </c>
      <c r="Z11" s="54">
        <v>1</v>
      </c>
      <c r="AA11" s="54">
        <v>1</v>
      </c>
      <c r="AB11" s="54">
        <v>0</v>
      </c>
      <c r="AC11" s="54">
        <v>1</v>
      </c>
      <c r="AD11" s="54">
        <v>1</v>
      </c>
      <c r="AE11" s="54">
        <v>1</v>
      </c>
      <c r="AF11">
        <f t="shared" si="14"/>
        <v>4</v>
      </c>
      <c r="AG11" s="54">
        <v>1</v>
      </c>
      <c r="AH11">
        <f t="shared" si="15"/>
        <v>1</v>
      </c>
      <c r="AI11" s="54">
        <v>0</v>
      </c>
      <c r="AJ11" s="54">
        <v>1</v>
      </c>
      <c r="AK11">
        <f t="shared" si="16"/>
        <v>1</v>
      </c>
      <c r="AL11" s="54">
        <v>0</v>
      </c>
      <c r="AM11" s="54">
        <v>1</v>
      </c>
      <c r="AN11" s="54">
        <v>1</v>
      </c>
      <c r="AO11" s="54">
        <v>1</v>
      </c>
      <c r="AP11" s="54">
        <v>1</v>
      </c>
      <c r="AQ11" s="54">
        <v>1</v>
      </c>
      <c r="AR11" s="54">
        <v>1</v>
      </c>
      <c r="AS11" s="54">
        <v>1</v>
      </c>
      <c r="AT11" s="54">
        <v>1</v>
      </c>
      <c r="AU11">
        <f t="shared" si="17"/>
        <v>10.442500000000017</v>
      </c>
      <c r="AV11">
        <f t="shared" si="18"/>
        <v>19.752500000000001</v>
      </c>
      <c r="AW11" s="54">
        <f t="shared" si="19"/>
        <v>17.452500000000004</v>
      </c>
      <c r="AX11">
        <f t="shared" si="20"/>
        <v>21.946874999999999</v>
      </c>
      <c r="AY11" s="54">
        <v>1</v>
      </c>
      <c r="AZ11" s="54">
        <v>1</v>
      </c>
      <c r="BA11" s="54">
        <v>1</v>
      </c>
      <c r="BB11">
        <v>9</v>
      </c>
      <c r="BG11">
        <f t="shared" si="3"/>
        <v>125</v>
      </c>
      <c r="BH11" s="11">
        <f t="shared" si="21"/>
        <v>1.1111111111111112E-4</v>
      </c>
    </row>
    <row r="12" spans="1:67" ht="64" x14ac:dyDescent="0.2">
      <c r="A12" s="3">
        <v>9</v>
      </c>
      <c r="B12" s="19" t="s">
        <v>1313</v>
      </c>
      <c r="C12" s="3" t="s">
        <v>192</v>
      </c>
      <c r="D12">
        <v>1</v>
      </c>
      <c r="E12">
        <v>1</v>
      </c>
      <c r="F12">
        <f t="shared" si="4"/>
        <v>1</v>
      </c>
      <c r="G12">
        <f t="shared" si="5"/>
        <v>22</v>
      </c>
      <c r="H12">
        <f t="shared" si="6"/>
        <v>22</v>
      </c>
      <c r="I12" s="54">
        <f t="shared" si="7"/>
        <v>125</v>
      </c>
      <c r="J12">
        <v>40</v>
      </c>
      <c r="K12">
        <f t="shared" si="8"/>
        <v>1.8181818181818181</v>
      </c>
      <c r="L12">
        <f t="shared" si="9"/>
        <v>123</v>
      </c>
      <c r="M12" s="2">
        <f t="shared" si="10"/>
        <v>5.5909090909090908</v>
      </c>
      <c r="N12" s="31">
        <v>0</v>
      </c>
      <c r="O12">
        <v>1</v>
      </c>
      <c r="P12" s="32">
        <v>1</v>
      </c>
      <c r="Q12" s="31">
        <v>0</v>
      </c>
      <c r="R12" s="54">
        <v>0</v>
      </c>
      <c r="S12">
        <v>1</v>
      </c>
      <c r="T12">
        <f t="shared" si="11"/>
        <v>0</v>
      </c>
      <c r="U12">
        <v>1</v>
      </c>
      <c r="V12">
        <v>1</v>
      </c>
      <c r="W12">
        <f t="shared" si="12"/>
        <v>0</v>
      </c>
      <c r="X12">
        <f t="shared" si="13"/>
        <v>1</v>
      </c>
      <c r="Y12" s="54">
        <v>1</v>
      </c>
      <c r="Z12" s="54">
        <v>1</v>
      </c>
      <c r="AA12" s="54">
        <v>1</v>
      </c>
      <c r="AB12" s="54">
        <v>1</v>
      </c>
      <c r="AC12" s="54">
        <v>1</v>
      </c>
      <c r="AD12" s="54">
        <v>1</v>
      </c>
      <c r="AE12" s="54">
        <v>1</v>
      </c>
      <c r="AF12">
        <f t="shared" si="14"/>
        <v>2</v>
      </c>
      <c r="AG12" s="54">
        <v>1</v>
      </c>
      <c r="AH12">
        <f t="shared" si="15"/>
        <v>1</v>
      </c>
      <c r="AI12" s="54">
        <v>0</v>
      </c>
      <c r="AJ12" s="54">
        <v>1</v>
      </c>
      <c r="AK12">
        <f t="shared" si="16"/>
        <v>1</v>
      </c>
      <c r="AL12" s="54">
        <v>1</v>
      </c>
      <c r="AM12" s="54">
        <v>1</v>
      </c>
      <c r="AN12" s="54">
        <v>1</v>
      </c>
      <c r="AO12" s="54">
        <v>1</v>
      </c>
      <c r="AP12" s="54">
        <v>1</v>
      </c>
      <c r="AQ12" s="54">
        <v>1</v>
      </c>
      <c r="AR12" s="54">
        <v>1</v>
      </c>
      <c r="AS12" s="54">
        <v>1</v>
      </c>
      <c r="AT12" s="54">
        <v>1</v>
      </c>
      <c r="AU12">
        <f t="shared" si="17"/>
        <v>30.686818181818197</v>
      </c>
      <c r="AV12">
        <f t="shared" si="18"/>
        <v>14.444545454545459</v>
      </c>
      <c r="AW12" s="54">
        <f t="shared" si="19"/>
        <v>15.729090909090903</v>
      </c>
      <c r="AX12">
        <f t="shared" si="20"/>
        <v>15.903181818181814</v>
      </c>
      <c r="AY12" s="54">
        <v>0</v>
      </c>
      <c r="AZ12" s="54">
        <v>1</v>
      </c>
      <c r="BA12" s="54">
        <v>1</v>
      </c>
      <c r="BB12">
        <v>7</v>
      </c>
      <c r="BG12">
        <f t="shared" si="3"/>
        <v>90.909090909090907</v>
      </c>
      <c r="BH12" s="11">
        <f t="shared" si="21"/>
        <v>7.6388888888888887E-5</v>
      </c>
    </row>
    <row r="13" spans="1:67" ht="48" x14ac:dyDescent="0.2">
      <c r="A13" s="3">
        <v>10</v>
      </c>
      <c r="B13" s="19" t="s">
        <v>1314</v>
      </c>
      <c r="C13" s="3" t="s">
        <v>192</v>
      </c>
      <c r="D13">
        <v>1</v>
      </c>
      <c r="E13">
        <v>1</v>
      </c>
      <c r="F13">
        <f t="shared" si="4"/>
        <v>1</v>
      </c>
      <c r="G13">
        <f t="shared" si="5"/>
        <v>15</v>
      </c>
      <c r="H13">
        <f t="shared" si="6"/>
        <v>15</v>
      </c>
      <c r="I13" s="54">
        <f t="shared" si="7"/>
        <v>93</v>
      </c>
      <c r="J13">
        <v>34</v>
      </c>
      <c r="K13">
        <f t="shared" si="8"/>
        <v>2.2666666666666666</v>
      </c>
      <c r="L13">
        <f t="shared" si="9"/>
        <v>92</v>
      </c>
      <c r="M13" s="2">
        <f t="shared" si="10"/>
        <v>6.1333333333333337</v>
      </c>
      <c r="N13" s="31">
        <v>0</v>
      </c>
      <c r="O13">
        <v>1</v>
      </c>
      <c r="P13" s="32">
        <v>1</v>
      </c>
      <c r="Q13" s="31">
        <v>0</v>
      </c>
      <c r="R13" s="54">
        <v>1</v>
      </c>
      <c r="S13">
        <v>1</v>
      </c>
      <c r="T13">
        <f t="shared" si="11"/>
        <v>0</v>
      </c>
      <c r="U13">
        <v>1</v>
      </c>
      <c r="V13">
        <v>1</v>
      </c>
      <c r="W13">
        <f t="shared" si="12"/>
        <v>0</v>
      </c>
      <c r="X13">
        <f t="shared" si="13"/>
        <v>1</v>
      </c>
      <c r="Y13" s="54">
        <v>1</v>
      </c>
      <c r="Z13" s="54">
        <v>1</v>
      </c>
      <c r="AA13" s="54">
        <v>1</v>
      </c>
      <c r="AB13" s="54">
        <v>1</v>
      </c>
      <c r="AC13" s="54">
        <v>1</v>
      </c>
      <c r="AD13" s="54">
        <v>1</v>
      </c>
      <c r="AE13" s="54">
        <v>1</v>
      </c>
      <c r="AF13">
        <f t="shared" si="14"/>
        <v>1</v>
      </c>
      <c r="AG13" s="54">
        <v>1</v>
      </c>
      <c r="AH13">
        <f t="shared" si="15"/>
        <v>1</v>
      </c>
      <c r="AI13" s="54">
        <v>1</v>
      </c>
      <c r="AJ13" s="54">
        <v>1</v>
      </c>
      <c r="AK13">
        <f t="shared" si="16"/>
        <v>1</v>
      </c>
      <c r="AL13" s="54">
        <v>1</v>
      </c>
      <c r="AM13" s="54">
        <v>1</v>
      </c>
      <c r="AN13" s="54">
        <v>1</v>
      </c>
      <c r="AO13" s="54">
        <v>1</v>
      </c>
      <c r="AP13" s="54">
        <v>1</v>
      </c>
      <c r="AQ13" s="54">
        <v>1</v>
      </c>
      <c r="AR13" s="54">
        <v>1</v>
      </c>
      <c r="AS13" s="54">
        <v>1</v>
      </c>
      <c r="AT13" s="54">
        <v>1</v>
      </c>
      <c r="AU13">
        <f t="shared" si="17"/>
        <v>-0.14999999999998082</v>
      </c>
      <c r="AV13">
        <f t="shared" si="18"/>
        <v>17.006666666666664</v>
      </c>
      <c r="AW13" s="54">
        <f t="shared" si="19"/>
        <v>18.290666666666663</v>
      </c>
      <c r="AX13">
        <f t="shared" si="20"/>
        <v>14.958000000000006</v>
      </c>
      <c r="AY13" s="54">
        <v>1</v>
      </c>
      <c r="AZ13" s="54">
        <v>1</v>
      </c>
      <c r="BA13" s="54">
        <v>1</v>
      </c>
      <c r="BB13">
        <v>6</v>
      </c>
      <c r="BG13">
        <f t="shared" si="3"/>
        <v>66.666666666666671</v>
      </c>
      <c r="BH13" s="11">
        <f t="shared" si="21"/>
        <v>5.208333333333333E-5</v>
      </c>
    </row>
    <row r="14" spans="1:67" ht="80" x14ac:dyDescent="0.2">
      <c r="A14" s="3">
        <v>11</v>
      </c>
      <c r="B14" s="19" t="s">
        <v>1341</v>
      </c>
      <c r="C14" s="22" t="s">
        <v>204</v>
      </c>
      <c r="D14">
        <v>1</v>
      </c>
      <c r="E14">
        <v>1</v>
      </c>
      <c r="F14">
        <f t="shared" si="4"/>
        <v>1</v>
      </c>
      <c r="G14">
        <f t="shared" si="5"/>
        <v>27</v>
      </c>
      <c r="H14">
        <f t="shared" si="6"/>
        <v>27</v>
      </c>
      <c r="I14" s="54">
        <f t="shared" si="7"/>
        <v>159</v>
      </c>
      <c r="J14">
        <v>57</v>
      </c>
      <c r="K14">
        <f t="shared" si="8"/>
        <v>2.1111111111111112</v>
      </c>
      <c r="L14">
        <f t="shared" si="9"/>
        <v>155</v>
      </c>
      <c r="M14" s="2">
        <f t="shared" si="10"/>
        <v>5.7407407407407405</v>
      </c>
      <c r="N14" s="31">
        <v>0</v>
      </c>
      <c r="O14">
        <v>1</v>
      </c>
      <c r="P14" s="32">
        <v>1</v>
      </c>
      <c r="Q14" s="31">
        <v>0</v>
      </c>
      <c r="R14" s="54">
        <v>1</v>
      </c>
      <c r="S14">
        <v>1</v>
      </c>
      <c r="T14">
        <f t="shared" si="11"/>
        <v>0</v>
      </c>
      <c r="U14">
        <v>1</v>
      </c>
      <c r="V14">
        <v>1</v>
      </c>
      <c r="W14">
        <f t="shared" si="12"/>
        <v>0</v>
      </c>
      <c r="X14">
        <f t="shared" si="13"/>
        <v>1</v>
      </c>
      <c r="Y14" s="54">
        <v>0</v>
      </c>
      <c r="Z14" s="54">
        <v>1</v>
      </c>
      <c r="AA14" s="54">
        <v>0</v>
      </c>
      <c r="AB14" s="54">
        <v>1</v>
      </c>
      <c r="AC14" s="54">
        <v>1</v>
      </c>
      <c r="AD14" s="54">
        <v>1</v>
      </c>
      <c r="AE14" s="54">
        <v>1</v>
      </c>
      <c r="AF14">
        <f t="shared" si="14"/>
        <v>4</v>
      </c>
      <c r="AG14" s="54">
        <v>1</v>
      </c>
      <c r="AH14">
        <f t="shared" si="15"/>
        <v>1</v>
      </c>
      <c r="AI14" s="54">
        <v>0</v>
      </c>
      <c r="AJ14" s="54">
        <v>0</v>
      </c>
      <c r="AK14">
        <f t="shared" si="16"/>
        <v>1</v>
      </c>
      <c r="AL14" s="54">
        <v>1</v>
      </c>
      <c r="AM14" s="54">
        <v>1</v>
      </c>
      <c r="AN14" s="54">
        <v>1</v>
      </c>
      <c r="AO14" s="54">
        <v>1</v>
      </c>
      <c r="AP14" s="54">
        <v>1</v>
      </c>
      <c r="AQ14" s="54">
        <v>1</v>
      </c>
      <c r="AR14" s="54">
        <v>1</v>
      </c>
      <c r="AS14" s="54">
        <v>1</v>
      </c>
      <c r="AT14" s="54">
        <v>1</v>
      </c>
      <c r="AU14">
        <f t="shared" si="17"/>
        <v>0.83000000000001606</v>
      </c>
      <c r="AV14">
        <f t="shared" si="18"/>
        <v>19.851111111111113</v>
      </c>
      <c r="AW14" s="54">
        <f t="shared" si="19"/>
        <v>16.859259259259257</v>
      </c>
      <c r="AX14">
        <f t="shared" si="20"/>
        <v>19.108888888888892</v>
      </c>
      <c r="AY14" s="54">
        <v>1</v>
      </c>
      <c r="AZ14" s="54">
        <v>1</v>
      </c>
      <c r="BA14" s="54">
        <v>1</v>
      </c>
      <c r="BB14">
        <v>11</v>
      </c>
      <c r="BG14">
        <f t="shared" si="3"/>
        <v>148.14814814814815</v>
      </c>
      <c r="BH14" s="11">
        <f t="shared" si="21"/>
        <v>9.3750000000000016E-5</v>
      </c>
    </row>
    <row r="15" spans="1:67" ht="32" x14ac:dyDescent="0.2">
      <c r="A15" s="3">
        <v>12</v>
      </c>
      <c r="B15" s="19" t="s">
        <v>1342</v>
      </c>
      <c r="C15" s="3" t="s">
        <v>192</v>
      </c>
      <c r="D15">
        <v>1</v>
      </c>
      <c r="E15">
        <v>1</v>
      </c>
      <c r="F15">
        <f t="shared" si="4"/>
        <v>1</v>
      </c>
      <c r="G15">
        <f t="shared" si="5"/>
        <v>13</v>
      </c>
      <c r="H15">
        <f t="shared" si="6"/>
        <v>13</v>
      </c>
      <c r="I15" s="54">
        <f t="shared" si="7"/>
        <v>52</v>
      </c>
      <c r="J15">
        <v>17</v>
      </c>
      <c r="K15">
        <f t="shared" si="8"/>
        <v>1.3076923076923077</v>
      </c>
      <c r="L15">
        <f t="shared" si="9"/>
        <v>51</v>
      </c>
      <c r="M15" s="2">
        <f t="shared" si="10"/>
        <v>3.9230769230769229</v>
      </c>
      <c r="N15" s="30">
        <v>1</v>
      </c>
      <c r="O15">
        <v>1</v>
      </c>
      <c r="P15" s="33">
        <v>0</v>
      </c>
      <c r="Q15" s="30">
        <v>1</v>
      </c>
      <c r="R15" s="54">
        <v>1</v>
      </c>
      <c r="S15">
        <v>1</v>
      </c>
      <c r="T15">
        <f t="shared" si="11"/>
        <v>1</v>
      </c>
      <c r="U15">
        <v>1</v>
      </c>
      <c r="V15">
        <v>1</v>
      </c>
      <c r="W15">
        <f t="shared" si="12"/>
        <v>0</v>
      </c>
      <c r="X15">
        <f t="shared" si="13"/>
        <v>1</v>
      </c>
      <c r="Y15" s="54">
        <v>1</v>
      </c>
      <c r="Z15" s="54">
        <v>1</v>
      </c>
      <c r="AA15" s="54">
        <v>1</v>
      </c>
      <c r="AB15" s="54">
        <v>1</v>
      </c>
      <c r="AC15" s="54">
        <v>1</v>
      </c>
      <c r="AD15" s="54">
        <v>0</v>
      </c>
      <c r="AE15" s="54">
        <v>1</v>
      </c>
      <c r="AF15">
        <f t="shared" si="14"/>
        <v>1</v>
      </c>
      <c r="AG15" s="54">
        <v>1</v>
      </c>
      <c r="AH15">
        <f t="shared" si="15"/>
        <v>1</v>
      </c>
      <c r="AI15" s="54">
        <v>1</v>
      </c>
      <c r="AJ15" s="54">
        <v>1</v>
      </c>
      <c r="AK15">
        <f t="shared" si="16"/>
        <v>1</v>
      </c>
      <c r="AL15" s="54">
        <v>1</v>
      </c>
      <c r="AM15" s="54">
        <v>1</v>
      </c>
      <c r="AN15" s="54">
        <v>1</v>
      </c>
      <c r="AO15" s="54">
        <v>1</v>
      </c>
      <c r="AP15" s="54">
        <v>1</v>
      </c>
      <c r="AQ15" s="54">
        <v>1</v>
      </c>
      <c r="AR15" s="54">
        <v>1</v>
      </c>
      <c r="AS15" s="54">
        <v>1</v>
      </c>
      <c r="AT15" s="54">
        <v>1</v>
      </c>
      <c r="AU15">
        <f t="shared" si="17"/>
        <v>83.009230769230797</v>
      </c>
      <c r="AV15">
        <f t="shared" si="18"/>
        <v>4.9107692307692297</v>
      </c>
      <c r="AW15" s="54">
        <f t="shared" si="19"/>
        <v>4.990769230769228</v>
      </c>
      <c r="AX15">
        <f t="shared" si="20"/>
        <v>3.5476923076923086</v>
      </c>
      <c r="AY15" s="54">
        <v>1</v>
      </c>
      <c r="AZ15" s="54">
        <v>1</v>
      </c>
      <c r="BA15" s="54">
        <v>1</v>
      </c>
      <c r="BB15">
        <v>1</v>
      </c>
      <c r="BG15">
        <f t="shared" si="3"/>
        <v>76.923076923076934</v>
      </c>
      <c r="BH15" s="11">
        <f t="shared" si="21"/>
        <v>4.5138888888888894E-5</v>
      </c>
    </row>
    <row r="16" spans="1:67" ht="32" x14ac:dyDescent="0.2">
      <c r="A16" s="3">
        <v>13</v>
      </c>
      <c r="B16" s="19" t="s">
        <v>1343</v>
      </c>
      <c r="C16" s="3" t="s">
        <v>192</v>
      </c>
      <c r="D16">
        <v>1</v>
      </c>
      <c r="E16">
        <v>1</v>
      </c>
      <c r="F16">
        <f t="shared" si="4"/>
        <v>1</v>
      </c>
      <c r="G16">
        <f t="shared" si="5"/>
        <v>13</v>
      </c>
      <c r="H16">
        <f t="shared" si="6"/>
        <v>13</v>
      </c>
      <c r="I16" s="54">
        <f t="shared" si="7"/>
        <v>53</v>
      </c>
      <c r="J16">
        <v>17</v>
      </c>
      <c r="K16">
        <f t="shared" si="8"/>
        <v>1.3076923076923077</v>
      </c>
      <c r="L16">
        <f t="shared" si="9"/>
        <v>52</v>
      </c>
      <c r="M16" s="2">
        <f t="shared" si="10"/>
        <v>4</v>
      </c>
      <c r="N16" s="30">
        <v>1</v>
      </c>
      <c r="O16">
        <v>1</v>
      </c>
      <c r="P16" s="33">
        <v>0</v>
      </c>
      <c r="Q16" s="30">
        <v>1</v>
      </c>
      <c r="R16" s="54">
        <v>1</v>
      </c>
      <c r="S16">
        <v>1</v>
      </c>
      <c r="T16">
        <f t="shared" si="11"/>
        <v>1</v>
      </c>
      <c r="U16">
        <v>1</v>
      </c>
      <c r="V16">
        <v>1</v>
      </c>
      <c r="W16">
        <f t="shared" si="12"/>
        <v>0</v>
      </c>
      <c r="X16">
        <f t="shared" si="13"/>
        <v>1</v>
      </c>
      <c r="Y16" s="54">
        <v>1</v>
      </c>
      <c r="Z16" s="54">
        <v>1</v>
      </c>
      <c r="AA16" s="54">
        <v>1</v>
      </c>
      <c r="AB16" s="54">
        <v>1</v>
      </c>
      <c r="AC16" s="54">
        <v>1</v>
      </c>
      <c r="AD16" s="54">
        <v>0</v>
      </c>
      <c r="AE16" s="54">
        <v>1</v>
      </c>
      <c r="AF16">
        <f t="shared" si="14"/>
        <v>1</v>
      </c>
      <c r="AG16" s="54">
        <v>1</v>
      </c>
      <c r="AH16">
        <f t="shared" si="15"/>
        <v>1</v>
      </c>
      <c r="AI16" s="54">
        <v>1</v>
      </c>
      <c r="AJ16" s="54">
        <v>1</v>
      </c>
      <c r="AK16">
        <f t="shared" si="16"/>
        <v>1</v>
      </c>
      <c r="AL16" s="54">
        <v>1</v>
      </c>
      <c r="AM16" s="54">
        <v>1</v>
      </c>
      <c r="AN16" s="54">
        <v>1</v>
      </c>
      <c r="AO16" s="54">
        <v>1</v>
      </c>
      <c r="AP16" s="54">
        <v>1</v>
      </c>
      <c r="AQ16" s="54">
        <v>1</v>
      </c>
      <c r="AR16" s="54">
        <v>1</v>
      </c>
      <c r="AS16" s="54">
        <v>1</v>
      </c>
      <c r="AT16" s="54">
        <v>1</v>
      </c>
      <c r="AU16">
        <f t="shared" si="17"/>
        <v>83.009230769230797</v>
      </c>
      <c r="AV16">
        <f t="shared" si="18"/>
        <v>4.9107692307692297</v>
      </c>
      <c r="AW16" s="54">
        <f t="shared" si="19"/>
        <v>5.4430769230769229</v>
      </c>
      <c r="AX16">
        <f t="shared" si="20"/>
        <v>3.91</v>
      </c>
      <c r="AY16" s="54">
        <v>1</v>
      </c>
      <c r="AZ16" s="54">
        <v>1</v>
      </c>
      <c r="BA16" s="54">
        <v>1</v>
      </c>
      <c r="BB16">
        <v>0</v>
      </c>
      <c r="BG16">
        <f t="shared" si="3"/>
        <v>76.923076923076934</v>
      </c>
      <c r="BH16" s="11">
        <f t="shared" si="21"/>
        <v>4.5138888888888894E-5</v>
      </c>
    </row>
    <row r="17" spans="1:60" ht="64" x14ac:dyDescent="0.2">
      <c r="A17" s="3">
        <v>14</v>
      </c>
      <c r="B17" s="19" t="s">
        <v>1316</v>
      </c>
      <c r="C17" s="3" t="s">
        <v>192</v>
      </c>
      <c r="D17">
        <v>1</v>
      </c>
      <c r="E17">
        <v>1</v>
      </c>
      <c r="F17">
        <f t="shared" si="4"/>
        <v>1</v>
      </c>
      <c r="G17">
        <f t="shared" si="5"/>
        <v>25</v>
      </c>
      <c r="H17">
        <f t="shared" si="6"/>
        <v>25</v>
      </c>
      <c r="I17" s="54">
        <f t="shared" si="7"/>
        <v>128</v>
      </c>
      <c r="J17">
        <v>40</v>
      </c>
      <c r="K17">
        <f t="shared" si="8"/>
        <v>1.6</v>
      </c>
      <c r="L17">
        <f t="shared" si="9"/>
        <v>127</v>
      </c>
      <c r="M17" s="2">
        <f t="shared" si="10"/>
        <v>5.08</v>
      </c>
      <c r="N17" s="31">
        <v>0</v>
      </c>
      <c r="O17">
        <v>0</v>
      </c>
      <c r="P17" s="32">
        <v>1</v>
      </c>
      <c r="Q17" s="30">
        <v>1</v>
      </c>
      <c r="R17" s="54">
        <v>1</v>
      </c>
      <c r="S17">
        <v>1</v>
      </c>
      <c r="T17">
        <f t="shared" si="11"/>
        <v>1</v>
      </c>
      <c r="U17">
        <v>1</v>
      </c>
      <c r="V17">
        <v>1</v>
      </c>
      <c r="W17">
        <f t="shared" si="12"/>
        <v>1</v>
      </c>
      <c r="X17">
        <f t="shared" si="13"/>
        <v>1</v>
      </c>
      <c r="Y17" s="54">
        <v>0</v>
      </c>
      <c r="Z17" s="54">
        <v>1</v>
      </c>
      <c r="AA17" s="54">
        <v>1</v>
      </c>
      <c r="AB17" s="54">
        <v>1</v>
      </c>
      <c r="AC17" s="54">
        <v>1</v>
      </c>
      <c r="AD17" s="54">
        <v>1</v>
      </c>
      <c r="AE17" s="54">
        <v>1</v>
      </c>
      <c r="AF17">
        <f t="shared" si="14"/>
        <v>1</v>
      </c>
      <c r="AG17" s="54">
        <v>1</v>
      </c>
      <c r="AH17">
        <f t="shared" si="15"/>
        <v>1</v>
      </c>
      <c r="AI17" s="54">
        <v>0</v>
      </c>
      <c r="AJ17" s="54">
        <v>1</v>
      </c>
      <c r="AK17">
        <f t="shared" si="16"/>
        <v>1</v>
      </c>
      <c r="AL17" s="54">
        <v>1</v>
      </c>
      <c r="AM17" s="54">
        <v>0</v>
      </c>
      <c r="AN17" s="54">
        <v>1</v>
      </c>
      <c r="AO17" s="54">
        <v>1</v>
      </c>
      <c r="AP17" s="54">
        <v>1</v>
      </c>
      <c r="AQ17" s="54">
        <v>1</v>
      </c>
      <c r="AR17" s="54">
        <v>1</v>
      </c>
      <c r="AS17" s="54">
        <v>1</v>
      </c>
      <c r="AT17" s="54">
        <v>1</v>
      </c>
      <c r="AU17">
        <f t="shared" si="17"/>
        <v>46.100000000000023</v>
      </c>
      <c r="AV17">
        <f t="shared" si="18"/>
        <v>13.040000000000003</v>
      </c>
      <c r="AW17" s="54">
        <f t="shared" si="19"/>
        <v>12.886399999999995</v>
      </c>
      <c r="AX17">
        <f t="shared" si="20"/>
        <v>14.9968</v>
      </c>
      <c r="AY17" s="54">
        <v>0</v>
      </c>
      <c r="AZ17" s="54">
        <v>1</v>
      </c>
      <c r="BA17" s="54">
        <v>1</v>
      </c>
      <c r="BB17">
        <v>7</v>
      </c>
      <c r="BG17">
        <f t="shared" si="3"/>
        <v>40</v>
      </c>
      <c r="BH17" s="11">
        <f t="shared" si="21"/>
        <v>8.6805555555555545E-5</v>
      </c>
    </row>
    <row r="18" spans="1:60" ht="32" x14ac:dyDescent="0.2">
      <c r="A18" s="3" t="s">
        <v>165</v>
      </c>
      <c r="B18" s="19" t="s">
        <v>1437</v>
      </c>
      <c r="C18" s="22" t="s">
        <v>204</v>
      </c>
      <c r="D18">
        <v>1</v>
      </c>
      <c r="E18">
        <v>1</v>
      </c>
      <c r="F18">
        <f t="shared" si="4"/>
        <v>1</v>
      </c>
      <c r="G18">
        <f t="shared" si="5"/>
        <v>12</v>
      </c>
      <c r="H18">
        <f t="shared" si="6"/>
        <v>12</v>
      </c>
      <c r="I18" s="54">
        <f t="shared" si="7"/>
        <v>66</v>
      </c>
      <c r="J18">
        <v>18</v>
      </c>
      <c r="K18">
        <f t="shared" si="8"/>
        <v>1.5</v>
      </c>
      <c r="L18">
        <f t="shared" si="9"/>
        <v>64</v>
      </c>
      <c r="M18" s="2">
        <f t="shared" si="10"/>
        <v>5.333333333333333</v>
      </c>
      <c r="N18" s="30">
        <v>1</v>
      </c>
      <c r="O18">
        <v>1</v>
      </c>
      <c r="P18" s="32">
        <v>1</v>
      </c>
      <c r="Q18" s="30">
        <v>1</v>
      </c>
      <c r="R18" s="54">
        <v>1</v>
      </c>
      <c r="S18">
        <v>1</v>
      </c>
      <c r="T18">
        <f t="shared" si="11"/>
        <v>1</v>
      </c>
      <c r="U18">
        <v>1</v>
      </c>
      <c r="V18">
        <v>1</v>
      </c>
      <c r="W18">
        <f t="shared" si="12"/>
        <v>1</v>
      </c>
      <c r="X18">
        <f t="shared" si="13"/>
        <v>1</v>
      </c>
      <c r="Y18" s="54">
        <v>1</v>
      </c>
      <c r="Z18" s="54">
        <v>1</v>
      </c>
      <c r="AA18" s="54">
        <v>1</v>
      </c>
      <c r="AB18" s="54">
        <v>1</v>
      </c>
      <c r="AC18" s="54">
        <v>1</v>
      </c>
      <c r="AD18" s="54">
        <v>1</v>
      </c>
      <c r="AE18" s="54">
        <v>1</v>
      </c>
      <c r="AF18">
        <f t="shared" si="14"/>
        <v>2</v>
      </c>
      <c r="AG18" s="54">
        <v>1</v>
      </c>
      <c r="AH18">
        <f t="shared" si="15"/>
        <v>1</v>
      </c>
      <c r="AI18" s="54">
        <v>1</v>
      </c>
      <c r="AJ18" s="54">
        <v>1</v>
      </c>
      <c r="AK18">
        <f t="shared" si="16"/>
        <v>1</v>
      </c>
      <c r="AL18" s="54">
        <v>1</v>
      </c>
      <c r="AM18" s="54">
        <v>1</v>
      </c>
      <c r="AN18" s="54">
        <v>0</v>
      </c>
      <c r="AO18" s="54">
        <v>1</v>
      </c>
      <c r="AP18" s="54">
        <v>1</v>
      </c>
      <c r="AQ18" s="54">
        <v>1</v>
      </c>
      <c r="AR18" s="54">
        <v>0</v>
      </c>
      <c r="AS18" s="54">
        <v>1</v>
      </c>
      <c r="AT18" s="54">
        <v>1</v>
      </c>
      <c r="AU18">
        <f t="shared" si="17"/>
        <v>67.755000000000024</v>
      </c>
      <c r="AV18">
        <f t="shared" si="18"/>
        <v>6.7900000000000027</v>
      </c>
      <c r="AW18" s="54">
        <f t="shared" si="19"/>
        <v>13.093333333333334</v>
      </c>
      <c r="AX18">
        <f t="shared" si="20"/>
        <v>9.6899999999999977</v>
      </c>
      <c r="AY18" s="54">
        <v>1</v>
      </c>
      <c r="AZ18" s="54">
        <v>1</v>
      </c>
      <c r="BA18" s="54">
        <v>1</v>
      </c>
      <c r="BB18">
        <v>5</v>
      </c>
      <c r="BG18">
        <f t="shared" si="3"/>
        <v>166.66666666666666</v>
      </c>
      <c r="BH18" s="11">
        <f t="shared" si="21"/>
        <v>4.1666666666666665E-5</v>
      </c>
    </row>
    <row r="19" spans="1:60" ht="48" x14ac:dyDescent="0.2">
      <c r="A19" s="3" t="s">
        <v>166</v>
      </c>
      <c r="B19" s="19" t="s">
        <v>1438</v>
      </c>
      <c r="C19" s="22" t="s">
        <v>204</v>
      </c>
      <c r="D19">
        <v>1</v>
      </c>
      <c r="E19">
        <v>1</v>
      </c>
      <c r="F19">
        <f t="shared" si="4"/>
        <v>1</v>
      </c>
      <c r="G19">
        <f t="shared" si="5"/>
        <v>15</v>
      </c>
      <c r="H19">
        <f t="shared" si="6"/>
        <v>15</v>
      </c>
      <c r="I19" s="54">
        <f t="shared" si="7"/>
        <v>83</v>
      </c>
      <c r="J19">
        <v>26</v>
      </c>
      <c r="K19">
        <f t="shared" si="8"/>
        <v>1.7333333333333334</v>
      </c>
      <c r="L19">
        <f t="shared" si="9"/>
        <v>81</v>
      </c>
      <c r="M19" s="2">
        <f t="shared" si="10"/>
        <v>5.4</v>
      </c>
      <c r="N19" s="30">
        <v>1</v>
      </c>
      <c r="O19">
        <v>1</v>
      </c>
      <c r="P19" s="32">
        <v>1</v>
      </c>
      <c r="Q19" s="30">
        <v>1</v>
      </c>
      <c r="R19" s="54">
        <v>1</v>
      </c>
      <c r="S19">
        <v>1</v>
      </c>
      <c r="T19">
        <f t="shared" si="11"/>
        <v>1</v>
      </c>
      <c r="U19">
        <v>1</v>
      </c>
      <c r="V19">
        <v>1</v>
      </c>
      <c r="W19">
        <f t="shared" si="12"/>
        <v>1</v>
      </c>
      <c r="X19">
        <f t="shared" si="13"/>
        <v>1</v>
      </c>
      <c r="Y19" s="54">
        <v>0</v>
      </c>
      <c r="Z19" s="54">
        <v>1</v>
      </c>
      <c r="AA19" s="54">
        <v>1</v>
      </c>
      <c r="AB19" s="54">
        <v>1</v>
      </c>
      <c r="AC19" s="54">
        <v>1</v>
      </c>
      <c r="AD19" s="54">
        <v>1</v>
      </c>
      <c r="AE19" s="54">
        <v>1</v>
      </c>
      <c r="AF19">
        <f t="shared" si="14"/>
        <v>2</v>
      </c>
      <c r="AG19" s="54">
        <v>1</v>
      </c>
      <c r="AH19">
        <f t="shared" si="15"/>
        <v>1</v>
      </c>
      <c r="AI19" s="54">
        <v>1</v>
      </c>
      <c r="AJ19" s="54">
        <v>1</v>
      </c>
      <c r="AK19">
        <f t="shared" si="16"/>
        <v>1</v>
      </c>
      <c r="AL19" s="54">
        <v>1</v>
      </c>
      <c r="AM19" s="54">
        <v>1</v>
      </c>
      <c r="AN19" s="54">
        <v>1</v>
      </c>
      <c r="AO19" s="54">
        <v>1</v>
      </c>
      <c r="AP19" s="54">
        <v>1</v>
      </c>
      <c r="AQ19" s="54">
        <v>1</v>
      </c>
      <c r="AR19" s="54">
        <v>0</v>
      </c>
      <c r="AS19" s="54">
        <v>1</v>
      </c>
      <c r="AT19" s="54">
        <v>1</v>
      </c>
      <c r="AU19">
        <f t="shared" si="17"/>
        <v>44.970000000000027</v>
      </c>
      <c r="AV19">
        <f t="shared" si="18"/>
        <v>10.713333333333338</v>
      </c>
      <c r="AW19" s="54">
        <f t="shared" si="19"/>
        <v>13.978666666666669</v>
      </c>
      <c r="AX19">
        <f t="shared" si="20"/>
        <v>11.503999999999998</v>
      </c>
      <c r="AY19" s="54">
        <v>1</v>
      </c>
      <c r="AZ19" s="54">
        <v>1</v>
      </c>
      <c r="BA19" s="54">
        <v>1</v>
      </c>
      <c r="BB19">
        <v>5</v>
      </c>
      <c r="BG19">
        <f t="shared" si="3"/>
        <v>133.33333333333334</v>
      </c>
      <c r="BH19" s="11">
        <f t="shared" si="21"/>
        <v>5.208333333333333E-5</v>
      </c>
    </row>
    <row r="20" spans="1:60" ht="32" x14ac:dyDescent="0.2">
      <c r="A20" s="3" t="s">
        <v>167</v>
      </c>
      <c r="B20" s="19" t="s">
        <v>1346</v>
      </c>
      <c r="C20" s="22" t="s">
        <v>204</v>
      </c>
      <c r="D20">
        <v>1</v>
      </c>
      <c r="E20">
        <v>1</v>
      </c>
      <c r="F20">
        <f t="shared" si="4"/>
        <v>1</v>
      </c>
      <c r="G20">
        <f t="shared" si="5"/>
        <v>12</v>
      </c>
      <c r="H20">
        <f t="shared" si="6"/>
        <v>12</v>
      </c>
      <c r="I20" s="54">
        <f t="shared" si="7"/>
        <v>63</v>
      </c>
      <c r="J20">
        <v>18</v>
      </c>
      <c r="K20">
        <f t="shared" si="8"/>
        <v>1.5</v>
      </c>
      <c r="L20">
        <f t="shared" si="9"/>
        <v>61</v>
      </c>
      <c r="M20" s="2">
        <f t="shared" si="10"/>
        <v>5.083333333333333</v>
      </c>
      <c r="N20" s="30">
        <v>1</v>
      </c>
      <c r="O20">
        <v>1</v>
      </c>
      <c r="P20" s="32">
        <v>1</v>
      </c>
      <c r="Q20" s="30">
        <v>1</v>
      </c>
      <c r="R20" s="54">
        <v>1</v>
      </c>
      <c r="S20">
        <v>1</v>
      </c>
      <c r="T20">
        <f t="shared" si="11"/>
        <v>1</v>
      </c>
      <c r="U20">
        <v>1</v>
      </c>
      <c r="V20">
        <v>1</v>
      </c>
      <c r="W20">
        <f t="shared" si="12"/>
        <v>1</v>
      </c>
      <c r="X20">
        <f t="shared" si="13"/>
        <v>1</v>
      </c>
      <c r="Y20" s="54">
        <v>0</v>
      </c>
      <c r="Z20" s="54">
        <v>1</v>
      </c>
      <c r="AA20" s="54">
        <v>1</v>
      </c>
      <c r="AB20" s="54">
        <v>1</v>
      </c>
      <c r="AC20" s="54">
        <v>1</v>
      </c>
      <c r="AD20" s="54">
        <v>1</v>
      </c>
      <c r="AE20" s="54">
        <v>1</v>
      </c>
      <c r="AF20">
        <f t="shared" si="14"/>
        <v>2</v>
      </c>
      <c r="AG20" s="54">
        <v>1</v>
      </c>
      <c r="AH20">
        <f t="shared" si="15"/>
        <v>1</v>
      </c>
      <c r="AI20" s="54">
        <v>1</v>
      </c>
      <c r="AJ20" s="54">
        <v>1</v>
      </c>
      <c r="AK20">
        <f t="shared" si="16"/>
        <v>1</v>
      </c>
      <c r="AL20" s="54">
        <v>1</v>
      </c>
      <c r="AM20" s="54">
        <v>1</v>
      </c>
      <c r="AN20" s="54">
        <v>1</v>
      </c>
      <c r="AO20" s="54">
        <v>1</v>
      </c>
      <c r="AP20" s="54">
        <v>1</v>
      </c>
      <c r="AQ20" s="54">
        <v>1</v>
      </c>
      <c r="AR20" s="54">
        <v>0</v>
      </c>
      <c r="AS20" s="54">
        <v>1</v>
      </c>
      <c r="AT20" s="54">
        <v>1</v>
      </c>
      <c r="AU20">
        <f t="shared" si="17"/>
        <v>67.755000000000024</v>
      </c>
      <c r="AV20">
        <f t="shared" si="18"/>
        <v>6.7900000000000027</v>
      </c>
      <c r="AW20" s="54">
        <f t="shared" si="19"/>
        <v>11.623333333333335</v>
      </c>
      <c r="AX20">
        <f t="shared" si="20"/>
        <v>8.5124999999999993</v>
      </c>
      <c r="AY20" s="54">
        <v>1</v>
      </c>
      <c r="AZ20" s="54">
        <v>1</v>
      </c>
      <c r="BA20" s="54">
        <v>1</v>
      </c>
      <c r="BB20">
        <v>4</v>
      </c>
      <c r="BG20">
        <f t="shared" si="3"/>
        <v>166.66666666666666</v>
      </c>
      <c r="BH20" s="11">
        <f t="shared" si="21"/>
        <v>4.1666666666666665E-5</v>
      </c>
    </row>
    <row r="21" spans="1:60" ht="48" x14ac:dyDescent="0.2">
      <c r="A21" s="3">
        <v>16</v>
      </c>
      <c r="B21" s="19" t="s">
        <v>1347</v>
      </c>
      <c r="C21" s="3" t="s">
        <v>192</v>
      </c>
      <c r="D21">
        <v>1</v>
      </c>
      <c r="E21">
        <v>1</v>
      </c>
      <c r="F21">
        <f t="shared" si="4"/>
        <v>1</v>
      </c>
      <c r="G21">
        <f t="shared" si="5"/>
        <v>15</v>
      </c>
      <c r="H21">
        <f t="shared" si="6"/>
        <v>15</v>
      </c>
      <c r="I21" s="54">
        <f t="shared" si="7"/>
        <v>71</v>
      </c>
      <c r="J21">
        <v>25</v>
      </c>
      <c r="K21">
        <f t="shared" si="8"/>
        <v>1.6666666666666667</v>
      </c>
      <c r="L21">
        <f t="shared" si="9"/>
        <v>70</v>
      </c>
      <c r="M21" s="2">
        <f t="shared" si="10"/>
        <v>4.666666666666667</v>
      </c>
      <c r="N21" s="31">
        <v>0</v>
      </c>
      <c r="O21">
        <v>1</v>
      </c>
      <c r="P21" s="32">
        <v>1</v>
      </c>
      <c r="Q21" s="31">
        <v>0</v>
      </c>
      <c r="R21" s="54">
        <v>1</v>
      </c>
      <c r="S21">
        <v>1</v>
      </c>
      <c r="T21">
        <f t="shared" si="11"/>
        <v>0</v>
      </c>
      <c r="U21">
        <v>1</v>
      </c>
      <c r="V21">
        <v>1</v>
      </c>
      <c r="W21">
        <f t="shared" si="12"/>
        <v>0</v>
      </c>
      <c r="X21">
        <f t="shared" si="13"/>
        <v>1</v>
      </c>
      <c r="Y21" s="54">
        <v>1</v>
      </c>
      <c r="Z21" s="54">
        <v>1</v>
      </c>
      <c r="AA21" s="54">
        <v>1</v>
      </c>
      <c r="AB21" s="54">
        <v>1</v>
      </c>
      <c r="AC21" s="54">
        <v>1</v>
      </c>
      <c r="AD21" s="54">
        <v>1</v>
      </c>
      <c r="AE21" s="54">
        <v>1</v>
      </c>
      <c r="AF21">
        <f t="shared" si="14"/>
        <v>1</v>
      </c>
      <c r="AG21" s="54">
        <v>1</v>
      </c>
      <c r="AH21">
        <f t="shared" si="15"/>
        <v>1</v>
      </c>
      <c r="AI21" s="54">
        <v>0</v>
      </c>
      <c r="AJ21" s="54">
        <v>1</v>
      </c>
      <c r="AK21">
        <f t="shared" si="16"/>
        <v>1</v>
      </c>
      <c r="AL21" s="54">
        <v>1</v>
      </c>
      <c r="AM21" s="54">
        <v>1</v>
      </c>
      <c r="AN21" s="54">
        <v>1</v>
      </c>
      <c r="AO21" s="54">
        <v>1</v>
      </c>
      <c r="AP21" s="54">
        <v>1</v>
      </c>
      <c r="AQ21" s="54">
        <v>1</v>
      </c>
      <c r="AR21" s="54">
        <v>1</v>
      </c>
      <c r="AS21" s="54">
        <v>1</v>
      </c>
      <c r="AT21" s="54">
        <v>1</v>
      </c>
      <c r="AU21">
        <f t="shared" si="17"/>
        <v>50.610000000000014</v>
      </c>
      <c r="AV21">
        <f t="shared" si="18"/>
        <v>9.9266666666666694</v>
      </c>
      <c r="AW21" s="54">
        <f t="shared" si="19"/>
        <v>9.6666666666666714</v>
      </c>
      <c r="AX21">
        <f t="shared" si="20"/>
        <v>8.0500000000000007</v>
      </c>
      <c r="AY21" s="54">
        <v>0</v>
      </c>
      <c r="AZ21" s="54">
        <v>1</v>
      </c>
      <c r="BA21" s="54">
        <v>1</v>
      </c>
      <c r="BB21">
        <v>4</v>
      </c>
      <c r="BG21">
        <f t="shared" si="3"/>
        <v>66.666666666666671</v>
      </c>
      <c r="BH21" s="11">
        <f t="shared" si="21"/>
        <v>5.208333333333333E-5</v>
      </c>
    </row>
    <row r="22" spans="1:60" ht="32" x14ac:dyDescent="0.2">
      <c r="A22" s="3">
        <v>17</v>
      </c>
      <c r="B22" s="19" t="s">
        <v>1319</v>
      </c>
      <c r="C22" s="3" t="s">
        <v>192</v>
      </c>
      <c r="D22">
        <v>1</v>
      </c>
      <c r="E22">
        <v>1</v>
      </c>
      <c r="F22">
        <f t="shared" si="4"/>
        <v>1</v>
      </c>
      <c r="G22">
        <f t="shared" si="5"/>
        <v>10</v>
      </c>
      <c r="H22">
        <f t="shared" si="6"/>
        <v>10</v>
      </c>
      <c r="I22" s="54">
        <f t="shared" si="7"/>
        <v>61</v>
      </c>
      <c r="J22">
        <v>20</v>
      </c>
      <c r="K22">
        <f t="shared" si="8"/>
        <v>2</v>
      </c>
      <c r="L22">
        <f t="shared" si="9"/>
        <v>58</v>
      </c>
      <c r="M22" s="2">
        <f t="shared" si="10"/>
        <v>5.8</v>
      </c>
      <c r="N22" s="31">
        <v>0</v>
      </c>
      <c r="O22">
        <v>1</v>
      </c>
      <c r="P22" s="32">
        <v>1</v>
      </c>
      <c r="Q22" s="31">
        <v>0</v>
      </c>
      <c r="R22" s="54">
        <v>1</v>
      </c>
      <c r="S22">
        <v>1</v>
      </c>
      <c r="T22">
        <f t="shared" si="11"/>
        <v>0</v>
      </c>
      <c r="U22">
        <v>1</v>
      </c>
      <c r="V22">
        <v>1</v>
      </c>
      <c r="W22">
        <f t="shared" si="12"/>
        <v>0</v>
      </c>
      <c r="X22">
        <f t="shared" si="13"/>
        <v>1</v>
      </c>
      <c r="Y22" s="54">
        <v>1</v>
      </c>
      <c r="Z22" s="54">
        <v>1</v>
      </c>
      <c r="AA22" s="54">
        <v>1</v>
      </c>
      <c r="AB22" s="54">
        <v>1</v>
      </c>
      <c r="AC22" s="54">
        <v>1</v>
      </c>
      <c r="AD22" s="54">
        <v>0</v>
      </c>
      <c r="AE22" s="54">
        <v>1</v>
      </c>
      <c r="AF22">
        <f t="shared" si="14"/>
        <v>3</v>
      </c>
      <c r="AG22" s="54">
        <v>1</v>
      </c>
      <c r="AH22">
        <f t="shared" si="15"/>
        <v>1</v>
      </c>
      <c r="AI22" s="54">
        <v>1</v>
      </c>
      <c r="AJ22" s="54">
        <v>1</v>
      </c>
      <c r="AK22">
        <f t="shared" si="16"/>
        <v>1</v>
      </c>
      <c r="AL22" s="54">
        <v>1</v>
      </c>
      <c r="AM22" s="54">
        <v>1</v>
      </c>
      <c r="AN22" s="54">
        <v>1</v>
      </c>
      <c r="AO22" s="54">
        <v>1</v>
      </c>
      <c r="AP22" s="54">
        <v>1</v>
      </c>
      <c r="AQ22" s="54">
        <v>1</v>
      </c>
      <c r="AR22" s="54">
        <v>1</v>
      </c>
      <c r="AS22" s="54">
        <v>1</v>
      </c>
      <c r="AT22" s="54">
        <v>1</v>
      </c>
      <c r="AU22">
        <f t="shared" si="17"/>
        <v>27.485000000000021</v>
      </c>
      <c r="AV22">
        <f t="shared" si="18"/>
        <v>11.91</v>
      </c>
      <c r="AW22" s="54">
        <f t="shared" si="19"/>
        <v>15.343999999999991</v>
      </c>
      <c r="AX22">
        <f t="shared" si="20"/>
        <v>10.887999999999998</v>
      </c>
      <c r="AY22" s="54">
        <v>1</v>
      </c>
      <c r="AZ22" s="54">
        <v>1</v>
      </c>
      <c r="BA22" s="54">
        <v>1</v>
      </c>
      <c r="BB22">
        <v>4</v>
      </c>
      <c r="BG22">
        <f t="shared" si="3"/>
        <v>300</v>
      </c>
      <c r="BH22" s="11">
        <f t="shared" si="21"/>
        <v>3.4722222222222222E-5</v>
      </c>
    </row>
    <row r="23" spans="1:60" ht="48" x14ac:dyDescent="0.2">
      <c r="A23" s="3">
        <v>18</v>
      </c>
      <c r="B23" s="19" t="s">
        <v>1348</v>
      </c>
      <c r="C23" s="3" t="s">
        <v>192</v>
      </c>
      <c r="D23">
        <v>1</v>
      </c>
      <c r="E23">
        <v>1</v>
      </c>
      <c r="F23">
        <f t="shared" si="4"/>
        <v>1</v>
      </c>
      <c r="G23">
        <f t="shared" si="5"/>
        <v>16</v>
      </c>
      <c r="H23">
        <f t="shared" si="6"/>
        <v>16</v>
      </c>
      <c r="I23" s="54">
        <f t="shared" si="7"/>
        <v>91</v>
      </c>
      <c r="J23">
        <v>27</v>
      </c>
      <c r="K23">
        <f t="shared" si="8"/>
        <v>1.6875</v>
      </c>
      <c r="L23">
        <f t="shared" si="9"/>
        <v>90</v>
      </c>
      <c r="M23" s="2">
        <f t="shared" si="10"/>
        <v>5.625</v>
      </c>
      <c r="N23" s="31">
        <v>0</v>
      </c>
      <c r="O23">
        <v>1</v>
      </c>
      <c r="P23" s="32">
        <v>1</v>
      </c>
      <c r="Q23" s="30">
        <v>1</v>
      </c>
      <c r="R23" s="54">
        <v>0</v>
      </c>
      <c r="S23">
        <v>1</v>
      </c>
      <c r="T23">
        <f t="shared" si="11"/>
        <v>0</v>
      </c>
      <c r="U23">
        <v>1</v>
      </c>
      <c r="V23">
        <v>1</v>
      </c>
      <c r="W23">
        <f t="shared" si="12"/>
        <v>0</v>
      </c>
      <c r="X23">
        <f t="shared" si="13"/>
        <v>1</v>
      </c>
      <c r="Y23" s="54">
        <v>1</v>
      </c>
      <c r="Z23" s="54">
        <v>1</v>
      </c>
      <c r="AA23" s="54">
        <v>1</v>
      </c>
      <c r="AB23" s="54">
        <v>1</v>
      </c>
      <c r="AC23" s="54">
        <v>1</v>
      </c>
      <c r="AD23" s="54">
        <v>1</v>
      </c>
      <c r="AE23" s="54">
        <v>1</v>
      </c>
      <c r="AF23">
        <f t="shared" si="14"/>
        <v>1</v>
      </c>
      <c r="AG23" s="54">
        <v>0</v>
      </c>
      <c r="AH23">
        <f t="shared" si="15"/>
        <v>1</v>
      </c>
      <c r="AI23" s="54">
        <v>0</v>
      </c>
      <c r="AJ23" s="54">
        <v>1</v>
      </c>
      <c r="AK23">
        <f t="shared" si="16"/>
        <v>1</v>
      </c>
      <c r="AL23" s="54">
        <v>1</v>
      </c>
      <c r="AM23" s="54">
        <v>1</v>
      </c>
      <c r="AN23" s="54">
        <v>1</v>
      </c>
      <c r="AO23" s="54">
        <v>1</v>
      </c>
      <c r="AP23" s="54">
        <v>1</v>
      </c>
      <c r="AQ23" s="54">
        <v>1</v>
      </c>
      <c r="AR23" s="54">
        <v>1</v>
      </c>
      <c r="AS23" s="54">
        <v>1</v>
      </c>
      <c r="AT23" s="54">
        <v>1</v>
      </c>
      <c r="AU23">
        <f t="shared" si="17"/>
        <v>47.832500000000024</v>
      </c>
      <c r="AV23">
        <f t="shared" si="18"/>
        <v>10.562500000000004</v>
      </c>
      <c r="AW23" s="54">
        <f t="shared" si="19"/>
        <v>15.424999999999994</v>
      </c>
      <c r="AX23">
        <f t="shared" si="20"/>
        <v>13.063749999999999</v>
      </c>
      <c r="AY23" s="54">
        <v>1</v>
      </c>
      <c r="AZ23" s="54">
        <v>1</v>
      </c>
      <c r="BA23" s="54">
        <v>1</v>
      </c>
      <c r="BB23">
        <v>5</v>
      </c>
      <c r="BG23">
        <f t="shared" si="3"/>
        <v>62.5</v>
      </c>
      <c r="BH23" s="11">
        <f t="shared" si="21"/>
        <v>5.5555555555555558E-5</v>
      </c>
    </row>
    <row r="24" spans="1:60" ht="64" x14ac:dyDescent="0.2">
      <c r="A24" s="3">
        <v>19</v>
      </c>
      <c r="B24" s="19" t="s">
        <v>1439</v>
      </c>
      <c r="C24" s="22" t="s">
        <v>204</v>
      </c>
      <c r="D24">
        <v>1</v>
      </c>
      <c r="E24">
        <v>1</v>
      </c>
      <c r="F24">
        <f t="shared" si="4"/>
        <v>1</v>
      </c>
      <c r="G24">
        <f t="shared" si="5"/>
        <v>23</v>
      </c>
      <c r="H24">
        <f t="shared" si="6"/>
        <v>23</v>
      </c>
      <c r="I24" s="54">
        <f t="shared" si="7"/>
        <v>116</v>
      </c>
      <c r="J24">
        <v>38</v>
      </c>
      <c r="K24">
        <f t="shared" si="8"/>
        <v>1.6521739130434783</v>
      </c>
      <c r="L24">
        <f t="shared" si="9"/>
        <v>114</v>
      </c>
      <c r="M24" s="2">
        <f t="shared" si="10"/>
        <v>4.9565217391304346</v>
      </c>
      <c r="N24" s="31">
        <v>0</v>
      </c>
      <c r="O24">
        <v>0</v>
      </c>
      <c r="P24" s="33">
        <v>0</v>
      </c>
      <c r="Q24" s="31">
        <v>0</v>
      </c>
      <c r="R24" s="54">
        <v>1</v>
      </c>
      <c r="S24">
        <v>1</v>
      </c>
      <c r="T24">
        <f t="shared" si="11"/>
        <v>0</v>
      </c>
      <c r="U24">
        <v>1</v>
      </c>
      <c r="V24">
        <v>1</v>
      </c>
      <c r="W24">
        <f t="shared" si="12"/>
        <v>0</v>
      </c>
      <c r="X24">
        <f t="shared" si="13"/>
        <v>1</v>
      </c>
      <c r="Y24" s="54">
        <v>1</v>
      </c>
      <c r="Z24" s="54">
        <v>1</v>
      </c>
      <c r="AA24" s="54">
        <v>0</v>
      </c>
      <c r="AB24" s="54">
        <v>1</v>
      </c>
      <c r="AC24" s="54">
        <v>1</v>
      </c>
      <c r="AD24" s="54">
        <v>1</v>
      </c>
      <c r="AE24" s="54">
        <v>1</v>
      </c>
      <c r="AF24">
        <f t="shared" si="14"/>
        <v>2</v>
      </c>
      <c r="AG24" s="54">
        <v>1</v>
      </c>
      <c r="AH24">
        <f t="shared" si="15"/>
        <v>1</v>
      </c>
      <c r="AI24" s="54">
        <v>0</v>
      </c>
      <c r="AJ24" s="54">
        <v>1</v>
      </c>
      <c r="AK24">
        <f t="shared" si="16"/>
        <v>1</v>
      </c>
      <c r="AL24" s="54">
        <v>0</v>
      </c>
      <c r="AM24" s="54">
        <v>1</v>
      </c>
      <c r="AN24" s="54">
        <v>1</v>
      </c>
      <c r="AO24" s="54">
        <v>1</v>
      </c>
      <c r="AP24" s="54">
        <v>1</v>
      </c>
      <c r="AQ24" s="54">
        <v>1</v>
      </c>
      <c r="AR24" s="54">
        <v>1</v>
      </c>
      <c r="AS24" s="54">
        <v>1</v>
      </c>
      <c r="AT24" s="54">
        <v>1</v>
      </c>
      <c r="AU24">
        <f t="shared" si="17"/>
        <v>43.716086956521764</v>
      </c>
      <c r="AV24">
        <f t="shared" si="18"/>
        <v>12.875652173913043</v>
      </c>
      <c r="AW24" s="54">
        <f t="shared" si="19"/>
        <v>12.057391304347821</v>
      </c>
      <c r="AX24">
        <f t="shared" si="20"/>
        <v>13.415217391304346</v>
      </c>
      <c r="AY24" s="54">
        <v>1</v>
      </c>
      <c r="AZ24" s="54">
        <v>1</v>
      </c>
      <c r="BA24" s="54">
        <v>1</v>
      </c>
      <c r="BB24">
        <v>4</v>
      </c>
      <c r="BG24">
        <f t="shared" si="3"/>
        <v>86.956521739130437</v>
      </c>
      <c r="BH24" s="11">
        <f t="shared" si="21"/>
        <v>7.9861111111111116E-5</v>
      </c>
    </row>
    <row r="25" spans="1:60" ht="48" x14ac:dyDescent="0.2">
      <c r="A25" s="3">
        <v>20</v>
      </c>
      <c r="B25" s="19" t="s">
        <v>1375</v>
      </c>
      <c r="C25" s="3" t="s">
        <v>192</v>
      </c>
      <c r="D25">
        <v>1</v>
      </c>
      <c r="E25">
        <v>1</v>
      </c>
      <c r="F25">
        <f t="shared" si="4"/>
        <v>1</v>
      </c>
      <c r="G25">
        <f t="shared" si="5"/>
        <v>18</v>
      </c>
      <c r="H25">
        <f t="shared" si="6"/>
        <v>18</v>
      </c>
      <c r="I25" s="54">
        <f t="shared" si="7"/>
        <v>92</v>
      </c>
      <c r="J25">
        <v>30</v>
      </c>
      <c r="K25">
        <f t="shared" si="8"/>
        <v>1.6666666666666667</v>
      </c>
      <c r="L25">
        <f t="shared" si="9"/>
        <v>91</v>
      </c>
      <c r="M25" s="2">
        <f t="shared" si="10"/>
        <v>5.0555555555555554</v>
      </c>
      <c r="N25" s="31">
        <v>0</v>
      </c>
      <c r="O25">
        <v>0</v>
      </c>
      <c r="P25" s="32">
        <v>1</v>
      </c>
      <c r="Q25" s="30">
        <v>1</v>
      </c>
      <c r="R25" s="54">
        <v>1</v>
      </c>
      <c r="S25">
        <v>1</v>
      </c>
      <c r="T25">
        <f t="shared" si="11"/>
        <v>1</v>
      </c>
      <c r="U25">
        <v>1</v>
      </c>
      <c r="V25">
        <v>1</v>
      </c>
      <c r="W25">
        <f t="shared" si="12"/>
        <v>1</v>
      </c>
      <c r="X25">
        <f t="shared" si="13"/>
        <v>1</v>
      </c>
      <c r="Y25" s="54">
        <v>1</v>
      </c>
      <c r="Z25" s="54">
        <v>1</v>
      </c>
      <c r="AA25" s="54">
        <v>1</v>
      </c>
      <c r="AB25" s="54">
        <v>1</v>
      </c>
      <c r="AC25" s="54">
        <v>1</v>
      </c>
      <c r="AD25" s="54">
        <v>1</v>
      </c>
      <c r="AE25" s="54">
        <v>1</v>
      </c>
      <c r="AF25">
        <f t="shared" si="14"/>
        <v>1</v>
      </c>
      <c r="AG25" s="54">
        <v>1</v>
      </c>
      <c r="AH25">
        <f t="shared" si="15"/>
        <v>1</v>
      </c>
      <c r="AI25" s="54">
        <v>1</v>
      </c>
      <c r="AJ25" s="54">
        <v>1</v>
      </c>
      <c r="AK25">
        <f t="shared" si="16"/>
        <v>1</v>
      </c>
      <c r="AL25" s="54">
        <v>1</v>
      </c>
      <c r="AM25" s="54">
        <v>0</v>
      </c>
      <c r="AN25" s="54">
        <v>1</v>
      </c>
      <c r="AO25" s="54">
        <v>0</v>
      </c>
      <c r="AP25" s="54">
        <v>1</v>
      </c>
      <c r="AQ25" s="54">
        <v>1</v>
      </c>
      <c r="AR25" s="54">
        <v>1</v>
      </c>
      <c r="AS25" s="54">
        <v>0</v>
      </c>
      <c r="AT25" s="54">
        <v>1</v>
      </c>
      <c r="AU25">
        <f t="shared" si="17"/>
        <v>47.565000000000012</v>
      </c>
      <c r="AV25">
        <f t="shared" si="18"/>
        <v>11.096666666666668</v>
      </c>
      <c r="AW25" s="54">
        <f t="shared" si="19"/>
        <v>12.282222222222217</v>
      </c>
      <c r="AX25">
        <f t="shared" si="20"/>
        <v>11.381666666666668</v>
      </c>
      <c r="AY25" s="54">
        <v>1</v>
      </c>
      <c r="AZ25" s="54">
        <v>1</v>
      </c>
      <c r="BA25" s="54">
        <v>1</v>
      </c>
      <c r="BB25">
        <v>5</v>
      </c>
      <c r="BG25">
        <f t="shared" si="3"/>
        <v>55.55555555555555</v>
      </c>
      <c r="BH25" s="11">
        <f t="shared" si="21"/>
        <v>6.2500000000000001E-5</v>
      </c>
    </row>
    <row r="26" spans="1:60" ht="48" x14ac:dyDescent="0.2">
      <c r="A26" s="3" t="s">
        <v>170</v>
      </c>
      <c r="B26" s="19" t="s">
        <v>1376</v>
      </c>
      <c r="C26" s="3" t="s">
        <v>192</v>
      </c>
      <c r="D26">
        <v>1</v>
      </c>
      <c r="E26">
        <v>1</v>
      </c>
      <c r="F26">
        <f t="shared" si="4"/>
        <v>1</v>
      </c>
      <c r="G26">
        <f t="shared" si="5"/>
        <v>14</v>
      </c>
      <c r="H26">
        <f t="shared" si="6"/>
        <v>14</v>
      </c>
      <c r="I26" s="54">
        <f t="shared" si="7"/>
        <v>81</v>
      </c>
      <c r="J26">
        <v>27</v>
      </c>
      <c r="K26">
        <f t="shared" si="8"/>
        <v>1.9285714285714286</v>
      </c>
      <c r="L26">
        <f t="shared" si="9"/>
        <v>79</v>
      </c>
      <c r="M26" s="2">
        <f t="shared" si="10"/>
        <v>5.6428571428571432</v>
      </c>
      <c r="N26" s="30">
        <v>1</v>
      </c>
      <c r="O26">
        <v>1</v>
      </c>
      <c r="P26" s="32">
        <v>1</v>
      </c>
      <c r="Q26" s="30">
        <v>1</v>
      </c>
      <c r="R26" s="54">
        <v>1</v>
      </c>
      <c r="S26">
        <v>1</v>
      </c>
      <c r="T26">
        <f t="shared" si="11"/>
        <v>1</v>
      </c>
      <c r="U26">
        <v>1</v>
      </c>
      <c r="V26">
        <v>1</v>
      </c>
      <c r="W26">
        <f t="shared" si="12"/>
        <v>1</v>
      </c>
      <c r="X26">
        <f t="shared" si="13"/>
        <v>1</v>
      </c>
      <c r="Y26" s="54">
        <v>1</v>
      </c>
      <c r="Z26" s="54">
        <v>1</v>
      </c>
      <c r="AA26" s="54">
        <v>0</v>
      </c>
      <c r="AB26" s="54">
        <v>1</v>
      </c>
      <c r="AC26" s="54">
        <v>1</v>
      </c>
      <c r="AD26" s="54">
        <v>1</v>
      </c>
      <c r="AE26" s="54">
        <v>1</v>
      </c>
      <c r="AF26">
        <f t="shared" si="14"/>
        <v>2</v>
      </c>
      <c r="AG26" s="54">
        <v>1</v>
      </c>
      <c r="AH26">
        <f t="shared" si="15"/>
        <v>1</v>
      </c>
      <c r="AI26" s="54">
        <v>0</v>
      </c>
      <c r="AJ26" s="54">
        <v>1</v>
      </c>
      <c r="AK26">
        <f t="shared" si="16"/>
        <v>1</v>
      </c>
      <c r="AL26" s="54">
        <v>0</v>
      </c>
      <c r="AM26" s="54">
        <v>1</v>
      </c>
      <c r="AN26" s="54">
        <v>1</v>
      </c>
      <c r="AO26" s="54">
        <v>1</v>
      </c>
      <c r="AP26" s="54">
        <v>1</v>
      </c>
      <c r="AQ26" s="54">
        <v>1</v>
      </c>
      <c r="AR26" s="54">
        <v>1</v>
      </c>
      <c r="AS26" s="54">
        <v>1</v>
      </c>
      <c r="AT26" s="54">
        <v>1</v>
      </c>
      <c r="AU26">
        <f t="shared" si="17"/>
        <v>29.467857142857163</v>
      </c>
      <c r="AV26">
        <f t="shared" si="18"/>
        <v>12.627142857142861</v>
      </c>
      <c r="AW26" s="54">
        <f t="shared" si="19"/>
        <v>15.265714285714292</v>
      </c>
      <c r="AX26">
        <f t="shared" si="20"/>
        <v>12.147857142857141</v>
      </c>
      <c r="AY26" s="54">
        <v>1</v>
      </c>
      <c r="AZ26" s="54">
        <v>1</v>
      </c>
      <c r="BA26" s="54">
        <v>1</v>
      </c>
      <c r="BB26">
        <v>4</v>
      </c>
      <c r="BG26">
        <f t="shared" si="3"/>
        <v>142.85714285714286</v>
      </c>
      <c r="BH26" s="11">
        <f t="shared" si="21"/>
        <v>4.8611111111111115E-5</v>
      </c>
    </row>
    <row r="27" spans="1:60" ht="48" x14ac:dyDescent="0.2">
      <c r="A27" s="3" t="s">
        <v>171</v>
      </c>
      <c r="B27" s="19" t="s">
        <v>1377</v>
      </c>
      <c r="C27" s="3" t="s">
        <v>192</v>
      </c>
      <c r="D27">
        <v>1</v>
      </c>
      <c r="E27">
        <v>1</v>
      </c>
      <c r="F27">
        <f t="shared" si="4"/>
        <v>1</v>
      </c>
      <c r="G27">
        <f t="shared" si="5"/>
        <v>14</v>
      </c>
      <c r="H27">
        <f t="shared" si="6"/>
        <v>14</v>
      </c>
      <c r="I27" s="54">
        <f t="shared" si="7"/>
        <v>81</v>
      </c>
      <c r="J27">
        <v>28</v>
      </c>
      <c r="K27">
        <f t="shared" si="8"/>
        <v>2</v>
      </c>
      <c r="L27">
        <f t="shared" si="9"/>
        <v>79</v>
      </c>
      <c r="M27" s="2">
        <f t="shared" si="10"/>
        <v>5.6428571428571432</v>
      </c>
      <c r="N27" s="30">
        <v>1</v>
      </c>
      <c r="O27">
        <v>1</v>
      </c>
      <c r="P27" s="32">
        <v>1</v>
      </c>
      <c r="Q27" s="30">
        <v>1</v>
      </c>
      <c r="R27" s="54">
        <v>1</v>
      </c>
      <c r="S27">
        <v>1</v>
      </c>
      <c r="T27">
        <f t="shared" si="11"/>
        <v>1</v>
      </c>
      <c r="U27">
        <v>1</v>
      </c>
      <c r="V27">
        <v>1</v>
      </c>
      <c r="W27">
        <f t="shared" si="12"/>
        <v>1</v>
      </c>
      <c r="X27">
        <f t="shared" si="13"/>
        <v>1</v>
      </c>
      <c r="Y27" s="54">
        <v>1</v>
      </c>
      <c r="Z27" s="54">
        <v>1</v>
      </c>
      <c r="AA27" s="54">
        <v>0</v>
      </c>
      <c r="AB27" s="54">
        <v>1</v>
      </c>
      <c r="AC27" s="54">
        <v>1</v>
      </c>
      <c r="AD27" s="54">
        <v>1</v>
      </c>
      <c r="AE27" s="54">
        <v>1</v>
      </c>
      <c r="AF27">
        <f t="shared" si="14"/>
        <v>2</v>
      </c>
      <c r="AG27" s="54">
        <v>1</v>
      </c>
      <c r="AH27">
        <f t="shared" si="15"/>
        <v>1</v>
      </c>
      <c r="AI27" s="54">
        <v>0</v>
      </c>
      <c r="AJ27" s="54">
        <v>1</v>
      </c>
      <c r="AK27">
        <f t="shared" si="16"/>
        <v>1</v>
      </c>
      <c r="AL27" s="54">
        <v>0</v>
      </c>
      <c r="AM27" s="54">
        <v>1</v>
      </c>
      <c r="AN27" s="54">
        <v>1</v>
      </c>
      <c r="AO27" s="54">
        <v>1</v>
      </c>
      <c r="AP27" s="54">
        <v>1</v>
      </c>
      <c r="AQ27" s="54">
        <v>1</v>
      </c>
      <c r="AR27" s="54">
        <v>1</v>
      </c>
      <c r="AS27" s="54">
        <v>1</v>
      </c>
      <c r="AT27" s="54">
        <v>1</v>
      </c>
      <c r="AU27">
        <f t="shared" si="17"/>
        <v>23.425000000000018</v>
      </c>
      <c r="AV27">
        <f t="shared" si="18"/>
        <v>13.470000000000002</v>
      </c>
      <c r="AW27" s="54">
        <f t="shared" si="19"/>
        <v>15.265714285714292</v>
      </c>
      <c r="AX27">
        <f t="shared" si="20"/>
        <v>12.147857142857141</v>
      </c>
      <c r="AY27" s="54">
        <v>1</v>
      </c>
      <c r="AZ27" s="54">
        <v>1</v>
      </c>
      <c r="BA27" s="54">
        <v>1</v>
      </c>
      <c r="BB27">
        <v>3</v>
      </c>
      <c r="BG27">
        <f t="shared" si="3"/>
        <v>142.85714285714286</v>
      </c>
      <c r="BH27" s="11">
        <f t="shared" si="21"/>
        <v>4.8611111111111115E-5</v>
      </c>
    </row>
    <row r="28" spans="1:60" ht="32" x14ac:dyDescent="0.2">
      <c r="A28" s="3">
        <v>22</v>
      </c>
      <c r="B28" s="19" t="s">
        <v>1324</v>
      </c>
      <c r="C28" s="3" t="s">
        <v>192</v>
      </c>
      <c r="D28">
        <v>1</v>
      </c>
      <c r="E28">
        <v>1</v>
      </c>
      <c r="F28">
        <f t="shared" si="4"/>
        <v>1</v>
      </c>
      <c r="G28">
        <f t="shared" si="5"/>
        <v>12</v>
      </c>
      <c r="H28">
        <f t="shared" si="6"/>
        <v>12</v>
      </c>
      <c r="I28" s="54">
        <f t="shared" si="7"/>
        <v>70</v>
      </c>
      <c r="J28">
        <v>20</v>
      </c>
      <c r="K28">
        <f t="shared" si="8"/>
        <v>1.6666666666666667</v>
      </c>
      <c r="L28">
        <f t="shared" si="9"/>
        <v>69</v>
      </c>
      <c r="M28" s="2">
        <f t="shared" si="10"/>
        <v>5.75</v>
      </c>
      <c r="N28" s="31">
        <v>0</v>
      </c>
      <c r="O28">
        <v>1</v>
      </c>
      <c r="P28" s="32">
        <v>1</v>
      </c>
      <c r="Q28" s="31">
        <v>0</v>
      </c>
      <c r="R28" s="54">
        <v>1</v>
      </c>
      <c r="S28">
        <v>1</v>
      </c>
      <c r="T28">
        <f t="shared" si="11"/>
        <v>0</v>
      </c>
      <c r="U28">
        <v>1</v>
      </c>
      <c r="V28">
        <v>1</v>
      </c>
      <c r="W28">
        <f t="shared" si="12"/>
        <v>0</v>
      </c>
      <c r="X28">
        <f t="shared" si="13"/>
        <v>1</v>
      </c>
      <c r="Y28" s="54">
        <v>1</v>
      </c>
      <c r="Z28" s="54">
        <v>1</v>
      </c>
      <c r="AA28" s="54">
        <v>1</v>
      </c>
      <c r="AB28" s="54">
        <v>1</v>
      </c>
      <c r="AC28" s="54">
        <v>1</v>
      </c>
      <c r="AD28" s="54">
        <v>1</v>
      </c>
      <c r="AE28" s="54">
        <v>1</v>
      </c>
      <c r="AF28">
        <f t="shared" si="14"/>
        <v>1</v>
      </c>
      <c r="AG28" s="54">
        <v>1</v>
      </c>
      <c r="AH28">
        <f t="shared" si="15"/>
        <v>1</v>
      </c>
      <c r="AI28" s="54">
        <v>0</v>
      </c>
      <c r="AJ28" s="54">
        <v>1</v>
      </c>
      <c r="AK28">
        <f t="shared" si="16"/>
        <v>1</v>
      </c>
      <c r="AL28" s="54">
        <v>1</v>
      </c>
      <c r="AM28" s="54">
        <v>1</v>
      </c>
      <c r="AN28" s="54">
        <v>1</v>
      </c>
      <c r="AO28" s="54">
        <v>1</v>
      </c>
      <c r="AP28" s="54">
        <v>1</v>
      </c>
      <c r="AQ28" s="54">
        <v>1</v>
      </c>
      <c r="AR28" s="54">
        <v>1</v>
      </c>
      <c r="AS28" s="54">
        <v>1</v>
      </c>
      <c r="AT28" s="54">
        <v>1</v>
      </c>
      <c r="AU28">
        <f t="shared" si="17"/>
        <v>53.655000000000008</v>
      </c>
      <c r="AV28">
        <f t="shared" si="18"/>
        <v>8.7566666666666677</v>
      </c>
      <c r="AW28" s="54">
        <f t="shared" si="19"/>
        <v>15.543333333333337</v>
      </c>
      <c r="AX28">
        <f t="shared" si="20"/>
        <v>11.652499999999996</v>
      </c>
      <c r="AY28" s="54">
        <v>1</v>
      </c>
      <c r="AZ28" s="54">
        <v>1</v>
      </c>
      <c r="BA28" s="54">
        <v>1</v>
      </c>
      <c r="BB28">
        <v>4</v>
      </c>
      <c r="BG28">
        <f t="shared" si="3"/>
        <v>83.333333333333329</v>
      </c>
      <c r="BH28" s="11">
        <f t="shared" si="21"/>
        <v>4.1666666666666665E-5</v>
      </c>
    </row>
    <row r="29" spans="1:60" ht="48" x14ac:dyDescent="0.2">
      <c r="A29" s="3">
        <v>23</v>
      </c>
      <c r="B29" s="19" t="s">
        <v>1325</v>
      </c>
      <c r="C29" s="3" t="s">
        <v>192</v>
      </c>
      <c r="D29">
        <v>1</v>
      </c>
      <c r="E29">
        <v>1</v>
      </c>
      <c r="F29">
        <f t="shared" si="4"/>
        <v>1</v>
      </c>
      <c r="G29">
        <f t="shared" si="5"/>
        <v>17</v>
      </c>
      <c r="H29">
        <f t="shared" si="6"/>
        <v>17</v>
      </c>
      <c r="I29" s="54">
        <f t="shared" si="7"/>
        <v>94</v>
      </c>
      <c r="J29">
        <v>31</v>
      </c>
      <c r="K29">
        <f t="shared" si="8"/>
        <v>1.8235294117647058</v>
      </c>
      <c r="L29">
        <f t="shared" si="9"/>
        <v>93</v>
      </c>
      <c r="M29" s="2">
        <f t="shared" si="10"/>
        <v>5.4705882352941178</v>
      </c>
      <c r="N29" s="31">
        <v>0</v>
      </c>
      <c r="O29">
        <v>1</v>
      </c>
      <c r="P29" s="32">
        <v>1</v>
      </c>
      <c r="Q29" s="30">
        <v>1</v>
      </c>
      <c r="R29" s="54">
        <v>1</v>
      </c>
      <c r="S29">
        <v>1</v>
      </c>
      <c r="T29">
        <f t="shared" si="11"/>
        <v>1</v>
      </c>
      <c r="U29">
        <v>1</v>
      </c>
      <c r="V29">
        <v>1</v>
      </c>
      <c r="W29">
        <f t="shared" si="12"/>
        <v>1</v>
      </c>
      <c r="X29">
        <f t="shared" si="13"/>
        <v>1</v>
      </c>
      <c r="Y29" s="54">
        <v>1</v>
      </c>
      <c r="Z29" s="54">
        <v>1</v>
      </c>
      <c r="AA29" s="54">
        <v>1</v>
      </c>
      <c r="AB29" s="54">
        <v>1</v>
      </c>
      <c r="AC29" s="54">
        <v>1</v>
      </c>
      <c r="AD29" s="54">
        <v>1</v>
      </c>
      <c r="AE29" s="54">
        <v>1</v>
      </c>
      <c r="AF29">
        <f t="shared" si="14"/>
        <v>1</v>
      </c>
      <c r="AG29" s="54">
        <v>1</v>
      </c>
      <c r="AH29">
        <f t="shared" si="15"/>
        <v>1</v>
      </c>
      <c r="AI29" s="54">
        <v>1</v>
      </c>
      <c r="AJ29" s="54">
        <v>1</v>
      </c>
      <c r="AK29">
        <f t="shared" si="16"/>
        <v>1</v>
      </c>
      <c r="AL29" s="54">
        <v>1</v>
      </c>
      <c r="AM29" s="54">
        <v>1</v>
      </c>
      <c r="AN29" s="54">
        <v>1</v>
      </c>
      <c r="AO29" s="54">
        <v>1</v>
      </c>
      <c r="AP29" s="54">
        <v>1</v>
      </c>
      <c r="AQ29" s="54">
        <v>1</v>
      </c>
      <c r="AR29" s="54">
        <v>1</v>
      </c>
      <c r="AS29" s="54">
        <v>1</v>
      </c>
      <c r="AT29" s="54">
        <v>1</v>
      </c>
      <c r="AU29">
        <f t="shared" si="17"/>
        <v>35.309411764705914</v>
      </c>
      <c r="AV29">
        <f t="shared" si="18"/>
        <v>12.55764705882353</v>
      </c>
      <c r="AW29" s="54">
        <f t="shared" si="19"/>
        <v>14.625882352941172</v>
      </c>
      <c r="AX29">
        <f t="shared" si="20"/>
        <v>12.836470588235294</v>
      </c>
      <c r="AY29" s="54">
        <v>1</v>
      </c>
      <c r="AZ29" s="54">
        <v>1</v>
      </c>
      <c r="BA29" s="54">
        <v>1</v>
      </c>
      <c r="BB29">
        <v>5</v>
      </c>
      <c r="BG29">
        <f t="shared" si="3"/>
        <v>58.823529411764703</v>
      </c>
      <c r="BH29" s="11">
        <f t="shared" si="21"/>
        <v>5.902777777777778E-5</v>
      </c>
    </row>
    <row r="30" spans="1:60" ht="48" x14ac:dyDescent="0.2">
      <c r="A30" s="3">
        <v>24</v>
      </c>
      <c r="B30" s="19" t="s">
        <v>1351</v>
      </c>
      <c r="C30" s="3" t="s">
        <v>192</v>
      </c>
      <c r="D30">
        <v>1</v>
      </c>
      <c r="E30">
        <v>1</v>
      </c>
      <c r="F30">
        <f t="shared" si="4"/>
        <v>1</v>
      </c>
      <c r="G30">
        <f t="shared" si="5"/>
        <v>43</v>
      </c>
      <c r="H30">
        <f t="shared" si="6"/>
        <v>43</v>
      </c>
      <c r="I30" s="54">
        <f t="shared" si="7"/>
        <v>87</v>
      </c>
      <c r="J30">
        <v>29</v>
      </c>
      <c r="K30">
        <f t="shared" si="8"/>
        <v>0.67441860465116277</v>
      </c>
      <c r="L30">
        <f t="shared" si="9"/>
        <v>75</v>
      </c>
      <c r="M30" s="2">
        <f t="shared" si="10"/>
        <v>1.7441860465116279</v>
      </c>
      <c r="N30" s="31">
        <v>0</v>
      </c>
      <c r="O30">
        <v>1</v>
      </c>
      <c r="P30" s="33">
        <v>0</v>
      </c>
      <c r="Q30" s="30">
        <v>1</v>
      </c>
      <c r="R30" s="54">
        <v>1</v>
      </c>
      <c r="S30">
        <v>1</v>
      </c>
      <c r="T30">
        <f t="shared" si="11"/>
        <v>1</v>
      </c>
      <c r="U30">
        <v>1</v>
      </c>
      <c r="V30">
        <v>1</v>
      </c>
      <c r="W30">
        <f t="shared" si="12"/>
        <v>0</v>
      </c>
      <c r="X30">
        <f t="shared" si="13"/>
        <v>1</v>
      </c>
      <c r="Y30" s="54">
        <v>1</v>
      </c>
      <c r="Z30" s="54">
        <v>1</v>
      </c>
      <c r="AA30" s="54">
        <v>1</v>
      </c>
      <c r="AB30" s="54">
        <v>1</v>
      </c>
      <c r="AC30" s="54">
        <v>1</v>
      </c>
      <c r="AD30" s="54">
        <v>1</v>
      </c>
      <c r="AE30" s="54">
        <v>1</v>
      </c>
      <c r="AF30">
        <f t="shared" si="14"/>
        <v>9</v>
      </c>
      <c r="AG30" s="54">
        <v>1</v>
      </c>
      <c r="AH30">
        <f t="shared" si="15"/>
        <v>1</v>
      </c>
      <c r="AI30" s="54">
        <v>1</v>
      </c>
      <c r="AJ30" s="54">
        <v>1</v>
      </c>
      <c r="AK30">
        <f t="shared" si="16"/>
        <v>0</v>
      </c>
      <c r="AL30" s="54">
        <v>1</v>
      </c>
      <c r="AM30" s="54">
        <v>1</v>
      </c>
      <c r="AN30" s="54">
        <v>0</v>
      </c>
      <c r="AO30" s="54">
        <v>1</v>
      </c>
      <c r="AP30" s="54">
        <v>1</v>
      </c>
      <c r="AQ30" s="54">
        <v>1</v>
      </c>
      <c r="AR30" s="54">
        <v>0</v>
      </c>
      <c r="AS30" s="54">
        <v>1</v>
      </c>
      <c r="AT30" s="54">
        <v>1</v>
      </c>
      <c r="AU30">
        <f t="shared" si="17"/>
        <v>106.13418604651166</v>
      </c>
      <c r="AV30">
        <f t="shared" si="18"/>
        <v>9.1381395348837202</v>
      </c>
      <c r="AW30" s="54">
        <f t="shared" si="19"/>
        <v>-6.2325581395348859</v>
      </c>
      <c r="AX30">
        <f t="shared" si="20"/>
        <v>8.2851162790697686</v>
      </c>
      <c r="AY30" s="54">
        <v>1</v>
      </c>
      <c r="AZ30" s="54">
        <v>1</v>
      </c>
      <c r="BA30" s="54">
        <v>1</v>
      </c>
      <c r="BB30">
        <v>3</v>
      </c>
      <c r="BG30">
        <f t="shared" si="3"/>
        <v>209.30232558139537</v>
      </c>
      <c r="BH30" s="11">
        <f t="shared" si="21"/>
        <v>1.4930555555555557E-4</v>
      </c>
    </row>
    <row r="31" spans="1:60" ht="64" x14ac:dyDescent="0.2">
      <c r="A31" s="3">
        <v>25</v>
      </c>
      <c r="B31" s="19" t="s">
        <v>1352</v>
      </c>
      <c r="C31" s="3" t="s">
        <v>192</v>
      </c>
      <c r="D31">
        <v>1</v>
      </c>
      <c r="E31">
        <v>1</v>
      </c>
      <c r="F31">
        <f t="shared" si="4"/>
        <v>1</v>
      </c>
      <c r="G31">
        <f t="shared" si="5"/>
        <v>54</v>
      </c>
      <c r="H31">
        <f t="shared" si="6"/>
        <v>54</v>
      </c>
      <c r="I31" s="54">
        <f t="shared" si="7"/>
        <v>120</v>
      </c>
      <c r="J31">
        <v>37</v>
      </c>
      <c r="K31">
        <f t="shared" si="8"/>
        <v>0.68518518518518523</v>
      </c>
      <c r="L31">
        <f t="shared" si="9"/>
        <v>111</v>
      </c>
      <c r="M31" s="2">
        <f t="shared" si="10"/>
        <v>2.0555555555555554</v>
      </c>
      <c r="N31" s="31">
        <v>0</v>
      </c>
      <c r="O31">
        <v>1</v>
      </c>
      <c r="P31" s="33">
        <v>0</v>
      </c>
      <c r="Q31" s="30">
        <v>1</v>
      </c>
      <c r="R31" s="54">
        <v>1</v>
      </c>
      <c r="S31">
        <v>1</v>
      </c>
      <c r="T31">
        <f t="shared" si="11"/>
        <v>1</v>
      </c>
      <c r="U31">
        <v>1</v>
      </c>
      <c r="V31">
        <v>1</v>
      </c>
      <c r="W31">
        <f t="shared" si="12"/>
        <v>0</v>
      </c>
      <c r="X31">
        <f t="shared" si="13"/>
        <v>1</v>
      </c>
      <c r="Y31" s="54">
        <v>1</v>
      </c>
      <c r="Z31" s="54">
        <v>1</v>
      </c>
      <c r="AA31" s="54">
        <v>1</v>
      </c>
      <c r="AB31" s="54">
        <v>1</v>
      </c>
      <c r="AC31" s="54">
        <v>1</v>
      </c>
      <c r="AD31" s="54">
        <v>1</v>
      </c>
      <c r="AE31" s="54">
        <v>1</v>
      </c>
      <c r="AF31">
        <f t="shared" si="14"/>
        <v>7</v>
      </c>
      <c r="AG31" s="54">
        <v>1</v>
      </c>
      <c r="AH31">
        <f t="shared" si="15"/>
        <v>1</v>
      </c>
      <c r="AI31" s="54">
        <v>1</v>
      </c>
      <c r="AJ31" s="54">
        <v>1</v>
      </c>
      <c r="AK31">
        <f t="shared" si="16"/>
        <v>1</v>
      </c>
      <c r="AL31" s="54">
        <v>1</v>
      </c>
      <c r="AM31" s="54">
        <v>1</v>
      </c>
      <c r="AN31" s="54">
        <v>0</v>
      </c>
      <c r="AO31" s="54">
        <v>1</v>
      </c>
      <c r="AP31" s="54">
        <v>1</v>
      </c>
      <c r="AQ31" s="54">
        <v>1</v>
      </c>
      <c r="AR31" s="54">
        <v>0</v>
      </c>
      <c r="AS31" s="54">
        <v>1</v>
      </c>
      <c r="AT31" s="54">
        <v>1</v>
      </c>
      <c r="AU31">
        <f t="shared" si="17"/>
        <v>94.058333333333337</v>
      </c>
      <c r="AV31">
        <f t="shared" si="18"/>
        <v>13.555185185185188</v>
      </c>
      <c r="AW31" s="54">
        <f t="shared" si="19"/>
        <v>-4.2614814814814839</v>
      </c>
      <c r="AX31">
        <f t="shared" si="20"/>
        <v>15.251666666666665</v>
      </c>
      <c r="AY31" s="54">
        <v>1</v>
      </c>
      <c r="AZ31" s="54">
        <v>1</v>
      </c>
      <c r="BA31" s="54">
        <v>1</v>
      </c>
      <c r="BB31">
        <v>3</v>
      </c>
      <c r="BG31">
        <f t="shared" si="3"/>
        <v>129.62962962962962</v>
      </c>
      <c r="BH31" s="11">
        <f t="shared" si="21"/>
        <v>1.8750000000000003E-4</v>
      </c>
    </row>
    <row r="32" spans="1:60" ht="64" x14ac:dyDescent="0.2">
      <c r="A32" s="3">
        <v>26</v>
      </c>
      <c r="B32" s="19" t="s">
        <v>1328</v>
      </c>
      <c r="C32" s="3" t="s">
        <v>192</v>
      </c>
      <c r="D32">
        <v>1</v>
      </c>
      <c r="E32">
        <v>1</v>
      </c>
      <c r="F32">
        <f t="shared" si="4"/>
        <v>1</v>
      </c>
      <c r="G32">
        <f t="shared" si="5"/>
        <v>23</v>
      </c>
      <c r="H32">
        <f t="shared" si="6"/>
        <v>23</v>
      </c>
      <c r="I32" s="54">
        <f t="shared" si="7"/>
        <v>138</v>
      </c>
      <c r="J32">
        <v>47</v>
      </c>
      <c r="K32">
        <f t="shared" si="8"/>
        <v>2.0434782608695654</v>
      </c>
      <c r="L32">
        <f t="shared" si="9"/>
        <v>135</v>
      </c>
      <c r="M32" s="2">
        <f t="shared" si="10"/>
        <v>5.8695652173913047</v>
      </c>
      <c r="N32" s="30">
        <v>1</v>
      </c>
      <c r="O32">
        <v>1</v>
      </c>
      <c r="P32" s="32">
        <v>1</v>
      </c>
      <c r="Q32" s="31">
        <v>0</v>
      </c>
      <c r="R32" s="54">
        <v>0</v>
      </c>
      <c r="S32">
        <v>1</v>
      </c>
      <c r="T32">
        <f t="shared" si="11"/>
        <v>0</v>
      </c>
      <c r="U32">
        <v>1</v>
      </c>
      <c r="V32">
        <v>1</v>
      </c>
      <c r="W32">
        <f t="shared" si="12"/>
        <v>0</v>
      </c>
      <c r="X32">
        <f t="shared" si="13"/>
        <v>1</v>
      </c>
      <c r="Y32" s="54">
        <v>1</v>
      </c>
      <c r="Z32" s="54">
        <v>1</v>
      </c>
      <c r="AA32" s="54">
        <v>1</v>
      </c>
      <c r="AB32" s="54">
        <v>1</v>
      </c>
      <c r="AC32" s="54">
        <v>1</v>
      </c>
      <c r="AD32" s="54">
        <v>1</v>
      </c>
      <c r="AE32" s="54">
        <v>1</v>
      </c>
      <c r="AF32">
        <f t="shared" si="14"/>
        <v>3</v>
      </c>
      <c r="AG32" s="54">
        <v>1</v>
      </c>
      <c r="AH32">
        <f t="shared" si="15"/>
        <v>1</v>
      </c>
      <c r="AI32" s="54">
        <v>0</v>
      </c>
      <c r="AJ32" s="54">
        <v>1</v>
      </c>
      <c r="AK32">
        <f t="shared" si="16"/>
        <v>1</v>
      </c>
      <c r="AL32" s="54">
        <v>1</v>
      </c>
      <c r="AM32" s="54">
        <v>1</v>
      </c>
      <c r="AN32" s="54">
        <v>1</v>
      </c>
      <c r="AO32" s="54">
        <v>1</v>
      </c>
      <c r="AP32" s="54">
        <v>1</v>
      </c>
      <c r="AQ32" s="54">
        <v>1</v>
      </c>
      <c r="AR32" s="54">
        <v>1</v>
      </c>
      <c r="AS32" s="54">
        <v>1</v>
      </c>
      <c r="AT32" s="54">
        <v>1</v>
      </c>
      <c r="AU32">
        <f t="shared" si="17"/>
        <v>10.611739130434785</v>
      </c>
      <c r="AV32">
        <f t="shared" si="18"/>
        <v>17.493043478260876</v>
      </c>
      <c r="AW32" s="54">
        <f t="shared" si="19"/>
        <v>17.42608695652174</v>
      </c>
      <c r="AX32">
        <f t="shared" si="20"/>
        <v>17.71565217391305</v>
      </c>
      <c r="AY32" s="54">
        <v>0</v>
      </c>
      <c r="AZ32" s="54">
        <v>1</v>
      </c>
      <c r="BA32" s="54">
        <v>1</v>
      </c>
      <c r="BB32">
        <v>5</v>
      </c>
      <c r="BG32">
        <f t="shared" si="3"/>
        <v>130.43478260869566</v>
      </c>
      <c r="BH32" s="11">
        <f t="shared" si="21"/>
        <v>7.9861111111111116E-5</v>
      </c>
    </row>
    <row r="33" spans="1:60" ht="48" x14ac:dyDescent="0.2">
      <c r="A33" s="3">
        <v>27</v>
      </c>
      <c r="B33" s="19" t="s">
        <v>1353</v>
      </c>
      <c r="C33" s="3" t="s">
        <v>192</v>
      </c>
      <c r="D33">
        <v>1</v>
      </c>
      <c r="E33">
        <v>1</v>
      </c>
      <c r="F33">
        <f t="shared" si="4"/>
        <v>1</v>
      </c>
      <c r="G33">
        <f t="shared" si="5"/>
        <v>18</v>
      </c>
      <c r="H33">
        <f t="shared" si="6"/>
        <v>18</v>
      </c>
      <c r="I33" s="54">
        <f t="shared" si="7"/>
        <v>99</v>
      </c>
      <c r="J33">
        <v>30</v>
      </c>
      <c r="K33">
        <f t="shared" si="8"/>
        <v>1.6666666666666667</v>
      </c>
      <c r="L33">
        <f t="shared" si="9"/>
        <v>98</v>
      </c>
      <c r="M33" s="2">
        <f t="shared" si="10"/>
        <v>5.4444444444444446</v>
      </c>
      <c r="N33" s="31">
        <v>0</v>
      </c>
      <c r="O33">
        <v>1</v>
      </c>
      <c r="P33" s="32">
        <v>1</v>
      </c>
      <c r="Q33" s="31">
        <v>0</v>
      </c>
      <c r="R33" s="54">
        <v>1</v>
      </c>
      <c r="S33">
        <v>1</v>
      </c>
      <c r="T33">
        <f t="shared" si="11"/>
        <v>0</v>
      </c>
      <c r="U33">
        <v>1</v>
      </c>
      <c r="V33">
        <v>1</v>
      </c>
      <c r="W33">
        <f t="shared" si="12"/>
        <v>0</v>
      </c>
      <c r="X33">
        <f t="shared" si="13"/>
        <v>1</v>
      </c>
      <c r="Y33" s="54">
        <v>1</v>
      </c>
      <c r="Z33" s="54">
        <v>1</v>
      </c>
      <c r="AA33" s="54">
        <v>1</v>
      </c>
      <c r="AB33" s="54">
        <v>1</v>
      </c>
      <c r="AC33" s="54">
        <v>1</v>
      </c>
      <c r="AD33" s="54">
        <v>1</v>
      </c>
      <c r="AE33" s="54">
        <v>1</v>
      </c>
      <c r="AF33">
        <f t="shared" si="14"/>
        <v>1</v>
      </c>
      <c r="AG33" s="54">
        <v>1</v>
      </c>
      <c r="AH33">
        <f t="shared" si="15"/>
        <v>1</v>
      </c>
      <c r="AI33" s="54">
        <v>1</v>
      </c>
      <c r="AJ33" s="54">
        <v>1</v>
      </c>
      <c r="AK33">
        <f t="shared" si="16"/>
        <v>1</v>
      </c>
      <c r="AL33" s="54">
        <v>1</v>
      </c>
      <c r="AM33" s="54">
        <v>1</v>
      </c>
      <c r="AN33" s="54">
        <v>0</v>
      </c>
      <c r="AO33" s="54">
        <v>1</v>
      </c>
      <c r="AP33" s="54">
        <v>1</v>
      </c>
      <c r="AQ33" s="54">
        <v>1</v>
      </c>
      <c r="AR33" s="54">
        <v>1</v>
      </c>
      <c r="AS33" s="54">
        <v>1</v>
      </c>
      <c r="AT33" s="54">
        <v>1</v>
      </c>
      <c r="AU33">
        <f t="shared" si="17"/>
        <v>47.565000000000012</v>
      </c>
      <c r="AV33">
        <f t="shared" si="18"/>
        <v>11.096666666666668</v>
      </c>
      <c r="AW33" s="54">
        <f t="shared" si="19"/>
        <v>14.568888888888889</v>
      </c>
      <c r="AX33">
        <f t="shared" si="20"/>
        <v>13.213333333333331</v>
      </c>
      <c r="AY33" s="54">
        <v>1</v>
      </c>
      <c r="AZ33" s="54">
        <v>1</v>
      </c>
      <c r="BA33" s="54">
        <v>1</v>
      </c>
      <c r="BB33">
        <v>8</v>
      </c>
      <c r="BG33">
        <f t="shared" si="3"/>
        <v>55.55555555555555</v>
      </c>
      <c r="BH33" s="11">
        <f t="shared" si="21"/>
        <v>6.2500000000000001E-5</v>
      </c>
    </row>
    <row r="34" spans="1:60" ht="48" x14ac:dyDescent="0.2">
      <c r="A34" s="3">
        <v>28</v>
      </c>
      <c r="B34" s="19" t="s">
        <v>1440</v>
      </c>
      <c r="C34" s="22" t="s">
        <v>204</v>
      </c>
      <c r="D34">
        <v>1</v>
      </c>
      <c r="E34">
        <v>1</v>
      </c>
      <c r="F34">
        <f t="shared" si="4"/>
        <v>1</v>
      </c>
      <c r="G34">
        <f t="shared" si="5"/>
        <v>20</v>
      </c>
      <c r="H34">
        <f t="shared" si="6"/>
        <v>20</v>
      </c>
      <c r="I34" s="54">
        <f t="shared" si="7"/>
        <v>96</v>
      </c>
      <c r="J34">
        <v>32</v>
      </c>
      <c r="K34">
        <f t="shared" si="8"/>
        <v>1.6</v>
      </c>
      <c r="L34">
        <f t="shared" si="9"/>
        <v>94</v>
      </c>
      <c r="M34" s="2">
        <f t="shared" si="10"/>
        <v>4.7</v>
      </c>
      <c r="N34" s="31">
        <v>0</v>
      </c>
      <c r="O34">
        <v>1</v>
      </c>
      <c r="P34" s="32">
        <v>1</v>
      </c>
      <c r="Q34" s="31">
        <v>0</v>
      </c>
      <c r="R34" s="54">
        <v>1</v>
      </c>
      <c r="S34">
        <v>1</v>
      </c>
      <c r="T34">
        <f t="shared" si="11"/>
        <v>0</v>
      </c>
      <c r="U34">
        <v>1</v>
      </c>
      <c r="V34">
        <v>1</v>
      </c>
      <c r="W34">
        <f t="shared" si="12"/>
        <v>0</v>
      </c>
      <c r="X34">
        <f t="shared" si="13"/>
        <v>1</v>
      </c>
      <c r="Y34" s="54">
        <v>1</v>
      </c>
      <c r="Z34" s="54">
        <v>1</v>
      </c>
      <c r="AA34" s="54">
        <v>1</v>
      </c>
      <c r="AB34" s="54">
        <v>1</v>
      </c>
      <c r="AC34" s="54">
        <v>1</v>
      </c>
      <c r="AD34" s="54">
        <v>1</v>
      </c>
      <c r="AE34" s="54">
        <v>1</v>
      </c>
      <c r="AF34">
        <f t="shared" si="14"/>
        <v>2</v>
      </c>
      <c r="AG34" s="54">
        <v>1</v>
      </c>
      <c r="AH34">
        <f t="shared" si="15"/>
        <v>1</v>
      </c>
      <c r="AI34" s="54">
        <v>1</v>
      </c>
      <c r="AJ34" s="54">
        <v>1</v>
      </c>
      <c r="AK34">
        <f t="shared" si="16"/>
        <v>1</v>
      </c>
      <c r="AL34" s="54">
        <v>1</v>
      </c>
      <c r="AM34" s="54">
        <v>1</v>
      </c>
      <c r="AN34" s="54">
        <v>0</v>
      </c>
      <c r="AO34" s="54">
        <v>1</v>
      </c>
      <c r="AP34" s="54">
        <v>1</v>
      </c>
      <c r="AQ34" s="54">
        <v>1</v>
      </c>
      <c r="AR34" s="54">
        <v>1</v>
      </c>
      <c r="AS34" s="54">
        <v>1</v>
      </c>
      <c r="AT34" s="54">
        <v>1</v>
      </c>
      <c r="AU34">
        <f t="shared" si="17"/>
        <v>51.175000000000026</v>
      </c>
      <c r="AV34">
        <f t="shared" si="18"/>
        <v>11.090000000000003</v>
      </c>
      <c r="AW34" s="54">
        <f t="shared" si="19"/>
        <v>10.355999999999998</v>
      </c>
      <c r="AX34">
        <f t="shared" si="20"/>
        <v>10.707000000000001</v>
      </c>
      <c r="AY34" s="54">
        <v>0</v>
      </c>
      <c r="AZ34" s="54">
        <v>1</v>
      </c>
      <c r="BA34" s="54">
        <v>1</v>
      </c>
      <c r="BB34">
        <v>8</v>
      </c>
      <c r="BG34">
        <f t="shared" si="3"/>
        <v>100</v>
      </c>
      <c r="BH34" s="11">
        <f t="shared" si="21"/>
        <v>6.9444444444444444E-5</v>
      </c>
    </row>
    <row r="35" spans="1:60" ht="64" x14ac:dyDescent="0.2">
      <c r="A35" s="3">
        <v>29</v>
      </c>
      <c r="B35" s="19" t="s">
        <v>1331</v>
      </c>
      <c r="C35" s="3" t="s">
        <v>192</v>
      </c>
      <c r="D35">
        <v>1</v>
      </c>
      <c r="E35">
        <v>1</v>
      </c>
      <c r="F35">
        <f t="shared" si="4"/>
        <v>1</v>
      </c>
      <c r="G35">
        <f t="shared" si="5"/>
        <v>22</v>
      </c>
      <c r="H35">
        <f t="shared" si="6"/>
        <v>22</v>
      </c>
      <c r="I35" s="54">
        <f t="shared" si="7"/>
        <v>122</v>
      </c>
      <c r="J35">
        <v>42</v>
      </c>
      <c r="K35">
        <f t="shared" si="8"/>
        <v>1.9090909090909092</v>
      </c>
      <c r="L35">
        <f t="shared" si="9"/>
        <v>119</v>
      </c>
      <c r="M35" s="2">
        <f t="shared" si="10"/>
        <v>5.4090909090909092</v>
      </c>
      <c r="N35" s="31">
        <v>0</v>
      </c>
      <c r="O35">
        <v>1</v>
      </c>
      <c r="P35" s="32">
        <v>1</v>
      </c>
      <c r="Q35" s="31">
        <v>0</v>
      </c>
      <c r="R35" s="54">
        <v>1</v>
      </c>
      <c r="S35">
        <v>1</v>
      </c>
      <c r="T35">
        <f t="shared" si="11"/>
        <v>0</v>
      </c>
      <c r="U35">
        <v>1</v>
      </c>
      <c r="V35">
        <v>1</v>
      </c>
      <c r="W35">
        <f t="shared" si="12"/>
        <v>0</v>
      </c>
      <c r="X35">
        <f t="shared" si="13"/>
        <v>1</v>
      </c>
      <c r="Y35" s="54">
        <v>1</v>
      </c>
      <c r="Z35" s="54">
        <v>1</v>
      </c>
      <c r="AA35" s="54">
        <v>1</v>
      </c>
      <c r="AB35" s="54">
        <v>1</v>
      </c>
      <c r="AC35" s="54">
        <v>1</v>
      </c>
      <c r="AD35" s="54">
        <v>1</v>
      </c>
      <c r="AE35" s="54">
        <v>1</v>
      </c>
      <c r="AF35">
        <f t="shared" si="14"/>
        <v>3</v>
      </c>
      <c r="AG35" s="54">
        <v>1</v>
      </c>
      <c r="AH35">
        <f t="shared" si="15"/>
        <v>1</v>
      </c>
      <c r="AI35" s="54">
        <v>0</v>
      </c>
      <c r="AJ35" s="54">
        <v>1</v>
      </c>
      <c r="AK35">
        <f t="shared" si="16"/>
        <v>1</v>
      </c>
      <c r="AL35" s="54">
        <v>1</v>
      </c>
      <c r="AM35" s="54">
        <v>1</v>
      </c>
      <c r="AN35" s="54">
        <v>0</v>
      </c>
      <c r="AO35" s="54">
        <v>1</v>
      </c>
      <c r="AP35" s="54">
        <v>1</v>
      </c>
      <c r="AQ35" s="54">
        <v>1</v>
      </c>
      <c r="AR35" s="54">
        <v>1</v>
      </c>
      <c r="AS35" s="54">
        <v>0</v>
      </c>
      <c r="AT35" s="54">
        <v>1</v>
      </c>
      <c r="AU35">
        <f t="shared" si="17"/>
        <v>22.995909090909109</v>
      </c>
      <c r="AV35">
        <f t="shared" si="18"/>
        <v>15.517272727272729</v>
      </c>
      <c r="AW35" s="54">
        <f t="shared" si="19"/>
        <v>14.659999999999997</v>
      </c>
      <c r="AX35">
        <f t="shared" si="20"/>
        <v>15.046818181818182</v>
      </c>
      <c r="AY35" s="54">
        <v>0</v>
      </c>
      <c r="AZ35" s="54">
        <v>1</v>
      </c>
      <c r="BA35" s="54">
        <v>1</v>
      </c>
      <c r="BB35">
        <v>9</v>
      </c>
      <c r="BG35">
        <f t="shared" si="3"/>
        <v>136.36363636363635</v>
      </c>
      <c r="BH35" s="11">
        <f t="shared" si="21"/>
        <v>7.6388888888888887E-5</v>
      </c>
    </row>
    <row r="36" spans="1:60" ht="64" x14ac:dyDescent="0.2">
      <c r="A36" s="3">
        <v>30</v>
      </c>
      <c r="B36" s="19" t="s">
        <v>1332</v>
      </c>
      <c r="C36" s="3" t="s">
        <v>192</v>
      </c>
      <c r="D36">
        <v>1</v>
      </c>
      <c r="E36">
        <v>1</v>
      </c>
      <c r="F36">
        <f t="shared" si="4"/>
        <v>1</v>
      </c>
      <c r="G36">
        <f t="shared" si="5"/>
        <v>19</v>
      </c>
      <c r="H36">
        <f t="shared" si="6"/>
        <v>19</v>
      </c>
      <c r="I36" s="54">
        <f t="shared" si="7"/>
        <v>103</v>
      </c>
      <c r="J36">
        <v>36</v>
      </c>
      <c r="K36">
        <f t="shared" si="8"/>
        <v>1.8947368421052631</v>
      </c>
      <c r="L36">
        <f t="shared" si="9"/>
        <v>102</v>
      </c>
      <c r="M36" s="2">
        <f t="shared" si="10"/>
        <v>5.3684210526315788</v>
      </c>
      <c r="N36" s="31">
        <v>0</v>
      </c>
      <c r="O36">
        <v>1</v>
      </c>
      <c r="P36" s="32">
        <v>1</v>
      </c>
      <c r="Q36" s="31">
        <v>0</v>
      </c>
      <c r="R36" s="54">
        <v>1</v>
      </c>
      <c r="S36">
        <v>1</v>
      </c>
      <c r="T36">
        <f t="shared" si="11"/>
        <v>0</v>
      </c>
      <c r="U36">
        <v>1</v>
      </c>
      <c r="V36">
        <v>1</v>
      </c>
      <c r="W36">
        <f t="shared" si="12"/>
        <v>0</v>
      </c>
      <c r="X36">
        <f t="shared" si="13"/>
        <v>1</v>
      </c>
      <c r="Y36" s="54">
        <v>1</v>
      </c>
      <c r="Z36" s="54">
        <v>1</v>
      </c>
      <c r="AA36" s="54">
        <v>1</v>
      </c>
      <c r="AB36" s="54">
        <v>1</v>
      </c>
      <c r="AC36" s="54">
        <v>1</v>
      </c>
      <c r="AD36" s="54">
        <v>1</v>
      </c>
      <c r="AE36" s="54">
        <v>1</v>
      </c>
      <c r="AF36">
        <f t="shared" si="14"/>
        <v>1</v>
      </c>
      <c r="AG36" s="54">
        <v>1</v>
      </c>
      <c r="AH36">
        <f t="shared" si="15"/>
        <v>1</v>
      </c>
      <c r="AI36" s="54">
        <v>1</v>
      </c>
      <c r="AJ36" s="54">
        <v>1</v>
      </c>
      <c r="AK36">
        <f t="shared" si="16"/>
        <v>1</v>
      </c>
      <c r="AL36" s="54">
        <v>1</v>
      </c>
      <c r="AM36" s="54">
        <v>1</v>
      </c>
      <c r="AN36" s="54">
        <v>0</v>
      </c>
      <c r="AO36" s="54">
        <v>1</v>
      </c>
      <c r="AP36" s="54">
        <v>1</v>
      </c>
      <c r="AQ36" s="54">
        <v>1</v>
      </c>
      <c r="AR36" s="54">
        <v>1</v>
      </c>
      <c r="AS36" s="54">
        <v>1</v>
      </c>
      <c r="AT36" s="54">
        <v>1</v>
      </c>
      <c r="AU36">
        <f t="shared" si="17"/>
        <v>27.255263157894774</v>
      </c>
      <c r="AV36">
        <f t="shared" si="18"/>
        <v>14.177894736842106</v>
      </c>
      <c r="AW36" s="54">
        <f t="shared" si="19"/>
        <v>14.208421052631575</v>
      </c>
      <c r="AX36">
        <f t="shared" si="20"/>
        <v>13.355263157894733</v>
      </c>
      <c r="AY36" s="54">
        <v>1</v>
      </c>
      <c r="AZ36" s="54">
        <v>1</v>
      </c>
      <c r="BA36" s="54">
        <v>1</v>
      </c>
      <c r="BB36">
        <v>7</v>
      </c>
      <c r="BG36">
        <f t="shared" si="3"/>
        <v>52.631578947368418</v>
      </c>
      <c r="BH36" s="11">
        <f t="shared" si="21"/>
        <v>6.597222222222223E-5</v>
      </c>
    </row>
    <row r="37" spans="1:60" ht="64" x14ac:dyDescent="0.2">
      <c r="A37" s="3">
        <v>31</v>
      </c>
      <c r="B37" s="19" t="s">
        <v>1333</v>
      </c>
      <c r="C37" s="3" t="s">
        <v>192</v>
      </c>
      <c r="D37">
        <v>1</v>
      </c>
      <c r="E37">
        <v>1</v>
      </c>
      <c r="F37">
        <f t="shared" si="4"/>
        <v>1</v>
      </c>
      <c r="G37">
        <f t="shared" si="5"/>
        <v>15</v>
      </c>
      <c r="H37">
        <f t="shared" si="6"/>
        <v>15</v>
      </c>
      <c r="I37" s="54">
        <f t="shared" si="7"/>
        <v>113</v>
      </c>
      <c r="J37">
        <v>37</v>
      </c>
      <c r="K37">
        <f t="shared" si="8"/>
        <v>2.4666666666666668</v>
      </c>
      <c r="L37">
        <f t="shared" si="9"/>
        <v>112</v>
      </c>
      <c r="M37" s="2">
        <f t="shared" si="10"/>
        <v>7.4666666666666668</v>
      </c>
      <c r="N37" s="31">
        <v>0</v>
      </c>
      <c r="O37">
        <v>1</v>
      </c>
      <c r="P37" s="32">
        <v>1</v>
      </c>
      <c r="Q37" s="31">
        <v>0</v>
      </c>
      <c r="R37" s="54">
        <v>1</v>
      </c>
      <c r="S37">
        <v>1</v>
      </c>
      <c r="T37">
        <f t="shared" si="11"/>
        <v>0</v>
      </c>
      <c r="U37">
        <v>1</v>
      </c>
      <c r="V37">
        <v>1</v>
      </c>
      <c r="W37">
        <f t="shared" si="12"/>
        <v>0</v>
      </c>
      <c r="X37">
        <f t="shared" si="13"/>
        <v>1</v>
      </c>
      <c r="Y37" s="54">
        <v>1</v>
      </c>
      <c r="Z37" s="54">
        <v>1</v>
      </c>
      <c r="AA37" s="54">
        <v>1</v>
      </c>
      <c r="AB37" s="54">
        <v>1</v>
      </c>
      <c r="AC37" s="54">
        <v>1</v>
      </c>
      <c r="AD37" s="54">
        <v>1</v>
      </c>
      <c r="AE37" s="54">
        <v>1</v>
      </c>
      <c r="AF37">
        <f t="shared" si="14"/>
        <v>1</v>
      </c>
      <c r="AG37" s="54">
        <v>1</v>
      </c>
      <c r="AH37">
        <f t="shared" si="15"/>
        <v>1</v>
      </c>
      <c r="AI37" s="54">
        <v>1</v>
      </c>
      <c r="AJ37" s="54">
        <v>1</v>
      </c>
      <c r="AK37">
        <f t="shared" si="16"/>
        <v>1</v>
      </c>
      <c r="AL37" s="54">
        <v>1</v>
      </c>
      <c r="AM37" s="54">
        <v>1</v>
      </c>
      <c r="AN37" s="54">
        <v>1</v>
      </c>
      <c r="AO37" s="54">
        <v>1</v>
      </c>
      <c r="AP37" s="54">
        <v>1</v>
      </c>
      <c r="AQ37" s="54">
        <v>1</v>
      </c>
      <c r="AR37" s="54">
        <v>1</v>
      </c>
      <c r="AS37" s="54">
        <v>1</v>
      </c>
      <c r="AT37" s="54">
        <v>1</v>
      </c>
      <c r="AU37">
        <f t="shared" si="17"/>
        <v>-17.069999999999997</v>
      </c>
      <c r="AV37">
        <f t="shared" si="18"/>
        <v>19.366666666666671</v>
      </c>
      <c r="AW37" s="54">
        <f t="shared" si="19"/>
        <v>26.130666666666659</v>
      </c>
      <c r="AX37">
        <f t="shared" si="20"/>
        <v>21.238</v>
      </c>
      <c r="AY37" s="54">
        <v>1</v>
      </c>
      <c r="AZ37" s="54">
        <v>1</v>
      </c>
      <c r="BA37" s="54">
        <v>1</v>
      </c>
      <c r="BB37">
        <v>7</v>
      </c>
      <c r="BG37">
        <f t="shared" si="3"/>
        <v>66.666666666666671</v>
      </c>
      <c r="BH37" s="11">
        <f t="shared" si="21"/>
        <v>5.208333333333333E-5</v>
      </c>
    </row>
    <row r="38" spans="1:60" ht="96" x14ac:dyDescent="0.2">
      <c r="A38" s="3">
        <v>32</v>
      </c>
      <c r="B38" s="19" t="s">
        <v>1355</v>
      </c>
      <c r="C38" s="22" t="s">
        <v>204</v>
      </c>
      <c r="D38">
        <v>1</v>
      </c>
      <c r="E38">
        <v>1</v>
      </c>
      <c r="F38">
        <f t="shared" si="4"/>
        <v>1</v>
      </c>
      <c r="G38">
        <f t="shared" si="5"/>
        <v>30</v>
      </c>
      <c r="H38">
        <f t="shared" si="6"/>
        <v>30</v>
      </c>
      <c r="I38" s="54">
        <f t="shared" si="7"/>
        <v>178</v>
      </c>
      <c r="J38">
        <v>56</v>
      </c>
      <c r="K38">
        <f t="shared" si="8"/>
        <v>1.8666666666666667</v>
      </c>
      <c r="L38">
        <f t="shared" si="9"/>
        <v>173</v>
      </c>
      <c r="M38" s="2">
        <f t="shared" si="10"/>
        <v>5.7666666666666666</v>
      </c>
      <c r="N38" s="30">
        <v>1</v>
      </c>
      <c r="O38">
        <v>1</v>
      </c>
      <c r="P38" s="32">
        <v>1</v>
      </c>
      <c r="Q38" s="31">
        <v>0</v>
      </c>
      <c r="R38" s="54">
        <v>1</v>
      </c>
      <c r="S38">
        <v>1</v>
      </c>
      <c r="T38">
        <f t="shared" si="11"/>
        <v>0</v>
      </c>
      <c r="U38">
        <v>1</v>
      </c>
      <c r="V38">
        <v>1</v>
      </c>
      <c r="W38">
        <f t="shared" si="12"/>
        <v>0</v>
      </c>
      <c r="X38">
        <f t="shared" si="13"/>
        <v>1</v>
      </c>
      <c r="Y38" s="54">
        <v>1</v>
      </c>
      <c r="Z38" s="54">
        <v>1</v>
      </c>
      <c r="AA38" s="54">
        <v>1</v>
      </c>
      <c r="AB38" s="54">
        <v>1</v>
      </c>
      <c r="AC38" s="54">
        <v>1</v>
      </c>
      <c r="AD38" s="54">
        <v>1</v>
      </c>
      <c r="AE38" s="54">
        <v>1</v>
      </c>
      <c r="AF38">
        <f t="shared" si="14"/>
        <v>5</v>
      </c>
      <c r="AG38" s="54">
        <v>0</v>
      </c>
      <c r="AH38">
        <f t="shared" si="15"/>
        <v>1</v>
      </c>
      <c r="AI38" s="54">
        <v>0</v>
      </c>
      <c r="AJ38" s="54">
        <v>1</v>
      </c>
      <c r="AK38">
        <f t="shared" si="16"/>
        <v>1</v>
      </c>
      <c r="AL38" s="54">
        <v>0</v>
      </c>
      <c r="AM38" s="54">
        <v>1</v>
      </c>
      <c r="AN38" s="54">
        <v>1</v>
      </c>
      <c r="AO38" s="54">
        <v>1</v>
      </c>
      <c r="AP38" s="54">
        <v>1</v>
      </c>
      <c r="AQ38" s="54">
        <v>1</v>
      </c>
      <c r="AR38" s="54">
        <v>1</v>
      </c>
      <c r="AS38" s="54">
        <v>1</v>
      </c>
      <c r="AT38" s="54">
        <v>1</v>
      </c>
      <c r="AU38">
        <f t="shared" si="17"/>
        <v>18.465000000000025</v>
      </c>
      <c r="AV38">
        <f t="shared" si="18"/>
        <v>18.136666666666667</v>
      </c>
      <c r="AW38" s="54">
        <f t="shared" si="19"/>
        <v>17.121333333333336</v>
      </c>
      <c r="AX38">
        <f t="shared" si="20"/>
        <v>20.731000000000002</v>
      </c>
      <c r="AY38" s="54">
        <v>1</v>
      </c>
      <c r="AZ38" s="54">
        <v>1</v>
      </c>
      <c r="BA38" s="54">
        <v>1</v>
      </c>
      <c r="BB38">
        <v>7</v>
      </c>
      <c r="BG38">
        <f t="shared" si="3"/>
        <v>166.66666666666666</v>
      </c>
      <c r="BH38" s="11">
        <f t="shared" si="21"/>
        <v>1.0416666666666666E-4</v>
      </c>
    </row>
    <row r="39" spans="1:60" ht="80" x14ac:dyDescent="0.2">
      <c r="A39" s="3">
        <v>33</v>
      </c>
      <c r="B39" s="19" t="s">
        <v>1335</v>
      </c>
      <c r="C39" s="3" t="s">
        <v>192</v>
      </c>
      <c r="D39">
        <v>1</v>
      </c>
      <c r="E39">
        <v>1</v>
      </c>
      <c r="F39">
        <f t="shared" si="4"/>
        <v>1</v>
      </c>
      <c r="G39">
        <f t="shared" si="5"/>
        <v>25</v>
      </c>
      <c r="H39">
        <f t="shared" si="6"/>
        <v>25</v>
      </c>
      <c r="I39" s="54">
        <f t="shared" si="7"/>
        <v>138</v>
      </c>
      <c r="J39">
        <v>48</v>
      </c>
      <c r="K39">
        <f t="shared" si="8"/>
        <v>1.92</v>
      </c>
      <c r="L39">
        <f t="shared" si="9"/>
        <v>134</v>
      </c>
      <c r="M39" s="2">
        <f t="shared" si="10"/>
        <v>5.36</v>
      </c>
      <c r="N39" s="30">
        <v>1</v>
      </c>
      <c r="O39">
        <v>1</v>
      </c>
      <c r="P39" s="32">
        <v>1</v>
      </c>
      <c r="Q39" s="30">
        <v>1</v>
      </c>
      <c r="R39" s="54">
        <v>1</v>
      </c>
      <c r="S39">
        <v>1</v>
      </c>
      <c r="T39">
        <f t="shared" si="11"/>
        <v>1</v>
      </c>
      <c r="U39">
        <v>1</v>
      </c>
      <c r="V39">
        <v>1</v>
      </c>
      <c r="W39">
        <f t="shared" si="12"/>
        <v>1</v>
      </c>
      <c r="X39">
        <f t="shared" si="13"/>
        <v>1</v>
      </c>
      <c r="Y39" s="54">
        <v>1</v>
      </c>
      <c r="Z39" s="54">
        <v>1</v>
      </c>
      <c r="AA39" s="54">
        <v>1</v>
      </c>
      <c r="AB39" s="54">
        <v>1</v>
      </c>
      <c r="AC39" s="54">
        <v>1</v>
      </c>
      <c r="AD39" s="54">
        <v>1</v>
      </c>
      <c r="AE39">
        <v>1</v>
      </c>
      <c r="AF39">
        <f t="shared" si="14"/>
        <v>4</v>
      </c>
      <c r="AG39">
        <v>1</v>
      </c>
      <c r="AH39">
        <f t="shared" si="15"/>
        <v>1</v>
      </c>
      <c r="AI39">
        <v>0</v>
      </c>
      <c r="AJ39">
        <v>1</v>
      </c>
      <c r="AK39">
        <f t="shared" si="16"/>
        <v>1</v>
      </c>
      <c r="AL39" s="54">
        <v>1</v>
      </c>
      <c r="AM39" s="54">
        <v>0</v>
      </c>
      <c r="AN39" s="54">
        <v>1</v>
      </c>
      <c r="AO39" s="54">
        <v>1</v>
      </c>
      <c r="AP39">
        <v>1</v>
      </c>
      <c r="AQ39" s="54">
        <v>1</v>
      </c>
      <c r="AR39">
        <v>1</v>
      </c>
      <c r="AS39">
        <v>1</v>
      </c>
      <c r="AT39" s="54">
        <v>1</v>
      </c>
      <c r="AU39">
        <f t="shared" si="17"/>
        <v>19.028000000000024</v>
      </c>
      <c r="AV39">
        <f t="shared" si="18"/>
        <v>16.815999999999999</v>
      </c>
      <c r="AW39" s="54">
        <f t="shared" si="19"/>
        <v>14.532799999999998</v>
      </c>
      <c r="AX39">
        <f t="shared" si="20"/>
        <v>16.315599999999996</v>
      </c>
      <c r="AY39">
        <v>1</v>
      </c>
      <c r="AZ39" s="54">
        <v>1</v>
      </c>
      <c r="BA39" s="54">
        <v>1</v>
      </c>
      <c r="BB39">
        <v>9</v>
      </c>
      <c r="BG39">
        <f t="shared" si="3"/>
        <v>160</v>
      </c>
      <c r="BH39" s="11">
        <f t="shared" si="21"/>
        <v>8.6805555555555545E-5</v>
      </c>
    </row>
    <row r="40" spans="1:60" x14ac:dyDescent="0.2">
      <c r="F40">
        <f t="shared" si="4"/>
        <v>0</v>
      </c>
      <c r="G40">
        <f t="shared" si="5"/>
        <v>0</v>
      </c>
      <c r="H40">
        <f t="shared" si="6"/>
        <v>0</v>
      </c>
      <c r="I40" s="54">
        <f t="shared" si="7"/>
        <v>0</v>
      </c>
      <c r="K40">
        <f t="shared" si="8"/>
        <v>0</v>
      </c>
      <c r="L40">
        <f t="shared" si="9"/>
        <v>0</v>
      </c>
      <c r="M40" s="2">
        <f t="shared" si="10"/>
        <v>0</v>
      </c>
      <c r="N40" s="31"/>
      <c r="T40">
        <f t="shared" si="11"/>
        <v>0</v>
      </c>
      <c r="W40">
        <f t="shared" si="12"/>
        <v>0</v>
      </c>
      <c r="X40">
        <f t="shared" si="13"/>
        <v>0</v>
      </c>
      <c r="Y40" s="54"/>
      <c r="AF40">
        <f t="shared" si="14"/>
        <v>0</v>
      </c>
      <c r="AH40">
        <f t="shared" si="15"/>
        <v>0</v>
      </c>
      <c r="AK40">
        <f t="shared" si="16"/>
        <v>0</v>
      </c>
      <c r="AU40">
        <f t="shared" si="17"/>
        <v>0</v>
      </c>
      <c r="AV40">
        <f t="shared" si="18"/>
        <v>0</v>
      </c>
      <c r="AW40" s="54">
        <f t="shared" si="19"/>
        <v>0</v>
      </c>
      <c r="AX40">
        <f t="shared" si="20"/>
        <v>0</v>
      </c>
      <c r="BG40">
        <f t="shared" ref="BG40:BG51" si="22">IF(E40=0,0,AF40/E40*1000)</f>
        <v>0</v>
      </c>
      <c r="BH40" s="11">
        <f t="shared" si="21"/>
        <v>0</v>
      </c>
    </row>
    <row r="41" spans="1:60" x14ac:dyDescent="0.2">
      <c r="F41">
        <f t="shared" si="4"/>
        <v>0</v>
      </c>
      <c r="G41">
        <f t="shared" si="5"/>
        <v>0</v>
      </c>
      <c r="H41">
        <f t="shared" si="6"/>
        <v>0</v>
      </c>
      <c r="I41" s="54">
        <f t="shared" si="7"/>
        <v>0</v>
      </c>
      <c r="K41">
        <f t="shared" si="8"/>
        <v>0</v>
      </c>
      <c r="L41">
        <f t="shared" si="9"/>
        <v>0</v>
      </c>
      <c r="M41" s="2">
        <f t="shared" si="10"/>
        <v>0</v>
      </c>
      <c r="N41" s="31"/>
      <c r="T41">
        <f t="shared" si="11"/>
        <v>0</v>
      </c>
      <c r="W41">
        <f t="shared" si="12"/>
        <v>0</v>
      </c>
      <c r="X41">
        <f t="shared" si="13"/>
        <v>0</v>
      </c>
      <c r="Y41" s="54"/>
      <c r="AF41">
        <f t="shared" si="14"/>
        <v>0</v>
      </c>
      <c r="AH41">
        <f t="shared" si="15"/>
        <v>0</v>
      </c>
      <c r="AK41">
        <f t="shared" si="16"/>
        <v>0</v>
      </c>
      <c r="AU41">
        <f t="shared" si="17"/>
        <v>0</v>
      </c>
      <c r="AV41">
        <f t="shared" si="18"/>
        <v>0</v>
      </c>
      <c r="AW41" s="54">
        <f t="shared" si="19"/>
        <v>0</v>
      </c>
      <c r="AX41">
        <f t="shared" si="20"/>
        <v>0</v>
      </c>
      <c r="BG41">
        <f t="shared" si="22"/>
        <v>0</v>
      </c>
      <c r="BH41" s="11">
        <f t="shared" si="21"/>
        <v>0</v>
      </c>
    </row>
    <row r="42" spans="1:60" x14ac:dyDescent="0.2">
      <c r="F42">
        <f t="shared" si="4"/>
        <v>0</v>
      </c>
      <c r="G42">
        <f t="shared" si="5"/>
        <v>0</v>
      </c>
      <c r="H42">
        <f t="shared" si="6"/>
        <v>0</v>
      </c>
      <c r="I42" s="54">
        <f t="shared" si="7"/>
        <v>0</v>
      </c>
      <c r="K42">
        <f t="shared" si="8"/>
        <v>0</v>
      </c>
      <c r="L42">
        <f t="shared" si="9"/>
        <v>0</v>
      </c>
      <c r="M42" s="2">
        <f t="shared" si="10"/>
        <v>0</v>
      </c>
      <c r="N42" s="31"/>
      <c r="T42">
        <f t="shared" si="11"/>
        <v>0</v>
      </c>
      <c r="W42">
        <f t="shared" si="12"/>
        <v>0</v>
      </c>
      <c r="X42">
        <f t="shared" si="13"/>
        <v>0</v>
      </c>
      <c r="Y42" s="54"/>
      <c r="AF42">
        <f t="shared" si="14"/>
        <v>0</v>
      </c>
      <c r="AH42">
        <f t="shared" si="15"/>
        <v>0</v>
      </c>
      <c r="AK42">
        <f t="shared" si="16"/>
        <v>0</v>
      </c>
      <c r="AU42">
        <f t="shared" si="17"/>
        <v>0</v>
      </c>
      <c r="AV42">
        <f t="shared" si="18"/>
        <v>0</v>
      </c>
      <c r="AW42" s="54">
        <f t="shared" si="19"/>
        <v>0</v>
      </c>
      <c r="AX42">
        <f t="shared" si="20"/>
        <v>0</v>
      </c>
      <c r="BG42">
        <f t="shared" si="22"/>
        <v>0</v>
      </c>
      <c r="BH42" s="11">
        <f t="shared" si="21"/>
        <v>0</v>
      </c>
    </row>
    <row r="43" spans="1:60" x14ac:dyDescent="0.2">
      <c r="F43">
        <f t="shared" si="4"/>
        <v>0</v>
      </c>
      <c r="G43">
        <f t="shared" si="5"/>
        <v>0</v>
      </c>
      <c r="H43">
        <f t="shared" si="6"/>
        <v>0</v>
      </c>
      <c r="I43" s="54">
        <f t="shared" si="7"/>
        <v>0</v>
      </c>
      <c r="K43">
        <f t="shared" si="8"/>
        <v>0</v>
      </c>
      <c r="L43">
        <f t="shared" si="9"/>
        <v>0</v>
      </c>
      <c r="M43" s="2">
        <f t="shared" si="10"/>
        <v>0</v>
      </c>
      <c r="N43" s="31"/>
      <c r="T43">
        <f t="shared" si="11"/>
        <v>0</v>
      </c>
      <c r="W43">
        <f t="shared" si="12"/>
        <v>0</v>
      </c>
      <c r="X43">
        <f t="shared" si="13"/>
        <v>0</v>
      </c>
      <c r="Y43" s="54"/>
      <c r="AF43">
        <f t="shared" si="14"/>
        <v>0</v>
      </c>
      <c r="AH43">
        <f t="shared" si="15"/>
        <v>0</v>
      </c>
      <c r="AK43">
        <f t="shared" si="16"/>
        <v>0</v>
      </c>
      <c r="AU43">
        <f t="shared" si="17"/>
        <v>0</v>
      </c>
      <c r="AV43">
        <f t="shared" si="18"/>
        <v>0</v>
      </c>
      <c r="AW43" s="54">
        <f t="shared" si="19"/>
        <v>0</v>
      </c>
      <c r="AX43">
        <f t="shared" si="20"/>
        <v>0</v>
      </c>
      <c r="BG43">
        <f t="shared" si="22"/>
        <v>0</v>
      </c>
      <c r="BH43" s="11">
        <f t="shared" si="21"/>
        <v>0</v>
      </c>
    </row>
    <row r="44" spans="1:60" x14ac:dyDescent="0.2">
      <c r="F44">
        <f t="shared" si="4"/>
        <v>0</v>
      </c>
      <c r="G44">
        <f t="shared" si="5"/>
        <v>0</v>
      </c>
      <c r="H44">
        <f t="shared" si="6"/>
        <v>0</v>
      </c>
      <c r="I44" s="54">
        <f t="shared" si="7"/>
        <v>0</v>
      </c>
      <c r="K44">
        <f t="shared" si="8"/>
        <v>0</v>
      </c>
      <c r="L44">
        <f t="shared" si="9"/>
        <v>0</v>
      </c>
      <c r="M44" s="2">
        <f t="shared" si="10"/>
        <v>0</v>
      </c>
      <c r="N44" s="31"/>
      <c r="T44">
        <f t="shared" si="11"/>
        <v>0</v>
      </c>
      <c r="W44">
        <f t="shared" si="12"/>
        <v>0</v>
      </c>
      <c r="X44">
        <f t="shared" si="13"/>
        <v>0</v>
      </c>
      <c r="Y44" s="54"/>
      <c r="AF44">
        <f t="shared" si="14"/>
        <v>0</v>
      </c>
      <c r="AH44">
        <f t="shared" si="15"/>
        <v>0</v>
      </c>
      <c r="AK44">
        <f t="shared" si="16"/>
        <v>0</v>
      </c>
      <c r="AU44">
        <f t="shared" si="17"/>
        <v>0</v>
      </c>
      <c r="AV44">
        <f t="shared" si="18"/>
        <v>0</v>
      </c>
      <c r="AW44" s="54">
        <f t="shared" si="19"/>
        <v>0</v>
      </c>
      <c r="AX44">
        <f t="shared" si="20"/>
        <v>0</v>
      </c>
      <c r="BG44">
        <f t="shared" si="22"/>
        <v>0</v>
      </c>
      <c r="BH44" s="11">
        <f t="shared" si="21"/>
        <v>0</v>
      </c>
    </row>
    <row r="45" spans="1:60" x14ac:dyDescent="0.2">
      <c r="F45">
        <f t="shared" si="4"/>
        <v>0</v>
      </c>
      <c r="G45">
        <f t="shared" si="5"/>
        <v>0</v>
      </c>
      <c r="H45">
        <f t="shared" si="6"/>
        <v>0</v>
      </c>
      <c r="I45" s="54">
        <f t="shared" si="7"/>
        <v>0</v>
      </c>
      <c r="K45">
        <f t="shared" si="8"/>
        <v>0</v>
      </c>
      <c r="L45">
        <f t="shared" si="9"/>
        <v>0</v>
      </c>
      <c r="M45" s="2">
        <f t="shared" si="10"/>
        <v>0</v>
      </c>
      <c r="N45" s="31"/>
      <c r="T45">
        <f t="shared" si="11"/>
        <v>0</v>
      </c>
      <c r="W45">
        <f t="shared" si="12"/>
        <v>0</v>
      </c>
      <c r="X45">
        <f t="shared" si="13"/>
        <v>0</v>
      </c>
      <c r="Y45" s="54"/>
      <c r="AF45">
        <f t="shared" si="14"/>
        <v>0</v>
      </c>
      <c r="AH45">
        <f t="shared" si="15"/>
        <v>0</v>
      </c>
      <c r="AK45">
        <f t="shared" si="16"/>
        <v>0</v>
      </c>
      <c r="AU45">
        <f t="shared" si="17"/>
        <v>0</v>
      </c>
      <c r="AV45">
        <f t="shared" si="18"/>
        <v>0</v>
      </c>
      <c r="AW45" s="54">
        <f t="shared" si="19"/>
        <v>0</v>
      </c>
      <c r="AX45">
        <f t="shared" si="20"/>
        <v>0</v>
      </c>
      <c r="BG45">
        <f t="shared" si="22"/>
        <v>0</v>
      </c>
      <c r="BH45" s="11">
        <f t="shared" si="21"/>
        <v>0</v>
      </c>
    </row>
    <row r="46" spans="1:60" x14ac:dyDescent="0.2">
      <c r="F46">
        <f t="shared" si="4"/>
        <v>0</v>
      </c>
      <c r="G46">
        <f t="shared" si="5"/>
        <v>0</v>
      </c>
      <c r="H46">
        <f t="shared" si="6"/>
        <v>0</v>
      </c>
      <c r="I46" s="54">
        <f t="shared" si="7"/>
        <v>0</v>
      </c>
      <c r="K46">
        <f t="shared" si="8"/>
        <v>0</v>
      </c>
      <c r="L46">
        <f t="shared" si="9"/>
        <v>0</v>
      </c>
      <c r="M46" s="2">
        <f t="shared" si="10"/>
        <v>0</v>
      </c>
      <c r="N46" s="31"/>
      <c r="T46">
        <f t="shared" si="11"/>
        <v>0</v>
      </c>
      <c r="W46">
        <f t="shared" si="12"/>
        <v>0</v>
      </c>
      <c r="X46">
        <f t="shared" si="13"/>
        <v>0</v>
      </c>
      <c r="Y46" s="54"/>
      <c r="AF46">
        <f t="shared" si="14"/>
        <v>0</v>
      </c>
      <c r="AH46">
        <f t="shared" si="15"/>
        <v>0</v>
      </c>
      <c r="AK46">
        <f t="shared" si="16"/>
        <v>0</v>
      </c>
      <c r="AU46">
        <f t="shared" si="17"/>
        <v>0</v>
      </c>
      <c r="AV46">
        <f t="shared" si="18"/>
        <v>0</v>
      </c>
      <c r="AW46" s="54">
        <f t="shared" si="19"/>
        <v>0</v>
      </c>
      <c r="AX46">
        <f t="shared" si="20"/>
        <v>0</v>
      </c>
      <c r="BG46">
        <f t="shared" si="22"/>
        <v>0</v>
      </c>
      <c r="BH46" s="11">
        <f t="shared" si="21"/>
        <v>0</v>
      </c>
    </row>
    <row r="47" spans="1:60" x14ac:dyDescent="0.2">
      <c r="F47">
        <f t="shared" si="4"/>
        <v>0</v>
      </c>
      <c r="G47">
        <f t="shared" si="5"/>
        <v>0</v>
      </c>
      <c r="H47">
        <f t="shared" si="6"/>
        <v>0</v>
      </c>
      <c r="I47" s="54">
        <f t="shared" si="7"/>
        <v>0</v>
      </c>
      <c r="K47">
        <f t="shared" si="8"/>
        <v>0</v>
      </c>
      <c r="L47">
        <f t="shared" si="9"/>
        <v>0</v>
      </c>
      <c r="M47" s="2">
        <f t="shared" si="10"/>
        <v>0</v>
      </c>
      <c r="N47" s="31"/>
      <c r="T47">
        <f t="shared" si="11"/>
        <v>0</v>
      </c>
      <c r="W47">
        <f t="shared" si="12"/>
        <v>0</v>
      </c>
      <c r="X47">
        <f t="shared" si="13"/>
        <v>0</v>
      </c>
      <c r="Y47" s="54"/>
      <c r="AF47">
        <f t="shared" si="14"/>
        <v>0</v>
      </c>
      <c r="AH47">
        <f t="shared" si="15"/>
        <v>0</v>
      </c>
      <c r="AK47">
        <f t="shared" si="16"/>
        <v>0</v>
      </c>
      <c r="AU47">
        <f t="shared" si="17"/>
        <v>0</v>
      </c>
      <c r="AV47">
        <f t="shared" si="18"/>
        <v>0</v>
      </c>
      <c r="AW47" s="54">
        <f t="shared" si="19"/>
        <v>0</v>
      </c>
      <c r="AX47">
        <f t="shared" si="20"/>
        <v>0</v>
      </c>
      <c r="BG47">
        <f t="shared" si="22"/>
        <v>0</v>
      </c>
      <c r="BH47" s="11">
        <f t="shared" si="21"/>
        <v>0</v>
      </c>
    </row>
    <row r="48" spans="1:60" x14ac:dyDescent="0.2">
      <c r="F48">
        <f t="shared" si="4"/>
        <v>0</v>
      </c>
      <c r="G48">
        <f t="shared" si="5"/>
        <v>0</v>
      </c>
      <c r="H48">
        <f t="shared" si="6"/>
        <v>0</v>
      </c>
      <c r="I48" s="54">
        <f t="shared" si="7"/>
        <v>0</v>
      </c>
      <c r="K48">
        <f t="shared" si="8"/>
        <v>0</v>
      </c>
      <c r="L48">
        <f t="shared" si="9"/>
        <v>0</v>
      </c>
      <c r="M48" s="2">
        <f t="shared" si="10"/>
        <v>0</v>
      </c>
      <c r="N48" s="31"/>
      <c r="T48">
        <f t="shared" si="11"/>
        <v>0</v>
      </c>
      <c r="W48">
        <f t="shared" si="12"/>
        <v>0</v>
      </c>
      <c r="X48">
        <f t="shared" si="13"/>
        <v>0</v>
      </c>
      <c r="Y48" s="54"/>
      <c r="AF48">
        <f t="shared" si="14"/>
        <v>0</v>
      </c>
      <c r="AH48">
        <f t="shared" si="15"/>
        <v>0</v>
      </c>
      <c r="AK48">
        <f t="shared" si="16"/>
        <v>0</v>
      </c>
      <c r="AU48">
        <f t="shared" si="17"/>
        <v>0</v>
      </c>
      <c r="AV48">
        <f t="shared" si="18"/>
        <v>0</v>
      </c>
      <c r="AW48" s="54">
        <f t="shared" si="19"/>
        <v>0</v>
      </c>
      <c r="AX48">
        <f t="shared" si="20"/>
        <v>0</v>
      </c>
      <c r="BG48">
        <f t="shared" si="22"/>
        <v>0</v>
      </c>
      <c r="BH48" s="11">
        <f t="shared" si="21"/>
        <v>0</v>
      </c>
    </row>
    <row r="49" spans="6:60" x14ac:dyDescent="0.2">
      <c r="F49">
        <f t="shared" si="4"/>
        <v>0</v>
      </c>
      <c r="G49">
        <f t="shared" si="5"/>
        <v>0</v>
      </c>
      <c r="H49">
        <f t="shared" si="6"/>
        <v>0</v>
      </c>
      <c r="I49" s="54">
        <f t="shared" si="7"/>
        <v>0</v>
      </c>
      <c r="K49">
        <f t="shared" si="8"/>
        <v>0</v>
      </c>
      <c r="L49">
        <f t="shared" si="9"/>
        <v>0</v>
      </c>
      <c r="M49" s="2">
        <f t="shared" si="10"/>
        <v>0</v>
      </c>
      <c r="N49" s="31"/>
      <c r="T49">
        <f t="shared" si="11"/>
        <v>0</v>
      </c>
      <c r="W49">
        <f t="shared" si="12"/>
        <v>0</v>
      </c>
      <c r="X49">
        <f t="shared" si="13"/>
        <v>0</v>
      </c>
      <c r="Y49" s="54"/>
      <c r="AF49">
        <f t="shared" si="14"/>
        <v>0</v>
      </c>
      <c r="AH49">
        <f t="shared" si="15"/>
        <v>0</v>
      </c>
      <c r="AK49">
        <f t="shared" si="16"/>
        <v>0</v>
      </c>
      <c r="AU49">
        <f t="shared" si="17"/>
        <v>0</v>
      </c>
      <c r="AV49">
        <f t="shared" si="18"/>
        <v>0</v>
      </c>
      <c r="AW49" s="54">
        <f t="shared" si="19"/>
        <v>0</v>
      </c>
      <c r="AX49">
        <f t="shared" si="20"/>
        <v>0</v>
      </c>
      <c r="BG49">
        <f t="shared" si="22"/>
        <v>0</v>
      </c>
      <c r="BH49" s="11">
        <f t="shared" si="21"/>
        <v>0</v>
      </c>
    </row>
    <row r="50" spans="6:60" x14ac:dyDescent="0.2">
      <c r="F50">
        <f t="shared" si="4"/>
        <v>0</v>
      </c>
      <c r="G50">
        <f t="shared" si="5"/>
        <v>0</v>
      </c>
      <c r="H50">
        <f t="shared" si="6"/>
        <v>0</v>
      </c>
      <c r="I50" s="54">
        <f t="shared" si="7"/>
        <v>0</v>
      </c>
      <c r="K50">
        <f t="shared" si="8"/>
        <v>0</v>
      </c>
      <c r="L50">
        <f t="shared" si="9"/>
        <v>0</v>
      </c>
      <c r="M50" s="2">
        <f t="shared" si="10"/>
        <v>0</v>
      </c>
      <c r="T50">
        <f t="shared" si="11"/>
        <v>0</v>
      </c>
      <c r="W50">
        <v>0</v>
      </c>
      <c r="X50">
        <f t="shared" si="13"/>
        <v>0</v>
      </c>
      <c r="Y50" s="54"/>
      <c r="AF50">
        <f t="shared" si="14"/>
        <v>0</v>
      </c>
      <c r="AH50">
        <f t="shared" si="15"/>
        <v>0</v>
      </c>
      <c r="AK50">
        <f t="shared" si="16"/>
        <v>0</v>
      </c>
      <c r="AU50">
        <f t="shared" si="17"/>
        <v>0</v>
      </c>
      <c r="AV50">
        <f t="shared" si="18"/>
        <v>0</v>
      </c>
      <c r="AW50" s="54">
        <f t="shared" si="19"/>
        <v>0</v>
      </c>
      <c r="AX50">
        <f t="shared" si="20"/>
        <v>0</v>
      </c>
      <c r="BG50">
        <f t="shared" si="22"/>
        <v>0</v>
      </c>
      <c r="BH50" s="11">
        <f t="shared" si="21"/>
        <v>0</v>
      </c>
    </row>
    <row r="51" spans="6:60" x14ac:dyDescent="0.2">
      <c r="F51">
        <f t="shared" si="4"/>
        <v>0</v>
      </c>
      <c r="G51">
        <f t="shared" si="5"/>
        <v>0</v>
      </c>
      <c r="H51">
        <f t="shared" si="6"/>
        <v>0</v>
      </c>
      <c r="I51" s="54">
        <f t="shared" si="7"/>
        <v>0</v>
      </c>
      <c r="K51">
        <f t="shared" si="8"/>
        <v>0</v>
      </c>
      <c r="L51">
        <f t="shared" si="9"/>
        <v>0</v>
      </c>
      <c r="M51" s="2">
        <f t="shared" si="10"/>
        <v>0</v>
      </c>
      <c r="T51">
        <f t="shared" si="11"/>
        <v>0</v>
      </c>
      <c r="W51">
        <f t="shared" si="12"/>
        <v>0</v>
      </c>
      <c r="X51">
        <f t="shared" si="13"/>
        <v>0</v>
      </c>
      <c r="Y51" s="54"/>
      <c r="AF51">
        <f t="shared" si="14"/>
        <v>0</v>
      </c>
      <c r="AH51">
        <f t="shared" si="15"/>
        <v>0</v>
      </c>
      <c r="AK51">
        <f t="shared" si="16"/>
        <v>0</v>
      </c>
      <c r="AU51">
        <f t="shared" si="17"/>
        <v>0</v>
      </c>
      <c r="AV51">
        <f t="shared" si="18"/>
        <v>0</v>
      </c>
      <c r="AW51" s="54">
        <f t="shared" si="19"/>
        <v>0</v>
      </c>
      <c r="AX51">
        <f t="shared" si="20"/>
        <v>0</v>
      </c>
      <c r="BG51">
        <f t="shared" si="22"/>
        <v>0</v>
      </c>
      <c r="BH51" s="11">
        <f t="shared" si="21"/>
        <v>0</v>
      </c>
    </row>
    <row r="52" spans="6:60" x14ac:dyDescent="0.2">
      <c r="F52">
        <f t="shared" ref="F52:F86" si="23">IF(B52="",0,(LEN(B52)-LEN(SUBSTITUTE(B52,". ","."))+1))</f>
        <v>0</v>
      </c>
      <c r="G52">
        <f t="shared" ref="G52:G86" si="24">IF(B52="",0,LEN(B52)-LEN(SUBSTITUTE(B52," ",""))+1)</f>
        <v>0</v>
      </c>
      <c r="H52">
        <f t="shared" ref="H52:H86" si="25">IF(F52=0,0,G52/F52)</f>
        <v>0</v>
      </c>
      <c r="I52" s="54">
        <f t="shared" si="7"/>
        <v>0</v>
      </c>
      <c r="K52">
        <f t="shared" ref="K52:K86" si="26">IF(G52=0,0,J52/G52)</f>
        <v>0</v>
      </c>
      <c r="L52">
        <f t="shared" si="9"/>
        <v>0</v>
      </c>
      <c r="M52" s="2">
        <f t="shared" ref="M52:M86" si="27">IF(G52=0,0,L52/G52)</f>
        <v>0</v>
      </c>
      <c r="T52">
        <f t="shared" ref="T52:T86" si="28">QUOTIENT((Q52+R52+S52),3)</f>
        <v>0</v>
      </c>
      <c r="W52">
        <f t="shared" ref="W52:W86" si="29">QUOTIENT((P52+T52),2)</f>
        <v>0</v>
      </c>
      <c r="X52">
        <f t="shared" ref="X52:X86" si="30">IF(U52=1,1,IF(V52=1,1,0))</f>
        <v>0</v>
      </c>
      <c r="Y52" s="54"/>
      <c r="AF52">
        <f t="shared" si="14"/>
        <v>0</v>
      </c>
      <c r="AH52">
        <f t="shared" si="15"/>
        <v>0</v>
      </c>
      <c r="AK52">
        <f t="shared" si="16"/>
        <v>0</v>
      </c>
      <c r="AU52">
        <f t="shared" ref="AU52:AU86" si="31">IF(G52=0,0,(206.835-(84.6*(K52))-(1.015*(H52))))</f>
        <v>0</v>
      </c>
      <c r="AV52">
        <f t="shared" ref="AV52:AV86" si="32">IF(G52=0,0,(0.39*H52)+(11.8*K52)-15.59)</f>
        <v>0</v>
      </c>
      <c r="AW52" s="54">
        <f t="shared" si="19"/>
        <v>0</v>
      </c>
      <c r="AX52">
        <f t="shared" ref="AX52:AX86" si="33">IF(I52=0,0,(4.71*M52)+(0.5*H52)-21.43)</f>
        <v>0</v>
      </c>
      <c r="BG52">
        <f t="shared" ref="BG52:BG86" si="34">IF(E52=0,0,AF52/E52*1000)</f>
        <v>0</v>
      </c>
      <c r="BH52" s="11">
        <f t="shared" ref="BH52:BH86" si="35">G52/200/24/60</f>
        <v>0</v>
      </c>
    </row>
    <row r="53" spans="6:60" x14ac:dyDescent="0.2">
      <c r="F53">
        <f t="shared" si="23"/>
        <v>0</v>
      </c>
      <c r="G53">
        <f t="shared" si="24"/>
        <v>0</v>
      </c>
      <c r="H53">
        <f t="shared" si="25"/>
        <v>0</v>
      </c>
      <c r="I53" s="54">
        <f t="shared" si="7"/>
        <v>0</v>
      </c>
      <c r="K53">
        <f t="shared" si="26"/>
        <v>0</v>
      </c>
      <c r="L53">
        <f t="shared" si="9"/>
        <v>0</v>
      </c>
      <c r="M53" s="2">
        <f t="shared" si="27"/>
        <v>0</v>
      </c>
      <c r="T53">
        <f t="shared" si="28"/>
        <v>0</v>
      </c>
      <c r="W53">
        <f t="shared" si="29"/>
        <v>0</v>
      </c>
      <c r="X53">
        <f t="shared" si="30"/>
        <v>0</v>
      </c>
      <c r="Y53" s="54"/>
      <c r="AF53">
        <f t="shared" si="14"/>
        <v>0</v>
      </c>
      <c r="AH53">
        <f t="shared" si="15"/>
        <v>0</v>
      </c>
      <c r="AK53">
        <f t="shared" si="16"/>
        <v>0</v>
      </c>
      <c r="AU53">
        <f t="shared" si="31"/>
        <v>0</v>
      </c>
      <c r="AV53">
        <f t="shared" si="32"/>
        <v>0</v>
      </c>
      <c r="AW53" s="54">
        <f t="shared" si="19"/>
        <v>0</v>
      </c>
      <c r="AX53">
        <f t="shared" si="33"/>
        <v>0</v>
      </c>
      <c r="BG53">
        <f t="shared" si="34"/>
        <v>0</v>
      </c>
      <c r="BH53" s="11">
        <f t="shared" si="35"/>
        <v>0</v>
      </c>
    </row>
    <row r="54" spans="6:60" x14ac:dyDescent="0.2">
      <c r="F54">
        <f t="shared" si="23"/>
        <v>0</v>
      </c>
      <c r="G54">
        <f t="shared" si="24"/>
        <v>0</v>
      </c>
      <c r="H54">
        <f t="shared" si="25"/>
        <v>0</v>
      </c>
      <c r="I54" s="54">
        <f t="shared" si="7"/>
        <v>0</v>
      </c>
      <c r="K54">
        <f t="shared" si="26"/>
        <v>0</v>
      </c>
      <c r="L54">
        <f t="shared" si="9"/>
        <v>0</v>
      </c>
      <c r="M54" s="2">
        <f t="shared" si="27"/>
        <v>0</v>
      </c>
      <c r="T54">
        <f t="shared" si="28"/>
        <v>0</v>
      </c>
      <c r="W54">
        <f t="shared" si="29"/>
        <v>0</v>
      </c>
      <c r="X54">
        <f t="shared" si="30"/>
        <v>0</v>
      </c>
      <c r="Y54" s="54"/>
      <c r="AF54">
        <f t="shared" si="14"/>
        <v>0</v>
      </c>
      <c r="AH54">
        <f t="shared" si="15"/>
        <v>0</v>
      </c>
      <c r="AK54">
        <f t="shared" si="16"/>
        <v>0</v>
      </c>
      <c r="AU54">
        <f t="shared" si="31"/>
        <v>0</v>
      </c>
      <c r="AV54">
        <f t="shared" si="32"/>
        <v>0</v>
      </c>
      <c r="AW54" s="54">
        <f t="shared" si="19"/>
        <v>0</v>
      </c>
      <c r="AX54">
        <f t="shared" si="33"/>
        <v>0</v>
      </c>
      <c r="BG54">
        <f t="shared" si="34"/>
        <v>0</v>
      </c>
      <c r="BH54" s="11">
        <f t="shared" si="35"/>
        <v>0</v>
      </c>
    </row>
    <row r="55" spans="6:60" x14ac:dyDescent="0.2">
      <c r="F55">
        <f t="shared" si="23"/>
        <v>0</v>
      </c>
      <c r="G55">
        <f t="shared" si="24"/>
        <v>0</v>
      </c>
      <c r="H55">
        <f t="shared" si="25"/>
        <v>0</v>
      </c>
      <c r="I55" s="54">
        <f t="shared" si="7"/>
        <v>0</v>
      </c>
      <c r="K55">
        <f t="shared" si="26"/>
        <v>0</v>
      </c>
      <c r="L55">
        <f t="shared" si="9"/>
        <v>0</v>
      </c>
      <c r="M55" s="2">
        <f t="shared" si="27"/>
        <v>0</v>
      </c>
      <c r="T55">
        <f t="shared" si="28"/>
        <v>0</v>
      </c>
      <c r="W55">
        <f t="shared" si="29"/>
        <v>0</v>
      </c>
      <c r="X55">
        <f t="shared" si="30"/>
        <v>0</v>
      </c>
      <c r="Y55" s="54"/>
      <c r="AF55">
        <f t="shared" si="14"/>
        <v>0</v>
      </c>
      <c r="AH55">
        <f t="shared" si="15"/>
        <v>0</v>
      </c>
      <c r="AK55">
        <f t="shared" si="16"/>
        <v>0</v>
      </c>
      <c r="AU55">
        <f t="shared" si="31"/>
        <v>0</v>
      </c>
      <c r="AV55">
        <f t="shared" si="32"/>
        <v>0</v>
      </c>
      <c r="AW55" s="54">
        <f t="shared" si="19"/>
        <v>0</v>
      </c>
      <c r="AX55">
        <f t="shared" si="33"/>
        <v>0</v>
      </c>
      <c r="BG55">
        <f t="shared" si="34"/>
        <v>0</v>
      </c>
      <c r="BH55" s="11">
        <f t="shared" si="35"/>
        <v>0</v>
      </c>
    </row>
    <row r="56" spans="6:60" x14ac:dyDescent="0.2">
      <c r="F56">
        <f t="shared" si="23"/>
        <v>0</v>
      </c>
      <c r="G56">
        <f t="shared" si="24"/>
        <v>0</v>
      </c>
      <c r="H56">
        <f t="shared" si="25"/>
        <v>0</v>
      </c>
      <c r="I56" s="54">
        <f t="shared" si="7"/>
        <v>0</v>
      </c>
      <c r="K56">
        <f t="shared" si="26"/>
        <v>0</v>
      </c>
      <c r="L56">
        <f t="shared" si="9"/>
        <v>0</v>
      </c>
      <c r="M56" s="2">
        <f t="shared" si="27"/>
        <v>0</v>
      </c>
      <c r="T56">
        <f t="shared" si="28"/>
        <v>0</v>
      </c>
      <c r="W56">
        <f t="shared" si="29"/>
        <v>0</v>
      </c>
      <c r="X56">
        <f t="shared" si="30"/>
        <v>0</v>
      </c>
      <c r="Y56" s="54"/>
      <c r="AF56">
        <f t="shared" si="14"/>
        <v>0</v>
      </c>
      <c r="AH56">
        <f t="shared" si="15"/>
        <v>0</v>
      </c>
      <c r="AK56">
        <f t="shared" si="16"/>
        <v>0</v>
      </c>
      <c r="AU56">
        <f t="shared" si="31"/>
        <v>0</v>
      </c>
      <c r="AV56">
        <f t="shared" si="32"/>
        <v>0</v>
      </c>
      <c r="AW56" s="54">
        <f t="shared" si="19"/>
        <v>0</v>
      </c>
      <c r="AX56">
        <f t="shared" si="33"/>
        <v>0</v>
      </c>
      <c r="BG56">
        <f t="shared" si="34"/>
        <v>0</v>
      </c>
      <c r="BH56" s="11">
        <f t="shared" si="35"/>
        <v>0</v>
      </c>
    </row>
    <row r="57" spans="6:60" x14ac:dyDescent="0.2">
      <c r="F57">
        <f t="shared" si="23"/>
        <v>0</v>
      </c>
      <c r="G57">
        <f t="shared" si="24"/>
        <v>0</v>
      </c>
      <c r="H57">
        <f t="shared" si="25"/>
        <v>0</v>
      </c>
      <c r="I57" s="54">
        <f t="shared" si="7"/>
        <v>0</v>
      </c>
      <c r="K57">
        <f t="shared" si="26"/>
        <v>0</v>
      </c>
      <c r="L57">
        <f t="shared" si="9"/>
        <v>0</v>
      </c>
      <c r="M57" s="2">
        <f t="shared" si="27"/>
        <v>0</v>
      </c>
      <c r="T57">
        <f t="shared" si="28"/>
        <v>0</v>
      </c>
      <c r="W57">
        <f t="shared" si="29"/>
        <v>0</v>
      </c>
      <c r="X57">
        <f t="shared" si="30"/>
        <v>0</v>
      </c>
      <c r="AF57">
        <f t="shared" si="14"/>
        <v>0</v>
      </c>
      <c r="AH57">
        <f t="shared" si="15"/>
        <v>0</v>
      </c>
      <c r="AK57">
        <f t="shared" si="16"/>
        <v>0</v>
      </c>
      <c r="AU57">
        <f t="shared" si="31"/>
        <v>0</v>
      </c>
      <c r="AV57">
        <f t="shared" si="32"/>
        <v>0</v>
      </c>
      <c r="AW57" s="54">
        <f t="shared" si="19"/>
        <v>0</v>
      </c>
      <c r="AX57">
        <f t="shared" si="33"/>
        <v>0</v>
      </c>
      <c r="BG57">
        <f t="shared" si="34"/>
        <v>0</v>
      </c>
      <c r="BH57" s="11">
        <f t="shared" si="35"/>
        <v>0</v>
      </c>
    </row>
    <row r="58" spans="6:60" x14ac:dyDescent="0.2">
      <c r="F58">
        <f t="shared" si="23"/>
        <v>0</v>
      </c>
      <c r="G58">
        <f t="shared" si="24"/>
        <v>0</v>
      </c>
      <c r="H58">
        <f t="shared" si="25"/>
        <v>0</v>
      </c>
      <c r="I58" s="54">
        <f t="shared" si="7"/>
        <v>0</v>
      </c>
      <c r="K58">
        <f t="shared" si="26"/>
        <v>0</v>
      </c>
      <c r="L58">
        <f t="shared" si="9"/>
        <v>0</v>
      </c>
      <c r="M58" s="2">
        <f t="shared" si="27"/>
        <v>0</v>
      </c>
      <c r="T58">
        <f t="shared" si="28"/>
        <v>0</v>
      </c>
      <c r="W58">
        <f t="shared" si="29"/>
        <v>0</v>
      </c>
      <c r="X58">
        <f t="shared" si="30"/>
        <v>0</v>
      </c>
      <c r="AF58">
        <f t="shared" si="14"/>
        <v>0</v>
      </c>
      <c r="AH58">
        <f t="shared" si="15"/>
        <v>0</v>
      </c>
      <c r="AK58">
        <f t="shared" si="16"/>
        <v>0</v>
      </c>
      <c r="AU58">
        <f t="shared" si="31"/>
        <v>0</v>
      </c>
      <c r="AV58">
        <f t="shared" si="32"/>
        <v>0</v>
      </c>
      <c r="AW58" s="54">
        <f t="shared" si="19"/>
        <v>0</v>
      </c>
      <c r="AX58">
        <f t="shared" si="33"/>
        <v>0</v>
      </c>
      <c r="BG58">
        <f t="shared" si="34"/>
        <v>0</v>
      </c>
      <c r="BH58" s="11">
        <f t="shared" si="35"/>
        <v>0</v>
      </c>
    </row>
    <row r="59" spans="6:60" x14ac:dyDescent="0.2">
      <c r="F59">
        <f t="shared" si="23"/>
        <v>0</v>
      </c>
      <c r="G59">
        <f t="shared" si="24"/>
        <v>0</v>
      </c>
      <c r="H59">
        <f t="shared" si="25"/>
        <v>0</v>
      </c>
      <c r="I59" s="54">
        <f t="shared" si="7"/>
        <v>0</v>
      </c>
      <c r="K59">
        <f t="shared" si="26"/>
        <v>0</v>
      </c>
      <c r="L59">
        <f t="shared" si="9"/>
        <v>0</v>
      </c>
      <c r="M59" s="2">
        <f t="shared" si="27"/>
        <v>0</v>
      </c>
      <c r="T59">
        <f t="shared" si="28"/>
        <v>0</v>
      </c>
      <c r="W59">
        <f t="shared" si="29"/>
        <v>0</v>
      </c>
      <c r="X59">
        <f t="shared" si="30"/>
        <v>0</v>
      </c>
      <c r="AF59">
        <f t="shared" si="14"/>
        <v>0</v>
      </c>
      <c r="AH59">
        <f t="shared" si="15"/>
        <v>0</v>
      </c>
      <c r="AK59">
        <f t="shared" si="16"/>
        <v>0</v>
      </c>
      <c r="AU59">
        <f t="shared" si="31"/>
        <v>0</v>
      </c>
      <c r="AV59">
        <f t="shared" si="32"/>
        <v>0</v>
      </c>
      <c r="AW59" s="54">
        <f t="shared" si="19"/>
        <v>0</v>
      </c>
      <c r="AX59">
        <f t="shared" si="33"/>
        <v>0</v>
      </c>
      <c r="BG59">
        <f t="shared" si="34"/>
        <v>0</v>
      </c>
      <c r="BH59" s="11">
        <f t="shared" si="35"/>
        <v>0</v>
      </c>
    </row>
    <row r="60" spans="6:60" x14ac:dyDescent="0.2">
      <c r="F60">
        <f t="shared" si="23"/>
        <v>0</v>
      </c>
      <c r="G60">
        <f t="shared" si="24"/>
        <v>0</v>
      </c>
      <c r="H60">
        <f t="shared" si="25"/>
        <v>0</v>
      </c>
      <c r="I60" s="54">
        <f t="shared" si="7"/>
        <v>0</v>
      </c>
      <c r="K60">
        <f t="shared" si="26"/>
        <v>0</v>
      </c>
      <c r="L60">
        <f t="shared" si="9"/>
        <v>0</v>
      </c>
      <c r="M60" s="2">
        <f t="shared" si="27"/>
        <v>0</v>
      </c>
      <c r="T60">
        <f t="shared" si="28"/>
        <v>0</v>
      </c>
      <c r="W60">
        <f t="shared" si="29"/>
        <v>0</v>
      </c>
      <c r="X60">
        <f t="shared" si="30"/>
        <v>0</v>
      </c>
      <c r="AF60">
        <f t="shared" si="14"/>
        <v>0</v>
      </c>
      <c r="AH60">
        <f t="shared" si="15"/>
        <v>0</v>
      </c>
      <c r="AK60">
        <f t="shared" si="16"/>
        <v>0</v>
      </c>
      <c r="AU60">
        <f t="shared" si="31"/>
        <v>0</v>
      </c>
      <c r="AV60">
        <f t="shared" si="32"/>
        <v>0</v>
      </c>
      <c r="AW60" s="54">
        <f t="shared" si="19"/>
        <v>0</v>
      </c>
      <c r="AX60">
        <f t="shared" si="33"/>
        <v>0</v>
      </c>
      <c r="BG60">
        <f t="shared" si="34"/>
        <v>0</v>
      </c>
      <c r="BH60" s="11">
        <f t="shared" si="35"/>
        <v>0</v>
      </c>
    </row>
    <row r="61" spans="6:60" x14ac:dyDescent="0.2">
      <c r="F61">
        <f t="shared" si="23"/>
        <v>0</v>
      </c>
      <c r="G61">
        <f t="shared" si="24"/>
        <v>0</v>
      </c>
      <c r="H61">
        <f t="shared" si="25"/>
        <v>0</v>
      </c>
      <c r="I61" s="54">
        <f t="shared" si="7"/>
        <v>0</v>
      </c>
      <c r="K61">
        <f t="shared" si="26"/>
        <v>0</v>
      </c>
      <c r="L61">
        <f t="shared" si="9"/>
        <v>0</v>
      </c>
      <c r="M61" s="2">
        <f t="shared" si="27"/>
        <v>0</v>
      </c>
      <c r="T61">
        <f t="shared" si="28"/>
        <v>0</v>
      </c>
      <c r="W61">
        <f t="shared" si="29"/>
        <v>0</v>
      </c>
      <c r="X61">
        <f t="shared" si="30"/>
        <v>0</v>
      </c>
      <c r="AF61">
        <f t="shared" si="14"/>
        <v>0</v>
      </c>
      <c r="AH61">
        <f t="shared" si="15"/>
        <v>0</v>
      </c>
      <c r="AK61">
        <f t="shared" si="16"/>
        <v>0</v>
      </c>
      <c r="AU61">
        <f t="shared" si="31"/>
        <v>0</v>
      </c>
      <c r="AV61">
        <f t="shared" si="32"/>
        <v>0</v>
      </c>
      <c r="AW61" s="54">
        <f t="shared" si="19"/>
        <v>0</v>
      </c>
      <c r="AX61">
        <f t="shared" si="33"/>
        <v>0</v>
      </c>
      <c r="BG61">
        <f t="shared" si="34"/>
        <v>0</v>
      </c>
      <c r="BH61" s="11">
        <f t="shared" si="35"/>
        <v>0</v>
      </c>
    </row>
    <row r="62" spans="6:60" x14ac:dyDescent="0.2">
      <c r="F62">
        <f t="shared" si="23"/>
        <v>0</v>
      </c>
      <c r="G62">
        <f t="shared" si="24"/>
        <v>0</v>
      </c>
      <c r="H62">
        <f t="shared" si="25"/>
        <v>0</v>
      </c>
      <c r="I62" s="54">
        <f t="shared" si="7"/>
        <v>0</v>
      </c>
      <c r="K62">
        <f t="shared" si="26"/>
        <v>0</v>
      </c>
      <c r="L62">
        <f t="shared" si="9"/>
        <v>0</v>
      </c>
      <c r="M62" s="2">
        <f t="shared" si="27"/>
        <v>0</v>
      </c>
      <c r="T62">
        <f t="shared" si="28"/>
        <v>0</v>
      </c>
      <c r="W62">
        <f t="shared" si="29"/>
        <v>0</v>
      </c>
      <c r="X62">
        <f t="shared" si="30"/>
        <v>0</v>
      </c>
      <c r="AF62">
        <f t="shared" si="14"/>
        <v>0</v>
      </c>
      <c r="AH62">
        <f t="shared" si="15"/>
        <v>0</v>
      </c>
      <c r="AK62">
        <f t="shared" si="16"/>
        <v>0</v>
      </c>
      <c r="AU62">
        <f t="shared" si="31"/>
        <v>0</v>
      </c>
      <c r="AV62">
        <f t="shared" si="32"/>
        <v>0</v>
      </c>
      <c r="AW62" s="54">
        <f t="shared" si="19"/>
        <v>0</v>
      </c>
      <c r="AX62">
        <f t="shared" si="33"/>
        <v>0</v>
      </c>
      <c r="BG62">
        <f t="shared" si="34"/>
        <v>0</v>
      </c>
      <c r="BH62" s="11">
        <f t="shared" si="35"/>
        <v>0</v>
      </c>
    </row>
    <row r="63" spans="6:60" x14ac:dyDescent="0.2">
      <c r="F63">
        <f t="shared" si="23"/>
        <v>0</v>
      </c>
      <c r="G63">
        <f t="shared" si="24"/>
        <v>0</v>
      </c>
      <c r="H63">
        <f t="shared" si="25"/>
        <v>0</v>
      </c>
      <c r="I63" s="54">
        <f t="shared" si="7"/>
        <v>0</v>
      </c>
      <c r="K63">
        <f t="shared" si="26"/>
        <v>0</v>
      </c>
      <c r="L63">
        <f t="shared" si="9"/>
        <v>0</v>
      </c>
      <c r="M63" s="2">
        <f t="shared" si="27"/>
        <v>0</v>
      </c>
      <c r="T63">
        <f t="shared" si="28"/>
        <v>0</v>
      </c>
      <c r="W63">
        <f t="shared" si="29"/>
        <v>0</v>
      </c>
      <c r="X63">
        <f t="shared" si="30"/>
        <v>0</v>
      </c>
      <c r="AF63">
        <f t="shared" si="14"/>
        <v>0</v>
      </c>
      <c r="AH63">
        <f t="shared" si="15"/>
        <v>0</v>
      </c>
      <c r="AK63">
        <f t="shared" si="16"/>
        <v>0</v>
      </c>
      <c r="AU63">
        <f t="shared" si="31"/>
        <v>0</v>
      </c>
      <c r="AV63">
        <f t="shared" si="32"/>
        <v>0</v>
      </c>
      <c r="AW63" s="54">
        <f t="shared" si="19"/>
        <v>0</v>
      </c>
      <c r="AX63">
        <f t="shared" si="33"/>
        <v>0</v>
      </c>
      <c r="BG63">
        <f t="shared" si="34"/>
        <v>0</v>
      </c>
      <c r="BH63" s="11">
        <f t="shared" si="35"/>
        <v>0</v>
      </c>
    </row>
    <row r="64" spans="6:60" x14ac:dyDescent="0.2">
      <c r="F64">
        <f t="shared" si="23"/>
        <v>0</v>
      </c>
      <c r="G64">
        <f t="shared" si="24"/>
        <v>0</v>
      </c>
      <c r="H64">
        <f t="shared" si="25"/>
        <v>0</v>
      </c>
      <c r="I64" s="54">
        <f t="shared" si="7"/>
        <v>0</v>
      </c>
      <c r="K64">
        <f t="shared" si="26"/>
        <v>0</v>
      </c>
      <c r="L64">
        <f t="shared" si="9"/>
        <v>0</v>
      </c>
      <c r="M64" s="2">
        <f t="shared" si="27"/>
        <v>0</v>
      </c>
      <c r="T64">
        <f t="shared" si="28"/>
        <v>0</v>
      </c>
      <c r="W64">
        <f t="shared" si="29"/>
        <v>0</v>
      </c>
      <c r="X64">
        <f t="shared" si="30"/>
        <v>0</v>
      </c>
      <c r="AF64">
        <f t="shared" si="14"/>
        <v>0</v>
      </c>
      <c r="AH64">
        <f t="shared" si="15"/>
        <v>0</v>
      </c>
      <c r="AK64">
        <f t="shared" si="16"/>
        <v>0</v>
      </c>
      <c r="AU64">
        <f t="shared" si="31"/>
        <v>0</v>
      </c>
      <c r="AV64">
        <f t="shared" si="32"/>
        <v>0</v>
      </c>
      <c r="AW64" s="54">
        <f t="shared" si="19"/>
        <v>0</v>
      </c>
      <c r="AX64">
        <f t="shared" si="33"/>
        <v>0</v>
      </c>
      <c r="BG64">
        <f t="shared" si="34"/>
        <v>0</v>
      </c>
      <c r="BH64" s="11">
        <f t="shared" si="35"/>
        <v>0</v>
      </c>
    </row>
    <row r="65" spans="6:60" x14ac:dyDescent="0.2">
      <c r="F65">
        <f t="shared" si="23"/>
        <v>0</v>
      </c>
      <c r="G65">
        <f t="shared" si="24"/>
        <v>0</v>
      </c>
      <c r="H65">
        <f t="shared" si="25"/>
        <v>0</v>
      </c>
      <c r="I65" s="54">
        <f t="shared" si="7"/>
        <v>0</v>
      </c>
      <c r="K65">
        <f t="shared" si="26"/>
        <v>0</v>
      </c>
      <c r="L65">
        <f t="shared" si="9"/>
        <v>0</v>
      </c>
      <c r="M65" s="2">
        <f t="shared" si="27"/>
        <v>0</v>
      </c>
      <c r="T65">
        <f t="shared" si="28"/>
        <v>0</v>
      </c>
      <c r="W65">
        <f t="shared" si="29"/>
        <v>0</v>
      </c>
      <c r="X65">
        <f t="shared" si="30"/>
        <v>0</v>
      </c>
      <c r="AF65">
        <f t="shared" si="14"/>
        <v>0</v>
      </c>
      <c r="AH65">
        <f t="shared" si="15"/>
        <v>0</v>
      </c>
      <c r="AK65">
        <f t="shared" si="16"/>
        <v>0</v>
      </c>
      <c r="AU65">
        <f t="shared" si="31"/>
        <v>0</v>
      </c>
      <c r="AV65">
        <f t="shared" si="32"/>
        <v>0</v>
      </c>
      <c r="AW65" s="54">
        <f t="shared" si="19"/>
        <v>0</v>
      </c>
      <c r="AX65">
        <f t="shared" si="33"/>
        <v>0</v>
      </c>
      <c r="BG65">
        <f t="shared" si="34"/>
        <v>0</v>
      </c>
      <c r="BH65" s="11">
        <f t="shared" si="35"/>
        <v>0</v>
      </c>
    </row>
    <row r="66" spans="6:60" x14ac:dyDescent="0.2">
      <c r="F66">
        <f t="shared" si="23"/>
        <v>0</v>
      </c>
      <c r="G66">
        <f t="shared" si="24"/>
        <v>0</v>
      </c>
      <c r="H66">
        <f t="shared" si="25"/>
        <v>0</v>
      </c>
      <c r="I66" s="54">
        <f t="shared" si="7"/>
        <v>0</v>
      </c>
      <c r="K66">
        <f t="shared" si="26"/>
        <v>0</v>
      </c>
      <c r="L66">
        <f t="shared" si="9"/>
        <v>0</v>
      </c>
      <c r="M66" s="2">
        <f t="shared" si="27"/>
        <v>0</v>
      </c>
      <c r="T66">
        <f t="shared" si="28"/>
        <v>0</v>
      </c>
      <c r="W66">
        <f t="shared" si="29"/>
        <v>0</v>
      </c>
      <c r="X66">
        <f t="shared" si="30"/>
        <v>0</v>
      </c>
      <c r="AF66">
        <f t="shared" si="14"/>
        <v>0</v>
      </c>
      <c r="AH66">
        <f t="shared" si="15"/>
        <v>0</v>
      </c>
      <c r="AK66">
        <f t="shared" si="16"/>
        <v>0</v>
      </c>
      <c r="AU66">
        <f t="shared" si="31"/>
        <v>0</v>
      </c>
      <c r="AV66">
        <f t="shared" si="32"/>
        <v>0</v>
      </c>
      <c r="AW66" s="54">
        <f t="shared" si="19"/>
        <v>0</v>
      </c>
      <c r="AX66">
        <f t="shared" si="33"/>
        <v>0</v>
      </c>
      <c r="BG66">
        <f t="shared" si="34"/>
        <v>0</v>
      </c>
      <c r="BH66" s="11">
        <f t="shared" si="35"/>
        <v>0</v>
      </c>
    </row>
    <row r="67" spans="6:60" x14ac:dyDescent="0.2">
      <c r="F67">
        <f t="shared" si="23"/>
        <v>0</v>
      </c>
      <c r="G67">
        <f t="shared" si="24"/>
        <v>0</v>
      </c>
      <c r="H67">
        <f t="shared" si="25"/>
        <v>0</v>
      </c>
      <c r="I67" s="54">
        <f t="shared" si="7"/>
        <v>0</v>
      </c>
      <c r="K67">
        <f t="shared" si="26"/>
        <v>0</v>
      </c>
      <c r="L67">
        <f t="shared" si="9"/>
        <v>0</v>
      </c>
      <c r="M67" s="2">
        <f t="shared" si="27"/>
        <v>0</v>
      </c>
      <c r="T67">
        <f t="shared" si="28"/>
        <v>0</v>
      </c>
      <c r="W67">
        <f t="shared" si="29"/>
        <v>0</v>
      </c>
      <c r="X67">
        <f t="shared" si="30"/>
        <v>0</v>
      </c>
      <c r="AF67">
        <f t="shared" si="14"/>
        <v>0</v>
      </c>
      <c r="AH67">
        <f t="shared" si="15"/>
        <v>0</v>
      </c>
      <c r="AK67">
        <f t="shared" si="16"/>
        <v>0</v>
      </c>
      <c r="AU67">
        <f t="shared" si="31"/>
        <v>0</v>
      </c>
      <c r="AV67">
        <f t="shared" si="32"/>
        <v>0</v>
      </c>
      <c r="AW67" s="54">
        <f t="shared" si="19"/>
        <v>0</v>
      </c>
      <c r="AX67">
        <f t="shared" si="33"/>
        <v>0</v>
      </c>
      <c r="BG67">
        <f t="shared" si="34"/>
        <v>0</v>
      </c>
      <c r="BH67" s="11">
        <f t="shared" si="35"/>
        <v>0</v>
      </c>
    </row>
    <row r="68" spans="6:60" x14ac:dyDescent="0.2">
      <c r="F68">
        <f t="shared" si="23"/>
        <v>0</v>
      </c>
      <c r="G68">
        <f t="shared" si="24"/>
        <v>0</v>
      </c>
      <c r="H68">
        <f t="shared" si="25"/>
        <v>0</v>
      </c>
      <c r="I68" s="54">
        <f t="shared" si="7"/>
        <v>0</v>
      </c>
      <c r="K68">
        <f t="shared" si="26"/>
        <v>0</v>
      </c>
      <c r="L68">
        <f t="shared" si="9"/>
        <v>0</v>
      </c>
      <c r="M68" s="2">
        <f t="shared" si="27"/>
        <v>0</v>
      </c>
      <c r="T68">
        <f t="shared" si="28"/>
        <v>0</v>
      </c>
      <c r="W68">
        <f t="shared" si="29"/>
        <v>0</v>
      </c>
      <c r="X68">
        <f t="shared" si="30"/>
        <v>0</v>
      </c>
      <c r="AF68">
        <f t="shared" si="14"/>
        <v>0</v>
      </c>
      <c r="AH68">
        <f t="shared" si="15"/>
        <v>0</v>
      </c>
      <c r="AK68">
        <f t="shared" si="16"/>
        <v>0</v>
      </c>
      <c r="AU68">
        <f t="shared" si="31"/>
        <v>0</v>
      </c>
      <c r="AV68">
        <f t="shared" si="32"/>
        <v>0</v>
      </c>
      <c r="AW68" s="54">
        <f t="shared" si="19"/>
        <v>0</v>
      </c>
      <c r="AX68">
        <f t="shared" si="33"/>
        <v>0</v>
      </c>
      <c r="BG68">
        <f t="shared" si="34"/>
        <v>0</v>
      </c>
      <c r="BH68" s="11">
        <f t="shared" si="35"/>
        <v>0</v>
      </c>
    </row>
    <row r="69" spans="6:60" x14ac:dyDescent="0.2">
      <c r="F69">
        <f t="shared" si="23"/>
        <v>0</v>
      </c>
      <c r="G69">
        <f t="shared" si="24"/>
        <v>0</v>
      </c>
      <c r="H69">
        <f t="shared" si="25"/>
        <v>0</v>
      </c>
      <c r="I69" s="54">
        <f t="shared" ref="I69:I86" si="36">LEN(SUBSTITUTE(B69," ",""))</f>
        <v>0</v>
      </c>
      <c r="K69">
        <f t="shared" si="26"/>
        <v>0</v>
      </c>
      <c r="L69">
        <f t="shared" ref="L69:L86" si="37">LEN(SUBSTITUTE(SUBSTITUTE(SUBSTITUTE(SUBSTITUTE(SUBSTITUTE(SUBSTITUTE(SUBSTITUTE(SUBSTITUTE(SUBSTITUTE(SUBSTITUTE(SUBSTITUTE(SUBSTITUTE(SUBSTITUTE(SUBSTITUTE(SUBSTITUTE(SUBSTITUTE(SUBSTITUTE(SUBSTITUTE(SUBSTITUTE(B69," ",""),".",""),",",""),"?",""),"!",""),";",""),"(",""),")",""),"[",""),"]",""),"-",""),"{",""),"}",""),"/",""),"+",""),"*",""),"_",""),"&amp;",""),"#",""))</f>
        <v>0</v>
      </c>
      <c r="M69" s="2">
        <f t="shared" si="27"/>
        <v>0</v>
      </c>
      <c r="T69">
        <f t="shared" si="28"/>
        <v>0</v>
      </c>
      <c r="W69">
        <f t="shared" si="29"/>
        <v>0</v>
      </c>
      <c r="X69">
        <f t="shared" si="30"/>
        <v>0</v>
      </c>
      <c r="AF69">
        <f t="shared" ref="AF69:AF86" si="38">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86" si="39">IF(G69&gt;0,IF((LEN(B69)-LEN(SUBSTITUTE(B69,"/","")))&gt;0,0,1),0)</f>
        <v>0</v>
      </c>
      <c r="AK69">
        <f t="shared" ref="AK69:AK86" si="40">IF(G69&gt;0,IF(((LEN(B69)-LEN(SUBSTITUTE(B69,"(","")))+(LEN(B69)-LEN(SUBSTITUTE(B69,")","")))+(LEN(B69)-LEN(SUBSTITUTE(B69,"[","")))+(LEN(B69)-LEN(SUBSTITUTE(B69,"]","")))+(LEN(B69)-LEN(SUBSTITUTE(B69,"{","")))+(LEN(B69)-LEN(SUBSTITUTE(B69,"}",""))))&gt;0,0,1),0)</f>
        <v>0</v>
      </c>
      <c r="AU69">
        <f t="shared" si="31"/>
        <v>0</v>
      </c>
      <c r="AV69">
        <f t="shared" si="32"/>
        <v>0</v>
      </c>
      <c r="AW69" s="54">
        <f t="shared" ref="AW69:AW86" si="41">IF(G69=0,0,((0.0588*M69*100)-(0.296*(F69/G69)*100)-15.8))</f>
        <v>0</v>
      </c>
      <c r="AX69">
        <f t="shared" si="33"/>
        <v>0</v>
      </c>
      <c r="BG69">
        <f t="shared" si="34"/>
        <v>0</v>
      </c>
      <c r="BH69" s="11">
        <f t="shared" si="35"/>
        <v>0</v>
      </c>
    </row>
    <row r="70" spans="6:60" x14ac:dyDescent="0.2">
      <c r="F70">
        <f t="shared" si="23"/>
        <v>0</v>
      </c>
      <c r="G70">
        <f t="shared" si="24"/>
        <v>0</v>
      </c>
      <c r="H70">
        <f t="shared" si="25"/>
        <v>0</v>
      </c>
      <c r="I70" s="54">
        <f t="shared" si="36"/>
        <v>0</v>
      </c>
      <c r="K70">
        <f t="shared" si="26"/>
        <v>0</v>
      </c>
      <c r="L70">
        <f t="shared" si="37"/>
        <v>0</v>
      </c>
      <c r="M70" s="2">
        <f t="shared" si="27"/>
        <v>0</v>
      </c>
      <c r="T70">
        <f t="shared" si="28"/>
        <v>0</v>
      </c>
      <c r="W70">
        <f t="shared" si="29"/>
        <v>0</v>
      </c>
      <c r="X70">
        <f t="shared" si="30"/>
        <v>0</v>
      </c>
      <c r="AF70">
        <f t="shared" si="38"/>
        <v>0</v>
      </c>
      <c r="AH70">
        <f t="shared" si="39"/>
        <v>0</v>
      </c>
      <c r="AK70">
        <f t="shared" si="40"/>
        <v>0</v>
      </c>
      <c r="AU70">
        <f t="shared" si="31"/>
        <v>0</v>
      </c>
      <c r="AV70">
        <f t="shared" si="32"/>
        <v>0</v>
      </c>
      <c r="AW70" s="54">
        <f t="shared" si="41"/>
        <v>0</v>
      </c>
      <c r="AX70">
        <f t="shared" si="33"/>
        <v>0</v>
      </c>
      <c r="BG70">
        <f t="shared" si="34"/>
        <v>0</v>
      </c>
      <c r="BH70" s="11">
        <f t="shared" si="35"/>
        <v>0</v>
      </c>
    </row>
    <row r="71" spans="6:60" x14ac:dyDescent="0.2">
      <c r="F71">
        <f t="shared" si="23"/>
        <v>0</v>
      </c>
      <c r="G71">
        <f t="shared" si="24"/>
        <v>0</v>
      </c>
      <c r="H71">
        <f t="shared" si="25"/>
        <v>0</v>
      </c>
      <c r="I71" s="54">
        <f t="shared" si="36"/>
        <v>0</v>
      </c>
      <c r="K71">
        <f t="shared" si="26"/>
        <v>0</v>
      </c>
      <c r="L71">
        <f t="shared" si="37"/>
        <v>0</v>
      </c>
      <c r="M71" s="2">
        <f t="shared" si="27"/>
        <v>0</v>
      </c>
      <c r="T71">
        <f t="shared" si="28"/>
        <v>0</v>
      </c>
      <c r="W71">
        <f t="shared" si="29"/>
        <v>0</v>
      </c>
      <c r="X71">
        <f t="shared" si="30"/>
        <v>0</v>
      </c>
      <c r="AF71">
        <f t="shared" si="38"/>
        <v>0</v>
      </c>
      <c r="AH71">
        <f t="shared" si="39"/>
        <v>0</v>
      </c>
      <c r="AK71">
        <f t="shared" si="40"/>
        <v>0</v>
      </c>
      <c r="AU71">
        <f t="shared" si="31"/>
        <v>0</v>
      </c>
      <c r="AV71">
        <f t="shared" si="32"/>
        <v>0</v>
      </c>
      <c r="AW71" s="54">
        <f t="shared" si="41"/>
        <v>0</v>
      </c>
      <c r="AX71">
        <f t="shared" si="33"/>
        <v>0</v>
      </c>
      <c r="BG71">
        <f t="shared" si="34"/>
        <v>0</v>
      </c>
      <c r="BH71" s="11">
        <f t="shared" si="35"/>
        <v>0</v>
      </c>
    </row>
    <row r="72" spans="6:60" x14ac:dyDescent="0.2">
      <c r="F72">
        <f t="shared" si="23"/>
        <v>0</v>
      </c>
      <c r="G72">
        <f t="shared" si="24"/>
        <v>0</v>
      </c>
      <c r="H72">
        <f t="shared" si="25"/>
        <v>0</v>
      </c>
      <c r="I72" s="54">
        <f t="shared" si="36"/>
        <v>0</v>
      </c>
      <c r="K72">
        <f t="shared" si="26"/>
        <v>0</v>
      </c>
      <c r="L72">
        <f t="shared" si="37"/>
        <v>0</v>
      </c>
      <c r="M72" s="2">
        <f t="shared" si="27"/>
        <v>0</v>
      </c>
      <c r="T72">
        <f t="shared" si="28"/>
        <v>0</v>
      </c>
      <c r="W72">
        <f t="shared" si="29"/>
        <v>0</v>
      </c>
      <c r="X72">
        <f t="shared" si="30"/>
        <v>0</v>
      </c>
      <c r="AF72">
        <f t="shared" si="38"/>
        <v>0</v>
      </c>
      <c r="AH72">
        <f t="shared" si="39"/>
        <v>0</v>
      </c>
      <c r="AK72">
        <f t="shared" si="40"/>
        <v>0</v>
      </c>
      <c r="AU72">
        <f t="shared" si="31"/>
        <v>0</v>
      </c>
      <c r="AV72">
        <f t="shared" si="32"/>
        <v>0</v>
      </c>
      <c r="AW72" s="54">
        <f t="shared" si="41"/>
        <v>0</v>
      </c>
      <c r="AX72">
        <f t="shared" si="33"/>
        <v>0</v>
      </c>
      <c r="BG72">
        <f t="shared" si="34"/>
        <v>0</v>
      </c>
      <c r="BH72" s="11">
        <f t="shared" si="35"/>
        <v>0</v>
      </c>
    </row>
    <row r="73" spans="6:60" x14ac:dyDescent="0.2">
      <c r="F73">
        <f t="shared" si="23"/>
        <v>0</v>
      </c>
      <c r="G73">
        <f t="shared" si="24"/>
        <v>0</v>
      </c>
      <c r="H73">
        <f t="shared" si="25"/>
        <v>0</v>
      </c>
      <c r="I73" s="54">
        <f t="shared" si="36"/>
        <v>0</v>
      </c>
      <c r="K73">
        <f t="shared" si="26"/>
        <v>0</v>
      </c>
      <c r="L73">
        <f t="shared" si="37"/>
        <v>0</v>
      </c>
      <c r="M73" s="2">
        <f t="shared" si="27"/>
        <v>0</v>
      </c>
      <c r="T73">
        <f t="shared" si="28"/>
        <v>0</v>
      </c>
      <c r="W73">
        <f t="shared" si="29"/>
        <v>0</v>
      </c>
      <c r="X73">
        <f t="shared" si="30"/>
        <v>0</v>
      </c>
      <c r="AF73">
        <f t="shared" si="38"/>
        <v>0</v>
      </c>
      <c r="AH73">
        <f t="shared" si="39"/>
        <v>0</v>
      </c>
      <c r="AK73">
        <f t="shared" si="40"/>
        <v>0</v>
      </c>
      <c r="AU73">
        <f t="shared" si="31"/>
        <v>0</v>
      </c>
      <c r="AV73">
        <f t="shared" si="32"/>
        <v>0</v>
      </c>
      <c r="AW73" s="54">
        <f t="shared" si="41"/>
        <v>0</v>
      </c>
      <c r="AX73">
        <f t="shared" si="33"/>
        <v>0</v>
      </c>
      <c r="BG73">
        <f t="shared" si="34"/>
        <v>0</v>
      </c>
      <c r="BH73" s="11">
        <f t="shared" si="35"/>
        <v>0</v>
      </c>
    </row>
    <row r="74" spans="6:60" x14ac:dyDescent="0.2">
      <c r="F74">
        <f t="shared" si="23"/>
        <v>0</v>
      </c>
      <c r="G74">
        <f t="shared" si="24"/>
        <v>0</v>
      </c>
      <c r="H74">
        <f t="shared" si="25"/>
        <v>0</v>
      </c>
      <c r="I74" s="54">
        <f t="shared" si="36"/>
        <v>0</v>
      </c>
      <c r="K74">
        <f t="shared" si="26"/>
        <v>0</v>
      </c>
      <c r="L74">
        <f t="shared" si="37"/>
        <v>0</v>
      </c>
      <c r="M74" s="2">
        <f t="shared" si="27"/>
        <v>0</v>
      </c>
      <c r="T74">
        <f t="shared" si="28"/>
        <v>0</v>
      </c>
      <c r="W74">
        <f t="shared" si="29"/>
        <v>0</v>
      </c>
      <c r="X74">
        <f t="shared" si="30"/>
        <v>0</v>
      </c>
      <c r="AF74">
        <f t="shared" si="38"/>
        <v>0</v>
      </c>
      <c r="AH74">
        <f t="shared" si="39"/>
        <v>0</v>
      </c>
      <c r="AK74">
        <f t="shared" si="40"/>
        <v>0</v>
      </c>
      <c r="AU74">
        <f t="shared" si="31"/>
        <v>0</v>
      </c>
      <c r="AV74">
        <f t="shared" si="32"/>
        <v>0</v>
      </c>
      <c r="AW74" s="54">
        <f t="shared" si="41"/>
        <v>0</v>
      </c>
      <c r="AX74">
        <f t="shared" si="33"/>
        <v>0</v>
      </c>
      <c r="BG74">
        <f t="shared" si="34"/>
        <v>0</v>
      </c>
      <c r="BH74" s="11">
        <f t="shared" si="35"/>
        <v>0</v>
      </c>
    </row>
    <row r="75" spans="6:60" x14ac:dyDescent="0.2">
      <c r="F75">
        <f t="shared" si="23"/>
        <v>0</v>
      </c>
      <c r="G75">
        <f t="shared" si="24"/>
        <v>0</v>
      </c>
      <c r="H75">
        <f t="shared" si="25"/>
        <v>0</v>
      </c>
      <c r="I75" s="54">
        <f t="shared" si="36"/>
        <v>0</v>
      </c>
      <c r="K75">
        <f t="shared" si="26"/>
        <v>0</v>
      </c>
      <c r="L75">
        <f t="shared" si="37"/>
        <v>0</v>
      </c>
      <c r="M75" s="2">
        <f t="shared" si="27"/>
        <v>0</v>
      </c>
      <c r="T75">
        <f t="shared" si="28"/>
        <v>0</v>
      </c>
      <c r="W75">
        <f t="shared" si="29"/>
        <v>0</v>
      </c>
      <c r="X75">
        <f t="shared" si="30"/>
        <v>0</v>
      </c>
      <c r="AF75">
        <f t="shared" si="38"/>
        <v>0</v>
      </c>
      <c r="AH75">
        <f t="shared" si="39"/>
        <v>0</v>
      </c>
      <c r="AK75">
        <f t="shared" si="40"/>
        <v>0</v>
      </c>
      <c r="AU75">
        <f t="shared" si="31"/>
        <v>0</v>
      </c>
      <c r="AV75">
        <f t="shared" si="32"/>
        <v>0</v>
      </c>
      <c r="AW75" s="54">
        <f t="shared" si="41"/>
        <v>0</v>
      </c>
      <c r="AX75">
        <f t="shared" si="33"/>
        <v>0</v>
      </c>
      <c r="BG75">
        <f t="shared" si="34"/>
        <v>0</v>
      </c>
      <c r="BH75" s="11">
        <f t="shared" si="35"/>
        <v>0</v>
      </c>
    </row>
    <row r="76" spans="6:60" x14ac:dyDescent="0.2">
      <c r="F76">
        <f t="shared" si="23"/>
        <v>0</v>
      </c>
      <c r="G76">
        <f t="shared" si="24"/>
        <v>0</v>
      </c>
      <c r="H76">
        <f t="shared" si="25"/>
        <v>0</v>
      </c>
      <c r="I76" s="54">
        <f t="shared" si="36"/>
        <v>0</v>
      </c>
      <c r="K76">
        <f t="shared" si="26"/>
        <v>0</v>
      </c>
      <c r="L76">
        <f t="shared" si="37"/>
        <v>0</v>
      </c>
      <c r="M76" s="2">
        <f t="shared" si="27"/>
        <v>0</v>
      </c>
      <c r="T76">
        <f t="shared" si="28"/>
        <v>0</v>
      </c>
      <c r="W76">
        <f t="shared" si="29"/>
        <v>0</v>
      </c>
      <c r="X76">
        <f t="shared" si="30"/>
        <v>0</v>
      </c>
      <c r="AF76">
        <f t="shared" si="38"/>
        <v>0</v>
      </c>
      <c r="AH76">
        <f t="shared" si="39"/>
        <v>0</v>
      </c>
      <c r="AK76">
        <f t="shared" si="40"/>
        <v>0</v>
      </c>
      <c r="AU76">
        <f t="shared" si="31"/>
        <v>0</v>
      </c>
      <c r="AV76">
        <f t="shared" si="32"/>
        <v>0</v>
      </c>
      <c r="AW76" s="54">
        <f t="shared" si="41"/>
        <v>0</v>
      </c>
      <c r="AX76">
        <f t="shared" si="33"/>
        <v>0</v>
      </c>
      <c r="BG76">
        <f t="shared" si="34"/>
        <v>0</v>
      </c>
      <c r="BH76" s="11">
        <f t="shared" si="35"/>
        <v>0</v>
      </c>
    </row>
    <row r="77" spans="6:60" x14ac:dyDescent="0.2">
      <c r="F77">
        <f t="shared" si="23"/>
        <v>0</v>
      </c>
      <c r="G77">
        <f t="shared" si="24"/>
        <v>0</v>
      </c>
      <c r="H77">
        <f t="shared" si="25"/>
        <v>0</v>
      </c>
      <c r="I77" s="54">
        <f t="shared" si="36"/>
        <v>0</v>
      </c>
      <c r="K77">
        <f t="shared" si="26"/>
        <v>0</v>
      </c>
      <c r="L77">
        <f t="shared" si="37"/>
        <v>0</v>
      </c>
      <c r="M77" s="2">
        <f t="shared" si="27"/>
        <v>0</v>
      </c>
      <c r="T77">
        <f t="shared" si="28"/>
        <v>0</v>
      </c>
      <c r="W77">
        <f t="shared" si="29"/>
        <v>0</v>
      </c>
      <c r="X77">
        <f t="shared" si="30"/>
        <v>0</v>
      </c>
      <c r="AF77">
        <f t="shared" si="38"/>
        <v>0</v>
      </c>
      <c r="AH77">
        <f t="shared" si="39"/>
        <v>0</v>
      </c>
      <c r="AK77">
        <f t="shared" si="40"/>
        <v>0</v>
      </c>
      <c r="AU77">
        <f t="shared" si="31"/>
        <v>0</v>
      </c>
      <c r="AV77">
        <f t="shared" si="32"/>
        <v>0</v>
      </c>
      <c r="AW77" s="54">
        <f t="shared" si="41"/>
        <v>0</v>
      </c>
      <c r="AX77">
        <f t="shared" si="33"/>
        <v>0</v>
      </c>
      <c r="BG77">
        <f t="shared" si="34"/>
        <v>0</v>
      </c>
      <c r="BH77" s="11">
        <f t="shared" si="35"/>
        <v>0</v>
      </c>
    </row>
    <row r="78" spans="6:60" x14ac:dyDescent="0.2">
      <c r="F78">
        <f t="shared" si="23"/>
        <v>0</v>
      </c>
      <c r="G78">
        <f t="shared" si="24"/>
        <v>0</v>
      </c>
      <c r="H78">
        <f t="shared" si="25"/>
        <v>0</v>
      </c>
      <c r="I78" s="54">
        <f t="shared" si="36"/>
        <v>0</v>
      </c>
      <c r="K78">
        <f t="shared" si="26"/>
        <v>0</v>
      </c>
      <c r="L78">
        <f t="shared" si="37"/>
        <v>0</v>
      </c>
      <c r="M78" s="2">
        <f t="shared" si="27"/>
        <v>0</v>
      </c>
      <c r="T78">
        <f t="shared" si="28"/>
        <v>0</v>
      </c>
      <c r="W78">
        <f t="shared" si="29"/>
        <v>0</v>
      </c>
      <c r="X78">
        <f t="shared" si="30"/>
        <v>0</v>
      </c>
      <c r="AF78">
        <f t="shared" si="38"/>
        <v>0</v>
      </c>
      <c r="AH78">
        <f t="shared" si="39"/>
        <v>0</v>
      </c>
      <c r="AK78">
        <f t="shared" si="40"/>
        <v>0</v>
      </c>
      <c r="AU78">
        <f t="shared" si="31"/>
        <v>0</v>
      </c>
      <c r="AV78">
        <f t="shared" si="32"/>
        <v>0</v>
      </c>
      <c r="AW78" s="54">
        <f t="shared" si="41"/>
        <v>0</v>
      </c>
      <c r="AX78">
        <f t="shared" si="33"/>
        <v>0</v>
      </c>
      <c r="BG78">
        <f t="shared" si="34"/>
        <v>0</v>
      </c>
      <c r="BH78" s="11">
        <f t="shared" si="35"/>
        <v>0</v>
      </c>
    </row>
    <row r="79" spans="6:60" x14ac:dyDescent="0.2">
      <c r="F79">
        <f t="shared" si="23"/>
        <v>0</v>
      </c>
      <c r="G79">
        <f t="shared" si="24"/>
        <v>0</v>
      </c>
      <c r="H79">
        <f t="shared" si="25"/>
        <v>0</v>
      </c>
      <c r="I79" s="54">
        <f t="shared" si="36"/>
        <v>0</v>
      </c>
      <c r="K79">
        <f t="shared" si="26"/>
        <v>0</v>
      </c>
      <c r="L79">
        <f t="shared" si="37"/>
        <v>0</v>
      </c>
      <c r="M79" s="2">
        <f t="shared" si="27"/>
        <v>0</v>
      </c>
      <c r="T79">
        <f t="shared" si="28"/>
        <v>0</v>
      </c>
      <c r="W79">
        <f t="shared" si="29"/>
        <v>0</v>
      </c>
      <c r="X79">
        <f t="shared" si="30"/>
        <v>0</v>
      </c>
      <c r="AF79">
        <f t="shared" si="38"/>
        <v>0</v>
      </c>
      <c r="AH79">
        <f t="shared" si="39"/>
        <v>0</v>
      </c>
      <c r="AK79">
        <f t="shared" si="40"/>
        <v>0</v>
      </c>
      <c r="AU79">
        <f t="shared" si="31"/>
        <v>0</v>
      </c>
      <c r="AV79">
        <f t="shared" si="32"/>
        <v>0</v>
      </c>
      <c r="AW79" s="54">
        <f t="shared" si="41"/>
        <v>0</v>
      </c>
      <c r="AX79">
        <f t="shared" si="33"/>
        <v>0</v>
      </c>
      <c r="BG79">
        <f t="shared" si="34"/>
        <v>0</v>
      </c>
      <c r="BH79" s="11">
        <f t="shared" si="35"/>
        <v>0</v>
      </c>
    </row>
    <row r="80" spans="6:60" x14ac:dyDescent="0.2">
      <c r="F80">
        <f t="shared" si="23"/>
        <v>0</v>
      </c>
      <c r="G80">
        <f t="shared" si="24"/>
        <v>0</v>
      </c>
      <c r="H80">
        <f t="shared" si="25"/>
        <v>0</v>
      </c>
      <c r="I80" s="54">
        <f t="shared" si="36"/>
        <v>0</v>
      </c>
      <c r="K80">
        <f t="shared" si="26"/>
        <v>0</v>
      </c>
      <c r="L80">
        <f t="shared" si="37"/>
        <v>0</v>
      </c>
      <c r="M80" s="2">
        <f t="shared" si="27"/>
        <v>0</v>
      </c>
      <c r="T80">
        <f t="shared" si="28"/>
        <v>0</v>
      </c>
      <c r="W80">
        <f t="shared" si="29"/>
        <v>0</v>
      </c>
      <c r="X80">
        <f t="shared" si="30"/>
        <v>0</v>
      </c>
      <c r="AF80">
        <f t="shared" si="38"/>
        <v>0</v>
      </c>
      <c r="AH80">
        <f t="shared" si="39"/>
        <v>0</v>
      </c>
      <c r="AK80">
        <f t="shared" si="40"/>
        <v>0</v>
      </c>
      <c r="AU80">
        <f t="shared" si="31"/>
        <v>0</v>
      </c>
      <c r="AV80">
        <f t="shared" si="32"/>
        <v>0</v>
      </c>
      <c r="AW80" s="54">
        <f t="shared" si="41"/>
        <v>0</v>
      </c>
      <c r="AX80">
        <f t="shared" si="33"/>
        <v>0</v>
      </c>
      <c r="BG80">
        <f t="shared" si="34"/>
        <v>0</v>
      </c>
      <c r="BH80" s="11">
        <f t="shared" si="35"/>
        <v>0</v>
      </c>
    </row>
    <row r="81" spans="6:60" x14ac:dyDescent="0.2">
      <c r="F81">
        <f t="shared" si="23"/>
        <v>0</v>
      </c>
      <c r="G81">
        <f t="shared" si="24"/>
        <v>0</v>
      </c>
      <c r="H81">
        <f t="shared" si="25"/>
        <v>0</v>
      </c>
      <c r="I81" s="54">
        <f t="shared" si="36"/>
        <v>0</v>
      </c>
      <c r="K81">
        <f t="shared" si="26"/>
        <v>0</v>
      </c>
      <c r="L81">
        <f t="shared" si="37"/>
        <v>0</v>
      </c>
      <c r="M81" s="2">
        <f t="shared" si="27"/>
        <v>0</v>
      </c>
      <c r="T81">
        <f t="shared" si="28"/>
        <v>0</v>
      </c>
      <c r="W81">
        <f t="shared" si="29"/>
        <v>0</v>
      </c>
      <c r="X81">
        <f t="shared" si="30"/>
        <v>0</v>
      </c>
      <c r="AF81">
        <f t="shared" si="38"/>
        <v>0</v>
      </c>
      <c r="AH81">
        <f t="shared" si="39"/>
        <v>0</v>
      </c>
      <c r="AK81">
        <f t="shared" si="40"/>
        <v>0</v>
      </c>
      <c r="AU81">
        <f t="shared" si="31"/>
        <v>0</v>
      </c>
      <c r="AV81">
        <f t="shared" si="32"/>
        <v>0</v>
      </c>
      <c r="AW81" s="54">
        <f t="shared" si="41"/>
        <v>0</v>
      </c>
      <c r="AX81">
        <f t="shared" si="33"/>
        <v>0</v>
      </c>
      <c r="BG81">
        <f t="shared" si="34"/>
        <v>0</v>
      </c>
      <c r="BH81" s="11">
        <f t="shared" si="35"/>
        <v>0</v>
      </c>
    </row>
    <row r="82" spans="6:60" x14ac:dyDescent="0.2">
      <c r="F82">
        <f t="shared" si="23"/>
        <v>0</v>
      </c>
      <c r="G82">
        <f t="shared" si="24"/>
        <v>0</v>
      </c>
      <c r="H82">
        <f t="shared" si="25"/>
        <v>0</v>
      </c>
      <c r="I82" s="54">
        <f t="shared" si="36"/>
        <v>0</v>
      </c>
      <c r="K82">
        <f t="shared" si="26"/>
        <v>0</v>
      </c>
      <c r="L82">
        <f t="shared" si="37"/>
        <v>0</v>
      </c>
      <c r="M82" s="2">
        <f t="shared" si="27"/>
        <v>0</v>
      </c>
      <c r="T82">
        <f t="shared" si="28"/>
        <v>0</v>
      </c>
      <c r="W82">
        <f t="shared" si="29"/>
        <v>0</v>
      </c>
      <c r="X82">
        <f t="shared" si="30"/>
        <v>0</v>
      </c>
      <c r="AF82">
        <f t="shared" si="38"/>
        <v>0</v>
      </c>
      <c r="AH82">
        <f t="shared" si="39"/>
        <v>0</v>
      </c>
      <c r="AK82">
        <f t="shared" si="40"/>
        <v>0</v>
      </c>
      <c r="AU82">
        <f t="shared" si="31"/>
        <v>0</v>
      </c>
      <c r="AV82">
        <f t="shared" si="32"/>
        <v>0</v>
      </c>
      <c r="AW82" s="54">
        <f t="shared" si="41"/>
        <v>0</v>
      </c>
      <c r="AX82">
        <f t="shared" si="33"/>
        <v>0</v>
      </c>
      <c r="BG82">
        <f t="shared" si="34"/>
        <v>0</v>
      </c>
      <c r="BH82" s="11">
        <f t="shared" si="35"/>
        <v>0</v>
      </c>
    </row>
    <row r="83" spans="6:60" x14ac:dyDescent="0.2">
      <c r="F83">
        <f t="shared" si="23"/>
        <v>0</v>
      </c>
      <c r="G83">
        <f t="shared" si="24"/>
        <v>0</v>
      </c>
      <c r="H83">
        <f t="shared" si="25"/>
        <v>0</v>
      </c>
      <c r="I83" s="54">
        <f t="shared" si="36"/>
        <v>0</v>
      </c>
      <c r="K83">
        <f t="shared" si="26"/>
        <v>0</v>
      </c>
      <c r="L83">
        <f t="shared" si="37"/>
        <v>0</v>
      </c>
      <c r="M83" s="2">
        <f t="shared" si="27"/>
        <v>0</v>
      </c>
      <c r="T83">
        <f t="shared" si="28"/>
        <v>0</v>
      </c>
      <c r="W83">
        <f t="shared" si="29"/>
        <v>0</v>
      </c>
      <c r="X83">
        <f t="shared" si="30"/>
        <v>0</v>
      </c>
      <c r="AF83">
        <f t="shared" si="38"/>
        <v>0</v>
      </c>
      <c r="AH83">
        <f t="shared" si="39"/>
        <v>0</v>
      </c>
      <c r="AK83">
        <f t="shared" si="40"/>
        <v>0</v>
      </c>
      <c r="AU83">
        <f t="shared" si="31"/>
        <v>0</v>
      </c>
      <c r="AV83">
        <f t="shared" si="32"/>
        <v>0</v>
      </c>
      <c r="AW83" s="54">
        <f t="shared" si="41"/>
        <v>0</v>
      </c>
      <c r="AX83">
        <f t="shared" si="33"/>
        <v>0</v>
      </c>
      <c r="BG83">
        <f t="shared" si="34"/>
        <v>0</v>
      </c>
      <c r="BH83" s="11">
        <f t="shared" si="35"/>
        <v>0</v>
      </c>
    </row>
    <row r="84" spans="6:60" x14ac:dyDescent="0.2">
      <c r="F84">
        <f t="shared" si="23"/>
        <v>0</v>
      </c>
      <c r="G84">
        <f t="shared" si="24"/>
        <v>0</v>
      </c>
      <c r="H84">
        <f t="shared" si="25"/>
        <v>0</v>
      </c>
      <c r="I84" s="54">
        <f t="shared" si="36"/>
        <v>0</v>
      </c>
      <c r="K84">
        <f t="shared" si="26"/>
        <v>0</v>
      </c>
      <c r="L84">
        <f t="shared" si="37"/>
        <v>0</v>
      </c>
      <c r="M84" s="2">
        <f t="shared" si="27"/>
        <v>0</v>
      </c>
      <c r="T84">
        <f t="shared" si="28"/>
        <v>0</v>
      </c>
      <c r="W84">
        <f t="shared" si="29"/>
        <v>0</v>
      </c>
      <c r="X84">
        <f t="shared" si="30"/>
        <v>0</v>
      </c>
      <c r="AF84">
        <f t="shared" si="38"/>
        <v>0</v>
      </c>
      <c r="AH84">
        <f t="shared" si="39"/>
        <v>0</v>
      </c>
      <c r="AK84">
        <f t="shared" si="40"/>
        <v>0</v>
      </c>
      <c r="AU84">
        <f t="shared" si="31"/>
        <v>0</v>
      </c>
      <c r="AV84">
        <f t="shared" si="32"/>
        <v>0</v>
      </c>
      <c r="AW84" s="54">
        <f t="shared" si="41"/>
        <v>0</v>
      </c>
      <c r="AX84">
        <f t="shared" si="33"/>
        <v>0</v>
      </c>
      <c r="BG84">
        <f t="shared" si="34"/>
        <v>0</v>
      </c>
      <c r="BH84" s="11">
        <f t="shared" si="35"/>
        <v>0</v>
      </c>
    </row>
    <row r="85" spans="6:60" x14ac:dyDescent="0.2">
      <c r="F85">
        <f t="shared" si="23"/>
        <v>0</v>
      </c>
      <c r="G85">
        <f t="shared" si="24"/>
        <v>0</v>
      </c>
      <c r="H85">
        <f t="shared" si="25"/>
        <v>0</v>
      </c>
      <c r="I85" s="54">
        <f t="shared" si="36"/>
        <v>0</v>
      </c>
      <c r="K85">
        <f t="shared" si="26"/>
        <v>0</v>
      </c>
      <c r="L85">
        <f t="shared" si="37"/>
        <v>0</v>
      </c>
      <c r="M85" s="2">
        <f t="shared" si="27"/>
        <v>0</v>
      </c>
      <c r="T85">
        <f t="shared" si="28"/>
        <v>0</v>
      </c>
      <c r="W85">
        <f t="shared" si="29"/>
        <v>0</v>
      </c>
      <c r="X85">
        <f t="shared" si="30"/>
        <v>0</v>
      </c>
      <c r="AF85">
        <f t="shared" si="38"/>
        <v>0</v>
      </c>
      <c r="AH85">
        <f t="shared" si="39"/>
        <v>0</v>
      </c>
      <c r="AK85">
        <f t="shared" si="40"/>
        <v>0</v>
      </c>
      <c r="AU85">
        <f t="shared" si="31"/>
        <v>0</v>
      </c>
      <c r="AV85">
        <f t="shared" si="32"/>
        <v>0</v>
      </c>
      <c r="AW85" s="54">
        <f t="shared" si="41"/>
        <v>0</v>
      </c>
      <c r="AX85">
        <f t="shared" si="33"/>
        <v>0</v>
      </c>
      <c r="BG85">
        <f t="shared" si="34"/>
        <v>0</v>
      </c>
      <c r="BH85" s="11">
        <f t="shared" si="35"/>
        <v>0</v>
      </c>
    </row>
    <row r="86" spans="6:60" x14ac:dyDescent="0.2">
      <c r="F86">
        <f t="shared" si="23"/>
        <v>0</v>
      </c>
      <c r="G86">
        <f t="shared" si="24"/>
        <v>0</v>
      </c>
      <c r="H86">
        <f t="shared" si="25"/>
        <v>0</v>
      </c>
      <c r="I86" s="54">
        <f t="shared" si="36"/>
        <v>0</v>
      </c>
      <c r="K86">
        <f t="shared" si="26"/>
        <v>0</v>
      </c>
      <c r="L86">
        <f t="shared" si="37"/>
        <v>0</v>
      </c>
      <c r="M86" s="2">
        <f t="shared" si="27"/>
        <v>0</v>
      </c>
      <c r="T86">
        <f t="shared" si="28"/>
        <v>0</v>
      </c>
      <c r="W86">
        <f t="shared" si="29"/>
        <v>0</v>
      </c>
      <c r="X86">
        <f t="shared" si="30"/>
        <v>0</v>
      </c>
      <c r="AF86">
        <f t="shared" si="38"/>
        <v>0</v>
      </c>
      <c r="AH86">
        <f t="shared" si="39"/>
        <v>0</v>
      </c>
      <c r="AK86">
        <f t="shared" si="40"/>
        <v>0</v>
      </c>
      <c r="AU86">
        <f t="shared" si="31"/>
        <v>0</v>
      </c>
      <c r="AV86">
        <f t="shared" si="32"/>
        <v>0</v>
      </c>
      <c r="AW86" s="54">
        <f t="shared" si="41"/>
        <v>0</v>
      </c>
      <c r="AX86">
        <f t="shared" si="33"/>
        <v>0</v>
      </c>
      <c r="BG86">
        <f t="shared" si="34"/>
        <v>0</v>
      </c>
      <c r="BH86" s="11">
        <f t="shared" si="35"/>
        <v>0</v>
      </c>
    </row>
  </sheetData>
  <conditionalFormatting sqref="V4:V86">
    <cfRule type="cellIs" dxfId="3360" priority="78" operator="equal">
      <formula>0</formula>
    </cfRule>
  </conditionalFormatting>
  <conditionalFormatting sqref="V4:V86">
    <cfRule type="cellIs" dxfId="3359" priority="77" operator="equal">
      <formula>1</formula>
    </cfRule>
  </conditionalFormatting>
  <conditionalFormatting sqref="F4:F86">
    <cfRule type="cellIs" dxfId="3358" priority="64" operator="greaterThanOrEqual">
      <formula>2</formula>
    </cfRule>
    <cfRule type="cellIs" dxfId="3357" priority="65" operator="equal">
      <formula>1</formula>
    </cfRule>
    <cfRule type="cellIs" dxfId="3356" priority="76" operator="equal">
      <formula>0</formula>
    </cfRule>
  </conditionalFormatting>
  <conditionalFormatting sqref="G4:G86">
    <cfRule type="cellIs" dxfId="3355" priority="61" operator="greaterThan">
      <formula>20</formula>
    </cfRule>
    <cfRule type="cellIs" dxfId="3354" priority="62" operator="between">
      <formula>16</formula>
      <formula>20</formula>
    </cfRule>
    <cfRule type="cellIs" dxfId="3353" priority="63" operator="between">
      <formula>5</formula>
      <formula>15</formula>
    </cfRule>
    <cfRule type="cellIs" dxfId="3352" priority="75" operator="lessThan">
      <formula>5</formula>
    </cfRule>
  </conditionalFormatting>
  <conditionalFormatting sqref="AU4:AU86">
    <cfRule type="colorScale" priority="71">
      <colorScale>
        <cfvo type="num" val="0"/>
        <cfvo type="num" val="65"/>
        <cfvo type="num" val="100"/>
        <color rgb="FFFFCCCC"/>
        <color rgb="FFFFEB84"/>
        <color theme="9" tint="0.39997558519241921"/>
      </colorScale>
    </cfRule>
  </conditionalFormatting>
  <conditionalFormatting sqref="AV4:AX86">
    <cfRule type="colorScale" priority="70">
      <colorScale>
        <cfvo type="num" val="0"/>
        <cfvo type="num" val="8"/>
        <cfvo type="num" val="15"/>
        <color theme="9" tint="0.39997558519241921"/>
        <color rgb="FFFFEB84"/>
        <color rgb="FFFFCCCC"/>
      </colorScale>
    </cfRule>
  </conditionalFormatting>
  <conditionalFormatting sqref="AU2">
    <cfRule type="colorScale" priority="69">
      <colorScale>
        <cfvo type="num" val="0"/>
        <cfvo type="num" val="65"/>
        <cfvo type="num" val="100"/>
        <color rgb="FFFFCCCC"/>
        <color rgb="FFFFEB84"/>
        <color theme="9" tint="0.39997558519241921"/>
      </colorScale>
    </cfRule>
  </conditionalFormatting>
  <conditionalFormatting sqref="AV2">
    <cfRule type="colorScale" priority="68">
      <colorScale>
        <cfvo type="num" val="0"/>
        <cfvo type="num" val="8"/>
        <cfvo type="num" val="13"/>
        <color theme="9" tint="0.39997558519241921"/>
        <color rgb="FFFFEB84"/>
        <color rgb="FFFFCCCC"/>
      </colorScale>
    </cfRule>
  </conditionalFormatting>
  <conditionalFormatting sqref="AW2">
    <cfRule type="colorScale" priority="67">
      <colorScale>
        <cfvo type="num" val="0"/>
        <cfvo type="num" val="8"/>
        <cfvo type="num" val="13"/>
        <color theme="9" tint="0.39997558519241921"/>
        <color rgb="FFFFEB84"/>
        <color rgb="FFFFCCCC"/>
      </colorScale>
    </cfRule>
  </conditionalFormatting>
  <conditionalFormatting sqref="AX2">
    <cfRule type="colorScale" priority="66">
      <colorScale>
        <cfvo type="num" val="0"/>
        <cfvo type="num" val="8"/>
        <cfvo type="num" val="13"/>
        <color theme="9" tint="0.39997558519241921"/>
        <color rgb="FFFFEB84"/>
        <color rgb="FFFFCCCC"/>
      </colorScale>
    </cfRule>
  </conditionalFormatting>
  <conditionalFormatting sqref="N50:N86">
    <cfRule type="cellIs" dxfId="3351" priority="59" operator="equal">
      <formula>1</formula>
    </cfRule>
    <cfRule type="cellIs" dxfId="3350" priority="60" operator="notEqual">
      <formula>1</formula>
    </cfRule>
  </conditionalFormatting>
  <conditionalFormatting sqref="L2:M2 O2:AE2 AG2:AT2 AY2:BA2">
    <cfRule type="colorScale" priority="56">
      <colorScale>
        <cfvo type="num" val="0"/>
        <cfvo type="num" val="50"/>
        <cfvo type="num" val="100"/>
        <color rgb="FFFFCCCC"/>
        <color rgb="FFFFEB84"/>
        <color theme="9" tint="0.39997558519241921"/>
      </colorScale>
    </cfRule>
  </conditionalFormatting>
  <conditionalFormatting sqref="BM2">
    <cfRule type="colorScale" priority="55">
      <colorScale>
        <cfvo type="num" val="0"/>
        <cfvo type="num" val="50"/>
        <cfvo type="num" val="100"/>
        <color rgb="FFFFCCCC"/>
        <color rgb="FFFFEB84"/>
        <color theme="9" tint="0.39997558519241921"/>
      </colorScale>
    </cfRule>
  </conditionalFormatting>
  <conditionalFormatting sqref="BG40:BG86">
    <cfRule type="cellIs" dxfId="3349" priority="53" operator="greaterThanOrEqual">
      <formula>208</formula>
    </cfRule>
    <cfRule type="cellIs" dxfId="3348" priority="54" operator="lessThan">
      <formula>208</formula>
    </cfRule>
  </conditionalFormatting>
  <conditionalFormatting sqref="BG2">
    <cfRule type="cellIs" dxfId="3347" priority="51" operator="greaterThanOrEqual">
      <formula>208</formula>
    </cfRule>
    <cfRule type="cellIs" dxfId="3346" priority="52" operator="lessThan">
      <formula>208</formula>
    </cfRule>
  </conditionalFormatting>
  <conditionalFormatting sqref="BB2 BB4:BF86">
    <cfRule type="cellIs" dxfId="3345" priority="48" operator="greaterThanOrEqual">
      <formula>9</formula>
    </cfRule>
    <cfRule type="cellIs" dxfId="3344" priority="49" operator="between">
      <formula>7</formula>
      <formula>9</formula>
    </cfRule>
    <cfRule type="cellIs" dxfId="3343" priority="50" operator="lessThan">
      <formula>7</formula>
    </cfRule>
  </conditionalFormatting>
  <conditionalFormatting sqref="BC4">
    <cfRule type="colorScale" priority="47">
      <colorScale>
        <cfvo type="num" val="0"/>
        <cfvo type="percentile" val="8"/>
        <cfvo type="num" val="15"/>
        <color theme="9" tint="0.39997558519241921"/>
        <color rgb="FFFFEB84"/>
        <color rgb="FFFFCCCC"/>
      </colorScale>
    </cfRule>
  </conditionalFormatting>
  <conditionalFormatting sqref="BD4">
    <cfRule type="colorScale" priority="46">
      <colorScale>
        <cfvo type="num" val="0"/>
        <cfvo type="percentile" val="8"/>
        <cfvo type="num" val="15"/>
        <color theme="9" tint="0.39997558519241921"/>
        <color rgb="FFFFEB84"/>
        <color rgb="FFFFCCCC"/>
      </colorScale>
    </cfRule>
  </conditionalFormatting>
  <conditionalFormatting sqref="BE4">
    <cfRule type="colorScale" priority="45">
      <colorScale>
        <cfvo type="num" val="0"/>
        <cfvo type="percentile" val="8"/>
        <cfvo type="num" val="15"/>
        <color theme="9" tint="0.39997558519241921"/>
        <color rgb="FFFFEB84"/>
        <color rgb="FFFFCCCC"/>
      </colorScale>
    </cfRule>
  </conditionalFormatting>
  <conditionalFormatting sqref="BF4">
    <cfRule type="colorScale" priority="44">
      <colorScale>
        <cfvo type="num" val="0"/>
        <cfvo type="percentile" val="8"/>
        <cfvo type="num" val="15"/>
        <color theme="9" tint="0.39997558519241921"/>
        <color rgb="FFFFEB84"/>
        <color rgb="FFFFCCCC"/>
      </colorScale>
    </cfRule>
  </conditionalFormatting>
  <conditionalFormatting sqref="BC2:BF2">
    <cfRule type="cellIs" dxfId="3342" priority="41" operator="greaterThanOrEqual">
      <formula>9</formula>
    </cfRule>
    <cfRule type="cellIs" dxfId="3341" priority="42" operator="between">
      <formula>7</formula>
      <formula>9</formula>
    </cfRule>
    <cfRule type="cellIs" dxfId="3340" priority="43" operator="lessThan">
      <formula>7</formula>
    </cfRule>
  </conditionalFormatting>
  <conditionalFormatting sqref="BG4:BG39">
    <cfRule type="cellIs" dxfId="3339" priority="11" operator="greaterThanOrEqual">
      <formula>208</formula>
    </cfRule>
    <cfRule type="cellIs" dxfId="3338" priority="12" operator="lessThan">
      <formula>208</formula>
    </cfRule>
  </conditionalFormatting>
  <conditionalFormatting sqref="D4:E86 W57:AE86 O4:U86 W4:X56 Z4:AE56 AG4:AT86 AY4:BA86">
    <cfRule type="cellIs" dxfId="3337" priority="7" operator="equal">
      <formula>1</formula>
    </cfRule>
    <cfRule type="cellIs" dxfId="3336" priority="8" operator="equal">
      <formula>0</formula>
    </cfRule>
  </conditionalFormatting>
  <conditionalFormatting sqref="AF4:AF86">
    <cfRule type="cellIs" dxfId="3335" priority="6" operator="equal">
      <formula>0</formula>
    </cfRule>
  </conditionalFormatting>
  <conditionalFormatting sqref="N2">
    <cfRule type="colorScale" priority="5">
      <colorScale>
        <cfvo type="num" val="0"/>
        <cfvo type="num" val="0.5"/>
        <cfvo type="num" val="1"/>
        <color rgb="FFFFCCCC"/>
        <color rgb="FFFFEB84"/>
        <color theme="9" tint="0.39997558519241921"/>
      </colorScale>
    </cfRule>
  </conditionalFormatting>
  <conditionalFormatting sqref="Y50:Y56">
    <cfRule type="cellIs" dxfId="3334" priority="4" operator="equal">
      <formula>0</formula>
    </cfRule>
  </conditionalFormatting>
  <conditionalFormatting sqref="Y50:Y56">
    <cfRule type="cellIs" dxfId="3333" priority="3" operator="equal">
      <formula>1</formula>
    </cfRule>
  </conditionalFormatting>
  <conditionalFormatting sqref="Y4:Y49">
    <cfRule type="cellIs" dxfId="3332" priority="2" operator="equal">
      <formula>0</formula>
    </cfRule>
  </conditionalFormatting>
  <conditionalFormatting sqref="Y4:Y49">
    <cfRule type="cellIs" dxfId="3331" priority="1" operator="equal">
      <formula>1</formula>
    </cfRule>
  </conditionalFormatting>
  <dataValidations count="2">
    <dataValidation type="time" operator="greaterThanOrEqual" allowBlank="1" showInputMessage="1" showErrorMessage="1" sqref="BH2 BH4:BH86" xr:uid="{00000000-0002-0000-0B00-000000000000}">
      <formula1>0</formula1>
    </dataValidation>
    <dataValidation type="whole" allowBlank="1" showInputMessage="1" showErrorMessage="1" sqref="AG4:AT86 D4:E86 Y4:AE86 R4:V86 O4:O86 P40:Q86 AY4:BA86" xr:uid="{00000000-0002-0000-0B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13">
    <pageSetUpPr fitToPage="1"/>
  </sheetPr>
  <dimension ref="A1:BO95"/>
  <sheetViews>
    <sheetView workbookViewId="0">
      <pane xSplit="2" topLeftCell="C1" activePane="topRight" state="frozen"/>
      <selection activeCell="A3" sqref="A3"/>
      <selection pane="topRight" activeCell="B1" sqref="B1:B1048576"/>
    </sheetView>
  </sheetViews>
  <sheetFormatPr baseColWidth="10" defaultColWidth="9.1640625" defaultRowHeight="15" x14ac:dyDescent="0.2"/>
  <cols>
    <col min="1" max="1" width="5.5" customWidth="1"/>
    <col min="2" max="2" width="34.1640625" style="240" customWidth="1"/>
    <col min="3" max="3" width="18.1640625" style="3" bestFit="1" customWidth="1"/>
    <col min="4" max="4" width="3.6640625" bestFit="1" customWidth="1"/>
    <col min="5" max="5" width="4.33203125" customWidth="1"/>
    <col min="6" max="6" width="3.6640625" bestFit="1" customWidth="1"/>
    <col min="7" max="7" width="5" customWidth="1"/>
    <col min="8" max="8" width="4.83203125" customWidth="1"/>
    <col min="9" max="9" width="4.33203125" customWidth="1"/>
    <col min="10" max="10" width="4.83203125" customWidth="1"/>
    <col min="11" max="11" width="3.6640625" customWidth="1"/>
    <col min="12" max="12" width="4" customWidth="1"/>
    <col min="13" max="13" width="3.83203125" customWidth="1"/>
    <col min="14" max="21" width="3.6640625" bestFit="1" customWidth="1"/>
    <col min="22" max="22" width="4" bestFit="1" customWidth="1"/>
    <col min="23" max="37" width="3.6640625" bestFit="1" customWidth="1"/>
    <col min="38" max="53" width="3.6640625" customWidth="1"/>
    <col min="54" max="55" width="3.6640625" bestFit="1" customWidth="1"/>
    <col min="56" max="57" width="3.6640625" customWidth="1"/>
    <col min="58" max="58" width="3.6640625" bestFit="1" customWidth="1"/>
    <col min="59" max="59" width="5.5"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13" t="s">
        <v>103</v>
      </c>
      <c r="C2" s="13">
        <f>COUNTA(A4:A95)</f>
        <v>45</v>
      </c>
      <c r="D2" s="13">
        <f>SUM(F4:F95)</f>
        <v>45</v>
      </c>
      <c r="E2" s="13">
        <f>SUM(G4:G95)</f>
        <v>734</v>
      </c>
      <c r="F2" s="13">
        <f>IF(D2=0,0,E2/D2)</f>
        <v>16.31111111111111</v>
      </c>
      <c r="G2" s="13">
        <f>SUM(I4:I95)</f>
        <v>3661</v>
      </c>
      <c r="H2" s="13">
        <f>SUM(J4:J95)</f>
        <v>1194</v>
      </c>
      <c r="I2" s="13">
        <f>IF(E2=0,0,H2/E2)</f>
        <v>1.6267029972752043</v>
      </c>
      <c r="J2" s="13">
        <f>SUM(L4:L95)</f>
        <v>3572</v>
      </c>
      <c r="K2" s="13">
        <f>IF(E2=0,0,J2/E2)</f>
        <v>4.8664850136239783</v>
      </c>
      <c r="L2" s="13">
        <f>IF($C$2=0,0,COUNTIF(D4:D95,1)/$C$2*100)</f>
        <v>100</v>
      </c>
      <c r="M2" s="13">
        <f>IF($C$2=0,0,COUNTIF(E4:E95,1)/$C$2*100)</f>
        <v>100</v>
      </c>
      <c r="N2" s="17">
        <f>IF($C$2=0,0,SUM(N4:N95)/$C$2*100)</f>
        <v>55.555555555555557</v>
      </c>
      <c r="O2" s="13">
        <f t="shared" ref="O2:U2" si="0">IF($C$2=0,0,COUNTIF(O4:O95,1)/$C$2*100)</f>
        <v>93.333333333333329</v>
      </c>
      <c r="P2" s="13">
        <f t="shared" si="0"/>
        <v>80</v>
      </c>
      <c r="Q2" s="13">
        <f t="shared" si="0"/>
        <v>44.444444444444443</v>
      </c>
      <c r="R2" s="13">
        <f>IF($C$2=0,0,COUNTIF(R4:R95,1)/$C$2*100)</f>
        <v>91.111111111111114</v>
      </c>
      <c r="S2" s="13">
        <f t="shared" si="0"/>
        <v>100</v>
      </c>
      <c r="T2" s="13">
        <f t="shared" si="0"/>
        <v>37.777777777777779</v>
      </c>
      <c r="U2" s="13">
        <f t="shared" si="0"/>
        <v>100</v>
      </c>
      <c r="V2" s="13">
        <f>IF(COUNTIF(U4:U102,0)=0,100,(COUNTIFS(V4:V102,1,U4:U102,0)/COUNTIF(U4:U102,0))*100)</f>
        <v>100</v>
      </c>
      <c r="W2" s="13">
        <f t="shared" ref="W2:AE2" si="1">IF($C$2=0,0,COUNTIF(W4:W95,1)/$C$2*100)</f>
        <v>26.666666666666668</v>
      </c>
      <c r="X2" s="13">
        <f t="shared" si="1"/>
        <v>100</v>
      </c>
      <c r="Y2" s="13">
        <f t="shared" si="1"/>
        <v>88.888888888888886</v>
      </c>
      <c r="Z2" s="13">
        <f t="shared" si="1"/>
        <v>100</v>
      </c>
      <c r="AA2" s="13">
        <f t="shared" si="1"/>
        <v>88.888888888888886</v>
      </c>
      <c r="AB2" s="13">
        <f t="shared" si="1"/>
        <v>97.777777777777771</v>
      </c>
      <c r="AC2" s="13">
        <f t="shared" si="1"/>
        <v>100</v>
      </c>
      <c r="AD2" s="13">
        <f t="shared" si="1"/>
        <v>88.888888888888886</v>
      </c>
      <c r="AE2" s="13">
        <f t="shared" si="1"/>
        <v>100</v>
      </c>
      <c r="AF2" s="13">
        <f>SUM(AF4:AF95)</f>
        <v>84</v>
      </c>
      <c r="AG2" s="13">
        <f t="shared" ref="AG2:AT2" si="2">IF($C$2=0,0,COUNTIF(AG4:AG95,1)/$C$2*100)</f>
        <v>97.777777777777771</v>
      </c>
      <c r="AH2" s="13">
        <f t="shared" si="2"/>
        <v>100</v>
      </c>
      <c r="AI2" s="13">
        <f t="shared" si="2"/>
        <v>62.222222222222221</v>
      </c>
      <c r="AJ2" s="13">
        <f t="shared" si="2"/>
        <v>97.777777777777771</v>
      </c>
      <c r="AK2" s="13">
        <f t="shared" si="2"/>
        <v>97.777777777777771</v>
      </c>
      <c r="AL2" s="13">
        <f t="shared" si="2"/>
        <v>88.888888888888886</v>
      </c>
      <c r="AM2" s="13">
        <f t="shared" si="2"/>
        <v>91.111111111111114</v>
      </c>
      <c r="AN2" s="13">
        <f t="shared" si="2"/>
        <v>82.222222222222214</v>
      </c>
      <c r="AO2" s="13">
        <f t="shared" si="2"/>
        <v>95.555555555555557</v>
      </c>
      <c r="AP2" s="13">
        <f t="shared" si="2"/>
        <v>100</v>
      </c>
      <c r="AQ2" s="13">
        <f t="shared" si="2"/>
        <v>100</v>
      </c>
      <c r="AR2" s="13">
        <f t="shared" si="2"/>
        <v>88.888888888888886</v>
      </c>
      <c r="AS2" s="13">
        <f t="shared" si="2"/>
        <v>91.111111111111114</v>
      </c>
      <c r="AT2" s="13">
        <f t="shared" si="2"/>
        <v>100</v>
      </c>
      <c r="AU2" s="14">
        <f>IF(E2=0,0,(206.835-(84.6*(I2))-(1.015*(F2))))</f>
        <v>52.660148652739949</v>
      </c>
      <c r="AV2" s="14">
        <f>IF(E2=0,0,(0.39*F2)+(11.8*I2)-15.59)</f>
        <v>9.966428701180746</v>
      </c>
      <c r="AW2" s="14">
        <f>IF(E2=0,0,((0.0588*K2*100)-(0.296*(D2/E2)*100)-15.8))</f>
        <v>11.000217983651225</v>
      </c>
      <c r="AX2" s="14">
        <f>IF(G2=0,0,(4.71*K2)+(0.5*F2)-21.43)</f>
        <v>9.6466999697244944</v>
      </c>
      <c r="AY2" s="13">
        <f>IF($C$2=0,0,COUNTIF(AY4:AY95,1)/$C$2*100)</f>
        <v>97.777777777777771</v>
      </c>
      <c r="AZ2" s="13">
        <f>IF($C$2=0,0,COUNTIF(AZ4:AZ95,1)/$C$2*100)</f>
        <v>100</v>
      </c>
      <c r="BA2" s="13">
        <f>IF($C$2=0,0,COUNTIF(BA4:BA95,1)/$C$2*100)</f>
        <v>100</v>
      </c>
      <c r="BG2" s="14">
        <f>IF(E2=0,0,AF2/E2*1000)</f>
        <v>114.44141689373296</v>
      </c>
      <c r="BH2" s="15">
        <f>E2/200/24/60</f>
        <v>2.5486111111111113E-3</v>
      </c>
      <c r="BI2" s="15">
        <f>IF($C$2=0,0,BH2/$C$2)</f>
        <v>5.6635802469135808E-5</v>
      </c>
      <c r="BJ2" s="13">
        <f>IF($C$2=0,0,D2/$C$2)</f>
        <v>1</v>
      </c>
      <c r="BK2" s="13">
        <f>IF($C$2=0,0,E2/$C$2)</f>
        <v>16.31111111111111</v>
      </c>
      <c r="BL2" s="13">
        <f>IF($C$2=0,0,AF2/$C$2)</f>
        <v>1.8666666666666667</v>
      </c>
      <c r="BM2" s="13">
        <f>(0.5*W2)+(0.5*X2)</f>
        <v>63.333333333333336</v>
      </c>
      <c r="BN2" s="13">
        <f>IF(C2=0,0,J2/G2*100)</f>
        <v>97.568970226714015</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32" x14ac:dyDescent="0.2">
      <c r="A4" s="3" t="s">
        <v>157</v>
      </c>
      <c r="B4" s="20" t="s">
        <v>1389</v>
      </c>
      <c r="C4" s="3" t="s">
        <v>192</v>
      </c>
      <c r="D4">
        <v>1</v>
      </c>
      <c r="E4">
        <v>1</v>
      </c>
      <c r="F4">
        <f>IF(B4="",0,(LEN(B4)-LEN(SUBSTITUTE(B4,". ","."))+1))</f>
        <v>1</v>
      </c>
      <c r="G4">
        <f>IF(B4="",0,LEN(B4)-LEN(SUBSTITUTE(B4," ",""))+1)</f>
        <v>11</v>
      </c>
      <c r="H4">
        <f>IF(F4=0,0,G4/F4)</f>
        <v>11</v>
      </c>
      <c r="I4">
        <f>LEN(SUBSTITUTE(B4," ",""))</f>
        <v>61</v>
      </c>
      <c r="J4">
        <v>19</v>
      </c>
      <c r="K4">
        <f>IF(G4=0,0,J4/G4)</f>
        <v>1.7272727272727273</v>
      </c>
      <c r="L4">
        <f>LEN(SUBSTITUTE(SUBSTITUTE(SUBSTITUTE(SUBSTITUTE(SUBSTITUTE(SUBSTITUTE(SUBSTITUTE(SUBSTITUTE(SUBSTITUTE(SUBSTITUTE(SUBSTITUTE(SUBSTITUTE(SUBSTITUTE(SUBSTITUTE(SUBSTITUTE(SUBSTITUTE(SUBSTITUTE(SUBSTITUTE(SUBSTITUTE(B4," ",""),".",""),",",""),"?",""),"!",""),";",""),"(",""),")",""),"[",""),"]",""),"-",""),"{",""),"}",""),"/",""),"+",""),"*",""),"_",""),"&amp;",""),"#",""))</f>
        <v>60</v>
      </c>
      <c r="M4" s="2">
        <f>IF(G4=0,0,L4/G4)</f>
        <v>5.4545454545454541</v>
      </c>
      <c r="N4" s="30">
        <v>1</v>
      </c>
      <c r="O4">
        <v>1</v>
      </c>
      <c r="P4" s="32">
        <v>1</v>
      </c>
      <c r="Q4" s="31">
        <v>0</v>
      </c>
      <c r="R4">
        <v>1</v>
      </c>
      <c r="S4">
        <v>1</v>
      </c>
      <c r="T4">
        <f>QUOTIENT((Q4+R4+S4),3)</f>
        <v>0</v>
      </c>
      <c r="U4">
        <v>1</v>
      </c>
      <c r="V4">
        <v>1</v>
      </c>
      <c r="W4">
        <f>QUOTIENT((P4+T4),2)</f>
        <v>0</v>
      </c>
      <c r="X4">
        <f>IF(U4=1,1,IF(V4=1,1,0))</f>
        <v>1</v>
      </c>
      <c r="Y4" s="30">
        <v>1</v>
      </c>
      <c r="Z4">
        <v>1</v>
      </c>
      <c r="AA4">
        <v>1</v>
      </c>
      <c r="AB4">
        <v>1</v>
      </c>
      <c r="AC4">
        <v>1</v>
      </c>
      <c r="AD4">
        <v>1</v>
      </c>
      <c r="AE4" s="5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1</v>
      </c>
      <c r="AG4">
        <v>1</v>
      </c>
      <c r="AH4">
        <f>IF(G4&gt;0,IF((LEN(B4)-LEN(SUBSTITUTE(B4,"/","")))&gt;0,0,1),0)</f>
        <v>1</v>
      </c>
      <c r="AI4" s="54">
        <v>1</v>
      </c>
      <c r="AJ4" s="54">
        <v>1</v>
      </c>
      <c r="AK4">
        <f>IF(G4&gt;0,IF(((LEN(B4)-LEN(SUBSTITUTE(B4,"(","")))+(LEN(B4)-LEN(SUBSTITUTE(B4,")","")))+(LEN(B4)-LEN(SUBSTITUTE(B4,"[","")))+(LEN(B4)-LEN(SUBSTITUTE(B4,"]","")))+(LEN(B4)-LEN(SUBSTITUTE(B4,"{","")))+(LEN(B4)-LEN(SUBSTITUTE(B4,"}",""))))&gt;0,0,1),0)</f>
        <v>1</v>
      </c>
      <c r="AL4">
        <v>1</v>
      </c>
      <c r="AM4">
        <v>1</v>
      </c>
      <c r="AN4">
        <v>1</v>
      </c>
      <c r="AO4">
        <v>1</v>
      </c>
      <c r="AP4">
        <v>1</v>
      </c>
      <c r="AQ4" s="54">
        <v>1</v>
      </c>
      <c r="AR4">
        <v>1</v>
      </c>
      <c r="AS4">
        <v>1</v>
      </c>
      <c r="AT4">
        <v>1</v>
      </c>
      <c r="AU4">
        <f>IF(G4=0,0,(206.835-(84.6*(K4))-(1.015*(H4))))</f>
        <v>49.542727272727284</v>
      </c>
      <c r="AV4">
        <f>IF(G4=0,0,(0.39*H4)+(11.8*K4)-15.59)</f>
        <v>9.081818181818182</v>
      </c>
      <c r="AW4">
        <f>IF(G4=0,0,((0.0588*M4*100)-(0.296*(F4/G4)*100)-15.8))</f>
        <v>13.581818181818178</v>
      </c>
      <c r="AX4">
        <f>IF(I4=0,0,(4.71*M4)+(0.5*H4)-21.43)</f>
        <v>9.7609090909090881</v>
      </c>
      <c r="AY4" s="54">
        <v>1</v>
      </c>
      <c r="AZ4" s="54">
        <v>1</v>
      </c>
      <c r="BA4" s="54">
        <v>1</v>
      </c>
      <c r="BB4" s="54">
        <v>4</v>
      </c>
      <c r="BG4">
        <f t="shared" ref="BG4:BG48" si="3">IF(G4=0,0,AF4/G4*1000)</f>
        <v>90.909090909090907</v>
      </c>
      <c r="BH4" s="11">
        <f>G4/200/24/60</f>
        <v>3.8194444444444444E-5</v>
      </c>
    </row>
    <row r="5" spans="1:67" ht="32" x14ac:dyDescent="0.2">
      <c r="A5" s="3" t="s">
        <v>158</v>
      </c>
      <c r="B5" s="20" t="s">
        <v>1390</v>
      </c>
      <c r="C5" s="3" t="s">
        <v>192</v>
      </c>
      <c r="D5">
        <v>1</v>
      </c>
      <c r="E5">
        <v>1</v>
      </c>
      <c r="F5">
        <f t="shared" ref="F5:F60" si="4">IF(B5="",0,(LEN(B5)-LEN(SUBSTITUTE(B5,". ","."))+1))</f>
        <v>1</v>
      </c>
      <c r="G5">
        <f t="shared" ref="G5:G60" si="5">IF(B5="",0,LEN(B5)-LEN(SUBSTITUTE(B5," ",""))+1)</f>
        <v>10</v>
      </c>
      <c r="H5">
        <f t="shared" ref="H5:H60" si="6">IF(F5=0,0,G5/F5)</f>
        <v>10</v>
      </c>
      <c r="I5" s="54">
        <f t="shared" ref="I5:I68" si="7">LEN(SUBSTITUTE(B5," ",""))</f>
        <v>52</v>
      </c>
      <c r="J5">
        <v>17</v>
      </c>
      <c r="K5">
        <f t="shared" ref="K5:K60" si="8">IF(G5=0,0,J5/G5)</f>
        <v>1.7</v>
      </c>
      <c r="L5">
        <f t="shared" ref="L5:L68" si="9">LEN(SUBSTITUTE(SUBSTITUTE(SUBSTITUTE(SUBSTITUTE(SUBSTITUTE(SUBSTITUTE(SUBSTITUTE(SUBSTITUTE(SUBSTITUTE(SUBSTITUTE(SUBSTITUTE(SUBSTITUTE(SUBSTITUTE(SUBSTITUTE(SUBSTITUTE(SUBSTITUTE(SUBSTITUTE(SUBSTITUTE(SUBSTITUTE(B5," ",""),".",""),",",""),"?",""),"!",""),";",""),"(",""),")",""),"[",""),"]",""),"-",""),"{",""),"}",""),"/",""),"+",""),"*",""),"_",""),"&amp;",""),"#",""))</f>
        <v>51</v>
      </c>
      <c r="M5" s="2">
        <f t="shared" ref="M5:M60" si="10">IF(G5=0,0,L5/G5)</f>
        <v>5.0999999999999996</v>
      </c>
      <c r="N5" s="30">
        <v>1</v>
      </c>
      <c r="O5">
        <v>1</v>
      </c>
      <c r="P5" s="32">
        <v>1</v>
      </c>
      <c r="Q5" s="31">
        <v>0</v>
      </c>
      <c r="R5" s="54">
        <v>1</v>
      </c>
      <c r="S5">
        <v>1</v>
      </c>
      <c r="T5">
        <f t="shared" ref="T5:T60" si="11">QUOTIENT((Q5+R5+S5),3)</f>
        <v>0</v>
      </c>
      <c r="U5">
        <v>1</v>
      </c>
      <c r="V5" s="54">
        <v>1</v>
      </c>
      <c r="W5">
        <f t="shared" ref="W5:W60" si="12">QUOTIENT((P5+T5),2)</f>
        <v>0</v>
      </c>
      <c r="X5">
        <f t="shared" ref="X5:X60" si="13">IF(U5=1,1,IF(V5=1,1,0))</f>
        <v>1</v>
      </c>
      <c r="Y5" s="30">
        <v>1</v>
      </c>
      <c r="Z5" s="54">
        <v>1</v>
      </c>
      <c r="AA5" s="54">
        <v>1</v>
      </c>
      <c r="AB5" s="54">
        <v>1</v>
      </c>
      <c r="AC5" s="54">
        <v>1</v>
      </c>
      <c r="AD5" s="54">
        <v>1</v>
      </c>
      <c r="AE5" s="54">
        <v>1</v>
      </c>
      <c r="AF5">
        <f t="shared" ref="AF5:AF68" si="14">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v>
      </c>
      <c r="AG5" s="54">
        <v>1</v>
      </c>
      <c r="AH5">
        <f t="shared" ref="AH5:AH68" si="15">IF(G5&gt;0,IF((LEN(B5)-LEN(SUBSTITUTE(B5,"/","")))&gt;0,0,1),0)</f>
        <v>1</v>
      </c>
      <c r="AI5" s="54">
        <v>1</v>
      </c>
      <c r="AJ5" s="54">
        <v>1</v>
      </c>
      <c r="AK5">
        <f t="shared" ref="AK5:AK68" si="16">IF(G5&gt;0,IF(((LEN(B5)-LEN(SUBSTITUTE(B5,"(","")))+(LEN(B5)-LEN(SUBSTITUTE(B5,")","")))+(LEN(B5)-LEN(SUBSTITUTE(B5,"[","")))+(LEN(B5)-LEN(SUBSTITUTE(B5,"]","")))+(LEN(B5)-LEN(SUBSTITUTE(B5,"{","")))+(LEN(B5)-LEN(SUBSTITUTE(B5,"}",""))))&gt;0,0,1),0)</f>
        <v>1</v>
      </c>
      <c r="AL5" s="54">
        <v>1</v>
      </c>
      <c r="AM5" s="54">
        <v>1</v>
      </c>
      <c r="AN5" s="54">
        <v>1</v>
      </c>
      <c r="AO5" s="54">
        <v>1</v>
      </c>
      <c r="AP5" s="54">
        <v>1</v>
      </c>
      <c r="AQ5" s="54">
        <v>1</v>
      </c>
      <c r="AR5" s="54">
        <v>1</v>
      </c>
      <c r="AS5" s="54">
        <v>1</v>
      </c>
      <c r="AT5" s="54">
        <v>1</v>
      </c>
      <c r="AU5">
        <f t="shared" ref="AU5:AU60" si="17">IF(G5=0,0,(206.835-(84.6*(K5))-(1.015*(H5))))</f>
        <v>52.865000000000016</v>
      </c>
      <c r="AV5">
        <f t="shared" ref="AV5:AV60" si="18">IF(G5=0,0,(0.39*H5)+(11.8*K5)-15.59)</f>
        <v>8.370000000000001</v>
      </c>
      <c r="AW5" s="54">
        <f t="shared" ref="AW5:AW68" si="19">IF(G5=0,0,((0.0588*M5*100)-(0.296*(F5/G5)*100)-15.8))</f>
        <v>11.227999999999998</v>
      </c>
      <c r="AX5">
        <f t="shared" ref="AX5:AX60" si="20">IF(I5=0,0,(4.71*M5)+(0.5*H5)-21.43)</f>
        <v>7.5909999999999975</v>
      </c>
      <c r="AY5" s="54">
        <v>1</v>
      </c>
      <c r="AZ5" s="54">
        <v>1</v>
      </c>
      <c r="BA5" s="54">
        <v>1</v>
      </c>
      <c r="BB5" s="54">
        <v>4</v>
      </c>
      <c r="BG5">
        <f t="shared" si="3"/>
        <v>100</v>
      </c>
      <c r="BH5" s="11">
        <f t="shared" ref="BH5:BH60" si="21">G5/200/24/60</f>
        <v>3.4722222222222222E-5</v>
      </c>
    </row>
    <row r="6" spans="1:67" ht="32" x14ac:dyDescent="0.2">
      <c r="A6" s="3" t="s">
        <v>159</v>
      </c>
      <c r="B6" s="21" t="s">
        <v>1391</v>
      </c>
      <c r="C6" s="3" t="s">
        <v>192</v>
      </c>
      <c r="D6">
        <v>1</v>
      </c>
      <c r="E6">
        <v>1</v>
      </c>
      <c r="F6">
        <f t="shared" si="4"/>
        <v>1</v>
      </c>
      <c r="G6">
        <f t="shared" si="5"/>
        <v>10</v>
      </c>
      <c r="H6">
        <f t="shared" si="6"/>
        <v>10</v>
      </c>
      <c r="I6" s="54">
        <f t="shared" si="7"/>
        <v>50</v>
      </c>
      <c r="J6">
        <v>15</v>
      </c>
      <c r="K6">
        <f t="shared" si="8"/>
        <v>1.5</v>
      </c>
      <c r="L6">
        <f t="shared" si="9"/>
        <v>49</v>
      </c>
      <c r="M6" s="2">
        <f t="shared" si="10"/>
        <v>4.9000000000000004</v>
      </c>
      <c r="N6" s="30">
        <v>1</v>
      </c>
      <c r="O6">
        <v>1</v>
      </c>
      <c r="P6" s="32">
        <v>1</v>
      </c>
      <c r="Q6" s="31">
        <v>0</v>
      </c>
      <c r="R6" s="54">
        <v>1</v>
      </c>
      <c r="S6">
        <v>1</v>
      </c>
      <c r="T6">
        <f t="shared" si="11"/>
        <v>0</v>
      </c>
      <c r="U6">
        <v>1</v>
      </c>
      <c r="V6" s="54">
        <v>1</v>
      </c>
      <c r="W6">
        <f t="shared" si="12"/>
        <v>0</v>
      </c>
      <c r="X6">
        <f t="shared" si="13"/>
        <v>1</v>
      </c>
      <c r="Y6" s="30">
        <v>1</v>
      </c>
      <c r="Z6" s="54">
        <v>1</v>
      </c>
      <c r="AA6" s="54">
        <v>1</v>
      </c>
      <c r="AB6" s="54">
        <v>1</v>
      </c>
      <c r="AC6" s="54">
        <v>1</v>
      </c>
      <c r="AD6" s="54">
        <v>1</v>
      </c>
      <c r="AE6" s="54">
        <v>1</v>
      </c>
      <c r="AF6">
        <f t="shared" si="14"/>
        <v>1</v>
      </c>
      <c r="AG6" s="54">
        <v>1</v>
      </c>
      <c r="AH6">
        <f t="shared" si="15"/>
        <v>1</v>
      </c>
      <c r="AI6" s="54">
        <v>1</v>
      </c>
      <c r="AJ6" s="54">
        <v>1</v>
      </c>
      <c r="AK6">
        <f t="shared" si="16"/>
        <v>1</v>
      </c>
      <c r="AL6" s="54">
        <v>1</v>
      </c>
      <c r="AM6" s="54">
        <v>1</v>
      </c>
      <c r="AN6" s="54">
        <v>1</v>
      </c>
      <c r="AO6" s="54">
        <v>1</v>
      </c>
      <c r="AP6" s="54">
        <v>1</v>
      </c>
      <c r="AQ6" s="54">
        <v>1</v>
      </c>
      <c r="AR6" s="54">
        <v>1</v>
      </c>
      <c r="AS6" s="54">
        <v>1</v>
      </c>
      <c r="AT6" s="54">
        <v>1</v>
      </c>
      <c r="AU6">
        <f t="shared" si="17"/>
        <v>69.785000000000025</v>
      </c>
      <c r="AV6">
        <f t="shared" si="18"/>
        <v>6.0100000000000016</v>
      </c>
      <c r="AW6" s="54">
        <f t="shared" si="19"/>
        <v>10.051999999999996</v>
      </c>
      <c r="AX6">
        <f t="shared" si="20"/>
        <v>6.6490000000000009</v>
      </c>
      <c r="AY6" s="54">
        <v>1</v>
      </c>
      <c r="AZ6" s="54">
        <v>1</v>
      </c>
      <c r="BA6" s="54">
        <v>1</v>
      </c>
      <c r="BB6" s="54">
        <v>4</v>
      </c>
      <c r="BG6">
        <f t="shared" si="3"/>
        <v>100</v>
      </c>
      <c r="BH6" s="11">
        <f t="shared" si="21"/>
        <v>3.4722222222222222E-5</v>
      </c>
      <c r="BK6" s="11"/>
      <c r="BL6" s="11"/>
    </row>
    <row r="7" spans="1:67" ht="32" x14ac:dyDescent="0.2">
      <c r="A7" s="3" t="s">
        <v>160</v>
      </c>
      <c r="B7" s="21" t="s">
        <v>1392</v>
      </c>
      <c r="C7" s="3" t="s">
        <v>192</v>
      </c>
      <c r="D7">
        <v>1</v>
      </c>
      <c r="E7">
        <v>1</v>
      </c>
      <c r="F7">
        <f t="shared" si="4"/>
        <v>1</v>
      </c>
      <c r="G7">
        <f t="shared" si="5"/>
        <v>10</v>
      </c>
      <c r="H7">
        <f t="shared" si="6"/>
        <v>10</v>
      </c>
      <c r="I7" s="54">
        <f t="shared" si="7"/>
        <v>49</v>
      </c>
      <c r="J7">
        <v>15</v>
      </c>
      <c r="K7">
        <f t="shared" si="8"/>
        <v>1.5</v>
      </c>
      <c r="L7">
        <f t="shared" si="9"/>
        <v>48</v>
      </c>
      <c r="M7" s="2">
        <f t="shared" si="10"/>
        <v>4.8</v>
      </c>
      <c r="N7" s="30">
        <v>1</v>
      </c>
      <c r="O7">
        <v>1</v>
      </c>
      <c r="P7" s="32">
        <v>1</v>
      </c>
      <c r="Q7" s="31">
        <v>0</v>
      </c>
      <c r="R7" s="54">
        <v>1</v>
      </c>
      <c r="S7">
        <v>1</v>
      </c>
      <c r="T7">
        <f t="shared" si="11"/>
        <v>0</v>
      </c>
      <c r="U7">
        <v>1</v>
      </c>
      <c r="V7" s="54">
        <v>1</v>
      </c>
      <c r="W7">
        <f t="shared" si="12"/>
        <v>0</v>
      </c>
      <c r="X7">
        <f t="shared" si="13"/>
        <v>1</v>
      </c>
      <c r="Y7" s="30">
        <v>1</v>
      </c>
      <c r="Z7" s="54">
        <v>1</v>
      </c>
      <c r="AA7" s="54">
        <v>1</v>
      </c>
      <c r="AB7" s="54">
        <v>1</v>
      </c>
      <c r="AC7" s="54">
        <v>1</v>
      </c>
      <c r="AD7" s="54">
        <v>1</v>
      </c>
      <c r="AE7" s="54">
        <v>1</v>
      </c>
      <c r="AF7">
        <f t="shared" si="14"/>
        <v>1</v>
      </c>
      <c r="AG7" s="54">
        <v>1</v>
      </c>
      <c r="AH7">
        <f t="shared" si="15"/>
        <v>1</v>
      </c>
      <c r="AI7" s="54">
        <v>1</v>
      </c>
      <c r="AJ7" s="54">
        <v>1</v>
      </c>
      <c r="AK7">
        <f t="shared" si="16"/>
        <v>1</v>
      </c>
      <c r="AL7" s="54">
        <v>1</v>
      </c>
      <c r="AM7" s="54">
        <v>1</v>
      </c>
      <c r="AN7" s="54">
        <v>1</v>
      </c>
      <c r="AO7" s="54">
        <v>1</v>
      </c>
      <c r="AP7" s="54">
        <v>1</v>
      </c>
      <c r="AQ7" s="54">
        <v>1</v>
      </c>
      <c r="AR7" s="54">
        <v>1</v>
      </c>
      <c r="AS7" s="54">
        <v>1</v>
      </c>
      <c r="AT7" s="54">
        <v>1</v>
      </c>
      <c r="AU7">
        <f t="shared" si="17"/>
        <v>69.785000000000025</v>
      </c>
      <c r="AV7">
        <f t="shared" si="18"/>
        <v>6.0100000000000016</v>
      </c>
      <c r="AW7" s="54">
        <f t="shared" si="19"/>
        <v>9.4639999999999986</v>
      </c>
      <c r="AX7">
        <f t="shared" si="20"/>
        <v>6.1780000000000008</v>
      </c>
      <c r="AY7" s="54">
        <v>1</v>
      </c>
      <c r="AZ7" s="54">
        <v>1</v>
      </c>
      <c r="BA7" s="54">
        <v>1</v>
      </c>
      <c r="BB7" s="54">
        <v>3</v>
      </c>
      <c r="BG7">
        <f t="shared" si="3"/>
        <v>100</v>
      </c>
      <c r="BH7" s="11">
        <f t="shared" si="21"/>
        <v>3.4722222222222222E-5</v>
      </c>
    </row>
    <row r="8" spans="1:67" ht="48" x14ac:dyDescent="0.2">
      <c r="A8" s="3">
        <v>2</v>
      </c>
      <c r="B8" s="20" t="s">
        <v>1393</v>
      </c>
      <c r="C8" s="3" t="s">
        <v>192</v>
      </c>
      <c r="D8">
        <v>1</v>
      </c>
      <c r="E8">
        <v>1</v>
      </c>
      <c r="F8">
        <f t="shared" si="4"/>
        <v>1</v>
      </c>
      <c r="G8">
        <f t="shared" si="5"/>
        <v>14</v>
      </c>
      <c r="H8">
        <f t="shared" si="6"/>
        <v>14</v>
      </c>
      <c r="I8" s="54">
        <f t="shared" si="7"/>
        <v>81</v>
      </c>
      <c r="J8">
        <v>26</v>
      </c>
      <c r="K8">
        <f t="shared" si="8"/>
        <v>1.8571428571428572</v>
      </c>
      <c r="L8">
        <f t="shared" si="9"/>
        <v>79</v>
      </c>
      <c r="M8" s="2">
        <f t="shared" si="10"/>
        <v>5.6428571428571432</v>
      </c>
      <c r="N8" s="30">
        <v>1</v>
      </c>
      <c r="O8">
        <v>1</v>
      </c>
      <c r="P8" s="32">
        <v>1</v>
      </c>
      <c r="Q8" s="31">
        <v>0</v>
      </c>
      <c r="R8" s="54">
        <v>1</v>
      </c>
      <c r="S8">
        <v>1</v>
      </c>
      <c r="T8">
        <f t="shared" si="11"/>
        <v>0</v>
      </c>
      <c r="U8">
        <v>1</v>
      </c>
      <c r="V8" s="54">
        <v>1</v>
      </c>
      <c r="W8">
        <f t="shared" si="12"/>
        <v>0</v>
      </c>
      <c r="X8">
        <f t="shared" si="13"/>
        <v>1</v>
      </c>
      <c r="Y8" s="30">
        <v>1</v>
      </c>
      <c r="Z8" s="54">
        <v>1</v>
      </c>
      <c r="AA8" s="54">
        <v>1</v>
      </c>
      <c r="AB8" s="54">
        <v>1</v>
      </c>
      <c r="AC8" s="54">
        <v>1</v>
      </c>
      <c r="AD8" s="54">
        <v>1</v>
      </c>
      <c r="AE8" s="54">
        <v>1</v>
      </c>
      <c r="AF8">
        <f t="shared" si="14"/>
        <v>2</v>
      </c>
      <c r="AG8" s="54">
        <v>1</v>
      </c>
      <c r="AH8">
        <f t="shared" si="15"/>
        <v>1</v>
      </c>
      <c r="AI8" s="54">
        <v>1</v>
      </c>
      <c r="AJ8" s="54">
        <v>1</v>
      </c>
      <c r="AK8">
        <f t="shared" si="16"/>
        <v>1</v>
      </c>
      <c r="AL8" s="54">
        <v>1</v>
      </c>
      <c r="AM8" s="54">
        <v>1</v>
      </c>
      <c r="AN8" s="54">
        <v>1</v>
      </c>
      <c r="AO8" s="54">
        <v>1</v>
      </c>
      <c r="AP8" s="54">
        <v>1</v>
      </c>
      <c r="AQ8" s="54">
        <v>1</v>
      </c>
      <c r="AR8" s="54">
        <v>1</v>
      </c>
      <c r="AS8" s="54">
        <v>1</v>
      </c>
      <c r="AT8" s="54">
        <v>1</v>
      </c>
      <c r="AU8">
        <f t="shared" si="17"/>
        <v>35.510714285714307</v>
      </c>
      <c r="AV8">
        <f t="shared" si="18"/>
        <v>11.784285714285716</v>
      </c>
      <c r="AW8" s="54">
        <f t="shared" si="19"/>
        <v>15.265714285714292</v>
      </c>
      <c r="AX8">
        <f t="shared" si="20"/>
        <v>12.147857142857141</v>
      </c>
      <c r="AY8" s="54">
        <v>1</v>
      </c>
      <c r="AZ8" s="54">
        <v>1</v>
      </c>
      <c r="BA8" s="54">
        <v>1</v>
      </c>
      <c r="BB8" s="54">
        <v>4</v>
      </c>
      <c r="BG8">
        <f t="shared" si="3"/>
        <v>142.85714285714286</v>
      </c>
      <c r="BH8" s="11">
        <f t="shared" si="21"/>
        <v>4.8611111111111115E-5</v>
      </c>
    </row>
    <row r="9" spans="1:67" ht="32" x14ac:dyDescent="0.2">
      <c r="A9" s="3">
        <v>3</v>
      </c>
      <c r="B9" s="20" t="s">
        <v>1394</v>
      </c>
      <c r="C9" s="3" t="s">
        <v>192</v>
      </c>
      <c r="D9">
        <v>1</v>
      </c>
      <c r="E9">
        <v>1</v>
      </c>
      <c r="F9">
        <f t="shared" si="4"/>
        <v>1</v>
      </c>
      <c r="G9">
        <f t="shared" si="5"/>
        <v>10</v>
      </c>
      <c r="H9">
        <f t="shared" si="6"/>
        <v>10</v>
      </c>
      <c r="I9" s="54">
        <f t="shared" si="7"/>
        <v>44</v>
      </c>
      <c r="J9">
        <v>13</v>
      </c>
      <c r="K9">
        <f t="shared" si="8"/>
        <v>1.3</v>
      </c>
      <c r="L9">
        <f t="shared" si="9"/>
        <v>43</v>
      </c>
      <c r="M9" s="2">
        <f t="shared" si="10"/>
        <v>4.3</v>
      </c>
      <c r="N9" s="31">
        <v>0</v>
      </c>
      <c r="O9">
        <v>1</v>
      </c>
      <c r="P9" s="32">
        <v>1</v>
      </c>
      <c r="Q9" s="31">
        <v>0</v>
      </c>
      <c r="R9" s="54">
        <v>1</v>
      </c>
      <c r="S9">
        <v>1</v>
      </c>
      <c r="T9">
        <f t="shared" si="11"/>
        <v>0</v>
      </c>
      <c r="U9">
        <v>1</v>
      </c>
      <c r="V9" s="54">
        <v>1</v>
      </c>
      <c r="W9">
        <f t="shared" si="12"/>
        <v>0</v>
      </c>
      <c r="X9">
        <f t="shared" si="13"/>
        <v>1</v>
      </c>
      <c r="Y9" s="31">
        <v>0</v>
      </c>
      <c r="Z9" s="54">
        <v>1</v>
      </c>
      <c r="AA9" s="54">
        <v>1</v>
      </c>
      <c r="AB9" s="54">
        <v>1</v>
      </c>
      <c r="AC9" s="54">
        <v>1</v>
      </c>
      <c r="AD9" s="54">
        <v>1</v>
      </c>
      <c r="AE9" s="54">
        <v>1</v>
      </c>
      <c r="AF9">
        <f t="shared" si="14"/>
        <v>1</v>
      </c>
      <c r="AG9" s="54">
        <v>1</v>
      </c>
      <c r="AH9">
        <f t="shared" si="15"/>
        <v>1</v>
      </c>
      <c r="AI9" s="54">
        <v>1</v>
      </c>
      <c r="AJ9" s="54">
        <v>1</v>
      </c>
      <c r="AK9">
        <f t="shared" si="16"/>
        <v>1</v>
      </c>
      <c r="AL9" s="54">
        <v>1</v>
      </c>
      <c r="AM9" s="54">
        <v>1</v>
      </c>
      <c r="AN9" s="54">
        <v>1</v>
      </c>
      <c r="AO9" s="54">
        <v>1</v>
      </c>
      <c r="AP9" s="54">
        <v>1</v>
      </c>
      <c r="AQ9" s="54">
        <v>1</v>
      </c>
      <c r="AR9" s="54">
        <v>1</v>
      </c>
      <c r="AS9" s="54">
        <v>1</v>
      </c>
      <c r="AT9" s="54">
        <v>1</v>
      </c>
      <c r="AU9">
        <f t="shared" si="17"/>
        <v>86.705000000000013</v>
      </c>
      <c r="AV9">
        <f t="shared" si="18"/>
        <v>3.6500000000000021</v>
      </c>
      <c r="AW9" s="54">
        <f t="shared" si="19"/>
        <v>6.5239999999999938</v>
      </c>
      <c r="AX9">
        <f t="shared" si="20"/>
        <v>3.8230000000000004</v>
      </c>
      <c r="AY9" s="54">
        <v>1</v>
      </c>
      <c r="AZ9" s="54">
        <v>1</v>
      </c>
      <c r="BA9" s="54">
        <v>1</v>
      </c>
      <c r="BB9" s="54">
        <v>1</v>
      </c>
      <c r="BG9">
        <f t="shared" si="3"/>
        <v>100</v>
      </c>
      <c r="BH9" s="11">
        <f t="shared" si="21"/>
        <v>3.4722222222222222E-5</v>
      </c>
    </row>
    <row r="10" spans="1:67" ht="32" x14ac:dyDescent="0.2">
      <c r="A10" s="3">
        <v>4</v>
      </c>
      <c r="B10" s="20" t="s">
        <v>1395</v>
      </c>
      <c r="C10" s="3" t="s">
        <v>192</v>
      </c>
      <c r="D10">
        <v>1</v>
      </c>
      <c r="E10">
        <v>1</v>
      </c>
      <c r="F10">
        <f t="shared" si="4"/>
        <v>1</v>
      </c>
      <c r="G10">
        <f t="shared" si="5"/>
        <v>12</v>
      </c>
      <c r="H10">
        <f t="shared" si="6"/>
        <v>12</v>
      </c>
      <c r="I10" s="54">
        <f t="shared" si="7"/>
        <v>69</v>
      </c>
      <c r="J10">
        <v>25</v>
      </c>
      <c r="K10">
        <f t="shared" si="8"/>
        <v>2.0833333333333335</v>
      </c>
      <c r="L10">
        <f t="shared" si="9"/>
        <v>67</v>
      </c>
      <c r="M10" s="2">
        <f t="shared" si="10"/>
        <v>5.583333333333333</v>
      </c>
      <c r="N10" s="31">
        <v>0</v>
      </c>
      <c r="O10">
        <v>1</v>
      </c>
      <c r="P10" s="32">
        <v>1</v>
      </c>
      <c r="Q10" s="31">
        <v>0</v>
      </c>
      <c r="R10" s="54">
        <v>1</v>
      </c>
      <c r="S10">
        <v>1</v>
      </c>
      <c r="T10">
        <f t="shared" si="11"/>
        <v>0</v>
      </c>
      <c r="U10">
        <v>1</v>
      </c>
      <c r="V10" s="54">
        <v>1</v>
      </c>
      <c r="W10">
        <f t="shared" si="12"/>
        <v>0</v>
      </c>
      <c r="X10">
        <f t="shared" si="13"/>
        <v>1</v>
      </c>
      <c r="Y10" s="30">
        <v>1</v>
      </c>
      <c r="Z10" s="54">
        <v>1</v>
      </c>
      <c r="AA10" s="54">
        <v>1</v>
      </c>
      <c r="AB10" s="54">
        <v>1</v>
      </c>
      <c r="AC10" s="54">
        <v>1</v>
      </c>
      <c r="AD10" s="54">
        <v>1</v>
      </c>
      <c r="AE10" s="54">
        <v>1</v>
      </c>
      <c r="AF10">
        <f t="shared" si="14"/>
        <v>2</v>
      </c>
      <c r="AG10" s="54">
        <v>1</v>
      </c>
      <c r="AH10">
        <f t="shared" si="15"/>
        <v>1</v>
      </c>
      <c r="AI10" s="54">
        <v>1</v>
      </c>
      <c r="AJ10" s="54">
        <v>1</v>
      </c>
      <c r="AK10">
        <f t="shared" si="16"/>
        <v>1</v>
      </c>
      <c r="AL10" s="54">
        <v>1</v>
      </c>
      <c r="AM10" s="54">
        <v>1</v>
      </c>
      <c r="AN10" s="54">
        <v>1</v>
      </c>
      <c r="AO10" s="54">
        <v>1</v>
      </c>
      <c r="AP10" s="54">
        <v>1</v>
      </c>
      <c r="AQ10" s="54">
        <v>1</v>
      </c>
      <c r="AR10" s="54">
        <v>1</v>
      </c>
      <c r="AS10" s="54">
        <v>1</v>
      </c>
      <c r="AT10" s="54">
        <v>1</v>
      </c>
      <c r="AU10">
        <f t="shared" si="17"/>
        <v>18.405000000000008</v>
      </c>
      <c r="AV10">
        <f t="shared" si="18"/>
        <v>13.673333333333336</v>
      </c>
      <c r="AW10" s="54">
        <f t="shared" si="19"/>
        <v>14.563333333333333</v>
      </c>
      <c r="AX10">
        <f t="shared" si="20"/>
        <v>10.8675</v>
      </c>
      <c r="AY10" s="54">
        <v>1</v>
      </c>
      <c r="AZ10" s="54">
        <v>1</v>
      </c>
      <c r="BA10" s="54">
        <v>1</v>
      </c>
      <c r="BB10" s="54">
        <v>4</v>
      </c>
      <c r="BG10">
        <f t="shared" si="3"/>
        <v>166.66666666666666</v>
      </c>
      <c r="BH10" s="11">
        <f t="shared" si="21"/>
        <v>4.1666666666666665E-5</v>
      </c>
    </row>
    <row r="11" spans="1:67" ht="48" x14ac:dyDescent="0.2">
      <c r="A11" s="3">
        <v>5</v>
      </c>
      <c r="B11" s="20" t="s">
        <v>1396</v>
      </c>
      <c r="C11" s="3" t="s">
        <v>192</v>
      </c>
      <c r="D11">
        <v>1</v>
      </c>
      <c r="E11">
        <v>1</v>
      </c>
      <c r="F11">
        <f t="shared" si="4"/>
        <v>1</v>
      </c>
      <c r="G11">
        <f t="shared" si="5"/>
        <v>16</v>
      </c>
      <c r="H11">
        <f t="shared" si="6"/>
        <v>16</v>
      </c>
      <c r="I11" s="54">
        <f t="shared" si="7"/>
        <v>75</v>
      </c>
      <c r="J11">
        <v>26</v>
      </c>
      <c r="K11">
        <f t="shared" si="8"/>
        <v>1.625</v>
      </c>
      <c r="L11">
        <f t="shared" si="9"/>
        <v>74</v>
      </c>
      <c r="M11" s="2">
        <f t="shared" si="10"/>
        <v>4.625</v>
      </c>
      <c r="N11" s="30">
        <v>1</v>
      </c>
      <c r="O11">
        <v>1</v>
      </c>
      <c r="P11" s="33">
        <v>0</v>
      </c>
      <c r="Q11" s="30">
        <v>1</v>
      </c>
      <c r="R11" s="54">
        <v>1</v>
      </c>
      <c r="S11">
        <v>1</v>
      </c>
      <c r="T11">
        <f t="shared" si="11"/>
        <v>1</v>
      </c>
      <c r="U11">
        <v>1</v>
      </c>
      <c r="V11" s="54">
        <v>1</v>
      </c>
      <c r="W11">
        <f t="shared" si="12"/>
        <v>0</v>
      </c>
      <c r="X11">
        <f t="shared" si="13"/>
        <v>1</v>
      </c>
      <c r="Y11" s="30">
        <v>1</v>
      </c>
      <c r="Z11" s="54">
        <v>1</v>
      </c>
      <c r="AA11" s="54">
        <v>0</v>
      </c>
      <c r="AB11" s="54">
        <v>1</v>
      </c>
      <c r="AC11" s="54">
        <v>1</v>
      </c>
      <c r="AD11" s="54">
        <v>0</v>
      </c>
      <c r="AE11" s="54">
        <v>1</v>
      </c>
      <c r="AF11">
        <f t="shared" si="14"/>
        <v>1</v>
      </c>
      <c r="AG11" s="54">
        <v>1</v>
      </c>
      <c r="AH11">
        <f t="shared" si="15"/>
        <v>1</v>
      </c>
      <c r="AI11" s="54">
        <v>1</v>
      </c>
      <c r="AJ11" s="54">
        <v>1</v>
      </c>
      <c r="AK11">
        <f t="shared" si="16"/>
        <v>1</v>
      </c>
      <c r="AL11" s="54">
        <v>0</v>
      </c>
      <c r="AM11" s="54">
        <v>0</v>
      </c>
      <c r="AN11" s="54">
        <v>1</v>
      </c>
      <c r="AO11" s="54">
        <v>0</v>
      </c>
      <c r="AP11" s="54">
        <v>1</v>
      </c>
      <c r="AQ11" s="54">
        <v>1</v>
      </c>
      <c r="AR11" s="54">
        <v>1</v>
      </c>
      <c r="AS11" s="54">
        <v>0</v>
      </c>
      <c r="AT11" s="54">
        <v>1</v>
      </c>
      <c r="AU11">
        <f t="shared" si="17"/>
        <v>53.120000000000019</v>
      </c>
      <c r="AV11">
        <f t="shared" si="18"/>
        <v>9.8249999999999993</v>
      </c>
      <c r="AW11" s="54">
        <f t="shared" si="19"/>
        <v>9.5449999999999946</v>
      </c>
      <c r="AX11">
        <f t="shared" si="20"/>
        <v>8.3537500000000016</v>
      </c>
      <c r="AY11" s="54">
        <v>1</v>
      </c>
      <c r="AZ11" s="54">
        <v>1</v>
      </c>
      <c r="BA11" s="54">
        <v>1</v>
      </c>
      <c r="BB11" s="54">
        <v>4</v>
      </c>
      <c r="BG11">
        <f t="shared" si="3"/>
        <v>62.5</v>
      </c>
      <c r="BH11" s="11">
        <f t="shared" si="21"/>
        <v>5.5555555555555558E-5</v>
      </c>
    </row>
    <row r="12" spans="1:67" ht="80" x14ac:dyDescent="0.2">
      <c r="A12" s="3">
        <v>6</v>
      </c>
      <c r="B12" s="19" t="s">
        <v>1435</v>
      </c>
      <c r="C12" s="22" t="s">
        <v>204</v>
      </c>
      <c r="D12">
        <v>1</v>
      </c>
      <c r="E12">
        <v>1</v>
      </c>
      <c r="F12">
        <f t="shared" si="4"/>
        <v>1</v>
      </c>
      <c r="G12">
        <f t="shared" si="5"/>
        <v>28</v>
      </c>
      <c r="H12">
        <f t="shared" si="6"/>
        <v>28</v>
      </c>
      <c r="I12" s="54">
        <f t="shared" si="7"/>
        <v>156</v>
      </c>
      <c r="J12">
        <v>52</v>
      </c>
      <c r="K12">
        <f t="shared" si="8"/>
        <v>1.8571428571428572</v>
      </c>
      <c r="L12">
        <f t="shared" si="9"/>
        <v>153</v>
      </c>
      <c r="M12" s="2">
        <f t="shared" si="10"/>
        <v>5.4642857142857144</v>
      </c>
      <c r="N12" s="31">
        <v>0</v>
      </c>
      <c r="O12">
        <v>1</v>
      </c>
      <c r="P12" s="32">
        <v>1</v>
      </c>
      <c r="Q12" s="31">
        <v>0</v>
      </c>
      <c r="R12" s="54">
        <v>0</v>
      </c>
      <c r="S12">
        <v>1</v>
      </c>
      <c r="T12">
        <f t="shared" si="11"/>
        <v>0</v>
      </c>
      <c r="U12">
        <v>1</v>
      </c>
      <c r="V12" s="54">
        <v>1</v>
      </c>
      <c r="W12">
        <f t="shared" si="12"/>
        <v>0</v>
      </c>
      <c r="X12">
        <f t="shared" si="13"/>
        <v>1</v>
      </c>
      <c r="Y12" s="30">
        <v>1</v>
      </c>
      <c r="Z12" s="54">
        <v>1</v>
      </c>
      <c r="AA12" s="54">
        <v>1</v>
      </c>
      <c r="AB12" s="54">
        <v>1</v>
      </c>
      <c r="AC12" s="54">
        <v>1</v>
      </c>
      <c r="AD12" s="54">
        <v>1</v>
      </c>
      <c r="AE12" s="54">
        <v>1</v>
      </c>
      <c r="AF12">
        <f t="shared" si="14"/>
        <v>3</v>
      </c>
      <c r="AG12" s="54">
        <v>1</v>
      </c>
      <c r="AH12">
        <f t="shared" si="15"/>
        <v>1</v>
      </c>
      <c r="AI12" s="54">
        <v>0</v>
      </c>
      <c r="AJ12" s="54">
        <v>1</v>
      </c>
      <c r="AK12">
        <f t="shared" si="16"/>
        <v>1</v>
      </c>
      <c r="AL12" s="54">
        <v>1</v>
      </c>
      <c r="AM12" s="54">
        <v>1</v>
      </c>
      <c r="AN12" s="54">
        <v>1</v>
      </c>
      <c r="AO12" s="54">
        <v>1</v>
      </c>
      <c r="AP12" s="54">
        <v>1</v>
      </c>
      <c r="AQ12" s="54">
        <v>1</v>
      </c>
      <c r="AR12" s="54">
        <v>1</v>
      </c>
      <c r="AS12" s="54">
        <v>1</v>
      </c>
      <c r="AT12" s="54">
        <v>1</v>
      </c>
      <c r="AU12">
        <f t="shared" si="17"/>
        <v>21.30071428571431</v>
      </c>
      <c r="AV12">
        <f t="shared" si="18"/>
        <v>17.244285714285713</v>
      </c>
      <c r="AW12" s="54">
        <f t="shared" si="19"/>
        <v>15.272857142857138</v>
      </c>
      <c r="AX12">
        <f t="shared" si="20"/>
        <v>18.306785714285716</v>
      </c>
      <c r="AY12" s="54">
        <v>1</v>
      </c>
      <c r="AZ12" s="54">
        <v>1</v>
      </c>
      <c r="BA12" s="54">
        <v>1</v>
      </c>
      <c r="BB12">
        <v>10</v>
      </c>
      <c r="BG12">
        <f t="shared" si="3"/>
        <v>107.14285714285714</v>
      </c>
      <c r="BH12" s="11">
        <f t="shared" si="21"/>
        <v>9.722222222222223E-5</v>
      </c>
    </row>
    <row r="13" spans="1:67" ht="32" x14ac:dyDescent="0.2">
      <c r="A13" s="3">
        <v>7</v>
      </c>
      <c r="B13" s="19" t="s">
        <v>1397</v>
      </c>
      <c r="C13" s="3" t="s">
        <v>192</v>
      </c>
      <c r="D13">
        <v>1</v>
      </c>
      <c r="E13">
        <v>1</v>
      </c>
      <c r="F13">
        <f t="shared" si="4"/>
        <v>1</v>
      </c>
      <c r="G13">
        <f t="shared" si="5"/>
        <v>10</v>
      </c>
      <c r="H13">
        <f t="shared" si="6"/>
        <v>10</v>
      </c>
      <c r="I13" s="54">
        <f t="shared" si="7"/>
        <v>59</v>
      </c>
      <c r="J13">
        <v>20</v>
      </c>
      <c r="K13">
        <f t="shared" si="8"/>
        <v>2</v>
      </c>
      <c r="L13">
        <f t="shared" si="9"/>
        <v>57</v>
      </c>
      <c r="M13" s="2">
        <f t="shared" si="10"/>
        <v>5.7</v>
      </c>
      <c r="N13" s="30">
        <v>1</v>
      </c>
      <c r="O13">
        <v>1</v>
      </c>
      <c r="P13" s="33">
        <v>0</v>
      </c>
      <c r="Q13" s="31">
        <v>0</v>
      </c>
      <c r="R13" s="54">
        <v>1</v>
      </c>
      <c r="S13">
        <v>1</v>
      </c>
      <c r="T13">
        <f t="shared" si="11"/>
        <v>0</v>
      </c>
      <c r="U13">
        <v>1</v>
      </c>
      <c r="V13" s="54">
        <v>1</v>
      </c>
      <c r="W13">
        <f t="shared" si="12"/>
        <v>0</v>
      </c>
      <c r="X13">
        <f t="shared" si="13"/>
        <v>1</v>
      </c>
      <c r="Y13" s="30">
        <v>1</v>
      </c>
      <c r="Z13" s="54">
        <v>1</v>
      </c>
      <c r="AA13" s="54">
        <v>1</v>
      </c>
      <c r="AB13" s="54">
        <v>1</v>
      </c>
      <c r="AC13" s="54">
        <v>1</v>
      </c>
      <c r="AD13" s="54">
        <v>0</v>
      </c>
      <c r="AE13" s="54">
        <v>1</v>
      </c>
      <c r="AF13">
        <f t="shared" si="14"/>
        <v>2</v>
      </c>
      <c r="AG13" s="54">
        <v>1</v>
      </c>
      <c r="AH13">
        <f t="shared" si="15"/>
        <v>1</v>
      </c>
      <c r="AI13" s="54">
        <v>1</v>
      </c>
      <c r="AJ13" s="54">
        <v>1</v>
      </c>
      <c r="AK13">
        <f t="shared" si="16"/>
        <v>1</v>
      </c>
      <c r="AL13" s="54">
        <v>1</v>
      </c>
      <c r="AM13" s="54">
        <v>1</v>
      </c>
      <c r="AN13" s="54">
        <v>1</v>
      </c>
      <c r="AO13" s="54">
        <v>1</v>
      </c>
      <c r="AP13" s="54">
        <v>1</v>
      </c>
      <c r="AQ13" s="54">
        <v>1</v>
      </c>
      <c r="AR13" s="54">
        <v>1</v>
      </c>
      <c r="AS13" s="54">
        <v>1</v>
      </c>
      <c r="AT13" s="54">
        <v>1</v>
      </c>
      <c r="AU13">
        <f t="shared" si="17"/>
        <v>27.485000000000021</v>
      </c>
      <c r="AV13">
        <f t="shared" si="18"/>
        <v>11.91</v>
      </c>
      <c r="AW13" s="54">
        <f t="shared" si="19"/>
        <v>14.755999999999997</v>
      </c>
      <c r="AX13">
        <f t="shared" si="20"/>
        <v>10.417000000000002</v>
      </c>
      <c r="AY13" s="54">
        <v>1</v>
      </c>
      <c r="AZ13" s="54">
        <v>1</v>
      </c>
      <c r="BA13" s="54">
        <v>1</v>
      </c>
      <c r="BB13">
        <v>2</v>
      </c>
      <c r="BG13">
        <f t="shared" si="3"/>
        <v>200</v>
      </c>
      <c r="BH13" s="11">
        <f t="shared" si="21"/>
        <v>3.4722222222222222E-5</v>
      </c>
    </row>
    <row r="14" spans="1:67" ht="64" x14ac:dyDescent="0.2">
      <c r="A14" s="3">
        <v>8</v>
      </c>
      <c r="B14" s="19" t="s">
        <v>1398</v>
      </c>
      <c r="C14" s="22" t="s">
        <v>204</v>
      </c>
      <c r="D14">
        <v>1</v>
      </c>
      <c r="E14">
        <v>1</v>
      </c>
      <c r="F14">
        <f t="shared" si="4"/>
        <v>1</v>
      </c>
      <c r="G14">
        <f t="shared" si="5"/>
        <v>26</v>
      </c>
      <c r="H14">
        <f t="shared" si="6"/>
        <v>26</v>
      </c>
      <c r="I14" s="54">
        <f t="shared" si="7"/>
        <v>139</v>
      </c>
      <c r="J14">
        <v>48</v>
      </c>
      <c r="K14">
        <f t="shared" si="8"/>
        <v>1.8461538461538463</v>
      </c>
      <c r="L14">
        <f t="shared" si="9"/>
        <v>135</v>
      </c>
      <c r="M14" s="2">
        <f t="shared" si="10"/>
        <v>5.1923076923076925</v>
      </c>
      <c r="N14" s="30">
        <v>1</v>
      </c>
      <c r="O14">
        <v>1</v>
      </c>
      <c r="P14" s="33">
        <v>0</v>
      </c>
      <c r="Q14" s="30">
        <v>1</v>
      </c>
      <c r="R14" s="54">
        <v>1</v>
      </c>
      <c r="S14">
        <v>1</v>
      </c>
      <c r="T14">
        <f t="shared" si="11"/>
        <v>1</v>
      </c>
      <c r="U14">
        <v>1</v>
      </c>
      <c r="V14" s="54">
        <v>1</v>
      </c>
      <c r="W14">
        <f t="shared" si="12"/>
        <v>0</v>
      </c>
      <c r="X14">
        <f t="shared" si="13"/>
        <v>1</v>
      </c>
      <c r="Y14" s="54">
        <v>0</v>
      </c>
      <c r="Z14" s="54">
        <v>1</v>
      </c>
      <c r="AA14" s="54">
        <v>1</v>
      </c>
      <c r="AB14" s="54">
        <v>0</v>
      </c>
      <c r="AC14" s="54">
        <v>1</v>
      </c>
      <c r="AD14" s="54">
        <v>0</v>
      </c>
      <c r="AE14" s="54">
        <v>1</v>
      </c>
      <c r="AF14">
        <f t="shared" si="14"/>
        <v>4</v>
      </c>
      <c r="AG14" s="54">
        <v>1</v>
      </c>
      <c r="AH14">
        <f t="shared" si="15"/>
        <v>1</v>
      </c>
      <c r="AI14" s="54">
        <v>0</v>
      </c>
      <c r="AJ14" s="54">
        <v>1</v>
      </c>
      <c r="AK14">
        <f t="shared" si="16"/>
        <v>1</v>
      </c>
      <c r="AL14" s="54">
        <v>1</v>
      </c>
      <c r="AM14" s="54">
        <v>1</v>
      </c>
      <c r="AN14" s="54">
        <v>1</v>
      </c>
      <c r="AO14" s="54">
        <v>1</v>
      </c>
      <c r="AP14" s="54">
        <v>1</v>
      </c>
      <c r="AQ14" s="54">
        <v>1</v>
      </c>
      <c r="AR14" s="54">
        <v>1</v>
      </c>
      <c r="AS14" s="54">
        <v>1</v>
      </c>
      <c r="AT14" s="54">
        <v>1</v>
      </c>
      <c r="AU14">
        <f t="shared" si="17"/>
        <v>24.260384615384641</v>
      </c>
      <c r="AV14">
        <f t="shared" si="18"/>
        <v>16.334615384615386</v>
      </c>
      <c r="AW14" s="54">
        <f t="shared" si="19"/>
        <v>13.592307692307696</v>
      </c>
      <c r="AX14">
        <f t="shared" si="20"/>
        <v>16.025769230769235</v>
      </c>
      <c r="AY14" s="54">
        <v>1</v>
      </c>
      <c r="AZ14" s="54">
        <v>1</v>
      </c>
      <c r="BA14" s="54">
        <v>1</v>
      </c>
      <c r="BB14">
        <v>6</v>
      </c>
      <c r="BG14">
        <f t="shared" si="3"/>
        <v>153.84615384615387</v>
      </c>
      <c r="BH14" s="11">
        <f t="shared" si="21"/>
        <v>9.0277777777777787E-5</v>
      </c>
    </row>
    <row r="15" spans="1:67" ht="64" x14ac:dyDescent="0.2">
      <c r="A15" s="3" t="s">
        <v>145</v>
      </c>
      <c r="B15" s="20" t="s">
        <v>1444</v>
      </c>
      <c r="C15" s="22" t="s">
        <v>204</v>
      </c>
      <c r="D15">
        <v>1</v>
      </c>
      <c r="E15">
        <v>1</v>
      </c>
      <c r="F15">
        <f t="shared" si="4"/>
        <v>1</v>
      </c>
      <c r="G15">
        <f t="shared" si="5"/>
        <v>21</v>
      </c>
      <c r="H15">
        <f t="shared" si="6"/>
        <v>21</v>
      </c>
      <c r="I15" s="54">
        <f t="shared" si="7"/>
        <v>112</v>
      </c>
      <c r="J15">
        <v>37</v>
      </c>
      <c r="K15">
        <f t="shared" si="8"/>
        <v>1.7619047619047619</v>
      </c>
      <c r="L15">
        <f t="shared" si="9"/>
        <v>111</v>
      </c>
      <c r="M15" s="2">
        <f t="shared" si="10"/>
        <v>5.2857142857142856</v>
      </c>
      <c r="N15" s="30">
        <v>1</v>
      </c>
      <c r="O15">
        <v>1</v>
      </c>
      <c r="P15" s="32">
        <v>1</v>
      </c>
      <c r="Q15" s="30">
        <v>1</v>
      </c>
      <c r="R15" s="54">
        <v>1</v>
      </c>
      <c r="S15">
        <v>1</v>
      </c>
      <c r="T15">
        <f t="shared" si="11"/>
        <v>1</v>
      </c>
      <c r="U15">
        <v>1</v>
      </c>
      <c r="V15" s="54">
        <v>1</v>
      </c>
      <c r="W15">
        <f t="shared" si="12"/>
        <v>1</v>
      </c>
      <c r="X15">
        <f t="shared" si="13"/>
        <v>1</v>
      </c>
      <c r="Y15" s="30">
        <v>1</v>
      </c>
      <c r="Z15" s="54">
        <v>1</v>
      </c>
      <c r="AA15" s="54">
        <v>1</v>
      </c>
      <c r="AB15" s="54">
        <v>1</v>
      </c>
      <c r="AC15" s="54">
        <v>1</v>
      </c>
      <c r="AD15" s="54">
        <v>1</v>
      </c>
      <c r="AE15" s="54">
        <v>1</v>
      </c>
      <c r="AF15">
        <f t="shared" si="14"/>
        <v>1</v>
      </c>
      <c r="AG15" s="54">
        <v>1</v>
      </c>
      <c r="AH15">
        <f t="shared" si="15"/>
        <v>1</v>
      </c>
      <c r="AI15" s="54">
        <v>1</v>
      </c>
      <c r="AJ15" s="54">
        <v>1</v>
      </c>
      <c r="AK15">
        <f t="shared" si="16"/>
        <v>1</v>
      </c>
      <c r="AL15" s="54">
        <v>1</v>
      </c>
      <c r="AM15" s="54">
        <v>1</v>
      </c>
      <c r="AN15" s="54">
        <v>1</v>
      </c>
      <c r="AO15" s="54">
        <v>1</v>
      </c>
      <c r="AP15" s="54">
        <v>1</v>
      </c>
      <c r="AQ15" s="54">
        <v>1</v>
      </c>
      <c r="AR15" s="54">
        <v>1</v>
      </c>
      <c r="AS15" s="54">
        <v>1</v>
      </c>
      <c r="AT15" s="54">
        <v>1</v>
      </c>
      <c r="AU15">
        <f t="shared" si="17"/>
        <v>36.46285714285716</v>
      </c>
      <c r="AV15">
        <f t="shared" si="18"/>
        <v>13.390476190476189</v>
      </c>
      <c r="AW15" s="54">
        <f t="shared" si="19"/>
        <v>13.87047619047619</v>
      </c>
      <c r="AX15">
        <f t="shared" si="20"/>
        <v>13.965714285714284</v>
      </c>
      <c r="AY15" s="54">
        <v>1</v>
      </c>
      <c r="AZ15" s="54">
        <v>1</v>
      </c>
      <c r="BA15" s="54">
        <v>1</v>
      </c>
      <c r="BB15">
        <v>6</v>
      </c>
      <c r="BG15">
        <f t="shared" si="3"/>
        <v>47.619047619047613</v>
      </c>
      <c r="BH15" s="11">
        <f t="shared" si="21"/>
        <v>7.2916666666666659E-5</v>
      </c>
    </row>
    <row r="16" spans="1:67" ht="48" x14ac:dyDescent="0.2">
      <c r="A16" s="3" t="s">
        <v>144</v>
      </c>
      <c r="B16" s="20" t="s">
        <v>1445</v>
      </c>
      <c r="C16" s="22" t="s">
        <v>204</v>
      </c>
      <c r="D16">
        <v>1</v>
      </c>
      <c r="E16">
        <v>1</v>
      </c>
      <c r="F16">
        <f t="shared" si="4"/>
        <v>1</v>
      </c>
      <c r="G16">
        <f t="shared" si="5"/>
        <v>20</v>
      </c>
      <c r="H16">
        <f t="shared" si="6"/>
        <v>20</v>
      </c>
      <c r="I16" s="54">
        <f t="shared" si="7"/>
        <v>104</v>
      </c>
      <c r="J16">
        <v>34</v>
      </c>
      <c r="K16">
        <f t="shared" si="8"/>
        <v>1.7</v>
      </c>
      <c r="L16">
        <f t="shared" si="9"/>
        <v>103</v>
      </c>
      <c r="M16" s="2">
        <f t="shared" si="10"/>
        <v>5.15</v>
      </c>
      <c r="N16" s="30">
        <v>1</v>
      </c>
      <c r="O16">
        <v>1</v>
      </c>
      <c r="P16" s="32">
        <v>1</v>
      </c>
      <c r="Q16" s="30">
        <v>1</v>
      </c>
      <c r="R16" s="54">
        <v>0</v>
      </c>
      <c r="S16">
        <v>1</v>
      </c>
      <c r="T16">
        <f t="shared" si="11"/>
        <v>0</v>
      </c>
      <c r="U16">
        <v>1</v>
      </c>
      <c r="V16" s="54">
        <v>1</v>
      </c>
      <c r="W16">
        <f t="shared" si="12"/>
        <v>0</v>
      </c>
      <c r="X16">
        <f t="shared" si="13"/>
        <v>1</v>
      </c>
      <c r="Y16" s="30">
        <v>1</v>
      </c>
      <c r="Z16" s="54">
        <v>1</v>
      </c>
      <c r="AA16" s="54">
        <v>1</v>
      </c>
      <c r="AB16" s="54">
        <v>1</v>
      </c>
      <c r="AC16" s="54">
        <v>1</v>
      </c>
      <c r="AD16" s="54">
        <v>1</v>
      </c>
      <c r="AE16" s="54">
        <v>1</v>
      </c>
      <c r="AF16">
        <f t="shared" si="14"/>
        <v>1</v>
      </c>
      <c r="AG16" s="54">
        <v>1</v>
      </c>
      <c r="AH16">
        <f t="shared" si="15"/>
        <v>1</v>
      </c>
      <c r="AI16" s="54">
        <v>1</v>
      </c>
      <c r="AJ16" s="54">
        <v>1</v>
      </c>
      <c r="AK16">
        <f t="shared" si="16"/>
        <v>1</v>
      </c>
      <c r="AL16" s="54">
        <v>1</v>
      </c>
      <c r="AM16" s="54">
        <v>1</v>
      </c>
      <c r="AN16" s="54">
        <v>1</v>
      </c>
      <c r="AO16" s="54">
        <v>1</v>
      </c>
      <c r="AP16" s="54">
        <v>1</v>
      </c>
      <c r="AQ16" s="54">
        <v>1</v>
      </c>
      <c r="AR16" s="54">
        <v>1</v>
      </c>
      <c r="AS16" s="54">
        <v>1</v>
      </c>
      <c r="AT16" s="54">
        <v>1</v>
      </c>
      <c r="AU16">
        <f t="shared" si="17"/>
        <v>42.715000000000018</v>
      </c>
      <c r="AV16">
        <f t="shared" si="18"/>
        <v>12.270000000000003</v>
      </c>
      <c r="AW16" s="54">
        <f t="shared" si="19"/>
        <v>13.002000000000002</v>
      </c>
      <c r="AX16">
        <f t="shared" si="20"/>
        <v>12.826500000000003</v>
      </c>
      <c r="AY16" s="54">
        <v>1</v>
      </c>
      <c r="AZ16" s="54">
        <v>1</v>
      </c>
      <c r="BA16" s="54">
        <v>1</v>
      </c>
      <c r="BB16">
        <v>4</v>
      </c>
      <c r="BG16">
        <f t="shared" si="3"/>
        <v>50</v>
      </c>
      <c r="BH16" s="11">
        <f t="shared" si="21"/>
        <v>6.9444444444444444E-5</v>
      </c>
    </row>
    <row r="17" spans="1:60" ht="48" x14ac:dyDescent="0.2">
      <c r="A17" s="3">
        <v>10</v>
      </c>
      <c r="B17" s="19" t="s">
        <v>1362</v>
      </c>
      <c r="C17" s="3" t="s">
        <v>192</v>
      </c>
      <c r="D17">
        <v>1</v>
      </c>
      <c r="E17">
        <v>1</v>
      </c>
      <c r="F17">
        <f t="shared" si="4"/>
        <v>1</v>
      </c>
      <c r="G17">
        <f t="shared" si="5"/>
        <v>14</v>
      </c>
      <c r="H17">
        <f t="shared" si="6"/>
        <v>14</v>
      </c>
      <c r="I17" s="54">
        <f t="shared" si="7"/>
        <v>76</v>
      </c>
      <c r="J17">
        <v>28</v>
      </c>
      <c r="K17">
        <f t="shared" si="8"/>
        <v>2</v>
      </c>
      <c r="L17">
        <f t="shared" si="9"/>
        <v>75</v>
      </c>
      <c r="M17" s="2">
        <f t="shared" si="10"/>
        <v>5.3571428571428568</v>
      </c>
      <c r="N17" s="30">
        <v>1</v>
      </c>
      <c r="O17">
        <v>1</v>
      </c>
      <c r="P17" s="33">
        <v>0</v>
      </c>
      <c r="Q17" s="30">
        <v>1</v>
      </c>
      <c r="R17" s="54">
        <v>1</v>
      </c>
      <c r="S17">
        <v>1</v>
      </c>
      <c r="T17">
        <f t="shared" si="11"/>
        <v>1</v>
      </c>
      <c r="U17">
        <v>1</v>
      </c>
      <c r="V17" s="54">
        <v>1</v>
      </c>
      <c r="W17">
        <f t="shared" si="12"/>
        <v>0</v>
      </c>
      <c r="X17">
        <f t="shared" si="13"/>
        <v>1</v>
      </c>
      <c r="Y17" s="30">
        <v>1</v>
      </c>
      <c r="Z17" s="54">
        <v>1</v>
      </c>
      <c r="AA17" s="54">
        <v>1</v>
      </c>
      <c r="AB17" s="54">
        <v>1</v>
      </c>
      <c r="AC17" s="54">
        <v>1</v>
      </c>
      <c r="AD17" s="54">
        <v>0</v>
      </c>
      <c r="AE17" s="54">
        <v>1</v>
      </c>
      <c r="AF17">
        <f t="shared" si="14"/>
        <v>1</v>
      </c>
      <c r="AG17" s="54">
        <v>1</v>
      </c>
      <c r="AH17">
        <f t="shared" si="15"/>
        <v>1</v>
      </c>
      <c r="AI17" s="54">
        <v>1</v>
      </c>
      <c r="AJ17" s="54">
        <v>1</v>
      </c>
      <c r="AK17">
        <f t="shared" si="16"/>
        <v>1</v>
      </c>
      <c r="AL17" s="54">
        <v>1</v>
      </c>
      <c r="AM17" s="54">
        <v>1</v>
      </c>
      <c r="AN17" s="54">
        <v>1</v>
      </c>
      <c r="AO17" s="54">
        <v>1</v>
      </c>
      <c r="AP17" s="54">
        <v>1</v>
      </c>
      <c r="AQ17" s="54">
        <v>1</v>
      </c>
      <c r="AR17" s="54">
        <v>1</v>
      </c>
      <c r="AS17" s="54">
        <v>1</v>
      </c>
      <c r="AT17" s="54">
        <v>1</v>
      </c>
      <c r="AU17">
        <f t="shared" si="17"/>
        <v>23.425000000000018</v>
      </c>
      <c r="AV17">
        <f t="shared" si="18"/>
        <v>13.470000000000002</v>
      </c>
      <c r="AW17" s="54">
        <f t="shared" si="19"/>
        <v>13.585714285714278</v>
      </c>
      <c r="AX17">
        <f t="shared" si="20"/>
        <v>10.802142857142854</v>
      </c>
      <c r="AY17" s="54">
        <v>1</v>
      </c>
      <c r="AZ17" s="54">
        <v>1</v>
      </c>
      <c r="BA17" s="54">
        <v>1</v>
      </c>
      <c r="BB17">
        <v>4</v>
      </c>
      <c r="BG17">
        <f t="shared" si="3"/>
        <v>71.428571428571431</v>
      </c>
      <c r="BH17" s="11">
        <f t="shared" si="21"/>
        <v>4.8611111111111115E-5</v>
      </c>
    </row>
    <row r="18" spans="1:60" ht="80" x14ac:dyDescent="0.2">
      <c r="A18" s="3">
        <v>11</v>
      </c>
      <c r="B18" s="19" t="s">
        <v>1441</v>
      </c>
      <c r="C18" s="22" t="s">
        <v>204</v>
      </c>
      <c r="D18">
        <v>1</v>
      </c>
      <c r="E18">
        <v>1</v>
      </c>
      <c r="F18">
        <f t="shared" si="4"/>
        <v>1</v>
      </c>
      <c r="G18">
        <f t="shared" si="5"/>
        <v>27</v>
      </c>
      <c r="H18">
        <f t="shared" si="6"/>
        <v>27</v>
      </c>
      <c r="I18" s="54">
        <f t="shared" si="7"/>
        <v>155</v>
      </c>
      <c r="J18">
        <v>56</v>
      </c>
      <c r="K18">
        <f t="shared" si="8"/>
        <v>2.074074074074074</v>
      </c>
      <c r="L18">
        <f t="shared" si="9"/>
        <v>151</v>
      </c>
      <c r="M18" s="2">
        <f t="shared" si="10"/>
        <v>5.5925925925925926</v>
      </c>
      <c r="N18" s="31">
        <v>0</v>
      </c>
      <c r="O18">
        <v>1</v>
      </c>
      <c r="P18" s="32">
        <v>1</v>
      </c>
      <c r="Q18" s="31">
        <v>0</v>
      </c>
      <c r="R18" s="54">
        <v>1</v>
      </c>
      <c r="S18">
        <v>1</v>
      </c>
      <c r="T18">
        <f t="shared" si="11"/>
        <v>0</v>
      </c>
      <c r="U18">
        <v>1</v>
      </c>
      <c r="V18" s="54">
        <v>1</v>
      </c>
      <c r="W18">
        <f t="shared" si="12"/>
        <v>0</v>
      </c>
      <c r="X18">
        <f t="shared" si="13"/>
        <v>1</v>
      </c>
      <c r="Y18" s="54">
        <v>0</v>
      </c>
      <c r="Z18" s="54">
        <v>1</v>
      </c>
      <c r="AA18" s="54">
        <v>0</v>
      </c>
      <c r="AB18" s="54">
        <v>1</v>
      </c>
      <c r="AC18" s="54">
        <v>1</v>
      </c>
      <c r="AD18" s="54">
        <v>1</v>
      </c>
      <c r="AE18" s="54">
        <v>1</v>
      </c>
      <c r="AF18">
        <f t="shared" si="14"/>
        <v>4</v>
      </c>
      <c r="AG18" s="54">
        <v>1</v>
      </c>
      <c r="AH18">
        <f t="shared" si="15"/>
        <v>1</v>
      </c>
      <c r="AI18" s="54">
        <v>0</v>
      </c>
      <c r="AJ18" s="54">
        <v>0</v>
      </c>
      <c r="AK18">
        <f t="shared" si="16"/>
        <v>1</v>
      </c>
      <c r="AL18" s="54">
        <v>1</v>
      </c>
      <c r="AM18" s="54">
        <v>1</v>
      </c>
      <c r="AN18" s="54">
        <v>1</v>
      </c>
      <c r="AO18" s="54">
        <v>1</v>
      </c>
      <c r="AP18" s="54">
        <v>1</v>
      </c>
      <c r="AQ18" s="54">
        <v>1</v>
      </c>
      <c r="AR18" s="54">
        <v>1</v>
      </c>
      <c r="AS18" s="54">
        <v>1</v>
      </c>
      <c r="AT18" s="54">
        <v>1</v>
      </c>
      <c r="AU18">
        <f t="shared" si="17"/>
        <v>3.9633333333333702</v>
      </c>
      <c r="AV18">
        <f t="shared" si="18"/>
        <v>19.414074074074076</v>
      </c>
      <c r="AW18" s="54">
        <f t="shared" si="19"/>
        <v>15.988148148148145</v>
      </c>
      <c r="AX18">
        <f t="shared" si="20"/>
        <v>18.411111111111111</v>
      </c>
      <c r="AY18" s="54">
        <v>1</v>
      </c>
      <c r="AZ18" s="54">
        <v>1</v>
      </c>
      <c r="BA18" s="54">
        <v>1</v>
      </c>
      <c r="BB18">
        <v>11</v>
      </c>
      <c r="BG18">
        <f t="shared" si="3"/>
        <v>148.14814814814815</v>
      </c>
      <c r="BH18" s="11">
        <f t="shared" si="21"/>
        <v>9.3750000000000016E-5</v>
      </c>
    </row>
    <row r="19" spans="1:60" ht="32" x14ac:dyDescent="0.2">
      <c r="A19" s="3">
        <v>12</v>
      </c>
      <c r="B19" s="19" t="s">
        <v>1363</v>
      </c>
      <c r="C19" s="3" t="s">
        <v>192</v>
      </c>
      <c r="D19">
        <v>1</v>
      </c>
      <c r="E19">
        <v>1</v>
      </c>
      <c r="F19">
        <f t="shared" si="4"/>
        <v>1</v>
      </c>
      <c r="G19">
        <f t="shared" si="5"/>
        <v>9</v>
      </c>
      <c r="H19">
        <f t="shared" si="6"/>
        <v>9</v>
      </c>
      <c r="I19" s="54">
        <f t="shared" si="7"/>
        <v>41</v>
      </c>
      <c r="J19">
        <v>12</v>
      </c>
      <c r="K19">
        <f t="shared" si="8"/>
        <v>1.3333333333333333</v>
      </c>
      <c r="L19">
        <f t="shared" si="9"/>
        <v>40</v>
      </c>
      <c r="M19" s="2">
        <f t="shared" si="10"/>
        <v>4.4444444444444446</v>
      </c>
      <c r="N19" s="30">
        <v>1</v>
      </c>
      <c r="O19">
        <v>1</v>
      </c>
      <c r="P19" s="32">
        <v>1</v>
      </c>
      <c r="Q19" s="30">
        <v>1</v>
      </c>
      <c r="R19" s="54">
        <v>1</v>
      </c>
      <c r="S19">
        <v>1</v>
      </c>
      <c r="T19">
        <f t="shared" si="11"/>
        <v>1</v>
      </c>
      <c r="U19">
        <v>1</v>
      </c>
      <c r="V19" s="54">
        <v>1</v>
      </c>
      <c r="W19">
        <f t="shared" si="12"/>
        <v>1</v>
      </c>
      <c r="X19">
        <f t="shared" si="13"/>
        <v>1</v>
      </c>
      <c r="Y19" s="30">
        <v>1</v>
      </c>
      <c r="Z19" s="54">
        <v>1</v>
      </c>
      <c r="AA19" s="54">
        <v>1</v>
      </c>
      <c r="AB19" s="54">
        <v>1</v>
      </c>
      <c r="AC19" s="54">
        <v>1</v>
      </c>
      <c r="AD19" s="54">
        <v>1</v>
      </c>
      <c r="AE19" s="54">
        <v>1</v>
      </c>
      <c r="AF19">
        <f t="shared" si="14"/>
        <v>1</v>
      </c>
      <c r="AG19" s="54">
        <v>1</v>
      </c>
      <c r="AH19">
        <f t="shared" si="15"/>
        <v>1</v>
      </c>
      <c r="AI19" s="54">
        <v>1</v>
      </c>
      <c r="AJ19" s="54">
        <v>1</v>
      </c>
      <c r="AK19">
        <f t="shared" si="16"/>
        <v>1</v>
      </c>
      <c r="AL19" s="54">
        <v>1</v>
      </c>
      <c r="AM19" s="54">
        <v>1</v>
      </c>
      <c r="AN19" s="54">
        <v>1</v>
      </c>
      <c r="AO19" s="54">
        <v>1</v>
      </c>
      <c r="AP19" s="54">
        <v>1</v>
      </c>
      <c r="AQ19" s="54">
        <v>1</v>
      </c>
      <c r="AR19" s="54">
        <v>1</v>
      </c>
      <c r="AS19" s="54">
        <v>1</v>
      </c>
      <c r="AT19" s="54">
        <v>1</v>
      </c>
      <c r="AU19">
        <f t="shared" si="17"/>
        <v>84.90000000000002</v>
      </c>
      <c r="AV19">
        <f t="shared" si="18"/>
        <v>3.653333333333336</v>
      </c>
      <c r="AW19" s="54">
        <f t="shared" si="19"/>
        <v>7.0444444444444478</v>
      </c>
      <c r="AX19">
        <f t="shared" si="20"/>
        <v>4.0033333333333339</v>
      </c>
      <c r="AY19" s="54">
        <v>1</v>
      </c>
      <c r="AZ19" s="54">
        <v>1</v>
      </c>
      <c r="BA19" s="54">
        <v>1</v>
      </c>
      <c r="BB19">
        <v>1</v>
      </c>
      <c r="BG19">
        <f t="shared" si="3"/>
        <v>111.1111111111111</v>
      </c>
      <c r="BH19" s="11">
        <f t="shared" si="21"/>
        <v>3.1250000000000001E-5</v>
      </c>
    </row>
    <row r="20" spans="1:60" ht="32" x14ac:dyDescent="0.2">
      <c r="A20" s="3">
        <v>13</v>
      </c>
      <c r="B20" s="19" t="s">
        <v>1364</v>
      </c>
      <c r="C20" s="3" t="s">
        <v>192</v>
      </c>
      <c r="D20">
        <v>1</v>
      </c>
      <c r="E20">
        <v>1</v>
      </c>
      <c r="F20">
        <f t="shared" si="4"/>
        <v>1</v>
      </c>
      <c r="G20">
        <f t="shared" si="5"/>
        <v>9</v>
      </c>
      <c r="H20">
        <f t="shared" si="6"/>
        <v>9</v>
      </c>
      <c r="I20" s="54">
        <f t="shared" si="7"/>
        <v>40</v>
      </c>
      <c r="J20">
        <v>11</v>
      </c>
      <c r="K20">
        <f t="shared" si="8"/>
        <v>1.2222222222222223</v>
      </c>
      <c r="L20">
        <f t="shared" si="9"/>
        <v>39</v>
      </c>
      <c r="M20" s="2">
        <f t="shared" si="10"/>
        <v>4.333333333333333</v>
      </c>
      <c r="N20" s="30">
        <v>1</v>
      </c>
      <c r="O20">
        <v>1</v>
      </c>
      <c r="P20" s="32">
        <v>1</v>
      </c>
      <c r="Q20" s="30">
        <v>1</v>
      </c>
      <c r="R20" s="54">
        <v>1</v>
      </c>
      <c r="S20">
        <v>1</v>
      </c>
      <c r="T20">
        <f t="shared" si="11"/>
        <v>1</v>
      </c>
      <c r="U20">
        <v>1</v>
      </c>
      <c r="V20" s="54">
        <v>1</v>
      </c>
      <c r="W20">
        <f t="shared" si="12"/>
        <v>1</v>
      </c>
      <c r="X20">
        <f t="shared" si="13"/>
        <v>1</v>
      </c>
      <c r="Y20" s="30">
        <v>1</v>
      </c>
      <c r="Z20" s="54">
        <v>1</v>
      </c>
      <c r="AA20" s="54">
        <v>1</v>
      </c>
      <c r="AB20" s="54">
        <v>1</v>
      </c>
      <c r="AC20" s="54">
        <v>1</v>
      </c>
      <c r="AD20" s="54">
        <v>1</v>
      </c>
      <c r="AE20" s="54">
        <v>1</v>
      </c>
      <c r="AF20">
        <f t="shared" si="14"/>
        <v>1</v>
      </c>
      <c r="AG20" s="54">
        <v>1</v>
      </c>
      <c r="AH20">
        <f t="shared" si="15"/>
        <v>1</v>
      </c>
      <c r="AI20" s="54">
        <v>1</v>
      </c>
      <c r="AJ20" s="54">
        <v>1</v>
      </c>
      <c r="AK20">
        <f t="shared" si="16"/>
        <v>1</v>
      </c>
      <c r="AL20" s="54">
        <v>1</v>
      </c>
      <c r="AM20" s="54">
        <v>1</v>
      </c>
      <c r="AN20" s="54">
        <v>1</v>
      </c>
      <c r="AO20" s="54">
        <v>1</v>
      </c>
      <c r="AP20" s="54">
        <v>1</v>
      </c>
      <c r="AQ20" s="54">
        <v>1</v>
      </c>
      <c r="AR20" s="54">
        <v>1</v>
      </c>
      <c r="AS20" s="54">
        <v>1</v>
      </c>
      <c r="AT20" s="54">
        <v>1</v>
      </c>
      <c r="AU20">
        <f t="shared" si="17"/>
        <v>94.3</v>
      </c>
      <c r="AV20">
        <f t="shared" si="18"/>
        <v>2.342222222222226</v>
      </c>
      <c r="AW20" s="54">
        <f t="shared" si="19"/>
        <v>6.3911111111111083</v>
      </c>
      <c r="AX20">
        <f t="shared" si="20"/>
        <v>3.4800000000000004</v>
      </c>
      <c r="AY20" s="54">
        <v>1</v>
      </c>
      <c r="AZ20" s="54">
        <v>1</v>
      </c>
      <c r="BA20" s="54">
        <v>1</v>
      </c>
      <c r="BB20">
        <v>0</v>
      </c>
      <c r="BG20">
        <f t="shared" si="3"/>
        <v>111.1111111111111</v>
      </c>
      <c r="BH20" s="11">
        <f t="shared" si="21"/>
        <v>3.1250000000000001E-5</v>
      </c>
    </row>
    <row r="21" spans="1:60" ht="32" x14ac:dyDescent="0.2">
      <c r="A21" s="3" t="s">
        <v>163</v>
      </c>
      <c r="B21" s="19" t="s">
        <v>1365</v>
      </c>
      <c r="C21" s="3" t="s">
        <v>192</v>
      </c>
      <c r="D21">
        <v>1</v>
      </c>
      <c r="E21">
        <v>1</v>
      </c>
      <c r="F21">
        <f t="shared" si="4"/>
        <v>1</v>
      </c>
      <c r="G21">
        <f t="shared" si="5"/>
        <v>11</v>
      </c>
      <c r="H21">
        <f t="shared" si="6"/>
        <v>11</v>
      </c>
      <c r="I21" s="54">
        <f t="shared" si="7"/>
        <v>63</v>
      </c>
      <c r="J21">
        <v>20</v>
      </c>
      <c r="K21">
        <f t="shared" si="8"/>
        <v>1.8181818181818181</v>
      </c>
      <c r="L21">
        <f t="shared" si="9"/>
        <v>62</v>
      </c>
      <c r="M21" s="2">
        <f t="shared" si="10"/>
        <v>5.6363636363636367</v>
      </c>
      <c r="N21">
        <v>0</v>
      </c>
      <c r="O21">
        <v>1</v>
      </c>
      <c r="P21" s="32">
        <v>1</v>
      </c>
      <c r="Q21" s="30">
        <v>1</v>
      </c>
      <c r="R21" s="54">
        <v>1</v>
      </c>
      <c r="S21">
        <v>1</v>
      </c>
      <c r="T21">
        <f t="shared" si="11"/>
        <v>1</v>
      </c>
      <c r="U21">
        <v>1</v>
      </c>
      <c r="V21" s="54">
        <v>1</v>
      </c>
      <c r="W21">
        <f t="shared" si="12"/>
        <v>1</v>
      </c>
      <c r="X21">
        <f t="shared" si="13"/>
        <v>1</v>
      </c>
      <c r="Y21" s="30">
        <v>1</v>
      </c>
      <c r="Z21" s="54">
        <v>1</v>
      </c>
      <c r="AA21" s="54">
        <v>1</v>
      </c>
      <c r="AB21" s="54">
        <v>1</v>
      </c>
      <c r="AC21" s="54">
        <v>1</v>
      </c>
      <c r="AD21" s="54">
        <v>1</v>
      </c>
      <c r="AE21" s="54">
        <v>1</v>
      </c>
      <c r="AF21">
        <f t="shared" si="14"/>
        <v>1</v>
      </c>
      <c r="AG21" s="54">
        <v>1</v>
      </c>
      <c r="AH21">
        <f t="shared" si="15"/>
        <v>1</v>
      </c>
      <c r="AI21" s="54">
        <v>1</v>
      </c>
      <c r="AJ21" s="54">
        <v>1</v>
      </c>
      <c r="AK21">
        <f t="shared" si="16"/>
        <v>1</v>
      </c>
      <c r="AL21" s="54">
        <v>1</v>
      </c>
      <c r="AM21" s="54">
        <v>1</v>
      </c>
      <c r="AN21" s="54">
        <v>1</v>
      </c>
      <c r="AO21" s="54">
        <v>1</v>
      </c>
      <c r="AP21" s="54">
        <v>1</v>
      </c>
      <c r="AQ21" s="54">
        <v>1</v>
      </c>
      <c r="AR21" s="54">
        <v>1</v>
      </c>
      <c r="AS21" s="54">
        <v>1</v>
      </c>
      <c r="AT21" s="54">
        <v>1</v>
      </c>
      <c r="AU21">
        <f t="shared" si="17"/>
        <v>41.851818181818196</v>
      </c>
      <c r="AV21">
        <f t="shared" si="18"/>
        <v>10.154545454545456</v>
      </c>
      <c r="AW21" s="54">
        <f t="shared" si="19"/>
        <v>14.650909090909089</v>
      </c>
      <c r="AX21">
        <f t="shared" si="20"/>
        <v>10.617272727272727</v>
      </c>
      <c r="AY21" s="54">
        <v>1</v>
      </c>
      <c r="AZ21" s="54">
        <v>1</v>
      </c>
      <c r="BA21" s="54">
        <v>1</v>
      </c>
      <c r="BB21">
        <v>4</v>
      </c>
      <c r="BG21">
        <f t="shared" si="3"/>
        <v>90.909090909090907</v>
      </c>
      <c r="BH21" s="11">
        <f t="shared" si="21"/>
        <v>3.8194444444444444E-5</v>
      </c>
    </row>
    <row r="22" spans="1:60" ht="32" x14ac:dyDescent="0.2">
      <c r="A22" s="3" t="s">
        <v>164</v>
      </c>
      <c r="B22" s="19" t="s">
        <v>1366</v>
      </c>
      <c r="C22" s="3" t="s">
        <v>192</v>
      </c>
      <c r="D22">
        <v>1</v>
      </c>
      <c r="E22">
        <v>1</v>
      </c>
      <c r="F22">
        <f t="shared" si="4"/>
        <v>1</v>
      </c>
      <c r="G22">
        <f t="shared" si="5"/>
        <v>11</v>
      </c>
      <c r="H22">
        <f t="shared" si="6"/>
        <v>11</v>
      </c>
      <c r="I22" s="54">
        <f t="shared" si="7"/>
        <v>57</v>
      </c>
      <c r="J22">
        <v>16</v>
      </c>
      <c r="K22">
        <f t="shared" si="8"/>
        <v>1.4545454545454546</v>
      </c>
      <c r="L22">
        <f t="shared" si="9"/>
        <v>56</v>
      </c>
      <c r="M22" s="2">
        <f t="shared" si="10"/>
        <v>5.0909090909090908</v>
      </c>
      <c r="N22" s="30">
        <v>1</v>
      </c>
      <c r="O22">
        <v>0</v>
      </c>
      <c r="P22" s="32">
        <v>1</v>
      </c>
      <c r="Q22" s="30">
        <v>1</v>
      </c>
      <c r="R22" s="54">
        <v>1</v>
      </c>
      <c r="S22">
        <v>1</v>
      </c>
      <c r="T22">
        <f t="shared" si="11"/>
        <v>1</v>
      </c>
      <c r="U22">
        <v>1</v>
      </c>
      <c r="V22" s="54">
        <v>1</v>
      </c>
      <c r="W22">
        <f t="shared" si="12"/>
        <v>1</v>
      </c>
      <c r="X22">
        <f t="shared" si="13"/>
        <v>1</v>
      </c>
      <c r="Y22" s="30">
        <v>1</v>
      </c>
      <c r="Z22" s="54">
        <v>1</v>
      </c>
      <c r="AA22" s="54">
        <v>1</v>
      </c>
      <c r="AB22" s="54">
        <v>1</v>
      </c>
      <c r="AC22" s="54">
        <v>1</v>
      </c>
      <c r="AD22" s="54">
        <v>1</v>
      </c>
      <c r="AE22" s="54">
        <v>1</v>
      </c>
      <c r="AF22">
        <f t="shared" si="14"/>
        <v>1</v>
      </c>
      <c r="AG22" s="54">
        <v>1</v>
      </c>
      <c r="AH22">
        <f t="shared" si="15"/>
        <v>1</v>
      </c>
      <c r="AI22" s="54">
        <v>1</v>
      </c>
      <c r="AJ22" s="54">
        <v>1</v>
      </c>
      <c r="AK22">
        <f t="shared" si="16"/>
        <v>1</v>
      </c>
      <c r="AL22" s="54">
        <v>1</v>
      </c>
      <c r="AM22" s="54">
        <v>0</v>
      </c>
      <c r="AN22" s="54">
        <v>1</v>
      </c>
      <c r="AO22" s="54">
        <v>1</v>
      </c>
      <c r="AP22" s="54">
        <v>1</v>
      </c>
      <c r="AQ22" s="54">
        <v>1</v>
      </c>
      <c r="AR22" s="54">
        <v>1</v>
      </c>
      <c r="AS22" s="54">
        <v>1</v>
      </c>
      <c r="AT22" s="54">
        <v>1</v>
      </c>
      <c r="AU22">
        <f t="shared" si="17"/>
        <v>72.615454545454554</v>
      </c>
      <c r="AV22">
        <f t="shared" si="18"/>
        <v>5.8636363636363633</v>
      </c>
      <c r="AW22" s="54">
        <f t="shared" si="19"/>
        <v>11.443636363636362</v>
      </c>
      <c r="AX22">
        <f t="shared" si="20"/>
        <v>8.048181818181817</v>
      </c>
      <c r="AY22" s="54">
        <v>1</v>
      </c>
      <c r="AZ22" s="54">
        <v>1</v>
      </c>
      <c r="BA22" s="54">
        <v>1</v>
      </c>
      <c r="BB22">
        <v>2</v>
      </c>
      <c r="BG22">
        <f t="shared" si="3"/>
        <v>90.909090909090907</v>
      </c>
      <c r="BH22" s="11">
        <f t="shared" si="21"/>
        <v>3.8194444444444444E-5</v>
      </c>
    </row>
    <row r="23" spans="1:60" ht="32" x14ac:dyDescent="0.2">
      <c r="A23" s="3" t="s">
        <v>165</v>
      </c>
      <c r="B23" s="19" t="s">
        <v>1437</v>
      </c>
      <c r="C23" s="22" t="s">
        <v>204</v>
      </c>
      <c r="D23">
        <v>1</v>
      </c>
      <c r="E23">
        <v>1</v>
      </c>
      <c r="F23">
        <f t="shared" si="4"/>
        <v>1</v>
      </c>
      <c r="G23">
        <f t="shared" si="5"/>
        <v>12</v>
      </c>
      <c r="H23">
        <f t="shared" si="6"/>
        <v>12</v>
      </c>
      <c r="I23" s="54">
        <f t="shared" si="7"/>
        <v>66</v>
      </c>
      <c r="J23">
        <v>18</v>
      </c>
      <c r="K23">
        <f t="shared" si="8"/>
        <v>1.5</v>
      </c>
      <c r="L23">
        <f t="shared" si="9"/>
        <v>64</v>
      </c>
      <c r="M23" s="2">
        <f t="shared" si="10"/>
        <v>5.333333333333333</v>
      </c>
      <c r="N23" s="30">
        <v>1</v>
      </c>
      <c r="O23">
        <v>1</v>
      </c>
      <c r="P23" s="32">
        <v>1</v>
      </c>
      <c r="Q23" s="30">
        <v>1</v>
      </c>
      <c r="R23" s="54">
        <v>1</v>
      </c>
      <c r="S23">
        <v>1</v>
      </c>
      <c r="T23">
        <f t="shared" si="11"/>
        <v>1</v>
      </c>
      <c r="U23">
        <v>1</v>
      </c>
      <c r="V23" s="54">
        <v>1</v>
      </c>
      <c r="W23">
        <f t="shared" si="12"/>
        <v>1</v>
      </c>
      <c r="X23">
        <f t="shared" si="13"/>
        <v>1</v>
      </c>
      <c r="Y23" s="30">
        <v>1</v>
      </c>
      <c r="Z23" s="54">
        <v>1</v>
      </c>
      <c r="AA23" s="54">
        <v>1</v>
      </c>
      <c r="AB23" s="54">
        <v>1</v>
      </c>
      <c r="AC23" s="54">
        <v>1</v>
      </c>
      <c r="AD23" s="54">
        <v>1</v>
      </c>
      <c r="AE23" s="54">
        <v>1</v>
      </c>
      <c r="AF23">
        <f t="shared" si="14"/>
        <v>2</v>
      </c>
      <c r="AG23" s="54">
        <v>1</v>
      </c>
      <c r="AH23">
        <f t="shared" si="15"/>
        <v>1</v>
      </c>
      <c r="AI23" s="54">
        <v>1</v>
      </c>
      <c r="AJ23" s="54">
        <v>1</v>
      </c>
      <c r="AK23">
        <f t="shared" si="16"/>
        <v>1</v>
      </c>
      <c r="AL23" s="54">
        <v>1</v>
      </c>
      <c r="AM23" s="54">
        <v>1</v>
      </c>
      <c r="AN23" s="54">
        <v>0</v>
      </c>
      <c r="AO23" s="54">
        <v>1</v>
      </c>
      <c r="AP23" s="54">
        <v>1</v>
      </c>
      <c r="AQ23" s="54">
        <v>1</v>
      </c>
      <c r="AR23" s="54">
        <v>0</v>
      </c>
      <c r="AS23" s="54">
        <v>1</v>
      </c>
      <c r="AT23" s="54">
        <v>1</v>
      </c>
      <c r="AU23">
        <f t="shared" si="17"/>
        <v>67.755000000000024</v>
      </c>
      <c r="AV23">
        <f t="shared" si="18"/>
        <v>6.7900000000000027</v>
      </c>
      <c r="AW23" s="54">
        <f t="shared" si="19"/>
        <v>13.093333333333334</v>
      </c>
      <c r="AX23">
        <f t="shared" si="20"/>
        <v>9.6899999999999977</v>
      </c>
      <c r="AY23" s="54">
        <v>1</v>
      </c>
      <c r="AZ23" s="54">
        <v>1</v>
      </c>
      <c r="BA23" s="54">
        <v>1</v>
      </c>
      <c r="BB23">
        <v>5</v>
      </c>
      <c r="BG23">
        <f t="shared" si="3"/>
        <v>166.66666666666666</v>
      </c>
      <c r="BH23" s="11">
        <f t="shared" si="21"/>
        <v>4.1666666666666665E-5</v>
      </c>
    </row>
    <row r="24" spans="1:60" ht="48" x14ac:dyDescent="0.2">
      <c r="A24" s="3" t="s">
        <v>166</v>
      </c>
      <c r="B24" s="19" t="s">
        <v>1438</v>
      </c>
      <c r="C24" s="22" t="s">
        <v>204</v>
      </c>
      <c r="D24">
        <v>1</v>
      </c>
      <c r="E24">
        <v>1</v>
      </c>
      <c r="F24">
        <f t="shared" si="4"/>
        <v>1</v>
      </c>
      <c r="G24">
        <f t="shared" si="5"/>
        <v>15</v>
      </c>
      <c r="H24">
        <f t="shared" si="6"/>
        <v>15</v>
      </c>
      <c r="I24" s="54">
        <f t="shared" si="7"/>
        <v>83</v>
      </c>
      <c r="J24">
        <v>26</v>
      </c>
      <c r="K24">
        <f t="shared" si="8"/>
        <v>1.7333333333333334</v>
      </c>
      <c r="L24">
        <f t="shared" si="9"/>
        <v>81</v>
      </c>
      <c r="M24" s="2">
        <f t="shared" si="10"/>
        <v>5.4</v>
      </c>
      <c r="N24" s="30">
        <v>1</v>
      </c>
      <c r="O24">
        <v>1</v>
      </c>
      <c r="P24" s="32">
        <v>1</v>
      </c>
      <c r="Q24" s="30">
        <v>1</v>
      </c>
      <c r="R24" s="54">
        <v>1</v>
      </c>
      <c r="S24">
        <v>1</v>
      </c>
      <c r="T24">
        <f t="shared" si="11"/>
        <v>1</v>
      </c>
      <c r="U24">
        <v>1</v>
      </c>
      <c r="V24" s="54">
        <v>1</v>
      </c>
      <c r="W24">
        <f t="shared" si="12"/>
        <v>1</v>
      </c>
      <c r="X24">
        <f t="shared" si="13"/>
        <v>1</v>
      </c>
      <c r="Y24" s="54">
        <v>0</v>
      </c>
      <c r="Z24" s="54">
        <v>1</v>
      </c>
      <c r="AA24" s="54">
        <v>1</v>
      </c>
      <c r="AB24" s="54">
        <v>1</v>
      </c>
      <c r="AC24" s="54">
        <v>1</v>
      </c>
      <c r="AD24" s="54">
        <v>1</v>
      </c>
      <c r="AE24" s="54">
        <v>1</v>
      </c>
      <c r="AF24">
        <f t="shared" si="14"/>
        <v>2</v>
      </c>
      <c r="AG24" s="54">
        <v>1</v>
      </c>
      <c r="AH24">
        <f t="shared" si="15"/>
        <v>1</v>
      </c>
      <c r="AI24" s="54">
        <v>1</v>
      </c>
      <c r="AJ24" s="54">
        <v>1</v>
      </c>
      <c r="AK24">
        <f t="shared" si="16"/>
        <v>1</v>
      </c>
      <c r="AL24" s="54">
        <v>1</v>
      </c>
      <c r="AM24" s="54">
        <v>1</v>
      </c>
      <c r="AN24" s="54">
        <v>1</v>
      </c>
      <c r="AO24" s="54">
        <v>1</v>
      </c>
      <c r="AP24" s="54">
        <v>1</v>
      </c>
      <c r="AQ24" s="54">
        <v>1</v>
      </c>
      <c r="AR24" s="54">
        <v>0</v>
      </c>
      <c r="AS24" s="54">
        <v>1</v>
      </c>
      <c r="AT24" s="54">
        <v>1</v>
      </c>
      <c r="AU24">
        <f t="shared" si="17"/>
        <v>44.970000000000027</v>
      </c>
      <c r="AV24">
        <f t="shared" si="18"/>
        <v>10.713333333333338</v>
      </c>
      <c r="AW24" s="54">
        <f t="shared" si="19"/>
        <v>13.978666666666669</v>
      </c>
      <c r="AX24">
        <f t="shared" si="20"/>
        <v>11.503999999999998</v>
      </c>
      <c r="AY24" s="54">
        <v>1</v>
      </c>
      <c r="AZ24" s="54">
        <v>1</v>
      </c>
      <c r="BA24" s="54">
        <v>1</v>
      </c>
      <c r="BB24">
        <v>5</v>
      </c>
      <c r="BG24">
        <f t="shared" si="3"/>
        <v>133.33333333333334</v>
      </c>
      <c r="BH24" s="11">
        <f t="shared" si="21"/>
        <v>5.208333333333333E-5</v>
      </c>
    </row>
    <row r="25" spans="1:60" ht="32" x14ac:dyDescent="0.2">
      <c r="A25" s="3" t="s">
        <v>167</v>
      </c>
      <c r="B25" s="19" t="s">
        <v>1346</v>
      </c>
      <c r="C25" s="22" t="s">
        <v>204</v>
      </c>
      <c r="D25">
        <v>1</v>
      </c>
      <c r="E25">
        <v>1</v>
      </c>
      <c r="F25">
        <f t="shared" si="4"/>
        <v>1</v>
      </c>
      <c r="G25">
        <f t="shared" si="5"/>
        <v>12</v>
      </c>
      <c r="H25">
        <f t="shared" si="6"/>
        <v>12</v>
      </c>
      <c r="I25" s="54">
        <f t="shared" si="7"/>
        <v>63</v>
      </c>
      <c r="J25">
        <v>18</v>
      </c>
      <c r="K25">
        <f t="shared" si="8"/>
        <v>1.5</v>
      </c>
      <c r="L25">
        <f t="shared" si="9"/>
        <v>61</v>
      </c>
      <c r="M25" s="2">
        <f t="shared" si="10"/>
        <v>5.083333333333333</v>
      </c>
      <c r="N25" s="30">
        <v>1</v>
      </c>
      <c r="O25">
        <v>1</v>
      </c>
      <c r="P25" s="32">
        <v>1</v>
      </c>
      <c r="Q25" s="30">
        <v>1</v>
      </c>
      <c r="R25" s="54">
        <v>1</v>
      </c>
      <c r="S25">
        <v>1</v>
      </c>
      <c r="T25">
        <f t="shared" si="11"/>
        <v>1</v>
      </c>
      <c r="U25">
        <v>1</v>
      </c>
      <c r="V25" s="54">
        <v>1</v>
      </c>
      <c r="W25">
        <f t="shared" si="12"/>
        <v>1</v>
      </c>
      <c r="X25">
        <f t="shared" si="13"/>
        <v>1</v>
      </c>
      <c r="Y25" s="31">
        <v>0</v>
      </c>
      <c r="Z25" s="54">
        <v>1</v>
      </c>
      <c r="AA25" s="54">
        <v>1</v>
      </c>
      <c r="AB25" s="54">
        <v>1</v>
      </c>
      <c r="AC25" s="54">
        <v>1</v>
      </c>
      <c r="AD25" s="54">
        <v>1</v>
      </c>
      <c r="AE25" s="54">
        <v>1</v>
      </c>
      <c r="AF25">
        <f t="shared" si="14"/>
        <v>2</v>
      </c>
      <c r="AG25" s="54">
        <v>1</v>
      </c>
      <c r="AH25">
        <f t="shared" si="15"/>
        <v>1</v>
      </c>
      <c r="AI25" s="54">
        <v>1</v>
      </c>
      <c r="AJ25" s="54">
        <v>1</v>
      </c>
      <c r="AK25">
        <f t="shared" si="16"/>
        <v>1</v>
      </c>
      <c r="AL25" s="54">
        <v>1</v>
      </c>
      <c r="AM25" s="54">
        <v>1</v>
      </c>
      <c r="AN25" s="54">
        <v>1</v>
      </c>
      <c r="AO25" s="54">
        <v>1</v>
      </c>
      <c r="AP25" s="54">
        <v>1</v>
      </c>
      <c r="AQ25" s="54">
        <v>1</v>
      </c>
      <c r="AR25" s="54">
        <v>0</v>
      </c>
      <c r="AS25" s="54">
        <v>1</v>
      </c>
      <c r="AT25" s="54">
        <v>1</v>
      </c>
      <c r="AU25">
        <f t="shared" si="17"/>
        <v>67.755000000000024</v>
      </c>
      <c r="AV25">
        <f t="shared" si="18"/>
        <v>6.7900000000000027</v>
      </c>
      <c r="AW25" s="54">
        <f t="shared" si="19"/>
        <v>11.623333333333335</v>
      </c>
      <c r="AX25">
        <f t="shared" si="20"/>
        <v>8.5124999999999993</v>
      </c>
      <c r="AY25" s="54">
        <v>1</v>
      </c>
      <c r="AZ25" s="54">
        <v>1</v>
      </c>
      <c r="BA25" s="54">
        <v>1</v>
      </c>
      <c r="BB25">
        <v>4</v>
      </c>
      <c r="BG25">
        <f t="shared" si="3"/>
        <v>166.66666666666666</v>
      </c>
      <c r="BH25" s="11">
        <f t="shared" si="21"/>
        <v>4.1666666666666665E-5</v>
      </c>
    </row>
    <row r="26" spans="1:60" ht="32" x14ac:dyDescent="0.2">
      <c r="A26" s="3" t="s">
        <v>168</v>
      </c>
      <c r="B26" s="19" t="s">
        <v>1370</v>
      </c>
      <c r="C26" s="3" t="s">
        <v>192</v>
      </c>
      <c r="D26">
        <v>1</v>
      </c>
      <c r="E26">
        <v>1</v>
      </c>
      <c r="F26">
        <f t="shared" si="4"/>
        <v>1</v>
      </c>
      <c r="G26">
        <f t="shared" si="5"/>
        <v>7</v>
      </c>
      <c r="H26">
        <f t="shared" si="6"/>
        <v>7</v>
      </c>
      <c r="I26" s="54">
        <f t="shared" si="7"/>
        <v>35</v>
      </c>
      <c r="J26">
        <v>11</v>
      </c>
      <c r="K26">
        <f t="shared" si="8"/>
        <v>1.5714285714285714</v>
      </c>
      <c r="L26">
        <f t="shared" si="9"/>
        <v>34</v>
      </c>
      <c r="M26" s="2">
        <f t="shared" si="10"/>
        <v>4.8571428571428568</v>
      </c>
      <c r="N26" s="30">
        <v>1</v>
      </c>
      <c r="O26">
        <v>1</v>
      </c>
      <c r="P26" s="32">
        <v>1</v>
      </c>
      <c r="Q26" s="30">
        <v>1</v>
      </c>
      <c r="R26" s="54">
        <v>1</v>
      </c>
      <c r="S26">
        <v>1</v>
      </c>
      <c r="T26">
        <f t="shared" si="11"/>
        <v>1</v>
      </c>
      <c r="U26">
        <v>1</v>
      </c>
      <c r="V26" s="54">
        <v>1</v>
      </c>
      <c r="W26">
        <f t="shared" si="12"/>
        <v>1</v>
      </c>
      <c r="X26">
        <f t="shared" si="13"/>
        <v>1</v>
      </c>
      <c r="Y26" s="30">
        <v>1</v>
      </c>
      <c r="Z26" s="54">
        <v>1</v>
      </c>
      <c r="AA26" s="54">
        <v>1</v>
      </c>
      <c r="AB26" s="54">
        <v>1</v>
      </c>
      <c r="AC26" s="54">
        <v>1</v>
      </c>
      <c r="AD26" s="54">
        <v>1</v>
      </c>
      <c r="AE26" s="54">
        <v>1</v>
      </c>
      <c r="AF26">
        <f t="shared" si="14"/>
        <v>1</v>
      </c>
      <c r="AG26" s="54">
        <v>1</v>
      </c>
      <c r="AH26">
        <f t="shared" si="15"/>
        <v>1</v>
      </c>
      <c r="AI26" s="54">
        <v>1</v>
      </c>
      <c r="AJ26" s="54">
        <v>1</v>
      </c>
      <c r="AK26">
        <f t="shared" si="16"/>
        <v>1</v>
      </c>
      <c r="AL26" s="54">
        <v>1</v>
      </c>
      <c r="AM26" s="54">
        <v>1</v>
      </c>
      <c r="AN26" s="54">
        <v>1</v>
      </c>
      <c r="AO26" s="54">
        <v>1</v>
      </c>
      <c r="AP26" s="54">
        <v>1</v>
      </c>
      <c r="AQ26" s="54">
        <v>1</v>
      </c>
      <c r="AR26" s="54">
        <v>1</v>
      </c>
      <c r="AS26" s="54">
        <v>1</v>
      </c>
      <c r="AT26" s="54">
        <v>1</v>
      </c>
      <c r="AU26">
        <f t="shared" si="17"/>
        <v>66.787142857142882</v>
      </c>
      <c r="AV26">
        <f t="shared" si="18"/>
        <v>5.682857142857145</v>
      </c>
      <c r="AW26" s="54">
        <f t="shared" si="19"/>
        <v>8.5314285714285667</v>
      </c>
      <c r="AX26">
        <f t="shared" si="20"/>
        <v>4.947142857142854</v>
      </c>
      <c r="AY26" s="54">
        <v>1</v>
      </c>
      <c r="AZ26" s="54">
        <v>1</v>
      </c>
      <c r="BA26" s="54">
        <v>1</v>
      </c>
      <c r="BB26">
        <v>1</v>
      </c>
      <c r="BG26">
        <f t="shared" si="3"/>
        <v>142.85714285714286</v>
      </c>
      <c r="BH26" s="11">
        <f t="shared" si="21"/>
        <v>2.4305555555555558E-5</v>
      </c>
    </row>
    <row r="27" spans="1:60" ht="32" x14ac:dyDescent="0.2">
      <c r="A27" s="3" t="s">
        <v>169</v>
      </c>
      <c r="B27" s="19" t="s">
        <v>1371</v>
      </c>
      <c r="C27" s="3" t="s">
        <v>192</v>
      </c>
      <c r="D27">
        <v>1</v>
      </c>
      <c r="E27">
        <v>1</v>
      </c>
      <c r="F27">
        <f t="shared" si="4"/>
        <v>1</v>
      </c>
      <c r="G27">
        <f t="shared" si="5"/>
        <v>7</v>
      </c>
      <c r="H27">
        <f t="shared" si="6"/>
        <v>7</v>
      </c>
      <c r="I27" s="54">
        <f t="shared" si="7"/>
        <v>35</v>
      </c>
      <c r="J27">
        <v>10</v>
      </c>
      <c r="K27">
        <f t="shared" si="8"/>
        <v>1.4285714285714286</v>
      </c>
      <c r="L27">
        <f t="shared" si="9"/>
        <v>34</v>
      </c>
      <c r="M27" s="2">
        <f t="shared" si="10"/>
        <v>4.8571428571428568</v>
      </c>
      <c r="N27" s="30">
        <v>1</v>
      </c>
      <c r="O27">
        <v>1</v>
      </c>
      <c r="P27" s="32">
        <v>1</v>
      </c>
      <c r="Q27" s="30">
        <v>1</v>
      </c>
      <c r="R27" s="54">
        <v>1</v>
      </c>
      <c r="S27">
        <v>1</v>
      </c>
      <c r="T27">
        <f t="shared" si="11"/>
        <v>1</v>
      </c>
      <c r="U27">
        <v>1</v>
      </c>
      <c r="V27" s="54">
        <v>1</v>
      </c>
      <c r="W27">
        <f t="shared" si="12"/>
        <v>1</v>
      </c>
      <c r="X27">
        <f t="shared" si="13"/>
        <v>1</v>
      </c>
      <c r="Y27" s="30">
        <v>1</v>
      </c>
      <c r="Z27" s="54">
        <v>1</v>
      </c>
      <c r="AA27" s="54">
        <v>1</v>
      </c>
      <c r="AB27" s="54">
        <v>1</v>
      </c>
      <c r="AC27" s="54">
        <v>1</v>
      </c>
      <c r="AD27" s="54">
        <v>1</v>
      </c>
      <c r="AE27" s="54">
        <v>1</v>
      </c>
      <c r="AF27">
        <f t="shared" si="14"/>
        <v>1</v>
      </c>
      <c r="AG27" s="54">
        <v>1</v>
      </c>
      <c r="AH27">
        <f t="shared" si="15"/>
        <v>1</v>
      </c>
      <c r="AI27" s="54">
        <v>1</v>
      </c>
      <c r="AJ27" s="54">
        <v>1</v>
      </c>
      <c r="AK27">
        <f t="shared" si="16"/>
        <v>1</v>
      </c>
      <c r="AL27" s="54">
        <v>1</v>
      </c>
      <c r="AM27" s="54">
        <v>1</v>
      </c>
      <c r="AN27" s="54">
        <v>1</v>
      </c>
      <c r="AO27" s="54">
        <v>1</v>
      </c>
      <c r="AP27" s="54">
        <v>1</v>
      </c>
      <c r="AQ27" s="54">
        <v>1</v>
      </c>
      <c r="AR27" s="54">
        <v>1</v>
      </c>
      <c r="AS27" s="54">
        <v>1</v>
      </c>
      <c r="AT27" s="54">
        <v>1</v>
      </c>
      <c r="AU27">
        <f t="shared" si="17"/>
        <v>78.872857142857157</v>
      </c>
      <c r="AV27">
        <f t="shared" si="18"/>
        <v>3.9971428571428582</v>
      </c>
      <c r="AW27" s="54">
        <f t="shared" si="19"/>
        <v>8.5314285714285667</v>
      </c>
      <c r="AX27">
        <f t="shared" si="20"/>
        <v>4.947142857142854</v>
      </c>
      <c r="AY27" s="54">
        <v>1</v>
      </c>
      <c r="AZ27" s="54">
        <v>1</v>
      </c>
      <c r="BA27" s="54">
        <v>1</v>
      </c>
      <c r="BB27">
        <v>1</v>
      </c>
      <c r="BG27">
        <f t="shared" si="3"/>
        <v>142.85714285714286</v>
      </c>
      <c r="BH27" s="11">
        <f t="shared" si="21"/>
        <v>2.4305555555555558E-5</v>
      </c>
    </row>
    <row r="28" spans="1:60" ht="32" x14ac:dyDescent="0.2">
      <c r="A28" s="3">
        <v>17</v>
      </c>
      <c r="B28" s="19" t="s">
        <v>1372</v>
      </c>
      <c r="C28" s="3" t="s">
        <v>192</v>
      </c>
      <c r="D28">
        <v>1</v>
      </c>
      <c r="E28">
        <v>1</v>
      </c>
      <c r="F28">
        <f t="shared" si="4"/>
        <v>1</v>
      </c>
      <c r="G28">
        <f t="shared" si="5"/>
        <v>9</v>
      </c>
      <c r="H28">
        <f t="shared" si="6"/>
        <v>9</v>
      </c>
      <c r="I28" s="54">
        <f t="shared" si="7"/>
        <v>47</v>
      </c>
      <c r="J28">
        <v>15</v>
      </c>
      <c r="K28">
        <f t="shared" si="8"/>
        <v>1.6666666666666667</v>
      </c>
      <c r="L28">
        <f t="shared" si="9"/>
        <v>44</v>
      </c>
      <c r="M28" s="2">
        <f t="shared" si="10"/>
        <v>4.8888888888888893</v>
      </c>
      <c r="N28" s="30">
        <v>1</v>
      </c>
      <c r="O28">
        <v>1</v>
      </c>
      <c r="P28" s="33">
        <v>0</v>
      </c>
      <c r="Q28" s="31">
        <v>0</v>
      </c>
      <c r="R28" s="54">
        <v>1</v>
      </c>
      <c r="S28">
        <v>1</v>
      </c>
      <c r="T28">
        <f t="shared" si="11"/>
        <v>0</v>
      </c>
      <c r="U28">
        <v>1</v>
      </c>
      <c r="V28" s="54">
        <v>1</v>
      </c>
      <c r="W28">
        <f t="shared" si="12"/>
        <v>0</v>
      </c>
      <c r="X28">
        <f t="shared" si="13"/>
        <v>1</v>
      </c>
      <c r="Y28" s="30">
        <v>1</v>
      </c>
      <c r="Z28" s="54">
        <v>1</v>
      </c>
      <c r="AA28" s="54">
        <v>1</v>
      </c>
      <c r="AB28" s="54">
        <v>1</v>
      </c>
      <c r="AC28" s="54">
        <v>1</v>
      </c>
      <c r="AD28" s="54">
        <v>0</v>
      </c>
      <c r="AE28" s="54">
        <v>1</v>
      </c>
      <c r="AF28">
        <f t="shared" si="14"/>
        <v>3</v>
      </c>
      <c r="AG28" s="54">
        <v>1</v>
      </c>
      <c r="AH28">
        <f t="shared" si="15"/>
        <v>1</v>
      </c>
      <c r="AI28" s="54">
        <v>1</v>
      </c>
      <c r="AJ28" s="54">
        <v>1</v>
      </c>
      <c r="AK28">
        <f t="shared" si="16"/>
        <v>1</v>
      </c>
      <c r="AL28" s="54">
        <v>1</v>
      </c>
      <c r="AM28" s="54">
        <v>1</v>
      </c>
      <c r="AN28" s="54">
        <v>1</v>
      </c>
      <c r="AO28" s="54">
        <v>1</v>
      </c>
      <c r="AP28" s="54">
        <v>1</v>
      </c>
      <c r="AQ28" s="54">
        <v>1</v>
      </c>
      <c r="AR28" s="54">
        <v>1</v>
      </c>
      <c r="AS28" s="54">
        <v>1</v>
      </c>
      <c r="AT28" s="54">
        <v>1</v>
      </c>
      <c r="AU28">
        <f t="shared" si="17"/>
        <v>56.70000000000001</v>
      </c>
      <c r="AV28">
        <f t="shared" si="18"/>
        <v>7.5866666666666696</v>
      </c>
      <c r="AW28" s="54">
        <f t="shared" si="19"/>
        <v>9.6577777777777811</v>
      </c>
      <c r="AX28">
        <f t="shared" si="20"/>
        <v>6.0966666666666676</v>
      </c>
      <c r="AY28" s="54">
        <v>1</v>
      </c>
      <c r="AZ28" s="54">
        <v>1</v>
      </c>
      <c r="BA28" s="54">
        <v>1</v>
      </c>
      <c r="BB28">
        <v>2</v>
      </c>
      <c r="BG28">
        <f t="shared" si="3"/>
        <v>333.33333333333331</v>
      </c>
      <c r="BH28" s="11">
        <f t="shared" si="21"/>
        <v>3.1250000000000001E-5</v>
      </c>
    </row>
    <row r="29" spans="1:60" ht="48" x14ac:dyDescent="0.2">
      <c r="A29" s="3">
        <v>18</v>
      </c>
      <c r="B29" s="19" t="s">
        <v>1373</v>
      </c>
      <c r="C29" s="3" t="s">
        <v>192</v>
      </c>
      <c r="D29">
        <v>1</v>
      </c>
      <c r="E29">
        <v>1</v>
      </c>
      <c r="F29">
        <f t="shared" si="4"/>
        <v>1</v>
      </c>
      <c r="G29">
        <f t="shared" si="5"/>
        <v>15</v>
      </c>
      <c r="H29">
        <f t="shared" si="6"/>
        <v>15</v>
      </c>
      <c r="I29" s="54">
        <f t="shared" si="7"/>
        <v>80</v>
      </c>
      <c r="J29">
        <v>24</v>
      </c>
      <c r="K29">
        <f t="shared" si="8"/>
        <v>1.6</v>
      </c>
      <c r="L29">
        <f t="shared" si="9"/>
        <v>79</v>
      </c>
      <c r="M29" s="2">
        <f t="shared" si="10"/>
        <v>5.2666666666666666</v>
      </c>
      <c r="N29" s="31">
        <v>0</v>
      </c>
      <c r="O29">
        <v>0</v>
      </c>
      <c r="P29" s="32">
        <v>1</v>
      </c>
      <c r="Q29" s="31">
        <v>0</v>
      </c>
      <c r="R29" s="54">
        <v>1</v>
      </c>
      <c r="S29">
        <v>1</v>
      </c>
      <c r="T29">
        <f t="shared" si="11"/>
        <v>0</v>
      </c>
      <c r="U29">
        <v>1</v>
      </c>
      <c r="V29" s="54">
        <v>1</v>
      </c>
      <c r="W29">
        <f t="shared" si="12"/>
        <v>0</v>
      </c>
      <c r="X29">
        <f t="shared" si="13"/>
        <v>1</v>
      </c>
      <c r="Y29" s="30">
        <v>1</v>
      </c>
      <c r="Z29" s="54">
        <v>1</v>
      </c>
      <c r="AA29" s="54">
        <v>1</v>
      </c>
      <c r="AB29" s="54">
        <v>1</v>
      </c>
      <c r="AC29" s="54">
        <v>1</v>
      </c>
      <c r="AD29" s="54">
        <v>1</v>
      </c>
      <c r="AE29" s="54">
        <v>1</v>
      </c>
      <c r="AF29">
        <f t="shared" si="14"/>
        <v>1</v>
      </c>
      <c r="AG29" s="54">
        <v>1</v>
      </c>
      <c r="AH29">
        <f t="shared" si="15"/>
        <v>1</v>
      </c>
      <c r="AI29" s="54">
        <v>0</v>
      </c>
      <c r="AJ29" s="54">
        <v>1</v>
      </c>
      <c r="AK29">
        <f t="shared" si="16"/>
        <v>1</v>
      </c>
      <c r="AL29" s="54">
        <v>1</v>
      </c>
      <c r="AM29" s="54">
        <v>1</v>
      </c>
      <c r="AN29" s="54">
        <v>1</v>
      </c>
      <c r="AO29" s="54">
        <v>1</v>
      </c>
      <c r="AP29" s="54">
        <v>1</v>
      </c>
      <c r="AQ29" s="54">
        <v>1</v>
      </c>
      <c r="AR29" s="54">
        <v>1</v>
      </c>
      <c r="AS29" s="54">
        <v>1</v>
      </c>
      <c r="AT29" s="54">
        <v>1</v>
      </c>
      <c r="AU29">
        <f t="shared" si="17"/>
        <v>56.250000000000028</v>
      </c>
      <c r="AV29">
        <f t="shared" si="18"/>
        <v>9.1400000000000041</v>
      </c>
      <c r="AW29" s="54">
        <f t="shared" si="19"/>
        <v>13.194666666666667</v>
      </c>
      <c r="AX29">
        <f t="shared" si="20"/>
        <v>10.875999999999998</v>
      </c>
      <c r="AY29" s="54">
        <v>1</v>
      </c>
      <c r="AZ29" s="54">
        <v>1</v>
      </c>
      <c r="BA29" s="54">
        <v>1</v>
      </c>
      <c r="BB29">
        <v>4</v>
      </c>
      <c r="BG29">
        <f t="shared" si="3"/>
        <v>66.666666666666671</v>
      </c>
      <c r="BH29" s="11">
        <f t="shared" si="21"/>
        <v>5.208333333333333E-5</v>
      </c>
    </row>
    <row r="30" spans="1:60" ht="64" x14ac:dyDescent="0.2">
      <c r="A30" s="3">
        <v>19</v>
      </c>
      <c r="B30" s="19" t="s">
        <v>1439</v>
      </c>
      <c r="C30" s="3" t="s">
        <v>192</v>
      </c>
      <c r="D30">
        <v>1</v>
      </c>
      <c r="E30">
        <v>1</v>
      </c>
      <c r="F30">
        <f t="shared" si="4"/>
        <v>1</v>
      </c>
      <c r="G30">
        <f t="shared" si="5"/>
        <v>23</v>
      </c>
      <c r="H30">
        <f t="shared" si="6"/>
        <v>23</v>
      </c>
      <c r="I30" s="54">
        <f t="shared" si="7"/>
        <v>116</v>
      </c>
      <c r="J30">
        <v>38</v>
      </c>
      <c r="K30">
        <f t="shared" si="8"/>
        <v>1.6521739130434783</v>
      </c>
      <c r="L30">
        <f t="shared" si="9"/>
        <v>114</v>
      </c>
      <c r="M30" s="2">
        <f t="shared" si="10"/>
        <v>4.9565217391304346</v>
      </c>
      <c r="N30" s="31">
        <v>0</v>
      </c>
      <c r="O30">
        <v>1</v>
      </c>
      <c r="P30" s="33">
        <v>0</v>
      </c>
      <c r="Q30" s="31">
        <v>0</v>
      </c>
      <c r="R30" s="54">
        <v>1</v>
      </c>
      <c r="S30">
        <v>1</v>
      </c>
      <c r="T30">
        <f t="shared" si="11"/>
        <v>0</v>
      </c>
      <c r="U30">
        <v>1</v>
      </c>
      <c r="V30" s="54">
        <v>1</v>
      </c>
      <c r="W30">
        <f t="shared" si="12"/>
        <v>0</v>
      </c>
      <c r="X30">
        <f t="shared" si="13"/>
        <v>1</v>
      </c>
      <c r="Y30" s="30">
        <v>1</v>
      </c>
      <c r="Z30" s="54">
        <v>1</v>
      </c>
      <c r="AA30" s="54">
        <v>0</v>
      </c>
      <c r="AB30" s="54">
        <v>1</v>
      </c>
      <c r="AC30" s="54">
        <v>1</v>
      </c>
      <c r="AD30" s="54">
        <v>1</v>
      </c>
      <c r="AE30" s="54">
        <v>1</v>
      </c>
      <c r="AF30">
        <f t="shared" si="14"/>
        <v>2</v>
      </c>
      <c r="AG30" s="54">
        <v>1</v>
      </c>
      <c r="AH30">
        <f t="shared" si="15"/>
        <v>1</v>
      </c>
      <c r="AI30" s="54">
        <v>0</v>
      </c>
      <c r="AJ30" s="54">
        <v>1</v>
      </c>
      <c r="AK30">
        <f t="shared" si="16"/>
        <v>1</v>
      </c>
      <c r="AL30" s="54">
        <v>0</v>
      </c>
      <c r="AM30" s="54">
        <v>1</v>
      </c>
      <c r="AN30" s="54">
        <v>1</v>
      </c>
      <c r="AO30" s="54">
        <v>1</v>
      </c>
      <c r="AP30" s="54">
        <v>1</v>
      </c>
      <c r="AQ30" s="54">
        <v>1</v>
      </c>
      <c r="AR30" s="54">
        <v>1</v>
      </c>
      <c r="AS30" s="54">
        <v>1</v>
      </c>
      <c r="AT30" s="54">
        <v>1</v>
      </c>
      <c r="AU30">
        <f t="shared" si="17"/>
        <v>43.716086956521764</v>
      </c>
      <c r="AV30">
        <f t="shared" si="18"/>
        <v>12.875652173913043</v>
      </c>
      <c r="AW30" s="54">
        <f t="shared" si="19"/>
        <v>12.057391304347821</v>
      </c>
      <c r="AX30">
        <f t="shared" si="20"/>
        <v>13.415217391304346</v>
      </c>
      <c r="AY30" s="54">
        <v>1</v>
      </c>
      <c r="AZ30" s="54">
        <v>1</v>
      </c>
      <c r="BA30" s="54">
        <v>1</v>
      </c>
      <c r="BB30">
        <v>4</v>
      </c>
      <c r="BG30">
        <f t="shared" si="3"/>
        <v>86.956521739130437</v>
      </c>
      <c r="BH30" s="11">
        <f t="shared" si="21"/>
        <v>7.9861111111111116E-5</v>
      </c>
    </row>
    <row r="31" spans="1:60" ht="48" x14ac:dyDescent="0.2">
      <c r="A31" s="3">
        <v>20</v>
      </c>
      <c r="B31" s="19" t="s">
        <v>1375</v>
      </c>
      <c r="C31" s="3" t="s">
        <v>192</v>
      </c>
      <c r="D31">
        <v>1</v>
      </c>
      <c r="E31">
        <v>1</v>
      </c>
      <c r="F31">
        <f t="shared" si="4"/>
        <v>1</v>
      </c>
      <c r="G31">
        <f t="shared" si="5"/>
        <v>18</v>
      </c>
      <c r="H31">
        <f t="shared" si="6"/>
        <v>18</v>
      </c>
      <c r="I31" s="54">
        <f t="shared" si="7"/>
        <v>92</v>
      </c>
      <c r="J31">
        <v>30</v>
      </c>
      <c r="K31">
        <f t="shared" si="8"/>
        <v>1.6666666666666667</v>
      </c>
      <c r="L31">
        <f t="shared" si="9"/>
        <v>91</v>
      </c>
      <c r="M31" s="2">
        <f t="shared" si="10"/>
        <v>5.0555555555555554</v>
      </c>
      <c r="N31" s="31">
        <v>0</v>
      </c>
      <c r="O31">
        <v>0</v>
      </c>
      <c r="P31" s="32">
        <v>1</v>
      </c>
      <c r="Q31" s="31">
        <v>0</v>
      </c>
      <c r="R31" s="54">
        <v>1</v>
      </c>
      <c r="S31">
        <v>1</v>
      </c>
      <c r="T31">
        <f t="shared" si="11"/>
        <v>0</v>
      </c>
      <c r="U31">
        <v>1</v>
      </c>
      <c r="V31" s="54">
        <v>1</v>
      </c>
      <c r="W31">
        <f t="shared" si="12"/>
        <v>0</v>
      </c>
      <c r="X31">
        <f t="shared" si="13"/>
        <v>1</v>
      </c>
      <c r="Y31" s="30">
        <v>1</v>
      </c>
      <c r="Z31" s="54">
        <v>1</v>
      </c>
      <c r="AA31" s="54">
        <v>1</v>
      </c>
      <c r="AB31" s="54">
        <v>1</v>
      </c>
      <c r="AC31" s="54">
        <v>1</v>
      </c>
      <c r="AD31" s="54">
        <v>1</v>
      </c>
      <c r="AE31" s="54">
        <v>1</v>
      </c>
      <c r="AF31">
        <f t="shared" si="14"/>
        <v>1</v>
      </c>
      <c r="AG31" s="54">
        <v>1</v>
      </c>
      <c r="AH31">
        <f t="shared" si="15"/>
        <v>1</v>
      </c>
      <c r="AI31" s="54">
        <v>1</v>
      </c>
      <c r="AJ31" s="54">
        <v>1</v>
      </c>
      <c r="AK31">
        <f t="shared" si="16"/>
        <v>1</v>
      </c>
      <c r="AL31" s="54">
        <v>1</v>
      </c>
      <c r="AM31" s="54">
        <v>0</v>
      </c>
      <c r="AN31" s="54">
        <v>1</v>
      </c>
      <c r="AO31" s="54">
        <v>0</v>
      </c>
      <c r="AP31" s="54">
        <v>1</v>
      </c>
      <c r="AQ31" s="54">
        <v>1</v>
      </c>
      <c r="AR31" s="54">
        <v>1</v>
      </c>
      <c r="AS31" s="54">
        <v>0</v>
      </c>
      <c r="AT31" s="54">
        <v>1</v>
      </c>
      <c r="AU31">
        <f t="shared" si="17"/>
        <v>47.565000000000012</v>
      </c>
      <c r="AV31">
        <f t="shared" si="18"/>
        <v>11.096666666666668</v>
      </c>
      <c r="AW31" s="54">
        <f t="shared" si="19"/>
        <v>12.282222222222217</v>
      </c>
      <c r="AX31">
        <f t="shared" si="20"/>
        <v>11.381666666666668</v>
      </c>
      <c r="AY31" s="54">
        <v>1</v>
      </c>
      <c r="AZ31" s="54">
        <v>1</v>
      </c>
      <c r="BA31" s="54">
        <v>1</v>
      </c>
      <c r="BB31">
        <v>5</v>
      </c>
      <c r="BG31">
        <f t="shared" si="3"/>
        <v>55.55555555555555</v>
      </c>
      <c r="BH31" s="11">
        <f t="shared" si="21"/>
        <v>6.2500000000000001E-5</v>
      </c>
    </row>
    <row r="32" spans="1:60" ht="48" x14ac:dyDescent="0.2">
      <c r="A32" s="3" t="s">
        <v>170</v>
      </c>
      <c r="B32" s="19" t="s">
        <v>1376</v>
      </c>
      <c r="C32" s="3" t="s">
        <v>192</v>
      </c>
      <c r="D32">
        <v>1</v>
      </c>
      <c r="E32">
        <v>1</v>
      </c>
      <c r="F32">
        <f t="shared" si="4"/>
        <v>1</v>
      </c>
      <c r="G32">
        <f t="shared" si="5"/>
        <v>14</v>
      </c>
      <c r="H32">
        <f t="shared" si="6"/>
        <v>14</v>
      </c>
      <c r="I32" s="54">
        <f t="shared" si="7"/>
        <v>81</v>
      </c>
      <c r="J32">
        <v>27</v>
      </c>
      <c r="K32">
        <f t="shared" si="8"/>
        <v>1.9285714285714286</v>
      </c>
      <c r="L32">
        <f t="shared" si="9"/>
        <v>79</v>
      </c>
      <c r="M32" s="2">
        <f t="shared" si="10"/>
        <v>5.6428571428571432</v>
      </c>
      <c r="N32" s="30">
        <v>1</v>
      </c>
      <c r="O32">
        <v>1</v>
      </c>
      <c r="P32" s="32">
        <v>1</v>
      </c>
      <c r="Q32" s="31">
        <v>0</v>
      </c>
      <c r="R32" s="54">
        <v>1</v>
      </c>
      <c r="S32">
        <v>1</v>
      </c>
      <c r="T32">
        <f t="shared" si="11"/>
        <v>0</v>
      </c>
      <c r="U32">
        <v>1</v>
      </c>
      <c r="V32" s="54">
        <v>1</v>
      </c>
      <c r="W32">
        <f t="shared" si="12"/>
        <v>0</v>
      </c>
      <c r="X32">
        <f t="shared" si="13"/>
        <v>1</v>
      </c>
      <c r="Y32" s="30">
        <v>1</v>
      </c>
      <c r="Z32" s="54">
        <v>1</v>
      </c>
      <c r="AA32" s="54">
        <v>0</v>
      </c>
      <c r="AB32" s="54">
        <v>1</v>
      </c>
      <c r="AC32" s="54">
        <v>1</v>
      </c>
      <c r="AD32" s="54">
        <v>1</v>
      </c>
      <c r="AE32" s="54">
        <v>1</v>
      </c>
      <c r="AF32">
        <f t="shared" si="14"/>
        <v>2</v>
      </c>
      <c r="AG32" s="54">
        <v>1</v>
      </c>
      <c r="AH32">
        <f t="shared" si="15"/>
        <v>1</v>
      </c>
      <c r="AI32" s="54">
        <v>0</v>
      </c>
      <c r="AJ32" s="54">
        <v>1</v>
      </c>
      <c r="AK32">
        <f t="shared" si="16"/>
        <v>1</v>
      </c>
      <c r="AL32" s="54">
        <v>0</v>
      </c>
      <c r="AM32" s="54">
        <v>1</v>
      </c>
      <c r="AN32" s="54">
        <v>1</v>
      </c>
      <c r="AO32" s="54">
        <v>1</v>
      </c>
      <c r="AP32" s="54">
        <v>1</v>
      </c>
      <c r="AQ32" s="54">
        <v>1</v>
      </c>
      <c r="AR32" s="54">
        <v>1</v>
      </c>
      <c r="AS32" s="54">
        <v>1</v>
      </c>
      <c r="AT32" s="54">
        <v>1</v>
      </c>
      <c r="AU32">
        <f t="shared" si="17"/>
        <v>29.467857142857163</v>
      </c>
      <c r="AV32">
        <f t="shared" si="18"/>
        <v>12.627142857142861</v>
      </c>
      <c r="AW32" s="54">
        <f t="shared" si="19"/>
        <v>15.265714285714292</v>
      </c>
      <c r="AX32">
        <f t="shared" si="20"/>
        <v>12.147857142857141</v>
      </c>
      <c r="AY32" s="54">
        <v>1</v>
      </c>
      <c r="AZ32" s="54">
        <v>1</v>
      </c>
      <c r="BA32" s="54">
        <v>1</v>
      </c>
      <c r="BB32">
        <v>4</v>
      </c>
      <c r="BG32">
        <f t="shared" si="3"/>
        <v>142.85714285714286</v>
      </c>
      <c r="BH32" s="11">
        <f t="shared" si="21"/>
        <v>4.8611111111111115E-5</v>
      </c>
    </row>
    <row r="33" spans="1:60" ht="48" x14ac:dyDescent="0.2">
      <c r="A33" s="3" t="s">
        <v>171</v>
      </c>
      <c r="B33" s="19" t="s">
        <v>1377</v>
      </c>
      <c r="C33" s="3" t="s">
        <v>192</v>
      </c>
      <c r="D33">
        <v>1</v>
      </c>
      <c r="E33">
        <v>1</v>
      </c>
      <c r="F33">
        <f t="shared" si="4"/>
        <v>1</v>
      </c>
      <c r="G33">
        <f t="shared" si="5"/>
        <v>14</v>
      </c>
      <c r="H33">
        <f t="shared" si="6"/>
        <v>14</v>
      </c>
      <c r="I33" s="54">
        <f t="shared" si="7"/>
        <v>81</v>
      </c>
      <c r="J33">
        <v>28</v>
      </c>
      <c r="K33">
        <f t="shared" si="8"/>
        <v>2</v>
      </c>
      <c r="L33">
        <f t="shared" si="9"/>
        <v>79</v>
      </c>
      <c r="M33" s="2">
        <f t="shared" si="10"/>
        <v>5.6428571428571432</v>
      </c>
      <c r="N33" s="30">
        <v>1</v>
      </c>
      <c r="O33">
        <v>1</v>
      </c>
      <c r="P33" s="32">
        <v>1</v>
      </c>
      <c r="Q33" s="31">
        <v>0</v>
      </c>
      <c r="R33" s="54">
        <v>1</v>
      </c>
      <c r="S33">
        <v>1</v>
      </c>
      <c r="T33">
        <f t="shared" si="11"/>
        <v>0</v>
      </c>
      <c r="U33">
        <v>1</v>
      </c>
      <c r="V33" s="54">
        <v>1</v>
      </c>
      <c r="W33">
        <f t="shared" si="12"/>
        <v>0</v>
      </c>
      <c r="X33">
        <f t="shared" si="13"/>
        <v>1</v>
      </c>
      <c r="Y33" s="30">
        <v>1</v>
      </c>
      <c r="Z33" s="54">
        <v>1</v>
      </c>
      <c r="AA33" s="54">
        <v>0</v>
      </c>
      <c r="AB33" s="54">
        <v>1</v>
      </c>
      <c r="AC33" s="54">
        <v>1</v>
      </c>
      <c r="AD33" s="54">
        <v>1</v>
      </c>
      <c r="AE33" s="54">
        <v>1</v>
      </c>
      <c r="AF33">
        <f t="shared" si="14"/>
        <v>2</v>
      </c>
      <c r="AG33" s="54">
        <v>1</v>
      </c>
      <c r="AH33">
        <f t="shared" si="15"/>
        <v>1</v>
      </c>
      <c r="AI33" s="54">
        <v>0</v>
      </c>
      <c r="AJ33" s="54">
        <v>1</v>
      </c>
      <c r="AK33">
        <f t="shared" si="16"/>
        <v>1</v>
      </c>
      <c r="AL33" s="54">
        <v>0</v>
      </c>
      <c r="AM33" s="54">
        <v>1</v>
      </c>
      <c r="AN33" s="54">
        <v>1</v>
      </c>
      <c r="AO33" s="54">
        <v>1</v>
      </c>
      <c r="AP33" s="54">
        <v>1</v>
      </c>
      <c r="AQ33" s="54">
        <v>1</v>
      </c>
      <c r="AR33" s="54">
        <v>1</v>
      </c>
      <c r="AS33" s="54">
        <v>1</v>
      </c>
      <c r="AT33" s="54">
        <v>1</v>
      </c>
      <c r="AU33">
        <f t="shared" si="17"/>
        <v>23.425000000000018</v>
      </c>
      <c r="AV33">
        <f t="shared" si="18"/>
        <v>13.470000000000002</v>
      </c>
      <c r="AW33" s="54">
        <f t="shared" si="19"/>
        <v>15.265714285714292</v>
      </c>
      <c r="AX33">
        <f t="shared" si="20"/>
        <v>12.147857142857141</v>
      </c>
      <c r="AY33" s="54">
        <v>1</v>
      </c>
      <c r="AZ33" s="54">
        <v>1</v>
      </c>
      <c r="BA33" s="54">
        <v>1</v>
      </c>
      <c r="BB33">
        <v>3</v>
      </c>
      <c r="BG33">
        <f t="shared" si="3"/>
        <v>142.85714285714286</v>
      </c>
      <c r="BH33" s="11">
        <f t="shared" si="21"/>
        <v>4.8611111111111115E-5</v>
      </c>
    </row>
    <row r="34" spans="1:60" ht="32" x14ac:dyDescent="0.2">
      <c r="A34" s="3">
        <v>22</v>
      </c>
      <c r="B34" s="19" t="s">
        <v>1324</v>
      </c>
      <c r="C34" s="3" t="s">
        <v>192</v>
      </c>
      <c r="D34">
        <v>1</v>
      </c>
      <c r="E34">
        <v>1</v>
      </c>
      <c r="F34">
        <f t="shared" si="4"/>
        <v>1</v>
      </c>
      <c r="G34">
        <f t="shared" si="5"/>
        <v>12</v>
      </c>
      <c r="H34">
        <f t="shared" si="6"/>
        <v>12</v>
      </c>
      <c r="I34" s="54">
        <f t="shared" si="7"/>
        <v>70</v>
      </c>
      <c r="J34">
        <v>20</v>
      </c>
      <c r="K34">
        <f t="shared" si="8"/>
        <v>1.6666666666666667</v>
      </c>
      <c r="L34">
        <f t="shared" si="9"/>
        <v>69</v>
      </c>
      <c r="M34" s="2">
        <f t="shared" si="10"/>
        <v>5.75</v>
      </c>
      <c r="N34" s="31">
        <v>0</v>
      </c>
      <c r="O34">
        <v>1</v>
      </c>
      <c r="P34" s="32">
        <v>1</v>
      </c>
      <c r="Q34" s="31">
        <v>0</v>
      </c>
      <c r="R34" s="54">
        <v>1</v>
      </c>
      <c r="S34">
        <v>1</v>
      </c>
      <c r="T34">
        <f t="shared" si="11"/>
        <v>0</v>
      </c>
      <c r="U34">
        <v>1</v>
      </c>
      <c r="V34" s="54">
        <v>1</v>
      </c>
      <c r="W34">
        <f t="shared" si="12"/>
        <v>0</v>
      </c>
      <c r="X34">
        <f t="shared" si="13"/>
        <v>1</v>
      </c>
      <c r="Y34" s="30">
        <v>1</v>
      </c>
      <c r="Z34" s="54">
        <v>1</v>
      </c>
      <c r="AA34" s="54">
        <v>1</v>
      </c>
      <c r="AB34" s="54">
        <v>1</v>
      </c>
      <c r="AC34" s="54">
        <v>1</v>
      </c>
      <c r="AD34" s="54">
        <v>1</v>
      </c>
      <c r="AE34" s="54">
        <v>1</v>
      </c>
      <c r="AF34">
        <f t="shared" si="14"/>
        <v>1</v>
      </c>
      <c r="AG34" s="54">
        <v>1</v>
      </c>
      <c r="AH34">
        <f t="shared" si="15"/>
        <v>1</v>
      </c>
      <c r="AI34" s="54">
        <v>0</v>
      </c>
      <c r="AJ34" s="54">
        <v>1</v>
      </c>
      <c r="AK34">
        <f t="shared" si="16"/>
        <v>1</v>
      </c>
      <c r="AL34" s="54">
        <v>1</v>
      </c>
      <c r="AM34" s="54">
        <v>1</v>
      </c>
      <c r="AN34" s="54">
        <v>1</v>
      </c>
      <c r="AO34" s="54">
        <v>1</v>
      </c>
      <c r="AP34" s="54">
        <v>1</v>
      </c>
      <c r="AQ34" s="54">
        <v>1</v>
      </c>
      <c r="AR34" s="54">
        <v>1</v>
      </c>
      <c r="AS34" s="54">
        <v>1</v>
      </c>
      <c r="AT34" s="54">
        <v>1</v>
      </c>
      <c r="AU34">
        <f t="shared" si="17"/>
        <v>53.655000000000008</v>
      </c>
      <c r="AV34">
        <f t="shared" si="18"/>
        <v>8.7566666666666677</v>
      </c>
      <c r="AW34" s="54">
        <f t="shared" si="19"/>
        <v>15.543333333333337</v>
      </c>
      <c r="AX34">
        <f t="shared" si="20"/>
        <v>11.652499999999996</v>
      </c>
      <c r="AY34" s="54">
        <v>1</v>
      </c>
      <c r="AZ34" s="54">
        <v>1</v>
      </c>
      <c r="BA34" s="54">
        <v>1</v>
      </c>
      <c r="BB34">
        <v>4</v>
      </c>
      <c r="BG34">
        <f t="shared" si="3"/>
        <v>83.333333333333329</v>
      </c>
      <c r="BH34" s="11">
        <f t="shared" si="21"/>
        <v>4.1666666666666665E-5</v>
      </c>
    </row>
    <row r="35" spans="1:60" ht="32" x14ac:dyDescent="0.2">
      <c r="A35" s="3" t="s">
        <v>172</v>
      </c>
      <c r="B35" s="19" t="s">
        <v>1378</v>
      </c>
      <c r="C35" s="3" t="s">
        <v>192</v>
      </c>
      <c r="D35">
        <v>1</v>
      </c>
      <c r="E35">
        <v>1</v>
      </c>
      <c r="F35">
        <f t="shared" si="4"/>
        <v>1</v>
      </c>
      <c r="G35">
        <f t="shared" si="5"/>
        <v>12</v>
      </c>
      <c r="H35">
        <f t="shared" si="6"/>
        <v>12</v>
      </c>
      <c r="I35" s="54">
        <f t="shared" si="7"/>
        <v>68</v>
      </c>
      <c r="J35">
        <v>24</v>
      </c>
      <c r="K35">
        <f t="shared" si="8"/>
        <v>2</v>
      </c>
      <c r="L35">
        <f t="shared" si="9"/>
        <v>67</v>
      </c>
      <c r="M35" s="2">
        <f t="shared" si="10"/>
        <v>5.583333333333333</v>
      </c>
      <c r="N35" s="31">
        <v>0</v>
      </c>
      <c r="O35">
        <v>1</v>
      </c>
      <c r="P35" s="33">
        <v>0</v>
      </c>
      <c r="Q35" s="31">
        <v>0</v>
      </c>
      <c r="R35" s="54">
        <v>1</v>
      </c>
      <c r="S35">
        <v>1</v>
      </c>
      <c r="T35">
        <f t="shared" si="11"/>
        <v>0</v>
      </c>
      <c r="U35">
        <v>1</v>
      </c>
      <c r="V35" s="54">
        <v>1</v>
      </c>
      <c r="W35">
        <f t="shared" si="12"/>
        <v>0</v>
      </c>
      <c r="X35">
        <f t="shared" si="13"/>
        <v>1</v>
      </c>
      <c r="Y35" s="30">
        <v>1</v>
      </c>
      <c r="Z35" s="54">
        <v>1</v>
      </c>
      <c r="AA35" s="54">
        <v>1</v>
      </c>
      <c r="AB35" s="54">
        <v>1</v>
      </c>
      <c r="AC35" s="54">
        <v>1</v>
      </c>
      <c r="AD35" s="54">
        <v>1</v>
      </c>
      <c r="AE35" s="54">
        <v>1</v>
      </c>
      <c r="AF35">
        <f t="shared" si="14"/>
        <v>1</v>
      </c>
      <c r="AG35" s="54">
        <v>1</v>
      </c>
      <c r="AH35">
        <f t="shared" si="15"/>
        <v>1</v>
      </c>
      <c r="AI35" s="54">
        <v>1</v>
      </c>
      <c r="AJ35" s="54">
        <v>1</v>
      </c>
      <c r="AK35">
        <f t="shared" si="16"/>
        <v>1</v>
      </c>
      <c r="AL35" s="54">
        <v>1</v>
      </c>
      <c r="AM35" s="54">
        <v>1</v>
      </c>
      <c r="AN35" s="54">
        <v>1</v>
      </c>
      <c r="AO35" s="54">
        <v>1</v>
      </c>
      <c r="AP35" s="54">
        <v>1</v>
      </c>
      <c r="AQ35" s="54">
        <v>1</v>
      </c>
      <c r="AR35" s="54">
        <v>1</v>
      </c>
      <c r="AS35" s="54">
        <v>1</v>
      </c>
      <c r="AT35" s="54">
        <v>1</v>
      </c>
      <c r="AU35">
        <f t="shared" si="17"/>
        <v>25.45500000000002</v>
      </c>
      <c r="AV35">
        <f t="shared" si="18"/>
        <v>12.690000000000001</v>
      </c>
      <c r="AW35" s="54">
        <f t="shared" si="19"/>
        <v>14.563333333333333</v>
      </c>
      <c r="AX35">
        <f t="shared" si="20"/>
        <v>10.8675</v>
      </c>
      <c r="AY35" s="54">
        <v>1</v>
      </c>
      <c r="AZ35" s="54">
        <v>1</v>
      </c>
      <c r="BA35" s="54">
        <v>1</v>
      </c>
      <c r="BB35">
        <v>4</v>
      </c>
      <c r="BG35">
        <f t="shared" si="3"/>
        <v>83.333333333333329</v>
      </c>
      <c r="BH35" s="11">
        <f t="shared" si="21"/>
        <v>4.1666666666666665E-5</v>
      </c>
    </row>
    <row r="36" spans="1:60" ht="48" x14ac:dyDescent="0.2">
      <c r="A36" s="3">
        <v>24</v>
      </c>
      <c r="B36" s="19" t="s">
        <v>1442</v>
      </c>
      <c r="C36" s="3" t="s">
        <v>192</v>
      </c>
      <c r="D36">
        <v>1</v>
      </c>
      <c r="E36">
        <v>1</v>
      </c>
      <c r="F36">
        <f t="shared" si="4"/>
        <v>1</v>
      </c>
      <c r="G36">
        <f t="shared" si="5"/>
        <v>41</v>
      </c>
      <c r="H36">
        <f t="shared" si="6"/>
        <v>41</v>
      </c>
      <c r="I36" s="54">
        <f t="shared" si="7"/>
        <v>79</v>
      </c>
      <c r="J36">
        <v>27</v>
      </c>
      <c r="K36">
        <f t="shared" si="8"/>
        <v>0.65853658536585369</v>
      </c>
      <c r="L36">
        <f t="shared" si="9"/>
        <v>67</v>
      </c>
      <c r="M36" s="2">
        <f t="shared" si="10"/>
        <v>1.6341463414634145</v>
      </c>
      <c r="N36" s="31">
        <v>0</v>
      </c>
      <c r="O36">
        <v>1</v>
      </c>
      <c r="P36" s="33">
        <v>0</v>
      </c>
      <c r="Q36" s="30">
        <v>1</v>
      </c>
      <c r="R36" s="54">
        <v>1</v>
      </c>
      <c r="S36">
        <v>1</v>
      </c>
      <c r="T36">
        <f t="shared" si="11"/>
        <v>1</v>
      </c>
      <c r="U36">
        <v>1</v>
      </c>
      <c r="V36" s="54">
        <v>1</v>
      </c>
      <c r="W36">
        <f t="shared" si="12"/>
        <v>0</v>
      </c>
      <c r="X36">
        <f t="shared" si="13"/>
        <v>1</v>
      </c>
      <c r="Y36" s="30">
        <v>1</v>
      </c>
      <c r="Z36" s="54">
        <v>1</v>
      </c>
      <c r="AA36" s="54">
        <v>1</v>
      </c>
      <c r="AB36" s="54">
        <v>1</v>
      </c>
      <c r="AC36" s="54">
        <v>1</v>
      </c>
      <c r="AD36" s="54">
        <v>1</v>
      </c>
      <c r="AE36" s="54">
        <v>1</v>
      </c>
      <c r="AF36">
        <f t="shared" si="14"/>
        <v>9</v>
      </c>
      <c r="AG36" s="54">
        <v>1</v>
      </c>
      <c r="AH36">
        <f t="shared" si="15"/>
        <v>1</v>
      </c>
      <c r="AI36" s="54">
        <v>1</v>
      </c>
      <c r="AJ36" s="54">
        <v>1</v>
      </c>
      <c r="AK36">
        <f t="shared" si="16"/>
        <v>0</v>
      </c>
      <c r="AL36" s="54">
        <v>1</v>
      </c>
      <c r="AM36" s="54">
        <v>1</v>
      </c>
      <c r="AN36" s="54">
        <v>0</v>
      </c>
      <c r="AO36" s="54">
        <v>1</v>
      </c>
      <c r="AP36" s="54">
        <v>1</v>
      </c>
      <c r="AQ36" s="54">
        <v>1</v>
      </c>
      <c r="AR36" s="54">
        <v>0</v>
      </c>
      <c r="AS36" s="54">
        <v>1</v>
      </c>
      <c r="AT36" s="54">
        <v>1</v>
      </c>
      <c r="AU36">
        <f t="shared" si="17"/>
        <v>109.50780487804879</v>
      </c>
      <c r="AV36">
        <f t="shared" si="18"/>
        <v>8.1707317073170742</v>
      </c>
      <c r="AW36" s="54">
        <f t="shared" si="19"/>
        <v>-6.9131707317073197</v>
      </c>
      <c r="AX36">
        <f t="shared" si="20"/>
        <v>6.7668292682926818</v>
      </c>
      <c r="AY36" s="54">
        <v>1</v>
      </c>
      <c r="AZ36" s="54">
        <v>1</v>
      </c>
      <c r="BA36" s="54">
        <v>1</v>
      </c>
      <c r="BB36">
        <v>3</v>
      </c>
      <c r="BG36">
        <f t="shared" si="3"/>
        <v>219.51219512195121</v>
      </c>
      <c r="BH36" s="11">
        <f t="shared" si="21"/>
        <v>1.4236111111111109E-4</v>
      </c>
    </row>
    <row r="37" spans="1:60" ht="64" x14ac:dyDescent="0.2">
      <c r="A37" s="3">
        <v>25</v>
      </c>
      <c r="B37" s="19" t="s">
        <v>1443</v>
      </c>
      <c r="C37" s="3" t="s">
        <v>192</v>
      </c>
      <c r="D37">
        <v>1</v>
      </c>
      <c r="E37">
        <v>1</v>
      </c>
      <c r="F37">
        <f t="shared" si="4"/>
        <v>1</v>
      </c>
      <c r="G37">
        <f t="shared" si="5"/>
        <v>51</v>
      </c>
      <c r="H37">
        <f t="shared" si="6"/>
        <v>51</v>
      </c>
      <c r="I37" s="54">
        <f t="shared" si="7"/>
        <v>112</v>
      </c>
      <c r="J37">
        <v>35</v>
      </c>
      <c r="K37">
        <f t="shared" si="8"/>
        <v>0.68627450980392157</v>
      </c>
      <c r="L37">
        <f t="shared" si="9"/>
        <v>103</v>
      </c>
      <c r="M37" s="2">
        <f t="shared" si="10"/>
        <v>2.0196078431372548</v>
      </c>
      <c r="N37" s="31">
        <v>0</v>
      </c>
      <c r="O37">
        <v>1</v>
      </c>
      <c r="P37" s="33">
        <v>0</v>
      </c>
      <c r="Q37" s="30">
        <v>1</v>
      </c>
      <c r="R37" s="54">
        <v>1</v>
      </c>
      <c r="S37">
        <v>1</v>
      </c>
      <c r="T37">
        <f t="shared" si="11"/>
        <v>1</v>
      </c>
      <c r="U37">
        <v>1</v>
      </c>
      <c r="V37" s="54">
        <v>1</v>
      </c>
      <c r="W37">
        <f t="shared" si="12"/>
        <v>0</v>
      </c>
      <c r="X37">
        <f t="shared" si="13"/>
        <v>1</v>
      </c>
      <c r="Y37" s="30">
        <v>1</v>
      </c>
      <c r="Z37" s="54">
        <v>1</v>
      </c>
      <c r="AA37" s="54">
        <v>1</v>
      </c>
      <c r="AB37" s="54">
        <v>1</v>
      </c>
      <c r="AC37" s="54">
        <v>1</v>
      </c>
      <c r="AD37" s="54">
        <v>1</v>
      </c>
      <c r="AE37" s="54">
        <v>1</v>
      </c>
      <c r="AF37">
        <f t="shared" si="14"/>
        <v>7</v>
      </c>
      <c r="AG37" s="54">
        <v>1</v>
      </c>
      <c r="AH37">
        <f t="shared" si="15"/>
        <v>1</v>
      </c>
      <c r="AI37" s="54">
        <v>1</v>
      </c>
      <c r="AJ37" s="54">
        <v>1</v>
      </c>
      <c r="AK37">
        <f t="shared" si="16"/>
        <v>1</v>
      </c>
      <c r="AL37" s="54">
        <v>1</v>
      </c>
      <c r="AM37" s="54">
        <v>1</v>
      </c>
      <c r="AN37" s="54">
        <v>0</v>
      </c>
      <c r="AO37" s="54">
        <v>1</v>
      </c>
      <c r="AP37" s="54">
        <v>1</v>
      </c>
      <c r="AQ37" s="54">
        <v>1</v>
      </c>
      <c r="AR37" s="54">
        <v>0</v>
      </c>
      <c r="AS37" s="54">
        <v>1</v>
      </c>
      <c r="AT37" s="54">
        <v>1</v>
      </c>
      <c r="AU37">
        <f t="shared" si="17"/>
        <v>97.011176470588254</v>
      </c>
      <c r="AV37">
        <f t="shared" si="18"/>
        <v>12.398039215686275</v>
      </c>
      <c r="AW37" s="54">
        <f t="shared" si="19"/>
        <v>-4.5050980392156887</v>
      </c>
      <c r="AX37">
        <f t="shared" si="20"/>
        <v>13.582352941176474</v>
      </c>
      <c r="AY37" s="54">
        <v>1</v>
      </c>
      <c r="AZ37" s="54">
        <v>1</v>
      </c>
      <c r="BA37" s="54">
        <v>1</v>
      </c>
      <c r="BB37">
        <v>3</v>
      </c>
      <c r="BG37">
        <f t="shared" si="3"/>
        <v>137.25490196078434</v>
      </c>
      <c r="BH37" s="11">
        <f t="shared" si="21"/>
        <v>1.7708333333333335E-4</v>
      </c>
    </row>
    <row r="38" spans="1:60" ht="32" x14ac:dyDescent="0.2">
      <c r="A38" s="3" t="s">
        <v>174</v>
      </c>
      <c r="B38" s="19" t="s">
        <v>1381</v>
      </c>
      <c r="C38" s="3" t="s">
        <v>192</v>
      </c>
      <c r="D38">
        <v>1</v>
      </c>
      <c r="E38">
        <v>1</v>
      </c>
      <c r="F38">
        <f t="shared" si="4"/>
        <v>1</v>
      </c>
      <c r="G38">
        <f t="shared" si="5"/>
        <v>7</v>
      </c>
      <c r="H38">
        <f t="shared" si="6"/>
        <v>7</v>
      </c>
      <c r="I38" s="54">
        <f t="shared" si="7"/>
        <v>37</v>
      </c>
      <c r="J38">
        <v>12</v>
      </c>
      <c r="K38">
        <f t="shared" si="8"/>
        <v>1.7142857142857142</v>
      </c>
      <c r="L38">
        <f t="shared" si="9"/>
        <v>36</v>
      </c>
      <c r="M38" s="2">
        <f t="shared" si="10"/>
        <v>5.1428571428571432</v>
      </c>
      <c r="N38" s="31">
        <v>0</v>
      </c>
      <c r="O38">
        <v>1</v>
      </c>
      <c r="P38" s="32">
        <v>1</v>
      </c>
      <c r="Q38" s="30">
        <v>1</v>
      </c>
      <c r="R38" s="54">
        <v>1</v>
      </c>
      <c r="S38">
        <v>1</v>
      </c>
      <c r="T38">
        <f t="shared" si="11"/>
        <v>1</v>
      </c>
      <c r="U38">
        <v>1</v>
      </c>
      <c r="V38" s="54">
        <v>1</v>
      </c>
      <c r="W38">
        <f t="shared" si="12"/>
        <v>1</v>
      </c>
      <c r="X38">
        <f t="shared" si="13"/>
        <v>1</v>
      </c>
      <c r="Y38" s="30">
        <v>1</v>
      </c>
      <c r="Z38" s="54">
        <v>1</v>
      </c>
      <c r="AA38" s="54">
        <v>1</v>
      </c>
      <c r="AB38" s="54">
        <v>1</v>
      </c>
      <c r="AC38" s="54">
        <v>1</v>
      </c>
      <c r="AD38" s="54">
        <v>1</v>
      </c>
      <c r="AE38" s="54">
        <v>1</v>
      </c>
      <c r="AF38">
        <f t="shared" si="14"/>
        <v>1</v>
      </c>
      <c r="AG38" s="54">
        <v>1</v>
      </c>
      <c r="AH38">
        <f t="shared" si="15"/>
        <v>1</v>
      </c>
      <c r="AI38" s="54">
        <v>1</v>
      </c>
      <c r="AJ38" s="54">
        <v>1</v>
      </c>
      <c r="AK38">
        <f t="shared" si="16"/>
        <v>1</v>
      </c>
      <c r="AL38" s="54">
        <v>1</v>
      </c>
      <c r="AM38" s="54">
        <v>1</v>
      </c>
      <c r="AN38" s="54">
        <v>1</v>
      </c>
      <c r="AO38" s="54">
        <v>1</v>
      </c>
      <c r="AP38" s="54">
        <v>1</v>
      </c>
      <c r="AQ38" s="54">
        <v>1</v>
      </c>
      <c r="AR38" s="54">
        <v>1</v>
      </c>
      <c r="AS38" s="54">
        <v>1</v>
      </c>
      <c r="AT38" s="54">
        <v>1</v>
      </c>
      <c r="AU38">
        <f t="shared" si="17"/>
        <v>54.7014285714286</v>
      </c>
      <c r="AV38">
        <f t="shared" si="18"/>
        <v>7.3685714285714283</v>
      </c>
      <c r="AW38" s="54">
        <f t="shared" si="19"/>
        <v>10.211428571428574</v>
      </c>
      <c r="AX38">
        <f t="shared" si="20"/>
        <v>6.2928571428571445</v>
      </c>
      <c r="AY38" s="54">
        <v>1</v>
      </c>
      <c r="AZ38" s="54">
        <v>1</v>
      </c>
      <c r="BA38" s="54">
        <v>1</v>
      </c>
      <c r="BB38">
        <v>1</v>
      </c>
      <c r="BG38">
        <f t="shared" si="3"/>
        <v>142.85714285714286</v>
      </c>
      <c r="BH38" s="11">
        <f t="shared" si="21"/>
        <v>2.4305555555555558E-5</v>
      </c>
    </row>
    <row r="39" spans="1:60" ht="32" x14ac:dyDescent="0.2">
      <c r="A39" s="3" t="s">
        <v>175</v>
      </c>
      <c r="B39" s="19" t="s">
        <v>1382</v>
      </c>
      <c r="C39" s="3" t="s">
        <v>192</v>
      </c>
      <c r="D39">
        <v>1</v>
      </c>
      <c r="E39">
        <v>1</v>
      </c>
      <c r="F39">
        <f t="shared" si="4"/>
        <v>1</v>
      </c>
      <c r="G39">
        <f t="shared" si="5"/>
        <v>7</v>
      </c>
      <c r="H39">
        <f t="shared" si="6"/>
        <v>7</v>
      </c>
      <c r="I39" s="54">
        <f t="shared" si="7"/>
        <v>34</v>
      </c>
      <c r="J39">
        <v>11</v>
      </c>
      <c r="K39">
        <f t="shared" si="8"/>
        <v>1.5714285714285714</v>
      </c>
      <c r="L39">
        <f t="shared" si="9"/>
        <v>33</v>
      </c>
      <c r="M39" s="2">
        <f t="shared" si="10"/>
        <v>4.7142857142857144</v>
      </c>
      <c r="N39" s="30">
        <v>1</v>
      </c>
      <c r="O39">
        <v>1</v>
      </c>
      <c r="P39" s="32">
        <v>1</v>
      </c>
      <c r="Q39" s="30">
        <v>1</v>
      </c>
      <c r="R39" s="54">
        <v>0</v>
      </c>
      <c r="S39">
        <v>1</v>
      </c>
      <c r="T39">
        <f t="shared" si="11"/>
        <v>0</v>
      </c>
      <c r="U39">
        <v>1</v>
      </c>
      <c r="V39" s="54">
        <v>1</v>
      </c>
      <c r="W39">
        <f t="shared" si="12"/>
        <v>0</v>
      </c>
      <c r="X39">
        <f t="shared" si="13"/>
        <v>1</v>
      </c>
      <c r="Y39" s="30">
        <v>1</v>
      </c>
      <c r="Z39" s="54">
        <v>1</v>
      </c>
      <c r="AA39" s="54">
        <v>1</v>
      </c>
      <c r="AB39" s="54">
        <v>1</v>
      </c>
      <c r="AC39" s="54">
        <v>1</v>
      </c>
      <c r="AD39" s="54">
        <v>1</v>
      </c>
      <c r="AE39" s="54">
        <v>1</v>
      </c>
      <c r="AF39">
        <f t="shared" si="14"/>
        <v>1</v>
      </c>
      <c r="AG39" s="54">
        <v>1</v>
      </c>
      <c r="AH39">
        <f t="shared" si="15"/>
        <v>1</v>
      </c>
      <c r="AI39" s="54">
        <v>0</v>
      </c>
      <c r="AJ39" s="54">
        <v>1</v>
      </c>
      <c r="AK39">
        <f t="shared" si="16"/>
        <v>1</v>
      </c>
      <c r="AL39" s="54">
        <v>1</v>
      </c>
      <c r="AM39" s="54">
        <v>1</v>
      </c>
      <c r="AN39" s="54">
        <v>1</v>
      </c>
      <c r="AO39" s="54">
        <v>1</v>
      </c>
      <c r="AP39" s="54">
        <v>1</v>
      </c>
      <c r="AQ39" s="54">
        <v>1</v>
      </c>
      <c r="AR39" s="54">
        <v>1</v>
      </c>
      <c r="AS39" s="54">
        <v>1</v>
      </c>
      <c r="AT39" s="54">
        <v>1</v>
      </c>
      <c r="AU39">
        <f t="shared" si="17"/>
        <v>66.787142857142882</v>
      </c>
      <c r="AV39">
        <f t="shared" si="18"/>
        <v>5.682857142857145</v>
      </c>
      <c r="AW39" s="54">
        <f t="shared" si="19"/>
        <v>7.6914285714285704</v>
      </c>
      <c r="AX39">
        <f t="shared" si="20"/>
        <v>4.274285714285714</v>
      </c>
      <c r="AY39" s="54">
        <v>1</v>
      </c>
      <c r="AZ39" s="54">
        <v>1</v>
      </c>
      <c r="BA39" s="54">
        <v>1</v>
      </c>
      <c r="BB39">
        <v>1</v>
      </c>
      <c r="BG39">
        <f t="shared" si="3"/>
        <v>142.85714285714286</v>
      </c>
      <c r="BH39" s="11">
        <f t="shared" si="21"/>
        <v>2.4305555555555558E-5</v>
      </c>
    </row>
    <row r="40" spans="1:60" ht="32" x14ac:dyDescent="0.2">
      <c r="A40" s="3" t="s">
        <v>176</v>
      </c>
      <c r="B40" s="19" t="s">
        <v>1383</v>
      </c>
      <c r="C40" s="3" t="s">
        <v>192</v>
      </c>
      <c r="D40">
        <v>1</v>
      </c>
      <c r="E40">
        <v>1</v>
      </c>
      <c r="F40">
        <f t="shared" si="4"/>
        <v>1</v>
      </c>
      <c r="G40">
        <f t="shared" si="5"/>
        <v>8</v>
      </c>
      <c r="H40">
        <f t="shared" si="6"/>
        <v>8</v>
      </c>
      <c r="I40" s="54">
        <f t="shared" si="7"/>
        <v>42</v>
      </c>
      <c r="J40">
        <v>14</v>
      </c>
      <c r="K40">
        <f t="shared" si="8"/>
        <v>1.75</v>
      </c>
      <c r="L40">
        <f t="shared" si="9"/>
        <v>41</v>
      </c>
      <c r="M40" s="2">
        <f t="shared" si="10"/>
        <v>5.125</v>
      </c>
      <c r="N40" s="30">
        <v>1</v>
      </c>
      <c r="O40" s="33">
        <v>1</v>
      </c>
      <c r="P40" s="32">
        <v>1</v>
      </c>
      <c r="Q40" s="30">
        <v>1</v>
      </c>
      <c r="R40" s="54">
        <v>0</v>
      </c>
      <c r="S40">
        <v>1</v>
      </c>
      <c r="T40">
        <f t="shared" si="11"/>
        <v>0</v>
      </c>
      <c r="U40">
        <v>1</v>
      </c>
      <c r="V40" s="54">
        <v>1</v>
      </c>
      <c r="W40">
        <f t="shared" si="12"/>
        <v>0</v>
      </c>
      <c r="X40">
        <f t="shared" si="13"/>
        <v>1</v>
      </c>
      <c r="Y40" s="30">
        <v>1</v>
      </c>
      <c r="Z40" s="54">
        <v>1</v>
      </c>
      <c r="AA40" s="54">
        <v>1</v>
      </c>
      <c r="AB40" s="54">
        <v>1</v>
      </c>
      <c r="AC40" s="54">
        <v>1</v>
      </c>
      <c r="AD40" s="54">
        <v>1</v>
      </c>
      <c r="AE40" s="54">
        <v>1</v>
      </c>
      <c r="AF40">
        <f t="shared" si="14"/>
        <v>1</v>
      </c>
      <c r="AG40" s="54">
        <v>1</v>
      </c>
      <c r="AH40">
        <f t="shared" si="15"/>
        <v>1</v>
      </c>
      <c r="AI40" s="54">
        <v>0</v>
      </c>
      <c r="AJ40" s="54">
        <v>1</v>
      </c>
      <c r="AK40">
        <f t="shared" si="16"/>
        <v>1</v>
      </c>
      <c r="AL40" s="54">
        <v>1</v>
      </c>
      <c r="AM40" s="54">
        <v>1</v>
      </c>
      <c r="AN40" s="54">
        <v>1</v>
      </c>
      <c r="AO40" s="54">
        <v>1</v>
      </c>
      <c r="AP40" s="54">
        <v>1</v>
      </c>
      <c r="AQ40" s="54">
        <v>1</v>
      </c>
      <c r="AR40" s="54">
        <v>1</v>
      </c>
      <c r="AS40" s="54">
        <v>1</v>
      </c>
      <c r="AT40" s="54">
        <v>1</v>
      </c>
      <c r="AU40">
        <f t="shared" si="17"/>
        <v>50.665000000000028</v>
      </c>
      <c r="AV40">
        <f t="shared" si="18"/>
        <v>8.1800000000000033</v>
      </c>
      <c r="AW40" s="54">
        <f t="shared" si="19"/>
        <v>10.635000000000002</v>
      </c>
      <c r="AX40">
        <f t="shared" si="20"/>
        <v>6.7087499999999984</v>
      </c>
      <c r="AY40" s="54">
        <v>1</v>
      </c>
      <c r="AZ40" s="54">
        <v>1</v>
      </c>
      <c r="BA40" s="54">
        <v>1</v>
      </c>
      <c r="BB40">
        <v>2</v>
      </c>
      <c r="BG40">
        <f t="shared" si="3"/>
        <v>125</v>
      </c>
      <c r="BH40" s="11">
        <f t="shared" si="21"/>
        <v>2.7777777777777779E-5</v>
      </c>
    </row>
    <row r="41" spans="1:60" ht="64" x14ac:dyDescent="0.2">
      <c r="A41" s="3">
        <v>27</v>
      </c>
      <c r="B41" s="19" t="s">
        <v>1384</v>
      </c>
      <c r="C41" s="3" t="s">
        <v>192</v>
      </c>
      <c r="D41">
        <v>1</v>
      </c>
      <c r="E41">
        <v>1</v>
      </c>
      <c r="F41">
        <f t="shared" si="4"/>
        <v>1</v>
      </c>
      <c r="G41">
        <f t="shared" si="5"/>
        <v>18</v>
      </c>
      <c r="H41">
        <f t="shared" si="6"/>
        <v>18</v>
      </c>
      <c r="I41" s="54">
        <f t="shared" si="7"/>
        <v>99</v>
      </c>
      <c r="J41">
        <v>30</v>
      </c>
      <c r="K41">
        <f t="shared" si="8"/>
        <v>1.6666666666666667</v>
      </c>
      <c r="L41">
        <f t="shared" si="9"/>
        <v>98</v>
      </c>
      <c r="M41" s="2">
        <f t="shared" si="10"/>
        <v>5.4444444444444446</v>
      </c>
      <c r="N41" s="31">
        <v>0</v>
      </c>
      <c r="O41">
        <v>1</v>
      </c>
      <c r="P41" s="32">
        <v>1</v>
      </c>
      <c r="Q41" s="31">
        <v>0</v>
      </c>
      <c r="R41" s="54">
        <v>1</v>
      </c>
      <c r="S41">
        <v>1</v>
      </c>
      <c r="T41">
        <f t="shared" si="11"/>
        <v>0</v>
      </c>
      <c r="U41">
        <v>1</v>
      </c>
      <c r="V41" s="54">
        <v>1</v>
      </c>
      <c r="W41">
        <f t="shared" si="12"/>
        <v>0</v>
      </c>
      <c r="X41">
        <f t="shared" si="13"/>
        <v>1</v>
      </c>
      <c r="Y41" s="30">
        <v>1</v>
      </c>
      <c r="Z41" s="54">
        <v>1</v>
      </c>
      <c r="AA41" s="54">
        <v>1</v>
      </c>
      <c r="AB41" s="54">
        <v>1</v>
      </c>
      <c r="AC41" s="54">
        <v>1</v>
      </c>
      <c r="AD41" s="54">
        <v>1</v>
      </c>
      <c r="AE41" s="54">
        <v>1</v>
      </c>
      <c r="AF41">
        <f t="shared" si="14"/>
        <v>1</v>
      </c>
      <c r="AG41" s="54">
        <v>1</v>
      </c>
      <c r="AH41">
        <f t="shared" si="15"/>
        <v>1</v>
      </c>
      <c r="AI41" s="54">
        <v>1</v>
      </c>
      <c r="AJ41" s="54">
        <v>1</v>
      </c>
      <c r="AK41">
        <f t="shared" si="16"/>
        <v>1</v>
      </c>
      <c r="AL41" s="54">
        <v>1</v>
      </c>
      <c r="AM41" s="54">
        <v>1</v>
      </c>
      <c r="AN41" s="54">
        <v>0</v>
      </c>
      <c r="AO41" s="54">
        <v>1</v>
      </c>
      <c r="AP41" s="54">
        <v>1</v>
      </c>
      <c r="AQ41" s="54">
        <v>1</v>
      </c>
      <c r="AR41" s="54">
        <v>1</v>
      </c>
      <c r="AS41" s="54">
        <v>1</v>
      </c>
      <c r="AT41" s="54">
        <v>1</v>
      </c>
      <c r="AU41">
        <f t="shared" si="17"/>
        <v>47.565000000000012</v>
      </c>
      <c r="AV41">
        <f t="shared" si="18"/>
        <v>11.096666666666668</v>
      </c>
      <c r="AW41" s="54">
        <f t="shared" si="19"/>
        <v>14.568888888888889</v>
      </c>
      <c r="AX41">
        <f t="shared" si="20"/>
        <v>13.213333333333331</v>
      </c>
      <c r="AY41" s="54">
        <v>1</v>
      </c>
      <c r="AZ41" s="54">
        <v>1</v>
      </c>
      <c r="BA41" s="54">
        <v>1</v>
      </c>
      <c r="BB41">
        <v>8</v>
      </c>
      <c r="BG41">
        <f t="shared" si="3"/>
        <v>55.55555555555555</v>
      </c>
      <c r="BH41" s="11">
        <f t="shared" si="21"/>
        <v>6.2500000000000001E-5</v>
      </c>
    </row>
    <row r="42" spans="1:60" ht="48" x14ac:dyDescent="0.2">
      <c r="A42" s="3">
        <v>28</v>
      </c>
      <c r="B42" s="19" t="s">
        <v>1440</v>
      </c>
      <c r="C42" s="22" t="s">
        <v>204</v>
      </c>
      <c r="D42">
        <v>1</v>
      </c>
      <c r="E42">
        <v>1</v>
      </c>
      <c r="F42">
        <f t="shared" si="4"/>
        <v>1</v>
      </c>
      <c r="G42">
        <f t="shared" si="5"/>
        <v>20</v>
      </c>
      <c r="H42">
        <f t="shared" si="6"/>
        <v>20</v>
      </c>
      <c r="I42" s="54">
        <f t="shared" si="7"/>
        <v>96</v>
      </c>
      <c r="J42">
        <v>32</v>
      </c>
      <c r="K42">
        <f t="shared" si="8"/>
        <v>1.6</v>
      </c>
      <c r="L42">
        <f t="shared" si="9"/>
        <v>94</v>
      </c>
      <c r="M42" s="2">
        <f t="shared" si="10"/>
        <v>4.7</v>
      </c>
      <c r="N42" s="31">
        <v>0</v>
      </c>
      <c r="O42">
        <v>1</v>
      </c>
      <c r="P42" s="32">
        <v>1</v>
      </c>
      <c r="Q42" s="31">
        <v>0</v>
      </c>
      <c r="R42" s="54">
        <v>1</v>
      </c>
      <c r="S42">
        <v>1</v>
      </c>
      <c r="T42">
        <f t="shared" si="11"/>
        <v>0</v>
      </c>
      <c r="U42">
        <v>1</v>
      </c>
      <c r="V42" s="54">
        <v>1</v>
      </c>
      <c r="W42">
        <f t="shared" si="12"/>
        <v>0</v>
      </c>
      <c r="X42">
        <f t="shared" si="13"/>
        <v>1</v>
      </c>
      <c r="Y42" s="30">
        <v>1</v>
      </c>
      <c r="Z42" s="54">
        <v>1</v>
      </c>
      <c r="AA42" s="54">
        <v>1</v>
      </c>
      <c r="AB42" s="54">
        <v>1</v>
      </c>
      <c r="AC42" s="54">
        <v>1</v>
      </c>
      <c r="AD42" s="54">
        <v>1</v>
      </c>
      <c r="AE42" s="54">
        <v>1</v>
      </c>
      <c r="AF42">
        <f t="shared" si="14"/>
        <v>2</v>
      </c>
      <c r="AG42" s="54">
        <v>1</v>
      </c>
      <c r="AH42">
        <f t="shared" si="15"/>
        <v>1</v>
      </c>
      <c r="AI42" s="54">
        <v>0</v>
      </c>
      <c r="AJ42" s="54">
        <v>1</v>
      </c>
      <c r="AK42">
        <f t="shared" si="16"/>
        <v>1</v>
      </c>
      <c r="AL42" s="54">
        <v>1</v>
      </c>
      <c r="AM42" s="54">
        <v>1</v>
      </c>
      <c r="AN42" s="54">
        <v>0</v>
      </c>
      <c r="AO42" s="54">
        <v>1</v>
      </c>
      <c r="AP42" s="54">
        <v>1</v>
      </c>
      <c r="AQ42" s="54">
        <v>1</v>
      </c>
      <c r="AR42" s="54">
        <v>1</v>
      </c>
      <c r="AS42" s="54">
        <v>1</v>
      </c>
      <c r="AT42" s="54">
        <v>1</v>
      </c>
      <c r="AU42">
        <f t="shared" si="17"/>
        <v>51.175000000000026</v>
      </c>
      <c r="AV42">
        <f t="shared" si="18"/>
        <v>11.090000000000003</v>
      </c>
      <c r="AW42" s="54">
        <f t="shared" si="19"/>
        <v>10.355999999999998</v>
      </c>
      <c r="AX42">
        <f t="shared" si="20"/>
        <v>10.707000000000001</v>
      </c>
      <c r="AY42" s="54">
        <v>0</v>
      </c>
      <c r="AZ42" s="54">
        <v>1</v>
      </c>
      <c r="BA42" s="54">
        <v>1</v>
      </c>
      <c r="BB42">
        <v>8</v>
      </c>
      <c r="BG42">
        <f t="shared" si="3"/>
        <v>100</v>
      </c>
      <c r="BH42" s="11">
        <f t="shared" si="21"/>
        <v>6.9444444444444444E-5</v>
      </c>
    </row>
    <row r="43" spans="1:60" ht="64" x14ac:dyDescent="0.2">
      <c r="A43" s="3" t="s">
        <v>182</v>
      </c>
      <c r="B43" s="19" t="s">
        <v>1402</v>
      </c>
      <c r="C43" s="3" t="s">
        <v>192</v>
      </c>
      <c r="D43">
        <v>1</v>
      </c>
      <c r="E43">
        <v>1</v>
      </c>
      <c r="F43">
        <f t="shared" si="4"/>
        <v>1</v>
      </c>
      <c r="G43">
        <f t="shared" si="5"/>
        <v>21</v>
      </c>
      <c r="H43">
        <f t="shared" si="6"/>
        <v>21</v>
      </c>
      <c r="I43" s="54">
        <f t="shared" si="7"/>
        <v>114</v>
      </c>
      <c r="J43">
        <v>38</v>
      </c>
      <c r="K43">
        <f t="shared" si="8"/>
        <v>1.8095238095238095</v>
      </c>
      <c r="L43">
        <f t="shared" si="9"/>
        <v>113</v>
      </c>
      <c r="M43" s="2">
        <f t="shared" si="10"/>
        <v>5.3809523809523814</v>
      </c>
      <c r="N43" s="31">
        <v>0</v>
      </c>
      <c r="O43">
        <v>1</v>
      </c>
      <c r="P43" s="32">
        <v>1</v>
      </c>
      <c r="Q43" s="31">
        <v>0</v>
      </c>
      <c r="R43" s="54">
        <v>1</v>
      </c>
      <c r="S43">
        <v>1</v>
      </c>
      <c r="T43">
        <f t="shared" si="11"/>
        <v>0</v>
      </c>
      <c r="U43">
        <v>1</v>
      </c>
      <c r="V43" s="54">
        <v>1</v>
      </c>
      <c r="W43">
        <f t="shared" si="12"/>
        <v>0</v>
      </c>
      <c r="X43">
        <f t="shared" si="13"/>
        <v>1</v>
      </c>
      <c r="Y43" s="30">
        <v>1</v>
      </c>
      <c r="Z43" s="54">
        <v>1</v>
      </c>
      <c r="AA43" s="54">
        <v>1</v>
      </c>
      <c r="AB43" s="54">
        <v>1</v>
      </c>
      <c r="AC43" s="54">
        <v>1</v>
      </c>
      <c r="AD43" s="54">
        <v>1</v>
      </c>
      <c r="AE43" s="54">
        <v>1</v>
      </c>
      <c r="AF43">
        <f t="shared" si="14"/>
        <v>1</v>
      </c>
      <c r="AG43" s="54">
        <v>1</v>
      </c>
      <c r="AH43">
        <f t="shared" si="15"/>
        <v>1</v>
      </c>
      <c r="AI43" s="54">
        <v>0</v>
      </c>
      <c r="AJ43" s="54">
        <v>1</v>
      </c>
      <c r="AK43">
        <f t="shared" si="16"/>
        <v>1</v>
      </c>
      <c r="AL43" s="54">
        <v>1</v>
      </c>
      <c r="AM43" s="54">
        <v>1</v>
      </c>
      <c r="AN43" s="54">
        <v>0</v>
      </c>
      <c r="AO43" s="54">
        <v>1</v>
      </c>
      <c r="AP43" s="54">
        <v>1</v>
      </c>
      <c r="AQ43" s="54">
        <v>1</v>
      </c>
      <c r="AR43" s="54">
        <v>1</v>
      </c>
      <c r="AS43" s="54">
        <v>0</v>
      </c>
      <c r="AT43" s="54">
        <v>1</v>
      </c>
      <c r="AU43">
        <f t="shared" si="17"/>
        <v>32.434285714285721</v>
      </c>
      <c r="AV43">
        <f t="shared" si="18"/>
        <v>13.952380952380953</v>
      </c>
      <c r="AW43" s="54">
        <f t="shared" si="19"/>
        <v>14.430476190476192</v>
      </c>
      <c r="AX43">
        <f t="shared" si="20"/>
        <v>14.414285714285718</v>
      </c>
      <c r="AY43" s="54">
        <v>1</v>
      </c>
      <c r="AZ43" s="54">
        <v>1</v>
      </c>
      <c r="BA43" s="54">
        <v>1</v>
      </c>
      <c r="BB43">
        <v>8</v>
      </c>
      <c r="BG43">
        <f t="shared" si="3"/>
        <v>47.619047619047613</v>
      </c>
      <c r="BH43" s="11">
        <f t="shared" si="21"/>
        <v>7.2916666666666659E-5</v>
      </c>
    </row>
    <row r="44" spans="1:60" ht="64" x14ac:dyDescent="0.2">
      <c r="A44" s="3" t="s">
        <v>183</v>
      </c>
      <c r="B44" s="19" t="s">
        <v>1403</v>
      </c>
      <c r="C44" s="3" t="s">
        <v>192</v>
      </c>
      <c r="D44">
        <v>1</v>
      </c>
      <c r="E44">
        <v>1</v>
      </c>
      <c r="F44">
        <f t="shared" si="4"/>
        <v>1</v>
      </c>
      <c r="G44">
        <f t="shared" si="5"/>
        <v>21</v>
      </c>
      <c r="H44">
        <f t="shared" si="6"/>
        <v>21</v>
      </c>
      <c r="I44" s="54">
        <f t="shared" si="7"/>
        <v>113</v>
      </c>
      <c r="J44">
        <v>38</v>
      </c>
      <c r="K44">
        <f t="shared" si="8"/>
        <v>1.8095238095238095</v>
      </c>
      <c r="L44">
        <f t="shared" si="9"/>
        <v>112</v>
      </c>
      <c r="M44" s="2">
        <f t="shared" si="10"/>
        <v>5.333333333333333</v>
      </c>
      <c r="N44" s="31">
        <v>0</v>
      </c>
      <c r="O44">
        <v>1</v>
      </c>
      <c r="P44" s="32">
        <v>1</v>
      </c>
      <c r="Q44" s="31">
        <v>0</v>
      </c>
      <c r="R44" s="54">
        <v>1</v>
      </c>
      <c r="S44">
        <v>1</v>
      </c>
      <c r="T44">
        <f t="shared" si="11"/>
        <v>0</v>
      </c>
      <c r="U44">
        <v>1</v>
      </c>
      <c r="V44" s="54">
        <v>1</v>
      </c>
      <c r="W44">
        <f t="shared" si="12"/>
        <v>0</v>
      </c>
      <c r="X44">
        <f t="shared" si="13"/>
        <v>1</v>
      </c>
      <c r="Y44" s="30">
        <v>1</v>
      </c>
      <c r="Z44" s="54">
        <v>1</v>
      </c>
      <c r="AA44" s="54">
        <v>1</v>
      </c>
      <c r="AB44" s="54">
        <v>1</v>
      </c>
      <c r="AC44" s="54">
        <v>1</v>
      </c>
      <c r="AD44" s="54">
        <v>1</v>
      </c>
      <c r="AE44" s="54">
        <v>1</v>
      </c>
      <c r="AF44">
        <f t="shared" si="14"/>
        <v>1</v>
      </c>
      <c r="AG44" s="54">
        <v>1</v>
      </c>
      <c r="AH44">
        <f t="shared" si="15"/>
        <v>1</v>
      </c>
      <c r="AI44" s="54">
        <v>0</v>
      </c>
      <c r="AJ44" s="54">
        <v>1</v>
      </c>
      <c r="AK44">
        <f t="shared" si="16"/>
        <v>1</v>
      </c>
      <c r="AL44" s="54">
        <v>1</v>
      </c>
      <c r="AM44" s="54">
        <v>1</v>
      </c>
      <c r="AN44" s="54">
        <v>0</v>
      </c>
      <c r="AO44" s="54">
        <v>1</v>
      </c>
      <c r="AP44" s="54">
        <v>1</v>
      </c>
      <c r="AQ44" s="54">
        <v>1</v>
      </c>
      <c r="AR44" s="54">
        <v>1</v>
      </c>
      <c r="AS44" s="54">
        <v>0</v>
      </c>
      <c r="AT44" s="54">
        <v>1</v>
      </c>
      <c r="AU44">
        <f t="shared" si="17"/>
        <v>32.434285714285721</v>
      </c>
      <c r="AV44">
        <f t="shared" si="18"/>
        <v>13.952380952380953</v>
      </c>
      <c r="AW44" s="54">
        <f t="shared" si="19"/>
        <v>14.150476190476191</v>
      </c>
      <c r="AX44">
        <f t="shared" si="20"/>
        <v>14.189999999999998</v>
      </c>
      <c r="AY44" s="54">
        <v>1</v>
      </c>
      <c r="AZ44" s="54">
        <v>1</v>
      </c>
      <c r="BA44" s="54">
        <v>1</v>
      </c>
      <c r="BB44">
        <v>8</v>
      </c>
      <c r="BG44">
        <f t="shared" si="3"/>
        <v>47.619047619047613</v>
      </c>
      <c r="BH44" s="11">
        <f t="shared" si="21"/>
        <v>7.2916666666666659E-5</v>
      </c>
    </row>
    <row r="45" spans="1:60" ht="64" x14ac:dyDescent="0.2">
      <c r="A45" s="3">
        <v>30</v>
      </c>
      <c r="B45" s="19" t="s">
        <v>1404</v>
      </c>
      <c r="C45" s="3" t="s">
        <v>192</v>
      </c>
      <c r="D45">
        <v>1</v>
      </c>
      <c r="E45">
        <v>1</v>
      </c>
      <c r="F45">
        <f t="shared" si="4"/>
        <v>1</v>
      </c>
      <c r="G45">
        <f t="shared" si="5"/>
        <v>20</v>
      </c>
      <c r="H45">
        <f t="shared" si="6"/>
        <v>20</v>
      </c>
      <c r="I45" s="54">
        <f t="shared" si="7"/>
        <v>105</v>
      </c>
      <c r="J45">
        <v>36</v>
      </c>
      <c r="K45">
        <f t="shared" si="8"/>
        <v>1.8</v>
      </c>
      <c r="L45">
        <f t="shared" si="9"/>
        <v>104</v>
      </c>
      <c r="M45" s="2">
        <f t="shared" si="10"/>
        <v>5.2</v>
      </c>
      <c r="N45" s="31">
        <v>0</v>
      </c>
      <c r="O45">
        <v>1</v>
      </c>
      <c r="P45" s="32">
        <v>1</v>
      </c>
      <c r="Q45" s="31">
        <v>0</v>
      </c>
      <c r="R45" s="54">
        <v>1</v>
      </c>
      <c r="S45">
        <v>1</v>
      </c>
      <c r="T45">
        <f t="shared" si="11"/>
        <v>0</v>
      </c>
      <c r="U45">
        <v>1</v>
      </c>
      <c r="V45" s="54">
        <v>1</v>
      </c>
      <c r="W45">
        <f t="shared" si="12"/>
        <v>0</v>
      </c>
      <c r="X45">
        <f t="shared" si="13"/>
        <v>1</v>
      </c>
      <c r="Y45" s="30">
        <v>1</v>
      </c>
      <c r="Z45" s="54">
        <v>1</v>
      </c>
      <c r="AA45" s="54">
        <v>1</v>
      </c>
      <c r="AB45" s="54">
        <v>1</v>
      </c>
      <c r="AC45" s="54">
        <v>1</v>
      </c>
      <c r="AD45" s="54">
        <v>1</v>
      </c>
      <c r="AE45" s="54">
        <v>1</v>
      </c>
      <c r="AF45">
        <f t="shared" si="14"/>
        <v>1</v>
      </c>
      <c r="AG45" s="54">
        <v>1</v>
      </c>
      <c r="AH45">
        <f t="shared" si="15"/>
        <v>1</v>
      </c>
      <c r="AI45" s="54">
        <v>0</v>
      </c>
      <c r="AJ45" s="54">
        <v>1</v>
      </c>
      <c r="AK45">
        <f t="shared" si="16"/>
        <v>1</v>
      </c>
      <c r="AL45" s="54">
        <v>1</v>
      </c>
      <c r="AM45" s="54">
        <v>1</v>
      </c>
      <c r="AN45" s="54">
        <v>0</v>
      </c>
      <c r="AO45" s="54">
        <v>1</v>
      </c>
      <c r="AP45" s="54">
        <v>1</v>
      </c>
      <c r="AQ45" s="54">
        <v>1</v>
      </c>
      <c r="AR45" s="54">
        <v>1</v>
      </c>
      <c r="AS45" s="54">
        <v>1</v>
      </c>
      <c r="AT45" s="54">
        <v>1</v>
      </c>
      <c r="AU45">
        <f t="shared" si="17"/>
        <v>34.25500000000001</v>
      </c>
      <c r="AV45">
        <f t="shared" si="18"/>
        <v>13.450000000000003</v>
      </c>
      <c r="AW45" s="54">
        <f t="shared" si="19"/>
        <v>13.295999999999996</v>
      </c>
      <c r="AX45">
        <f t="shared" si="20"/>
        <v>13.062000000000005</v>
      </c>
      <c r="AY45" s="54">
        <v>1</v>
      </c>
      <c r="AZ45" s="54">
        <v>1</v>
      </c>
      <c r="BA45" s="54">
        <v>1</v>
      </c>
      <c r="BB45">
        <v>7</v>
      </c>
      <c r="BG45">
        <f t="shared" si="3"/>
        <v>50</v>
      </c>
      <c r="BH45" s="11">
        <f t="shared" si="21"/>
        <v>6.9444444444444444E-5</v>
      </c>
    </row>
    <row r="46" spans="1:60" ht="64" x14ac:dyDescent="0.2">
      <c r="A46" s="3">
        <v>31</v>
      </c>
      <c r="B46" s="19" t="s">
        <v>1333</v>
      </c>
      <c r="C46" s="3" t="s">
        <v>192</v>
      </c>
      <c r="D46">
        <v>1</v>
      </c>
      <c r="E46">
        <v>1</v>
      </c>
      <c r="F46">
        <f t="shared" si="4"/>
        <v>1</v>
      </c>
      <c r="G46">
        <f t="shared" si="5"/>
        <v>15</v>
      </c>
      <c r="H46">
        <f t="shared" si="6"/>
        <v>15</v>
      </c>
      <c r="I46" s="54">
        <f t="shared" si="7"/>
        <v>113</v>
      </c>
      <c r="J46">
        <v>37</v>
      </c>
      <c r="K46">
        <f t="shared" si="8"/>
        <v>2.4666666666666668</v>
      </c>
      <c r="L46">
        <f t="shared" si="9"/>
        <v>112</v>
      </c>
      <c r="M46" s="2">
        <f t="shared" si="10"/>
        <v>7.4666666666666668</v>
      </c>
      <c r="N46" s="31">
        <v>0</v>
      </c>
      <c r="O46">
        <v>1</v>
      </c>
      <c r="P46" s="32">
        <v>1</v>
      </c>
      <c r="Q46" s="31">
        <v>0</v>
      </c>
      <c r="R46" s="54">
        <v>1</v>
      </c>
      <c r="S46">
        <v>1</v>
      </c>
      <c r="T46">
        <f t="shared" si="11"/>
        <v>0</v>
      </c>
      <c r="U46">
        <v>1</v>
      </c>
      <c r="V46" s="54">
        <v>1</v>
      </c>
      <c r="W46">
        <f t="shared" si="12"/>
        <v>0</v>
      </c>
      <c r="X46">
        <f t="shared" si="13"/>
        <v>1</v>
      </c>
      <c r="Y46" s="30">
        <v>1</v>
      </c>
      <c r="Z46" s="54">
        <v>1</v>
      </c>
      <c r="AA46" s="54">
        <v>1</v>
      </c>
      <c r="AB46" s="54">
        <v>1</v>
      </c>
      <c r="AC46" s="54">
        <v>1</v>
      </c>
      <c r="AD46" s="54">
        <v>1</v>
      </c>
      <c r="AE46" s="54">
        <v>1</v>
      </c>
      <c r="AF46">
        <f t="shared" si="14"/>
        <v>1</v>
      </c>
      <c r="AG46" s="54">
        <v>1</v>
      </c>
      <c r="AH46">
        <f t="shared" si="15"/>
        <v>1</v>
      </c>
      <c r="AI46" s="54">
        <v>0</v>
      </c>
      <c r="AJ46" s="54">
        <v>1</v>
      </c>
      <c r="AK46">
        <f t="shared" si="16"/>
        <v>1</v>
      </c>
      <c r="AL46" s="54">
        <v>1</v>
      </c>
      <c r="AM46" s="54">
        <v>1</v>
      </c>
      <c r="AN46" s="54">
        <v>1</v>
      </c>
      <c r="AO46" s="54">
        <v>1</v>
      </c>
      <c r="AP46" s="54">
        <v>1</v>
      </c>
      <c r="AQ46" s="54">
        <v>1</v>
      </c>
      <c r="AR46" s="54">
        <v>1</v>
      </c>
      <c r="AS46" s="54">
        <v>1</v>
      </c>
      <c r="AT46" s="54">
        <v>1</v>
      </c>
      <c r="AU46">
        <f t="shared" si="17"/>
        <v>-17.069999999999997</v>
      </c>
      <c r="AV46">
        <f t="shared" si="18"/>
        <v>19.366666666666671</v>
      </c>
      <c r="AW46" s="54">
        <f t="shared" si="19"/>
        <v>26.130666666666659</v>
      </c>
      <c r="AX46">
        <f t="shared" si="20"/>
        <v>21.238</v>
      </c>
      <c r="AY46" s="54">
        <v>1</v>
      </c>
      <c r="AZ46" s="54">
        <v>1</v>
      </c>
      <c r="BA46" s="54">
        <v>1</v>
      </c>
      <c r="BB46">
        <v>7</v>
      </c>
      <c r="BG46">
        <f t="shared" si="3"/>
        <v>66.666666666666671</v>
      </c>
      <c r="BH46" s="11">
        <f t="shared" si="21"/>
        <v>5.208333333333333E-5</v>
      </c>
    </row>
    <row r="47" spans="1:60" ht="96" x14ac:dyDescent="0.2">
      <c r="A47" s="3">
        <v>32</v>
      </c>
      <c r="B47" s="19" t="s">
        <v>1355</v>
      </c>
      <c r="C47" s="22" t="s">
        <v>204</v>
      </c>
      <c r="D47">
        <v>1</v>
      </c>
      <c r="E47">
        <v>1</v>
      </c>
      <c r="F47">
        <f t="shared" si="4"/>
        <v>1</v>
      </c>
      <c r="G47">
        <f t="shared" si="5"/>
        <v>30</v>
      </c>
      <c r="H47">
        <f t="shared" si="6"/>
        <v>30</v>
      </c>
      <c r="I47" s="54">
        <f t="shared" si="7"/>
        <v>178</v>
      </c>
      <c r="J47">
        <v>56</v>
      </c>
      <c r="K47">
        <f t="shared" si="8"/>
        <v>1.8666666666666667</v>
      </c>
      <c r="L47">
        <f t="shared" si="9"/>
        <v>173</v>
      </c>
      <c r="M47" s="2">
        <f t="shared" si="10"/>
        <v>5.7666666666666666</v>
      </c>
      <c r="N47" s="31">
        <v>0</v>
      </c>
      <c r="O47">
        <v>1</v>
      </c>
      <c r="P47" s="32">
        <v>1</v>
      </c>
      <c r="Q47" s="31">
        <v>0</v>
      </c>
      <c r="R47" s="54">
        <v>1</v>
      </c>
      <c r="S47">
        <v>1</v>
      </c>
      <c r="T47">
        <f t="shared" si="11"/>
        <v>0</v>
      </c>
      <c r="U47">
        <v>1</v>
      </c>
      <c r="V47" s="54">
        <v>1</v>
      </c>
      <c r="W47">
        <f t="shared" si="12"/>
        <v>0</v>
      </c>
      <c r="X47">
        <f t="shared" si="13"/>
        <v>1</v>
      </c>
      <c r="Y47" s="30">
        <v>1</v>
      </c>
      <c r="Z47" s="54">
        <v>1</v>
      </c>
      <c r="AA47" s="54">
        <v>1</v>
      </c>
      <c r="AB47" s="54">
        <v>1</v>
      </c>
      <c r="AC47" s="54">
        <v>1</v>
      </c>
      <c r="AD47" s="54">
        <v>1</v>
      </c>
      <c r="AE47" s="54">
        <v>1</v>
      </c>
      <c r="AF47">
        <f t="shared" si="14"/>
        <v>5</v>
      </c>
      <c r="AG47" s="54">
        <v>0</v>
      </c>
      <c r="AH47">
        <f t="shared" si="15"/>
        <v>1</v>
      </c>
      <c r="AI47" s="54">
        <v>0</v>
      </c>
      <c r="AJ47" s="54">
        <v>1</v>
      </c>
      <c r="AK47">
        <f t="shared" si="16"/>
        <v>1</v>
      </c>
      <c r="AL47" s="54">
        <v>0</v>
      </c>
      <c r="AM47" s="54">
        <v>1</v>
      </c>
      <c r="AN47" s="54">
        <v>1</v>
      </c>
      <c r="AO47" s="54">
        <v>1</v>
      </c>
      <c r="AP47" s="54">
        <v>1</v>
      </c>
      <c r="AQ47" s="54">
        <v>1</v>
      </c>
      <c r="AR47" s="54">
        <v>1</v>
      </c>
      <c r="AS47" s="54">
        <v>1</v>
      </c>
      <c r="AT47" s="54">
        <v>1</v>
      </c>
      <c r="AU47">
        <f t="shared" si="17"/>
        <v>18.465000000000025</v>
      </c>
      <c r="AV47">
        <f t="shared" si="18"/>
        <v>18.136666666666667</v>
      </c>
      <c r="AW47" s="54">
        <f t="shared" si="19"/>
        <v>17.121333333333336</v>
      </c>
      <c r="AX47">
        <f t="shared" si="20"/>
        <v>20.731000000000002</v>
      </c>
      <c r="AY47" s="54">
        <v>1</v>
      </c>
      <c r="AZ47" s="54">
        <v>1</v>
      </c>
      <c r="BA47" s="54">
        <v>1</v>
      </c>
      <c r="BB47">
        <v>7</v>
      </c>
      <c r="BG47">
        <f t="shared" si="3"/>
        <v>166.66666666666666</v>
      </c>
      <c r="BH47" s="11">
        <f t="shared" si="21"/>
        <v>1.0416666666666666E-4</v>
      </c>
    </row>
    <row r="48" spans="1:60" ht="80" x14ac:dyDescent="0.2">
      <c r="A48" s="3">
        <v>33</v>
      </c>
      <c r="B48" s="19" t="s">
        <v>1388</v>
      </c>
      <c r="C48" s="3" t="s">
        <v>192</v>
      </c>
      <c r="D48">
        <v>1</v>
      </c>
      <c r="E48">
        <v>1</v>
      </c>
      <c r="F48">
        <f t="shared" si="4"/>
        <v>1</v>
      </c>
      <c r="G48">
        <f t="shared" si="5"/>
        <v>26</v>
      </c>
      <c r="H48">
        <f t="shared" si="6"/>
        <v>26</v>
      </c>
      <c r="I48" s="54">
        <f t="shared" si="7"/>
        <v>139</v>
      </c>
      <c r="J48">
        <v>49</v>
      </c>
      <c r="K48">
        <f t="shared" si="8"/>
        <v>1.8846153846153846</v>
      </c>
      <c r="L48">
        <f t="shared" si="9"/>
        <v>137</v>
      </c>
      <c r="M48" s="2">
        <f t="shared" si="10"/>
        <v>5.2692307692307692</v>
      </c>
      <c r="N48" s="30">
        <v>1</v>
      </c>
      <c r="O48">
        <v>1</v>
      </c>
      <c r="P48" s="32">
        <v>1</v>
      </c>
      <c r="Q48" s="30">
        <v>1</v>
      </c>
      <c r="R48" s="54">
        <v>1</v>
      </c>
      <c r="S48">
        <v>1</v>
      </c>
      <c r="T48">
        <f t="shared" si="11"/>
        <v>1</v>
      </c>
      <c r="U48">
        <v>1</v>
      </c>
      <c r="V48" s="54">
        <v>1</v>
      </c>
      <c r="W48">
        <f t="shared" si="12"/>
        <v>1</v>
      </c>
      <c r="X48">
        <f t="shared" si="13"/>
        <v>1</v>
      </c>
      <c r="Y48" s="30">
        <v>1</v>
      </c>
      <c r="Z48" s="54">
        <v>1</v>
      </c>
      <c r="AA48" s="54">
        <v>1</v>
      </c>
      <c r="AB48" s="54">
        <v>1</v>
      </c>
      <c r="AC48" s="54">
        <v>1</v>
      </c>
      <c r="AD48" s="54">
        <v>1</v>
      </c>
      <c r="AE48">
        <v>1</v>
      </c>
      <c r="AF48">
        <f t="shared" si="14"/>
        <v>2</v>
      </c>
      <c r="AG48" s="54">
        <v>1</v>
      </c>
      <c r="AH48">
        <f t="shared" si="15"/>
        <v>1</v>
      </c>
      <c r="AI48">
        <v>0</v>
      </c>
      <c r="AJ48">
        <v>1</v>
      </c>
      <c r="AK48">
        <f t="shared" si="16"/>
        <v>1</v>
      </c>
      <c r="AL48" s="54">
        <v>1</v>
      </c>
      <c r="AM48" s="54">
        <v>0</v>
      </c>
      <c r="AN48" s="54">
        <v>1</v>
      </c>
      <c r="AO48" s="54">
        <v>1</v>
      </c>
      <c r="AP48" s="54">
        <v>1</v>
      </c>
      <c r="AQ48">
        <v>1</v>
      </c>
      <c r="AR48" s="54">
        <v>1</v>
      </c>
      <c r="AS48" s="54">
        <v>1</v>
      </c>
      <c r="AT48" s="54">
        <v>1</v>
      </c>
      <c r="AU48">
        <f t="shared" si="17"/>
        <v>21.006538461538486</v>
      </c>
      <c r="AV48">
        <f t="shared" si="18"/>
        <v>16.788461538461537</v>
      </c>
      <c r="AW48" s="54">
        <f t="shared" si="19"/>
        <v>14.044615384615387</v>
      </c>
      <c r="AX48">
        <f t="shared" si="20"/>
        <v>16.388076923076923</v>
      </c>
      <c r="AY48">
        <v>1</v>
      </c>
      <c r="AZ48" s="54">
        <v>1</v>
      </c>
      <c r="BA48" s="54">
        <v>1</v>
      </c>
      <c r="BB48">
        <v>9</v>
      </c>
      <c r="BG48">
        <f t="shared" si="3"/>
        <v>76.923076923076934</v>
      </c>
      <c r="BH48" s="11">
        <f t="shared" si="21"/>
        <v>9.0277777777777787E-5</v>
      </c>
    </row>
    <row r="49" spans="6:60" x14ac:dyDescent="0.2">
      <c r="F49">
        <f t="shared" si="4"/>
        <v>0</v>
      </c>
      <c r="G49">
        <f t="shared" si="5"/>
        <v>0</v>
      </c>
      <c r="H49">
        <f t="shared" si="6"/>
        <v>0</v>
      </c>
      <c r="I49" s="54">
        <f t="shared" si="7"/>
        <v>0</v>
      </c>
      <c r="K49">
        <f t="shared" si="8"/>
        <v>0</v>
      </c>
      <c r="L49">
        <f t="shared" si="9"/>
        <v>0</v>
      </c>
      <c r="M49" s="2">
        <f t="shared" si="10"/>
        <v>0</v>
      </c>
      <c r="O49" s="33"/>
      <c r="T49">
        <f t="shared" si="11"/>
        <v>0</v>
      </c>
      <c r="W49">
        <f t="shared" si="12"/>
        <v>0</v>
      </c>
      <c r="X49">
        <f t="shared" si="13"/>
        <v>0</v>
      </c>
      <c r="Y49" s="54"/>
      <c r="AF49">
        <f t="shared" si="14"/>
        <v>0</v>
      </c>
      <c r="AH49">
        <f t="shared" si="15"/>
        <v>0</v>
      </c>
      <c r="AK49">
        <f t="shared" si="16"/>
        <v>0</v>
      </c>
      <c r="AU49">
        <f t="shared" si="17"/>
        <v>0</v>
      </c>
      <c r="AV49">
        <f t="shared" si="18"/>
        <v>0</v>
      </c>
      <c r="AW49" s="54">
        <f t="shared" si="19"/>
        <v>0</v>
      </c>
      <c r="AX49">
        <f t="shared" si="20"/>
        <v>0</v>
      </c>
      <c r="BG49">
        <f t="shared" ref="BG49:BG60" si="22">IF(E49=0,0,AF49/E49*1000)</f>
        <v>0</v>
      </c>
      <c r="BH49" s="11">
        <f t="shared" si="21"/>
        <v>0</v>
      </c>
    </row>
    <row r="50" spans="6:60" x14ac:dyDescent="0.2">
      <c r="F50">
        <f t="shared" si="4"/>
        <v>0</v>
      </c>
      <c r="G50">
        <f t="shared" si="5"/>
        <v>0</v>
      </c>
      <c r="H50">
        <f t="shared" si="6"/>
        <v>0</v>
      </c>
      <c r="I50" s="54">
        <f t="shared" si="7"/>
        <v>0</v>
      </c>
      <c r="K50">
        <f t="shared" si="8"/>
        <v>0</v>
      </c>
      <c r="L50">
        <f t="shared" si="9"/>
        <v>0</v>
      </c>
      <c r="M50" s="2">
        <f t="shared" si="10"/>
        <v>0</v>
      </c>
      <c r="T50">
        <f t="shared" si="11"/>
        <v>0</v>
      </c>
      <c r="W50">
        <f t="shared" si="12"/>
        <v>0</v>
      </c>
      <c r="X50">
        <f t="shared" si="13"/>
        <v>0</v>
      </c>
      <c r="AF50">
        <f t="shared" si="14"/>
        <v>0</v>
      </c>
      <c r="AH50">
        <f t="shared" si="15"/>
        <v>0</v>
      </c>
      <c r="AK50">
        <f t="shared" si="16"/>
        <v>0</v>
      </c>
      <c r="AU50">
        <f t="shared" si="17"/>
        <v>0</v>
      </c>
      <c r="AV50">
        <f t="shared" si="18"/>
        <v>0</v>
      </c>
      <c r="AW50" s="54">
        <f t="shared" si="19"/>
        <v>0</v>
      </c>
      <c r="AX50">
        <f t="shared" si="20"/>
        <v>0</v>
      </c>
      <c r="BG50">
        <f t="shared" si="22"/>
        <v>0</v>
      </c>
      <c r="BH50" s="11">
        <f t="shared" si="21"/>
        <v>0</v>
      </c>
    </row>
    <row r="51" spans="6:60" x14ac:dyDescent="0.2">
      <c r="F51">
        <f t="shared" si="4"/>
        <v>0</v>
      </c>
      <c r="G51">
        <f t="shared" si="5"/>
        <v>0</v>
      </c>
      <c r="H51">
        <f t="shared" si="6"/>
        <v>0</v>
      </c>
      <c r="I51" s="54">
        <f t="shared" si="7"/>
        <v>0</v>
      </c>
      <c r="K51">
        <f t="shared" si="8"/>
        <v>0</v>
      </c>
      <c r="L51">
        <f t="shared" si="9"/>
        <v>0</v>
      </c>
      <c r="M51" s="2">
        <f t="shared" si="10"/>
        <v>0</v>
      </c>
      <c r="T51">
        <f t="shared" si="11"/>
        <v>0</v>
      </c>
      <c r="W51">
        <f t="shared" si="12"/>
        <v>0</v>
      </c>
      <c r="X51">
        <f t="shared" si="13"/>
        <v>0</v>
      </c>
      <c r="AF51">
        <f t="shared" si="14"/>
        <v>0</v>
      </c>
      <c r="AH51">
        <f t="shared" si="15"/>
        <v>0</v>
      </c>
      <c r="AK51">
        <f t="shared" si="16"/>
        <v>0</v>
      </c>
      <c r="AU51">
        <f t="shared" si="17"/>
        <v>0</v>
      </c>
      <c r="AV51">
        <f t="shared" si="18"/>
        <v>0</v>
      </c>
      <c r="AW51" s="54">
        <f t="shared" si="19"/>
        <v>0</v>
      </c>
      <c r="AX51">
        <f t="shared" si="20"/>
        <v>0</v>
      </c>
      <c r="BG51">
        <f t="shared" si="22"/>
        <v>0</v>
      </c>
      <c r="BH51" s="11">
        <f t="shared" si="21"/>
        <v>0</v>
      </c>
    </row>
    <row r="52" spans="6:60" x14ac:dyDescent="0.2">
      <c r="F52">
        <f t="shared" si="4"/>
        <v>0</v>
      </c>
      <c r="G52">
        <f t="shared" si="5"/>
        <v>0</v>
      </c>
      <c r="H52">
        <f t="shared" si="6"/>
        <v>0</v>
      </c>
      <c r="I52" s="54">
        <f t="shared" si="7"/>
        <v>0</v>
      </c>
      <c r="K52">
        <f t="shared" si="8"/>
        <v>0</v>
      </c>
      <c r="L52">
        <f t="shared" si="9"/>
        <v>0</v>
      </c>
      <c r="M52" s="2">
        <f t="shared" si="10"/>
        <v>0</v>
      </c>
      <c r="T52">
        <f t="shared" si="11"/>
        <v>0</v>
      </c>
      <c r="W52">
        <f t="shared" si="12"/>
        <v>0</v>
      </c>
      <c r="X52">
        <f t="shared" si="13"/>
        <v>0</v>
      </c>
      <c r="AF52">
        <f t="shared" si="14"/>
        <v>0</v>
      </c>
      <c r="AH52">
        <f t="shared" si="15"/>
        <v>0</v>
      </c>
      <c r="AK52">
        <f t="shared" si="16"/>
        <v>0</v>
      </c>
      <c r="AU52">
        <f t="shared" si="17"/>
        <v>0</v>
      </c>
      <c r="AV52">
        <f t="shared" si="18"/>
        <v>0</v>
      </c>
      <c r="AW52" s="54">
        <f t="shared" si="19"/>
        <v>0</v>
      </c>
      <c r="AX52">
        <f t="shared" si="20"/>
        <v>0</v>
      </c>
      <c r="BG52">
        <f t="shared" si="22"/>
        <v>0</v>
      </c>
      <c r="BH52" s="11">
        <f t="shared" si="21"/>
        <v>0</v>
      </c>
    </row>
    <row r="53" spans="6:60" x14ac:dyDescent="0.2">
      <c r="F53">
        <f t="shared" si="4"/>
        <v>0</v>
      </c>
      <c r="G53">
        <f t="shared" si="5"/>
        <v>0</v>
      </c>
      <c r="H53">
        <f t="shared" si="6"/>
        <v>0</v>
      </c>
      <c r="I53" s="54">
        <f t="shared" si="7"/>
        <v>0</v>
      </c>
      <c r="K53">
        <f t="shared" si="8"/>
        <v>0</v>
      </c>
      <c r="L53">
        <f t="shared" si="9"/>
        <v>0</v>
      </c>
      <c r="M53" s="2">
        <f t="shared" si="10"/>
        <v>0</v>
      </c>
      <c r="T53">
        <f t="shared" si="11"/>
        <v>0</v>
      </c>
      <c r="W53">
        <f t="shared" si="12"/>
        <v>0</v>
      </c>
      <c r="X53">
        <f t="shared" si="13"/>
        <v>0</v>
      </c>
      <c r="AF53">
        <f t="shared" si="14"/>
        <v>0</v>
      </c>
      <c r="AH53">
        <f t="shared" si="15"/>
        <v>0</v>
      </c>
      <c r="AK53">
        <f t="shared" si="16"/>
        <v>0</v>
      </c>
      <c r="AU53">
        <f t="shared" si="17"/>
        <v>0</v>
      </c>
      <c r="AV53">
        <f t="shared" si="18"/>
        <v>0</v>
      </c>
      <c r="AW53" s="54">
        <f t="shared" si="19"/>
        <v>0</v>
      </c>
      <c r="AX53">
        <f t="shared" si="20"/>
        <v>0</v>
      </c>
      <c r="BG53">
        <f t="shared" si="22"/>
        <v>0</v>
      </c>
      <c r="BH53" s="11">
        <f t="shared" si="21"/>
        <v>0</v>
      </c>
    </row>
    <row r="54" spans="6:60" x14ac:dyDescent="0.2">
      <c r="F54">
        <f t="shared" si="4"/>
        <v>0</v>
      </c>
      <c r="G54">
        <f t="shared" si="5"/>
        <v>0</v>
      </c>
      <c r="H54">
        <f t="shared" si="6"/>
        <v>0</v>
      </c>
      <c r="I54" s="54">
        <f t="shared" si="7"/>
        <v>0</v>
      </c>
      <c r="K54">
        <f t="shared" si="8"/>
        <v>0</v>
      </c>
      <c r="L54">
        <f t="shared" si="9"/>
        <v>0</v>
      </c>
      <c r="M54" s="2">
        <f t="shared" si="10"/>
        <v>0</v>
      </c>
      <c r="T54">
        <f t="shared" si="11"/>
        <v>0</v>
      </c>
      <c r="W54">
        <f t="shared" si="12"/>
        <v>0</v>
      </c>
      <c r="X54">
        <f t="shared" si="13"/>
        <v>0</v>
      </c>
      <c r="AF54">
        <f t="shared" si="14"/>
        <v>0</v>
      </c>
      <c r="AH54">
        <f t="shared" si="15"/>
        <v>0</v>
      </c>
      <c r="AK54">
        <f t="shared" si="16"/>
        <v>0</v>
      </c>
      <c r="AU54">
        <f t="shared" si="17"/>
        <v>0</v>
      </c>
      <c r="AV54">
        <f t="shared" si="18"/>
        <v>0</v>
      </c>
      <c r="AW54" s="54">
        <f t="shared" si="19"/>
        <v>0</v>
      </c>
      <c r="AX54">
        <f t="shared" si="20"/>
        <v>0</v>
      </c>
      <c r="BG54">
        <f t="shared" si="22"/>
        <v>0</v>
      </c>
      <c r="BH54" s="11">
        <f t="shared" si="21"/>
        <v>0</v>
      </c>
    </row>
    <row r="55" spans="6:60" x14ac:dyDescent="0.2">
      <c r="F55">
        <f t="shared" si="4"/>
        <v>0</v>
      </c>
      <c r="G55">
        <f t="shared" si="5"/>
        <v>0</v>
      </c>
      <c r="H55">
        <f t="shared" si="6"/>
        <v>0</v>
      </c>
      <c r="I55" s="54">
        <f t="shared" si="7"/>
        <v>0</v>
      </c>
      <c r="K55">
        <f t="shared" si="8"/>
        <v>0</v>
      </c>
      <c r="L55">
        <f t="shared" si="9"/>
        <v>0</v>
      </c>
      <c r="M55" s="2">
        <f t="shared" si="10"/>
        <v>0</v>
      </c>
      <c r="T55">
        <f t="shared" si="11"/>
        <v>0</v>
      </c>
      <c r="W55">
        <f t="shared" si="12"/>
        <v>0</v>
      </c>
      <c r="X55">
        <f t="shared" si="13"/>
        <v>0</v>
      </c>
      <c r="AF55">
        <f t="shared" si="14"/>
        <v>0</v>
      </c>
      <c r="AH55">
        <f t="shared" si="15"/>
        <v>0</v>
      </c>
      <c r="AK55">
        <f t="shared" si="16"/>
        <v>0</v>
      </c>
      <c r="AU55">
        <f t="shared" si="17"/>
        <v>0</v>
      </c>
      <c r="AV55">
        <f t="shared" si="18"/>
        <v>0</v>
      </c>
      <c r="AW55" s="54">
        <f t="shared" si="19"/>
        <v>0</v>
      </c>
      <c r="AX55">
        <f t="shared" si="20"/>
        <v>0</v>
      </c>
      <c r="BG55">
        <f t="shared" si="22"/>
        <v>0</v>
      </c>
      <c r="BH55" s="11">
        <f t="shared" si="21"/>
        <v>0</v>
      </c>
    </row>
    <row r="56" spans="6:60" x14ac:dyDescent="0.2">
      <c r="F56">
        <f t="shared" si="4"/>
        <v>0</v>
      </c>
      <c r="G56">
        <f t="shared" si="5"/>
        <v>0</v>
      </c>
      <c r="H56">
        <f t="shared" si="6"/>
        <v>0</v>
      </c>
      <c r="I56" s="54">
        <f t="shared" si="7"/>
        <v>0</v>
      </c>
      <c r="K56">
        <f t="shared" si="8"/>
        <v>0</v>
      </c>
      <c r="L56">
        <f t="shared" si="9"/>
        <v>0</v>
      </c>
      <c r="M56" s="2">
        <f t="shared" si="10"/>
        <v>0</v>
      </c>
      <c r="T56">
        <f t="shared" si="11"/>
        <v>0</v>
      </c>
      <c r="W56">
        <f t="shared" si="12"/>
        <v>0</v>
      </c>
      <c r="X56">
        <f t="shared" si="13"/>
        <v>0</v>
      </c>
      <c r="AF56">
        <f t="shared" si="14"/>
        <v>0</v>
      </c>
      <c r="AH56">
        <f t="shared" si="15"/>
        <v>0</v>
      </c>
      <c r="AK56">
        <f t="shared" si="16"/>
        <v>0</v>
      </c>
      <c r="AU56">
        <f t="shared" si="17"/>
        <v>0</v>
      </c>
      <c r="AV56">
        <f t="shared" si="18"/>
        <v>0</v>
      </c>
      <c r="AW56" s="54">
        <f t="shared" si="19"/>
        <v>0</v>
      </c>
      <c r="AX56">
        <f t="shared" si="20"/>
        <v>0</v>
      </c>
      <c r="BG56">
        <f t="shared" si="22"/>
        <v>0</v>
      </c>
      <c r="BH56" s="11">
        <f t="shared" si="21"/>
        <v>0</v>
      </c>
    </row>
    <row r="57" spans="6:60" x14ac:dyDescent="0.2">
      <c r="F57">
        <f t="shared" si="4"/>
        <v>0</v>
      </c>
      <c r="G57">
        <f t="shared" si="5"/>
        <v>0</v>
      </c>
      <c r="H57">
        <f t="shared" si="6"/>
        <v>0</v>
      </c>
      <c r="I57" s="54">
        <f t="shared" si="7"/>
        <v>0</v>
      </c>
      <c r="K57">
        <f t="shared" si="8"/>
        <v>0</v>
      </c>
      <c r="L57">
        <f t="shared" si="9"/>
        <v>0</v>
      </c>
      <c r="M57" s="2">
        <f t="shared" si="10"/>
        <v>0</v>
      </c>
      <c r="T57">
        <f t="shared" si="11"/>
        <v>0</v>
      </c>
      <c r="W57">
        <f t="shared" si="12"/>
        <v>0</v>
      </c>
      <c r="X57">
        <f t="shared" si="13"/>
        <v>0</v>
      </c>
      <c r="AF57">
        <f t="shared" si="14"/>
        <v>0</v>
      </c>
      <c r="AH57">
        <f t="shared" si="15"/>
        <v>0</v>
      </c>
      <c r="AK57">
        <f t="shared" si="16"/>
        <v>0</v>
      </c>
      <c r="AU57">
        <f t="shared" si="17"/>
        <v>0</v>
      </c>
      <c r="AV57">
        <f t="shared" si="18"/>
        <v>0</v>
      </c>
      <c r="AW57" s="54">
        <f t="shared" si="19"/>
        <v>0</v>
      </c>
      <c r="AX57">
        <f t="shared" si="20"/>
        <v>0</v>
      </c>
      <c r="BG57">
        <f t="shared" si="22"/>
        <v>0</v>
      </c>
      <c r="BH57" s="11">
        <f t="shared" si="21"/>
        <v>0</v>
      </c>
    </row>
    <row r="58" spans="6:60" x14ac:dyDescent="0.2">
      <c r="F58">
        <f t="shared" si="4"/>
        <v>0</v>
      </c>
      <c r="G58">
        <f t="shared" si="5"/>
        <v>0</v>
      </c>
      <c r="H58">
        <f t="shared" si="6"/>
        <v>0</v>
      </c>
      <c r="I58" s="54">
        <f t="shared" si="7"/>
        <v>0</v>
      </c>
      <c r="K58">
        <f t="shared" si="8"/>
        <v>0</v>
      </c>
      <c r="L58">
        <f t="shared" si="9"/>
        <v>0</v>
      </c>
      <c r="M58" s="2">
        <f t="shared" si="10"/>
        <v>0</v>
      </c>
      <c r="T58">
        <f t="shared" si="11"/>
        <v>0</v>
      </c>
      <c r="W58">
        <f t="shared" si="12"/>
        <v>0</v>
      </c>
      <c r="X58">
        <f t="shared" si="13"/>
        <v>0</v>
      </c>
      <c r="AF58">
        <f t="shared" si="14"/>
        <v>0</v>
      </c>
      <c r="AH58">
        <f t="shared" si="15"/>
        <v>0</v>
      </c>
      <c r="AK58">
        <f t="shared" si="16"/>
        <v>0</v>
      </c>
      <c r="AU58">
        <f t="shared" si="17"/>
        <v>0</v>
      </c>
      <c r="AV58">
        <f t="shared" si="18"/>
        <v>0</v>
      </c>
      <c r="AW58" s="54">
        <f t="shared" si="19"/>
        <v>0</v>
      </c>
      <c r="AX58">
        <f t="shared" si="20"/>
        <v>0</v>
      </c>
      <c r="BG58">
        <f t="shared" si="22"/>
        <v>0</v>
      </c>
      <c r="BH58" s="11">
        <f t="shared" si="21"/>
        <v>0</v>
      </c>
    </row>
    <row r="59" spans="6:60" x14ac:dyDescent="0.2">
      <c r="F59">
        <f t="shared" si="4"/>
        <v>0</v>
      </c>
      <c r="G59">
        <f t="shared" si="5"/>
        <v>0</v>
      </c>
      <c r="H59">
        <f t="shared" si="6"/>
        <v>0</v>
      </c>
      <c r="I59" s="54">
        <f t="shared" si="7"/>
        <v>0</v>
      </c>
      <c r="K59">
        <f t="shared" si="8"/>
        <v>0</v>
      </c>
      <c r="L59">
        <f t="shared" si="9"/>
        <v>0</v>
      </c>
      <c r="M59" s="2">
        <f t="shared" si="10"/>
        <v>0</v>
      </c>
      <c r="T59">
        <f t="shared" si="11"/>
        <v>0</v>
      </c>
      <c r="W59">
        <f t="shared" si="12"/>
        <v>0</v>
      </c>
      <c r="X59">
        <f t="shared" si="13"/>
        <v>0</v>
      </c>
      <c r="AF59">
        <f t="shared" si="14"/>
        <v>0</v>
      </c>
      <c r="AH59">
        <f t="shared" si="15"/>
        <v>0</v>
      </c>
      <c r="AK59">
        <f t="shared" si="16"/>
        <v>0</v>
      </c>
      <c r="AU59">
        <f t="shared" si="17"/>
        <v>0</v>
      </c>
      <c r="AV59">
        <f t="shared" si="18"/>
        <v>0</v>
      </c>
      <c r="AW59" s="54">
        <f t="shared" si="19"/>
        <v>0</v>
      </c>
      <c r="AX59">
        <f t="shared" si="20"/>
        <v>0</v>
      </c>
      <c r="BG59">
        <f t="shared" si="22"/>
        <v>0</v>
      </c>
      <c r="BH59" s="11">
        <f t="shared" si="21"/>
        <v>0</v>
      </c>
    </row>
    <row r="60" spans="6:60" x14ac:dyDescent="0.2">
      <c r="F60">
        <f t="shared" si="4"/>
        <v>0</v>
      </c>
      <c r="G60">
        <f t="shared" si="5"/>
        <v>0</v>
      </c>
      <c r="H60">
        <f t="shared" si="6"/>
        <v>0</v>
      </c>
      <c r="I60" s="54">
        <f t="shared" si="7"/>
        <v>0</v>
      </c>
      <c r="K60">
        <f t="shared" si="8"/>
        <v>0</v>
      </c>
      <c r="L60">
        <f t="shared" si="9"/>
        <v>0</v>
      </c>
      <c r="M60" s="2">
        <f t="shared" si="10"/>
        <v>0</v>
      </c>
      <c r="T60">
        <f t="shared" si="11"/>
        <v>0</v>
      </c>
      <c r="W60">
        <f t="shared" si="12"/>
        <v>0</v>
      </c>
      <c r="X60">
        <f t="shared" si="13"/>
        <v>0</v>
      </c>
      <c r="AF60">
        <f t="shared" si="14"/>
        <v>0</v>
      </c>
      <c r="AH60">
        <f t="shared" si="15"/>
        <v>0</v>
      </c>
      <c r="AK60">
        <f t="shared" si="16"/>
        <v>0</v>
      </c>
      <c r="AU60">
        <f t="shared" si="17"/>
        <v>0</v>
      </c>
      <c r="AV60">
        <f t="shared" si="18"/>
        <v>0</v>
      </c>
      <c r="AW60" s="54">
        <f t="shared" si="19"/>
        <v>0</v>
      </c>
      <c r="AX60">
        <f t="shared" si="20"/>
        <v>0</v>
      </c>
      <c r="BG60">
        <f t="shared" si="22"/>
        <v>0</v>
      </c>
      <c r="BH60" s="11">
        <f t="shared" si="21"/>
        <v>0</v>
      </c>
    </row>
    <row r="61" spans="6:60" x14ac:dyDescent="0.2">
      <c r="F61">
        <f t="shared" ref="F61:F95" si="23">IF(B61="",0,(LEN(B61)-LEN(SUBSTITUTE(B61,". ","."))+1))</f>
        <v>0</v>
      </c>
      <c r="G61">
        <f t="shared" ref="G61:G95" si="24">IF(B61="",0,LEN(B61)-LEN(SUBSTITUTE(B61," ",""))+1)</f>
        <v>0</v>
      </c>
      <c r="H61">
        <f t="shared" ref="H61:H95" si="25">IF(F61=0,0,G61/F61)</f>
        <v>0</v>
      </c>
      <c r="I61" s="54">
        <f t="shared" si="7"/>
        <v>0</v>
      </c>
      <c r="K61">
        <f t="shared" ref="K61:K95" si="26">IF(G61=0,0,J61/G61)</f>
        <v>0</v>
      </c>
      <c r="L61">
        <f t="shared" si="9"/>
        <v>0</v>
      </c>
      <c r="M61" s="2">
        <f t="shared" ref="M61:M95" si="27">IF(G61=0,0,L61/G61)</f>
        <v>0</v>
      </c>
      <c r="T61">
        <f t="shared" ref="T61:T95" si="28">QUOTIENT((Q61+R61+S61),3)</f>
        <v>0</v>
      </c>
      <c r="W61">
        <f t="shared" ref="W61:W95" si="29">QUOTIENT((P61+T61),2)</f>
        <v>0</v>
      </c>
      <c r="X61">
        <f t="shared" ref="X61:X95" si="30">IF(U61=1,1,IF(V61=1,1,0))</f>
        <v>0</v>
      </c>
      <c r="AF61">
        <f t="shared" si="14"/>
        <v>0</v>
      </c>
      <c r="AH61">
        <f t="shared" si="15"/>
        <v>0</v>
      </c>
      <c r="AK61">
        <f t="shared" si="16"/>
        <v>0</v>
      </c>
      <c r="AU61">
        <f t="shared" ref="AU61:AU95" si="31">IF(G61=0,0,(206.835-(84.6*(K61))-(1.015*(H61))))</f>
        <v>0</v>
      </c>
      <c r="AV61">
        <f t="shared" ref="AV61:AV95" si="32">IF(G61=0,0,(0.39*H61)+(11.8*K61)-15.59)</f>
        <v>0</v>
      </c>
      <c r="AW61" s="54">
        <f t="shared" si="19"/>
        <v>0</v>
      </c>
      <c r="AX61">
        <f t="shared" ref="AX61:AX95" si="33">IF(I61=0,0,(4.71*M61)+(0.5*H61)-21.43)</f>
        <v>0</v>
      </c>
      <c r="BG61">
        <f t="shared" ref="BG61:BG95" si="34">IF(E61=0,0,AF61/E61*1000)</f>
        <v>0</v>
      </c>
      <c r="BH61" s="11">
        <f t="shared" ref="BH61:BH95" si="35">G61/200/24/60</f>
        <v>0</v>
      </c>
    </row>
    <row r="62" spans="6:60" x14ac:dyDescent="0.2">
      <c r="F62">
        <f t="shared" si="23"/>
        <v>0</v>
      </c>
      <c r="G62">
        <f t="shared" si="24"/>
        <v>0</v>
      </c>
      <c r="H62">
        <f t="shared" si="25"/>
        <v>0</v>
      </c>
      <c r="I62" s="54">
        <f t="shared" si="7"/>
        <v>0</v>
      </c>
      <c r="K62">
        <f t="shared" si="26"/>
        <v>0</v>
      </c>
      <c r="L62">
        <f t="shared" si="9"/>
        <v>0</v>
      </c>
      <c r="M62" s="2">
        <f t="shared" si="27"/>
        <v>0</v>
      </c>
      <c r="T62">
        <f t="shared" si="28"/>
        <v>0</v>
      </c>
      <c r="W62">
        <f t="shared" si="29"/>
        <v>0</v>
      </c>
      <c r="X62">
        <f t="shared" si="30"/>
        <v>0</v>
      </c>
      <c r="AF62">
        <f t="shared" si="14"/>
        <v>0</v>
      </c>
      <c r="AH62">
        <f t="shared" si="15"/>
        <v>0</v>
      </c>
      <c r="AK62">
        <f t="shared" si="16"/>
        <v>0</v>
      </c>
      <c r="AU62">
        <f t="shared" si="31"/>
        <v>0</v>
      </c>
      <c r="AV62">
        <f t="shared" si="32"/>
        <v>0</v>
      </c>
      <c r="AW62" s="54">
        <f t="shared" si="19"/>
        <v>0</v>
      </c>
      <c r="AX62">
        <f t="shared" si="33"/>
        <v>0</v>
      </c>
      <c r="BG62">
        <f t="shared" si="34"/>
        <v>0</v>
      </c>
      <c r="BH62" s="11">
        <f t="shared" si="35"/>
        <v>0</v>
      </c>
    </row>
    <row r="63" spans="6:60" x14ac:dyDescent="0.2">
      <c r="F63">
        <f t="shared" si="23"/>
        <v>0</v>
      </c>
      <c r="G63">
        <f t="shared" si="24"/>
        <v>0</v>
      </c>
      <c r="H63">
        <f t="shared" si="25"/>
        <v>0</v>
      </c>
      <c r="I63" s="54">
        <f t="shared" si="7"/>
        <v>0</v>
      </c>
      <c r="K63">
        <f t="shared" si="26"/>
        <v>0</v>
      </c>
      <c r="L63">
        <f t="shared" si="9"/>
        <v>0</v>
      </c>
      <c r="M63" s="2">
        <f t="shared" si="27"/>
        <v>0</v>
      </c>
      <c r="T63">
        <f t="shared" si="28"/>
        <v>0</v>
      </c>
      <c r="W63">
        <f t="shared" si="29"/>
        <v>0</v>
      </c>
      <c r="X63">
        <f t="shared" si="30"/>
        <v>0</v>
      </c>
      <c r="AF63">
        <f t="shared" si="14"/>
        <v>0</v>
      </c>
      <c r="AH63">
        <f t="shared" si="15"/>
        <v>0</v>
      </c>
      <c r="AK63">
        <f t="shared" si="16"/>
        <v>0</v>
      </c>
      <c r="AU63">
        <f t="shared" si="31"/>
        <v>0</v>
      </c>
      <c r="AV63">
        <f t="shared" si="32"/>
        <v>0</v>
      </c>
      <c r="AW63" s="54">
        <f t="shared" si="19"/>
        <v>0</v>
      </c>
      <c r="AX63">
        <f t="shared" si="33"/>
        <v>0</v>
      </c>
      <c r="BG63">
        <f t="shared" si="34"/>
        <v>0</v>
      </c>
      <c r="BH63" s="11">
        <f t="shared" si="35"/>
        <v>0</v>
      </c>
    </row>
    <row r="64" spans="6:60" x14ac:dyDescent="0.2">
      <c r="F64">
        <f t="shared" si="23"/>
        <v>0</v>
      </c>
      <c r="G64">
        <f t="shared" si="24"/>
        <v>0</v>
      </c>
      <c r="H64">
        <f t="shared" si="25"/>
        <v>0</v>
      </c>
      <c r="I64" s="54">
        <f t="shared" si="7"/>
        <v>0</v>
      </c>
      <c r="K64">
        <f t="shared" si="26"/>
        <v>0</v>
      </c>
      <c r="L64">
        <f t="shared" si="9"/>
        <v>0</v>
      </c>
      <c r="M64" s="2">
        <f t="shared" si="27"/>
        <v>0</v>
      </c>
      <c r="T64">
        <f t="shared" si="28"/>
        <v>0</v>
      </c>
      <c r="W64">
        <f t="shared" si="29"/>
        <v>0</v>
      </c>
      <c r="X64">
        <f t="shared" si="30"/>
        <v>0</v>
      </c>
      <c r="AF64">
        <f t="shared" si="14"/>
        <v>0</v>
      </c>
      <c r="AH64">
        <f t="shared" si="15"/>
        <v>0</v>
      </c>
      <c r="AK64">
        <f t="shared" si="16"/>
        <v>0</v>
      </c>
      <c r="AU64">
        <f t="shared" si="31"/>
        <v>0</v>
      </c>
      <c r="AV64">
        <f t="shared" si="32"/>
        <v>0</v>
      </c>
      <c r="AW64" s="54">
        <f t="shared" si="19"/>
        <v>0</v>
      </c>
      <c r="AX64">
        <f t="shared" si="33"/>
        <v>0</v>
      </c>
      <c r="BG64">
        <f t="shared" si="34"/>
        <v>0</v>
      </c>
      <c r="BH64" s="11">
        <f t="shared" si="35"/>
        <v>0</v>
      </c>
    </row>
    <row r="65" spans="6:60" x14ac:dyDescent="0.2">
      <c r="F65">
        <f t="shared" si="23"/>
        <v>0</v>
      </c>
      <c r="G65">
        <f t="shared" si="24"/>
        <v>0</v>
      </c>
      <c r="H65">
        <f t="shared" si="25"/>
        <v>0</v>
      </c>
      <c r="I65" s="54">
        <f t="shared" si="7"/>
        <v>0</v>
      </c>
      <c r="K65">
        <f t="shared" si="26"/>
        <v>0</v>
      </c>
      <c r="L65">
        <f t="shared" si="9"/>
        <v>0</v>
      </c>
      <c r="M65" s="2">
        <f t="shared" si="27"/>
        <v>0</v>
      </c>
      <c r="T65">
        <f t="shared" si="28"/>
        <v>0</v>
      </c>
      <c r="W65">
        <f t="shared" si="29"/>
        <v>0</v>
      </c>
      <c r="X65">
        <f t="shared" si="30"/>
        <v>0</v>
      </c>
      <c r="AF65">
        <f t="shared" si="14"/>
        <v>0</v>
      </c>
      <c r="AH65">
        <f t="shared" si="15"/>
        <v>0</v>
      </c>
      <c r="AK65">
        <f t="shared" si="16"/>
        <v>0</v>
      </c>
      <c r="AU65">
        <f t="shared" si="31"/>
        <v>0</v>
      </c>
      <c r="AV65">
        <f t="shared" si="32"/>
        <v>0</v>
      </c>
      <c r="AW65" s="54">
        <f t="shared" si="19"/>
        <v>0</v>
      </c>
      <c r="AX65">
        <f t="shared" si="33"/>
        <v>0</v>
      </c>
      <c r="BG65">
        <f t="shared" si="34"/>
        <v>0</v>
      </c>
      <c r="BH65" s="11">
        <f t="shared" si="35"/>
        <v>0</v>
      </c>
    </row>
    <row r="66" spans="6:60" x14ac:dyDescent="0.2">
      <c r="F66">
        <f t="shared" si="23"/>
        <v>0</v>
      </c>
      <c r="G66">
        <f t="shared" si="24"/>
        <v>0</v>
      </c>
      <c r="H66">
        <f t="shared" si="25"/>
        <v>0</v>
      </c>
      <c r="I66" s="54">
        <f t="shared" si="7"/>
        <v>0</v>
      </c>
      <c r="K66">
        <f t="shared" si="26"/>
        <v>0</v>
      </c>
      <c r="L66">
        <f t="shared" si="9"/>
        <v>0</v>
      </c>
      <c r="M66" s="2">
        <f t="shared" si="27"/>
        <v>0</v>
      </c>
      <c r="T66">
        <f t="shared" si="28"/>
        <v>0</v>
      </c>
      <c r="W66">
        <f t="shared" si="29"/>
        <v>0</v>
      </c>
      <c r="X66">
        <f t="shared" si="30"/>
        <v>0</v>
      </c>
      <c r="AF66">
        <f t="shared" si="14"/>
        <v>0</v>
      </c>
      <c r="AH66">
        <f t="shared" si="15"/>
        <v>0</v>
      </c>
      <c r="AK66">
        <f t="shared" si="16"/>
        <v>0</v>
      </c>
      <c r="AU66">
        <f t="shared" si="31"/>
        <v>0</v>
      </c>
      <c r="AV66">
        <f t="shared" si="32"/>
        <v>0</v>
      </c>
      <c r="AW66" s="54">
        <f t="shared" si="19"/>
        <v>0</v>
      </c>
      <c r="AX66">
        <f t="shared" si="33"/>
        <v>0</v>
      </c>
      <c r="BG66">
        <f t="shared" si="34"/>
        <v>0</v>
      </c>
      <c r="BH66" s="11">
        <f t="shared" si="35"/>
        <v>0</v>
      </c>
    </row>
    <row r="67" spans="6:60" x14ac:dyDescent="0.2">
      <c r="F67">
        <f t="shared" si="23"/>
        <v>0</v>
      </c>
      <c r="G67">
        <f t="shared" si="24"/>
        <v>0</v>
      </c>
      <c r="H67">
        <f t="shared" si="25"/>
        <v>0</v>
      </c>
      <c r="I67" s="54">
        <f t="shared" si="7"/>
        <v>0</v>
      </c>
      <c r="K67">
        <f t="shared" si="26"/>
        <v>0</v>
      </c>
      <c r="L67">
        <f t="shared" si="9"/>
        <v>0</v>
      </c>
      <c r="M67" s="2">
        <f t="shared" si="27"/>
        <v>0</v>
      </c>
      <c r="T67">
        <f t="shared" si="28"/>
        <v>0</v>
      </c>
      <c r="W67">
        <f t="shared" si="29"/>
        <v>0</v>
      </c>
      <c r="X67">
        <f t="shared" si="30"/>
        <v>0</v>
      </c>
      <c r="AF67">
        <f t="shared" si="14"/>
        <v>0</v>
      </c>
      <c r="AH67">
        <f t="shared" si="15"/>
        <v>0</v>
      </c>
      <c r="AK67">
        <f t="shared" si="16"/>
        <v>0</v>
      </c>
      <c r="AU67">
        <f t="shared" si="31"/>
        <v>0</v>
      </c>
      <c r="AV67">
        <f t="shared" si="32"/>
        <v>0</v>
      </c>
      <c r="AW67" s="54">
        <f t="shared" si="19"/>
        <v>0</v>
      </c>
      <c r="AX67">
        <f t="shared" si="33"/>
        <v>0</v>
      </c>
      <c r="BG67">
        <f t="shared" si="34"/>
        <v>0</v>
      </c>
      <c r="BH67" s="11">
        <f t="shared" si="35"/>
        <v>0</v>
      </c>
    </row>
    <row r="68" spans="6:60" x14ac:dyDescent="0.2">
      <c r="F68">
        <f t="shared" si="23"/>
        <v>0</v>
      </c>
      <c r="G68">
        <f t="shared" si="24"/>
        <v>0</v>
      </c>
      <c r="H68">
        <f t="shared" si="25"/>
        <v>0</v>
      </c>
      <c r="I68" s="54">
        <f t="shared" si="7"/>
        <v>0</v>
      </c>
      <c r="K68">
        <f t="shared" si="26"/>
        <v>0</v>
      </c>
      <c r="L68">
        <f t="shared" si="9"/>
        <v>0</v>
      </c>
      <c r="M68" s="2">
        <f t="shared" si="27"/>
        <v>0</v>
      </c>
      <c r="T68">
        <f t="shared" si="28"/>
        <v>0</v>
      </c>
      <c r="W68">
        <f t="shared" si="29"/>
        <v>0</v>
      </c>
      <c r="X68">
        <f t="shared" si="30"/>
        <v>0</v>
      </c>
      <c r="AF68">
        <f t="shared" si="14"/>
        <v>0</v>
      </c>
      <c r="AH68">
        <f t="shared" si="15"/>
        <v>0</v>
      </c>
      <c r="AK68">
        <f t="shared" si="16"/>
        <v>0</v>
      </c>
      <c r="AU68">
        <f t="shared" si="31"/>
        <v>0</v>
      </c>
      <c r="AV68">
        <f t="shared" si="32"/>
        <v>0</v>
      </c>
      <c r="AW68" s="54">
        <f t="shared" si="19"/>
        <v>0</v>
      </c>
      <c r="AX68">
        <f t="shared" si="33"/>
        <v>0</v>
      </c>
      <c r="BG68">
        <f t="shared" si="34"/>
        <v>0</v>
      </c>
      <c r="BH68" s="11">
        <f t="shared" si="35"/>
        <v>0</v>
      </c>
    </row>
    <row r="69" spans="6:60" x14ac:dyDescent="0.2">
      <c r="F69">
        <f t="shared" si="23"/>
        <v>0</v>
      </c>
      <c r="G69">
        <f t="shared" si="24"/>
        <v>0</v>
      </c>
      <c r="H69">
        <f t="shared" si="25"/>
        <v>0</v>
      </c>
      <c r="I69" s="54">
        <f t="shared" ref="I69:I95" si="36">LEN(SUBSTITUTE(B69," ",""))</f>
        <v>0</v>
      </c>
      <c r="K69">
        <f t="shared" si="26"/>
        <v>0</v>
      </c>
      <c r="L69">
        <f t="shared" ref="L69:L95" si="37">LEN(SUBSTITUTE(SUBSTITUTE(SUBSTITUTE(SUBSTITUTE(SUBSTITUTE(SUBSTITUTE(SUBSTITUTE(SUBSTITUTE(SUBSTITUTE(SUBSTITUTE(SUBSTITUTE(SUBSTITUTE(SUBSTITUTE(SUBSTITUTE(SUBSTITUTE(SUBSTITUTE(SUBSTITUTE(SUBSTITUTE(SUBSTITUTE(B69," ",""),".",""),",",""),"?",""),"!",""),";",""),"(",""),")",""),"[",""),"]",""),"-",""),"{",""),"}",""),"/",""),"+",""),"*",""),"_",""),"&amp;",""),"#",""))</f>
        <v>0</v>
      </c>
      <c r="M69" s="2">
        <f t="shared" si="27"/>
        <v>0</v>
      </c>
      <c r="T69">
        <f t="shared" si="28"/>
        <v>0</v>
      </c>
      <c r="W69">
        <f t="shared" si="29"/>
        <v>0</v>
      </c>
      <c r="X69">
        <f t="shared" si="30"/>
        <v>0</v>
      </c>
      <c r="AF69">
        <f t="shared" ref="AF69:AF95" si="38">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95" si="39">IF(G69&gt;0,IF((LEN(B69)-LEN(SUBSTITUTE(B69,"/","")))&gt;0,0,1),0)</f>
        <v>0</v>
      </c>
      <c r="AK69">
        <f t="shared" ref="AK69:AK95" si="40">IF(G69&gt;0,IF(((LEN(B69)-LEN(SUBSTITUTE(B69,"(","")))+(LEN(B69)-LEN(SUBSTITUTE(B69,")","")))+(LEN(B69)-LEN(SUBSTITUTE(B69,"[","")))+(LEN(B69)-LEN(SUBSTITUTE(B69,"]","")))+(LEN(B69)-LEN(SUBSTITUTE(B69,"{","")))+(LEN(B69)-LEN(SUBSTITUTE(B69,"}",""))))&gt;0,0,1),0)</f>
        <v>0</v>
      </c>
      <c r="AU69">
        <f t="shared" si="31"/>
        <v>0</v>
      </c>
      <c r="AV69">
        <f t="shared" si="32"/>
        <v>0</v>
      </c>
      <c r="AW69" s="54">
        <f t="shared" ref="AW69:AW95" si="41">IF(G69=0,0,((0.0588*M69*100)-(0.296*(F69/G69)*100)-15.8))</f>
        <v>0</v>
      </c>
      <c r="AX69">
        <f t="shared" si="33"/>
        <v>0</v>
      </c>
      <c r="BG69">
        <f t="shared" si="34"/>
        <v>0</v>
      </c>
      <c r="BH69" s="11">
        <f t="shared" si="35"/>
        <v>0</v>
      </c>
    </row>
    <row r="70" spans="6:60" x14ac:dyDescent="0.2">
      <c r="F70">
        <f t="shared" si="23"/>
        <v>0</v>
      </c>
      <c r="G70">
        <f t="shared" si="24"/>
        <v>0</v>
      </c>
      <c r="H70">
        <f t="shared" si="25"/>
        <v>0</v>
      </c>
      <c r="I70" s="54">
        <f t="shared" si="36"/>
        <v>0</v>
      </c>
      <c r="K70">
        <f t="shared" si="26"/>
        <v>0</v>
      </c>
      <c r="L70">
        <f t="shared" si="37"/>
        <v>0</v>
      </c>
      <c r="M70" s="2">
        <f t="shared" si="27"/>
        <v>0</v>
      </c>
      <c r="T70">
        <f t="shared" si="28"/>
        <v>0</v>
      </c>
      <c r="W70">
        <f t="shared" si="29"/>
        <v>0</v>
      </c>
      <c r="X70">
        <f t="shared" si="30"/>
        <v>0</v>
      </c>
      <c r="AF70">
        <f t="shared" si="38"/>
        <v>0</v>
      </c>
      <c r="AH70">
        <f t="shared" si="39"/>
        <v>0</v>
      </c>
      <c r="AK70">
        <f t="shared" si="40"/>
        <v>0</v>
      </c>
      <c r="AU70">
        <f t="shared" si="31"/>
        <v>0</v>
      </c>
      <c r="AV70">
        <f t="shared" si="32"/>
        <v>0</v>
      </c>
      <c r="AW70" s="54">
        <f t="shared" si="41"/>
        <v>0</v>
      </c>
      <c r="AX70">
        <f t="shared" si="33"/>
        <v>0</v>
      </c>
      <c r="BG70">
        <f t="shared" si="34"/>
        <v>0</v>
      </c>
      <c r="BH70" s="11">
        <f t="shared" si="35"/>
        <v>0</v>
      </c>
    </row>
    <row r="71" spans="6:60" x14ac:dyDescent="0.2">
      <c r="F71">
        <f t="shared" si="23"/>
        <v>0</v>
      </c>
      <c r="G71">
        <f t="shared" si="24"/>
        <v>0</v>
      </c>
      <c r="H71">
        <f t="shared" si="25"/>
        <v>0</v>
      </c>
      <c r="I71" s="54">
        <f t="shared" si="36"/>
        <v>0</v>
      </c>
      <c r="K71">
        <f t="shared" si="26"/>
        <v>0</v>
      </c>
      <c r="L71">
        <f t="shared" si="37"/>
        <v>0</v>
      </c>
      <c r="M71" s="2">
        <f t="shared" si="27"/>
        <v>0</v>
      </c>
      <c r="T71">
        <f t="shared" si="28"/>
        <v>0</v>
      </c>
      <c r="W71">
        <f t="shared" si="29"/>
        <v>0</v>
      </c>
      <c r="X71">
        <f t="shared" si="30"/>
        <v>0</v>
      </c>
      <c r="AF71">
        <f t="shared" si="38"/>
        <v>0</v>
      </c>
      <c r="AH71">
        <f t="shared" si="39"/>
        <v>0</v>
      </c>
      <c r="AK71">
        <f t="shared" si="40"/>
        <v>0</v>
      </c>
      <c r="AU71">
        <f t="shared" si="31"/>
        <v>0</v>
      </c>
      <c r="AV71">
        <f t="shared" si="32"/>
        <v>0</v>
      </c>
      <c r="AW71" s="54">
        <f t="shared" si="41"/>
        <v>0</v>
      </c>
      <c r="AX71">
        <f t="shared" si="33"/>
        <v>0</v>
      </c>
      <c r="BG71">
        <f t="shared" si="34"/>
        <v>0</v>
      </c>
      <c r="BH71" s="11">
        <f t="shared" si="35"/>
        <v>0</v>
      </c>
    </row>
    <row r="72" spans="6:60" x14ac:dyDescent="0.2">
      <c r="F72">
        <f t="shared" si="23"/>
        <v>0</v>
      </c>
      <c r="G72">
        <f t="shared" si="24"/>
        <v>0</v>
      </c>
      <c r="H72">
        <f t="shared" si="25"/>
        <v>0</v>
      </c>
      <c r="I72" s="54">
        <f t="shared" si="36"/>
        <v>0</v>
      </c>
      <c r="K72">
        <f t="shared" si="26"/>
        <v>0</v>
      </c>
      <c r="L72">
        <f t="shared" si="37"/>
        <v>0</v>
      </c>
      <c r="M72" s="2">
        <f t="shared" si="27"/>
        <v>0</v>
      </c>
      <c r="T72">
        <f t="shared" si="28"/>
        <v>0</v>
      </c>
      <c r="W72">
        <f t="shared" si="29"/>
        <v>0</v>
      </c>
      <c r="X72">
        <f t="shared" si="30"/>
        <v>0</v>
      </c>
      <c r="AF72">
        <f t="shared" si="38"/>
        <v>0</v>
      </c>
      <c r="AH72">
        <f t="shared" si="39"/>
        <v>0</v>
      </c>
      <c r="AK72">
        <f t="shared" si="40"/>
        <v>0</v>
      </c>
      <c r="AU72">
        <f t="shared" si="31"/>
        <v>0</v>
      </c>
      <c r="AV72">
        <f t="shared" si="32"/>
        <v>0</v>
      </c>
      <c r="AW72" s="54">
        <f t="shared" si="41"/>
        <v>0</v>
      </c>
      <c r="AX72">
        <f t="shared" si="33"/>
        <v>0</v>
      </c>
      <c r="BG72">
        <f t="shared" si="34"/>
        <v>0</v>
      </c>
      <c r="BH72" s="11">
        <f t="shared" si="35"/>
        <v>0</v>
      </c>
    </row>
    <row r="73" spans="6:60" x14ac:dyDescent="0.2">
      <c r="F73">
        <f t="shared" si="23"/>
        <v>0</v>
      </c>
      <c r="G73">
        <f t="shared" si="24"/>
        <v>0</v>
      </c>
      <c r="H73">
        <f t="shared" si="25"/>
        <v>0</v>
      </c>
      <c r="I73" s="54">
        <f t="shared" si="36"/>
        <v>0</v>
      </c>
      <c r="K73">
        <f t="shared" si="26"/>
        <v>0</v>
      </c>
      <c r="L73">
        <f t="shared" si="37"/>
        <v>0</v>
      </c>
      <c r="M73" s="2">
        <f t="shared" si="27"/>
        <v>0</v>
      </c>
      <c r="T73">
        <f t="shared" si="28"/>
        <v>0</v>
      </c>
      <c r="W73">
        <f t="shared" si="29"/>
        <v>0</v>
      </c>
      <c r="X73">
        <f t="shared" si="30"/>
        <v>0</v>
      </c>
      <c r="AF73">
        <f t="shared" si="38"/>
        <v>0</v>
      </c>
      <c r="AH73">
        <f t="shared" si="39"/>
        <v>0</v>
      </c>
      <c r="AK73">
        <f t="shared" si="40"/>
        <v>0</v>
      </c>
      <c r="AU73">
        <f t="shared" si="31"/>
        <v>0</v>
      </c>
      <c r="AV73">
        <f t="shared" si="32"/>
        <v>0</v>
      </c>
      <c r="AW73" s="54">
        <f t="shared" si="41"/>
        <v>0</v>
      </c>
      <c r="AX73">
        <f t="shared" si="33"/>
        <v>0</v>
      </c>
      <c r="BG73">
        <f t="shared" si="34"/>
        <v>0</v>
      </c>
      <c r="BH73" s="11">
        <f t="shared" si="35"/>
        <v>0</v>
      </c>
    </row>
    <row r="74" spans="6:60" x14ac:dyDescent="0.2">
      <c r="F74">
        <f t="shared" si="23"/>
        <v>0</v>
      </c>
      <c r="G74">
        <f t="shared" si="24"/>
        <v>0</v>
      </c>
      <c r="H74">
        <f t="shared" si="25"/>
        <v>0</v>
      </c>
      <c r="I74" s="54">
        <f t="shared" si="36"/>
        <v>0</v>
      </c>
      <c r="K74">
        <f t="shared" si="26"/>
        <v>0</v>
      </c>
      <c r="L74">
        <f t="shared" si="37"/>
        <v>0</v>
      </c>
      <c r="M74" s="2">
        <f t="shared" si="27"/>
        <v>0</v>
      </c>
      <c r="T74">
        <f t="shared" si="28"/>
        <v>0</v>
      </c>
      <c r="W74">
        <f t="shared" si="29"/>
        <v>0</v>
      </c>
      <c r="X74">
        <f t="shared" si="30"/>
        <v>0</v>
      </c>
      <c r="AF74">
        <f t="shared" si="38"/>
        <v>0</v>
      </c>
      <c r="AH74">
        <f t="shared" si="39"/>
        <v>0</v>
      </c>
      <c r="AK74">
        <f t="shared" si="40"/>
        <v>0</v>
      </c>
      <c r="AU74">
        <f t="shared" si="31"/>
        <v>0</v>
      </c>
      <c r="AV74">
        <f t="shared" si="32"/>
        <v>0</v>
      </c>
      <c r="AW74" s="54">
        <f t="shared" si="41"/>
        <v>0</v>
      </c>
      <c r="AX74">
        <f t="shared" si="33"/>
        <v>0</v>
      </c>
      <c r="BG74">
        <f t="shared" si="34"/>
        <v>0</v>
      </c>
      <c r="BH74" s="11">
        <f t="shared" si="35"/>
        <v>0</v>
      </c>
    </row>
    <row r="75" spans="6:60" x14ac:dyDescent="0.2">
      <c r="F75">
        <f t="shared" si="23"/>
        <v>0</v>
      </c>
      <c r="G75">
        <f t="shared" si="24"/>
        <v>0</v>
      </c>
      <c r="H75">
        <f t="shared" si="25"/>
        <v>0</v>
      </c>
      <c r="I75" s="54">
        <f t="shared" si="36"/>
        <v>0</v>
      </c>
      <c r="K75">
        <f t="shared" si="26"/>
        <v>0</v>
      </c>
      <c r="L75">
        <f t="shared" si="37"/>
        <v>0</v>
      </c>
      <c r="M75" s="2">
        <f t="shared" si="27"/>
        <v>0</v>
      </c>
      <c r="T75">
        <f t="shared" si="28"/>
        <v>0</v>
      </c>
      <c r="W75">
        <f t="shared" si="29"/>
        <v>0</v>
      </c>
      <c r="X75">
        <f t="shared" si="30"/>
        <v>0</v>
      </c>
      <c r="AF75">
        <f t="shared" si="38"/>
        <v>0</v>
      </c>
      <c r="AH75">
        <f t="shared" si="39"/>
        <v>0</v>
      </c>
      <c r="AK75">
        <f t="shared" si="40"/>
        <v>0</v>
      </c>
      <c r="AU75">
        <f t="shared" si="31"/>
        <v>0</v>
      </c>
      <c r="AV75">
        <f t="shared" si="32"/>
        <v>0</v>
      </c>
      <c r="AW75" s="54">
        <f t="shared" si="41"/>
        <v>0</v>
      </c>
      <c r="AX75">
        <f t="shared" si="33"/>
        <v>0</v>
      </c>
      <c r="BG75">
        <f t="shared" si="34"/>
        <v>0</v>
      </c>
      <c r="BH75" s="11">
        <f t="shared" si="35"/>
        <v>0</v>
      </c>
    </row>
    <row r="76" spans="6:60" x14ac:dyDescent="0.2">
      <c r="F76">
        <f t="shared" si="23"/>
        <v>0</v>
      </c>
      <c r="G76">
        <f t="shared" si="24"/>
        <v>0</v>
      </c>
      <c r="H76">
        <f t="shared" si="25"/>
        <v>0</v>
      </c>
      <c r="I76" s="54">
        <f t="shared" si="36"/>
        <v>0</v>
      </c>
      <c r="K76">
        <f t="shared" si="26"/>
        <v>0</v>
      </c>
      <c r="L76">
        <f t="shared" si="37"/>
        <v>0</v>
      </c>
      <c r="M76" s="2">
        <f t="shared" si="27"/>
        <v>0</v>
      </c>
      <c r="T76">
        <f t="shared" si="28"/>
        <v>0</v>
      </c>
      <c r="W76">
        <f t="shared" si="29"/>
        <v>0</v>
      </c>
      <c r="X76">
        <f t="shared" si="30"/>
        <v>0</v>
      </c>
      <c r="AF76">
        <f t="shared" si="38"/>
        <v>0</v>
      </c>
      <c r="AH76">
        <f t="shared" si="39"/>
        <v>0</v>
      </c>
      <c r="AK76">
        <f t="shared" si="40"/>
        <v>0</v>
      </c>
      <c r="AU76">
        <f t="shared" si="31"/>
        <v>0</v>
      </c>
      <c r="AV76">
        <f t="shared" si="32"/>
        <v>0</v>
      </c>
      <c r="AW76" s="54">
        <f t="shared" si="41"/>
        <v>0</v>
      </c>
      <c r="AX76">
        <f t="shared" si="33"/>
        <v>0</v>
      </c>
      <c r="BG76">
        <f t="shared" si="34"/>
        <v>0</v>
      </c>
      <c r="BH76" s="11">
        <f t="shared" si="35"/>
        <v>0</v>
      </c>
    </row>
    <row r="77" spans="6:60" x14ac:dyDescent="0.2">
      <c r="F77">
        <f t="shared" si="23"/>
        <v>0</v>
      </c>
      <c r="G77">
        <f t="shared" si="24"/>
        <v>0</v>
      </c>
      <c r="H77">
        <f t="shared" si="25"/>
        <v>0</v>
      </c>
      <c r="I77" s="54">
        <f t="shared" si="36"/>
        <v>0</v>
      </c>
      <c r="K77">
        <f t="shared" si="26"/>
        <v>0</v>
      </c>
      <c r="L77">
        <f t="shared" si="37"/>
        <v>0</v>
      </c>
      <c r="M77" s="2">
        <f t="shared" si="27"/>
        <v>0</v>
      </c>
      <c r="T77">
        <f t="shared" si="28"/>
        <v>0</v>
      </c>
      <c r="W77">
        <f t="shared" si="29"/>
        <v>0</v>
      </c>
      <c r="X77">
        <f t="shared" si="30"/>
        <v>0</v>
      </c>
      <c r="AF77">
        <f t="shared" si="38"/>
        <v>0</v>
      </c>
      <c r="AH77">
        <f t="shared" si="39"/>
        <v>0</v>
      </c>
      <c r="AK77">
        <f t="shared" si="40"/>
        <v>0</v>
      </c>
      <c r="AU77">
        <f t="shared" si="31"/>
        <v>0</v>
      </c>
      <c r="AV77">
        <f t="shared" si="32"/>
        <v>0</v>
      </c>
      <c r="AW77" s="54">
        <f t="shared" si="41"/>
        <v>0</v>
      </c>
      <c r="AX77">
        <f t="shared" si="33"/>
        <v>0</v>
      </c>
      <c r="BG77">
        <f t="shared" si="34"/>
        <v>0</v>
      </c>
      <c r="BH77" s="11">
        <f t="shared" si="35"/>
        <v>0</v>
      </c>
    </row>
    <row r="78" spans="6:60" x14ac:dyDescent="0.2">
      <c r="F78">
        <f t="shared" si="23"/>
        <v>0</v>
      </c>
      <c r="G78">
        <f t="shared" si="24"/>
        <v>0</v>
      </c>
      <c r="H78">
        <f t="shared" si="25"/>
        <v>0</v>
      </c>
      <c r="I78" s="54">
        <f t="shared" si="36"/>
        <v>0</v>
      </c>
      <c r="K78">
        <f t="shared" si="26"/>
        <v>0</v>
      </c>
      <c r="L78">
        <f t="shared" si="37"/>
        <v>0</v>
      </c>
      <c r="M78" s="2">
        <f t="shared" si="27"/>
        <v>0</v>
      </c>
      <c r="T78">
        <f t="shared" si="28"/>
        <v>0</v>
      </c>
      <c r="W78">
        <f t="shared" si="29"/>
        <v>0</v>
      </c>
      <c r="X78">
        <f t="shared" si="30"/>
        <v>0</v>
      </c>
      <c r="AF78">
        <f t="shared" si="38"/>
        <v>0</v>
      </c>
      <c r="AH78">
        <f t="shared" si="39"/>
        <v>0</v>
      </c>
      <c r="AK78">
        <f t="shared" si="40"/>
        <v>0</v>
      </c>
      <c r="AU78">
        <f t="shared" si="31"/>
        <v>0</v>
      </c>
      <c r="AV78">
        <f t="shared" si="32"/>
        <v>0</v>
      </c>
      <c r="AW78" s="54">
        <f t="shared" si="41"/>
        <v>0</v>
      </c>
      <c r="AX78">
        <f t="shared" si="33"/>
        <v>0</v>
      </c>
      <c r="BG78">
        <f t="shared" si="34"/>
        <v>0</v>
      </c>
      <c r="BH78" s="11">
        <f t="shared" si="35"/>
        <v>0</v>
      </c>
    </row>
    <row r="79" spans="6:60" x14ac:dyDescent="0.2">
      <c r="F79">
        <f t="shared" si="23"/>
        <v>0</v>
      </c>
      <c r="G79">
        <f t="shared" si="24"/>
        <v>0</v>
      </c>
      <c r="H79">
        <f t="shared" si="25"/>
        <v>0</v>
      </c>
      <c r="I79" s="54">
        <f t="shared" si="36"/>
        <v>0</v>
      </c>
      <c r="K79">
        <f t="shared" si="26"/>
        <v>0</v>
      </c>
      <c r="L79">
        <f t="shared" si="37"/>
        <v>0</v>
      </c>
      <c r="M79" s="2">
        <f t="shared" si="27"/>
        <v>0</v>
      </c>
      <c r="T79">
        <f t="shared" si="28"/>
        <v>0</v>
      </c>
      <c r="W79">
        <f t="shared" si="29"/>
        <v>0</v>
      </c>
      <c r="X79">
        <f t="shared" si="30"/>
        <v>0</v>
      </c>
      <c r="AF79">
        <f t="shared" si="38"/>
        <v>0</v>
      </c>
      <c r="AH79">
        <f t="shared" si="39"/>
        <v>0</v>
      </c>
      <c r="AK79">
        <f t="shared" si="40"/>
        <v>0</v>
      </c>
      <c r="AU79">
        <f t="shared" si="31"/>
        <v>0</v>
      </c>
      <c r="AV79">
        <f t="shared" si="32"/>
        <v>0</v>
      </c>
      <c r="AW79" s="54">
        <f t="shared" si="41"/>
        <v>0</v>
      </c>
      <c r="AX79">
        <f t="shared" si="33"/>
        <v>0</v>
      </c>
      <c r="BG79">
        <f t="shared" si="34"/>
        <v>0</v>
      </c>
      <c r="BH79" s="11">
        <f t="shared" si="35"/>
        <v>0</v>
      </c>
    </row>
    <row r="80" spans="6:60" x14ac:dyDescent="0.2">
      <c r="F80">
        <f t="shared" si="23"/>
        <v>0</v>
      </c>
      <c r="G80">
        <f t="shared" si="24"/>
        <v>0</v>
      </c>
      <c r="H80">
        <f t="shared" si="25"/>
        <v>0</v>
      </c>
      <c r="I80" s="54">
        <f t="shared" si="36"/>
        <v>0</v>
      </c>
      <c r="K80">
        <f t="shared" si="26"/>
        <v>0</v>
      </c>
      <c r="L80">
        <f t="shared" si="37"/>
        <v>0</v>
      </c>
      <c r="M80" s="2">
        <f t="shared" si="27"/>
        <v>0</v>
      </c>
      <c r="T80">
        <f t="shared" si="28"/>
        <v>0</v>
      </c>
      <c r="W80">
        <f t="shared" si="29"/>
        <v>0</v>
      </c>
      <c r="X80">
        <f t="shared" si="30"/>
        <v>0</v>
      </c>
      <c r="AF80">
        <f t="shared" si="38"/>
        <v>0</v>
      </c>
      <c r="AH80">
        <f t="shared" si="39"/>
        <v>0</v>
      </c>
      <c r="AK80">
        <f t="shared" si="40"/>
        <v>0</v>
      </c>
      <c r="AU80">
        <f t="shared" si="31"/>
        <v>0</v>
      </c>
      <c r="AV80">
        <f t="shared" si="32"/>
        <v>0</v>
      </c>
      <c r="AW80" s="54">
        <f t="shared" si="41"/>
        <v>0</v>
      </c>
      <c r="AX80">
        <f t="shared" si="33"/>
        <v>0</v>
      </c>
      <c r="BG80">
        <f t="shared" si="34"/>
        <v>0</v>
      </c>
      <c r="BH80" s="11">
        <f t="shared" si="35"/>
        <v>0</v>
      </c>
    </row>
    <row r="81" spans="6:60" x14ac:dyDescent="0.2">
      <c r="F81">
        <f t="shared" si="23"/>
        <v>0</v>
      </c>
      <c r="G81">
        <f t="shared" si="24"/>
        <v>0</v>
      </c>
      <c r="H81">
        <f t="shared" si="25"/>
        <v>0</v>
      </c>
      <c r="I81" s="54">
        <f t="shared" si="36"/>
        <v>0</v>
      </c>
      <c r="K81">
        <f t="shared" si="26"/>
        <v>0</v>
      </c>
      <c r="L81">
        <f t="shared" si="37"/>
        <v>0</v>
      </c>
      <c r="M81" s="2">
        <f t="shared" si="27"/>
        <v>0</v>
      </c>
      <c r="T81">
        <f t="shared" si="28"/>
        <v>0</v>
      </c>
      <c r="W81">
        <f t="shared" si="29"/>
        <v>0</v>
      </c>
      <c r="X81">
        <f t="shared" si="30"/>
        <v>0</v>
      </c>
      <c r="AF81">
        <f t="shared" si="38"/>
        <v>0</v>
      </c>
      <c r="AH81">
        <f t="shared" si="39"/>
        <v>0</v>
      </c>
      <c r="AK81">
        <f t="shared" si="40"/>
        <v>0</v>
      </c>
      <c r="AU81">
        <f t="shared" si="31"/>
        <v>0</v>
      </c>
      <c r="AV81">
        <f t="shared" si="32"/>
        <v>0</v>
      </c>
      <c r="AW81" s="54">
        <f t="shared" si="41"/>
        <v>0</v>
      </c>
      <c r="AX81">
        <f t="shared" si="33"/>
        <v>0</v>
      </c>
      <c r="BG81">
        <f t="shared" si="34"/>
        <v>0</v>
      </c>
      <c r="BH81" s="11">
        <f t="shared" si="35"/>
        <v>0</v>
      </c>
    </row>
    <row r="82" spans="6:60" x14ac:dyDescent="0.2">
      <c r="F82">
        <f t="shared" si="23"/>
        <v>0</v>
      </c>
      <c r="G82">
        <f t="shared" si="24"/>
        <v>0</v>
      </c>
      <c r="H82">
        <f t="shared" si="25"/>
        <v>0</v>
      </c>
      <c r="I82" s="54">
        <f t="shared" si="36"/>
        <v>0</v>
      </c>
      <c r="K82">
        <f t="shared" si="26"/>
        <v>0</v>
      </c>
      <c r="L82">
        <f t="shared" si="37"/>
        <v>0</v>
      </c>
      <c r="M82" s="2">
        <f t="shared" si="27"/>
        <v>0</v>
      </c>
      <c r="T82">
        <f t="shared" si="28"/>
        <v>0</v>
      </c>
      <c r="W82">
        <f t="shared" si="29"/>
        <v>0</v>
      </c>
      <c r="X82">
        <f t="shared" si="30"/>
        <v>0</v>
      </c>
      <c r="AF82">
        <f t="shared" si="38"/>
        <v>0</v>
      </c>
      <c r="AH82">
        <f t="shared" si="39"/>
        <v>0</v>
      </c>
      <c r="AK82">
        <f t="shared" si="40"/>
        <v>0</v>
      </c>
      <c r="AU82">
        <f t="shared" si="31"/>
        <v>0</v>
      </c>
      <c r="AV82">
        <f t="shared" si="32"/>
        <v>0</v>
      </c>
      <c r="AW82" s="54">
        <f t="shared" si="41"/>
        <v>0</v>
      </c>
      <c r="AX82">
        <f t="shared" si="33"/>
        <v>0</v>
      </c>
      <c r="BG82">
        <f t="shared" si="34"/>
        <v>0</v>
      </c>
      <c r="BH82" s="11">
        <f t="shared" si="35"/>
        <v>0</v>
      </c>
    </row>
    <row r="83" spans="6:60" x14ac:dyDescent="0.2">
      <c r="F83">
        <f t="shared" si="23"/>
        <v>0</v>
      </c>
      <c r="G83">
        <f t="shared" si="24"/>
        <v>0</v>
      </c>
      <c r="H83">
        <f t="shared" si="25"/>
        <v>0</v>
      </c>
      <c r="I83" s="54">
        <f t="shared" si="36"/>
        <v>0</v>
      </c>
      <c r="K83">
        <f t="shared" si="26"/>
        <v>0</v>
      </c>
      <c r="L83">
        <f t="shared" si="37"/>
        <v>0</v>
      </c>
      <c r="M83" s="2">
        <f t="shared" si="27"/>
        <v>0</v>
      </c>
      <c r="T83">
        <f t="shared" si="28"/>
        <v>0</v>
      </c>
      <c r="W83">
        <f t="shared" si="29"/>
        <v>0</v>
      </c>
      <c r="X83">
        <f t="shared" si="30"/>
        <v>0</v>
      </c>
      <c r="AF83">
        <f t="shared" si="38"/>
        <v>0</v>
      </c>
      <c r="AH83">
        <f t="shared" si="39"/>
        <v>0</v>
      </c>
      <c r="AK83">
        <f t="shared" si="40"/>
        <v>0</v>
      </c>
      <c r="AU83">
        <f t="shared" si="31"/>
        <v>0</v>
      </c>
      <c r="AV83">
        <f t="shared" si="32"/>
        <v>0</v>
      </c>
      <c r="AW83" s="54">
        <f t="shared" si="41"/>
        <v>0</v>
      </c>
      <c r="AX83">
        <f t="shared" si="33"/>
        <v>0</v>
      </c>
      <c r="BG83">
        <f t="shared" si="34"/>
        <v>0</v>
      </c>
      <c r="BH83" s="11">
        <f t="shared" si="35"/>
        <v>0</v>
      </c>
    </row>
    <row r="84" spans="6:60" x14ac:dyDescent="0.2">
      <c r="F84">
        <f t="shared" si="23"/>
        <v>0</v>
      </c>
      <c r="G84">
        <f t="shared" si="24"/>
        <v>0</v>
      </c>
      <c r="H84">
        <f t="shared" si="25"/>
        <v>0</v>
      </c>
      <c r="I84" s="54">
        <f t="shared" si="36"/>
        <v>0</v>
      </c>
      <c r="K84">
        <f t="shared" si="26"/>
        <v>0</v>
      </c>
      <c r="L84">
        <f t="shared" si="37"/>
        <v>0</v>
      </c>
      <c r="M84" s="2">
        <f t="shared" si="27"/>
        <v>0</v>
      </c>
      <c r="T84">
        <f t="shared" si="28"/>
        <v>0</v>
      </c>
      <c r="W84">
        <f t="shared" si="29"/>
        <v>0</v>
      </c>
      <c r="X84">
        <f t="shared" si="30"/>
        <v>0</v>
      </c>
      <c r="AF84">
        <f t="shared" si="38"/>
        <v>0</v>
      </c>
      <c r="AH84">
        <f t="shared" si="39"/>
        <v>0</v>
      </c>
      <c r="AK84">
        <f t="shared" si="40"/>
        <v>0</v>
      </c>
      <c r="AU84">
        <f t="shared" si="31"/>
        <v>0</v>
      </c>
      <c r="AV84">
        <f t="shared" si="32"/>
        <v>0</v>
      </c>
      <c r="AW84" s="54">
        <f t="shared" si="41"/>
        <v>0</v>
      </c>
      <c r="AX84">
        <f t="shared" si="33"/>
        <v>0</v>
      </c>
      <c r="BG84">
        <f t="shared" si="34"/>
        <v>0</v>
      </c>
      <c r="BH84" s="11">
        <f t="shared" si="35"/>
        <v>0</v>
      </c>
    </row>
    <row r="85" spans="6:60" x14ac:dyDescent="0.2">
      <c r="F85">
        <f t="shared" si="23"/>
        <v>0</v>
      </c>
      <c r="G85">
        <f t="shared" si="24"/>
        <v>0</v>
      </c>
      <c r="H85">
        <f t="shared" si="25"/>
        <v>0</v>
      </c>
      <c r="I85" s="54">
        <f t="shared" si="36"/>
        <v>0</v>
      </c>
      <c r="K85">
        <f t="shared" si="26"/>
        <v>0</v>
      </c>
      <c r="L85">
        <f t="shared" si="37"/>
        <v>0</v>
      </c>
      <c r="M85" s="2">
        <f t="shared" si="27"/>
        <v>0</v>
      </c>
      <c r="T85">
        <f t="shared" si="28"/>
        <v>0</v>
      </c>
      <c r="W85">
        <f t="shared" si="29"/>
        <v>0</v>
      </c>
      <c r="X85">
        <f t="shared" si="30"/>
        <v>0</v>
      </c>
      <c r="AF85">
        <f t="shared" si="38"/>
        <v>0</v>
      </c>
      <c r="AH85">
        <f t="shared" si="39"/>
        <v>0</v>
      </c>
      <c r="AK85">
        <f t="shared" si="40"/>
        <v>0</v>
      </c>
      <c r="AU85">
        <f t="shared" si="31"/>
        <v>0</v>
      </c>
      <c r="AV85">
        <f t="shared" si="32"/>
        <v>0</v>
      </c>
      <c r="AW85" s="54">
        <f t="shared" si="41"/>
        <v>0</v>
      </c>
      <c r="AX85">
        <f t="shared" si="33"/>
        <v>0</v>
      </c>
      <c r="BG85">
        <f t="shared" si="34"/>
        <v>0</v>
      </c>
      <c r="BH85" s="11">
        <f t="shared" si="35"/>
        <v>0</v>
      </c>
    </row>
    <row r="86" spans="6:60" x14ac:dyDescent="0.2">
      <c r="F86">
        <f t="shared" si="23"/>
        <v>0</v>
      </c>
      <c r="G86">
        <f t="shared" si="24"/>
        <v>0</v>
      </c>
      <c r="H86">
        <f t="shared" si="25"/>
        <v>0</v>
      </c>
      <c r="I86" s="54">
        <f t="shared" si="36"/>
        <v>0</v>
      </c>
      <c r="K86">
        <f t="shared" si="26"/>
        <v>0</v>
      </c>
      <c r="L86">
        <f t="shared" si="37"/>
        <v>0</v>
      </c>
      <c r="M86" s="2">
        <f t="shared" si="27"/>
        <v>0</v>
      </c>
      <c r="T86">
        <f t="shared" si="28"/>
        <v>0</v>
      </c>
      <c r="W86">
        <f t="shared" si="29"/>
        <v>0</v>
      </c>
      <c r="X86">
        <f t="shared" si="30"/>
        <v>0</v>
      </c>
      <c r="AF86">
        <f t="shared" si="38"/>
        <v>0</v>
      </c>
      <c r="AH86">
        <f t="shared" si="39"/>
        <v>0</v>
      </c>
      <c r="AK86">
        <f t="shared" si="40"/>
        <v>0</v>
      </c>
      <c r="AU86">
        <f t="shared" si="31"/>
        <v>0</v>
      </c>
      <c r="AV86">
        <f t="shared" si="32"/>
        <v>0</v>
      </c>
      <c r="AW86" s="54">
        <f t="shared" si="41"/>
        <v>0</v>
      </c>
      <c r="AX86">
        <f t="shared" si="33"/>
        <v>0</v>
      </c>
      <c r="BG86">
        <f t="shared" si="34"/>
        <v>0</v>
      </c>
      <c r="BH86" s="11">
        <f t="shared" si="35"/>
        <v>0</v>
      </c>
    </row>
    <row r="87" spans="6:60" x14ac:dyDescent="0.2">
      <c r="F87">
        <f t="shared" si="23"/>
        <v>0</v>
      </c>
      <c r="G87">
        <f t="shared" si="24"/>
        <v>0</v>
      </c>
      <c r="H87">
        <f t="shared" si="25"/>
        <v>0</v>
      </c>
      <c r="I87" s="54">
        <f t="shared" si="36"/>
        <v>0</v>
      </c>
      <c r="K87">
        <f t="shared" si="26"/>
        <v>0</v>
      </c>
      <c r="L87">
        <f t="shared" si="37"/>
        <v>0</v>
      </c>
      <c r="M87" s="2">
        <f t="shared" si="27"/>
        <v>0</v>
      </c>
      <c r="T87">
        <f t="shared" si="28"/>
        <v>0</v>
      </c>
      <c r="W87">
        <f t="shared" si="29"/>
        <v>0</v>
      </c>
      <c r="X87">
        <f t="shared" si="30"/>
        <v>0</v>
      </c>
      <c r="AF87">
        <f t="shared" si="38"/>
        <v>0</v>
      </c>
      <c r="AH87">
        <f t="shared" si="39"/>
        <v>0</v>
      </c>
      <c r="AK87">
        <f t="shared" si="40"/>
        <v>0</v>
      </c>
      <c r="AU87">
        <f t="shared" si="31"/>
        <v>0</v>
      </c>
      <c r="AV87">
        <f t="shared" si="32"/>
        <v>0</v>
      </c>
      <c r="AW87" s="54">
        <f t="shared" si="41"/>
        <v>0</v>
      </c>
      <c r="AX87">
        <f t="shared" si="33"/>
        <v>0</v>
      </c>
      <c r="BG87">
        <f t="shared" si="34"/>
        <v>0</v>
      </c>
      <c r="BH87" s="11">
        <f t="shared" si="35"/>
        <v>0</v>
      </c>
    </row>
    <row r="88" spans="6:60" x14ac:dyDescent="0.2">
      <c r="F88">
        <f t="shared" si="23"/>
        <v>0</v>
      </c>
      <c r="G88">
        <f t="shared" si="24"/>
        <v>0</v>
      </c>
      <c r="H88">
        <f t="shared" si="25"/>
        <v>0</v>
      </c>
      <c r="I88" s="54">
        <f t="shared" si="36"/>
        <v>0</v>
      </c>
      <c r="K88">
        <f t="shared" si="26"/>
        <v>0</v>
      </c>
      <c r="L88">
        <f t="shared" si="37"/>
        <v>0</v>
      </c>
      <c r="M88" s="2">
        <f t="shared" si="27"/>
        <v>0</v>
      </c>
      <c r="T88">
        <f t="shared" si="28"/>
        <v>0</v>
      </c>
      <c r="W88">
        <f t="shared" si="29"/>
        <v>0</v>
      </c>
      <c r="X88">
        <f t="shared" si="30"/>
        <v>0</v>
      </c>
      <c r="AF88">
        <f t="shared" si="38"/>
        <v>0</v>
      </c>
      <c r="AH88">
        <f t="shared" si="39"/>
        <v>0</v>
      </c>
      <c r="AK88">
        <f t="shared" si="40"/>
        <v>0</v>
      </c>
      <c r="AU88">
        <f t="shared" si="31"/>
        <v>0</v>
      </c>
      <c r="AV88">
        <f t="shared" si="32"/>
        <v>0</v>
      </c>
      <c r="AW88" s="54">
        <f t="shared" si="41"/>
        <v>0</v>
      </c>
      <c r="AX88">
        <f t="shared" si="33"/>
        <v>0</v>
      </c>
      <c r="BG88">
        <f t="shared" si="34"/>
        <v>0</v>
      </c>
      <c r="BH88" s="11">
        <f t="shared" si="35"/>
        <v>0</v>
      </c>
    </row>
    <row r="89" spans="6:60" x14ac:dyDescent="0.2">
      <c r="F89">
        <f t="shared" si="23"/>
        <v>0</v>
      </c>
      <c r="G89">
        <f t="shared" si="24"/>
        <v>0</v>
      </c>
      <c r="H89">
        <f t="shared" si="25"/>
        <v>0</v>
      </c>
      <c r="I89" s="54">
        <f t="shared" si="36"/>
        <v>0</v>
      </c>
      <c r="K89">
        <f t="shared" si="26"/>
        <v>0</v>
      </c>
      <c r="L89">
        <f t="shared" si="37"/>
        <v>0</v>
      </c>
      <c r="M89" s="2">
        <f t="shared" si="27"/>
        <v>0</v>
      </c>
      <c r="T89">
        <f t="shared" si="28"/>
        <v>0</v>
      </c>
      <c r="W89">
        <f t="shared" si="29"/>
        <v>0</v>
      </c>
      <c r="X89">
        <f t="shared" si="30"/>
        <v>0</v>
      </c>
      <c r="AF89">
        <f t="shared" si="38"/>
        <v>0</v>
      </c>
      <c r="AH89">
        <f t="shared" si="39"/>
        <v>0</v>
      </c>
      <c r="AK89">
        <f t="shared" si="40"/>
        <v>0</v>
      </c>
      <c r="AU89">
        <f t="shared" si="31"/>
        <v>0</v>
      </c>
      <c r="AV89">
        <f t="shared" si="32"/>
        <v>0</v>
      </c>
      <c r="AW89" s="54">
        <f t="shared" si="41"/>
        <v>0</v>
      </c>
      <c r="AX89">
        <f t="shared" si="33"/>
        <v>0</v>
      </c>
      <c r="BG89">
        <f t="shared" si="34"/>
        <v>0</v>
      </c>
      <c r="BH89" s="11">
        <f t="shared" si="35"/>
        <v>0</v>
      </c>
    </row>
    <row r="90" spans="6:60" x14ac:dyDescent="0.2">
      <c r="F90">
        <f t="shared" si="23"/>
        <v>0</v>
      </c>
      <c r="G90">
        <f t="shared" si="24"/>
        <v>0</v>
      </c>
      <c r="H90">
        <f t="shared" si="25"/>
        <v>0</v>
      </c>
      <c r="I90" s="54">
        <f t="shared" si="36"/>
        <v>0</v>
      </c>
      <c r="K90">
        <f t="shared" si="26"/>
        <v>0</v>
      </c>
      <c r="L90">
        <f t="shared" si="37"/>
        <v>0</v>
      </c>
      <c r="M90" s="2">
        <f t="shared" si="27"/>
        <v>0</v>
      </c>
      <c r="T90">
        <f t="shared" si="28"/>
        <v>0</v>
      </c>
      <c r="W90">
        <f t="shared" si="29"/>
        <v>0</v>
      </c>
      <c r="X90">
        <f t="shared" si="30"/>
        <v>0</v>
      </c>
      <c r="AF90">
        <f t="shared" si="38"/>
        <v>0</v>
      </c>
      <c r="AH90">
        <f t="shared" si="39"/>
        <v>0</v>
      </c>
      <c r="AK90">
        <f t="shared" si="40"/>
        <v>0</v>
      </c>
      <c r="AU90">
        <f t="shared" si="31"/>
        <v>0</v>
      </c>
      <c r="AV90">
        <f t="shared" si="32"/>
        <v>0</v>
      </c>
      <c r="AW90" s="54">
        <f t="shared" si="41"/>
        <v>0</v>
      </c>
      <c r="AX90">
        <f t="shared" si="33"/>
        <v>0</v>
      </c>
      <c r="BG90">
        <f t="shared" si="34"/>
        <v>0</v>
      </c>
      <c r="BH90" s="11">
        <f t="shared" si="35"/>
        <v>0</v>
      </c>
    </row>
    <row r="91" spans="6:60" x14ac:dyDescent="0.2">
      <c r="F91">
        <f t="shared" si="23"/>
        <v>0</v>
      </c>
      <c r="G91">
        <f t="shared" si="24"/>
        <v>0</v>
      </c>
      <c r="H91">
        <f t="shared" si="25"/>
        <v>0</v>
      </c>
      <c r="I91" s="54">
        <f t="shared" si="36"/>
        <v>0</v>
      </c>
      <c r="K91">
        <f t="shared" si="26"/>
        <v>0</v>
      </c>
      <c r="L91">
        <f t="shared" si="37"/>
        <v>0</v>
      </c>
      <c r="M91" s="2">
        <f t="shared" si="27"/>
        <v>0</v>
      </c>
      <c r="T91">
        <f t="shared" si="28"/>
        <v>0</v>
      </c>
      <c r="W91">
        <f t="shared" si="29"/>
        <v>0</v>
      </c>
      <c r="X91">
        <f t="shared" si="30"/>
        <v>0</v>
      </c>
      <c r="AF91">
        <f t="shared" si="38"/>
        <v>0</v>
      </c>
      <c r="AH91">
        <f t="shared" si="39"/>
        <v>0</v>
      </c>
      <c r="AK91">
        <f t="shared" si="40"/>
        <v>0</v>
      </c>
      <c r="AU91">
        <f t="shared" si="31"/>
        <v>0</v>
      </c>
      <c r="AV91">
        <f t="shared" si="32"/>
        <v>0</v>
      </c>
      <c r="AW91" s="54">
        <f t="shared" si="41"/>
        <v>0</v>
      </c>
      <c r="AX91">
        <f t="shared" si="33"/>
        <v>0</v>
      </c>
      <c r="BG91">
        <f t="shared" si="34"/>
        <v>0</v>
      </c>
      <c r="BH91" s="11">
        <f t="shared" si="35"/>
        <v>0</v>
      </c>
    </row>
    <row r="92" spans="6:60" x14ac:dyDescent="0.2">
      <c r="F92">
        <f t="shared" si="23"/>
        <v>0</v>
      </c>
      <c r="G92">
        <f t="shared" si="24"/>
        <v>0</v>
      </c>
      <c r="H92">
        <f t="shared" si="25"/>
        <v>0</v>
      </c>
      <c r="I92" s="54">
        <f t="shared" si="36"/>
        <v>0</v>
      </c>
      <c r="K92">
        <f t="shared" si="26"/>
        <v>0</v>
      </c>
      <c r="L92">
        <f t="shared" si="37"/>
        <v>0</v>
      </c>
      <c r="M92" s="2">
        <f t="shared" si="27"/>
        <v>0</v>
      </c>
      <c r="T92">
        <f t="shared" si="28"/>
        <v>0</v>
      </c>
      <c r="W92">
        <f t="shared" si="29"/>
        <v>0</v>
      </c>
      <c r="X92">
        <f t="shared" si="30"/>
        <v>0</v>
      </c>
      <c r="AF92">
        <f t="shared" si="38"/>
        <v>0</v>
      </c>
      <c r="AH92">
        <f t="shared" si="39"/>
        <v>0</v>
      </c>
      <c r="AK92">
        <f t="shared" si="40"/>
        <v>0</v>
      </c>
      <c r="AU92">
        <f t="shared" si="31"/>
        <v>0</v>
      </c>
      <c r="AV92">
        <f t="shared" si="32"/>
        <v>0</v>
      </c>
      <c r="AW92" s="54">
        <f t="shared" si="41"/>
        <v>0</v>
      </c>
      <c r="AX92">
        <f t="shared" si="33"/>
        <v>0</v>
      </c>
      <c r="BG92">
        <f t="shared" si="34"/>
        <v>0</v>
      </c>
      <c r="BH92" s="11">
        <f t="shared" si="35"/>
        <v>0</v>
      </c>
    </row>
    <row r="93" spans="6:60" x14ac:dyDescent="0.2">
      <c r="F93">
        <f t="shared" si="23"/>
        <v>0</v>
      </c>
      <c r="G93">
        <f t="shared" si="24"/>
        <v>0</v>
      </c>
      <c r="H93">
        <f t="shared" si="25"/>
        <v>0</v>
      </c>
      <c r="I93" s="54">
        <f t="shared" si="36"/>
        <v>0</v>
      </c>
      <c r="K93">
        <f t="shared" si="26"/>
        <v>0</v>
      </c>
      <c r="L93">
        <f t="shared" si="37"/>
        <v>0</v>
      </c>
      <c r="M93" s="2">
        <f t="shared" si="27"/>
        <v>0</v>
      </c>
      <c r="T93">
        <f t="shared" si="28"/>
        <v>0</v>
      </c>
      <c r="W93">
        <f t="shared" si="29"/>
        <v>0</v>
      </c>
      <c r="X93">
        <f t="shared" si="30"/>
        <v>0</v>
      </c>
      <c r="AF93">
        <f t="shared" si="38"/>
        <v>0</v>
      </c>
      <c r="AH93">
        <f t="shared" si="39"/>
        <v>0</v>
      </c>
      <c r="AK93">
        <f t="shared" si="40"/>
        <v>0</v>
      </c>
      <c r="AU93">
        <f t="shared" si="31"/>
        <v>0</v>
      </c>
      <c r="AV93">
        <f t="shared" si="32"/>
        <v>0</v>
      </c>
      <c r="AW93" s="54">
        <f t="shared" si="41"/>
        <v>0</v>
      </c>
      <c r="AX93">
        <f t="shared" si="33"/>
        <v>0</v>
      </c>
      <c r="BG93">
        <f t="shared" si="34"/>
        <v>0</v>
      </c>
      <c r="BH93" s="11">
        <f t="shared" si="35"/>
        <v>0</v>
      </c>
    </row>
    <row r="94" spans="6:60" x14ac:dyDescent="0.2">
      <c r="F94">
        <f t="shared" si="23"/>
        <v>0</v>
      </c>
      <c r="G94">
        <f t="shared" si="24"/>
        <v>0</v>
      </c>
      <c r="H94">
        <f t="shared" si="25"/>
        <v>0</v>
      </c>
      <c r="I94" s="54">
        <f t="shared" si="36"/>
        <v>0</v>
      </c>
      <c r="K94">
        <f t="shared" si="26"/>
        <v>0</v>
      </c>
      <c r="L94">
        <f t="shared" si="37"/>
        <v>0</v>
      </c>
      <c r="M94" s="2">
        <f t="shared" si="27"/>
        <v>0</v>
      </c>
      <c r="T94">
        <f t="shared" si="28"/>
        <v>0</v>
      </c>
      <c r="W94">
        <f t="shared" si="29"/>
        <v>0</v>
      </c>
      <c r="X94">
        <f t="shared" si="30"/>
        <v>0</v>
      </c>
      <c r="AF94">
        <f t="shared" si="38"/>
        <v>0</v>
      </c>
      <c r="AH94">
        <f t="shared" si="39"/>
        <v>0</v>
      </c>
      <c r="AK94">
        <f t="shared" si="40"/>
        <v>0</v>
      </c>
      <c r="AU94">
        <f t="shared" si="31"/>
        <v>0</v>
      </c>
      <c r="AV94">
        <f t="shared" si="32"/>
        <v>0</v>
      </c>
      <c r="AW94" s="54">
        <f t="shared" si="41"/>
        <v>0</v>
      </c>
      <c r="AX94">
        <f t="shared" si="33"/>
        <v>0</v>
      </c>
      <c r="BG94">
        <f t="shared" si="34"/>
        <v>0</v>
      </c>
      <c r="BH94" s="11">
        <f t="shared" si="35"/>
        <v>0</v>
      </c>
    </row>
    <row r="95" spans="6:60" x14ac:dyDescent="0.2">
      <c r="F95">
        <f t="shared" si="23"/>
        <v>0</v>
      </c>
      <c r="G95">
        <f t="shared" si="24"/>
        <v>0</v>
      </c>
      <c r="H95">
        <f t="shared" si="25"/>
        <v>0</v>
      </c>
      <c r="I95" s="54">
        <f t="shared" si="36"/>
        <v>0</v>
      </c>
      <c r="K95">
        <f t="shared" si="26"/>
        <v>0</v>
      </c>
      <c r="L95">
        <f t="shared" si="37"/>
        <v>0</v>
      </c>
      <c r="M95" s="2">
        <f t="shared" si="27"/>
        <v>0</v>
      </c>
      <c r="T95">
        <f t="shared" si="28"/>
        <v>0</v>
      </c>
      <c r="W95">
        <f t="shared" si="29"/>
        <v>0</v>
      </c>
      <c r="X95">
        <f t="shared" si="30"/>
        <v>0</v>
      </c>
      <c r="AF95">
        <f t="shared" si="38"/>
        <v>0</v>
      </c>
      <c r="AH95">
        <f t="shared" si="39"/>
        <v>0</v>
      </c>
      <c r="AK95">
        <f t="shared" si="40"/>
        <v>0</v>
      </c>
      <c r="AU95">
        <f t="shared" si="31"/>
        <v>0</v>
      </c>
      <c r="AV95">
        <f t="shared" si="32"/>
        <v>0</v>
      </c>
      <c r="AW95" s="54">
        <f t="shared" si="41"/>
        <v>0</v>
      </c>
      <c r="AX95">
        <f t="shared" si="33"/>
        <v>0</v>
      </c>
      <c r="BG95">
        <f t="shared" si="34"/>
        <v>0</v>
      </c>
      <c r="BH95" s="11">
        <f t="shared" si="35"/>
        <v>0</v>
      </c>
    </row>
  </sheetData>
  <conditionalFormatting sqref="V4:V95">
    <cfRule type="cellIs" dxfId="3330" priority="100" operator="equal">
      <formula>0</formula>
    </cfRule>
  </conditionalFormatting>
  <conditionalFormatting sqref="V4:V95">
    <cfRule type="cellIs" dxfId="3329" priority="99" operator="equal">
      <formula>1</formula>
    </cfRule>
  </conditionalFormatting>
  <conditionalFormatting sqref="F4:F95">
    <cfRule type="cellIs" dxfId="3328" priority="86" operator="greaterThanOrEqual">
      <formula>2</formula>
    </cfRule>
    <cfRule type="cellIs" dxfId="3327" priority="87" operator="equal">
      <formula>1</formula>
    </cfRule>
    <cfRule type="cellIs" dxfId="3326" priority="98" operator="equal">
      <formula>0</formula>
    </cfRule>
  </conditionalFormatting>
  <conditionalFormatting sqref="G4:G95">
    <cfRule type="cellIs" dxfId="3325" priority="83" operator="greaterThan">
      <formula>20</formula>
    </cfRule>
    <cfRule type="cellIs" dxfId="3324" priority="84" operator="between">
      <formula>16</formula>
      <formula>20</formula>
    </cfRule>
    <cfRule type="cellIs" dxfId="3323" priority="85" operator="between">
      <formula>5</formula>
      <formula>15</formula>
    </cfRule>
    <cfRule type="cellIs" dxfId="3322" priority="97" operator="lessThan">
      <formula>5</formula>
    </cfRule>
  </conditionalFormatting>
  <conditionalFormatting sqref="AU4:AU95">
    <cfRule type="colorScale" priority="93">
      <colorScale>
        <cfvo type="num" val="0"/>
        <cfvo type="num" val="65"/>
        <cfvo type="num" val="100"/>
        <color rgb="FFFFCCCC"/>
        <color rgb="FFFFEB84"/>
        <color theme="9" tint="0.39997558519241921"/>
      </colorScale>
    </cfRule>
  </conditionalFormatting>
  <conditionalFormatting sqref="AV4:AX95">
    <cfRule type="colorScale" priority="92">
      <colorScale>
        <cfvo type="num" val="0"/>
        <cfvo type="num" val="8"/>
        <cfvo type="num" val="15"/>
        <color theme="9" tint="0.39997558519241921"/>
        <color rgb="FFFFEB84"/>
        <color rgb="FFFFCCCC"/>
      </colorScale>
    </cfRule>
  </conditionalFormatting>
  <conditionalFormatting sqref="AU2">
    <cfRule type="colorScale" priority="91">
      <colorScale>
        <cfvo type="num" val="0"/>
        <cfvo type="num" val="65"/>
        <cfvo type="num" val="100"/>
        <color rgb="FFFFCCCC"/>
        <color rgb="FFFFEB84"/>
        <color theme="9" tint="0.39997558519241921"/>
      </colorScale>
    </cfRule>
  </conditionalFormatting>
  <conditionalFormatting sqref="AV2">
    <cfRule type="colorScale" priority="90">
      <colorScale>
        <cfvo type="num" val="0"/>
        <cfvo type="num" val="8"/>
        <cfvo type="num" val="13"/>
        <color theme="9" tint="0.39997558519241921"/>
        <color rgb="FFFFEB84"/>
        <color rgb="FFFFCCCC"/>
      </colorScale>
    </cfRule>
  </conditionalFormatting>
  <conditionalFormatting sqref="AW2">
    <cfRule type="colorScale" priority="89">
      <colorScale>
        <cfvo type="num" val="0"/>
        <cfvo type="num" val="8"/>
        <cfvo type="num" val="13"/>
        <color theme="9" tint="0.39997558519241921"/>
        <color rgb="FFFFEB84"/>
        <color rgb="FFFFCCCC"/>
      </colorScale>
    </cfRule>
  </conditionalFormatting>
  <conditionalFormatting sqref="AX2">
    <cfRule type="colorScale" priority="88">
      <colorScale>
        <cfvo type="num" val="0"/>
        <cfvo type="num" val="8"/>
        <cfvo type="num" val="13"/>
        <color theme="9" tint="0.39997558519241921"/>
        <color rgb="FFFFEB84"/>
        <color rgb="FFFFCCCC"/>
      </colorScale>
    </cfRule>
  </conditionalFormatting>
  <conditionalFormatting sqref="N50:N95">
    <cfRule type="cellIs" dxfId="3321" priority="81" operator="equal">
      <formula>1</formula>
    </cfRule>
    <cfRule type="cellIs" dxfId="3320" priority="82" operator="notEqual">
      <formula>1</formula>
    </cfRule>
  </conditionalFormatting>
  <conditionalFormatting sqref="L2:M2 O2:AE2 AG2:AT2 AY2:BA2">
    <cfRule type="colorScale" priority="78">
      <colorScale>
        <cfvo type="num" val="0"/>
        <cfvo type="num" val="50"/>
        <cfvo type="num" val="100"/>
        <color rgb="FFFFCCCC"/>
        <color rgb="FFFFEB84"/>
        <color theme="9" tint="0.39997558519241921"/>
      </colorScale>
    </cfRule>
  </conditionalFormatting>
  <conditionalFormatting sqref="BM2">
    <cfRule type="colorScale" priority="77">
      <colorScale>
        <cfvo type="num" val="0"/>
        <cfvo type="num" val="50"/>
        <cfvo type="num" val="100"/>
        <color rgb="FFFFCCCC"/>
        <color rgb="FFFFEB84"/>
        <color theme="9" tint="0.39997558519241921"/>
      </colorScale>
    </cfRule>
  </conditionalFormatting>
  <conditionalFormatting sqref="BG49:BG95">
    <cfRule type="cellIs" dxfId="3319" priority="75" operator="greaterThanOrEqual">
      <formula>208</formula>
    </cfRule>
    <cfRule type="cellIs" dxfId="3318" priority="76" operator="lessThan">
      <formula>208</formula>
    </cfRule>
  </conditionalFormatting>
  <conditionalFormatting sqref="BG2">
    <cfRule type="cellIs" dxfId="3317" priority="73" operator="greaterThanOrEqual">
      <formula>208</formula>
    </cfRule>
    <cfRule type="cellIs" dxfId="3316" priority="74" operator="lessThan">
      <formula>208</formula>
    </cfRule>
  </conditionalFormatting>
  <conditionalFormatting sqref="BB2 BC4:BF4 BB12:BB95 BC6:BF95">
    <cfRule type="cellIs" dxfId="3315" priority="70" operator="greaterThanOrEqual">
      <formula>9</formula>
    </cfRule>
    <cfRule type="cellIs" dxfId="3314" priority="71" operator="between">
      <formula>7</formula>
      <formula>9</formula>
    </cfRule>
    <cfRule type="cellIs" dxfId="3313" priority="72" operator="lessThan">
      <formula>7</formula>
    </cfRule>
  </conditionalFormatting>
  <conditionalFormatting sqref="BC4">
    <cfRule type="colorScale" priority="69">
      <colorScale>
        <cfvo type="num" val="0"/>
        <cfvo type="percentile" val="8"/>
        <cfvo type="num" val="15"/>
        <color theme="9" tint="0.39997558519241921"/>
        <color rgb="FFFFEB84"/>
        <color rgb="FFFFCCCC"/>
      </colorScale>
    </cfRule>
  </conditionalFormatting>
  <conditionalFormatting sqref="BD4">
    <cfRule type="colorScale" priority="68">
      <colorScale>
        <cfvo type="num" val="0"/>
        <cfvo type="percentile" val="8"/>
        <cfvo type="num" val="15"/>
        <color theme="9" tint="0.39997558519241921"/>
        <color rgb="FFFFEB84"/>
        <color rgb="FFFFCCCC"/>
      </colorScale>
    </cfRule>
  </conditionalFormatting>
  <conditionalFormatting sqref="BE4">
    <cfRule type="colorScale" priority="67">
      <colorScale>
        <cfvo type="num" val="0"/>
        <cfvo type="percentile" val="8"/>
        <cfvo type="num" val="15"/>
        <color theme="9" tint="0.39997558519241921"/>
        <color rgb="FFFFEB84"/>
        <color rgb="FFFFCCCC"/>
      </colorScale>
    </cfRule>
  </conditionalFormatting>
  <conditionalFormatting sqref="BF4">
    <cfRule type="colorScale" priority="66">
      <colorScale>
        <cfvo type="num" val="0"/>
        <cfvo type="percentile" val="8"/>
        <cfvo type="num" val="15"/>
        <color theme="9" tint="0.39997558519241921"/>
        <color rgb="FFFFEB84"/>
        <color rgb="FFFFCCCC"/>
      </colorScale>
    </cfRule>
  </conditionalFormatting>
  <conditionalFormatting sqref="BC2:BF2">
    <cfRule type="cellIs" dxfId="3312" priority="63" operator="greaterThanOrEqual">
      <formula>9</formula>
    </cfRule>
    <cfRule type="cellIs" dxfId="3311" priority="64" operator="between">
      <formula>7</formula>
      <formula>9</formula>
    </cfRule>
    <cfRule type="cellIs" dxfId="3310" priority="65" operator="lessThan">
      <formula>7</formula>
    </cfRule>
  </conditionalFormatting>
  <conditionalFormatting sqref="BC5:BF5">
    <cfRule type="cellIs" dxfId="3309" priority="60" operator="greaterThanOrEqual">
      <formula>9</formula>
    </cfRule>
    <cfRule type="cellIs" dxfId="3308" priority="61" operator="between">
      <formula>7</formula>
      <formula>9</formula>
    </cfRule>
    <cfRule type="cellIs" dxfId="3307" priority="62" operator="lessThan">
      <formula>7</formula>
    </cfRule>
  </conditionalFormatting>
  <conditionalFormatting sqref="N49">
    <cfRule type="cellIs" dxfId="3306" priority="45" operator="equal">
      <formula>1</formula>
    </cfRule>
    <cfRule type="cellIs" dxfId="3305" priority="46" operator="notEqual">
      <formula>1</formula>
    </cfRule>
  </conditionalFormatting>
  <conditionalFormatting sqref="N21">
    <cfRule type="cellIs" dxfId="3304" priority="26" operator="equal">
      <formula>0</formula>
    </cfRule>
  </conditionalFormatting>
  <conditionalFormatting sqref="N21">
    <cfRule type="cellIs" dxfId="3303" priority="25" operator="equal">
      <formula>1</formula>
    </cfRule>
  </conditionalFormatting>
  <conditionalFormatting sqref="BG4:BG48">
    <cfRule type="cellIs" dxfId="3302" priority="21" operator="greaterThanOrEqual">
      <formula>208</formula>
    </cfRule>
    <cfRule type="cellIs" dxfId="3301" priority="22" operator="lessThan">
      <formula>208</formula>
    </cfRule>
  </conditionalFormatting>
  <conditionalFormatting sqref="D4:E95 W50:AE95 O4:U95 W4:X49 Z4:AE49 AG4:AT95 AY4:BA95">
    <cfRule type="cellIs" dxfId="3300" priority="18" operator="equal">
      <formula>0</formula>
    </cfRule>
  </conditionalFormatting>
  <conditionalFormatting sqref="D4:E95 W50:AE95 O4:U95 W4:X49 Z4:AE49 AG4:AT95 AY4:BA95">
    <cfRule type="cellIs" dxfId="3299" priority="17" operator="equal">
      <formula>1</formula>
    </cfRule>
  </conditionalFormatting>
  <conditionalFormatting sqref="AF4:AF95">
    <cfRule type="cellIs" dxfId="3298" priority="16" operator="equal">
      <formula>0</formula>
    </cfRule>
  </conditionalFormatting>
  <conditionalFormatting sqref="N2">
    <cfRule type="colorScale" priority="15">
      <colorScale>
        <cfvo type="num" val="0"/>
        <cfvo type="num" val="0.5"/>
        <cfvo type="num" val="1"/>
        <color rgb="FFFFCCCC"/>
        <color rgb="FFFFEB84"/>
        <color theme="9" tint="0.39997558519241921"/>
      </colorScale>
    </cfRule>
  </conditionalFormatting>
  <conditionalFormatting sqref="Y49">
    <cfRule type="cellIs" dxfId="3297" priority="14" operator="equal">
      <formula>0</formula>
    </cfRule>
  </conditionalFormatting>
  <conditionalFormatting sqref="Y49">
    <cfRule type="cellIs" dxfId="3296" priority="13" operator="equal">
      <formula>1</formula>
    </cfRule>
  </conditionalFormatting>
  <conditionalFormatting sqref="Y24">
    <cfRule type="cellIs" dxfId="3295" priority="12" operator="equal">
      <formula>0</formula>
    </cfRule>
  </conditionalFormatting>
  <conditionalFormatting sqref="Y24">
    <cfRule type="cellIs" dxfId="3294" priority="11" operator="equal">
      <formula>1</formula>
    </cfRule>
  </conditionalFormatting>
  <conditionalFormatting sqref="Y14">
    <cfRule type="cellIs" dxfId="3293" priority="10" operator="equal">
      <formula>0</formula>
    </cfRule>
  </conditionalFormatting>
  <conditionalFormatting sqref="Y14">
    <cfRule type="cellIs" dxfId="3292" priority="9" operator="equal">
      <formula>1</formula>
    </cfRule>
  </conditionalFormatting>
  <conditionalFormatting sqref="Y18">
    <cfRule type="cellIs" dxfId="3291" priority="8" operator="equal">
      <formula>0</formula>
    </cfRule>
  </conditionalFormatting>
  <conditionalFormatting sqref="Y18">
    <cfRule type="cellIs" dxfId="3290" priority="7" operator="equal">
      <formula>1</formula>
    </cfRule>
  </conditionalFormatting>
  <conditionalFormatting sqref="BB4:BB9">
    <cfRule type="cellIs" dxfId="3289" priority="4" operator="greaterThanOrEqual">
      <formula>9</formula>
    </cfRule>
    <cfRule type="cellIs" dxfId="3288" priority="5" operator="between">
      <formula>7</formula>
      <formula>9</formula>
    </cfRule>
    <cfRule type="cellIs" dxfId="3287" priority="6" operator="lessThan">
      <formula>7</formula>
    </cfRule>
  </conditionalFormatting>
  <conditionalFormatting sqref="BB10:BB11">
    <cfRule type="cellIs" dxfId="3286" priority="1" operator="greaterThanOrEqual">
      <formula>9</formula>
    </cfRule>
    <cfRule type="cellIs" dxfId="3285" priority="2" operator="between">
      <formula>7</formula>
      <formula>9</formula>
    </cfRule>
    <cfRule type="cellIs" dxfId="3284" priority="3" operator="lessThan">
      <formula>7</formula>
    </cfRule>
  </conditionalFormatting>
  <dataValidations count="2">
    <dataValidation type="time" operator="greaterThanOrEqual" allowBlank="1" showInputMessage="1" showErrorMessage="1" sqref="BH2 BH4:BH95" xr:uid="{00000000-0002-0000-0C00-000000000000}">
      <formula1>0</formula1>
    </dataValidation>
    <dataValidation type="whole" allowBlank="1" showInputMessage="1" showErrorMessage="1" sqref="AG4:AT95 D4:E95 Z25:AD95 Y49:Y95 O50:P95 N21 Q49:Q95 O4:O39 Y18:AD18 R4:V95 Y24:AD24 Y14:AD14 AE4:AE95 Z4:AD13 Z15:AD17 Z19:AD23 AY4:BA95" xr:uid="{00000000-0002-0000-0C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14">
    <pageSetUpPr fitToPage="1"/>
  </sheetPr>
  <dimension ref="A1:BO103"/>
  <sheetViews>
    <sheetView workbookViewId="0">
      <pane xSplit="2" topLeftCell="C1" activePane="topRight" state="frozen"/>
      <selection pane="topRight" activeCell="B1" sqref="B1:B1048576"/>
    </sheetView>
  </sheetViews>
  <sheetFormatPr baseColWidth="10" defaultColWidth="9.1640625" defaultRowHeight="15" x14ac:dyDescent="0.2"/>
  <cols>
    <col min="1" max="1" width="5.5" customWidth="1"/>
    <col min="2" max="2" width="34.1640625" style="240" customWidth="1"/>
    <col min="3" max="3" width="18.1640625" style="3" bestFit="1" customWidth="1"/>
    <col min="4" max="4" width="3.6640625" bestFit="1" customWidth="1"/>
    <col min="5" max="5" width="5" bestFit="1" customWidth="1"/>
    <col min="6" max="6" width="3.6640625" bestFit="1" customWidth="1"/>
    <col min="7" max="8" width="5" bestFit="1" customWidth="1"/>
    <col min="9" max="9" width="4.33203125" customWidth="1"/>
    <col min="10" max="10" width="5" bestFit="1" customWidth="1"/>
    <col min="11" max="11" width="3.6640625" customWidth="1"/>
    <col min="12" max="12" width="3.83203125" customWidth="1"/>
    <col min="13" max="13" width="3.6640625" customWidth="1"/>
    <col min="14" max="21" width="3.6640625" bestFit="1" customWidth="1"/>
    <col min="22" max="22" width="4" bestFit="1" customWidth="1"/>
    <col min="23" max="37" width="3.6640625" bestFit="1" customWidth="1"/>
    <col min="38" max="52" width="3.6640625" customWidth="1"/>
    <col min="53" max="53" width="3.33203125" customWidth="1"/>
    <col min="54" max="55" width="3.6640625" bestFit="1" customWidth="1"/>
    <col min="56" max="57" width="3.6640625" customWidth="1"/>
    <col min="58" max="58" width="3.6640625" bestFit="1" customWidth="1"/>
    <col min="59" max="59" width="4.5"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13" t="s">
        <v>103</v>
      </c>
      <c r="C2" s="13">
        <f>COUNTA(A4:A103)</f>
        <v>53</v>
      </c>
      <c r="D2" s="13">
        <f>SUM(F4:F103)</f>
        <v>55</v>
      </c>
      <c r="E2" s="13">
        <f>SUM(G4:G103)</f>
        <v>1068</v>
      </c>
      <c r="F2" s="13">
        <f>IF(D2=0,0,E2/D2)</f>
        <v>19.418181818181818</v>
      </c>
      <c r="G2" s="13">
        <f>SUM(I4:I103)</f>
        <v>5258</v>
      </c>
      <c r="H2" s="13">
        <f>SUM(J4:J103)</f>
        <v>1738</v>
      </c>
      <c r="I2" s="13">
        <f>IF(E2=0,0,H2/E2)</f>
        <v>1.6273408239700375</v>
      </c>
      <c r="J2" s="13">
        <f>SUM(L4:L103)</f>
        <v>5111</v>
      </c>
      <c r="K2" s="13">
        <f>IF(E2=0,0,J2/E2)</f>
        <v>4.785580524344569</v>
      </c>
      <c r="L2" s="13">
        <f>IF($C$2=0,0,COUNTIF(D4:D103,1)/$C$2*100)</f>
        <v>100</v>
      </c>
      <c r="M2" s="13">
        <f>IF($C$2=0,0,COUNTIF(E4:E103,1)/$C$2*100)</f>
        <v>100</v>
      </c>
      <c r="N2" s="17">
        <f>IF($C$2=0,0,SUM(N4:N103)/$C$2*100)</f>
        <v>47.169811320754718</v>
      </c>
      <c r="O2" s="13">
        <f>IF($C$2=0,0,COUNTIF(O4:O103,1)/$C$2*100)</f>
        <v>84.905660377358487</v>
      </c>
      <c r="P2" s="13">
        <f>IF($C$2=0,0,COUNTIF(P4:P103,1)/$C$2*100)</f>
        <v>90.566037735849065</v>
      </c>
      <c r="Q2" s="13">
        <f>IF($C$2=0,0,COUNTIF(Q4:Q103,1)/$C$2*100)</f>
        <v>52.830188679245282</v>
      </c>
      <c r="R2" s="13">
        <f>IF($C$2=0,0,COUNTIF(R4:R103,1)/$C$2*100)</f>
        <v>94.339622641509436</v>
      </c>
      <c r="S2" s="13">
        <f t="shared" ref="S2:AT2" si="0">IF($C$2=0,0,COUNTIF(S4:S103,1)/$C$2*100)</f>
        <v>100</v>
      </c>
      <c r="T2" s="13">
        <f t="shared" si="0"/>
        <v>49.056603773584904</v>
      </c>
      <c r="U2" s="13">
        <f>IF($C$2=0,0,COUNTIF(U4:U103,1)/$C$2*100)</f>
        <v>100</v>
      </c>
      <c r="V2" s="13">
        <f>IF(COUNTIF(U4:U102,0)=0,100,(COUNTIFS(V4:V102,1,U4:U102,0)/COUNTIF(U4:U102,0))*100)</f>
        <v>100</v>
      </c>
      <c r="W2" s="13">
        <f t="shared" si="0"/>
        <v>43.39622641509434</v>
      </c>
      <c r="X2" s="13">
        <f t="shared" si="0"/>
        <v>100</v>
      </c>
      <c r="Y2" s="13">
        <f t="shared" si="0"/>
        <v>90.566037735849065</v>
      </c>
      <c r="Z2" s="13">
        <f t="shared" si="0"/>
        <v>100</v>
      </c>
      <c r="AA2" s="13">
        <f t="shared" si="0"/>
        <v>90.566037735849065</v>
      </c>
      <c r="AB2" s="13">
        <f t="shared" si="0"/>
        <v>98.113207547169807</v>
      </c>
      <c r="AC2" s="13">
        <f t="shared" si="0"/>
        <v>100</v>
      </c>
      <c r="AD2" s="13">
        <f t="shared" si="0"/>
        <v>98.113207547169807</v>
      </c>
      <c r="AE2" s="13">
        <f t="shared" si="0"/>
        <v>100</v>
      </c>
      <c r="AF2" s="13">
        <f>SUM(AF4:AF103)</f>
        <v>144</v>
      </c>
      <c r="AG2" s="13">
        <f t="shared" si="0"/>
        <v>98.113207547169807</v>
      </c>
      <c r="AH2" s="13">
        <f t="shared" si="0"/>
        <v>100</v>
      </c>
      <c r="AI2" s="13">
        <f t="shared" si="0"/>
        <v>64.15094339622641</v>
      </c>
      <c r="AJ2" s="13">
        <f t="shared" si="0"/>
        <v>100</v>
      </c>
      <c r="AK2" s="13">
        <f t="shared" si="0"/>
        <v>98.113207547169807</v>
      </c>
      <c r="AL2" s="13">
        <f t="shared" si="0"/>
        <v>90.566037735849065</v>
      </c>
      <c r="AM2" s="13">
        <f t="shared" si="0"/>
        <v>11.320754716981133</v>
      </c>
      <c r="AN2" s="13">
        <f t="shared" si="0"/>
        <v>83.018867924528308</v>
      </c>
      <c r="AO2" s="13">
        <f t="shared" si="0"/>
        <v>11.320754716981133</v>
      </c>
      <c r="AP2" s="13">
        <f t="shared" si="0"/>
        <v>100</v>
      </c>
      <c r="AQ2" s="13">
        <f t="shared" si="0"/>
        <v>100</v>
      </c>
      <c r="AR2" s="13">
        <f t="shared" si="0"/>
        <v>90.566037735849065</v>
      </c>
      <c r="AS2" s="13">
        <f t="shared" si="0"/>
        <v>92.452830188679243</v>
      </c>
      <c r="AT2" s="13">
        <f t="shared" si="0"/>
        <v>100</v>
      </c>
      <c r="AU2" s="14">
        <f>IF(E2=0,0,(206.835-(84.6*(I2))-(1.015*(F2))))</f>
        <v>49.452511746680301</v>
      </c>
      <c r="AV2" s="14">
        <f>IF(E2=0,0,(0.39*F2)+(11.8*I2)-15.59)</f>
        <v>11.185712631937353</v>
      </c>
      <c r="AW2" s="14">
        <f>IF(E2=0,0,((0.0588*K2*100)-(0.296*(D2/E2)*100)-15.8))</f>
        <v>10.814868913857676</v>
      </c>
      <c r="AX2" s="14">
        <f>IF(G2=0,0,(4.71*K2)+(0.5*F2)-21.43)</f>
        <v>10.819175178753831</v>
      </c>
      <c r="AY2" s="13">
        <f t="shared" ref="AY2:BA2" si="1">IF($C$2=0,0,COUNTIF(AY4:AY103,1)/$C$2*100)</f>
        <v>100</v>
      </c>
      <c r="AZ2" s="13">
        <f t="shared" si="1"/>
        <v>100</v>
      </c>
      <c r="BA2" s="13">
        <f t="shared" si="1"/>
        <v>100</v>
      </c>
      <c r="BG2" s="14">
        <f>IF(E2=0,0,AF2/E2*1000)</f>
        <v>134.83146067415731</v>
      </c>
      <c r="BH2" s="15">
        <f>E2/200/24/60</f>
        <v>3.7083333333333334E-3</v>
      </c>
      <c r="BI2" s="15">
        <f>IF($C$2=0,0,BH2/$C$2)</f>
        <v>6.9968553459119495E-5</v>
      </c>
      <c r="BJ2" s="13">
        <f>IF($C$2=0,0,D2/$C$2)</f>
        <v>1.0377358490566038</v>
      </c>
      <c r="BK2" s="13">
        <f>IF($C$2=0,0,E2/$C$2)</f>
        <v>20.150943396226417</v>
      </c>
      <c r="BL2" s="13">
        <f>IF($C$2=0,0,AF2/$C$2)</f>
        <v>2.7169811320754715</v>
      </c>
      <c r="BM2" s="13">
        <f>(0.5*W2)+(0.5*X2)</f>
        <v>71.698113207547166</v>
      </c>
      <c r="BN2" s="13">
        <f>IF(C2=0,0,J2/G2*100)</f>
        <v>97.204260174971466</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48" x14ac:dyDescent="0.2">
      <c r="A4" s="3" t="s">
        <v>157</v>
      </c>
      <c r="B4" s="20" t="s">
        <v>1484</v>
      </c>
      <c r="C4" s="3" t="s">
        <v>207</v>
      </c>
      <c r="D4">
        <v>1</v>
      </c>
      <c r="E4">
        <v>1</v>
      </c>
      <c r="F4">
        <f>IF(B4="",0,(LEN(B4)-LEN(SUBSTITUTE(B4,". ","."))+1))</f>
        <v>1</v>
      </c>
      <c r="G4">
        <f>IF(B4="",0,LEN(B4)-LEN(SUBSTITUTE(B4," ",""))+1)</f>
        <v>17</v>
      </c>
      <c r="H4">
        <f>IF(F4=0,0,G4/F4)</f>
        <v>17</v>
      </c>
      <c r="I4">
        <f>LEN(SUBSTITUTE(B4," ",""))</f>
        <v>87</v>
      </c>
      <c r="J4">
        <v>28</v>
      </c>
      <c r="K4">
        <f>IF(G4=0,0,J4/G4)</f>
        <v>1.6470588235294117</v>
      </c>
      <c r="L4">
        <f>LEN(SUBSTITUTE(SUBSTITUTE(SUBSTITUTE(SUBSTITUTE(SUBSTITUTE(SUBSTITUTE(SUBSTITUTE(SUBSTITUTE(SUBSTITUTE(SUBSTITUTE(SUBSTITUTE(SUBSTITUTE(SUBSTITUTE(SUBSTITUTE(SUBSTITUTE(SUBSTITUTE(SUBSTITUTE(SUBSTITUTE(SUBSTITUTE(B4," ",""),".",""),",",""),"?",""),"!",""),";",""),"(",""),")",""),"[",""),"]",""),"-",""),"{",""),"}",""),"/",""),"+",""),"*",""),"_",""),"&amp;",""),"#",""))</f>
        <v>85</v>
      </c>
      <c r="M4" s="2">
        <f>IF(G4=0,0,L4/G4)</f>
        <v>5</v>
      </c>
      <c r="N4" s="30">
        <v>1</v>
      </c>
      <c r="O4">
        <v>1</v>
      </c>
      <c r="P4" s="32">
        <v>1</v>
      </c>
      <c r="Q4" s="31">
        <v>0</v>
      </c>
      <c r="R4">
        <v>1</v>
      </c>
      <c r="S4">
        <v>1</v>
      </c>
      <c r="T4">
        <f>QUOTIENT((Q4+R4+S4),3)</f>
        <v>0</v>
      </c>
      <c r="U4">
        <v>1</v>
      </c>
      <c r="V4">
        <v>1</v>
      </c>
      <c r="W4">
        <f>QUOTIENT((P4+T4),2)</f>
        <v>0</v>
      </c>
      <c r="X4">
        <f>IF(U4=1,1,IF(V4=1,1,0))</f>
        <v>1</v>
      </c>
      <c r="Y4">
        <v>1</v>
      </c>
      <c r="Z4">
        <v>1</v>
      </c>
      <c r="AA4">
        <v>1</v>
      </c>
      <c r="AB4">
        <v>1</v>
      </c>
      <c r="AC4">
        <v>1</v>
      </c>
      <c r="AD4">
        <v>1</v>
      </c>
      <c r="AE4" s="5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2</v>
      </c>
      <c r="AG4">
        <v>1</v>
      </c>
      <c r="AH4">
        <f>IF(G4&gt;0,IF((LEN(B4)-LEN(SUBSTITUTE(B4,"/","")))&gt;0,0,1),0)</f>
        <v>1</v>
      </c>
      <c r="AI4" s="54">
        <v>1</v>
      </c>
      <c r="AJ4" s="54">
        <v>1</v>
      </c>
      <c r="AK4">
        <f>IF(G4&gt;0,IF(((LEN(B4)-LEN(SUBSTITUTE(B4,"(","")))+(LEN(B4)-LEN(SUBSTITUTE(B4,")","")))+(LEN(B4)-LEN(SUBSTITUTE(B4,"[","")))+(LEN(B4)-LEN(SUBSTITUTE(B4,"]","")))+(LEN(B4)-LEN(SUBSTITUTE(B4,"{","")))+(LEN(B4)-LEN(SUBSTITUTE(B4,"}",""))))&gt;0,0,1),0)</f>
        <v>1</v>
      </c>
      <c r="AL4">
        <v>1</v>
      </c>
      <c r="AM4">
        <v>0</v>
      </c>
      <c r="AN4">
        <v>1</v>
      </c>
      <c r="AO4" s="54">
        <v>0</v>
      </c>
      <c r="AP4">
        <v>1</v>
      </c>
      <c r="AQ4" s="54">
        <v>1</v>
      </c>
      <c r="AR4">
        <v>1</v>
      </c>
      <c r="AS4">
        <v>1</v>
      </c>
      <c r="AT4">
        <v>1</v>
      </c>
      <c r="AU4">
        <f>IF(G4=0,0,(206.835-(84.6*(K4))-(1.015*(H4))))</f>
        <v>50.238823529411803</v>
      </c>
      <c r="AV4">
        <f>IF(G4=0,0,(0.39*H4)+(11.8*K4)-15.59)</f>
        <v>10.47529411764706</v>
      </c>
      <c r="AW4">
        <f>IF(G4=0,0,((0.0588*M4*100)-(0.296*(F4/G4)*100)-15.8))</f>
        <v>11.858823529411762</v>
      </c>
      <c r="AX4">
        <f>IF(I4=0,0,(4.71*M4)+(0.5*H4)-21.43)</f>
        <v>10.619999999999997</v>
      </c>
      <c r="AY4" s="54">
        <v>1</v>
      </c>
      <c r="AZ4" s="54">
        <v>1</v>
      </c>
      <c r="BA4" s="54">
        <v>1</v>
      </c>
      <c r="BB4">
        <v>5</v>
      </c>
      <c r="BG4">
        <f t="shared" ref="BG4:BG35" si="2">IF(G4=0,0,AF4/G4*1000)</f>
        <v>117.64705882352941</v>
      </c>
      <c r="BH4" s="11">
        <f>G4/200/24/60</f>
        <v>5.902777777777778E-5</v>
      </c>
    </row>
    <row r="5" spans="1:67" ht="48" x14ac:dyDescent="0.2">
      <c r="A5" s="3" t="s">
        <v>158</v>
      </c>
      <c r="B5" s="20" t="s">
        <v>1485</v>
      </c>
      <c r="C5" s="3" t="s">
        <v>207</v>
      </c>
      <c r="D5">
        <v>1</v>
      </c>
      <c r="E5">
        <v>1</v>
      </c>
      <c r="F5">
        <f t="shared" ref="F5:F68" si="3">IF(B5="",0,(LEN(B5)-LEN(SUBSTITUTE(B5,". ","."))+1))</f>
        <v>1</v>
      </c>
      <c r="G5">
        <f t="shared" ref="G5:G68" si="4">IF(B5="",0,LEN(B5)-LEN(SUBSTITUTE(B5," ",""))+1)</f>
        <v>16</v>
      </c>
      <c r="H5">
        <f t="shared" ref="H5:H68" si="5">IF(F5=0,0,G5/F5)</f>
        <v>16</v>
      </c>
      <c r="I5" s="54">
        <f t="shared" ref="I5:I68" si="6">LEN(SUBSTITUTE(B5," ",""))</f>
        <v>78</v>
      </c>
      <c r="J5">
        <v>26</v>
      </c>
      <c r="K5">
        <f t="shared" ref="K5:K68" si="7">IF(G5=0,0,J5/G5)</f>
        <v>1.625</v>
      </c>
      <c r="L5">
        <f t="shared" ref="L5:L68" si="8">LEN(SUBSTITUTE(SUBSTITUTE(SUBSTITUTE(SUBSTITUTE(SUBSTITUTE(SUBSTITUTE(SUBSTITUTE(SUBSTITUTE(SUBSTITUTE(SUBSTITUTE(SUBSTITUTE(SUBSTITUTE(SUBSTITUTE(SUBSTITUTE(SUBSTITUTE(SUBSTITUTE(SUBSTITUTE(SUBSTITUTE(SUBSTITUTE(B5," ",""),".",""),",",""),"?",""),"!",""),";",""),"(",""),")",""),"[",""),"]",""),"-",""),"{",""),"}",""),"/",""),"+",""),"*",""),"_",""),"&amp;",""),"#",""))</f>
        <v>76</v>
      </c>
      <c r="M5" s="2">
        <f t="shared" ref="M5:M68" si="9">IF(G5=0,0,L5/G5)</f>
        <v>4.75</v>
      </c>
      <c r="N5" s="30">
        <v>1</v>
      </c>
      <c r="O5">
        <v>1</v>
      </c>
      <c r="P5" s="32">
        <v>1</v>
      </c>
      <c r="Q5" s="31">
        <v>0</v>
      </c>
      <c r="R5" s="54">
        <v>1</v>
      </c>
      <c r="S5">
        <v>1</v>
      </c>
      <c r="T5">
        <f t="shared" ref="T5:T68" si="10">QUOTIENT((Q5+R5+S5),3)</f>
        <v>0</v>
      </c>
      <c r="U5">
        <v>1</v>
      </c>
      <c r="V5">
        <v>1</v>
      </c>
      <c r="W5">
        <f t="shared" ref="W5:W68" si="11">QUOTIENT((P5+T5),2)</f>
        <v>0</v>
      </c>
      <c r="X5">
        <f t="shared" ref="X5:X68" si="12">IF(U5=1,1,IF(V5=1,1,0))</f>
        <v>1</v>
      </c>
      <c r="Y5" s="54">
        <v>1</v>
      </c>
      <c r="Z5" s="54">
        <v>1</v>
      </c>
      <c r="AA5" s="54">
        <v>1</v>
      </c>
      <c r="AB5" s="54">
        <v>1</v>
      </c>
      <c r="AC5" s="54">
        <v>1</v>
      </c>
      <c r="AD5" s="54">
        <v>1</v>
      </c>
      <c r="AE5" s="54">
        <v>1</v>
      </c>
      <c r="AF5">
        <f t="shared" ref="AF5:AF68" si="13">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2</v>
      </c>
      <c r="AG5" s="54">
        <v>1</v>
      </c>
      <c r="AH5">
        <f t="shared" ref="AH5:AH68" si="14">IF(G5&gt;0,IF((LEN(B5)-LEN(SUBSTITUTE(B5,"/","")))&gt;0,0,1),0)</f>
        <v>1</v>
      </c>
      <c r="AI5" s="54">
        <v>1</v>
      </c>
      <c r="AJ5" s="54">
        <v>1</v>
      </c>
      <c r="AK5">
        <f t="shared" ref="AK5:AK68" si="15">IF(G5&gt;0,IF(((LEN(B5)-LEN(SUBSTITUTE(B5,"(","")))+(LEN(B5)-LEN(SUBSTITUTE(B5,")","")))+(LEN(B5)-LEN(SUBSTITUTE(B5,"[","")))+(LEN(B5)-LEN(SUBSTITUTE(B5,"]","")))+(LEN(B5)-LEN(SUBSTITUTE(B5,"{","")))+(LEN(B5)-LEN(SUBSTITUTE(B5,"}",""))))&gt;0,0,1),0)</f>
        <v>1</v>
      </c>
      <c r="AL5" s="54">
        <v>1</v>
      </c>
      <c r="AM5" s="54">
        <v>0</v>
      </c>
      <c r="AN5" s="54">
        <v>1</v>
      </c>
      <c r="AO5" s="54">
        <v>0</v>
      </c>
      <c r="AP5" s="54">
        <v>1</v>
      </c>
      <c r="AQ5" s="54">
        <v>1</v>
      </c>
      <c r="AR5" s="54">
        <v>1</v>
      </c>
      <c r="AS5" s="54">
        <v>1</v>
      </c>
      <c r="AT5" s="54">
        <v>1</v>
      </c>
      <c r="AU5">
        <f t="shared" ref="AU5:AU68" si="16">IF(G5=0,0,(206.835-(84.6*(K5))-(1.015*(H5))))</f>
        <v>53.120000000000019</v>
      </c>
      <c r="AV5">
        <f t="shared" ref="AV5:AV68" si="17">IF(G5=0,0,(0.39*H5)+(11.8*K5)-15.59)</f>
        <v>9.8249999999999993</v>
      </c>
      <c r="AW5" s="54">
        <f t="shared" ref="AW5:AW68" si="18">IF(G5=0,0,((0.0588*M5*100)-(0.296*(F5/G5)*100)-15.8))</f>
        <v>10.279999999999998</v>
      </c>
      <c r="AX5">
        <f t="shared" ref="AX5:AX68" si="19">IF(I5=0,0,(4.71*M5)+(0.5*H5)-21.43)</f>
        <v>8.942499999999999</v>
      </c>
      <c r="AY5" s="54">
        <v>1</v>
      </c>
      <c r="AZ5" s="54">
        <v>1</v>
      </c>
      <c r="BA5" s="54">
        <v>1</v>
      </c>
      <c r="BB5">
        <v>5</v>
      </c>
      <c r="BG5">
        <f t="shared" si="2"/>
        <v>125</v>
      </c>
      <c r="BH5" s="11">
        <f t="shared" ref="BH5:BH68" si="20">G5/200/24/60</f>
        <v>5.5555555555555558E-5</v>
      </c>
    </row>
    <row r="6" spans="1:67" ht="48" x14ac:dyDescent="0.2">
      <c r="A6" s="3" t="s">
        <v>159</v>
      </c>
      <c r="B6" s="21" t="s">
        <v>1486</v>
      </c>
      <c r="C6" s="3" t="s">
        <v>207</v>
      </c>
      <c r="D6">
        <v>1</v>
      </c>
      <c r="E6">
        <v>1</v>
      </c>
      <c r="F6">
        <f t="shared" si="3"/>
        <v>1</v>
      </c>
      <c r="G6">
        <f t="shared" si="4"/>
        <v>16</v>
      </c>
      <c r="H6">
        <f t="shared" si="5"/>
        <v>16</v>
      </c>
      <c r="I6" s="54">
        <f t="shared" si="6"/>
        <v>76</v>
      </c>
      <c r="J6">
        <v>24</v>
      </c>
      <c r="K6">
        <f t="shared" si="7"/>
        <v>1.5</v>
      </c>
      <c r="L6">
        <f t="shared" si="8"/>
        <v>74</v>
      </c>
      <c r="M6" s="2">
        <f t="shared" si="9"/>
        <v>4.625</v>
      </c>
      <c r="N6" s="30">
        <v>1</v>
      </c>
      <c r="O6">
        <v>1</v>
      </c>
      <c r="P6" s="32">
        <v>1</v>
      </c>
      <c r="Q6" s="31">
        <v>0</v>
      </c>
      <c r="R6" s="54">
        <v>1</v>
      </c>
      <c r="S6">
        <v>1</v>
      </c>
      <c r="T6">
        <f t="shared" si="10"/>
        <v>0</v>
      </c>
      <c r="U6">
        <v>1</v>
      </c>
      <c r="V6">
        <v>1</v>
      </c>
      <c r="W6">
        <f t="shared" si="11"/>
        <v>0</v>
      </c>
      <c r="X6">
        <f t="shared" si="12"/>
        <v>1</v>
      </c>
      <c r="Y6" s="54">
        <v>1</v>
      </c>
      <c r="Z6" s="54">
        <v>1</v>
      </c>
      <c r="AA6" s="54">
        <v>1</v>
      </c>
      <c r="AB6" s="54">
        <v>1</v>
      </c>
      <c r="AC6" s="54">
        <v>1</v>
      </c>
      <c r="AD6" s="54">
        <v>1</v>
      </c>
      <c r="AE6" s="54">
        <v>1</v>
      </c>
      <c r="AF6">
        <f t="shared" si="13"/>
        <v>2</v>
      </c>
      <c r="AG6" s="54">
        <v>1</v>
      </c>
      <c r="AH6">
        <f t="shared" si="14"/>
        <v>1</v>
      </c>
      <c r="AI6" s="54">
        <v>1</v>
      </c>
      <c r="AJ6" s="54">
        <v>1</v>
      </c>
      <c r="AK6">
        <f t="shared" si="15"/>
        <v>1</v>
      </c>
      <c r="AL6" s="54">
        <v>1</v>
      </c>
      <c r="AM6" s="54">
        <v>0</v>
      </c>
      <c r="AN6" s="54">
        <v>1</v>
      </c>
      <c r="AO6" s="54">
        <v>0</v>
      </c>
      <c r="AP6" s="54">
        <v>1</v>
      </c>
      <c r="AQ6" s="54">
        <v>1</v>
      </c>
      <c r="AR6" s="54">
        <v>1</v>
      </c>
      <c r="AS6" s="54">
        <v>1</v>
      </c>
      <c r="AT6" s="54">
        <v>1</v>
      </c>
      <c r="AU6">
        <f t="shared" si="16"/>
        <v>63.695000000000022</v>
      </c>
      <c r="AV6">
        <f t="shared" si="17"/>
        <v>8.350000000000005</v>
      </c>
      <c r="AW6" s="54">
        <f t="shared" si="18"/>
        <v>9.5449999999999946</v>
      </c>
      <c r="AX6">
        <f t="shared" si="19"/>
        <v>8.3537500000000016</v>
      </c>
      <c r="AY6" s="54">
        <v>1</v>
      </c>
      <c r="AZ6" s="54">
        <v>1</v>
      </c>
      <c r="BA6" s="54">
        <v>1</v>
      </c>
      <c r="BB6">
        <v>5</v>
      </c>
      <c r="BG6">
        <f t="shared" si="2"/>
        <v>125</v>
      </c>
      <c r="BH6" s="11">
        <f t="shared" si="20"/>
        <v>5.5555555555555558E-5</v>
      </c>
      <c r="BK6" s="11"/>
      <c r="BL6" s="11"/>
    </row>
    <row r="7" spans="1:67" ht="48" x14ac:dyDescent="0.2">
      <c r="A7" s="3" t="s">
        <v>160</v>
      </c>
      <c r="B7" s="21" t="s">
        <v>1487</v>
      </c>
      <c r="C7" s="3" t="s">
        <v>207</v>
      </c>
      <c r="D7">
        <v>1</v>
      </c>
      <c r="E7">
        <v>1</v>
      </c>
      <c r="F7">
        <f t="shared" si="3"/>
        <v>1</v>
      </c>
      <c r="G7">
        <f t="shared" si="4"/>
        <v>16</v>
      </c>
      <c r="H7">
        <f t="shared" si="5"/>
        <v>16</v>
      </c>
      <c r="I7" s="54">
        <f t="shared" si="6"/>
        <v>75</v>
      </c>
      <c r="J7">
        <v>24</v>
      </c>
      <c r="K7">
        <f t="shared" si="7"/>
        <v>1.5</v>
      </c>
      <c r="L7">
        <f t="shared" si="8"/>
        <v>73</v>
      </c>
      <c r="M7" s="2">
        <f t="shared" si="9"/>
        <v>4.5625</v>
      </c>
      <c r="N7" s="30">
        <v>1</v>
      </c>
      <c r="O7">
        <v>1</v>
      </c>
      <c r="P7" s="32">
        <v>1</v>
      </c>
      <c r="Q7" s="31">
        <v>0</v>
      </c>
      <c r="R7" s="54">
        <v>1</v>
      </c>
      <c r="S7">
        <v>1</v>
      </c>
      <c r="T7">
        <f t="shared" si="10"/>
        <v>0</v>
      </c>
      <c r="U7">
        <v>1</v>
      </c>
      <c r="V7">
        <v>1</v>
      </c>
      <c r="W7">
        <f t="shared" si="11"/>
        <v>0</v>
      </c>
      <c r="X7">
        <f t="shared" si="12"/>
        <v>1</v>
      </c>
      <c r="Y7" s="54">
        <v>1</v>
      </c>
      <c r="Z7" s="54">
        <v>1</v>
      </c>
      <c r="AA7" s="54">
        <v>1</v>
      </c>
      <c r="AB7" s="54">
        <v>1</v>
      </c>
      <c r="AC7" s="54">
        <v>1</v>
      </c>
      <c r="AD7" s="54">
        <v>1</v>
      </c>
      <c r="AE7" s="54">
        <v>1</v>
      </c>
      <c r="AF7">
        <f t="shared" si="13"/>
        <v>2</v>
      </c>
      <c r="AG7" s="54">
        <v>1</v>
      </c>
      <c r="AH7">
        <f t="shared" si="14"/>
        <v>1</v>
      </c>
      <c r="AI7" s="54">
        <v>1</v>
      </c>
      <c r="AJ7" s="54">
        <v>1</v>
      </c>
      <c r="AK7">
        <f t="shared" si="15"/>
        <v>1</v>
      </c>
      <c r="AL7" s="54">
        <v>1</v>
      </c>
      <c r="AM7" s="54">
        <v>0</v>
      </c>
      <c r="AN7" s="54">
        <v>1</v>
      </c>
      <c r="AO7" s="54">
        <v>0</v>
      </c>
      <c r="AP7" s="54">
        <v>1</v>
      </c>
      <c r="AQ7" s="54">
        <v>1</v>
      </c>
      <c r="AR7" s="54">
        <v>1</v>
      </c>
      <c r="AS7" s="54">
        <v>1</v>
      </c>
      <c r="AT7" s="54">
        <v>1</v>
      </c>
      <c r="AU7">
        <f t="shared" si="16"/>
        <v>63.695000000000022</v>
      </c>
      <c r="AV7">
        <f t="shared" si="17"/>
        <v>8.350000000000005</v>
      </c>
      <c r="AW7" s="54">
        <f t="shared" si="18"/>
        <v>9.1774999999999949</v>
      </c>
      <c r="AX7">
        <f t="shared" si="19"/>
        <v>8.0593749999999993</v>
      </c>
      <c r="AY7" s="54">
        <v>1</v>
      </c>
      <c r="AZ7" s="54">
        <v>1</v>
      </c>
      <c r="BA7" s="54">
        <v>1</v>
      </c>
      <c r="BB7">
        <v>4</v>
      </c>
      <c r="BG7">
        <f t="shared" si="2"/>
        <v>125</v>
      </c>
      <c r="BH7" s="11">
        <f t="shared" si="20"/>
        <v>5.5555555555555558E-5</v>
      </c>
    </row>
    <row r="8" spans="1:67" ht="64" x14ac:dyDescent="0.2">
      <c r="A8" s="3">
        <v>2</v>
      </c>
      <c r="B8" s="20" t="s">
        <v>1488</v>
      </c>
      <c r="C8" s="3" t="s">
        <v>207</v>
      </c>
      <c r="D8">
        <v>1</v>
      </c>
      <c r="E8">
        <v>1</v>
      </c>
      <c r="F8">
        <f t="shared" si="3"/>
        <v>1</v>
      </c>
      <c r="G8">
        <f t="shared" si="4"/>
        <v>20</v>
      </c>
      <c r="H8">
        <f t="shared" si="5"/>
        <v>20</v>
      </c>
      <c r="I8" s="54">
        <f t="shared" si="6"/>
        <v>107</v>
      </c>
      <c r="J8">
        <v>35</v>
      </c>
      <c r="K8">
        <f t="shared" si="7"/>
        <v>1.75</v>
      </c>
      <c r="L8">
        <f t="shared" si="8"/>
        <v>104</v>
      </c>
      <c r="M8" s="2">
        <f t="shared" si="9"/>
        <v>5.2</v>
      </c>
      <c r="N8" s="30">
        <v>1</v>
      </c>
      <c r="O8">
        <v>1</v>
      </c>
      <c r="P8" s="32">
        <v>1</v>
      </c>
      <c r="Q8" s="31">
        <v>0</v>
      </c>
      <c r="R8" s="54">
        <v>1</v>
      </c>
      <c r="S8">
        <v>1</v>
      </c>
      <c r="T8">
        <f t="shared" si="10"/>
        <v>0</v>
      </c>
      <c r="U8">
        <v>1</v>
      </c>
      <c r="V8">
        <v>1</v>
      </c>
      <c r="W8">
        <f t="shared" si="11"/>
        <v>0</v>
      </c>
      <c r="X8">
        <f t="shared" si="12"/>
        <v>1</v>
      </c>
      <c r="Y8" s="54">
        <v>1</v>
      </c>
      <c r="Z8" s="54">
        <v>1</v>
      </c>
      <c r="AA8" s="54">
        <v>1</v>
      </c>
      <c r="AB8" s="54">
        <v>1</v>
      </c>
      <c r="AC8" s="54">
        <v>1</v>
      </c>
      <c r="AD8" s="54">
        <v>1</v>
      </c>
      <c r="AE8" s="54">
        <v>1</v>
      </c>
      <c r="AF8">
        <f t="shared" si="13"/>
        <v>3</v>
      </c>
      <c r="AG8" s="54">
        <v>1</v>
      </c>
      <c r="AH8">
        <f t="shared" si="14"/>
        <v>1</v>
      </c>
      <c r="AI8" s="54">
        <v>1</v>
      </c>
      <c r="AJ8" s="54">
        <v>1</v>
      </c>
      <c r="AK8">
        <f t="shared" si="15"/>
        <v>1</v>
      </c>
      <c r="AL8" s="54">
        <v>1</v>
      </c>
      <c r="AM8" s="54">
        <v>0</v>
      </c>
      <c r="AN8" s="54">
        <v>1</v>
      </c>
      <c r="AO8" s="54">
        <v>0</v>
      </c>
      <c r="AP8" s="54">
        <v>1</v>
      </c>
      <c r="AQ8" s="54">
        <v>1</v>
      </c>
      <c r="AR8" s="54">
        <v>1</v>
      </c>
      <c r="AS8" s="54">
        <v>1</v>
      </c>
      <c r="AT8" s="54">
        <v>1</v>
      </c>
      <c r="AU8">
        <f t="shared" si="16"/>
        <v>38.485000000000028</v>
      </c>
      <c r="AV8">
        <f t="shared" si="17"/>
        <v>12.860000000000003</v>
      </c>
      <c r="AW8" s="54">
        <f t="shared" si="18"/>
        <v>13.295999999999996</v>
      </c>
      <c r="AX8">
        <f t="shared" si="19"/>
        <v>13.062000000000005</v>
      </c>
      <c r="AY8" s="54">
        <v>1</v>
      </c>
      <c r="AZ8" s="54">
        <v>1</v>
      </c>
      <c r="BA8" s="54">
        <v>1</v>
      </c>
      <c r="BB8">
        <v>5</v>
      </c>
      <c r="BG8">
        <f t="shared" si="2"/>
        <v>150</v>
      </c>
      <c r="BH8" s="11">
        <f t="shared" si="20"/>
        <v>6.9444444444444444E-5</v>
      </c>
    </row>
    <row r="9" spans="1:67" ht="32" x14ac:dyDescent="0.2">
      <c r="A9" s="3">
        <v>3</v>
      </c>
      <c r="B9" s="20" t="s">
        <v>1489</v>
      </c>
      <c r="C9" s="3" t="s">
        <v>207</v>
      </c>
      <c r="D9">
        <v>1</v>
      </c>
      <c r="E9">
        <v>1</v>
      </c>
      <c r="F9">
        <f t="shared" si="3"/>
        <v>1</v>
      </c>
      <c r="G9">
        <f t="shared" si="4"/>
        <v>16</v>
      </c>
      <c r="H9">
        <f t="shared" si="5"/>
        <v>16</v>
      </c>
      <c r="I9" s="54">
        <f t="shared" si="6"/>
        <v>70</v>
      </c>
      <c r="J9">
        <v>22</v>
      </c>
      <c r="K9">
        <f t="shared" si="7"/>
        <v>1.375</v>
      </c>
      <c r="L9">
        <f t="shared" si="8"/>
        <v>68</v>
      </c>
      <c r="M9" s="2">
        <f t="shared" si="9"/>
        <v>4.25</v>
      </c>
      <c r="N9" s="31">
        <v>0</v>
      </c>
      <c r="O9">
        <v>1</v>
      </c>
      <c r="P9" s="32">
        <v>1</v>
      </c>
      <c r="Q9" s="31">
        <v>0</v>
      </c>
      <c r="R9" s="54">
        <v>1</v>
      </c>
      <c r="S9">
        <v>1</v>
      </c>
      <c r="T9">
        <f t="shared" si="10"/>
        <v>0</v>
      </c>
      <c r="U9">
        <v>1</v>
      </c>
      <c r="V9">
        <v>1</v>
      </c>
      <c r="W9">
        <f t="shared" si="11"/>
        <v>0</v>
      </c>
      <c r="X9">
        <f t="shared" si="12"/>
        <v>1</v>
      </c>
      <c r="Y9" s="54">
        <v>0</v>
      </c>
      <c r="Z9" s="54">
        <v>1</v>
      </c>
      <c r="AA9" s="54">
        <v>1</v>
      </c>
      <c r="AB9" s="54">
        <v>1</v>
      </c>
      <c r="AC9" s="54">
        <v>1</v>
      </c>
      <c r="AD9" s="54">
        <v>1</v>
      </c>
      <c r="AE9" s="54">
        <v>1</v>
      </c>
      <c r="AF9">
        <f t="shared" si="13"/>
        <v>2</v>
      </c>
      <c r="AG9" s="54">
        <v>1</v>
      </c>
      <c r="AH9">
        <f t="shared" si="14"/>
        <v>1</v>
      </c>
      <c r="AI9" s="54">
        <v>1</v>
      </c>
      <c r="AJ9" s="54">
        <v>1</v>
      </c>
      <c r="AK9">
        <f t="shared" si="15"/>
        <v>1</v>
      </c>
      <c r="AL9" s="54">
        <v>1</v>
      </c>
      <c r="AM9" s="54">
        <v>0</v>
      </c>
      <c r="AN9" s="54">
        <v>1</v>
      </c>
      <c r="AO9" s="54">
        <v>0</v>
      </c>
      <c r="AP9" s="54">
        <v>1</v>
      </c>
      <c r="AQ9" s="54">
        <v>1</v>
      </c>
      <c r="AR9" s="54">
        <v>1</v>
      </c>
      <c r="AS9" s="54">
        <v>1</v>
      </c>
      <c r="AT9" s="54">
        <v>1</v>
      </c>
      <c r="AU9">
        <f t="shared" si="16"/>
        <v>74.270000000000024</v>
      </c>
      <c r="AV9">
        <f t="shared" si="17"/>
        <v>6.8750000000000036</v>
      </c>
      <c r="AW9" s="54">
        <f t="shared" si="18"/>
        <v>7.3399999999999963</v>
      </c>
      <c r="AX9">
        <f t="shared" si="19"/>
        <v>6.5874999999999986</v>
      </c>
      <c r="AY9" s="54">
        <v>1</v>
      </c>
      <c r="AZ9" s="54">
        <v>1</v>
      </c>
      <c r="BA9" s="54">
        <v>1</v>
      </c>
      <c r="BB9">
        <v>2</v>
      </c>
      <c r="BG9">
        <f t="shared" si="2"/>
        <v>125</v>
      </c>
      <c r="BH9" s="11">
        <f t="shared" si="20"/>
        <v>5.5555555555555558E-5</v>
      </c>
    </row>
    <row r="10" spans="1:67" ht="48" x14ac:dyDescent="0.2">
      <c r="A10" s="3">
        <v>4</v>
      </c>
      <c r="B10" s="20" t="s">
        <v>1490</v>
      </c>
      <c r="C10" s="3" t="s">
        <v>207</v>
      </c>
      <c r="D10">
        <v>1</v>
      </c>
      <c r="E10">
        <v>1</v>
      </c>
      <c r="F10">
        <f t="shared" si="3"/>
        <v>1</v>
      </c>
      <c r="G10">
        <f t="shared" si="4"/>
        <v>18</v>
      </c>
      <c r="H10">
        <f t="shared" si="5"/>
        <v>18</v>
      </c>
      <c r="I10" s="54">
        <f t="shared" si="6"/>
        <v>95</v>
      </c>
      <c r="J10">
        <v>34</v>
      </c>
      <c r="K10">
        <f t="shared" si="7"/>
        <v>1.8888888888888888</v>
      </c>
      <c r="L10">
        <f t="shared" si="8"/>
        <v>92</v>
      </c>
      <c r="M10" s="2">
        <f t="shared" si="9"/>
        <v>5.1111111111111107</v>
      </c>
      <c r="N10" s="31">
        <v>0</v>
      </c>
      <c r="O10">
        <v>1</v>
      </c>
      <c r="P10" s="32">
        <v>1</v>
      </c>
      <c r="Q10" s="31">
        <v>0</v>
      </c>
      <c r="R10" s="54">
        <v>1</v>
      </c>
      <c r="S10">
        <v>1</v>
      </c>
      <c r="T10">
        <f t="shared" si="10"/>
        <v>0</v>
      </c>
      <c r="U10">
        <v>1</v>
      </c>
      <c r="V10">
        <v>1</v>
      </c>
      <c r="W10">
        <f t="shared" si="11"/>
        <v>0</v>
      </c>
      <c r="X10">
        <f t="shared" si="12"/>
        <v>1</v>
      </c>
      <c r="Y10" s="54">
        <v>1</v>
      </c>
      <c r="Z10" s="54">
        <v>1</v>
      </c>
      <c r="AA10" s="54">
        <v>1</v>
      </c>
      <c r="AB10" s="54">
        <v>1</v>
      </c>
      <c r="AC10" s="54">
        <v>1</v>
      </c>
      <c r="AD10" s="54">
        <v>1</v>
      </c>
      <c r="AE10" s="54">
        <v>1</v>
      </c>
      <c r="AF10">
        <f t="shared" si="13"/>
        <v>3</v>
      </c>
      <c r="AG10" s="54">
        <v>1</v>
      </c>
      <c r="AH10">
        <f t="shared" si="14"/>
        <v>1</v>
      </c>
      <c r="AI10" s="54">
        <v>1</v>
      </c>
      <c r="AJ10" s="54">
        <v>1</v>
      </c>
      <c r="AK10">
        <f t="shared" si="15"/>
        <v>1</v>
      </c>
      <c r="AL10" s="54">
        <v>1</v>
      </c>
      <c r="AM10" s="54">
        <v>0</v>
      </c>
      <c r="AN10" s="54">
        <v>1</v>
      </c>
      <c r="AO10" s="54">
        <v>0</v>
      </c>
      <c r="AP10" s="54">
        <v>1</v>
      </c>
      <c r="AQ10" s="54">
        <v>1</v>
      </c>
      <c r="AR10" s="54">
        <v>1</v>
      </c>
      <c r="AS10" s="54">
        <v>1</v>
      </c>
      <c r="AT10" s="54">
        <v>1</v>
      </c>
      <c r="AU10">
        <f t="shared" si="16"/>
        <v>28.765000000000025</v>
      </c>
      <c r="AV10">
        <f t="shared" si="17"/>
        <v>13.718888888888891</v>
      </c>
      <c r="AW10" s="54">
        <f t="shared" si="18"/>
        <v>12.608888888888885</v>
      </c>
      <c r="AX10">
        <f t="shared" si="19"/>
        <v>11.643333333333331</v>
      </c>
      <c r="AY10" s="54">
        <v>1</v>
      </c>
      <c r="AZ10" s="54">
        <v>1</v>
      </c>
      <c r="BA10" s="54">
        <v>1</v>
      </c>
      <c r="BB10">
        <v>5</v>
      </c>
      <c r="BG10">
        <f t="shared" si="2"/>
        <v>166.66666666666666</v>
      </c>
      <c r="BH10" s="11">
        <f t="shared" si="20"/>
        <v>6.2500000000000001E-5</v>
      </c>
    </row>
    <row r="11" spans="1:67" ht="48" x14ac:dyDescent="0.2">
      <c r="A11" s="3">
        <v>5</v>
      </c>
      <c r="B11" s="21" t="s">
        <v>1491</v>
      </c>
      <c r="C11" s="3" t="s">
        <v>207</v>
      </c>
      <c r="D11">
        <v>1</v>
      </c>
      <c r="E11">
        <v>1</v>
      </c>
      <c r="F11">
        <f t="shared" si="3"/>
        <v>1</v>
      </c>
      <c r="G11">
        <f t="shared" si="4"/>
        <v>19</v>
      </c>
      <c r="H11">
        <f t="shared" si="5"/>
        <v>19</v>
      </c>
      <c r="I11" s="54">
        <f t="shared" si="6"/>
        <v>97</v>
      </c>
      <c r="J11">
        <v>32</v>
      </c>
      <c r="K11">
        <f t="shared" si="7"/>
        <v>1.6842105263157894</v>
      </c>
      <c r="L11">
        <f t="shared" si="8"/>
        <v>95</v>
      </c>
      <c r="M11" s="2">
        <f t="shared" si="9"/>
        <v>5</v>
      </c>
      <c r="N11" s="30">
        <v>1</v>
      </c>
      <c r="O11">
        <v>1</v>
      </c>
      <c r="P11" s="32">
        <v>1</v>
      </c>
      <c r="Q11" s="30">
        <v>1</v>
      </c>
      <c r="R11" s="54">
        <v>1</v>
      </c>
      <c r="S11">
        <v>1</v>
      </c>
      <c r="T11">
        <f t="shared" si="10"/>
        <v>1</v>
      </c>
      <c r="U11">
        <v>1</v>
      </c>
      <c r="V11">
        <v>1</v>
      </c>
      <c r="W11">
        <f t="shared" si="11"/>
        <v>1</v>
      </c>
      <c r="X11">
        <f t="shared" si="12"/>
        <v>1</v>
      </c>
      <c r="Y11" s="54">
        <v>1</v>
      </c>
      <c r="Z11" s="54">
        <v>1</v>
      </c>
      <c r="AA11" s="54">
        <v>0</v>
      </c>
      <c r="AB11" s="54">
        <v>1</v>
      </c>
      <c r="AC11" s="54">
        <v>1</v>
      </c>
      <c r="AD11" s="54">
        <v>1</v>
      </c>
      <c r="AE11" s="54">
        <v>1</v>
      </c>
      <c r="AF11">
        <f t="shared" si="13"/>
        <v>2</v>
      </c>
      <c r="AG11" s="54">
        <v>1</v>
      </c>
      <c r="AH11">
        <f t="shared" si="14"/>
        <v>1</v>
      </c>
      <c r="AI11" s="54">
        <v>1</v>
      </c>
      <c r="AJ11" s="54">
        <v>1</v>
      </c>
      <c r="AK11">
        <f t="shared" si="15"/>
        <v>1</v>
      </c>
      <c r="AL11" s="54">
        <v>0</v>
      </c>
      <c r="AM11" s="54">
        <v>0</v>
      </c>
      <c r="AN11" s="54">
        <v>1</v>
      </c>
      <c r="AO11" s="54">
        <v>0</v>
      </c>
      <c r="AP11" s="54">
        <v>1</v>
      </c>
      <c r="AQ11" s="54">
        <v>1</v>
      </c>
      <c r="AR11" s="54">
        <v>1</v>
      </c>
      <c r="AS11" s="54">
        <v>0</v>
      </c>
      <c r="AT11" s="54">
        <v>1</v>
      </c>
      <c r="AU11">
        <f t="shared" si="16"/>
        <v>45.065789473684248</v>
      </c>
      <c r="AV11">
        <f t="shared" si="17"/>
        <v>11.693684210526317</v>
      </c>
      <c r="AW11" s="54">
        <f t="shared" si="18"/>
        <v>12.042105263157893</v>
      </c>
      <c r="AX11">
        <f t="shared" si="19"/>
        <v>11.619999999999997</v>
      </c>
      <c r="AY11" s="54">
        <v>1</v>
      </c>
      <c r="AZ11" s="54">
        <v>1</v>
      </c>
      <c r="BA11" s="54">
        <v>1</v>
      </c>
      <c r="BB11">
        <v>5</v>
      </c>
      <c r="BG11">
        <f t="shared" si="2"/>
        <v>105.26315789473684</v>
      </c>
      <c r="BH11" s="11">
        <f t="shared" si="20"/>
        <v>6.597222222222223E-5</v>
      </c>
    </row>
    <row r="12" spans="1:67" ht="80" x14ac:dyDescent="0.2">
      <c r="A12" s="3">
        <v>6</v>
      </c>
      <c r="B12" s="19" t="s">
        <v>1446</v>
      </c>
      <c r="C12" s="3" t="s">
        <v>208</v>
      </c>
      <c r="D12">
        <v>1</v>
      </c>
      <c r="E12">
        <v>1</v>
      </c>
      <c r="F12">
        <f t="shared" si="3"/>
        <v>1</v>
      </c>
      <c r="G12">
        <f t="shared" si="4"/>
        <v>35</v>
      </c>
      <c r="H12">
        <f t="shared" si="5"/>
        <v>35</v>
      </c>
      <c r="I12" s="54">
        <f t="shared" si="6"/>
        <v>185</v>
      </c>
      <c r="J12">
        <v>62</v>
      </c>
      <c r="K12">
        <f t="shared" si="7"/>
        <v>1.7714285714285714</v>
      </c>
      <c r="L12">
        <f t="shared" si="8"/>
        <v>181</v>
      </c>
      <c r="M12" s="2">
        <f t="shared" si="9"/>
        <v>5.1714285714285717</v>
      </c>
      <c r="N12" s="31">
        <v>0</v>
      </c>
      <c r="O12">
        <v>1</v>
      </c>
      <c r="P12" s="32">
        <v>1</v>
      </c>
      <c r="Q12" s="31">
        <v>0</v>
      </c>
      <c r="R12" s="54">
        <v>0</v>
      </c>
      <c r="S12">
        <v>1</v>
      </c>
      <c r="T12">
        <f t="shared" si="10"/>
        <v>0</v>
      </c>
      <c r="U12">
        <v>1</v>
      </c>
      <c r="V12">
        <v>1</v>
      </c>
      <c r="W12">
        <f t="shared" si="11"/>
        <v>0</v>
      </c>
      <c r="X12">
        <f t="shared" si="12"/>
        <v>1</v>
      </c>
      <c r="Y12" s="54">
        <v>1</v>
      </c>
      <c r="Z12" s="54">
        <v>1</v>
      </c>
      <c r="AA12" s="54">
        <v>1</v>
      </c>
      <c r="AB12" s="54">
        <v>1</v>
      </c>
      <c r="AC12" s="54">
        <v>1</v>
      </c>
      <c r="AD12" s="54">
        <v>1</v>
      </c>
      <c r="AE12" s="54">
        <v>1</v>
      </c>
      <c r="AF12">
        <f t="shared" si="13"/>
        <v>4</v>
      </c>
      <c r="AG12" s="54">
        <v>1</v>
      </c>
      <c r="AH12">
        <f t="shared" si="14"/>
        <v>1</v>
      </c>
      <c r="AI12" s="54">
        <v>0</v>
      </c>
      <c r="AJ12" s="54">
        <v>1</v>
      </c>
      <c r="AK12">
        <f t="shared" si="15"/>
        <v>1</v>
      </c>
      <c r="AL12" s="54">
        <v>1</v>
      </c>
      <c r="AM12" s="54">
        <v>0</v>
      </c>
      <c r="AN12" s="54">
        <v>1</v>
      </c>
      <c r="AO12" s="54">
        <v>0</v>
      </c>
      <c r="AP12" s="54">
        <v>1</v>
      </c>
      <c r="AQ12" s="54">
        <v>1</v>
      </c>
      <c r="AR12" s="54">
        <v>1</v>
      </c>
      <c r="AS12" s="54">
        <v>1</v>
      </c>
      <c r="AT12" s="54">
        <v>1</v>
      </c>
      <c r="AU12">
        <f t="shared" si="16"/>
        <v>21.447142857142872</v>
      </c>
      <c r="AV12">
        <f t="shared" si="17"/>
        <v>18.962857142857143</v>
      </c>
      <c r="AW12" s="54">
        <f t="shared" si="18"/>
        <v>13.762285714285714</v>
      </c>
      <c r="AX12">
        <f t="shared" si="19"/>
        <v>20.427428571428571</v>
      </c>
      <c r="AY12" s="54">
        <v>1</v>
      </c>
      <c r="AZ12" s="54">
        <v>1</v>
      </c>
      <c r="BA12" s="54">
        <v>1</v>
      </c>
      <c r="BB12">
        <v>11</v>
      </c>
      <c r="BG12">
        <f t="shared" si="2"/>
        <v>114.28571428571428</v>
      </c>
      <c r="BH12" s="11">
        <f t="shared" si="20"/>
        <v>1.2152777777777776E-4</v>
      </c>
    </row>
    <row r="13" spans="1:67" ht="48" x14ac:dyDescent="0.2">
      <c r="A13" s="3">
        <v>7</v>
      </c>
      <c r="B13" s="19" t="s">
        <v>1492</v>
      </c>
      <c r="C13" s="3" t="s">
        <v>207</v>
      </c>
      <c r="D13">
        <v>1</v>
      </c>
      <c r="E13">
        <v>1</v>
      </c>
      <c r="F13">
        <f t="shared" si="3"/>
        <v>1</v>
      </c>
      <c r="G13">
        <f t="shared" si="4"/>
        <v>13</v>
      </c>
      <c r="H13">
        <f t="shared" si="5"/>
        <v>13</v>
      </c>
      <c r="I13" s="54">
        <f t="shared" si="6"/>
        <v>77</v>
      </c>
      <c r="J13">
        <v>25</v>
      </c>
      <c r="K13">
        <f t="shared" si="7"/>
        <v>1.9230769230769231</v>
      </c>
      <c r="L13">
        <f t="shared" si="8"/>
        <v>74</v>
      </c>
      <c r="M13" s="2">
        <f t="shared" si="9"/>
        <v>5.6923076923076925</v>
      </c>
      <c r="N13" s="31">
        <v>0</v>
      </c>
      <c r="O13">
        <v>1</v>
      </c>
      <c r="P13" s="32">
        <v>1</v>
      </c>
      <c r="Q13" s="30">
        <v>1</v>
      </c>
      <c r="R13" s="54">
        <v>1</v>
      </c>
      <c r="S13">
        <v>1</v>
      </c>
      <c r="T13">
        <f t="shared" si="10"/>
        <v>1</v>
      </c>
      <c r="U13">
        <v>1</v>
      </c>
      <c r="V13">
        <v>1</v>
      </c>
      <c r="W13">
        <f t="shared" si="11"/>
        <v>1</v>
      </c>
      <c r="X13">
        <f t="shared" si="12"/>
        <v>1</v>
      </c>
      <c r="Y13" s="54">
        <v>1</v>
      </c>
      <c r="Z13" s="54">
        <v>1</v>
      </c>
      <c r="AA13" s="54">
        <v>1</v>
      </c>
      <c r="AB13" s="54">
        <v>1</v>
      </c>
      <c r="AC13" s="54">
        <v>1</v>
      </c>
      <c r="AD13" s="54">
        <v>1</v>
      </c>
      <c r="AE13" s="54">
        <v>1</v>
      </c>
      <c r="AF13">
        <f t="shared" si="13"/>
        <v>3</v>
      </c>
      <c r="AG13" s="54">
        <v>1</v>
      </c>
      <c r="AH13">
        <f t="shared" si="14"/>
        <v>1</v>
      </c>
      <c r="AI13" s="54">
        <v>1</v>
      </c>
      <c r="AJ13" s="54">
        <v>1</v>
      </c>
      <c r="AK13">
        <f t="shared" si="15"/>
        <v>1</v>
      </c>
      <c r="AL13" s="54">
        <v>1</v>
      </c>
      <c r="AM13" s="54">
        <v>0</v>
      </c>
      <c r="AN13" s="54">
        <v>1</v>
      </c>
      <c r="AO13" s="54">
        <v>0</v>
      </c>
      <c r="AP13" s="54">
        <v>1</v>
      </c>
      <c r="AQ13" s="54">
        <v>1</v>
      </c>
      <c r="AR13" s="54">
        <v>1</v>
      </c>
      <c r="AS13" s="54">
        <v>1</v>
      </c>
      <c r="AT13" s="54">
        <v>1</v>
      </c>
      <c r="AU13">
        <f t="shared" si="16"/>
        <v>30.947692307692328</v>
      </c>
      <c r="AV13">
        <f t="shared" si="17"/>
        <v>12.172307692307694</v>
      </c>
      <c r="AW13" s="54">
        <f t="shared" si="18"/>
        <v>15.393846153846152</v>
      </c>
      <c r="AX13">
        <f t="shared" si="19"/>
        <v>11.880769230769232</v>
      </c>
      <c r="AY13" s="54">
        <v>1</v>
      </c>
      <c r="AZ13" s="54">
        <v>1</v>
      </c>
      <c r="BA13" s="54">
        <v>1</v>
      </c>
      <c r="BB13">
        <v>3</v>
      </c>
      <c r="BG13">
        <f t="shared" si="2"/>
        <v>230.76923076923077</v>
      </c>
      <c r="BH13" s="11">
        <f t="shared" si="20"/>
        <v>4.5138888888888894E-5</v>
      </c>
    </row>
    <row r="14" spans="1:67" ht="80" x14ac:dyDescent="0.2">
      <c r="A14" s="3" t="s">
        <v>161</v>
      </c>
      <c r="B14" s="19" t="s">
        <v>1493</v>
      </c>
      <c r="C14" s="3" t="s">
        <v>208</v>
      </c>
      <c r="D14">
        <v>1</v>
      </c>
      <c r="E14">
        <v>1</v>
      </c>
      <c r="F14">
        <f t="shared" si="3"/>
        <v>1</v>
      </c>
      <c r="G14">
        <f t="shared" si="4"/>
        <v>32</v>
      </c>
      <c r="H14">
        <f t="shared" si="5"/>
        <v>32</v>
      </c>
      <c r="I14" s="54">
        <f t="shared" si="6"/>
        <v>164</v>
      </c>
      <c r="J14">
        <v>57</v>
      </c>
      <c r="K14">
        <f t="shared" si="7"/>
        <v>1.78125</v>
      </c>
      <c r="L14">
        <f t="shared" si="8"/>
        <v>159</v>
      </c>
      <c r="M14" s="2">
        <f t="shared" si="9"/>
        <v>4.96875</v>
      </c>
      <c r="N14" s="31">
        <v>0</v>
      </c>
      <c r="O14">
        <v>1</v>
      </c>
      <c r="P14" s="33">
        <v>0</v>
      </c>
      <c r="Q14" s="30">
        <v>1</v>
      </c>
      <c r="R14" s="54">
        <v>1</v>
      </c>
      <c r="S14">
        <v>1</v>
      </c>
      <c r="T14">
        <f t="shared" si="10"/>
        <v>1</v>
      </c>
      <c r="U14">
        <v>1</v>
      </c>
      <c r="V14">
        <v>1</v>
      </c>
      <c r="W14">
        <f t="shared" si="11"/>
        <v>0</v>
      </c>
      <c r="X14">
        <f t="shared" si="12"/>
        <v>1</v>
      </c>
      <c r="Y14" s="54">
        <v>0</v>
      </c>
      <c r="Z14" s="54">
        <v>1</v>
      </c>
      <c r="AA14" s="54">
        <v>1</v>
      </c>
      <c r="AB14" s="54">
        <v>0</v>
      </c>
      <c r="AC14" s="54">
        <v>1</v>
      </c>
      <c r="AD14" s="54">
        <v>0</v>
      </c>
      <c r="AE14" s="54">
        <v>1</v>
      </c>
      <c r="AF14">
        <f t="shared" si="13"/>
        <v>5</v>
      </c>
      <c r="AG14" s="54">
        <v>1</v>
      </c>
      <c r="AH14">
        <f t="shared" si="14"/>
        <v>1</v>
      </c>
      <c r="AI14" s="54">
        <v>0</v>
      </c>
      <c r="AJ14" s="54">
        <v>1</v>
      </c>
      <c r="AK14">
        <f t="shared" si="15"/>
        <v>1</v>
      </c>
      <c r="AL14" s="54">
        <v>1</v>
      </c>
      <c r="AM14" s="54">
        <v>0</v>
      </c>
      <c r="AN14" s="54">
        <v>1</v>
      </c>
      <c r="AO14" s="54">
        <v>0</v>
      </c>
      <c r="AP14" s="54">
        <v>1</v>
      </c>
      <c r="AQ14" s="54">
        <v>1</v>
      </c>
      <c r="AR14" s="54">
        <v>1</v>
      </c>
      <c r="AS14" s="54">
        <v>1</v>
      </c>
      <c r="AT14" s="54">
        <v>1</v>
      </c>
      <c r="AU14">
        <f t="shared" si="16"/>
        <v>23.661250000000017</v>
      </c>
      <c r="AV14">
        <f t="shared" si="17"/>
        <v>17.908750000000001</v>
      </c>
      <c r="AW14" s="54">
        <f t="shared" si="18"/>
        <v>12.491249999999997</v>
      </c>
      <c r="AX14">
        <f t="shared" si="19"/>
        <v>17.972812499999996</v>
      </c>
      <c r="AY14" s="54">
        <v>1</v>
      </c>
      <c r="AZ14" s="54">
        <v>1</v>
      </c>
      <c r="BA14" s="54">
        <v>1</v>
      </c>
      <c r="BB14">
        <v>7</v>
      </c>
      <c r="BG14">
        <f t="shared" si="2"/>
        <v>156.25</v>
      </c>
      <c r="BH14" s="11">
        <f t="shared" si="20"/>
        <v>1.1111111111111112E-4</v>
      </c>
    </row>
    <row r="15" spans="1:67" ht="48" x14ac:dyDescent="0.2">
      <c r="A15" s="3" t="s">
        <v>162</v>
      </c>
      <c r="B15" s="19" t="s">
        <v>1447</v>
      </c>
      <c r="C15" s="3" t="s">
        <v>207</v>
      </c>
      <c r="D15">
        <v>1</v>
      </c>
      <c r="E15">
        <v>1</v>
      </c>
      <c r="F15">
        <f t="shared" si="3"/>
        <v>1</v>
      </c>
      <c r="G15">
        <f t="shared" si="4"/>
        <v>15</v>
      </c>
      <c r="H15">
        <f t="shared" si="5"/>
        <v>15</v>
      </c>
      <c r="I15" s="54">
        <f t="shared" si="6"/>
        <v>78</v>
      </c>
      <c r="J15">
        <v>26</v>
      </c>
      <c r="K15">
        <f t="shared" si="7"/>
        <v>1.7333333333333334</v>
      </c>
      <c r="L15">
        <f t="shared" si="8"/>
        <v>75</v>
      </c>
      <c r="M15" s="2">
        <f t="shared" si="9"/>
        <v>5</v>
      </c>
      <c r="N15" s="31">
        <v>0</v>
      </c>
      <c r="O15">
        <v>1</v>
      </c>
      <c r="P15" s="32">
        <v>1</v>
      </c>
      <c r="Q15" s="30">
        <v>1</v>
      </c>
      <c r="R15" s="54">
        <v>1</v>
      </c>
      <c r="S15">
        <v>1</v>
      </c>
      <c r="T15">
        <f t="shared" si="10"/>
        <v>1</v>
      </c>
      <c r="U15">
        <v>1</v>
      </c>
      <c r="V15">
        <v>1</v>
      </c>
      <c r="W15">
        <f t="shared" si="11"/>
        <v>1</v>
      </c>
      <c r="X15">
        <f t="shared" si="12"/>
        <v>1</v>
      </c>
      <c r="Y15" s="54">
        <v>1</v>
      </c>
      <c r="Z15" s="54">
        <v>1</v>
      </c>
      <c r="AA15" s="54">
        <v>1</v>
      </c>
      <c r="AB15" s="54">
        <v>1</v>
      </c>
      <c r="AC15" s="54">
        <v>1</v>
      </c>
      <c r="AD15" s="54">
        <v>1</v>
      </c>
      <c r="AE15" s="54">
        <v>1</v>
      </c>
      <c r="AF15">
        <f t="shared" si="13"/>
        <v>3</v>
      </c>
      <c r="AG15" s="54">
        <v>1</v>
      </c>
      <c r="AH15">
        <f t="shared" si="14"/>
        <v>1</v>
      </c>
      <c r="AI15" s="54">
        <v>0</v>
      </c>
      <c r="AJ15" s="54">
        <v>1</v>
      </c>
      <c r="AK15">
        <f t="shared" si="15"/>
        <v>1</v>
      </c>
      <c r="AL15" s="54">
        <v>1</v>
      </c>
      <c r="AM15" s="54">
        <v>0</v>
      </c>
      <c r="AN15" s="54">
        <v>1</v>
      </c>
      <c r="AO15" s="54">
        <v>0</v>
      </c>
      <c r="AP15" s="54">
        <v>1</v>
      </c>
      <c r="AQ15" s="54">
        <v>1</v>
      </c>
      <c r="AR15" s="54">
        <v>1</v>
      </c>
      <c r="AS15" s="54">
        <v>1</v>
      </c>
      <c r="AT15" s="54">
        <v>1</v>
      </c>
      <c r="AU15">
        <f t="shared" si="16"/>
        <v>44.970000000000027</v>
      </c>
      <c r="AV15">
        <f t="shared" si="17"/>
        <v>10.713333333333338</v>
      </c>
      <c r="AW15" s="54">
        <f t="shared" si="18"/>
        <v>11.626666666666665</v>
      </c>
      <c r="AX15">
        <f t="shared" si="19"/>
        <v>9.620000000000001</v>
      </c>
      <c r="AY15" s="54">
        <v>1</v>
      </c>
      <c r="AZ15" s="54">
        <v>1</v>
      </c>
      <c r="BA15" s="54">
        <v>1</v>
      </c>
      <c r="BB15">
        <v>4</v>
      </c>
      <c r="BG15">
        <f t="shared" si="2"/>
        <v>200</v>
      </c>
      <c r="BH15" s="11">
        <f t="shared" si="20"/>
        <v>5.208333333333333E-5</v>
      </c>
    </row>
    <row r="16" spans="1:67" ht="80" x14ac:dyDescent="0.2">
      <c r="A16" s="3" t="s">
        <v>145</v>
      </c>
      <c r="B16" s="20" t="s">
        <v>1494</v>
      </c>
      <c r="C16" s="3" t="s">
        <v>208</v>
      </c>
      <c r="D16">
        <v>1</v>
      </c>
      <c r="E16">
        <v>1</v>
      </c>
      <c r="F16">
        <f t="shared" si="3"/>
        <v>1</v>
      </c>
      <c r="G16">
        <f t="shared" si="4"/>
        <v>28</v>
      </c>
      <c r="H16">
        <f t="shared" si="5"/>
        <v>28</v>
      </c>
      <c r="I16" s="54">
        <f t="shared" si="6"/>
        <v>142</v>
      </c>
      <c r="J16">
        <v>47</v>
      </c>
      <c r="K16">
        <f t="shared" si="7"/>
        <v>1.6785714285714286</v>
      </c>
      <c r="L16">
        <f t="shared" si="8"/>
        <v>140</v>
      </c>
      <c r="M16" s="2">
        <f t="shared" si="9"/>
        <v>5</v>
      </c>
      <c r="N16" s="30">
        <v>1</v>
      </c>
      <c r="O16">
        <v>1</v>
      </c>
      <c r="P16" s="32">
        <v>1</v>
      </c>
      <c r="Q16" s="30">
        <v>1</v>
      </c>
      <c r="R16" s="54">
        <v>1</v>
      </c>
      <c r="S16">
        <v>1</v>
      </c>
      <c r="T16">
        <f t="shared" si="10"/>
        <v>1</v>
      </c>
      <c r="U16">
        <v>1</v>
      </c>
      <c r="V16">
        <v>1</v>
      </c>
      <c r="W16">
        <f t="shared" si="11"/>
        <v>1</v>
      </c>
      <c r="X16">
        <f t="shared" si="12"/>
        <v>1</v>
      </c>
      <c r="Y16" s="54">
        <v>1</v>
      </c>
      <c r="Z16" s="54">
        <v>1</v>
      </c>
      <c r="AA16" s="54">
        <v>1</v>
      </c>
      <c r="AB16" s="54">
        <v>1</v>
      </c>
      <c r="AC16" s="54">
        <v>1</v>
      </c>
      <c r="AD16" s="54">
        <v>1</v>
      </c>
      <c r="AE16" s="54">
        <v>1</v>
      </c>
      <c r="AF16">
        <f t="shared" si="13"/>
        <v>2</v>
      </c>
      <c r="AG16" s="54">
        <v>1</v>
      </c>
      <c r="AH16">
        <f t="shared" si="14"/>
        <v>1</v>
      </c>
      <c r="AI16" s="54">
        <v>1</v>
      </c>
      <c r="AJ16" s="54">
        <v>1</v>
      </c>
      <c r="AK16">
        <f t="shared" si="15"/>
        <v>1</v>
      </c>
      <c r="AL16" s="54">
        <v>1</v>
      </c>
      <c r="AM16" s="54">
        <v>0</v>
      </c>
      <c r="AN16" s="54">
        <v>1</v>
      </c>
      <c r="AO16" s="54">
        <v>0</v>
      </c>
      <c r="AP16" s="54">
        <v>1</v>
      </c>
      <c r="AQ16" s="54">
        <v>1</v>
      </c>
      <c r="AR16" s="54">
        <v>1</v>
      </c>
      <c r="AS16" s="54">
        <v>1</v>
      </c>
      <c r="AT16" s="54">
        <v>1</v>
      </c>
      <c r="AU16">
        <f t="shared" si="16"/>
        <v>36.407857142857168</v>
      </c>
      <c r="AV16">
        <f t="shared" si="17"/>
        <v>15.137142857142859</v>
      </c>
      <c r="AW16" s="54">
        <f t="shared" si="18"/>
        <v>12.542857142857141</v>
      </c>
      <c r="AX16">
        <f t="shared" si="19"/>
        <v>16.119999999999997</v>
      </c>
      <c r="AY16" s="54">
        <v>1</v>
      </c>
      <c r="AZ16" s="54">
        <v>1</v>
      </c>
      <c r="BA16" s="54">
        <v>1</v>
      </c>
      <c r="BB16">
        <v>7</v>
      </c>
      <c r="BG16">
        <f t="shared" si="2"/>
        <v>71.428571428571431</v>
      </c>
      <c r="BH16" s="11">
        <f t="shared" si="20"/>
        <v>9.722222222222223E-5</v>
      </c>
    </row>
    <row r="17" spans="1:60" ht="64" x14ac:dyDescent="0.2">
      <c r="A17" s="3" t="s">
        <v>144</v>
      </c>
      <c r="B17" s="20" t="s">
        <v>1495</v>
      </c>
      <c r="C17" s="3" t="s">
        <v>208</v>
      </c>
      <c r="D17">
        <v>1</v>
      </c>
      <c r="E17">
        <v>1</v>
      </c>
      <c r="F17">
        <f t="shared" si="3"/>
        <v>1</v>
      </c>
      <c r="G17">
        <f t="shared" si="4"/>
        <v>26</v>
      </c>
      <c r="H17">
        <f t="shared" si="5"/>
        <v>26</v>
      </c>
      <c r="I17" s="54">
        <f t="shared" si="6"/>
        <v>131</v>
      </c>
      <c r="J17">
        <v>43</v>
      </c>
      <c r="K17">
        <f t="shared" si="7"/>
        <v>1.6538461538461537</v>
      </c>
      <c r="L17">
        <f t="shared" si="8"/>
        <v>128</v>
      </c>
      <c r="M17" s="2">
        <f t="shared" si="9"/>
        <v>4.9230769230769234</v>
      </c>
      <c r="N17" s="30">
        <v>1</v>
      </c>
      <c r="O17">
        <v>1</v>
      </c>
      <c r="P17" s="32">
        <v>1</v>
      </c>
      <c r="Q17" s="30">
        <v>0</v>
      </c>
      <c r="R17" s="54">
        <v>1</v>
      </c>
      <c r="S17">
        <v>1</v>
      </c>
      <c r="T17">
        <f t="shared" si="10"/>
        <v>0</v>
      </c>
      <c r="U17">
        <v>1</v>
      </c>
      <c r="V17">
        <v>1</v>
      </c>
      <c r="W17">
        <f t="shared" si="11"/>
        <v>0</v>
      </c>
      <c r="X17">
        <f t="shared" si="12"/>
        <v>1</v>
      </c>
      <c r="Y17" s="54">
        <v>1</v>
      </c>
      <c r="Z17" s="54">
        <v>1</v>
      </c>
      <c r="AA17" s="54">
        <v>1</v>
      </c>
      <c r="AB17" s="54">
        <v>1</v>
      </c>
      <c r="AC17" s="54">
        <v>1</v>
      </c>
      <c r="AD17" s="54">
        <v>1</v>
      </c>
      <c r="AE17" s="54">
        <v>1</v>
      </c>
      <c r="AF17">
        <f t="shared" si="13"/>
        <v>3</v>
      </c>
      <c r="AG17" s="54">
        <v>1</v>
      </c>
      <c r="AH17">
        <f t="shared" si="14"/>
        <v>1</v>
      </c>
      <c r="AI17" s="54">
        <v>1</v>
      </c>
      <c r="AJ17" s="54">
        <v>1</v>
      </c>
      <c r="AK17">
        <f t="shared" si="15"/>
        <v>1</v>
      </c>
      <c r="AL17" s="54">
        <v>1</v>
      </c>
      <c r="AM17" s="54">
        <v>0</v>
      </c>
      <c r="AN17" s="54">
        <v>1</v>
      </c>
      <c r="AO17" s="54">
        <v>0</v>
      </c>
      <c r="AP17" s="54">
        <v>1</v>
      </c>
      <c r="AQ17" s="54">
        <v>1</v>
      </c>
      <c r="AR17" s="54">
        <v>1</v>
      </c>
      <c r="AS17" s="54">
        <v>1</v>
      </c>
      <c r="AT17" s="54">
        <v>1</v>
      </c>
      <c r="AU17">
        <f t="shared" si="16"/>
        <v>40.529615384615411</v>
      </c>
      <c r="AV17">
        <f t="shared" si="17"/>
        <v>14.065384615384616</v>
      </c>
      <c r="AW17" s="54">
        <f t="shared" si="18"/>
        <v>12.009230769230768</v>
      </c>
      <c r="AX17">
        <f t="shared" si="19"/>
        <v>14.757692307692309</v>
      </c>
      <c r="AY17" s="54">
        <v>1</v>
      </c>
      <c r="AZ17" s="54">
        <v>1</v>
      </c>
      <c r="BA17" s="54">
        <v>1</v>
      </c>
      <c r="BB17">
        <v>5</v>
      </c>
      <c r="BG17">
        <f t="shared" si="2"/>
        <v>115.38461538461539</v>
      </c>
      <c r="BH17" s="11">
        <f t="shared" si="20"/>
        <v>9.0277777777777787E-5</v>
      </c>
    </row>
    <row r="18" spans="1:60" ht="64" x14ac:dyDescent="0.2">
      <c r="A18" s="3">
        <v>10</v>
      </c>
      <c r="B18" s="19" t="s">
        <v>1448</v>
      </c>
      <c r="C18" s="3" t="s">
        <v>207</v>
      </c>
      <c r="D18">
        <v>1</v>
      </c>
      <c r="E18">
        <v>1</v>
      </c>
      <c r="F18">
        <f t="shared" si="3"/>
        <v>1</v>
      </c>
      <c r="G18">
        <f t="shared" si="4"/>
        <v>22</v>
      </c>
      <c r="H18">
        <f t="shared" si="5"/>
        <v>22</v>
      </c>
      <c r="I18" s="54">
        <f t="shared" si="6"/>
        <v>129</v>
      </c>
      <c r="J18">
        <v>47</v>
      </c>
      <c r="K18">
        <f t="shared" si="7"/>
        <v>2.1363636363636362</v>
      </c>
      <c r="L18">
        <f t="shared" si="8"/>
        <v>127</v>
      </c>
      <c r="M18" s="2">
        <f t="shared" si="9"/>
        <v>5.7727272727272725</v>
      </c>
      <c r="N18" s="31">
        <v>0</v>
      </c>
      <c r="O18">
        <v>1</v>
      </c>
      <c r="P18" s="32">
        <v>1</v>
      </c>
      <c r="Q18" s="31">
        <v>0</v>
      </c>
      <c r="R18" s="54">
        <v>1</v>
      </c>
      <c r="S18">
        <v>1</v>
      </c>
      <c r="T18">
        <f t="shared" si="10"/>
        <v>0</v>
      </c>
      <c r="U18">
        <v>1</v>
      </c>
      <c r="V18">
        <v>1</v>
      </c>
      <c r="W18">
        <f t="shared" si="11"/>
        <v>0</v>
      </c>
      <c r="X18">
        <f t="shared" si="12"/>
        <v>1</v>
      </c>
      <c r="Y18" s="54">
        <v>1</v>
      </c>
      <c r="Z18" s="54">
        <v>1</v>
      </c>
      <c r="AA18" s="54">
        <v>1</v>
      </c>
      <c r="AB18" s="54">
        <v>1</v>
      </c>
      <c r="AC18" s="54">
        <v>1</v>
      </c>
      <c r="AD18" s="54">
        <v>1</v>
      </c>
      <c r="AE18" s="54">
        <v>1</v>
      </c>
      <c r="AF18">
        <f t="shared" si="13"/>
        <v>2</v>
      </c>
      <c r="AG18" s="54">
        <v>1</v>
      </c>
      <c r="AH18">
        <f t="shared" si="14"/>
        <v>1</v>
      </c>
      <c r="AI18" s="54">
        <v>1</v>
      </c>
      <c r="AJ18" s="54">
        <v>1</v>
      </c>
      <c r="AK18">
        <f t="shared" si="15"/>
        <v>1</v>
      </c>
      <c r="AL18" s="54">
        <v>1</v>
      </c>
      <c r="AM18" s="54">
        <v>0</v>
      </c>
      <c r="AN18" s="54">
        <v>1</v>
      </c>
      <c r="AO18" s="54">
        <v>0</v>
      </c>
      <c r="AP18" s="54">
        <v>1</v>
      </c>
      <c r="AQ18" s="54">
        <v>1</v>
      </c>
      <c r="AR18" s="54">
        <v>1</v>
      </c>
      <c r="AS18" s="54">
        <v>1</v>
      </c>
      <c r="AT18" s="54">
        <v>1</v>
      </c>
      <c r="AU18">
        <f t="shared" si="16"/>
        <v>3.7686363636363893</v>
      </c>
      <c r="AV18">
        <f t="shared" si="17"/>
        <v>18.199090909090909</v>
      </c>
      <c r="AW18" s="54">
        <f t="shared" si="18"/>
        <v>16.798181818181813</v>
      </c>
      <c r="AX18">
        <f t="shared" si="19"/>
        <v>16.759545454545453</v>
      </c>
      <c r="AY18" s="54">
        <v>1</v>
      </c>
      <c r="AZ18" s="54">
        <v>1</v>
      </c>
      <c r="BA18" s="54">
        <v>1</v>
      </c>
      <c r="BB18">
        <v>8</v>
      </c>
      <c r="BG18">
        <f t="shared" si="2"/>
        <v>90.909090909090907</v>
      </c>
      <c r="BH18" s="11">
        <f t="shared" si="20"/>
        <v>7.6388888888888887E-5</v>
      </c>
    </row>
    <row r="19" spans="1:60" ht="48" x14ac:dyDescent="0.2">
      <c r="A19" s="3" t="s">
        <v>147</v>
      </c>
      <c r="B19" s="19" t="s">
        <v>1449</v>
      </c>
      <c r="C19" s="3" t="s">
        <v>209</v>
      </c>
      <c r="D19">
        <v>1</v>
      </c>
      <c r="E19">
        <v>1</v>
      </c>
      <c r="F19">
        <f t="shared" si="3"/>
        <v>1</v>
      </c>
      <c r="G19">
        <f t="shared" si="4"/>
        <v>15</v>
      </c>
      <c r="H19">
        <f t="shared" si="5"/>
        <v>15</v>
      </c>
      <c r="I19" s="54">
        <f t="shared" si="6"/>
        <v>82</v>
      </c>
      <c r="J19">
        <v>30</v>
      </c>
      <c r="K19">
        <f t="shared" si="7"/>
        <v>2</v>
      </c>
      <c r="L19">
        <f t="shared" si="8"/>
        <v>80</v>
      </c>
      <c r="M19" s="2">
        <f t="shared" si="9"/>
        <v>5.333333333333333</v>
      </c>
      <c r="N19" s="31">
        <v>0</v>
      </c>
      <c r="O19">
        <v>1</v>
      </c>
      <c r="P19" s="32">
        <v>1</v>
      </c>
      <c r="Q19" s="31">
        <v>0</v>
      </c>
      <c r="R19" s="54">
        <v>1</v>
      </c>
      <c r="S19">
        <v>1</v>
      </c>
      <c r="T19">
        <f t="shared" si="10"/>
        <v>0</v>
      </c>
      <c r="U19">
        <v>1</v>
      </c>
      <c r="V19">
        <v>1</v>
      </c>
      <c r="W19">
        <f t="shared" si="11"/>
        <v>0</v>
      </c>
      <c r="X19">
        <f t="shared" si="12"/>
        <v>1</v>
      </c>
      <c r="Y19" s="54">
        <v>0</v>
      </c>
      <c r="Z19" s="54">
        <v>1</v>
      </c>
      <c r="AA19" s="54">
        <v>0</v>
      </c>
      <c r="AB19" s="54">
        <v>1</v>
      </c>
      <c r="AC19" s="54">
        <v>1</v>
      </c>
      <c r="AD19" s="54">
        <v>1</v>
      </c>
      <c r="AE19" s="54">
        <v>1</v>
      </c>
      <c r="AF19">
        <f t="shared" si="13"/>
        <v>2</v>
      </c>
      <c r="AG19" s="54">
        <v>1</v>
      </c>
      <c r="AH19">
        <f t="shared" si="14"/>
        <v>1</v>
      </c>
      <c r="AI19" s="54">
        <v>1</v>
      </c>
      <c r="AJ19" s="54">
        <v>1</v>
      </c>
      <c r="AK19">
        <f t="shared" si="15"/>
        <v>1</v>
      </c>
      <c r="AL19" s="54">
        <v>1</v>
      </c>
      <c r="AM19" s="54">
        <v>1</v>
      </c>
      <c r="AN19" s="54">
        <v>1</v>
      </c>
      <c r="AO19" s="54">
        <v>1</v>
      </c>
      <c r="AP19" s="54">
        <v>1</v>
      </c>
      <c r="AQ19" s="54">
        <v>1</v>
      </c>
      <c r="AR19" s="54">
        <v>1</v>
      </c>
      <c r="AS19" s="54">
        <v>1</v>
      </c>
      <c r="AT19" s="54">
        <v>1</v>
      </c>
      <c r="AU19">
        <f t="shared" si="16"/>
        <v>22.410000000000021</v>
      </c>
      <c r="AV19">
        <f t="shared" si="17"/>
        <v>13.860000000000003</v>
      </c>
      <c r="AW19" s="54">
        <f t="shared" si="18"/>
        <v>13.586666666666666</v>
      </c>
      <c r="AX19">
        <f t="shared" si="19"/>
        <v>11.189999999999998</v>
      </c>
      <c r="AY19" s="54">
        <v>1</v>
      </c>
      <c r="AZ19" s="54">
        <v>1</v>
      </c>
      <c r="BA19" s="54">
        <v>1</v>
      </c>
      <c r="BB19">
        <v>6</v>
      </c>
      <c r="BG19">
        <f t="shared" si="2"/>
        <v>133.33333333333334</v>
      </c>
      <c r="BH19" s="11">
        <f t="shared" si="20"/>
        <v>5.208333333333333E-5</v>
      </c>
    </row>
    <row r="20" spans="1:60" ht="48" x14ac:dyDescent="0.2">
      <c r="A20" s="3" t="s">
        <v>148</v>
      </c>
      <c r="B20" s="19" t="s">
        <v>1450</v>
      </c>
      <c r="C20" s="3" t="s">
        <v>207</v>
      </c>
      <c r="D20">
        <v>1</v>
      </c>
      <c r="E20">
        <v>1</v>
      </c>
      <c r="F20">
        <f t="shared" si="3"/>
        <v>1</v>
      </c>
      <c r="G20">
        <f t="shared" si="4"/>
        <v>15</v>
      </c>
      <c r="H20">
        <f t="shared" si="5"/>
        <v>15</v>
      </c>
      <c r="I20" s="54">
        <f t="shared" si="6"/>
        <v>86</v>
      </c>
      <c r="J20">
        <v>28</v>
      </c>
      <c r="K20">
        <f t="shared" si="7"/>
        <v>1.8666666666666667</v>
      </c>
      <c r="L20">
        <f t="shared" si="8"/>
        <v>83</v>
      </c>
      <c r="M20" s="2">
        <f t="shared" si="9"/>
        <v>5.5333333333333332</v>
      </c>
      <c r="N20" s="31">
        <v>0</v>
      </c>
      <c r="O20">
        <v>1</v>
      </c>
      <c r="P20" s="32">
        <v>1</v>
      </c>
      <c r="Q20" s="30">
        <v>1</v>
      </c>
      <c r="R20" s="54">
        <v>1</v>
      </c>
      <c r="S20">
        <v>1</v>
      </c>
      <c r="T20">
        <f t="shared" si="10"/>
        <v>1</v>
      </c>
      <c r="U20">
        <v>1</v>
      </c>
      <c r="V20">
        <v>1</v>
      </c>
      <c r="W20">
        <f t="shared" si="11"/>
        <v>1</v>
      </c>
      <c r="X20">
        <f t="shared" si="12"/>
        <v>1</v>
      </c>
      <c r="Y20" s="54">
        <v>1</v>
      </c>
      <c r="Z20" s="54">
        <v>1</v>
      </c>
      <c r="AA20" s="54">
        <v>1</v>
      </c>
      <c r="AB20" s="54">
        <v>1</v>
      </c>
      <c r="AC20" s="54">
        <v>1</v>
      </c>
      <c r="AD20" s="54">
        <v>1</v>
      </c>
      <c r="AE20" s="54">
        <v>1</v>
      </c>
      <c r="AF20">
        <f t="shared" si="13"/>
        <v>3</v>
      </c>
      <c r="AG20" s="54">
        <v>1</v>
      </c>
      <c r="AH20">
        <f t="shared" si="14"/>
        <v>1</v>
      </c>
      <c r="AI20" s="54">
        <v>0</v>
      </c>
      <c r="AJ20" s="54">
        <v>1</v>
      </c>
      <c r="AK20">
        <f t="shared" si="15"/>
        <v>1</v>
      </c>
      <c r="AL20" s="54">
        <v>1</v>
      </c>
      <c r="AM20" s="54">
        <v>0</v>
      </c>
      <c r="AN20" s="54">
        <v>1</v>
      </c>
      <c r="AO20" s="54">
        <v>0</v>
      </c>
      <c r="AP20" s="54">
        <v>1</v>
      </c>
      <c r="AQ20" s="54">
        <v>1</v>
      </c>
      <c r="AR20" s="54">
        <v>1</v>
      </c>
      <c r="AS20" s="54">
        <v>1</v>
      </c>
      <c r="AT20" s="54">
        <v>1</v>
      </c>
      <c r="AU20">
        <f t="shared" si="16"/>
        <v>33.690000000000026</v>
      </c>
      <c r="AV20">
        <f t="shared" si="17"/>
        <v>12.286666666666669</v>
      </c>
      <c r="AW20" s="54">
        <f t="shared" si="18"/>
        <v>14.762666666666668</v>
      </c>
      <c r="AX20">
        <f t="shared" si="19"/>
        <v>12.131999999999998</v>
      </c>
      <c r="AY20" s="54">
        <v>1</v>
      </c>
      <c r="AZ20" s="54">
        <v>1</v>
      </c>
      <c r="BA20" s="54">
        <v>1</v>
      </c>
      <c r="BB20">
        <v>5</v>
      </c>
      <c r="BG20">
        <f t="shared" si="2"/>
        <v>200</v>
      </c>
      <c r="BH20" s="11">
        <f t="shared" si="20"/>
        <v>5.208333333333333E-5</v>
      </c>
    </row>
    <row r="21" spans="1:60" ht="48" x14ac:dyDescent="0.2">
      <c r="A21" s="3">
        <v>12</v>
      </c>
      <c r="B21" s="19" t="s">
        <v>1451</v>
      </c>
      <c r="C21" s="3" t="s">
        <v>207</v>
      </c>
      <c r="D21">
        <v>1</v>
      </c>
      <c r="E21">
        <v>1</v>
      </c>
      <c r="F21">
        <f t="shared" si="3"/>
        <v>1</v>
      </c>
      <c r="G21">
        <f t="shared" si="4"/>
        <v>16</v>
      </c>
      <c r="H21">
        <f t="shared" si="5"/>
        <v>16</v>
      </c>
      <c r="I21" s="54">
        <f t="shared" si="6"/>
        <v>70</v>
      </c>
      <c r="J21">
        <v>22</v>
      </c>
      <c r="K21">
        <f t="shared" si="7"/>
        <v>1.375</v>
      </c>
      <c r="L21">
        <f t="shared" si="8"/>
        <v>68</v>
      </c>
      <c r="M21" s="2">
        <f t="shared" si="9"/>
        <v>4.25</v>
      </c>
      <c r="N21" s="30">
        <v>1</v>
      </c>
      <c r="O21">
        <v>1</v>
      </c>
      <c r="P21" s="32">
        <v>1</v>
      </c>
      <c r="Q21" s="30">
        <v>1</v>
      </c>
      <c r="R21" s="54">
        <v>1</v>
      </c>
      <c r="S21">
        <v>1</v>
      </c>
      <c r="T21">
        <f t="shared" si="10"/>
        <v>1</v>
      </c>
      <c r="U21">
        <v>1</v>
      </c>
      <c r="V21">
        <v>1</v>
      </c>
      <c r="W21">
        <f t="shared" si="11"/>
        <v>1</v>
      </c>
      <c r="X21">
        <f t="shared" si="12"/>
        <v>1</v>
      </c>
      <c r="Y21" s="54">
        <v>1</v>
      </c>
      <c r="Z21" s="54">
        <v>1</v>
      </c>
      <c r="AA21" s="54">
        <v>1</v>
      </c>
      <c r="AB21" s="54">
        <v>1</v>
      </c>
      <c r="AC21" s="54">
        <v>1</v>
      </c>
      <c r="AD21" s="54">
        <v>1</v>
      </c>
      <c r="AE21" s="54">
        <v>1</v>
      </c>
      <c r="AF21">
        <f t="shared" si="13"/>
        <v>2</v>
      </c>
      <c r="AG21" s="54">
        <v>1</v>
      </c>
      <c r="AH21">
        <f t="shared" si="14"/>
        <v>1</v>
      </c>
      <c r="AI21" s="54">
        <v>1</v>
      </c>
      <c r="AJ21" s="54">
        <v>1</v>
      </c>
      <c r="AK21">
        <f t="shared" si="15"/>
        <v>1</v>
      </c>
      <c r="AL21" s="54">
        <v>1</v>
      </c>
      <c r="AM21" s="54">
        <v>0</v>
      </c>
      <c r="AN21" s="54">
        <v>1</v>
      </c>
      <c r="AO21" s="54">
        <v>0</v>
      </c>
      <c r="AP21" s="54">
        <v>1</v>
      </c>
      <c r="AQ21" s="54">
        <v>1</v>
      </c>
      <c r="AR21" s="54">
        <v>1</v>
      </c>
      <c r="AS21" s="54">
        <v>1</v>
      </c>
      <c r="AT21" s="54">
        <v>1</v>
      </c>
      <c r="AU21">
        <f t="shared" si="16"/>
        <v>74.270000000000024</v>
      </c>
      <c r="AV21">
        <f t="shared" si="17"/>
        <v>6.8750000000000036</v>
      </c>
      <c r="AW21" s="54">
        <f t="shared" si="18"/>
        <v>7.3399999999999963</v>
      </c>
      <c r="AX21">
        <f t="shared" si="19"/>
        <v>6.5874999999999986</v>
      </c>
      <c r="AY21" s="54">
        <v>1</v>
      </c>
      <c r="AZ21" s="54">
        <v>1</v>
      </c>
      <c r="BA21" s="54">
        <v>1</v>
      </c>
      <c r="BB21">
        <v>2</v>
      </c>
      <c r="BG21">
        <f t="shared" si="2"/>
        <v>125</v>
      </c>
      <c r="BH21" s="11">
        <f t="shared" si="20"/>
        <v>5.5555555555555558E-5</v>
      </c>
    </row>
    <row r="22" spans="1:60" ht="48" x14ac:dyDescent="0.2">
      <c r="A22" s="3">
        <v>13</v>
      </c>
      <c r="B22" s="19" t="s">
        <v>1452</v>
      </c>
      <c r="C22" s="3" t="s">
        <v>207</v>
      </c>
      <c r="D22">
        <v>1</v>
      </c>
      <c r="E22">
        <v>1</v>
      </c>
      <c r="F22">
        <f t="shared" si="3"/>
        <v>1</v>
      </c>
      <c r="G22">
        <f t="shared" si="4"/>
        <v>16</v>
      </c>
      <c r="H22">
        <f t="shared" si="5"/>
        <v>16</v>
      </c>
      <c r="I22" s="54">
        <f t="shared" si="6"/>
        <v>71</v>
      </c>
      <c r="J22">
        <v>21</v>
      </c>
      <c r="K22">
        <f t="shared" si="7"/>
        <v>1.3125</v>
      </c>
      <c r="L22">
        <f t="shared" si="8"/>
        <v>69</v>
      </c>
      <c r="M22" s="2">
        <f t="shared" si="9"/>
        <v>4.3125</v>
      </c>
      <c r="N22" s="30">
        <v>1</v>
      </c>
      <c r="O22">
        <v>1</v>
      </c>
      <c r="P22" s="32">
        <v>1</v>
      </c>
      <c r="Q22" s="30">
        <v>1</v>
      </c>
      <c r="R22" s="54">
        <v>1</v>
      </c>
      <c r="S22">
        <v>1</v>
      </c>
      <c r="T22">
        <f t="shared" si="10"/>
        <v>1</v>
      </c>
      <c r="U22">
        <v>1</v>
      </c>
      <c r="V22">
        <v>1</v>
      </c>
      <c r="W22">
        <f t="shared" si="11"/>
        <v>1</v>
      </c>
      <c r="X22">
        <f t="shared" si="12"/>
        <v>1</v>
      </c>
      <c r="Y22" s="54">
        <v>1</v>
      </c>
      <c r="Z22" s="54">
        <v>1</v>
      </c>
      <c r="AA22" s="54">
        <v>1</v>
      </c>
      <c r="AB22" s="54">
        <v>1</v>
      </c>
      <c r="AC22" s="54">
        <v>1</v>
      </c>
      <c r="AD22" s="54">
        <v>1</v>
      </c>
      <c r="AE22" s="54">
        <v>1</v>
      </c>
      <c r="AF22">
        <f t="shared" si="13"/>
        <v>2</v>
      </c>
      <c r="AG22" s="54">
        <v>1</v>
      </c>
      <c r="AH22">
        <f t="shared" si="14"/>
        <v>1</v>
      </c>
      <c r="AI22" s="54">
        <v>1</v>
      </c>
      <c r="AJ22" s="54">
        <v>1</v>
      </c>
      <c r="AK22">
        <f t="shared" si="15"/>
        <v>1</v>
      </c>
      <c r="AL22" s="54">
        <v>1</v>
      </c>
      <c r="AM22" s="54">
        <v>0</v>
      </c>
      <c r="AN22" s="54">
        <v>1</v>
      </c>
      <c r="AO22" s="54">
        <v>0</v>
      </c>
      <c r="AP22" s="54">
        <v>1</v>
      </c>
      <c r="AQ22" s="54">
        <v>1</v>
      </c>
      <c r="AR22" s="54">
        <v>1</v>
      </c>
      <c r="AS22" s="54">
        <v>1</v>
      </c>
      <c r="AT22" s="54">
        <v>1</v>
      </c>
      <c r="AU22">
        <f t="shared" si="16"/>
        <v>79.557500000000019</v>
      </c>
      <c r="AV22">
        <f t="shared" si="17"/>
        <v>6.1374999999999993</v>
      </c>
      <c r="AW22" s="54">
        <f t="shared" si="18"/>
        <v>7.707499999999996</v>
      </c>
      <c r="AX22">
        <f t="shared" si="19"/>
        <v>6.8818750000000009</v>
      </c>
      <c r="AY22" s="54">
        <v>1</v>
      </c>
      <c r="AZ22" s="54">
        <v>1</v>
      </c>
      <c r="BA22" s="54">
        <v>1</v>
      </c>
      <c r="BB22">
        <v>1</v>
      </c>
      <c r="BG22">
        <f t="shared" si="2"/>
        <v>125</v>
      </c>
      <c r="BH22" s="11">
        <f t="shared" si="20"/>
        <v>5.5555555555555558E-5</v>
      </c>
    </row>
    <row r="23" spans="1:60" ht="48" x14ac:dyDescent="0.2">
      <c r="A23" s="3" t="s">
        <v>163</v>
      </c>
      <c r="B23" s="19" t="s">
        <v>1453</v>
      </c>
      <c r="C23" s="3" t="s">
        <v>207</v>
      </c>
      <c r="D23">
        <v>1</v>
      </c>
      <c r="E23">
        <v>1</v>
      </c>
      <c r="F23">
        <f t="shared" si="3"/>
        <v>1</v>
      </c>
      <c r="G23">
        <f t="shared" si="4"/>
        <v>17</v>
      </c>
      <c r="H23">
        <f t="shared" si="5"/>
        <v>17</v>
      </c>
      <c r="I23" s="54">
        <f t="shared" si="6"/>
        <v>89</v>
      </c>
      <c r="J23">
        <v>29</v>
      </c>
      <c r="K23">
        <f t="shared" si="7"/>
        <v>1.7058823529411764</v>
      </c>
      <c r="L23">
        <f t="shared" si="8"/>
        <v>87</v>
      </c>
      <c r="M23" s="2">
        <f t="shared" si="9"/>
        <v>5.117647058823529</v>
      </c>
      <c r="N23" s="31">
        <v>0</v>
      </c>
      <c r="O23">
        <v>0</v>
      </c>
      <c r="P23" s="32">
        <v>1</v>
      </c>
      <c r="Q23" s="30">
        <v>1</v>
      </c>
      <c r="R23" s="54">
        <v>1</v>
      </c>
      <c r="S23">
        <v>1</v>
      </c>
      <c r="T23">
        <f t="shared" si="10"/>
        <v>1</v>
      </c>
      <c r="U23">
        <v>1</v>
      </c>
      <c r="V23">
        <v>1</v>
      </c>
      <c r="W23">
        <f t="shared" si="11"/>
        <v>1</v>
      </c>
      <c r="X23">
        <f t="shared" si="12"/>
        <v>1</v>
      </c>
      <c r="Y23" s="54">
        <v>1</v>
      </c>
      <c r="Z23" s="54">
        <v>1</v>
      </c>
      <c r="AA23" s="54">
        <v>1</v>
      </c>
      <c r="AB23" s="54">
        <v>1</v>
      </c>
      <c r="AC23" s="54">
        <v>1</v>
      </c>
      <c r="AD23" s="54">
        <v>1</v>
      </c>
      <c r="AE23" s="54">
        <v>1</v>
      </c>
      <c r="AF23">
        <f t="shared" si="13"/>
        <v>2</v>
      </c>
      <c r="AG23" s="54">
        <v>1</v>
      </c>
      <c r="AH23">
        <f t="shared" si="14"/>
        <v>1</v>
      </c>
      <c r="AI23" s="54">
        <v>1</v>
      </c>
      <c r="AJ23" s="54">
        <v>1</v>
      </c>
      <c r="AK23">
        <f t="shared" si="15"/>
        <v>1</v>
      </c>
      <c r="AL23" s="54">
        <v>1</v>
      </c>
      <c r="AM23" s="54">
        <v>0</v>
      </c>
      <c r="AN23" s="54">
        <v>1</v>
      </c>
      <c r="AO23" s="54">
        <v>0</v>
      </c>
      <c r="AP23" s="54">
        <v>1</v>
      </c>
      <c r="AQ23" s="54">
        <v>1</v>
      </c>
      <c r="AR23" s="54">
        <v>1</v>
      </c>
      <c r="AS23" s="54">
        <v>1</v>
      </c>
      <c r="AT23" s="54">
        <v>1</v>
      </c>
      <c r="AU23">
        <f t="shared" si="16"/>
        <v>45.262352941176488</v>
      </c>
      <c r="AV23">
        <f t="shared" si="17"/>
        <v>11.169411764705881</v>
      </c>
      <c r="AW23" s="54">
        <f t="shared" si="18"/>
        <v>12.550588235294114</v>
      </c>
      <c r="AX23">
        <f t="shared" si="19"/>
        <v>11.174117647058821</v>
      </c>
      <c r="AY23" s="54">
        <v>1</v>
      </c>
      <c r="AZ23" s="54">
        <v>1</v>
      </c>
      <c r="BA23" s="54">
        <v>1</v>
      </c>
      <c r="BB23">
        <v>5</v>
      </c>
      <c r="BG23">
        <f t="shared" si="2"/>
        <v>117.64705882352941</v>
      </c>
      <c r="BH23" s="11">
        <f t="shared" si="20"/>
        <v>5.902777777777778E-5</v>
      </c>
    </row>
    <row r="24" spans="1:60" ht="48" x14ac:dyDescent="0.2">
      <c r="A24" s="3" t="s">
        <v>164</v>
      </c>
      <c r="B24" s="19" t="s">
        <v>1454</v>
      </c>
      <c r="C24" s="3" t="s">
        <v>207</v>
      </c>
      <c r="D24">
        <v>1</v>
      </c>
      <c r="E24">
        <v>1</v>
      </c>
      <c r="F24">
        <f t="shared" si="3"/>
        <v>1</v>
      </c>
      <c r="G24">
        <f t="shared" si="4"/>
        <v>17</v>
      </c>
      <c r="H24">
        <f t="shared" si="5"/>
        <v>17</v>
      </c>
      <c r="I24" s="54">
        <f t="shared" si="6"/>
        <v>83</v>
      </c>
      <c r="J24">
        <v>25</v>
      </c>
      <c r="K24">
        <f t="shared" si="7"/>
        <v>1.4705882352941178</v>
      </c>
      <c r="L24">
        <f t="shared" si="8"/>
        <v>81</v>
      </c>
      <c r="M24" s="2">
        <f t="shared" si="9"/>
        <v>4.7647058823529411</v>
      </c>
      <c r="N24" s="30">
        <v>1</v>
      </c>
      <c r="O24">
        <v>0</v>
      </c>
      <c r="P24" s="32">
        <v>1</v>
      </c>
      <c r="Q24" s="30">
        <v>1</v>
      </c>
      <c r="R24" s="54">
        <v>1</v>
      </c>
      <c r="S24">
        <v>1</v>
      </c>
      <c r="T24">
        <f t="shared" si="10"/>
        <v>1</v>
      </c>
      <c r="U24">
        <v>1</v>
      </c>
      <c r="V24">
        <v>1</v>
      </c>
      <c r="W24">
        <f t="shared" si="11"/>
        <v>1</v>
      </c>
      <c r="X24">
        <f t="shared" si="12"/>
        <v>1</v>
      </c>
      <c r="Y24" s="54">
        <v>1</v>
      </c>
      <c r="Z24" s="54">
        <v>1</v>
      </c>
      <c r="AA24" s="54">
        <v>1</v>
      </c>
      <c r="AB24" s="54">
        <v>1</v>
      </c>
      <c r="AC24" s="54">
        <v>1</v>
      </c>
      <c r="AD24" s="54">
        <v>1</v>
      </c>
      <c r="AE24" s="54">
        <v>1</v>
      </c>
      <c r="AF24">
        <f t="shared" si="13"/>
        <v>2</v>
      </c>
      <c r="AG24" s="54">
        <v>1</v>
      </c>
      <c r="AH24">
        <f t="shared" si="14"/>
        <v>1</v>
      </c>
      <c r="AI24" s="54">
        <v>1</v>
      </c>
      <c r="AJ24" s="54">
        <v>1</v>
      </c>
      <c r="AK24">
        <f t="shared" si="15"/>
        <v>1</v>
      </c>
      <c r="AL24" s="54">
        <v>1</v>
      </c>
      <c r="AM24" s="54">
        <v>0</v>
      </c>
      <c r="AN24" s="54">
        <v>1</v>
      </c>
      <c r="AO24" s="54">
        <v>0</v>
      </c>
      <c r="AP24" s="54">
        <v>1</v>
      </c>
      <c r="AQ24" s="54">
        <v>1</v>
      </c>
      <c r="AR24" s="54">
        <v>1</v>
      </c>
      <c r="AS24" s="54">
        <v>1</v>
      </c>
      <c r="AT24" s="54">
        <v>1</v>
      </c>
      <c r="AU24">
        <f t="shared" si="16"/>
        <v>65.168235294117665</v>
      </c>
      <c r="AV24">
        <f t="shared" si="17"/>
        <v>8.3929411764705897</v>
      </c>
      <c r="AW24" s="54">
        <f t="shared" si="18"/>
        <v>10.475294117647056</v>
      </c>
      <c r="AX24">
        <f t="shared" si="19"/>
        <v>9.5117647058823529</v>
      </c>
      <c r="AY24" s="54">
        <v>1</v>
      </c>
      <c r="AZ24" s="54">
        <v>1</v>
      </c>
      <c r="BA24" s="54">
        <v>1</v>
      </c>
      <c r="BB24">
        <v>3</v>
      </c>
      <c r="BG24">
        <f t="shared" si="2"/>
        <v>117.64705882352941</v>
      </c>
      <c r="BH24" s="11">
        <f t="shared" si="20"/>
        <v>5.902777777777778E-5</v>
      </c>
    </row>
    <row r="25" spans="1:60" ht="32" x14ac:dyDescent="0.2">
      <c r="A25" s="3" t="s">
        <v>165</v>
      </c>
      <c r="B25" s="19" t="s">
        <v>1455</v>
      </c>
      <c r="C25" s="3" t="s">
        <v>209</v>
      </c>
      <c r="D25">
        <v>1</v>
      </c>
      <c r="E25">
        <v>1</v>
      </c>
      <c r="F25">
        <f t="shared" si="3"/>
        <v>1</v>
      </c>
      <c r="G25">
        <f t="shared" si="4"/>
        <v>11</v>
      </c>
      <c r="H25">
        <f t="shared" si="5"/>
        <v>11</v>
      </c>
      <c r="I25" s="54">
        <f t="shared" si="6"/>
        <v>65</v>
      </c>
      <c r="J25">
        <v>18</v>
      </c>
      <c r="K25">
        <f t="shared" si="7"/>
        <v>1.6363636363636365</v>
      </c>
      <c r="L25">
        <f t="shared" si="8"/>
        <v>63</v>
      </c>
      <c r="M25" s="2">
        <f t="shared" si="9"/>
        <v>5.7272727272727275</v>
      </c>
      <c r="N25" s="30">
        <v>1</v>
      </c>
      <c r="O25">
        <v>1</v>
      </c>
      <c r="P25" s="32">
        <v>1</v>
      </c>
      <c r="Q25" s="30">
        <v>1</v>
      </c>
      <c r="R25" s="54">
        <v>1</v>
      </c>
      <c r="S25">
        <v>1</v>
      </c>
      <c r="T25">
        <f t="shared" si="10"/>
        <v>1</v>
      </c>
      <c r="U25">
        <v>1</v>
      </c>
      <c r="V25">
        <v>1</v>
      </c>
      <c r="W25">
        <f t="shared" si="11"/>
        <v>1</v>
      </c>
      <c r="X25">
        <f t="shared" si="12"/>
        <v>1</v>
      </c>
      <c r="Y25" s="54">
        <v>1</v>
      </c>
      <c r="Z25" s="54">
        <v>1</v>
      </c>
      <c r="AA25" s="54">
        <v>1</v>
      </c>
      <c r="AB25" s="54">
        <v>1</v>
      </c>
      <c r="AC25" s="54">
        <v>1</v>
      </c>
      <c r="AD25" s="54">
        <v>1</v>
      </c>
      <c r="AE25" s="54">
        <v>1</v>
      </c>
      <c r="AF25">
        <f t="shared" si="13"/>
        <v>2</v>
      </c>
      <c r="AG25" s="54">
        <v>1</v>
      </c>
      <c r="AH25">
        <f t="shared" si="14"/>
        <v>1</v>
      </c>
      <c r="AI25" s="54">
        <v>1</v>
      </c>
      <c r="AJ25" s="54">
        <v>1</v>
      </c>
      <c r="AK25">
        <f t="shared" si="15"/>
        <v>1</v>
      </c>
      <c r="AL25" s="54">
        <v>1</v>
      </c>
      <c r="AM25" s="54">
        <v>1</v>
      </c>
      <c r="AN25" s="54">
        <v>0</v>
      </c>
      <c r="AO25" s="54">
        <v>1</v>
      </c>
      <c r="AP25" s="54">
        <v>1</v>
      </c>
      <c r="AQ25" s="54">
        <v>1</v>
      </c>
      <c r="AR25" s="54">
        <v>0</v>
      </c>
      <c r="AS25" s="54">
        <v>1</v>
      </c>
      <c r="AT25" s="54">
        <v>1</v>
      </c>
      <c r="AU25">
        <f t="shared" si="16"/>
        <v>57.233636363636371</v>
      </c>
      <c r="AV25">
        <f t="shared" si="17"/>
        <v>8.0090909090909115</v>
      </c>
      <c r="AW25" s="54">
        <f t="shared" si="18"/>
        <v>15.185454545454547</v>
      </c>
      <c r="AX25">
        <f t="shared" si="19"/>
        <v>11.045454545454547</v>
      </c>
      <c r="AY25" s="54">
        <v>1</v>
      </c>
      <c r="AZ25" s="54">
        <v>1</v>
      </c>
      <c r="BA25" s="54">
        <v>1</v>
      </c>
      <c r="BB25">
        <v>5</v>
      </c>
      <c r="BG25">
        <f t="shared" si="2"/>
        <v>181.81818181818181</v>
      </c>
      <c r="BH25" s="11">
        <f t="shared" si="20"/>
        <v>3.8194444444444444E-5</v>
      </c>
    </row>
    <row r="26" spans="1:60" ht="48" x14ac:dyDescent="0.2">
      <c r="A26" s="3" t="s">
        <v>166</v>
      </c>
      <c r="B26" s="19" t="s">
        <v>1456</v>
      </c>
      <c r="C26" s="3" t="s">
        <v>209</v>
      </c>
      <c r="D26">
        <v>1</v>
      </c>
      <c r="E26">
        <v>1</v>
      </c>
      <c r="F26">
        <f t="shared" si="3"/>
        <v>1</v>
      </c>
      <c r="G26">
        <f t="shared" si="4"/>
        <v>14</v>
      </c>
      <c r="H26">
        <f t="shared" si="5"/>
        <v>14</v>
      </c>
      <c r="I26" s="54">
        <f t="shared" si="6"/>
        <v>82</v>
      </c>
      <c r="J26">
        <v>26</v>
      </c>
      <c r="K26">
        <f t="shared" si="7"/>
        <v>1.8571428571428572</v>
      </c>
      <c r="L26">
        <f t="shared" si="8"/>
        <v>80</v>
      </c>
      <c r="M26" s="2">
        <f t="shared" si="9"/>
        <v>5.7142857142857144</v>
      </c>
      <c r="N26" s="30">
        <v>1</v>
      </c>
      <c r="O26">
        <v>1</v>
      </c>
      <c r="P26" s="32">
        <v>1</v>
      </c>
      <c r="Q26" s="30">
        <v>1</v>
      </c>
      <c r="R26" s="54">
        <v>1</v>
      </c>
      <c r="S26">
        <v>1</v>
      </c>
      <c r="T26">
        <f t="shared" si="10"/>
        <v>1</v>
      </c>
      <c r="U26">
        <v>1</v>
      </c>
      <c r="V26">
        <v>1</v>
      </c>
      <c r="W26">
        <f t="shared" si="11"/>
        <v>1</v>
      </c>
      <c r="X26">
        <f t="shared" si="12"/>
        <v>1</v>
      </c>
      <c r="Y26" s="54">
        <v>0</v>
      </c>
      <c r="Z26" s="54">
        <v>1</v>
      </c>
      <c r="AA26" s="54">
        <v>1</v>
      </c>
      <c r="AB26" s="54">
        <v>1</v>
      </c>
      <c r="AC26" s="54">
        <v>1</v>
      </c>
      <c r="AD26" s="54">
        <v>1</v>
      </c>
      <c r="AE26" s="54">
        <v>1</v>
      </c>
      <c r="AF26">
        <f t="shared" si="13"/>
        <v>2</v>
      </c>
      <c r="AG26" s="54">
        <v>1</v>
      </c>
      <c r="AH26">
        <f t="shared" si="14"/>
        <v>1</v>
      </c>
      <c r="AI26" s="54">
        <v>1</v>
      </c>
      <c r="AJ26" s="54">
        <v>1</v>
      </c>
      <c r="AK26">
        <f t="shared" si="15"/>
        <v>1</v>
      </c>
      <c r="AL26" s="54">
        <v>1</v>
      </c>
      <c r="AM26" s="54">
        <v>1</v>
      </c>
      <c r="AN26" s="54">
        <v>1</v>
      </c>
      <c r="AO26" s="54">
        <v>1</v>
      </c>
      <c r="AP26" s="54">
        <v>1</v>
      </c>
      <c r="AQ26" s="54">
        <v>1</v>
      </c>
      <c r="AR26" s="54">
        <v>0</v>
      </c>
      <c r="AS26" s="54">
        <v>1</v>
      </c>
      <c r="AT26" s="54">
        <v>1</v>
      </c>
      <c r="AU26">
        <f t="shared" si="16"/>
        <v>35.510714285714307</v>
      </c>
      <c r="AV26">
        <f t="shared" si="17"/>
        <v>11.784285714285716</v>
      </c>
      <c r="AW26" s="54">
        <f t="shared" si="18"/>
        <v>15.685714285714287</v>
      </c>
      <c r="AX26">
        <f t="shared" si="19"/>
        <v>12.484285714285711</v>
      </c>
      <c r="AY26" s="54">
        <v>1</v>
      </c>
      <c r="AZ26" s="54">
        <v>1</v>
      </c>
      <c r="BA26" s="54">
        <v>1</v>
      </c>
      <c r="BB26">
        <v>5</v>
      </c>
      <c r="BG26">
        <f t="shared" si="2"/>
        <v>142.85714285714286</v>
      </c>
      <c r="BH26" s="11">
        <f t="shared" si="20"/>
        <v>4.8611111111111115E-5</v>
      </c>
    </row>
    <row r="27" spans="1:60" ht="32" x14ac:dyDescent="0.2">
      <c r="A27" s="3" t="s">
        <v>167</v>
      </c>
      <c r="B27" s="19" t="s">
        <v>1457</v>
      </c>
      <c r="C27" s="3" t="s">
        <v>209</v>
      </c>
      <c r="D27">
        <v>1</v>
      </c>
      <c r="E27">
        <v>1</v>
      </c>
      <c r="F27">
        <f t="shared" si="3"/>
        <v>1</v>
      </c>
      <c r="G27">
        <f t="shared" si="4"/>
        <v>11</v>
      </c>
      <c r="H27">
        <f t="shared" si="5"/>
        <v>11</v>
      </c>
      <c r="I27" s="54">
        <f t="shared" si="6"/>
        <v>62</v>
      </c>
      <c r="J27">
        <v>18</v>
      </c>
      <c r="K27">
        <f t="shared" si="7"/>
        <v>1.6363636363636365</v>
      </c>
      <c r="L27">
        <f t="shared" si="8"/>
        <v>60</v>
      </c>
      <c r="M27" s="2">
        <f t="shared" si="9"/>
        <v>5.4545454545454541</v>
      </c>
      <c r="N27" s="30">
        <v>1</v>
      </c>
      <c r="O27">
        <v>1</v>
      </c>
      <c r="P27" s="32">
        <v>1</v>
      </c>
      <c r="Q27" s="30">
        <v>1</v>
      </c>
      <c r="R27" s="54">
        <v>1</v>
      </c>
      <c r="S27">
        <v>1</v>
      </c>
      <c r="T27">
        <f t="shared" si="10"/>
        <v>1</v>
      </c>
      <c r="U27">
        <v>1</v>
      </c>
      <c r="V27">
        <v>1</v>
      </c>
      <c r="W27">
        <f t="shared" si="11"/>
        <v>1</v>
      </c>
      <c r="X27">
        <f t="shared" si="12"/>
        <v>1</v>
      </c>
      <c r="Y27" s="54">
        <v>0</v>
      </c>
      <c r="Z27" s="54">
        <v>1</v>
      </c>
      <c r="AA27" s="54">
        <v>1</v>
      </c>
      <c r="AB27" s="54">
        <v>1</v>
      </c>
      <c r="AC27" s="54">
        <v>1</v>
      </c>
      <c r="AD27" s="54">
        <v>1</v>
      </c>
      <c r="AE27" s="54">
        <v>1</v>
      </c>
      <c r="AF27">
        <f t="shared" si="13"/>
        <v>2</v>
      </c>
      <c r="AG27" s="54">
        <v>1</v>
      </c>
      <c r="AH27">
        <f t="shared" si="14"/>
        <v>1</v>
      </c>
      <c r="AI27" s="54">
        <v>1</v>
      </c>
      <c r="AJ27" s="54">
        <v>1</v>
      </c>
      <c r="AK27">
        <f t="shared" si="15"/>
        <v>1</v>
      </c>
      <c r="AL27" s="54">
        <v>1</v>
      </c>
      <c r="AM27" s="54">
        <v>1</v>
      </c>
      <c r="AN27" s="54">
        <v>1</v>
      </c>
      <c r="AO27" s="54">
        <v>1</v>
      </c>
      <c r="AP27" s="54">
        <v>1</v>
      </c>
      <c r="AQ27" s="54">
        <v>1</v>
      </c>
      <c r="AR27" s="54">
        <v>0</v>
      </c>
      <c r="AS27" s="54">
        <v>1</v>
      </c>
      <c r="AT27" s="54">
        <v>1</v>
      </c>
      <c r="AU27">
        <f t="shared" si="16"/>
        <v>57.233636363636371</v>
      </c>
      <c r="AV27">
        <f t="shared" si="17"/>
        <v>8.0090909090909115</v>
      </c>
      <c r="AW27" s="54">
        <f t="shared" si="18"/>
        <v>13.581818181818178</v>
      </c>
      <c r="AX27">
        <f t="shared" si="19"/>
        <v>9.7609090909090881</v>
      </c>
      <c r="AY27" s="54">
        <v>1</v>
      </c>
      <c r="AZ27" s="54">
        <v>1</v>
      </c>
      <c r="BA27" s="54">
        <v>1</v>
      </c>
      <c r="BB27">
        <v>4</v>
      </c>
      <c r="BG27">
        <f t="shared" si="2"/>
        <v>181.81818181818181</v>
      </c>
      <c r="BH27" s="11">
        <f t="shared" si="20"/>
        <v>3.8194444444444444E-5</v>
      </c>
    </row>
    <row r="28" spans="1:60" ht="32" x14ac:dyDescent="0.2">
      <c r="A28" s="3" t="s">
        <v>168</v>
      </c>
      <c r="B28" s="19" t="s">
        <v>1458</v>
      </c>
      <c r="C28" s="3" t="s">
        <v>207</v>
      </c>
      <c r="D28">
        <v>1</v>
      </c>
      <c r="E28">
        <v>1</v>
      </c>
      <c r="F28">
        <f t="shared" si="3"/>
        <v>1</v>
      </c>
      <c r="G28">
        <f t="shared" si="4"/>
        <v>13</v>
      </c>
      <c r="H28">
        <f t="shared" si="5"/>
        <v>13</v>
      </c>
      <c r="I28" s="54">
        <f t="shared" si="6"/>
        <v>61</v>
      </c>
      <c r="J28">
        <v>20</v>
      </c>
      <c r="K28">
        <f t="shared" si="7"/>
        <v>1.5384615384615385</v>
      </c>
      <c r="L28">
        <f t="shared" si="8"/>
        <v>59</v>
      </c>
      <c r="M28" s="2">
        <f t="shared" si="9"/>
        <v>4.5384615384615383</v>
      </c>
      <c r="N28" s="30">
        <v>1</v>
      </c>
      <c r="O28">
        <v>1</v>
      </c>
      <c r="P28" s="32">
        <v>1</v>
      </c>
      <c r="Q28" s="30">
        <v>1</v>
      </c>
      <c r="R28" s="54">
        <v>1</v>
      </c>
      <c r="S28">
        <v>1</v>
      </c>
      <c r="T28">
        <f t="shared" si="10"/>
        <v>1</v>
      </c>
      <c r="U28">
        <v>1</v>
      </c>
      <c r="V28">
        <v>1</v>
      </c>
      <c r="W28">
        <f t="shared" si="11"/>
        <v>1</v>
      </c>
      <c r="X28">
        <f t="shared" si="12"/>
        <v>1</v>
      </c>
      <c r="Y28" s="54">
        <v>1</v>
      </c>
      <c r="Z28" s="54">
        <v>1</v>
      </c>
      <c r="AA28" s="54">
        <v>1</v>
      </c>
      <c r="AB28" s="54">
        <v>1</v>
      </c>
      <c r="AC28" s="54">
        <v>1</v>
      </c>
      <c r="AD28" s="54">
        <v>1</v>
      </c>
      <c r="AE28" s="54">
        <v>1</v>
      </c>
      <c r="AF28">
        <f t="shared" si="13"/>
        <v>2</v>
      </c>
      <c r="AG28" s="54">
        <v>1</v>
      </c>
      <c r="AH28">
        <f t="shared" si="14"/>
        <v>1</v>
      </c>
      <c r="AI28" s="54">
        <v>1</v>
      </c>
      <c r="AJ28" s="54">
        <v>1</v>
      </c>
      <c r="AK28">
        <f t="shared" si="15"/>
        <v>1</v>
      </c>
      <c r="AL28" s="54">
        <v>1</v>
      </c>
      <c r="AM28" s="54">
        <v>0</v>
      </c>
      <c r="AN28" s="54">
        <v>1</v>
      </c>
      <c r="AO28" s="54">
        <v>0</v>
      </c>
      <c r="AP28" s="54">
        <v>1</v>
      </c>
      <c r="AQ28" s="54">
        <v>1</v>
      </c>
      <c r="AR28" s="54">
        <v>1</v>
      </c>
      <c r="AS28" s="54">
        <v>1</v>
      </c>
      <c r="AT28" s="54">
        <v>1</v>
      </c>
      <c r="AU28">
        <f t="shared" si="16"/>
        <v>63.486153846153847</v>
      </c>
      <c r="AV28">
        <f t="shared" si="17"/>
        <v>7.6338461538461573</v>
      </c>
      <c r="AW28" s="54">
        <f t="shared" si="18"/>
        <v>8.6092307692307664</v>
      </c>
      <c r="AX28">
        <f t="shared" si="19"/>
        <v>6.4461538461538446</v>
      </c>
      <c r="AY28" s="54">
        <v>1</v>
      </c>
      <c r="AZ28" s="54">
        <v>1</v>
      </c>
      <c r="BA28" s="54">
        <v>1</v>
      </c>
      <c r="BB28">
        <v>2</v>
      </c>
      <c r="BG28">
        <f t="shared" si="2"/>
        <v>153.84615384615387</v>
      </c>
      <c r="BH28" s="11">
        <f t="shared" si="20"/>
        <v>4.5138888888888894E-5</v>
      </c>
    </row>
    <row r="29" spans="1:60" ht="32" x14ac:dyDescent="0.2">
      <c r="A29" s="3" t="s">
        <v>169</v>
      </c>
      <c r="B29" s="19" t="s">
        <v>1459</v>
      </c>
      <c r="C29" s="3" t="s">
        <v>207</v>
      </c>
      <c r="D29">
        <v>1</v>
      </c>
      <c r="E29">
        <v>1</v>
      </c>
      <c r="F29">
        <f t="shared" si="3"/>
        <v>1</v>
      </c>
      <c r="G29">
        <f t="shared" si="4"/>
        <v>13</v>
      </c>
      <c r="H29">
        <f t="shared" si="5"/>
        <v>13</v>
      </c>
      <c r="I29" s="54">
        <f t="shared" si="6"/>
        <v>61</v>
      </c>
      <c r="J29">
        <v>19</v>
      </c>
      <c r="K29">
        <f t="shared" si="7"/>
        <v>1.4615384615384615</v>
      </c>
      <c r="L29">
        <f t="shared" si="8"/>
        <v>59</v>
      </c>
      <c r="M29" s="2">
        <f t="shared" si="9"/>
        <v>4.5384615384615383</v>
      </c>
      <c r="N29" s="30">
        <v>1</v>
      </c>
      <c r="O29">
        <v>1</v>
      </c>
      <c r="P29" s="32">
        <v>1</v>
      </c>
      <c r="Q29" s="30">
        <v>1</v>
      </c>
      <c r="R29" s="54">
        <v>1</v>
      </c>
      <c r="S29">
        <v>1</v>
      </c>
      <c r="T29">
        <f t="shared" si="10"/>
        <v>1</v>
      </c>
      <c r="U29">
        <v>1</v>
      </c>
      <c r="V29">
        <v>1</v>
      </c>
      <c r="W29">
        <f t="shared" si="11"/>
        <v>1</v>
      </c>
      <c r="X29">
        <f t="shared" si="12"/>
        <v>1</v>
      </c>
      <c r="Y29" s="54">
        <v>1</v>
      </c>
      <c r="Z29" s="54">
        <v>1</v>
      </c>
      <c r="AA29" s="54">
        <v>1</v>
      </c>
      <c r="AB29" s="54">
        <v>1</v>
      </c>
      <c r="AC29" s="54">
        <v>1</v>
      </c>
      <c r="AD29" s="54">
        <v>1</v>
      </c>
      <c r="AE29" s="54">
        <v>1</v>
      </c>
      <c r="AF29">
        <f t="shared" si="13"/>
        <v>2</v>
      </c>
      <c r="AG29" s="54">
        <v>1</v>
      </c>
      <c r="AH29">
        <f t="shared" si="14"/>
        <v>1</v>
      </c>
      <c r="AI29" s="54">
        <v>1</v>
      </c>
      <c r="AJ29" s="54">
        <v>1</v>
      </c>
      <c r="AK29">
        <f t="shared" si="15"/>
        <v>1</v>
      </c>
      <c r="AL29" s="54">
        <v>1</v>
      </c>
      <c r="AM29" s="54">
        <v>0</v>
      </c>
      <c r="AN29" s="54">
        <v>1</v>
      </c>
      <c r="AO29" s="54">
        <v>0</v>
      </c>
      <c r="AP29" s="54">
        <v>1</v>
      </c>
      <c r="AQ29" s="54">
        <v>1</v>
      </c>
      <c r="AR29" s="54">
        <v>1</v>
      </c>
      <c r="AS29" s="54">
        <v>1</v>
      </c>
      <c r="AT29" s="54">
        <v>1</v>
      </c>
      <c r="AU29">
        <f t="shared" si="16"/>
        <v>69.993846153846178</v>
      </c>
      <c r="AV29">
        <f t="shared" si="17"/>
        <v>6.7261538461538457</v>
      </c>
      <c r="AW29" s="54">
        <f t="shared" si="18"/>
        <v>8.6092307692307664</v>
      </c>
      <c r="AX29">
        <f t="shared" si="19"/>
        <v>6.4461538461538446</v>
      </c>
      <c r="AY29" s="54">
        <v>1</v>
      </c>
      <c r="AZ29" s="54">
        <v>1</v>
      </c>
      <c r="BA29" s="54">
        <v>1</v>
      </c>
      <c r="BB29">
        <v>2</v>
      </c>
      <c r="BG29">
        <f t="shared" si="2"/>
        <v>153.84615384615387</v>
      </c>
      <c r="BH29" s="11">
        <f t="shared" si="20"/>
        <v>4.5138888888888894E-5</v>
      </c>
    </row>
    <row r="30" spans="1:60" ht="32" x14ac:dyDescent="0.2">
      <c r="A30" s="3">
        <v>17</v>
      </c>
      <c r="B30" s="19" t="s">
        <v>1460</v>
      </c>
      <c r="C30" s="3" t="s">
        <v>207</v>
      </c>
      <c r="D30">
        <v>1</v>
      </c>
      <c r="E30">
        <v>1</v>
      </c>
      <c r="F30">
        <f t="shared" si="3"/>
        <v>1</v>
      </c>
      <c r="G30">
        <f t="shared" si="4"/>
        <v>12</v>
      </c>
      <c r="H30">
        <f t="shared" si="5"/>
        <v>12</v>
      </c>
      <c r="I30" s="54">
        <f t="shared" si="6"/>
        <v>65</v>
      </c>
      <c r="J30">
        <v>20</v>
      </c>
      <c r="K30">
        <f t="shared" si="7"/>
        <v>1.6666666666666667</v>
      </c>
      <c r="L30">
        <f t="shared" si="8"/>
        <v>61</v>
      </c>
      <c r="M30" s="2">
        <f t="shared" si="9"/>
        <v>5.083333333333333</v>
      </c>
      <c r="N30" s="30">
        <v>1</v>
      </c>
      <c r="O30">
        <v>1</v>
      </c>
      <c r="P30" s="32">
        <v>1</v>
      </c>
      <c r="Q30" s="30">
        <v>1</v>
      </c>
      <c r="R30" s="54">
        <v>1</v>
      </c>
      <c r="S30">
        <v>1</v>
      </c>
      <c r="T30">
        <f t="shared" si="10"/>
        <v>1</v>
      </c>
      <c r="U30">
        <v>1</v>
      </c>
      <c r="V30">
        <v>1</v>
      </c>
      <c r="W30">
        <f t="shared" si="11"/>
        <v>1</v>
      </c>
      <c r="X30">
        <f t="shared" si="12"/>
        <v>1</v>
      </c>
      <c r="Y30" s="54">
        <v>1</v>
      </c>
      <c r="Z30" s="54">
        <v>1</v>
      </c>
      <c r="AA30" s="54">
        <v>1</v>
      </c>
      <c r="AB30" s="54">
        <v>1</v>
      </c>
      <c r="AC30" s="54">
        <v>1</v>
      </c>
      <c r="AD30" s="54">
        <v>1</v>
      </c>
      <c r="AE30" s="54">
        <v>1</v>
      </c>
      <c r="AF30">
        <f t="shared" si="13"/>
        <v>4</v>
      </c>
      <c r="AG30" s="54">
        <v>1</v>
      </c>
      <c r="AH30">
        <f t="shared" si="14"/>
        <v>1</v>
      </c>
      <c r="AI30" s="54">
        <v>1</v>
      </c>
      <c r="AJ30" s="54">
        <v>1</v>
      </c>
      <c r="AK30">
        <f t="shared" si="15"/>
        <v>1</v>
      </c>
      <c r="AL30" s="54">
        <v>1</v>
      </c>
      <c r="AM30" s="54">
        <v>0</v>
      </c>
      <c r="AN30" s="54">
        <v>1</v>
      </c>
      <c r="AO30" s="54">
        <v>0</v>
      </c>
      <c r="AP30" s="54">
        <v>1</v>
      </c>
      <c r="AQ30" s="54">
        <v>1</v>
      </c>
      <c r="AR30" s="54">
        <v>1</v>
      </c>
      <c r="AS30" s="54">
        <v>1</v>
      </c>
      <c r="AT30" s="54">
        <v>1</v>
      </c>
      <c r="AU30">
        <f t="shared" si="16"/>
        <v>53.655000000000008</v>
      </c>
      <c r="AV30">
        <f t="shared" si="17"/>
        <v>8.7566666666666677</v>
      </c>
      <c r="AW30" s="54">
        <f t="shared" si="18"/>
        <v>11.623333333333335</v>
      </c>
      <c r="AX30">
        <f t="shared" si="19"/>
        <v>8.5124999999999993</v>
      </c>
      <c r="AY30" s="54">
        <v>1</v>
      </c>
      <c r="AZ30" s="54">
        <v>1</v>
      </c>
      <c r="BA30" s="54">
        <v>1</v>
      </c>
      <c r="BB30">
        <v>3</v>
      </c>
      <c r="BG30">
        <f t="shared" si="2"/>
        <v>333.33333333333331</v>
      </c>
      <c r="BH30" s="11">
        <f t="shared" si="20"/>
        <v>4.1666666666666665E-5</v>
      </c>
    </row>
    <row r="31" spans="1:60" ht="64" x14ac:dyDescent="0.2">
      <c r="A31" s="3">
        <v>18</v>
      </c>
      <c r="B31" s="19" t="s">
        <v>1461</v>
      </c>
      <c r="C31" s="3" t="s">
        <v>207</v>
      </c>
      <c r="D31">
        <v>1</v>
      </c>
      <c r="E31">
        <v>1</v>
      </c>
      <c r="F31">
        <f t="shared" si="3"/>
        <v>1</v>
      </c>
      <c r="G31">
        <f t="shared" si="4"/>
        <v>21</v>
      </c>
      <c r="H31">
        <f t="shared" si="5"/>
        <v>21</v>
      </c>
      <c r="I31" s="54">
        <f t="shared" si="6"/>
        <v>106</v>
      </c>
      <c r="J31">
        <v>33</v>
      </c>
      <c r="K31">
        <f t="shared" si="7"/>
        <v>1.5714285714285714</v>
      </c>
      <c r="L31">
        <f t="shared" si="8"/>
        <v>104</v>
      </c>
      <c r="M31" s="2">
        <f t="shared" si="9"/>
        <v>4.9523809523809526</v>
      </c>
      <c r="N31" s="31">
        <v>0</v>
      </c>
      <c r="O31">
        <v>0</v>
      </c>
      <c r="P31" s="32">
        <v>1</v>
      </c>
      <c r="Q31" s="31">
        <v>0</v>
      </c>
      <c r="R31" s="54">
        <v>1</v>
      </c>
      <c r="S31">
        <v>1</v>
      </c>
      <c r="T31">
        <f t="shared" si="10"/>
        <v>0</v>
      </c>
      <c r="U31">
        <v>1</v>
      </c>
      <c r="V31">
        <v>1</v>
      </c>
      <c r="W31">
        <f t="shared" si="11"/>
        <v>0</v>
      </c>
      <c r="X31">
        <f t="shared" si="12"/>
        <v>1</v>
      </c>
      <c r="Y31" s="54">
        <v>1</v>
      </c>
      <c r="Z31" s="54">
        <v>1</v>
      </c>
      <c r="AA31" s="54">
        <v>1</v>
      </c>
      <c r="AB31" s="54">
        <v>1</v>
      </c>
      <c r="AC31" s="54">
        <v>1</v>
      </c>
      <c r="AD31" s="54">
        <v>1</v>
      </c>
      <c r="AE31" s="54">
        <v>1</v>
      </c>
      <c r="AF31">
        <f t="shared" si="13"/>
        <v>2</v>
      </c>
      <c r="AG31" s="54">
        <v>1</v>
      </c>
      <c r="AH31">
        <f t="shared" si="14"/>
        <v>1</v>
      </c>
      <c r="AI31" s="54">
        <v>0</v>
      </c>
      <c r="AJ31" s="54">
        <v>1</v>
      </c>
      <c r="AK31">
        <f t="shared" si="15"/>
        <v>1</v>
      </c>
      <c r="AL31" s="54">
        <v>1</v>
      </c>
      <c r="AM31" s="54">
        <v>0</v>
      </c>
      <c r="AN31" s="54">
        <v>1</v>
      </c>
      <c r="AO31" s="54">
        <v>0</v>
      </c>
      <c r="AP31" s="54">
        <v>1</v>
      </c>
      <c r="AQ31" s="54">
        <v>1</v>
      </c>
      <c r="AR31" s="54">
        <v>1</v>
      </c>
      <c r="AS31" s="54">
        <v>1</v>
      </c>
      <c r="AT31" s="54">
        <v>1</v>
      </c>
      <c r="AU31">
        <f t="shared" si="16"/>
        <v>52.577142857142888</v>
      </c>
      <c r="AV31">
        <f t="shared" si="17"/>
        <v>11.142857142857142</v>
      </c>
      <c r="AW31" s="54">
        <f t="shared" si="18"/>
        <v>11.910476190476192</v>
      </c>
      <c r="AX31">
        <f t="shared" si="19"/>
        <v>12.395714285714284</v>
      </c>
      <c r="AY31" s="54">
        <v>1</v>
      </c>
      <c r="AZ31" s="54">
        <v>1</v>
      </c>
      <c r="BA31" s="54">
        <v>1</v>
      </c>
      <c r="BB31">
        <v>5</v>
      </c>
      <c r="BG31">
        <f t="shared" si="2"/>
        <v>95.238095238095227</v>
      </c>
      <c r="BH31" s="11">
        <f t="shared" si="20"/>
        <v>7.2916666666666659E-5</v>
      </c>
    </row>
    <row r="32" spans="1:60" ht="64" x14ac:dyDescent="0.2">
      <c r="A32" s="3">
        <v>19</v>
      </c>
      <c r="B32" s="19" t="s">
        <v>1462</v>
      </c>
      <c r="C32" s="3" t="s">
        <v>208</v>
      </c>
      <c r="D32">
        <v>1</v>
      </c>
      <c r="E32">
        <v>1</v>
      </c>
      <c r="F32">
        <f t="shared" si="3"/>
        <v>1</v>
      </c>
      <c r="G32">
        <f t="shared" si="4"/>
        <v>29</v>
      </c>
      <c r="H32">
        <f t="shared" si="5"/>
        <v>29</v>
      </c>
      <c r="I32" s="54">
        <f t="shared" si="6"/>
        <v>141</v>
      </c>
      <c r="J32">
        <v>47</v>
      </c>
      <c r="K32">
        <f t="shared" si="7"/>
        <v>1.6206896551724137</v>
      </c>
      <c r="L32">
        <f t="shared" si="8"/>
        <v>138</v>
      </c>
      <c r="M32" s="2">
        <f t="shared" si="9"/>
        <v>4.7586206896551726</v>
      </c>
      <c r="N32" s="31">
        <v>0</v>
      </c>
      <c r="O32">
        <v>0</v>
      </c>
      <c r="P32" s="31">
        <v>0</v>
      </c>
      <c r="Q32" s="31">
        <v>0</v>
      </c>
      <c r="R32" s="54">
        <v>1</v>
      </c>
      <c r="S32">
        <v>1</v>
      </c>
      <c r="T32">
        <f t="shared" si="10"/>
        <v>0</v>
      </c>
      <c r="U32">
        <v>1</v>
      </c>
      <c r="V32">
        <v>1</v>
      </c>
      <c r="W32">
        <f t="shared" si="11"/>
        <v>0</v>
      </c>
      <c r="X32">
        <f t="shared" si="12"/>
        <v>1</v>
      </c>
      <c r="Y32" s="54">
        <v>1</v>
      </c>
      <c r="Z32" s="54">
        <v>1</v>
      </c>
      <c r="AA32" s="54">
        <v>0</v>
      </c>
      <c r="AB32" s="54">
        <v>1</v>
      </c>
      <c r="AC32" s="54">
        <v>1</v>
      </c>
      <c r="AD32" s="54">
        <v>1</v>
      </c>
      <c r="AE32" s="54">
        <v>1</v>
      </c>
      <c r="AF32">
        <f t="shared" si="13"/>
        <v>3</v>
      </c>
      <c r="AG32" s="54">
        <v>1</v>
      </c>
      <c r="AH32">
        <f t="shared" si="14"/>
        <v>1</v>
      </c>
      <c r="AI32" s="54">
        <v>0</v>
      </c>
      <c r="AJ32" s="54">
        <v>1</v>
      </c>
      <c r="AK32">
        <f t="shared" si="15"/>
        <v>1</v>
      </c>
      <c r="AL32" s="54">
        <v>0</v>
      </c>
      <c r="AM32" s="54">
        <v>0</v>
      </c>
      <c r="AN32" s="54">
        <v>1</v>
      </c>
      <c r="AO32" s="54">
        <v>0</v>
      </c>
      <c r="AP32" s="54">
        <v>1</v>
      </c>
      <c r="AQ32" s="54">
        <v>1</v>
      </c>
      <c r="AR32" s="54">
        <v>1</v>
      </c>
      <c r="AS32" s="54">
        <v>1</v>
      </c>
      <c r="AT32" s="54">
        <v>1</v>
      </c>
      <c r="AU32">
        <f t="shared" si="16"/>
        <v>40.289655172413802</v>
      </c>
      <c r="AV32">
        <f t="shared" si="17"/>
        <v>14.844137931034485</v>
      </c>
      <c r="AW32" s="54">
        <f t="shared" si="18"/>
        <v>11.159999999999997</v>
      </c>
      <c r="AX32">
        <f t="shared" si="19"/>
        <v>15.483103448275862</v>
      </c>
      <c r="AY32" s="54">
        <v>1</v>
      </c>
      <c r="AZ32" s="54">
        <v>1</v>
      </c>
      <c r="BA32" s="54">
        <v>1</v>
      </c>
      <c r="BB32">
        <v>5</v>
      </c>
      <c r="BG32">
        <f t="shared" si="2"/>
        <v>103.44827586206897</v>
      </c>
      <c r="BH32" s="11">
        <f t="shared" si="20"/>
        <v>1.0069444444444445E-4</v>
      </c>
    </row>
    <row r="33" spans="1:60" ht="64" x14ac:dyDescent="0.2">
      <c r="A33" s="3">
        <v>20</v>
      </c>
      <c r="B33" s="19" t="s">
        <v>1463</v>
      </c>
      <c r="C33" s="3" t="s">
        <v>207</v>
      </c>
      <c r="D33">
        <v>1</v>
      </c>
      <c r="E33">
        <v>1</v>
      </c>
      <c r="F33">
        <f t="shared" si="3"/>
        <v>1</v>
      </c>
      <c r="G33">
        <f t="shared" si="4"/>
        <v>24</v>
      </c>
      <c r="H33">
        <f t="shared" si="5"/>
        <v>24</v>
      </c>
      <c r="I33" s="54">
        <f t="shared" si="6"/>
        <v>117</v>
      </c>
      <c r="J33">
        <v>39</v>
      </c>
      <c r="K33">
        <f t="shared" si="7"/>
        <v>1.625</v>
      </c>
      <c r="L33">
        <f t="shared" si="8"/>
        <v>115</v>
      </c>
      <c r="M33" s="2">
        <f t="shared" si="9"/>
        <v>4.791666666666667</v>
      </c>
      <c r="N33" s="31">
        <v>0</v>
      </c>
      <c r="O33">
        <v>0</v>
      </c>
      <c r="P33" s="31">
        <v>0</v>
      </c>
      <c r="Q33" s="31">
        <v>0</v>
      </c>
      <c r="R33" s="54">
        <v>1</v>
      </c>
      <c r="S33">
        <v>1</v>
      </c>
      <c r="T33">
        <f t="shared" si="10"/>
        <v>0</v>
      </c>
      <c r="U33">
        <v>1</v>
      </c>
      <c r="V33">
        <v>1</v>
      </c>
      <c r="W33">
        <f t="shared" si="11"/>
        <v>0</v>
      </c>
      <c r="X33">
        <f t="shared" si="12"/>
        <v>1</v>
      </c>
      <c r="Y33" s="54">
        <v>1</v>
      </c>
      <c r="Z33" s="54">
        <v>1</v>
      </c>
      <c r="AA33" s="54">
        <v>1</v>
      </c>
      <c r="AB33" s="54">
        <v>1</v>
      </c>
      <c r="AC33" s="54">
        <v>1</v>
      </c>
      <c r="AD33" s="54">
        <v>1</v>
      </c>
      <c r="AE33" s="54">
        <v>1</v>
      </c>
      <c r="AF33">
        <f t="shared" si="13"/>
        <v>2</v>
      </c>
      <c r="AG33" s="54">
        <v>1</v>
      </c>
      <c r="AH33">
        <f t="shared" si="14"/>
        <v>1</v>
      </c>
      <c r="AI33" s="54">
        <v>1</v>
      </c>
      <c r="AJ33" s="54">
        <v>1</v>
      </c>
      <c r="AK33">
        <f t="shared" si="15"/>
        <v>1</v>
      </c>
      <c r="AL33" s="54">
        <v>1</v>
      </c>
      <c r="AM33" s="54">
        <v>0</v>
      </c>
      <c r="AN33" s="54">
        <v>1</v>
      </c>
      <c r="AO33" s="54">
        <v>0</v>
      </c>
      <c r="AP33" s="54">
        <v>1</v>
      </c>
      <c r="AQ33" s="54">
        <v>1</v>
      </c>
      <c r="AR33" s="54">
        <v>1</v>
      </c>
      <c r="AS33" s="54">
        <v>0</v>
      </c>
      <c r="AT33" s="54">
        <v>1</v>
      </c>
      <c r="AU33">
        <f t="shared" si="16"/>
        <v>45.000000000000014</v>
      </c>
      <c r="AV33">
        <f t="shared" si="17"/>
        <v>12.945</v>
      </c>
      <c r="AW33" s="54">
        <f t="shared" si="18"/>
        <v>11.141666666666666</v>
      </c>
      <c r="AX33">
        <f t="shared" si="19"/>
        <v>13.138750000000002</v>
      </c>
      <c r="AY33" s="54">
        <v>1</v>
      </c>
      <c r="AZ33" s="54">
        <v>1</v>
      </c>
      <c r="BA33" s="54">
        <v>1</v>
      </c>
      <c r="BB33">
        <v>6</v>
      </c>
      <c r="BG33">
        <f t="shared" si="2"/>
        <v>83.333333333333329</v>
      </c>
      <c r="BH33" s="11">
        <f t="shared" si="20"/>
        <v>8.3333333333333331E-5</v>
      </c>
    </row>
    <row r="34" spans="1:60" ht="64" x14ac:dyDescent="0.2">
      <c r="A34" s="3" t="s">
        <v>170</v>
      </c>
      <c r="B34" s="19" t="s">
        <v>1464</v>
      </c>
      <c r="C34" s="3" t="s">
        <v>207</v>
      </c>
      <c r="D34">
        <v>1</v>
      </c>
      <c r="E34">
        <v>1</v>
      </c>
      <c r="F34">
        <f t="shared" si="3"/>
        <v>1</v>
      </c>
      <c r="G34">
        <f t="shared" si="4"/>
        <v>20</v>
      </c>
      <c r="H34">
        <f t="shared" si="5"/>
        <v>20</v>
      </c>
      <c r="I34" s="54">
        <f t="shared" si="6"/>
        <v>108</v>
      </c>
      <c r="J34">
        <v>36</v>
      </c>
      <c r="K34">
        <f t="shared" si="7"/>
        <v>1.8</v>
      </c>
      <c r="L34">
        <f t="shared" si="8"/>
        <v>105</v>
      </c>
      <c r="M34" s="2">
        <f t="shared" si="9"/>
        <v>5.25</v>
      </c>
      <c r="N34" s="30">
        <v>1</v>
      </c>
      <c r="O34">
        <v>0</v>
      </c>
      <c r="P34" s="32">
        <v>1</v>
      </c>
      <c r="Q34" s="31">
        <v>0</v>
      </c>
      <c r="R34" s="54">
        <v>1</v>
      </c>
      <c r="S34">
        <v>1</v>
      </c>
      <c r="T34">
        <f t="shared" si="10"/>
        <v>0</v>
      </c>
      <c r="U34">
        <v>1</v>
      </c>
      <c r="V34">
        <v>1</v>
      </c>
      <c r="W34">
        <f t="shared" si="11"/>
        <v>0</v>
      </c>
      <c r="X34">
        <f t="shared" si="12"/>
        <v>1</v>
      </c>
      <c r="Y34" s="54">
        <v>1</v>
      </c>
      <c r="Z34" s="54">
        <v>1</v>
      </c>
      <c r="AA34" s="54">
        <v>0</v>
      </c>
      <c r="AB34" s="54">
        <v>1</v>
      </c>
      <c r="AC34" s="54">
        <v>1</v>
      </c>
      <c r="AD34" s="54">
        <v>1</v>
      </c>
      <c r="AE34" s="54">
        <v>1</v>
      </c>
      <c r="AF34">
        <f t="shared" si="13"/>
        <v>3</v>
      </c>
      <c r="AG34" s="54">
        <v>1</v>
      </c>
      <c r="AH34">
        <f t="shared" si="14"/>
        <v>1</v>
      </c>
      <c r="AI34" s="54">
        <v>0</v>
      </c>
      <c r="AJ34" s="54">
        <v>1</v>
      </c>
      <c r="AK34">
        <f t="shared" si="15"/>
        <v>1</v>
      </c>
      <c r="AL34" s="54">
        <v>1</v>
      </c>
      <c r="AM34" s="54">
        <v>0</v>
      </c>
      <c r="AN34" s="54">
        <v>1</v>
      </c>
      <c r="AO34" s="54">
        <v>0</v>
      </c>
      <c r="AP34" s="54">
        <v>1</v>
      </c>
      <c r="AQ34" s="54">
        <v>1</v>
      </c>
      <c r="AR34" s="54">
        <v>1</v>
      </c>
      <c r="AS34" s="54">
        <v>1</v>
      </c>
      <c r="AT34" s="54">
        <v>1</v>
      </c>
      <c r="AU34">
        <f t="shared" si="16"/>
        <v>34.25500000000001</v>
      </c>
      <c r="AV34">
        <f t="shared" si="17"/>
        <v>13.450000000000003</v>
      </c>
      <c r="AW34" s="54">
        <f t="shared" si="18"/>
        <v>13.589999999999996</v>
      </c>
      <c r="AX34">
        <f t="shared" si="19"/>
        <v>13.297499999999999</v>
      </c>
      <c r="AY34" s="54">
        <v>1</v>
      </c>
      <c r="AZ34" s="54">
        <v>1</v>
      </c>
      <c r="BA34" s="54">
        <v>1</v>
      </c>
      <c r="BB34">
        <v>5</v>
      </c>
      <c r="BG34">
        <f t="shared" si="2"/>
        <v>150</v>
      </c>
      <c r="BH34" s="11">
        <f t="shared" si="20"/>
        <v>6.9444444444444444E-5</v>
      </c>
    </row>
    <row r="35" spans="1:60" ht="64" x14ac:dyDescent="0.2">
      <c r="A35" s="3" t="s">
        <v>171</v>
      </c>
      <c r="B35" s="19" t="s">
        <v>1465</v>
      </c>
      <c r="C35" s="3" t="s">
        <v>207</v>
      </c>
      <c r="D35">
        <v>1</v>
      </c>
      <c r="E35">
        <v>1</v>
      </c>
      <c r="F35">
        <f t="shared" si="3"/>
        <v>1</v>
      </c>
      <c r="G35">
        <f t="shared" si="4"/>
        <v>20</v>
      </c>
      <c r="H35">
        <f t="shared" si="5"/>
        <v>20</v>
      </c>
      <c r="I35" s="54">
        <f t="shared" si="6"/>
        <v>107</v>
      </c>
      <c r="J35">
        <v>37</v>
      </c>
      <c r="K35">
        <f t="shared" si="7"/>
        <v>1.85</v>
      </c>
      <c r="L35">
        <f t="shared" si="8"/>
        <v>104</v>
      </c>
      <c r="M35" s="2">
        <f t="shared" si="9"/>
        <v>5.2</v>
      </c>
      <c r="N35" s="30">
        <v>1</v>
      </c>
      <c r="O35">
        <v>1</v>
      </c>
      <c r="P35" s="32">
        <v>1</v>
      </c>
      <c r="Q35" s="31">
        <v>0</v>
      </c>
      <c r="R35" s="54">
        <v>1</v>
      </c>
      <c r="S35">
        <v>1</v>
      </c>
      <c r="T35">
        <f t="shared" si="10"/>
        <v>0</v>
      </c>
      <c r="U35">
        <v>1</v>
      </c>
      <c r="V35">
        <v>1</v>
      </c>
      <c r="W35">
        <f t="shared" si="11"/>
        <v>0</v>
      </c>
      <c r="X35">
        <f t="shared" si="12"/>
        <v>1</v>
      </c>
      <c r="Y35" s="54">
        <v>1</v>
      </c>
      <c r="Z35" s="54">
        <v>1</v>
      </c>
      <c r="AA35" s="54">
        <v>0</v>
      </c>
      <c r="AB35" s="54">
        <v>1</v>
      </c>
      <c r="AC35" s="54">
        <v>1</v>
      </c>
      <c r="AD35" s="54">
        <v>1</v>
      </c>
      <c r="AE35" s="54">
        <v>1</v>
      </c>
      <c r="AF35">
        <f t="shared" si="13"/>
        <v>3</v>
      </c>
      <c r="AG35" s="54">
        <v>1</v>
      </c>
      <c r="AH35">
        <f t="shared" si="14"/>
        <v>1</v>
      </c>
      <c r="AI35" s="54">
        <v>0</v>
      </c>
      <c r="AJ35" s="54">
        <v>1</v>
      </c>
      <c r="AK35">
        <f t="shared" si="15"/>
        <v>1</v>
      </c>
      <c r="AL35" s="54">
        <v>0</v>
      </c>
      <c r="AM35" s="54">
        <v>0</v>
      </c>
      <c r="AN35" s="54">
        <v>1</v>
      </c>
      <c r="AO35" s="54">
        <v>0</v>
      </c>
      <c r="AP35" s="54">
        <v>1</v>
      </c>
      <c r="AQ35" s="54">
        <v>1</v>
      </c>
      <c r="AR35" s="54">
        <v>1</v>
      </c>
      <c r="AS35" s="54">
        <v>1</v>
      </c>
      <c r="AT35" s="54">
        <v>1</v>
      </c>
      <c r="AU35">
        <f t="shared" si="16"/>
        <v>30.02500000000002</v>
      </c>
      <c r="AV35">
        <f t="shared" si="17"/>
        <v>14.040000000000003</v>
      </c>
      <c r="AW35" s="54">
        <f t="shared" si="18"/>
        <v>13.295999999999996</v>
      </c>
      <c r="AX35">
        <f t="shared" si="19"/>
        <v>13.062000000000005</v>
      </c>
      <c r="AY35" s="54">
        <v>1</v>
      </c>
      <c r="AZ35" s="54">
        <v>1</v>
      </c>
      <c r="BA35" s="54">
        <v>1</v>
      </c>
      <c r="BB35">
        <v>4</v>
      </c>
      <c r="BG35">
        <f t="shared" si="2"/>
        <v>150</v>
      </c>
      <c r="BH35" s="11">
        <f t="shared" si="20"/>
        <v>6.9444444444444444E-5</v>
      </c>
    </row>
    <row r="36" spans="1:60" ht="48" x14ac:dyDescent="0.2">
      <c r="A36" s="3">
        <v>22</v>
      </c>
      <c r="B36" s="19" t="s">
        <v>1466</v>
      </c>
      <c r="C36" s="3" t="s">
        <v>207</v>
      </c>
      <c r="D36">
        <v>1</v>
      </c>
      <c r="E36">
        <v>1</v>
      </c>
      <c r="F36">
        <f t="shared" si="3"/>
        <v>1</v>
      </c>
      <c r="G36">
        <f t="shared" si="4"/>
        <v>18</v>
      </c>
      <c r="H36">
        <f t="shared" si="5"/>
        <v>18</v>
      </c>
      <c r="I36" s="54">
        <f t="shared" si="6"/>
        <v>96</v>
      </c>
      <c r="J36">
        <v>29</v>
      </c>
      <c r="K36">
        <f t="shared" si="7"/>
        <v>1.6111111111111112</v>
      </c>
      <c r="L36">
        <f t="shared" si="8"/>
        <v>94</v>
      </c>
      <c r="M36" s="2">
        <f t="shared" si="9"/>
        <v>5.2222222222222223</v>
      </c>
      <c r="N36" s="31">
        <v>0</v>
      </c>
      <c r="O36">
        <v>0</v>
      </c>
      <c r="P36" s="32">
        <v>1</v>
      </c>
      <c r="Q36" s="30">
        <v>1</v>
      </c>
      <c r="R36" s="54">
        <v>1</v>
      </c>
      <c r="S36">
        <v>1</v>
      </c>
      <c r="T36">
        <f t="shared" si="10"/>
        <v>1</v>
      </c>
      <c r="U36">
        <v>1</v>
      </c>
      <c r="V36">
        <v>1</v>
      </c>
      <c r="W36">
        <f t="shared" si="11"/>
        <v>1</v>
      </c>
      <c r="X36">
        <f t="shared" si="12"/>
        <v>1</v>
      </c>
      <c r="Y36" s="54">
        <v>1</v>
      </c>
      <c r="Z36" s="54">
        <v>1</v>
      </c>
      <c r="AA36" s="54">
        <v>1</v>
      </c>
      <c r="AB36" s="54">
        <v>1</v>
      </c>
      <c r="AC36" s="54">
        <v>1</v>
      </c>
      <c r="AD36" s="54">
        <v>1</v>
      </c>
      <c r="AE36" s="54">
        <v>1</v>
      </c>
      <c r="AF36">
        <f t="shared" si="13"/>
        <v>2</v>
      </c>
      <c r="AG36" s="54">
        <v>1</v>
      </c>
      <c r="AH36">
        <f t="shared" si="14"/>
        <v>1</v>
      </c>
      <c r="AI36" s="54">
        <v>0</v>
      </c>
      <c r="AJ36" s="54">
        <v>1</v>
      </c>
      <c r="AK36">
        <f t="shared" si="15"/>
        <v>1</v>
      </c>
      <c r="AL36" s="54">
        <v>0</v>
      </c>
      <c r="AM36" s="54">
        <v>0</v>
      </c>
      <c r="AN36" s="54">
        <v>1</v>
      </c>
      <c r="AO36" s="54">
        <v>0</v>
      </c>
      <c r="AP36" s="54">
        <v>1</v>
      </c>
      <c r="AQ36" s="54">
        <v>1</v>
      </c>
      <c r="AR36" s="54">
        <v>1</v>
      </c>
      <c r="AS36" s="54">
        <v>1</v>
      </c>
      <c r="AT36" s="54">
        <v>1</v>
      </c>
      <c r="AU36">
        <f t="shared" si="16"/>
        <v>52.265000000000029</v>
      </c>
      <c r="AV36">
        <f t="shared" si="17"/>
        <v>10.441111111111113</v>
      </c>
      <c r="AW36" s="54">
        <f t="shared" si="18"/>
        <v>13.262222222222221</v>
      </c>
      <c r="AX36">
        <f t="shared" si="19"/>
        <v>12.166666666666664</v>
      </c>
      <c r="AY36" s="54">
        <v>1</v>
      </c>
      <c r="AZ36" s="54">
        <v>1</v>
      </c>
      <c r="BA36" s="54">
        <v>1</v>
      </c>
      <c r="BB36">
        <v>5</v>
      </c>
      <c r="BG36">
        <f t="shared" ref="BG36:BG56" si="21">IF(G36=0,0,AF36/G36*1000)</f>
        <v>111.1111111111111</v>
      </c>
      <c r="BH36" s="11">
        <f t="shared" si="20"/>
        <v>6.2500000000000001E-5</v>
      </c>
    </row>
    <row r="37" spans="1:60" ht="48" x14ac:dyDescent="0.2">
      <c r="A37" s="3" t="s">
        <v>172</v>
      </c>
      <c r="B37" s="19" t="s">
        <v>1467</v>
      </c>
      <c r="C37" s="3" t="s">
        <v>207</v>
      </c>
      <c r="D37">
        <v>1</v>
      </c>
      <c r="E37">
        <v>1</v>
      </c>
      <c r="F37">
        <f t="shared" si="3"/>
        <v>1</v>
      </c>
      <c r="G37">
        <f t="shared" si="4"/>
        <v>16</v>
      </c>
      <c r="H37">
        <f t="shared" si="5"/>
        <v>16</v>
      </c>
      <c r="I37" s="54">
        <f t="shared" si="6"/>
        <v>82</v>
      </c>
      <c r="J37">
        <v>28</v>
      </c>
      <c r="K37">
        <f t="shared" si="7"/>
        <v>1.75</v>
      </c>
      <c r="L37">
        <f t="shared" si="8"/>
        <v>80</v>
      </c>
      <c r="M37" s="2">
        <f t="shared" si="9"/>
        <v>5</v>
      </c>
      <c r="N37" s="31">
        <v>0</v>
      </c>
      <c r="O37">
        <v>1</v>
      </c>
      <c r="P37" s="32">
        <v>1</v>
      </c>
      <c r="Q37" s="30">
        <v>1</v>
      </c>
      <c r="R37" s="54">
        <v>1</v>
      </c>
      <c r="S37">
        <v>1</v>
      </c>
      <c r="T37">
        <f t="shared" si="10"/>
        <v>1</v>
      </c>
      <c r="U37">
        <v>1</v>
      </c>
      <c r="V37">
        <v>1</v>
      </c>
      <c r="W37">
        <f t="shared" si="11"/>
        <v>1</v>
      </c>
      <c r="X37">
        <f t="shared" si="12"/>
        <v>1</v>
      </c>
      <c r="Y37" s="54">
        <v>1</v>
      </c>
      <c r="Z37" s="54">
        <v>1</v>
      </c>
      <c r="AA37" s="54">
        <v>1</v>
      </c>
      <c r="AB37" s="54">
        <v>1</v>
      </c>
      <c r="AC37" s="54">
        <v>1</v>
      </c>
      <c r="AD37" s="54">
        <v>1</v>
      </c>
      <c r="AE37" s="54">
        <v>1</v>
      </c>
      <c r="AF37">
        <f t="shared" si="13"/>
        <v>2</v>
      </c>
      <c r="AG37" s="54">
        <v>1</v>
      </c>
      <c r="AH37">
        <f t="shared" si="14"/>
        <v>1</v>
      </c>
      <c r="AI37" s="54">
        <v>1</v>
      </c>
      <c r="AJ37" s="54">
        <v>1</v>
      </c>
      <c r="AK37">
        <f t="shared" si="15"/>
        <v>1</v>
      </c>
      <c r="AL37" s="54">
        <v>1</v>
      </c>
      <c r="AM37" s="54">
        <v>0</v>
      </c>
      <c r="AN37" s="54">
        <v>1</v>
      </c>
      <c r="AO37" s="54">
        <v>0</v>
      </c>
      <c r="AP37" s="54">
        <v>1</v>
      </c>
      <c r="AQ37" s="54">
        <v>1</v>
      </c>
      <c r="AR37" s="54">
        <v>1</v>
      </c>
      <c r="AS37" s="54">
        <v>1</v>
      </c>
      <c r="AT37" s="54">
        <v>1</v>
      </c>
      <c r="AU37">
        <f t="shared" si="16"/>
        <v>42.54500000000003</v>
      </c>
      <c r="AV37">
        <f t="shared" si="17"/>
        <v>11.3</v>
      </c>
      <c r="AW37" s="54">
        <f t="shared" si="18"/>
        <v>11.749999999999996</v>
      </c>
      <c r="AX37">
        <f t="shared" si="19"/>
        <v>10.120000000000001</v>
      </c>
      <c r="AY37" s="54">
        <v>1</v>
      </c>
      <c r="AZ37" s="54">
        <v>1</v>
      </c>
      <c r="BA37" s="54">
        <v>1</v>
      </c>
      <c r="BB37">
        <v>5</v>
      </c>
      <c r="BG37">
        <f t="shared" si="21"/>
        <v>125</v>
      </c>
      <c r="BH37" s="11">
        <f t="shared" si="20"/>
        <v>5.5555555555555558E-5</v>
      </c>
    </row>
    <row r="38" spans="1:60" ht="48" x14ac:dyDescent="0.2">
      <c r="A38" s="3" t="s">
        <v>173</v>
      </c>
      <c r="B38" s="19" t="s">
        <v>1468</v>
      </c>
      <c r="C38" s="3" t="s">
        <v>207</v>
      </c>
      <c r="D38">
        <v>1</v>
      </c>
      <c r="E38">
        <v>1</v>
      </c>
      <c r="F38">
        <f t="shared" si="3"/>
        <v>1</v>
      </c>
      <c r="G38">
        <f t="shared" si="4"/>
        <v>18</v>
      </c>
      <c r="H38">
        <f t="shared" si="5"/>
        <v>18</v>
      </c>
      <c r="I38" s="54">
        <f t="shared" si="6"/>
        <v>98</v>
      </c>
      <c r="J38">
        <v>33</v>
      </c>
      <c r="K38">
        <f t="shared" si="7"/>
        <v>1.8333333333333333</v>
      </c>
      <c r="L38">
        <f t="shared" si="8"/>
        <v>96</v>
      </c>
      <c r="M38" s="2">
        <f t="shared" si="9"/>
        <v>5.333333333333333</v>
      </c>
      <c r="N38" s="31">
        <v>0</v>
      </c>
      <c r="O38">
        <v>1</v>
      </c>
      <c r="P38" s="32">
        <v>1</v>
      </c>
      <c r="Q38" s="30">
        <v>1</v>
      </c>
      <c r="R38" s="54">
        <v>1</v>
      </c>
      <c r="S38">
        <v>1</v>
      </c>
      <c r="T38">
        <f t="shared" si="10"/>
        <v>1</v>
      </c>
      <c r="U38">
        <v>1</v>
      </c>
      <c r="V38">
        <v>1</v>
      </c>
      <c r="W38">
        <f t="shared" si="11"/>
        <v>1</v>
      </c>
      <c r="X38">
        <f t="shared" si="12"/>
        <v>1</v>
      </c>
      <c r="Y38" s="54">
        <v>1</v>
      </c>
      <c r="Z38" s="54">
        <v>1</v>
      </c>
      <c r="AA38" s="54">
        <v>1</v>
      </c>
      <c r="AB38" s="54">
        <v>1</v>
      </c>
      <c r="AC38" s="54">
        <v>1</v>
      </c>
      <c r="AD38" s="54">
        <v>1</v>
      </c>
      <c r="AE38" s="54">
        <v>1</v>
      </c>
      <c r="AF38">
        <f t="shared" si="13"/>
        <v>2</v>
      </c>
      <c r="AG38" s="54">
        <v>1</v>
      </c>
      <c r="AH38">
        <f t="shared" si="14"/>
        <v>1</v>
      </c>
      <c r="AI38" s="54">
        <v>1</v>
      </c>
      <c r="AJ38" s="54">
        <v>1</v>
      </c>
      <c r="AK38">
        <f t="shared" si="15"/>
        <v>1</v>
      </c>
      <c r="AL38" s="54">
        <v>1</v>
      </c>
      <c r="AM38" s="54">
        <v>0</v>
      </c>
      <c r="AN38" s="54">
        <v>1</v>
      </c>
      <c r="AO38" s="54">
        <v>0</v>
      </c>
      <c r="AP38" s="54">
        <v>1</v>
      </c>
      <c r="AQ38" s="54">
        <v>1</v>
      </c>
      <c r="AR38" s="54">
        <v>1</v>
      </c>
      <c r="AS38" s="54">
        <v>1</v>
      </c>
      <c r="AT38" s="54">
        <v>1</v>
      </c>
      <c r="AU38">
        <f t="shared" si="16"/>
        <v>33.465000000000018</v>
      </c>
      <c r="AV38">
        <f t="shared" si="17"/>
        <v>13.063333333333333</v>
      </c>
      <c r="AW38" s="54">
        <f t="shared" si="18"/>
        <v>13.915555555555553</v>
      </c>
      <c r="AX38">
        <f t="shared" si="19"/>
        <v>12.689999999999998</v>
      </c>
      <c r="AY38" s="54">
        <v>1</v>
      </c>
      <c r="AZ38" s="54">
        <v>1</v>
      </c>
      <c r="BA38" s="54">
        <v>1</v>
      </c>
      <c r="BB38">
        <v>6</v>
      </c>
      <c r="BG38">
        <f t="shared" si="21"/>
        <v>111.1111111111111</v>
      </c>
      <c r="BH38" s="11">
        <f t="shared" si="20"/>
        <v>6.2500000000000001E-5</v>
      </c>
    </row>
    <row r="39" spans="1:60" ht="64" x14ac:dyDescent="0.2">
      <c r="A39" s="3">
        <v>24</v>
      </c>
      <c r="B39" s="19" t="s">
        <v>1469</v>
      </c>
      <c r="C39" s="3" t="s">
        <v>207</v>
      </c>
      <c r="D39">
        <v>1</v>
      </c>
      <c r="E39">
        <v>1</v>
      </c>
      <c r="F39">
        <f t="shared" si="3"/>
        <v>1</v>
      </c>
      <c r="G39">
        <f t="shared" si="4"/>
        <v>49</v>
      </c>
      <c r="H39">
        <f t="shared" si="5"/>
        <v>49</v>
      </c>
      <c r="I39" s="54">
        <f t="shared" si="6"/>
        <v>116</v>
      </c>
      <c r="J39">
        <v>41</v>
      </c>
      <c r="K39">
        <f t="shared" si="7"/>
        <v>0.83673469387755106</v>
      </c>
      <c r="L39">
        <f t="shared" si="8"/>
        <v>103</v>
      </c>
      <c r="M39" s="2">
        <f t="shared" si="9"/>
        <v>2.1020408163265305</v>
      </c>
      <c r="N39" s="31">
        <v>0</v>
      </c>
      <c r="O39">
        <v>1</v>
      </c>
      <c r="P39" s="31">
        <v>0</v>
      </c>
      <c r="Q39" s="30">
        <v>1</v>
      </c>
      <c r="R39" s="54">
        <v>1</v>
      </c>
      <c r="S39">
        <v>1</v>
      </c>
      <c r="T39">
        <f t="shared" si="10"/>
        <v>1</v>
      </c>
      <c r="U39">
        <v>1</v>
      </c>
      <c r="V39">
        <v>1</v>
      </c>
      <c r="W39">
        <f t="shared" si="11"/>
        <v>0</v>
      </c>
      <c r="X39">
        <f t="shared" si="12"/>
        <v>1</v>
      </c>
      <c r="Y39" s="54">
        <v>1</v>
      </c>
      <c r="Z39" s="54">
        <v>1</v>
      </c>
      <c r="AA39" s="54">
        <v>1</v>
      </c>
      <c r="AB39" s="54">
        <v>1</v>
      </c>
      <c r="AC39" s="54">
        <v>1</v>
      </c>
      <c r="AD39" s="54">
        <v>1</v>
      </c>
      <c r="AE39" s="54">
        <v>1</v>
      </c>
      <c r="AF39">
        <f t="shared" si="13"/>
        <v>10</v>
      </c>
      <c r="AG39" s="54">
        <v>1</v>
      </c>
      <c r="AH39">
        <f t="shared" si="14"/>
        <v>1</v>
      </c>
      <c r="AI39" s="54">
        <v>1</v>
      </c>
      <c r="AJ39" s="54">
        <v>1</v>
      </c>
      <c r="AK39">
        <f t="shared" si="15"/>
        <v>0</v>
      </c>
      <c r="AL39" s="54">
        <v>1</v>
      </c>
      <c r="AM39" s="54">
        <v>0</v>
      </c>
      <c r="AN39" s="54">
        <v>0</v>
      </c>
      <c r="AO39" s="54">
        <v>0</v>
      </c>
      <c r="AP39" s="54">
        <v>1</v>
      </c>
      <c r="AQ39" s="54">
        <v>1</v>
      </c>
      <c r="AR39" s="54">
        <v>0</v>
      </c>
      <c r="AS39" s="54">
        <v>1</v>
      </c>
      <c r="AT39" s="54">
        <v>1</v>
      </c>
      <c r="AU39">
        <f t="shared" si="16"/>
        <v>86.312244897959204</v>
      </c>
      <c r="AV39">
        <f t="shared" si="17"/>
        <v>13.393469387755101</v>
      </c>
      <c r="AW39" s="54">
        <f t="shared" si="18"/>
        <v>-4.0440816326530626</v>
      </c>
      <c r="AX39">
        <f t="shared" si="19"/>
        <v>12.970612244897957</v>
      </c>
      <c r="AY39" s="54">
        <v>1</v>
      </c>
      <c r="AZ39" s="54">
        <v>1</v>
      </c>
      <c r="BA39" s="54">
        <v>1</v>
      </c>
      <c r="BB39">
        <v>5</v>
      </c>
      <c r="BG39">
        <f t="shared" si="21"/>
        <v>204.08163265306123</v>
      </c>
      <c r="BH39" s="11">
        <f t="shared" si="20"/>
        <v>1.7013888888888889E-4</v>
      </c>
    </row>
    <row r="40" spans="1:60" ht="80" x14ac:dyDescent="0.2">
      <c r="A40" s="3">
        <v>25</v>
      </c>
      <c r="B40" s="19" t="s">
        <v>1470</v>
      </c>
      <c r="C40" s="3" t="s">
        <v>207</v>
      </c>
      <c r="D40">
        <v>1</v>
      </c>
      <c r="E40">
        <v>1</v>
      </c>
      <c r="F40">
        <f t="shared" si="3"/>
        <v>1</v>
      </c>
      <c r="G40">
        <f t="shared" si="4"/>
        <v>59</v>
      </c>
      <c r="H40">
        <f t="shared" si="5"/>
        <v>59</v>
      </c>
      <c r="I40" s="54">
        <f t="shared" si="6"/>
        <v>149</v>
      </c>
      <c r="J40">
        <v>49</v>
      </c>
      <c r="K40">
        <f t="shared" si="7"/>
        <v>0.83050847457627119</v>
      </c>
      <c r="L40">
        <f t="shared" si="8"/>
        <v>139</v>
      </c>
      <c r="M40" s="2">
        <f t="shared" si="9"/>
        <v>2.3559322033898304</v>
      </c>
      <c r="N40" s="31">
        <v>0</v>
      </c>
      <c r="O40" s="33">
        <v>0</v>
      </c>
      <c r="P40" s="31">
        <v>0</v>
      </c>
      <c r="Q40" s="30">
        <v>1</v>
      </c>
      <c r="R40" s="54">
        <v>1</v>
      </c>
      <c r="S40">
        <v>1</v>
      </c>
      <c r="T40">
        <f t="shared" si="10"/>
        <v>1</v>
      </c>
      <c r="U40">
        <v>1</v>
      </c>
      <c r="V40">
        <v>1</v>
      </c>
      <c r="W40">
        <f t="shared" si="11"/>
        <v>0</v>
      </c>
      <c r="X40">
        <f t="shared" si="12"/>
        <v>1</v>
      </c>
      <c r="Y40" s="54">
        <v>1</v>
      </c>
      <c r="Z40" s="54">
        <v>1</v>
      </c>
      <c r="AA40" s="54">
        <v>1</v>
      </c>
      <c r="AB40" s="54">
        <v>1</v>
      </c>
      <c r="AC40" s="54">
        <v>1</v>
      </c>
      <c r="AD40" s="54">
        <v>1</v>
      </c>
      <c r="AE40" s="54">
        <v>1</v>
      </c>
      <c r="AF40">
        <f t="shared" si="13"/>
        <v>8</v>
      </c>
      <c r="AG40" s="54">
        <v>1</v>
      </c>
      <c r="AH40">
        <f t="shared" si="14"/>
        <v>1</v>
      </c>
      <c r="AI40" s="54">
        <v>1</v>
      </c>
      <c r="AJ40" s="54">
        <v>1</v>
      </c>
      <c r="AK40">
        <f t="shared" si="15"/>
        <v>1</v>
      </c>
      <c r="AL40" s="54">
        <v>1</v>
      </c>
      <c r="AM40" s="54">
        <v>0</v>
      </c>
      <c r="AN40" s="54">
        <v>0</v>
      </c>
      <c r="AO40" s="54">
        <v>0</v>
      </c>
      <c r="AP40" s="54">
        <v>1</v>
      </c>
      <c r="AQ40" s="54">
        <v>1</v>
      </c>
      <c r="AR40" s="54">
        <v>0</v>
      </c>
      <c r="AS40" s="54">
        <v>1</v>
      </c>
      <c r="AT40" s="54">
        <v>1</v>
      </c>
      <c r="AU40">
        <f t="shared" si="16"/>
        <v>76.688983050847469</v>
      </c>
      <c r="AV40">
        <f t="shared" si="17"/>
        <v>17.220000000000002</v>
      </c>
      <c r="AW40" s="54">
        <f t="shared" si="18"/>
        <v>-2.4488135593220353</v>
      </c>
      <c r="AX40">
        <f t="shared" si="19"/>
        <v>19.166440677966101</v>
      </c>
      <c r="AY40" s="54">
        <v>1</v>
      </c>
      <c r="AZ40" s="54">
        <v>1</v>
      </c>
      <c r="BA40" s="54">
        <v>1</v>
      </c>
      <c r="BB40">
        <v>5</v>
      </c>
      <c r="BG40">
        <f t="shared" si="21"/>
        <v>135.59322033898306</v>
      </c>
      <c r="BH40" s="11">
        <f t="shared" si="20"/>
        <v>2.0486111111111109E-4</v>
      </c>
    </row>
    <row r="41" spans="1:60" ht="32" x14ac:dyDescent="0.2">
      <c r="A41" s="3" t="s">
        <v>174</v>
      </c>
      <c r="B41" s="19" t="s">
        <v>1471</v>
      </c>
      <c r="C41" s="3" t="s">
        <v>207</v>
      </c>
      <c r="D41">
        <v>1</v>
      </c>
      <c r="E41">
        <v>1</v>
      </c>
      <c r="F41">
        <f t="shared" si="3"/>
        <v>1</v>
      </c>
      <c r="G41">
        <f t="shared" si="4"/>
        <v>13</v>
      </c>
      <c r="H41">
        <f t="shared" si="5"/>
        <v>13</v>
      </c>
      <c r="I41" s="54">
        <f t="shared" si="6"/>
        <v>64</v>
      </c>
      <c r="J41">
        <v>21</v>
      </c>
      <c r="K41">
        <f t="shared" si="7"/>
        <v>1.6153846153846154</v>
      </c>
      <c r="L41">
        <f t="shared" si="8"/>
        <v>62</v>
      </c>
      <c r="M41" s="2">
        <f t="shared" si="9"/>
        <v>4.7692307692307692</v>
      </c>
      <c r="N41" s="30">
        <v>1</v>
      </c>
      <c r="O41">
        <v>1</v>
      </c>
      <c r="P41" s="32">
        <v>1</v>
      </c>
      <c r="Q41" s="30">
        <v>1</v>
      </c>
      <c r="R41" s="54">
        <v>1</v>
      </c>
      <c r="S41">
        <v>1</v>
      </c>
      <c r="T41">
        <f t="shared" si="10"/>
        <v>1</v>
      </c>
      <c r="U41">
        <v>1</v>
      </c>
      <c r="V41">
        <v>1</v>
      </c>
      <c r="W41">
        <f t="shared" si="11"/>
        <v>1</v>
      </c>
      <c r="X41">
        <f t="shared" si="12"/>
        <v>1</v>
      </c>
      <c r="Y41" s="54">
        <v>1</v>
      </c>
      <c r="Z41" s="54">
        <v>1</v>
      </c>
      <c r="AA41" s="54">
        <v>1</v>
      </c>
      <c r="AB41" s="54">
        <v>1</v>
      </c>
      <c r="AC41" s="54">
        <v>1</v>
      </c>
      <c r="AD41" s="54">
        <v>1</v>
      </c>
      <c r="AE41" s="54">
        <v>1</v>
      </c>
      <c r="AF41">
        <f t="shared" si="13"/>
        <v>2</v>
      </c>
      <c r="AG41" s="54">
        <v>1</v>
      </c>
      <c r="AH41">
        <f t="shared" si="14"/>
        <v>1</v>
      </c>
      <c r="AI41" s="54">
        <v>0</v>
      </c>
      <c r="AJ41" s="54">
        <v>1</v>
      </c>
      <c r="AK41">
        <f t="shared" si="15"/>
        <v>1</v>
      </c>
      <c r="AL41" s="54">
        <v>1</v>
      </c>
      <c r="AM41" s="54">
        <v>0</v>
      </c>
      <c r="AN41" s="54">
        <v>1</v>
      </c>
      <c r="AO41" s="54">
        <v>0</v>
      </c>
      <c r="AP41" s="54">
        <v>1</v>
      </c>
      <c r="AQ41" s="54">
        <v>1</v>
      </c>
      <c r="AR41" s="54">
        <v>1</v>
      </c>
      <c r="AS41" s="54">
        <v>1</v>
      </c>
      <c r="AT41" s="54">
        <v>1</v>
      </c>
      <c r="AU41">
        <f t="shared" si="16"/>
        <v>56.978461538461566</v>
      </c>
      <c r="AV41">
        <f t="shared" si="17"/>
        <v>8.5415384615384617</v>
      </c>
      <c r="AW41" s="54">
        <f t="shared" si="18"/>
        <v>9.9661538461538441</v>
      </c>
      <c r="AX41">
        <f t="shared" si="19"/>
        <v>7.5330769230769228</v>
      </c>
      <c r="AY41" s="54">
        <v>1</v>
      </c>
      <c r="AZ41" s="54">
        <v>1</v>
      </c>
      <c r="BA41" s="54">
        <v>1</v>
      </c>
      <c r="BB41">
        <v>2</v>
      </c>
      <c r="BG41">
        <f t="shared" si="21"/>
        <v>153.84615384615387</v>
      </c>
      <c r="BH41" s="11">
        <f t="shared" si="20"/>
        <v>4.5138888888888894E-5</v>
      </c>
    </row>
    <row r="42" spans="1:60" ht="32" x14ac:dyDescent="0.2">
      <c r="A42" s="3" t="s">
        <v>175</v>
      </c>
      <c r="B42" s="19" t="s">
        <v>1472</v>
      </c>
      <c r="C42" s="3" t="s">
        <v>207</v>
      </c>
      <c r="D42">
        <v>1</v>
      </c>
      <c r="E42">
        <v>1</v>
      </c>
      <c r="F42">
        <f t="shared" si="3"/>
        <v>1</v>
      </c>
      <c r="G42">
        <f t="shared" si="4"/>
        <v>13</v>
      </c>
      <c r="H42">
        <f t="shared" si="5"/>
        <v>13</v>
      </c>
      <c r="I42" s="54">
        <f t="shared" si="6"/>
        <v>60</v>
      </c>
      <c r="J42">
        <v>20</v>
      </c>
      <c r="K42">
        <f t="shared" si="7"/>
        <v>1.5384615384615385</v>
      </c>
      <c r="L42">
        <f t="shared" si="8"/>
        <v>58</v>
      </c>
      <c r="M42" s="2">
        <f t="shared" si="9"/>
        <v>4.4615384615384617</v>
      </c>
      <c r="N42" s="30">
        <v>1</v>
      </c>
      <c r="O42">
        <v>1</v>
      </c>
      <c r="P42" s="32">
        <v>1</v>
      </c>
      <c r="Q42" s="30">
        <v>1</v>
      </c>
      <c r="R42" s="54">
        <v>0</v>
      </c>
      <c r="S42">
        <v>1</v>
      </c>
      <c r="T42">
        <f t="shared" si="10"/>
        <v>0</v>
      </c>
      <c r="U42">
        <v>1</v>
      </c>
      <c r="V42">
        <v>1</v>
      </c>
      <c r="W42">
        <f t="shared" si="11"/>
        <v>0</v>
      </c>
      <c r="X42">
        <f t="shared" si="12"/>
        <v>1</v>
      </c>
      <c r="Y42" s="54">
        <v>1</v>
      </c>
      <c r="Z42" s="54">
        <v>1</v>
      </c>
      <c r="AA42" s="54">
        <v>1</v>
      </c>
      <c r="AB42" s="54">
        <v>1</v>
      </c>
      <c r="AC42" s="54">
        <v>1</v>
      </c>
      <c r="AD42" s="54">
        <v>1</v>
      </c>
      <c r="AE42" s="54">
        <v>1</v>
      </c>
      <c r="AF42">
        <f t="shared" si="13"/>
        <v>2</v>
      </c>
      <c r="AG42" s="54">
        <v>1</v>
      </c>
      <c r="AH42">
        <f t="shared" si="14"/>
        <v>1</v>
      </c>
      <c r="AI42" s="54">
        <v>0</v>
      </c>
      <c r="AJ42" s="54">
        <v>1</v>
      </c>
      <c r="AK42">
        <f t="shared" si="15"/>
        <v>1</v>
      </c>
      <c r="AL42" s="54">
        <v>1</v>
      </c>
      <c r="AM42" s="54">
        <v>0</v>
      </c>
      <c r="AN42" s="54">
        <v>1</v>
      </c>
      <c r="AO42" s="54">
        <v>0</v>
      </c>
      <c r="AP42" s="54">
        <v>1</v>
      </c>
      <c r="AQ42" s="54">
        <v>1</v>
      </c>
      <c r="AR42" s="54">
        <v>1</v>
      </c>
      <c r="AS42" s="54">
        <v>1</v>
      </c>
      <c r="AT42" s="54">
        <v>1</v>
      </c>
      <c r="AU42">
        <f t="shared" si="16"/>
        <v>63.486153846153847</v>
      </c>
      <c r="AV42">
        <f t="shared" si="17"/>
        <v>7.6338461538461573</v>
      </c>
      <c r="AW42" s="54">
        <f t="shared" si="18"/>
        <v>8.1569230769230749</v>
      </c>
      <c r="AX42">
        <f t="shared" si="19"/>
        <v>6.083846153846153</v>
      </c>
      <c r="AY42" s="54">
        <v>1</v>
      </c>
      <c r="AZ42" s="54">
        <v>1</v>
      </c>
      <c r="BA42" s="54">
        <v>1</v>
      </c>
      <c r="BB42">
        <v>2</v>
      </c>
      <c r="BG42">
        <f t="shared" si="21"/>
        <v>153.84615384615387</v>
      </c>
      <c r="BH42" s="11">
        <f t="shared" si="20"/>
        <v>4.5138888888888894E-5</v>
      </c>
    </row>
    <row r="43" spans="1:60" ht="32" x14ac:dyDescent="0.2">
      <c r="A43" s="3" t="s">
        <v>176</v>
      </c>
      <c r="B43" s="19" t="s">
        <v>1473</v>
      </c>
      <c r="C43" s="3" t="s">
        <v>207</v>
      </c>
      <c r="D43">
        <v>1</v>
      </c>
      <c r="E43">
        <v>1</v>
      </c>
      <c r="F43">
        <f t="shared" si="3"/>
        <v>1</v>
      </c>
      <c r="G43">
        <f t="shared" si="4"/>
        <v>14</v>
      </c>
      <c r="H43">
        <f t="shared" si="5"/>
        <v>14</v>
      </c>
      <c r="I43" s="54">
        <f t="shared" si="6"/>
        <v>68</v>
      </c>
      <c r="J43">
        <v>23</v>
      </c>
      <c r="K43">
        <f t="shared" si="7"/>
        <v>1.6428571428571428</v>
      </c>
      <c r="L43">
        <f t="shared" si="8"/>
        <v>66</v>
      </c>
      <c r="M43" s="2">
        <f t="shared" si="9"/>
        <v>4.7142857142857144</v>
      </c>
      <c r="N43" s="31">
        <v>0</v>
      </c>
      <c r="O43">
        <v>1</v>
      </c>
      <c r="P43" s="32">
        <v>1</v>
      </c>
      <c r="Q43" s="30">
        <v>1</v>
      </c>
      <c r="R43" s="54">
        <v>0</v>
      </c>
      <c r="S43">
        <v>1</v>
      </c>
      <c r="T43">
        <f t="shared" si="10"/>
        <v>0</v>
      </c>
      <c r="U43">
        <v>1</v>
      </c>
      <c r="V43">
        <v>1</v>
      </c>
      <c r="W43">
        <f t="shared" si="11"/>
        <v>0</v>
      </c>
      <c r="X43">
        <f t="shared" si="12"/>
        <v>1</v>
      </c>
      <c r="Y43" s="54">
        <v>1</v>
      </c>
      <c r="Z43" s="54">
        <v>1</v>
      </c>
      <c r="AA43" s="54">
        <v>1</v>
      </c>
      <c r="AB43" s="54">
        <v>1</v>
      </c>
      <c r="AC43" s="54">
        <v>1</v>
      </c>
      <c r="AD43" s="54">
        <v>1</v>
      </c>
      <c r="AE43" s="54">
        <v>1</v>
      </c>
      <c r="AF43">
        <f t="shared" si="13"/>
        <v>2</v>
      </c>
      <c r="AG43" s="54">
        <v>1</v>
      </c>
      <c r="AH43">
        <f t="shared" si="14"/>
        <v>1</v>
      </c>
      <c r="AI43" s="54">
        <v>0</v>
      </c>
      <c r="AJ43" s="54">
        <v>1</v>
      </c>
      <c r="AK43">
        <f t="shared" si="15"/>
        <v>1</v>
      </c>
      <c r="AL43" s="54">
        <v>1</v>
      </c>
      <c r="AM43" s="54">
        <v>0</v>
      </c>
      <c r="AN43" s="54">
        <v>1</v>
      </c>
      <c r="AO43" s="54">
        <v>0</v>
      </c>
      <c r="AP43" s="54">
        <v>1</v>
      </c>
      <c r="AQ43" s="54">
        <v>1</v>
      </c>
      <c r="AR43" s="54">
        <v>1</v>
      </c>
      <c r="AS43" s="54">
        <v>1</v>
      </c>
      <c r="AT43" s="54">
        <v>1</v>
      </c>
      <c r="AU43">
        <f t="shared" si="16"/>
        <v>53.639285714285741</v>
      </c>
      <c r="AV43">
        <f t="shared" si="17"/>
        <v>9.2557142857142871</v>
      </c>
      <c r="AW43" s="54">
        <f t="shared" si="18"/>
        <v>9.8057142857142843</v>
      </c>
      <c r="AX43">
        <f t="shared" si="19"/>
        <v>7.774285714285714</v>
      </c>
      <c r="AY43" s="54">
        <v>1</v>
      </c>
      <c r="AZ43" s="54">
        <v>1</v>
      </c>
      <c r="BA43" s="54">
        <v>1</v>
      </c>
      <c r="BB43">
        <v>3</v>
      </c>
      <c r="BG43">
        <f t="shared" si="21"/>
        <v>142.85714285714286</v>
      </c>
      <c r="BH43" s="11">
        <f t="shared" si="20"/>
        <v>4.8611111111111115E-5</v>
      </c>
    </row>
    <row r="44" spans="1:60" ht="48" x14ac:dyDescent="0.2">
      <c r="A44" s="3" t="s">
        <v>177</v>
      </c>
      <c r="B44" s="19" t="s">
        <v>1474</v>
      </c>
      <c r="C44" s="3" t="s">
        <v>207</v>
      </c>
      <c r="D44">
        <v>1</v>
      </c>
      <c r="E44">
        <v>1</v>
      </c>
      <c r="F44">
        <f t="shared" si="3"/>
        <v>1</v>
      </c>
      <c r="G44">
        <f t="shared" si="4"/>
        <v>18</v>
      </c>
      <c r="H44">
        <f t="shared" si="5"/>
        <v>18</v>
      </c>
      <c r="I44" s="54">
        <f t="shared" si="6"/>
        <v>100</v>
      </c>
      <c r="J44">
        <v>33</v>
      </c>
      <c r="K44">
        <f t="shared" si="7"/>
        <v>1.8333333333333333</v>
      </c>
      <c r="L44">
        <f t="shared" si="8"/>
        <v>98</v>
      </c>
      <c r="M44" s="2">
        <f t="shared" si="9"/>
        <v>5.4444444444444446</v>
      </c>
      <c r="N44" s="31">
        <v>0</v>
      </c>
      <c r="O44">
        <v>1</v>
      </c>
      <c r="P44" s="32">
        <v>1</v>
      </c>
      <c r="Q44" s="31">
        <v>0</v>
      </c>
      <c r="R44" s="54">
        <v>1</v>
      </c>
      <c r="S44">
        <v>1</v>
      </c>
      <c r="T44">
        <f t="shared" si="10"/>
        <v>0</v>
      </c>
      <c r="U44">
        <v>1</v>
      </c>
      <c r="V44">
        <v>1</v>
      </c>
      <c r="W44">
        <f t="shared" si="11"/>
        <v>0</v>
      </c>
      <c r="X44">
        <f t="shared" si="12"/>
        <v>1</v>
      </c>
      <c r="Y44" s="54">
        <v>1</v>
      </c>
      <c r="Z44" s="54">
        <v>1</v>
      </c>
      <c r="AA44" s="54">
        <v>1</v>
      </c>
      <c r="AB44" s="54">
        <v>1</v>
      </c>
      <c r="AC44" s="54">
        <v>1</v>
      </c>
      <c r="AD44" s="54">
        <v>1</v>
      </c>
      <c r="AE44" s="54">
        <v>1</v>
      </c>
      <c r="AF44">
        <f t="shared" si="13"/>
        <v>2</v>
      </c>
      <c r="AG44" s="54">
        <v>1</v>
      </c>
      <c r="AH44">
        <f t="shared" si="14"/>
        <v>1</v>
      </c>
      <c r="AI44" s="54">
        <v>0</v>
      </c>
      <c r="AJ44" s="54">
        <v>1</v>
      </c>
      <c r="AK44">
        <f t="shared" si="15"/>
        <v>1</v>
      </c>
      <c r="AL44" s="54">
        <v>1</v>
      </c>
      <c r="AM44" s="54">
        <v>0</v>
      </c>
      <c r="AN44" s="54">
        <v>1</v>
      </c>
      <c r="AO44" s="54">
        <v>0</v>
      </c>
      <c r="AP44" s="54">
        <v>1</v>
      </c>
      <c r="AQ44" s="54">
        <v>1</v>
      </c>
      <c r="AR44" s="54">
        <v>1</v>
      </c>
      <c r="AS44" s="54">
        <v>1</v>
      </c>
      <c r="AT44" s="54">
        <v>1</v>
      </c>
      <c r="AU44">
        <f t="shared" si="16"/>
        <v>33.465000000000018</v>
      </c>
      <c r="AV44">
        <f t="shared" si="17"/>
        <v>13.063333333333333</v>
      </c>
      <c r="AW44" s="54">
        <f t="shared" si="18"/>
        <v>14.568888888888889</v>
      </c>
      <c r="AX44">
        <f t="shared" si="19"/>
        <v>13.213333333333331</v>
      </c>
      <c r="AY44" s="54">
        <v>1</v>
      </c>
      <c r="AZ44" s="54">
        <v>1</v>
      </c>
      <c r="BA44" s="54">
        <v>1</v>
      </c>
      <c r="BB44">
        <v>6</v>
      </c>
      <c r="BG44">
        <f t="shared" si="21"/>
        <v>111.1111111111111</v>
      </c>
      <c r="BH44" s="11">
        <f t="shared" si="20"/>
        <v>6.2500000000000001E-5</v>
      </c>
    </row>
    <row r="45" spans="1:60" ht="32" x14ac:dyDescent="0.2">
      <c r="A45" s="3" t="s">
        <v>178</v>
      </c>
      <c r="B45" s="19" t="s">
        <v>1475</v>
      </c>
      <c r="C45" s="3" t="s">
        <v>207</v>
      </c>
      <c r="D45">
        <v>1</v>
      </c>
      <c r="E45">
        <v>1</v>
      </c>
      <c r="F45">
        <f t="shared" si="3"/>
        <v>2</v>
      </c>
      <c r="G45">
        <f t="shared" si="4"/>
        <v>14</v>
      </c>
      <c r="H45">
        <f t="shared" si="5"/>
        <v>7</v>
      </c>
      <c r="I45" s="54">
        <f t="shared" si="6"/>
        <v>65</v>
      </c>
      <c r="J45">
        <v>20</v>
      </c>
      <c r="K45">
        <f t="shared" si="7"/>
        <v>1.4285714285714286</v>
      </c>
      <c r="L45">
        <f t="shared" si="8"/>
        <v>63</v>
      </c>
      <c r="M45" s="2">
        <f t="shared" si="9"/>
        <v>4.5</v>
      </c>
      <c r="N45" s="31">
        <v>0</v>
      </c>
      <c r="O45">
        <v>1</v>
      </c>
      <c r="P45" s="32">
        <v>1</v>
      </c>
      <c r="Q45" s="31">
        <v>0</v>
      </c>
      <c r="R45" s="54">
        <v>1</v>
      </c>
      <c r="S45">
        <v>1</v>
      </c>
      <c r="T45">
        <f t="shared" si="10"/>
        <v>0</v>
      </c>
      <c r="U45">
        <v>1</v>
      </c>
      <c r="V45">
        <v>1</v>
      </c>
      <c r="W45">
        <f t="shared" si="11"/>
        <v>0</v>
      </c>
      <c r="X45">
        <f t="shared" si="12"/>
        <v>1</v>
      </c>
      <c r="Y45" s="54">
        <v>1</v>
      </c>
      <c r="Z45" s="54">
        <v>1</v>
      </c>
      <c r="AA45" s="54">
        <v>1</v>
      </c>
      <c r="AB45" s="54">
        <v>1</v>
      </c>
      <c r="AC45" s="54">
        <v>1</v>
      </c>
      <c r="AD45" s="54">
        <v>1</v>
      </c>
      <c r="AE45" s="54">
        <v>1</v>
      </c>
      <c r="AF45">
        <f t="shared" si="13"/>
        <v>2</v>
      </c>
      <c r="AG45" s="54">
        <v>1</v>
      </c>
      <c r="AH45">
        <f t="shared" si="14"/>
        <v>1</v>
      </c>
      <c r="AI45" s="54">
        <v>1</v>
      </c>
      <c r="AJ45" s="54">
        <v>1</v>
      </c>
      <c r="AK45">
        <f t="shared" si="15"/>
        <v>1</v>
      </c>
      <c r="AL45" s="54">
        <v>1</v>
      </c>
      <c r="AM45" s="54">
        <v>0</v>
      </c>
      <c r="AN45" s="54">
        <v>0</v>
      </c>
      <c r="AO45" s="54">
        <v>0</v>
      </c>
      <c r="AP45" s="54">
        <v>1</v>
      </c>
      <c r="AQ45" s="54">
        <v>1</v>
      </c>
      <c r="AR45" s="54">
        <v>1</v>
      </c>
      <c r="AS45" s="54">
        <v>1</v>
      </c>
      <c r="AT45" s="54">
        <v>1</v>
      </c>
      <c r="AU45">
        <f t="shared" si="16"/>
        <v>78.872857142857157</v>
      </c>
      <c r="AV45">
        <f t="shared" si="17"/>
        <v>3.9971428571428582</v>
      </c>
      <c r="AW45" s="54">
        <f t="shared" si="18"/>
        <v>6.4314285714285724</v>
      </c>
      <c r="AX45">
        <f t="shared" si="19"/>
        <v>3.2650000000000006</v>
      </c>
      <c r="AY45" s="54">
        <v>1</v>
      </c>
      <c r="AZ45" s="54">
        <v>1</v>
      </c>
      <c r="BA45" s="54">
        <v>1</v>
      </c>
      <c r="BB45">
        <v>4</v>
      </c>
      <c r="BG45">
        <f t="shared" si="21"/>
        <v>142.85714285714286</v>
      </c>
      <c r="BH45" s="11">
        <f t="shared" si="20"/>
        <v>4.8611111111111115E-5</v>
      </c>
    </row>
    <row r="46" spans="1:60" ht="48" x14ac:dyDescent="0.2">
      <c r="A46" s="3" t="s">
        <v>179</v>
      </c>
      <c r="B46" s="19" t="s">
        <v>1476</v>
      </c>
      <c r="C46" s="3" t="s">
        <v>207</v>
      </c>
      <c r="D46">
        <v>1</v>
      </c>
      <c r="E46">
        <v>1</v>
      </c>
      <c r="F46">
        <f t="shared" si="3"/>
        <v>2</v>
      </c>
      <c r="G46">
        <f t="shared" si="4"/>
        <v>15</v>
      </c>
      <c r="H46">
        <f t="shared" si="5"/>
        <v>7.5</v>
      </c>
      <c r="I46" s="54">
        <f t="shared" si="6"/>
        <v>77</v>
      </c>
      <c r="J46">
        <v>25</v>
      </c>
      <c r="K46">
        <f t="shared" si="7"/>
        <v>1.6666666666666667</v>
      </c>
      <c r="L46">
        <f t="shared" si="8"/>
        <v>75</v>
      </c>
      <c r="M46" s="2">
        <f t="shared" si="9"/>
        <v>5</v>
      </c>
      <c r="N46" s="31">
        <v>0</v>
      </c>
      <c r="O46">
        <v>1</v>
      </c>
      <c r="P46" s="32">
        <v>1</v>
      </c>
      <c r="Q46" s="31">
        <v>0</v>
      </c>
      <c r="R46" s="54">
        <v>1</v>
      </c>
      <c r="S46">
        <v>1</v>
      </c>
      <c r="T46">
        <f t="shared" si="10"/>
        <v>0</v>
      </c>
      <c r="U46">
        <v>1</v>
      </c>
      <c r="V46">
        <v>1</v>
      </c>
      <c r="W46">
        <f t="shared" si="11"/>
        <v>0</v>
      </c>
      <c r="X46">
        <f t="shared" si="12"/>
        <v>1</v>
      </c>
      <c r="Y46" s="54">
        <v>1</v>
      </c>
      <c r="Z46" s="54">
        <v>1</v>
      </c>
      <c r="AA46" s="54">
        <v>1</v>
      </c>
      <c r="AB46" s="54">
        <v>1</v>
      </c>
      <c r="AC46" s="54">
        <v>1</v>
      </c>
      <c r="AD46" s="54">
        <v>1</v>
      </c>
      <c r="AE46" s="54">
        <v>1</v>
      </c>
      <c r="AF46">
        <f t="shared" si="13"/>
        <v>2</v>
      </c>
      <c r="AG46" s="54">
        <v>1</v>
      </c>
      <c r="AH46">
        <f t="shared" si="14"/>
        <v>1</v>
      </c>
      <c r="AI46" s="54">
        <v>1</v>
      </c>
      <c r="AJ46" s="54">
        <v>1</v>
      </c>
      <c r="AK46">
        <f t="shared" si="15"/>
        <v>1</v>
      </c>
      <c r="AL46" s="54">
        <v>1</v>
      </c>
      <c r="AM46" s="54">
        <v>0</v>
      </c>
      <c r="AN46" s="54">
        <v>1</v>
      </c>
      <c r="AO46" s="54">
        <v>0</v>
      </c>
      <c r="AP46" s="54">
        <v>1</v>
      </c>
      <c r="AQ46" s="54">
        <v>1</v>
      </c>
      <c r="AR46" s="54">
        <v>1</v>
      </c>
      <c r="AS46" s="54">
        <v>1</v>
      </c>
      <c r="AT46" s="54">
        <v>1</v>
      </c>
      <c r="AU46">
        <f t="shared" si="16"/>
        <v>58.222500000000011</v>
      </c>
      <c r="AV46">
        <f t="shared" si="17"/>
        <v>7.0016666666666687</v>
      </c>
      <c r="AW46" s="54">
        <f t="shared" si="18"/>
        <v>9.6533333333333324</v>
      </c>
      <c r="AX46">
        <f t="shared" si="19"/>
        <v>5.870000000000001</v>
      </c>
      <c r="AY46" s="54">
        <v>1</v>
      </c>
      <c r="AZ46" s="54">
        <v>1</v>
      </c>
      <c r="BA46" s="54">
        <v>1</v>
      </c>
      <c r="BB46">
        <v>5</v>
      </c>
      <c r="BG46">
        <f t="shared" si="21"/>
        <v>133.33333333333334</v>
      </c>
      <c r="BH46" s="11">
        <f t="shared" si="20"/>
        <v>5.208333333333333E-5</v>
      </c>
    </row>
    <row r="47" spans="1:60" ht="48" x14ac:dyDescent="0.2">
      <c r="A47" s="3" t="s">
        <v>180</v>
      </c>
      <c r="B47" s="19" t="s">
        <v>1477</v>
      </c>
      <c r="C47" s="3" t="s">
        <v>209</v>
      </c>
      <c r="D47">
        <v>1</v>
      </c>
      <c r="E47">
        <v>1</v>
      </c>
      <c r="F47">
        <f t="shared" si="3"/>
        <v>1</v>
      </c>
      <c r="G47">
        <f t="shared" si="4"/>
        <v>17</v>
      </c>
      <c r="H47">
        <f t="shared" si="5"/>
        <v>17</v>
      </c>
      <c r="I47" s="54">
        <f t="shared" si="6"/>
        <v>90</v>
      </c>
      <c r="J47">
        <v>31</v>
      </c>
      <c r="K47">
        <f t="shared" si="7"/>
        <v>1.8235294117647058</v>
      </c>
      <c r="L47">
        <f t="shared" si="8"/>
        <v>88</v>
      </c>
      <c r="M47" s="2">
        <f t="shared" si="9"/>
        <v>5.1764705882352944</v>
      </c>
      <c r="N47" s="31">
        <v>0</v>
      </c>
      <c r="O47">
        <v>1</v>
      </c>
      <c r="P47" s="32">
        <v>1</v>
      </c>
      <c r="Q47" s="31">
        <v>0</v>
      </c>
      <c r="R47" s="54">
        <v>1</v>
      </c>
      <c r="S47">
        <v>1</v>
      </c>
      <c r="T47">
        <f t="shared" si="10"/>
        <v>0</v>
      </c>
      <c r="U47">
        <v>1</v>
      </c>
      <c r="V47">
        <v>1</v>
      </c>
      <c r="W47">
        <f t="shared" si="11"/>
        <v>0</v>
      </c>
      <c r="X47">
        <f t="shared" si="12"/>
        <v>1</v>
      </c>
      <c r="Y47" s="54">
        <v>1</v>
      </c>
      <c r="Z47" s="54">
        <v>1</v>
      </c>
      <c r="AA47" s="54">
        <v>1</v>
      </c>
      <c r="AB47" s="54">
        <v>1</v>
      </c>
      <c r="AC47" s="54">
        <v>1</v>
      </c>
      <c r="AD47" s="54">
        <v>1</v>
      </c>
      <c r="AE47" s="54">
        <v>1</v>
      </c>
      <c r="AF47">
        <f t="shared" si="13"/>
        <v>2</v>
      </c>
      <c r="AG47" s="54">
        <v>1</v>
      </c>
      <c r="AH47">
        <f t="shared" si="14"/>
        <v>1</v>
      </c>
      <c r="AI47" s="54">
        <v>1</v>
      </c>
      <c r="AJ47" s="54">
        <v>1</v>
      </c>
      <c r="AK47">
        <f t="shared" si="15"/>
        <v>1</v>
      </c>
      <c r="AL47" s="54">
        <v>1</v>
      </c>
      <c r="AM47" s="54">
        <v>1</v>
      </c>
      <c r="AN47" s="54">
        <v>0</v>
      </c>
      <c r="AO47" s="54">
        <v>1</v>
      </c>
      <c r="AP47" s="54">
        <v>1</v>
      </c>
      <c r="AQ47" s="54">
        <v>1</v>
      </c>
      <c r="AR47" s="54">
        <v>1</v>
      </c>
      <c r="AS47" s="54">
        <v>1</v>
      </c>
      <c r="AT47" s="54">
        <v>1</v>
      </c>
      <c r="AU47">
        <f t="shared" si="16"/>
        <v>35.309411764705914</v>
      </c>
      <c r="AV47">
        <f t="shared" si="17"/>
        <v>12.55764705882353</v>
      </c>
      <c r="AW47" s="54">
        <f t="shared" si="18"/>
        <v>12.896470588235292</v>
      </c>
      <c r="AX47">
        <f t="shared" si="19"/>
        <v>11.451176470588237</v>
      </c>
      <c r="AY47" s="54">
        <v>1</v>
      </c>
      <c r="AZ47" s="54">
        <v>1</v>
      </c>
      <c r="BA47" s="54">
        <v>1</v>
      </c>
      <c r="BB47">
        <v>7</v>
      </c>
      <c r="BG47">
        <f t="shared" si="21"/>
        <v>117.64705882352941</v>
      </c>
      <c r="BH47" s="11">
        <f t="shared" si="20"/>
        <v>5.902777777777778E-5</v>
      </c>
    </row>
    <row r="48" spans="1:60" ht="48" x14ac:dyDescent="0.2">
      <c r="A48" s="3" t="s">
        <v>181</v>
      </c>
      <c r="B48" s="19" t="s">
        <v>1478</v>
      </c>
      <c r="C48" s="3" t="s">
        <v>209</v>
      </c>
      <c r="D48">
        <v>1</v>
      </c>
      <c r="E48">
        <v>1</v>
      </c>
      <c r="F48">
        <f t="shared" si="3"/>
        <v>1</v>
      </c>
      <c r="G48">
        <f t="shared" si="4"/>
        <v>17</v>
      </c>
      <c r="H48">
        <f t="shared" si="5"/>
        <v>17</v>
      </c>
      <c r="I48" s="54">
        <f t="shared" si="6"/>
        <v>90</v>
      </c>
      <c r="J48">
        <v>30</v>
      </c>
      <c r="K48">
        <f t="shared" si="7"/>
        <v>1.7647058823529411</v>
      </c>
      <c r="L48">
        <f t="shared" si="8"/>
        <v>88</v>
      </c>
      <c r="M48" s="2">
        <f t="shared" si="9"/>
        <v>5.1764705882352944</v>
      </c>
      <c r="N48" s="31">
        <v>0</v>
      </c>
      <c r="O48">
        <v>1</v>
      </c>
      <c r="P48" s="32">
        <v>1</v>
      </c>
      <c r="Q48" s="31">
        <v>0</v>
      </c>
      <c r="R48" s="54">
        <v>1</v>
      </c>
      <c r="S48">
        <v>1</v>
      </c>
      <c r="T48">
        <f t="shared" si="10"/>
        <v>0</v>
      </c>
      <c r="U48">
        <v>1</v>
      </c>
      <c r="V48">
        <v>1</v>
      </c>
      <c r="W48">
        <f t="shared" si="11"/>
        <v>0</v>
      </c>
      <c r="X48">
        <f t="shared" si="12"/>
        <v>1</v>
      </c>
      <c r="Y48" s="54">
        <v>1</v>
      </c>
      <c r="Z48" s="54">
        <v>1</v>
      </c>
      <c r="AA48" s="54">
        <v>1</v>
      </c>
      <c r="AB48" s="54">
        <v>1</v>
      </c>
      <c r="AC48" s="54">
        <v>1</v>
      </c>
      <c r="AD48" s="54">
        <v>1</v>
      </c>
      <c r="AE48" s="54">
        <v>1</v>
      </c>
      <c r="AF48">
        <f t="shared" si="13"/>
        <v>2</v>
      </c>
      <c r="AG48" s="54">
        <v>1</v>
      </c>
      <c r="AH48">
        <f t="shared" si="14"/>
        <v>1</v>
      </c>
      <c r="AI48" s="54">
        <v>1</v>
      </c>
      <c r="AJ48" s="54">
        <v>1</v>
      </c>
      <c r="AK48">
        <f t="shared" si="15"/>
        <v>1</v>
      </c>
      <c r="AL48" s="54">
        <v>1</v>
      </c>
      <c r="AM48" s="54">
        <v>1</v>
      </c>
      <c r="AN48" s="54">
        <v>0</v>
      </c>
      <c r="AO48" s="54">
        <v>1</v>
      </c>
      <c r="AP48" s="54">
        <v>1</v>
      </c>
      <c r="AQ48" s="54">
        <v>1</v>
      </c>
      <c r="AR48" s="54">
        <v>1</v>
      </c>
      <c r="AS48" s="54">
        <v>1</v>
      </c>
      <c r="AT48" s="54">
        <v>1</v>
      </c>
      <c r="AU48">
        <f t="shared" si="16"/>
        <v>40.285882352941201</v>
      </c>
      <c r="AV48">
        <f t="shared" si="17"/>
        <v>11.863529411764706</v>
      </c>
      <c r="AW48" s="54">
        <f t="shared" si="18"/>
        <v>12.896470588235292</v>
      </c>
      <c r="AX48">
        <f t="shared" si="19"/>
        <v>11.451176470588237</v>
      </c>
      <c r="AY48" s="54">
        <v>1</v>
      </c>
      <c r="AZ48" s="54">
        <v>1</v>
      </c>
      <c r="BA48" s="54">
        <v>1</v>
      </c>
      <c r="BB48">
        <v>7</v>
      </c>
      <c r="BG48">
        <f t="shared" si="21"/>
        <v>117.64705882352941</v>
      </c>
      <c r="BH48" s="11">
        <f t="shared" si="20"/>
        <v>5.902777777777778E-5</v>
      </c>
    </row>
    <row r="49" spans="1:60" ht="80" x14ac:dyDescent="0.2">
      <c r="A49" s="3" t="s">
        <v>182</v>
      </c>
      <c r="B49" s="19" t="s">
        <v>1496</v>
      </c>
      <c r="C49" s="3" t="s">
        <v>207</v>
      </c>
      <c r="D49">
        <v>1</v>
      </c>
      <c r="E49">
        <v>1</v>
      </c>
      <c r="F49">
        <f t="shared" si="3"/>
        <v>1</v>
      </c>
      <c r="G49">
        <f t="shared" si="4"/>
        <v>27</v>
      </c>
      <c r="H49">
        <f t="shared" si="5"/>
        <v>27</v>
      </c>
      <c r="I49" s="54">
        <f t="shared" si="6"/>
        <v>140</v>
      </c>
      <c r="J49">
        <v>47</v>
      </c>
      <c r="K49">
        <f t="shared" si="7"/>
        <v>1.7407407407407407</v>
      </c>
      <c r="L49">
        <f t="shared" si="8"/>
        <v>138</v>
      </c>
      <c r="M49" s="2">
        <f t="shared" si="9"/>
        <v>5.1111111111111107</v>
      </c>
      <c r="N49" s="31">
        <v>0</v>
      </c>
      <c r="O49">
        <v>1</v>
      </c>
      <c r="P49" s="32">
        <v>1</v>
      </c>
      <c r="Q49" s="31">
        <v>0</v>
      </c>
      <c r="R49" s="54">
        <v>1</v>
      </c>
      <c r="S49">
        <v>1</v>
      </c>
      <c r="T49">
        <f t="shared" si="10"/>
        <v>0</v>
      </c>
      <c r="U49">
        <v>1</v>
      </c>
      <c r="V49">
        <v>1</v>
      </c>
      <c r="W49">
        <f t="shared" si="11"/>
        <v>0</v>
      </c>
      <c r="X49">
        <f t="shared" si="12"/>
        <v>1</v>
      </c>
      <c r="Y49" s="54">
        <v>1</v>
      </c>
      <c r="Z49" s="54">
        <v>1</v>
      </c>
      <c r="AA49" s="54">
        <v>1</v>
      </c>
      <c r="AB49" s="54">
        <v>1</v>
      </c>
      <c r="AC49" s="54">
        <v>1</v>
      </c>
      <c r="AD49" s="54">
        <v>1</v>
      </c>
      <c r="AE49" s="54">
        <v>1</v>
      </c>
      <c r="AF49">
        <f t="shared" si="13"/>
        <v>2</v>
      </c>
      <c r="AG49" s="54">
        <v>1</v>
      </c>
      <c r="AH49">
        <f t="shared" si="14"/>
        <v>1</v>
      </c>
      <c r="AI49" s="54">
        <v>0</v>
      </c>
      <c r="AJ49" s="54">
        <v>1</v>
      </c>
      <c r="AK49">
        <f t="shared" si="15"/>
        <v>1</v>
      </c>
      <c r="AL49" s="54">
        <v>1</v>
      </c>
      <c r="AM49" s="54">
        <v>0</v>
      </c>
      <c r="AN49" s="54">
        <v>0</v>
      </c>
      <c r="AO49" s="54">
        <v>0</v>
      </c>
      <c r="AP49" s="54">
        <v>1</v>
      </c>
      <c r="AQ49" s="54">
        <v>1</v>
      </c>
      <c r="AR49" s="54">
        <v>1</v>
      </c>
      <c r="AS49" s="54">
        <v>0</v>
      </c>
      <c r="AT49" s="54">
        <v>1</v>
      </c>
      <c r="AU49">
        <f t="shared" si="16"/>
        <v>32.163333333333355</v>
      </c>
      <c r="AV49">
        <f t="shared" si="17"/>
        <v>15.480740740740742</v>
      </c>
      <c r="AW49" s="54">
        <f t="shared" si="18"/>
        <v>13.157037037037036</v>
      </c>
      <c r="AX49">
        <f t="shared" si="19"/>
        <v>16.143333333333331</v>
      </c>
      <c r="AY49" s="54">
        <v>1</v>
      </c>
      <c r="AZ49" s="54">
        <v>1</v>
      </c>
      <c r="BA49" s="54">
        <v>1</v>
      </c>
      <c r="BB49">
        <v>9</v>
      </c>
      <c r="BG49">
        <f t="shared" si="21"/>
        <v>74.074074074074076</v>
      </c>
      <c r="BH49" s="11">
        <f t="shared" si="20"/>
        <v>9.3750000000000016E-5</v>
      </c>
    </row>
    <row r="50" spans="1:60" ht="80" x14ac:dyDescent="0.2">
      <c r="A50" s="3" t="s">
        <v>183</v>
      </c>
      <c r="B50" s="19" t="s">
        <v>1497</v>
      </c>
      <c r="C50" s="3" t="s">
        <v>207</v>
      </c>
      <c r="D50">
        <v>1</v>
      </c>
      <c r="E50">
        <v>1</v>
      </c>
      <c r="F50">
        <f t="shared" si="3"/>
        <v>1</v>
      </c>
      <c r="G50">
        <f t="shared" si="4"/>
        <v>27</v>
      </c>
      <c r="H50">
        <f t="shared" si="5"/>
        <v>27</v>
      </c>
      <c r="I50" s="54">
        <f t="shared" si="6"/>
        <v>139</v>
      </c>
      <c r="J50">
        <v>47</v>
      </c>
      <c r="K50">
        <f t="shared" si="7"/>
        <v>1.7407407407407407</v>
      </c>
      <c r="L50">
        <f t="shared" si="8"/>
        <v>137</v>
      </c>
      <c r="M50" s="2">
        <f t="shared" si="9"/>
        <v>5.0740740740740744</v>
      </c>
      <c r="N50" s="31">
        <v>0</v>
      </c>
      <c r="O50">
        <v>1</v>
      </c>
      <c r="P50" s="32">
        <v>1</v>
      </c>
      <c r="Q50" s="31">
        <v>0</v>
      </c>
      <c r="R50" s="54">
        <v>1</v>
      </c>
      <c r="S50">
        <v>1</v>
      </c>
      <c r="T50">
        <f t="shared" si="10"/>
        <v>0</v>
      </c>
      <c r="U50">
        <v>1</v>
      </c>
      <c r="V50">
        <v>1</v>
      </c>
      <c r="W50">
        <f t="shared" si="11"/>
        <v>0</v>
      </c>
      <c r="X50">
        <f t="shared" si="12"/>
        <v>1</v>
      </c>
      <c r="Y50" s="54">
        <v>1</v>
      </c>
      <c r="Z50" s="54">
        <v>1</v>
      </c>
      <c r="AA50" s="54">
        <v>1</v>
      </c>
      <c r="AB50" s="54">
        <v>1</v>
      </c>
      <c r="AC50" s="54">
        <v>1</v>
      </c>
      <c r="AD50" s="54">
        <v>1</v>
      </c>
      <c r="AE50" s="54">
        <v>1</v>
      </c>
      <c r="AF50">
        <f t="shared" si="13"/>
        <v>2</v>
      </c>
      <c r="AG50" s="54">
        <v>1</v>
      </c>
      <c r="AH50">
        <f t="shared" si="14"/>
        <v>1</v>
      </c>
      <c r="AI50" s="54">
        <v>0</v>
      </c>
      <c r="AJ50" s="54">
        <v>1</v>
      </c>
      <c r="AK50">
        <f t="shared" si="15"/>
        <v>1</v>
      </c>
      <c r="AL50" s="54">
        <v>1</v>
      </c>
      <c r="AM50" s="54">
        <v>0</v>
      </c>
      <c r="AN50" s="54">
        <v>0</v>
      </c>
      <c r="AO50" s="54">
        <v>0</v>
      </c>
      <c r="AP50" s="54">
        <v>1</v>
      </c>
      <c r="AQ50" s="54">
        <v>1</v>
      </c>
      <c r="AR50" s="54">
        <v>1</v>
      </c>
      <c r="AS50" s="54">
        <v>0</v>
      </c>
      <c r="AT50" s="54">
        <v>1</v>
      </c>
      <c r="AU50">
        <f t="shared" si="16"/>
        <v>32.163333333333355</v>
      </c>
      <c r="AV50">
        <f t="shared" si="17"/>
        <v>15.480740740740742</v>
      </c>
      <c r="AW50" s="54">
        <f t="shared" si="18"/>
        <v>12.939259259259259</v>
      </c>
      <c r="AX50">
        <f t="shared" si="19"/>
        <v>15.968888888888891</v>
      </c>
      <c r="AY50" s="54">
        <v>1</v>
      </c>
      <c r="AZ50" s="54">
        <v>1</v>
      </c>
      <c r="BA50" s="54">
        <v>1</v>
      </c>
      <c r="BB50">
        <v>9</v>
      </c>
      <c r="BG50">
        <f t="shared" si="21"/>
        <v>74.074074074074076</v>
      </c>
      <c r="BH50" s="11">
        <f t="shared" si="20"/>
        <v>9.3750000000000016E-5</v>
      </c>
    </row>
    <row r="51" spans="1:60" ht="80" x14ac:dyDescent="0.2">
      <c r="A51" s="3">
        <v>30</v>
      </c>
      <c r="B51" s="19" t="s">
        <v>1498</v>
      </c>
      <c r="C51" s="3" t="s">
        <v>207</v>
      </c>
      <c r="D51">
        <v>1</v>
      </c>
      <c r="E51">
        <v>1</v>
      </c>
      <c r="F51">
        <f t="shared" si="3"/>
        <v>1</v>
      </c>
      <c r="G51">
        <f t="shared" si="4"/>
        <v>26</v>
      </c>
      <c r="H51">
        <f t="shared" si="5"/>
        <v>26</v>
      </c>
      <c r="I51" s="54">
        <f t="shared" si="6"/>
        <v>131</v>
      </c>
      <c r="J51">
        <v>45</v>
      </c>
      <c r="K51">
        <f t="shared" si="7"/>
        <v>1.7307692307692308</v>
      </c>
      <c r="L51">
        <f t="shared" si="8"/>
        <v>129</v>
      </c>
      <c r="M51" s="2">
        <f t="shared" si="9"/>
        <v>4.9615384615384617</v>
      </c>
      <c r="N51" s="31">
        <v>0</v>
      </c>
      <c r="O51">
        <v>1</v>
      </c>
      <c r="P51" s="32">
        <v>1</v>
      </c>
      <c r="Q51" s="31">
        <v>0</v>
      </c>
      <c r="R51" s="54">
        <v>1</v>
      </c>
      <c r="S51">
        <v>1</v>
      </c>
      <c r="T51">
        <f t="shared" si="10"/>
        <v>0</v>
      </c>
      <c r="U51">
        <v>1</v>
      </c>
      <c r="V51">
        <v>1</v>
      </c>
      <c r="W51">
        <f t="shared" si="11"/>
        <v>0</v>
      </c>
      <c r="X51">
        <f t="shared" si="12"/>
        <v>1</v>
      </c>
      <c r="Y51" s="54">
        <v>1</v>
      </c>
      <c r="Z51" s="54">
        <v>1</v>
      </c>
      <c r="AA51" s="54">
        <v>1</v>
      </c>
      <c r="AB51" s="54">
        <v>1</v>
      </c>
      <c r="AC51" s="54">
        <v>1</v>
      </c>
      <c r="AD51" s="54">
        <v>1</v>
      </c>
      <c r="AE51" s="54">
        <v>1</v>
      </c>
      <c r="AF51">
        <f t="shared" si="13"/>
        <v>2</v>
      </c>
      <c r="AG51" s="54">
        <v>1</v>
      </c>
      <c r="AH51">
        <f t="shared" si="14"/>
        <v>1</v>
      </c>
      <c r="AI51" s="54">
        <v>0</v>
      </c>
      <c r="AJ51" s="54">
        <v>1</v>
      </c>
      <c r="AK51">
        <f t="shared" si="15"/>
        <v>1</v>
      </c>
      <c r="AL51" s="54">
        <v>1</v>
      </c>
      <c r="AM51" s="54">
        <v>0</v>
      </c>
      <c r="AN51" s="54">
        <v>0</v>
      </c>
      <c r="AO51" s="54">
        <v>0</v>
      </c>
      <c r="AP51" s="54">
        <v>1</v>
      </c>
      <c r="AQ51" s="54">
        <v>1</v>
      </c>
      <c r="AR51" s="54">
        <v>1</v>
      </c>
      <c r="AS51" s="54">
        <v>1</v>
      </c>
      <c r="AT51" s="54">
        <v>1</v>
      </c>
      <c r="AU51">
        <f t="shared" si="16"/>
        <v>34.021923076923102</v>
      </c>
      <c r="AV51">
        <f t="shared" si="17"/>
        <v>14.973076923076924</v>
      </c>
      <c r="AW51" s="54">
        <f t="shared" si="18"/>
        <v>12.235384615384618</v>
      </c>
      <c r="AX51">
        <f t="shared" si="19"/>
        <v>14.93884615384615</v>
      </c>
      <c r="AY51" s="54">
        <v>1</v>
      </c>
      <c r="AZ51" s="54">
        <v>1</v>
      </c>
      <c r="BA51" s="54">
        <v>1</v>
      </c>
      <c r="BB51">
        <v>8</v>
      </c>
      <c r="BG51">
        <f t="shared" si="21"/>
        <v>76.923076923076934</v>
      </c>
      <c r="BH51" s="11">
        <f t="shared" si="20"/>
        <v>9.0277777777777787E-5</v>
      </c>
    </row>
    <row r="52" spans="1:60" ht="80" x14ac:dyDescent="0.2">
      <c r="A52" s="3">
        <v>31</v>
      </c>
      <c r="B52" s="19" t="s">
        <v>1479</v>
      </c>
      <c r="C52" s="3" t="s">
        <v>207</v>
      </c>
      <c r="D52">
        <v>1</v>
      </c>
      <c r="E52">
        <v>1</v>
      </c>
      <c r="F52">
        <f t="shared" si="3"/>
        <v>1</v>
      </c>
      <c r="G52">
        <f t="shared" si="4"/>
        <v>22</v>
      </c>
      <c r="H52">
        <f t="shared" si="5"/>
        <v>22</v>
      </c>
      <c r="I52" s="54">
        <f t="shared" si="6"/>
        <v>143</v>
      </c>
      <c r="J52">
        <v>47</v>
      </c>
      <c r="K52">
        <f t="shared" si="7"/>
        <v>2.1363636363636362</v>
      </c>
      <c r="L52">
        <f t="shared" si="8"/>
        <v>141</v>
      </c>
      <c r="M52" s="2">
        <f t="shared" si="9"/>
        <v>6.4090909090909092</v>
      </c>
      <c r="N52" s="31">
        <v>0</v>
      </c>
      <c r="O52">
        <v>1</v>
      </c>
      <c r="P52" s="32">
        <v>1</v>
      </c>
      <c r="Q52" s="31">
        <v>0</v>
      </c>
      <c r="R52" s="54">
        <v>1</v>
      </c>
      <c r="S52">
        <v>1</v>
      </c>
      <c r="T52">
        <f t="shared" si="10"/>
        <v>0</v>
      </c>
      <c r="U52">
        <v>1</v>
      </c>
      <c r="V52">
        <v>1</v>
      </c>
      <c r="W52">
        <f t="shared" si="11"/>
        <v>0</v>
      </c>
      <c r="X52">
        <f t="shared" si="12"/>
        <v>1</v>
      </c>
      <c r="Y52" s="54">
        <v>1</v>
      </c>
      <c r="Z52" s="54">
        <v>1</v>
      </c>
      <c r="AA52" s="54">
        <v>1</v>
      </c>
      <c r="AB52" s="54">
        <v>1</v>
      </c>
      <c r="AC52" s="54">
        <v>1</v>
      </c>
      <c r="AD52" s="54">
        <v>1</v>
      </c>
      <c r="AE52" s="54">
        <v>1</v>
      </c>
      <c r="AF52">
        <f t="shared" si="13"/>
        <v>2</v>
      </c>
      <c r="AG52" s="54">
        <v>1</v>
      </c>
      <c r="AH52">
        <f t="shared" si="14"/>
        <v>1</v>
      </c>
      <c r="AI52" s="54">
        <v>0</v>
      </c>
      <c r="AJ52" s="54">
        <v>1</v>
      </c>
      <c r="AK52">
        <f t="shared" si="15"/>
        <v>1</v>
      </c>
      <c r="AL52" s="54">
        <v>1</v>
      </c>
      <c r="AM52" s="54">
        <v>0</v>
      </c>
      <c r="AN52" s="54">
        <v>1</v>
      </c>
      <c r="AO52" s="54">
        <v>0</v>
      </c>
      <c r="AP52" s="54">
        <v>1</v>
      </c>
      <c r="AQ52" s="54">
        <v>1</v>
      </c>
      <c r="AR52" s="54">
        <v>1</v>
      </c>
      <c r="AS52" s="54">
        <v>1</v>
      </c>
      <c r="AT52" s="54">
        <v>1</v>
      </c>
      <c r="AU52">
        <f t="shared" si="16"/>
        <v>3.7686363636363893</v>
      </c>
      <c r="AV52">
        <f t="shared" si="17"/>
        <v>18.199090909090909</v>
      </c>
      <c r="AW52" s="54">
        <f t="shared" si="18"/>
        <v>20.540000000000003</v>
      </c>
      <c r="AX52">
        <f t="shared" si="19"/>
        <v>19.756818181818183</v>
      </c>
      <c r="AY52" s="54">
        <v>1</v>
      </c>
      <c r="AZ52" s="54">
        <v>1</v>
      </c>
      <c r="BA52" s="54">
        <v>1</v>
      </c>
      <c r="BB52">
        <v>8</v>
      </c>
      <c r="BG52">
        <f t="shared" si="21"/>
        <v>90.909090909090907</v>
      </c>
      <c r="BH52" s="11">
        <f t="shared" si="20"/>
        <v>7.6388888888888887E-5</v>
      </c>
    </row>
    <row r="53" spans="1:60" ht="80" x14ac:dyDescent="0.2">
      <c r="A53" s="3">
        <v>32</v>
      </c>
      <c r="B53" s="19" t="s">
        <v>1480</v>
      </c>
      <c r="C53" s="3" t="s">
        <v>208</v>
      </c>
      <c r="D53">
        <v>1</v>
      </c>
      <c r="E53">
        <v>1</v>
      </c>
      <c r="F53">
        <f t="shared" si="3"/>
        <v>1</v>
      </c>
      <c r="G53">
        <f t="shared" si="4"/>
        <v>28</v>
      </c>
      <c r="H53">
        <f t="shared" si="5"/>
        <v>28</v>
      </c>
      <c r="I53" s="54">
        <f t="shared" si="6"/>
        <v>165</v>
      </c>
      <c r="J53">
        <v>52</v>
      </c>
      <c r="K53">
        <f t="shared" si="7"/>
        <v>1.8571428571428572</v>
      </c>
      <c r="L53">
        <f t="shared" si="8"/>
        <v>160</v>
      </c>
      <c r="M53" s="2">
        <f t="shared" si="9"/>
        <v>5.7142857142857144</v>
      </c>
      <c r="N53" s="31">
        <v>1</v>
      </c>
      <c r="O53">
        <v>1</v>
      </c>
      <c r="P53">
        <v>1</v>
      </c>
      <c r="Q53" s="31">
        <v>1</v>
      </c>
      <c r="R53" s="54">
        <v>1</v>
      </c>
      <c r="S53">
        <v>1</v>
      </c>
      <c r="T53">
        <f t="shared" si="10"/>
        <v>1</v>
      </c>
      <c r="U53">
        <v>1</v>
      </c>
      <c r="V53">
        <v>1</v>
      </c>
      <c r="W53">
        <f t="shared" si="11"/>
        <v>1</v>
      </c>
      <c r="X53">
        <f t="shared" si="12"/>
        <v>1</v>
      </c>
      <c r="Y53" s="54">
        <v>1</v>
      </c>
      <c r="Z53" s="54">
        <v>1</v>
      </c>
      <c r="AA53" s="54">
        <v>1</v>
      </c>
      <c r="AB53" s="54">
        <v>1</v>
      </c>
      <c r="AC53" s="54">
        <v>1</v>
      </c>
      <c r="AD53" s="54">
        <v>1</v>
      </c>
      <c r="AE53" s="54">
        <v>1</v>
      </c>
      <c r="AF53">
        <f t="shared" si="13"/>
        <v>7</v>
      </c>
      <c r="AG53" s="54">
        <v>0</v>
      </c>
      <c r="AH53">
        <f t="shared" si="14"/>
        <v>1</v>
      </c>
      <c r="AI53" s="54">
        <v>0</v>
      </c>
      <c r="AJ53" s="54">
        <v>1</v>
      </c>
      <c r="AK53">
        <f t="shared" si="15"/>
        <v>1</v>
      </c>
      <c r="AL53" s="54">
        <v>0</v>
      </c>
      <c r="AM53" s="54">
        <v>0</v>
      </c>
      <c r="AN53" s="54">
        <v>1</v>
      </c>
      <c r="AO53" s="54">
        <v>0</v>
      </c>
      <c r="AP53" s="54">
        <v>1</v>
      </c>
      <c r="AQ53" s="54">
        <v>1</v>
      </c>
      <c r="AR53" s="54">
        <v>1</v>
      </c>
      <c r="AS53" s="54">
        <v>1</v>
      </c>
      <c r="AT53" s="54">
        <v>1</v>
      </c>
      <c r="AU53">
        <f t="shared" si="16"/>
        <v>21.30071428571431</v>
      </c>
      <c r="AV53">
        <f t="shared" si="17"/>
        <v>17.244285714285713</v>
      </c>
      <c r="AW53" s="54">
        <f t="shared" si="18"/>
        <v>16.742857142857144</v>
      </c>
      <c r="AX53">
        <f t="shared" si="19"/>
        <v>19.484285714285711</v>
      </c>
      <c r="AY53" s="54">
        <v>1</v>
      </c>
      <c r="AZ53" s="54">
        <v>1</v>
      </c>
      <c r="BA53" s="54">
        <v>1</v>
      </c>
      <c r="BB53">
        <v>8</v>
      </c>
      <c r="BG53">
        <f t="shared" si="21"/>
        <v>250</v>
      </c>
      <c r="BH53" s="11">
        <f t="shared" si="20"/>
        <v>9.722222222222223E-5</v>
      </c>
    </row>
    <row r="54" spans="1:60" ht="64" x14ac:dyDescent="0.2">
      <c r="A54" s="3" t="s">
        <v>184</v>
      </c>
      <c r="B54" s="19" t="s">
        <v>1481</v>
      </c>
      <c r="C54" s="3" t="s">
        <v>207</v>
      </c>
      <c r="D54">
        <v>1</v>
      </c>
      <c r="E54">
        <v>1</v>
      </c>
      <c r="F54">
        <f t="shared" si="3"/>
        <v>1</v>
      </c>
      <c r="G54">
        <f t="shared" si="4"/>
        <v>23</v>
      </c>
      <c r="H54">
        <f t="shared" si="5"/>
        <v>23</v>
      </c>
      <c r="I54" s="54">
        <f t="shared" si="6"/>
        <v>119</v>
      </c>
      <c r="J54">
        <v>40</v>
      </c>
      <c r="K54">
        <f t="shared" si="7"/>
        <v>1.7391304347826086</v>
      </c>
      <c r="L54">
        <f t="shared" si="8"/>
        <v>116</v>
      </c>
      <c r="M54" s="2">
        <f t="shared" si="9"/>
        <v>5.0434782608695654</v>
      </c>
      <c r="N54" s="31">
        <v>1</v>
      </c>
      <c r="O54">
        <v>1</v>
      </c>
      <c r="P54">
        <v>1</v>
      </c>
      <c r="Q54" s="31">
        <v>1</v>
      </c>
      <c r="R54" s="54">
        <v>1</v>
      </c>
      <c r="S54">
        <v>1</v>
      </c>
      <c r="T54">
        <f t="shared" si="10"/>
        <v>1</v>
      </c>
      <c r="U54">
        <v>1</v>
      </c>
      <c r="V54">
        <v>1</v>
      </c>
      <c r="W54">
        <f t="shared" si="11"/>
        <v>1</v>
      </c>
      <c r="X54">
        <f t="shared" si="12"/>
        <v>1</v>
      </c>
      <c r="Y54" s="54">
        <v>1</v>
      </c>
      <c r="Z54" s="54">
        <v>1</v>
      </c>
      <c r="AA54" s="54">
        <v>1</v>
      </c>
      <c r="AB54" s="54">
        <v>1</v>
      </c>
      <c r="AC54" s="54">
        <v>1</v>
      </c>
      <c r="AD54" s="54">
        <v>1</v>
      </c>
      <c r="AE54" s="54">
        <v>1</v>
      </c>
      <c r="AF54">
        <f t="shared" si="13"/>
        <v>3</v>
      </c>
      <c r="AG54" s="54">
        <v>1</v>
      </c>
      <c r="AH54">
        <f t="shared" si="14"/>
        <v>1</v>
      </c>
      <c r="AI54" s="54">
        <v>1</v>
      </c>
      <c r="AJ54" s="54">
        <v>1</v>
      </c>
      <c r="AK54">
        <f t="shared" si="15"/>
        <v>1</v>
      </c>
      <c r="AL54" s="54">
        <v>1</v>
      </c>
      <c r="AM54" s="54">
        <v>0</v>
      </c>
      <c r="AN54" s="54">
        <v>1</v>
      </c>
      <c r="AO54" s="54">
        <v>0</v>
      </c>
      <c r="AP54" s="54">
        <v>1</v>
      </c>
      <c r="AQ54" s="54">
        <v>1</v>
      </c>
      <c r="AR54" s="54">
        <v>1</v>
      </c>
      <c r="AS54" s="54">
        <v>1</v>
      </c>
      <c r="AT54" s="54">
        <v>1</v>
      </c>
      <c r="AU54">
        <f t="shared" si="16"/>
        <v>36.359565217391321</v>
      </c>
      <c r="AV54">
        <f t="shared" si="17"/>
        <v>13.901739130434787</v>
      </c>
      <c r="AW54" s="54">
        <f t="shared" si="18"/>
        <v>12.568695652173911</v>
      </c>
      <c r="AX54">
        <f t="shared" si="19"/>
        <v>13.824782608695649</v>
      </c>
      <c r="AY54" s="54">
        <v>1</v>
      </c>
      <c r="AZ54" s="54">
        <v>1</v>
      </c>
      <c r="BA54" s="54">
        <v>1</v>
      </c>
      <c r="BB54">
        <v>6</v>
      </c>
      <c r="BG54">
        <f t="shared" si="21"/>
        <v>130.43478260869566</v>
      </c>
      <c r="BH54" s="11">
        <f t="shared" si="20"/>
        <v>7.9861111111111116E-5</v>
      </c>
    </row>
    <row r="55" spans="1:60" ht="64" x14ac:dyDescent="0.2">
      <c r="A55" s="3" t="s">
        <v>185</v>
      </c>
      <c r="B55" s="19" t="s">
        <v>1482</v>
      </c>
      <c r="C55" s="3" t="s">
        <v>207</v>
      </c>
      <c r="D55">
        <v>1</v>
      </c>
      <c r="E55">
        <v>1</v>
      </c>
      <c r="F55">
        <f t="shared" si="3"/>
        <v>1</v>
      </c>
      <c r="G55">
        <f t="shared" si="4"/>
        <v>23</v>
      </c>
      <c r="H55">
        <f t="shared" si="5"/>
        <v>23</v>
      </c>
      <c r="I55" s="54">
        <f t="shared" si="6"/>
        <v>124</v>
      </c>
      <c r="J55">
        <v>44</v>
      </c>
      <c r="K55">
        <f t="shared" si="7"/>
        <v>1.9130434782608696</v>
      </c>
      <c r="L55">
        <f t="shared" si="8"/>
        <v>121</v>
      </c>
      <c r="M55" s="2">
        <f t="shared" si="9"/>
        <v>5.2608695652173916</v>
      </c>
      <c r="N55" s="31">
        <v>1</v>
      </c>
      <c r="O55">
        <v>1</v>
      </c>
      <c r="P55">
        <v>1</v>
      </c>
      <c r="Q55" s="31">
        <v>1</v>
      </c>
      <c r="R55" s="54">
        <v>1</v>
      </c>
      <c r="S55">
        <v>1</v>
      </c>
      <c r="T55">
        <f t="shared" si="10"/>
        <v>1</v>
      </c>
      <c r="U55">
        <v>1</v>
      </c>
      <c r="V55">
        <v>1</v>
      </c>
      <c r="W55">
        <f t="shared" si="11"/>
        <v>1</v>
      </c>
      <c r="X55">
        <f t="shared" si="12"/>
        <v>1</v>
      </c>
      <c r="Y55" s="54">
        <v>1</v>
      </c>
      <c r="Z55" s="54">
        <v>1</v>
      </c>
      <c r="AA55" s="54">
        <v>1</v>
      </c>
      <c r="AB55" s="54">
        <v>1</v>
      </c>
      <c r="AC55" s="54">
        <v>1</v>
      </c>
      <c r="AD55" s="54">
        <v>1</v>
      </c>
      <c r="AE55" s="54">
        <v>1</v>
      </c>
      <c r="AF55">
        <f t="shared" si="13"/>
        <v>3</v>
      </c>
      <c r="AG55" s="54">
        <v>1</v>
      </c>
      <c r="AH55">
        <f t="shared" si="14"/>
        <v>1</v>
      </c>
      <c r="AI55" s="54">
        <v>0</v>
      </c>
      <c r="AJ55" s="54">
        <v>1</v>
      </c>
      <c r="AK55">
        <f t="shared" si="15"/>
        <v>1</v>
      </c>
      <c r="AL55" s="54">
        <v>1</v>
      </c>
      <c r="AM55" s="54">
        <v>0</v>
      </c>
      <c r="AN55" s="54">
        <v>1</v>
      </c>
      <c r="AO55" s="54">
        <v>0</v>
      </c>
      <c r="AP55" s="54">
        <v>1</v>
      </c>
      <c r="AQ55" s="54">
        <v>1</v>
      </c>
      <c r="AR55" s="54">
        <v>1</v>
      </c>
      <c r="AS55" s="54">
        <v>1</v>
      </c>
      <c r="AT55" s="54">
        <v>1</v>
      </c>
      <c r="AU55">
        <f t="shared" si="16"/>
        <v>21.646521739130463</v>
      </c>
      <c r="AV55">
        <f t="shared" si="17"/>
        <v>15.953913043478263</v>
      </c>
      <c r="AW55" s="54">
        <f t="shared" si="18"/>
        <v>13.846956521739131</v>
      </c>
      <c r="AX55">
        <f t="shared" si="19"/>
        <v>14.848695652173916</v>
      </c>
      <c r="AY55" s="54">
        <v>1</v>
      </c>
      <c r="AZ55" s="54">
        <v>1</v>
      </c>
      <c r="BA55" s="54">
        <v>1</v>
      </c>
      <c r="BB55">
        <v>8</v>
      </c>
      <c r="BG55">
        <f t="shared" si="21"/>
        <v>130.43478260869566</v>
      </c>
      <c r="BH55" s="11">
        <f t="shared" si="20"/>
        <v>7.9861111111111116E-5</v>
      </c>
    </row>
    <row r="56" spans="1:60" ht="48" x14ac:dyDescent="0.2">
      <c r="A56" s="3" t="s">
        <v>186</v>
      </c>
      <c r="B56" s="22" t="s">
        <v>1483</v>
      </c>
      <c r="C56" s="3" t="s">
        <v>207</v>
      </c>
      <c r="D56">
        <v>1</v>
      </c>
      <c r="E56">
        <v>1</v>
      </c>
      <c r="F56">
        <f t="shared" si="3"/>
        <v>1</v>
      </c>
      <c r="G56">
        <f t="shared" si="4"/>
        <v>18</v>
      </c>
      <c r="H56">
        <f t="shared" si="5"/>
        <v>18</v>
      </c>
      <c r="I56" s="54">
        <f t="shared" si="6"/>
        <v>95</v>
      </c>
      <c r="J56">
        <v>33</v>
      </c>
      <c r="K56">
        <f t="shared" si="7"/>
        <v>1.8333333333333333</v>
      </c>
      <c r="L56">
        <f t="shared" si="8"/>
        <v>92</v>
      </c>
      <c r="M56" s="2">
        <f t="shared" si="9"/>
        <v>5.1111111111111107</v>
      </c>
      <c r="N56" s="31">
        <v>1</v>
      </c>
      <c r="O56">
        <v>1</v>
      </c>
      <c r="P56">
        <v>1</v>
      </c>
      <c r="Q56" s="31">
        <v>1</v>
      </c>
      <c r="R56" s="54">
        <v>1</v>
      </c>
      <c r="S56">
        <v>1</v>
      </c>
      <c r="T56">
        <f t="shared" si="10"/>
        <v>1</v>
      </c>
      <c r="U56">
        <v>1</v>
      </c>
      <c r="V56">
        <v>1</v>
      </c>
      <c r="W56">
        <f t="shared" si="11"/>
        <v>1</v>
      </c>
      <c r="X56">
        <f t="shared" si="12"/>
        <v>1</v>
      </c>
      <c r="Y56" s="54">
        <v>1</v>
      </c>
      <c r="Z56" s="54">
        <v>1</v>
      </c>
      <c r="AA56" s="54">
        <v>1</v>
      </c>
      <c r="AB56" s="54">
        <v>1</v>
      </c>
      <c r="AC56" s="54">
        <v>1</v>
      </c>
      <c r="AD56" s="54">
        <v>1</v>
      </c>
      <c r="AE56">
        <v>1</v>
      </c>
      <c r="AF56">
        <f t="shared" si="13"/>
        <v>3</v>
      </c>
      <c r="AG56" s="54">
        <v>1</v>
      </c>
      <c r="AH56">
        <f t="shared" si="14"/>
        <v>1</v>
      </c>
      <c r="AI56">
        <v>1</v>
      </c>
      <c r="AJ56">
        <v>1</v>
      </c>
      <c r="AK56">
        <f t="shared" si="15"/>
        <v>1</v>
      </c>
      <c r="AL56" s="54">
        <v>1</v>
      </c>
      <c r="AM56" s="54">
        <v>0</v>
      </c>
      <c r="AN56" s="54">
        <v>1</v>
      </c>
      <c r="AO56" s="54">
        <v>0</v>
      </c>
      <c r="AP56" s="54">
        <v>1</v>
      </c>
      <c r="AQ56">
        <v>1</v>
      </c>
      <c r="AR56" s="54">
        <v>1</v>
      </c>
      <c r="AS56" s="54">
        <v>1</v>
      </c>
      <c r="AT56" s="54">
        <v>1</v>
      </c>
      <c r="AU56">
        <f t="shared" si="16"/>
        <v>33.465000000000018</v>
      </c>
      <c r="AV56">
        <f t="shared" si="17"/>
        <v>13.063333333333333</v>
      </c>
      <c r="AW56" s="54">
        <f t="shared" si="18"/>
        <v>12.608888888888885</v>
      </c>
      <c r="AX56">
        <f t="shared" si="19"/>
        <v>11.643333333333331</v>
      </c>
      <c r="AY56">
        <v>1</v>
      </c>
      <c r="AZ56" s="54">
        <v>1</v>
      </c>
      <c r="BA56" s="54">
        <v>1</v>
      </c>
      <c r="BB56">
        <v>5</v>
      </c>
      <c r="BG56">
        <f t="shared" si="21"/>
        <v>166.66666666666666</v>
      </c>
      <c r="BH56" s="11">
        <f t="shared" si="20"/>
        <v>6.2500000000000001E-5</v>
      </c>
    </row>
    <row r="57" spans="1:60" x14ac:dyDescent="0.2">
      <c r="F57">
        <f t="shared" si="3"/>
        <v>0</v>
      </c>
      <c r="G57">
        <f t="shared" si="4"/>
        <v>0</v>
      </c>
      <c r="H57">
        <f t="shared" si="5"/>
        <v>0</v>
      </c>
      <c r="I57" s="54">
        <f t="shared" si="6"/>
        <v>0</v>
      </c>
      <c r="K57">
        <f t="shared" si="7"/>
        <v>0</v>
      </c>
      <c r="L57">
        <f t="shared" si="8"/>
        <v>0</v>
      </c>
      <c r="M57" s="2">
        <f t="shared" si="9"/>
        <v>0</v>
      </c>
      <c r="T57">
        <f t="shared" si="10"/>
        <v>0</v>
      </c>
      <c r="W57">
        <f t="shared" si="11"/>
        <v>0</v>
      </c>
      <c r="X57">
        <f t="shared" si="12"/>
        <v>0</v>
      </c>
      <c r="AF57">
        <f t="shared" si="13"/>
        <v>0</v>
      </c>
      <c r="AH57">
        <f t="shared" si="14"/>
        <v>0</v>
      </c>
      <c r="AK57">
        <f t="shared" si="15"/>
        <v>0</v>
      </c>
      <c r="AU57">
        <f t="shared" si="16"/>
        <v>0</v>
      </c>
      <c r="AV57">
        <f t="shared" si="17"/>
        <v>0</v>
      </c>
      <c r="AW57" s="54">
        <f t="shared" si="18"/>
        <v>0</v>
      </c>
      <c r="AX57">
        <f t="shared" si="19"/>
        <v>0</v>
      </c>
      <c r="BG57">
        <f t="shared" ref="BG57:BG68" si="22">IF(E57=0,0,AF57/E57*1000)</f>
        <v>0</v>
      </c>
      <c r="BH57" s="11">
        <f t="shared" si="20"/>
        <v>0</v>
      </c>
    </row>
    <row r="58" spans="1:60" x14ac:dyDescent="0.2">
      <c r="F58">
        <f t="shared" si="3"/>
        <v>0</v>
      </c>
      <c r="G58">
        <f t="shared" si="4"/>
        <v>0</v>
      </c>
      <c r="H58">
        <f t="shared" si="5"/>
        <v>0</v>
      </c>
      <c r="I58" s="54">
        <f t="shared" si="6"/>
        <v>0</v>
      </c>
      <c r="K58">
        <f t="shared" si="7"/>
        <v>0</v>
      </c>
      <c r="L58">
        <f t="shared" si="8"/>
        <v>0</v>
      </c>
      <c r="M58" s="2">
        <f t="shared" si="9"/>
        <v>0</v>
      </c>
      <c r="T58">
        <f t="shared" si="10"/>
        <v>0</v>
      </c>
      <c r="W58">
        <f t="shared" si="11"/>
        <v>0</v>
      </c>
      <c r="X58">
        <f t="shared" si="12"/>
        <v>0</v>
      </c>
      <c r="AF58">
        <f t="shared" si="13"/>
        <v>0</v>
      </c>
      <c r="AH58">
        <f t="shared" si="14"/>
        <v>0</v>
      </c>
      <c r="AK58">
        <f t="shared" si="15"/>
        <v>0</v>
      </c>
      <c r="AU58">
        <f t="shared" si="16"/>
        <v>0</v>
      </c>
      <c r="AV58">
        <f t="shared" si="17"/>
        <v>0</v>
      </c>
      <c r="AW58" s="54">
        <f t="shared" si="18"/>
        <v>0</v>
      </c>
      <c r="AX58">
        <f t="shared" si="19"/>
        <v>0</v>
      </c>
      <c r="BG58">
        <f t="shared" si="22"/>
        <v>0</v>
      </c>
      <c r="BH58" s="11">
        <f t="shared" si="20"/>
        <v>0</v>
      </c>
    </row>
    <row r="59" spans="1:60" x14ac:dyDescent="0.2">
      <c r="F59">
        <f t="shared" si="3"/>
        <v>0</v>
      </c>
      <c r="G59">
        <f t="shared" si="4"/>
        <v>0</v>
      </c>
      <c r="H59">
        <f t="shared" si="5"/>
        <v>0</v>
      </c>
      <c r="I59" s="54">
        <f t="shared" si="6"/>
        <v>0</v>
      </c>
      <c r="K59">
        <f t="shared" si="7"/>
        <v>0</v>
      </c>
      <c r="L59">
        <f t="shared" si="8"/>
        <v>0</v>
      </c>
      <c r="M59" s="2">
        <f t="shared" si="9"/>
        <v>0</v>
      </c>
      <c r="T59">
        <f t="shared" si="10"/>
        <v>0</v>
      </c>
      <c r="W59">
        <f t="shared" si="11"/>
        <v>0</v>
      </c>
      <c r="X59">
        <f t="shared" si="12"/>
        <v>0</v>
      </c>
      <c r="AF59">
        <f t="shared" si="13"/>
        <v>0</v>
      </c>
      <c r="AH59">
        <f t="shared" si="14"/>
        <v>0</v>
      </c>
      <c r="AK59">
        <f t="shared" si="15"/>
        <v>0</v>
      </c>
      <c r="AU59">
        <f t="shared" si="16"/>
        <v>0</v>
      </c>
      <c r="AV59">
        <f t="shared" si="17"/>
        <v>0</v>
      </c>
      <c r="AW59" s="54">
        <f t="shared" si="18"/>
        <v>0</v>
      </c>
      <c r="AX59">
        <f t="shared" si="19"/>
        <v>0</v>
      </c>
      <c r="BG59">
        <f t="shared" si="22"/>
        <v>0</v>
      </c>
      <c r="BH59" s="11">
        <f t="shared" si="20"/>
        <v>0</v>
      </c>
    </row>
    <row r="60" spans="1:60" x14ac:dyDescent="0.2">
      <c r="F60">
        <f t="shared" si="3"/>
        <v>0</v>
      </c>
      <c r="G60">
        <f t="shared" si="4"/>
        <v>0</v>
      </c>
      <c r="H60">
        <f t="shared" si="5"/>
        <v>0</v>
      </c>
      <c r="I60" s="54">
        <f t="shared" si="6"/>
        <v>0</v>
      </c>
      <c r="K60">
        <f t="shared" si="7"/>
        <v>0</v>
      </c>
      <c r="L60">
        <f t="shared" si="8"/>
        <v>0</v>
      </c>
      <c r="M60" s="2">
        <f t="shared" si="9"/>
        <v>0</v>
      </c>
      <c r="T60">
        <f t="shared" si="10"/>
        <v>0</v>
      </c>
      <c r="W60">
        <f t="shared" si="11"/>
        <v>0</v>
      </c>
      <c r="X60">
        <f t="shared" si="12"/>
        <v>0</v>
      </c>
      <c r="AF60">
        <f t="shared" si="13"/>
        <v>0</v>
      </c>
      <c r="AH60">
        <f t="shared" si="14"/>
        <v>0</v>
      </c>
      <c r="AK60">
        <f t="shared" si="15"/>
        <v>0</v>
      </c>
      <c r="AU60">
        <f t="shared" si="16"/>
        <v>0</v>
      </c>
      <c r="AV60">
        <f t="shared" si="17"/>
        <v>0</v>
      </c>
      <c r="AW60" s="54">
        <f t="shared" si="18"/>
        <v>0</v>
      </c>
      <c r="AX60">
        <f t="shared" si="19"/>
        <v>0</v>
      </c>
      <c r="BG60">
        <f t="shared" si="22"/>
        <v>0</v>
      </c>
      <c r="BH60" s="11">
        <f t="shared" si="20"/>
        <v>0</v>
      </c>
    </row>
    <row r="61" spans="1:60" x14ac:dyDescent="0.2">
      <c r="F61">
        <f t="shared" si="3"/>
        <v>0</v>
      </c>
      <c r="G61">
        <f t="shared" si="4"/>
        <v>0</v>
      </c>
      <c r="H61">
        <f t="shared" si="5"/>
        <v>0</v>
      </c>
      <c r="I61" s="54">
        <f t="shared" si="6"/>
        <v>0</v>
      </c>
      <c r="K61">
        <f t="shared" si="7"/>
        <v>0</v>
      </c>
      <c r="L61">
        <f t="shared" si="8"/>
        <v>0</v>
      </c>
      <c r="M61" s="2">
        <f t="shared" si="9"/>
        <v>0</v>
      </c>
      <c r="T61">
        <f t="shared" si="10"/>
        <v>0</v>
      </c>
      <c r="W61">
        <f t="shared" si="11"/>
        <v>0</v>
      </c>
      <c r="X61">
        <f t="shared" si="12"/>
        <v>0</v>
      </c>
      <c r="AF61">
        <f t="shared" si="13"/>
        <v>0</v>
      </c>
      <c r="AH61">
        <f t="shared" si="14"/>
        <v>0</v>
      </c>
      <c r="AK61">
        <f t="shared" si="15"/>
        <v>0</v>
      </c>
      <c r="AU61">
        <f t="shared" si="16"/>
        <v>0</v>
      </c>
      <c r="AV61">
        <f t="shared" si="17"/>
        <v>0</v>
      </c>
      <c r="AW61" s="54">
        <f t="shared" si="18"/>
        <v>0</v>
      </c>
      <c r="AX61">
        <f t="shared" si="19"/>
        <v>0</v>
      </c>
      <c r="BG61">
        <f t="shared" si="22"/>
        <v>0</v>
      </c>
      <c r="BH61" s="11">
        <f t="shared" si="20"/>
        <v>0</v>
      </c>
    </row>
    <row r="62" spans="1:60" x14ac:dyDescent="0.2">
      <c r="F62">
        <f t="shared" si="3"/>
        <v>0</v>
      </c>
      <c r="G62">
        <f t="shared" si="4"/>
        <v>0</v>
      </c>
      <c r="H62">
        <f t="shared" si="5"/>
        <v>0</v>
      </c>
      <c r="I62" s="54">
        <f t="shared" si="6"/>
        <v>0</v>
      </c>
      <c r="K62">
        <f t="shared" si="7"/>
        <v>0</v>
      </c>
      <c r="L62">
        <f t="shared" si="8"/>
        <v>0</v>
      </c>
      <c r="M62" s="2">
        <f t="shared" si="9"/>
        <v>0</v>
      </c>
      <c r="T62">
        <f t="shared" si="10"/>
        <v>0</v>
      </c>
      <c r="W62">
        <f t="shared" si="11"/>
        <v>0</v>
      </c>
      <c r="X62">
        <f t="shared" si="12"/>
        <v>0</v>
      </c>
      <c r="AF62">
        <f t="shared" si="13"/>
        <v>0</v>
      </c>
      <c r="AH62">
        <f t="shared" si="14"/>
        <v>0</v>
      </c>
      <c r="AK62">
        <f t="shared" si="15"/>
        <v>0</v>
      </c>
      <c r="AU62">
        <f t="shared" si="16"/>
        <v>0</v>
      </c>
      <c r="AV62">
        <f t="shared" si="17"/>
        <v>0</v>
      </c>
      <c r="AW62" s="54">
        <f t="shared" si="18"/>
        <v>0</v>
      </c>
      <c r="AX62">
        <f t="shared" si="19"/>
        <v>0</v>
      </c>
      <c r="BG62">
        <f t="shared" si="22"/>
        <v>0</v>
      </c>
      <c r="BH62" s="11">
        <f t="shared" si="20"/>
        <v>0</v>
      </c>
    </row>
    <row r="63" spans="1:60" x14ac:dyDescent="0.2">
      <c r="F63">
        <f t="shared" si="3"/>
        <v>0</v>
      </c>
      <c r="G63">
        <f t="shared" si="4"/>
        <v>0</v>
      </c>
      <c r="H63">
        <f t="shared" si="5"/>
        <v>0</v>
      </c>
      <c r="I63" s="54">
        <f t="shared" si="6"/>
        <v>0</v>
      </c>
      <c r="K63">
        <f t="shared" si="7"/>
        <v>0</v>
      </c>
      <c r="L63">
        <f t="shared" si="8"/>
        <v>0</v>
      </c>
      <c r="M63" s="2">
        <f t="shared" si="9"/>
        <v>0</v>
      </c>
      <c r="T63">
        <f t="shared" si="10"/>
        <v>0</v>
      </c>
      <c r="W63">
        <f t="shared" si="11"/>
        <v>0</v>
      </c>
      <c r="X63">
        <f t="shared" si="12"/>
        <v>0</v>
      </c>
      <c r="AF63">
        <f t="shared" si="13"/>
        <v>0</v>
      </c>
      <c r="AH63">
        <f t="shared" si="14"/>
        <v>0</v>
      </c>
      <c r="AK63">
        <f t="shared" si="15"/>
        <v>0</v>
      </c>
      <c r="AU63">
        <f t="shared" si="16"/>
        <v>0</v>
      </c>
      <c r="AV63">
        <f t="shared" si="17"/>
        <v>0</v>
      </c>
      <c r="AW63" s="54">
        <f t="shared" si="18"/>
        <v>0</v>
      </c>
      <c r="AX63">
        <f t="shared" si="19"/>
        <v>0</v>
      </c>
      <c r="BG63">
        <f t="shared" si="22"/>
        <v>0</v>
      </c>
      <c r="BH63" s="11">
        <f t="shared" si="20"/>
        <v>0</v>
      </c>
    </row>
    <row r="64" spans="1:60" x14ac:dyDescent="0.2">
      <c r="F64">
        <f t="shared" si="3"/>
        <v>0</v>
      </c>
      <c r="G64">
        <f t="shared" si="4"/>
        <v>0</v>
      </c>
      <c r="H64">
        <f t="shared" si="5"/>
        <v>0</v>
      </c>
      <c r="I64" s="54">
        <f t="shared" si="6"/>
        <v>0</v>
      </c>
      <c r="K64">
        <f t="shared" si="7"/>
        <v>0</v>
      </c>
      <c r="L64">
        <f t="shared" si="8"/>
        <v>0</v>
      </c>
      <c r="M64" s="2">
        <f t="shared" si="9"/>
        <v>0</v>
      </c>
      <c r="T64">
        <f t="shared" si="10"/>
        <v>0</v>
      </c>
      <c r="W64">
        <f t="shared" si="11"/>
        <v>0</v>
      </c>
      <c r="X64">
        <f t="shared" si="12"/>
        <v>0</v>
      </c>
      <c r="AF64">
        <f t="shared" si="13"/>
        <v>0</v>
      </c>
      <c r="AH64">
        <f t="shared" si="14"/>
        <v>0</v>
      </c>
      <c r="AK64">
        <f t="shared" si="15"/>
        <v>0</v>
      </c>
      <c r="AU64">
        <f t="shared" si="16"/>
        <v>0</v>
      </c>
      <c r="AV64">
        <f t="shared" si="17"/>
        <v>0</v>
      </c>
      <c r="AW64" s="54">
        <f t="shared" si="18"/>
        <v>0</v>
      </c>
      <c r="AX64">
        <f t="shared" si="19"/>
        <v>0</v>
      </c>
      <c r="BG64">
        <f t="shared" si="22"/>
        <v>0</v>
      </c>
      <c r="BH64" s="11">
        <f t="shared" si="20"/>
        <v>0</v>
      </c>
    </row>
    <row r="65" spans="6:60" x14ac:dyDescent="0.2">
      <c r="F65">
        <f t="shared" si="3"/>
        <v>0</v>
      </c>
      <c r="G65">
        <f t="shared" si="4"/>
        <v>0</v>
      </c>
      <c r="H65">
        <f t="shared" si="5"/>
        <v>0</v>
      </c>
      <c r="I65" s="54">
        <f t="shared" si="6"/>
        <v>0</v>
      </c>
      <c r="K65">
        <f t="shared" si="7"/>
        <v>0</v>
      </c>
      <c r="L65">
        <f t="shared" si="8"/>
        <v>0</v>
      </c>
      <c r="M65" s="2">
        <f t="shared" si="9"/>
        <v>0</v>
      </c>
      <c r="T65">
        <f t="shared" si="10"/>
        <v>0</v>
      </c>
      <c r="W65">
        <f t="shared" si="11"/>
        <v>0</v>
      </c>
      <c r="X65">
        <f t="shared" si="12"/>
        <v>0</v>
      </c>
      <c r="AF65">
        <f t="shared" si="13"/>
        <v>0</v>
      </c>
      <c r="AH65">
        <f t="shared" si="14"/>
        <v>0</v>
      </c>
      <c r="AK65">
        <f t="shared" si="15"/>
        <v>0</v>
      </c>
      <c r="AU65">
        <f t="shared" si="16"/>
        <v>0</v>
      </c>
      <c r="AV65">
        <f t="shared" si="17"/>
        <v>0</v>
      </c>
      <c r="AW65" s="54">
        <f t="shared" si="18"/>
        <v>0</v>
      </c>
      <c r="AX65">
        <f t="shared" si="19"/>
        <v>0</v>
      </c>
      <c r="BG65">
        <f t="shared" si="22"/>
        <v>0</v>
      </c>
      <c r="BH65" s="11">
        <f t="shared" si="20"/>
        <v>0</v>
      </c>
    </row>
    <row r="66" spans="6:60" x14ac:dyDescent="0.2">
      <c r="F66">
        <f t="shared" si="3"/>
        <v>0</v>
      </c>
      <c r="G66">
        <f t="shared" si="4"/>
        <v>0</v>
      </c>
      <c r="H66">
        <f t="shared" si="5"/>
        <v>0</v>
      </c>
      <c r="I66" s="54">
        <f t="shared" si="6"/>
        <v>0</v>
      </c>
      <c r="K66">
        <f t="shared" si="7"/>
        <v>0</v>
      </c>
      <c r="L66">
        <f t="shared" si="8"/>
        <v>0</v>
      </c>
      <c r="M66" s="2">
        <f t="shared" si="9"/>
        <v>0</v>
      </c>
      <c r="T66">
        <f t="shared" si="10"/>
        <v>0</v>
      </c>
      <c r="W66">
        <f t="shared" si="11"/>
        <v>0</v>
      </c>
      <c r="X66">
        <f t="shared" si="12"/>
        <v>0</v>
      </c>
      <c r="AF66">
        <f t="shared" si="13"/>
        <v>0</v>
      </c>
      <c r="AH66">
        <f t="shared" si="14"/>
        <v>0</v>
      </c>
      <c r="AK66">
        <f t="shared" si="15"/>
        <v>0</v>
      </c>
      <c r="AU66">
        <f t="shared" si="16"/>
        <v>0</v>
      </c>
      <c r="AV66">
        <f t="shared" si="17"/>
        <v>0</v>
      </c>
      <c r="AW66" s="54">
        <f t="shared" si="18"/>
        <v>0</v>
      </c>
      <c r="AX66">
        <f t="shared" si="19"/>
        <v>0</v>
      </c>
      <c r="BG66">
        <f t="shared" si="22"/>
        <v>0</v>
      </c>
      <c r="BH66" s="11">
        <f t="shared" si="20"/>
        <v>0</v>
      </c>
    </row>
    <row r="67" spans="6:60" x14ac:dyDescent="0.2">
      <c r="F67">
        <f t="shared" si="3"/>
        <v>0</v>
      </c>
      <c r="G67">
        <f t="shared" si="4"/>
        <v>0</v>
      </c>
      <c r="H67">
        <f t="shared" si="5"/>
        <v>0</v>
      </c>
      <c r="I67" s="54">
        <f t="shared" si="6"/>
        <v>0</v>
      </c>
      <c r="K67">
        <f t="shared" si="7"/>
        <v>0</v>
      </c>
      <c r="L67">
        <f t="shared" si="8"/>
        <v>0</v>
      </c>
      <c r="M67" s="2">
        <f t="shared" si="9"/>
        <v>0</v>
      </c>
      <c r="T67">
        <f t="shared" si="10"/>
        <v>0</v>
      </c>
      <c r="W67">
        <f t="shared" si="11"/>
        <v>0</v>
      </c>
      <c r="X67">
        <f t="shared" si="12"/>
        <v>0</v>
      </c>
      <c r="AF67">
        <f t="shared" si="13"/>
        <v>0</v>
      </c>
      <c r="AH67">
        <f t="shared" si="14"/>
        <v>0</v>
      </c>
      <c r="AK67">
        <f t="shared" si="15"/>
        <v>0</v>
      </c>
      <c r="AU67">
        <f t="shared" si="16"/>
        <v>0</v>
      </c>
      <c r="AV67">
        <f t="shared" si="17"/>
        <v>0</v>
      </c>
      <c r="AW67" s="54">
        <f t="shared" si="18"/>
        <v>0</v>
      </c>
      <c r="AX67">
        <f t="shared" si="19"/>
        <v>0</v>
      </c>
      <c r="BG67">
        <f t="shared" si="22"/>
        <v>0</v>
      </c>
      <c r="BH67" s="11">
        <f t="shared" si="20"/>
        <v>0</v>
      </c>
    </row>
    <row r="68" spans="6:60" x14ac:dyDescent="0.2">
      <c r="F68">
        <f t="shared" si="3"/>
        <v>0</v>
      </c>
      <c r="G68">
        <f t="shared" si="4"/>
        <v>0</v>
      </c>
      <c r="H68">
        <f t="shared" si="5"/>
        <v>0</v>
      </c>
      <c r="I68" s="54">
        <f t="shared" si="6"/>
        <v>0</v>
      </c>
      <c r="K68">
        <f t="shared" si="7"/>
        <v>0</v>
      </c>
      <c r="L68">
        <f t="shared" si="8"/>
        <v>0</v>
      </c>
      <c r="M68" s="2">
        <f t="shared" si="9"/>
        <v>0</v>
      </c>
      <c r="T68">
        <f t="shared" si="10"/>
        <v>0</v>
      </c>
      <c r="W68">
        <f t="shared" si="11"/>
        <v>0</v>
      </c>
      <c r="X68">
        <f t="shared" si="12"/>
        <v>0</v>
      </c>
      <c r="AF68">
        <f t="shared" si="13"/>
        <v>0</v>
      </c>
      <c r="AH68">
        <f t="shared" si="14"/>
        <v>0</v>
      </c>
      <c r="AK68">
        <f t="shared" si="15"/>
        <v>0</v>
      </c>
      <c r="AU68">
        <f t="shared" si="16"/>
        <v>0</v>
      </c>
      <c r="AV68">
        <f t="shared" si="17"/>
        <v>0</v>
      </c>
      <c r="AW68" s="54">
        <f t="shared" si="18"/>
        <v>0</v>
      </c>
      <c r="AX68">
        <f t="shared" si="19"/>
        <v>0</v>
      </c>
      <c r="BG68">
        <f t="shared" si="22"/>
        <v>0</v>
      </c>
      <c r="BH68" s="11">
        <f t="shared" si="20"/>
        <v>0</v>
      </c>
    </row>
    <row r="69" spans="6:60" x14ac:dyDescent="0.2">
      <c r="F69">
        <f t="shared" ref="F69:F103" si="23">IF(B69="",0,(LEN(B69)-LEN(SUBSTITUTE(B69,". ","."))+1))</f>
        <v>0</v>
      </c>
      <c r="G69">
        <f t="shared" ref="G69:G103" si="24">IF(B69="",0,LEN(B69)-LEN(SUBSTITUTE(B69," ",""))+1)</f>
        <v>0</v>
      </c>
      <c r="H69">
        <f t="shared" ref="H69:H103" si="25">IF(F69=0,0,G69/F69)</f>
        <v>0</v>
      </c>
      <c r="I69" s="54">
        <f t="shared" ref="I69:I103" si="26">LEN(SUBSTITUTE(B69," ",""))</f>
        <v>0</v>
      </c>
      <c r="K69">
        <f t="shared" ref="K69:K103" si="27">IF(G69=0,0,J69/G69)</f>
        <v>0</v>
      </c>
      <c r="L69">
        <f t="shared" ref="L69:L103" si="28">LEN(SUBSTITUTE(SUBSTITUTE(SUBSTITUTE(SUBSTITUTE(SUBSTITUTE(SUBSTITUTE(SUBSTITUTE(SUBSTITUTE(SUBSTITUTE(SUBSTITUTE(SUBSTITUTE(SUBSTITUTE(SUBSTITUTE(SUBSTITUTE(SUBSTITUTE(SUBSTITUTE(SUBSTITUTE(SUBSTITUTE(SUBSTITUTE(B69," ",""),".",""),",",""),"?",""),"!",""),";",""),"(",""),")",""),"[",""),"]",""),"-",""),"{",""),"}",""),"/",""),"+",""),"*",""),"_",""),"&amp;",""),"#",""))</f>
        <v>0</v>
      </c>
      <c r="M69" s="2">
        <f t="shared" ref="M69:M103" si="29">IF(G69=0,0,L69/G69)</f>
        <v>0</v>
      </c>
      <c r="T69">
        <f t="shared" ref="T69:T103" si="30">QUOTIENT((Q69+R69+S69),3)</f>
        <v>0</v>
      </c>
      <c r="W69">
        <f t="shared" ref="W69:W103" si="31">QUOTIENT((P69+T69),2)</f>
        <v>0</v>
      </c>
      <c r="X69">
        <f t="shared" ref="X69:X103" si="32">IF(U69=1,1,IF(V69=1,1,0))</f>
        <v>0</v>
      </c>
      <c r="AF69">
        <f t="shared" ref="AF69:AF103" si="33">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103" si="34">IF(G69&gt;0,IF((LEN(B69)-LEN(SUBSTITUTE(B69,"/","")))&gt;0,0,1),0)</f>
        <v>0</v>
      </c>
      <c r="AK69">
        <f t="shared" ref="AK69:AK103" si="35">IF(G69&gt;0,IF(((LEN(B69)-LEN(SUBSTITUTE(B69,"(","")))+(LEN(B69)-LEN(SUBSTITUTE(B69,")","")))+(LEN(B69)-LEN(SUBSTITUTE(B69,"[","")))+(LEN(B69)-LEN(SUBSTITUTE(B69,"]","")))+(LEN(B69)-LEN(SUBSTITUTE(B69,"{","")))+(LEN(B69)-LEN(SUBSTITUTE(B69,"}",""))))&gt;0,0,1),0)</f>
        <v>0</v>
      </c>
      <c r="AU69">
        <f t="shared" ref="AU69:AU103" si="36">IF(G69=0,0,(206.835-(84.6*(K69))-(1.015*(H69))))</f>
        <v>0</v>
      </c>
      <c r="AV69">
        <f t="shared" ref="AV69:AV103" si="37">IF(G69=0,0,(0.39*H69)+(11.8*K69)-15.59)</f>
        <v>0</v>
      </c>
      <c r="AW69" s="54">
        <f t="shared" ref="AW69:AW103" si="38">IF(G69=0,0,((0.0588*M69*100)-(0.296*(F69/G69)*100)-15.8))</f>
        <v>0</v>
      </c>
      <c r="AX69">
        <f t="shared" ref="AX69:AX103" si="39">IF(I69=0,0,(4.71*M69)+(0.5*H69)-21.43)</f>
        <v>0</v>
      </c>
      <c r="BG69">
        <f t="shared" ref="BG69:BG103" si="40">IF(E69=0,0,AF69/E69*1000)</f>
        <v>0</v>
      </c>
      <c r="BH69" s="11">
        <f t="shared" ref="BH69:BH103" si="41">G69/200/24/60</f>
        <v>0</v>
      </c>
    </row>
    <row r="70" spans="6:60" x14ac:dyDescent="0.2">
      <c r="F70">
        <f t="shared" si="23"/>
        <v>0</v>
      </c>
      <c r="G70">
        <f t="shared" si="24"/>
        <v>0</v>
      </c>
      <c r="H70">
        <f t="shared" si="25"/>
        <v>0</v>
      </c>
      <c r="I70" s="54">
        <f t="shared" si="26"/>
        <v>0</v>
      </c>
      <c r="K70">
        <f t="shared" si="27"/>
        <v>0</v>
      </c>
      <c r="L70">
        <f t="shared" si="28"/>
        <v>0</v>
      </c>
      <c r="M70" s="2">
        <f t="shared" si="29"/>
        <v>0</v>
      </c>
      <c r="T70">
        <f t="shared" si="30"/>
        <v>0</v>
      </c>
      <c r="W70">
        <f t="shared" si="31"/>
        <v>0</v>
      </c>
      <c r="X70">
        <f t="shared" si="32"/>
        <v>0</v>
      </c>
      <c r="AF70">
        <f t="shared" si="33"/>
        <v>0</v>
      </c>
      <c r="AH70">
        <f t="shared" si="34"/>
        <v>0</v>
      </c>
      <c r="AK70">
        <f t="shared" si="35"/>
        <v>0</v>
      </c>
      <c r="AU70">
        <f t="shared" si="36"/>
        <v>0</v>
      </c>
      <c r="AV70">
        <f t="shared" si="37"/>
        <v>0</v>
      </c>
      <c r="AW70" s="54">
        <f t="shared" si="38"/>
        <v>0</v>
      </c>
      <c r="AX70">
        <f t="shared" si="39"/>
        <v>0</v>
      </c>
      <c r="BG70">
        <f t="shared" si="40"/>
        <v>0</v>
      </c>
      <c r="BH70" s="11">
        <f t="shared" si="41"/>
        <v>0</v>
      </c>
    </row>
    <row r="71" spans="6:60" x14ac:dyDescent="0.2">
      <c r="F71">
        <f t="shared" si="23"/>
        <v>0</v>
      </c>
      <c r="G71">
        <f t="shared" si="24"/>
        <v>0</v>
      </c>
      <c r="H71">
        <f t="shared" si="25"/>
        <v>0</v>
      </c>
      <c r="I71" s="54">
        <f t="shared" si="26"/>
        <v>0</v>
      </c>
      <c r="K71">
        <f t="shared" si="27"/>
        <v>0</v>
      </c>
      <c r="L71">
        <f t="shared" si="28"/>
        <v>0</v>
      </c>
      <c r="M71" s="2">
        <f t="shared" si="29"/>
        <v>0</v>
      </c>
      <c r="T71">
        <f t="shared" si="30"/>
        <v>0</v>
      </c>
      <c r="W71">
        <f t="shared" si="31"/>
        <v>0</v>
      </c>
      <c r="X71">
        <f t="shared" si="32"/>
        <v>0</v>
      </c>
      <c r="AF71">
        <f t="shared" si="33"/>
        <v>0</v>
      </c>
      <c r="AH71">
        <f t="shared" si="34"/>
        <v>0</v>
      </c>
      <c r="AK71">
        <f t="shared" si="35"/>
        <v>0</v>
      </c>
      <c r="AU71">
        <f t="shared" si="36"/>
        <v>0</v>
      </c>
      <c r="AV71">
        <f t="shared" si="37"/>
        <v>0</v>
      </c>
      <c r="AW71" s="54">
        <f t="shared" si="38"/>
        <v>0</v>
      </c>
      <c r="AX71">
        <f t="shared" si="39"/>
        <v>0</v>
      </c>
      <c r="BG71">
        <f t="shared" si="40"/>
        <v>0</v>
      </c>
      <c r="BH71" s="11">
        <f t="shared" si="41"/>
        <v>0</v>
      </c>
    </row>
    <row r="72" spans="6:60" x14ac:dyDescent="0.2">
      <c r="F72">
        <f t="shared" si="23"/>
        <v>0</v>
      </c>
      <c r="G72">
        <f t="shared" si="24"/>
        <v>0</v>
      </c>
      <c r="H72">
        <f t="shared" si="25"/>
        <v>0</v>
      </c>
      <c r="I72" s="54">
        <f t="shared" si="26"/>
        <v>0</v>
      </c>
      <c r="K72">
        <f t="shared" si="27"/>
        <v>0</v>
      </c>
      <c r="L72">
        <f t="shared" si="28"/>
        <v>0</v>
      </c>
      <c r="M72" s="2">
        <f t="shared" si="29"/>
        <v>0</v>
      </c>
      <c r="T72">
        <f t="shared" si="30"/>
        <v>0</v>
      </c>
      <c r="W72">
        <f t="shared" si="31"/>
        <v>0</v>
      </c>
      <c r="X72">
        <f t="shared" si="32"/>
        <v>0</v>
      </c>
      <c r="AF72">
        <f t="shared" si="33"/>
        <v>0</v>
      </c>
      <c r="AH72">
        <f t="shared" si="34"/>
        <v>0</v>
      </c>
      <c r="AK72">
        <f t="shared" si="35"/>
        <v>0</v>
      </c>
      <c r="AU72">
        <f t="shared" si="36"/>
        <v>0</v>
      </c>
      <c r="AV72">
        <f t="shared" si="37"/>
        <v>0</v>
      </c>
      <c r="AW72" s="54">
        <f t="shared" si="38"/>
        <v>0</v>
      </c>
      <c r="AX72">
        <f t="shared" si="39"/>
        <v>0</v>
      </c>
      <c r="BG72">
        <f t="shared" si="40"/>
        <v>0</v>
      </c>
      <c r="BH72" s="11">
        <f t="shared" si="41"/>
        <v>0</v>
      </c>
    </row>
    <row r="73" spans="6:60" x14ac:dyDescent="0.2">
      <c r="F73">
        <f t="shared" si="23"/>
        <v>0</v>
      </c>
      <c r="G73">
        <f t="shared" si="24"/>
        <v>0</v>
      </c>
      <c r="H73">
        <f t="shared" si="25"/>
        <v>0</v>
      </c>
      <c r="I73" s="54">
        <f t="shared" si="26"/>
        <v>0</v>
      </c>
      <c r="K73">
        <f t="shared" si="27"/>
        <v>0</v>
      </c>
      <c r="L73">
        <f t="shared" si="28"/>
        <v>0</v>
      </c>
      <c r="M73" s="2">
        <f t="shared" si="29"/>
        <v>0</v>
      </c>
      <c r="T73">
        <f t="shared" si="30"/>
        <v>0</v>
      </c>
      <c r="W73">
        <f t="shared" si="31"/>
        <v>0</v>
      </c>
      <c r="X73">
        <f t="shared" si="32"/>
        <v>0</v>
      </c>
      <c r="AF73">
        <f t="shared" si="33"/>
        <v>0</v>
      </c>
      <c r="AH73">
        <f t="shared" si="34"/>
        <v>0</v>
      </c>
      <c r="AK73">
        <f t="shared" si="35"/>
        <v>0</v>
      </c>
      <c r="AU73">
        <f t="shared" si="36"/>
        <v>0</v>
      </c>
      <c r="AV73">
        <f t="shared" si="37"/>
        <v>0</v>
      </c>
      <c r="AW73" s="54">
        <f t="shared" si="38"/>
        <v>0</v>
      </c>
      <c r="AX73">
        <f t="shared" si="39"/>
        <v>0</v>
      </c>
      <c r="BG73">
        <f t="shared" si="40"/>
        <v>0</v>
      </c>
      <c r="BH73" s="11">
        <f t="shared" si="41"/>
        <v>0</v>
      </c>
    </row>
    <row r="74" spans="6:60" x14ac:dyDescent="0.2">
      <c r="F74">
        <f t="shared" si="23"/>
        <v>0</v>
      </c>
      <c r="G74">
        <f t="shared" si="24"/>
        <v>0</v>
      </c>
      <c r="H74">
        <f t="shared" si="25"/>
        <v>0</v>
      </c>
      <c r="I74" s="54">
        <f t="shared" si="26"/>
        <v>0</v>
      </c>
      <c r="K74">
        <f t="shared" si="27"/>
        <v>0</v>
      </c>
      <c r="L74">
        <f t="shared" si="28"/>
        <v>0</v>
      </c>
      <c r="M74" s="2">
        <f t="shared" si="29"/>
        <v>0</v>
      </c>
      <c r="T74">
        <f t="shared" si="30"/>
        <v>0</v>
      </c>
      <c r="W74">
        <f t="shared" si="31"/>
        <v>0</v>
      </c>
      <c r="X74">
        <f t="shared" si="32"/>
        <v>0</v>
      </c>
      <c r="AF74">
        <f t="shared" si="33"/>
        <v>0</v>
      </c>
      <c r="AH74">
        <f t="shared" si="34"/>
        <v>0</v>
      </c>
      <c r="AK74">
        <f t="shared" si="35"/>
        <v>0</v>
      </c>
      <c r="AU74">
        <f t="shared" si="36"/>
        <v>0</v>
      </c>
      <c r="AV74">
        <f t="shared" si="37"/>
        <v>0</v>
      </c>
      <c r="AW74" s="54">
        <f t="shared" si="38"/>
        <v>0</v>
      </c>
      <c r="AX74">
        <f t="shared" si="39"/>
        <v>0</v>
      </c>
      <c r="BG74">
        <f t="shared" si="40"/>
        <v>0</v>
      </c>
      <c r="BH74" s="11">
        <f t="shared" si="41"/>
        <v>0</v>
      </c>
    </row>
    <row r="75" spans="6:60" x14ac:dyDescent="0.2">
      <c r="F75">
        <f t="shared" si="23"/>
        <v>0</v>
      </c>
      <c r="G75">
        <f t="shared" si="24"/>
        <v>0</v>
      </c>
      <c r="H75">
        <f t="shared" si="25"/>
        <v>0</v>
      </c>
      <c r="I75" s="54">
        <f t="shared" si="26"/>
        <v>0</v>
      </c>
      <c r="K75">
        <f t="shared" si="27"/>
        <v>0</v>
      </c>
      <c r="L75">
        <f t="shared" si="28"/>
        <v>0</v>
      </c>
      <c r="M75" s="2">
        <f t="shared" si="29"/>
        <v>0</v>
      </c>
      <c r="T75">
        <f t="shared" si="30"/>
        <v>0</v>
      </c>
      <c r="W75">
        <f t="shared" si="31"/>
        <v>0</v>
      </c>
      <c r="X75">
        <f t="shared" si="32"/>
        <v>0</v>
      </c>
      <c r="AF75">
        <f t="shared" si="33"/>
        <v>0</v>
      </c>
      <c r="AH75">
        <f t="shared" si="34"/>
        <v>0</v>
      </c>
      <c r="AK75">
        <f t="shared" si="35"/>
        <v>0</v>
      </c>
      <c r="AU75">
        <f t="shared" si="36"/>
        <v>0</v>
      </c>
      <c r="AV75">
        <f t="shared" si="37"/>
        <v>0</v>
      </c>
      <c r="AW75" s="54">
        <f t="shared" si="38"/>
        <v>0</v>
      </c>
      <c r="AX75">
        <f t="shared" si="39"/>
        <v>0</v>
      </c>
      <c r="BG75">
        <f t="shared" si="40"/>
        <v>0</v>
      </c>
      <c r="BH75" s="11">
        <f t="shared" si="41"/>
        <v>0</v>
      </c>
    </row>
    <row r="76" spans="6:60" x14ac:dyDescent="0.2">
      <c r="F76">
        <f t="shared" si="23"/>
        <v>0</v>
      </c>
      <c r="G76">
        <f t="shared" si="24"/>
        <v>0</v>
      </c>
      <c r="H76">
        <f t="shared" si="25"/>
        <v>0</v>
      </c>
      <c r="I76" s="54">
        <f t="shared" si="26"/>
        <v>0</v>
      </c>
      <c r="K76">
        <f t="shared" si="27"/>
        <v>0</v>
      </c>
      <c r="L76">
        <f t="shared" si="28"/>
        <v>0</v>
      </c>
      <c r="M76" s="2">
        <f t="shared" si="29"/>
        <v>0</v>
      </c>
      <c r="T76">
        <f t="shared" si="30"/>
        <v>0</v>
      </c>
      <c r="W76">
        <f t="shared" si="31"/>
        <v>0</v>
      </c>
      <c r="X76">
        <f t="shared" si="32"/>
        <v>0</v>
      </c>
      <c r="AF76">
        <f t="shared" si="33"/>
        <v>0</v>
      </c>
      <c r="AH76">
        <f t="shared" si="34"/>
        <v>0</v>
      </c>
      <c r="AK76">
        <f t="shared" si="35"/>
        <v>0</v>
      </c>
      <c r="AU76">
        <f t="shared" si="36"/>
        <v>0</v>
      </c>
      <c r="AV76">
        <f t="shared" si="37"/>
        <v>0</v>
      </c>
      <c r="AW76" s="54">
        <f t="shared" si="38"/>
        <v>0</v>
      </c>
      <c r="AX76">
        <f t="shared" si="39"/>
        <v>0</v>
      </c>
      <c r="BG76">
        <f t="shared" si="40"/>
        <v>0</v>
      </c>
      <c r="BH76" s="11">
        <f t="shared" si="41"/>
        <v>0</v>
      </c>
    </row>
    <row r="77" spans="6:60" x14ac:dyDescent="0.2">
      <c r="F77">
        <f t="shared" si="23"/>
        <v>0</v>
      </c>
      <c r="G77">
        <f t="shared" si="24"/>
        <v>0</v>
      </c>
      <c r="H77">
        <f t="shared" si="25"/>
        <v>0</v>
      </c>
      <c r="I77" s="54">
        <f t="shared" si="26"/>
        <v>0</v>
      </c>
      <c r="K77">
        <f t="shared" si="27"/>
        <v>0</v>
      </c>
      <c r="L77">
        <f t="shared" si="28"/>
        <v>0</v>
      </c>
      <c r="M77" s="2">
        <f t="shared" si="29"/>
        <v>0</v>
      </c>
      <c r="T77">
        <f t="shared" si="30"/>
        <v>0</v>
      </c>
      <c r="W77">
        <f t="shared" si="31"/>
        <v>0</v>
      </c>
      <c r="X77">
        <f t="shared" si="32"/>
        <v>0</v>
      </c>
      <c r="AF77">
        <f t="shared" si="33"/>
        <v>0</v>
      </c>
      <c r="AH77">
        <f t="shared" si="34"/>
        <v>0</v>
      </c>
      <c r="AK77">
        <f t="shared" si="35"/>
        <v>0</v>
      </c>
      <c r="AU77">
        <f t="shared" si="36"/>
        <v>0</v>
      </c>
      <c r="AV77">
        <f t="shared" si="37"/>
        <v>0</v>
      </c>
      <c r="AW77" s="54">
        <f t="shared" si="38"/>
        <v>0</v>
      </c>
      <c r="AX77">
        <f t="shared" si="39"/>
        <v>0</v>
      </c>
      <c r="BG77">
        <f t="shared" si="40"/>
        <v>0</v>
      </c>
      <c r="BH77" s="11">
        <f t="shared" si="41"/>
        <v>0</v>
      </c>
    </row>
    <row r="78" spans="6:60" x14ac:dyDescent="0.2">
      <c r="F78">
        <f t="shared" si="23"/>
        <v>0</v>
      </c>
      <c r="G78">
        <f t="shared" si="24"/>
        <v>0</v>
      </c>
      <c r="H78">
        <f t="shared" si="25"/>
        <v>0</v>
      </c>
      <c r="I78" s="54">
        <f t="shared" si="26"/>
        <v>0</v>
      </c>
      <c r="K78">
        <f t="shared" si="27"/>
        <v>0</v>
      </c>
      <c r="L78">
        <f t="shared" si="28"/>
        <v>0</v>
      </c>
      <c r="M78" s="2">
        <f t="shared" si="29"/>
        <v>0</v>
      </c>
      <c r="T78">
        <f t="shared" si="30"/>
        <v>0</v>
      </c>
      <c r="W78">
        <f t="shared" si="31"/>
        <v>0</v>
      </c>
      <c r="X78">
        <f t="shared" si="32"/>
        <v>0</v>
      </c>
      <c r="AF78">
        <f t="shared" si="33"/>
        <v>0</v>
      </c>
      <c r="AH78">
        <f t="shared" si="34"/>
        <v>0</v>
      </c>
      <c r="AK78">
        <f t="shared" si="35"/>
        <v>0</v>
      </c>
      <c r="AU78">
        <f t="shared" si="36"/>
        <v>0</v>
      </c>
      <c r="AV78">
        <f t="shared" si="37"/>
        <v>0</v>
      </c>
      <c r="AW78" s="54">
        <f t="shared" si="38"/>
        <v>0</v>
      </c>
      <c r="AX78">
        <f t="shared" si="39"/>
        <v>0</v>
      </c>
      <c r="BG78">
        <f t="shared" si="40"/>
        <v>0</v>
      </c>
      <c r="BH78" s="11">
        <f t="shared" si="41"/>
        <v>0</v>
      </c>
    </row>
    <row r="79" spans="6:60" x14ac:dyDescent="0.2">
      <c r="F79">
        <f t="shared" si="23"/>
        <v>0</v>
      </c>
      <c r="G79">
        <f t="shared" si="24"/>
        <v>0</v>
      </c>
      <c r="H79">
        <f t="shared" si="25"/>
        <v>0</v>
      </c>
      <c r="I79" s="54">
        <f t="shared" si="26"/>
        <v>0</v>
      </c>
      <c r="K79">
        <f t="shared" si="27"/>
        <v>0</v>
      </c>
      <c r="L79">
        <f t="shared" si="28"/>
        <v>0</v>
      </c>
      <c r="M79" s="2">
        <f t="shared" si="29"/>
        <v>0</v>
      </c>
      <c r="T79">
        <f t="shared" si="30"/>
        <v>0</v>
      </c>
      <c r="W79">
        <f t="shared" si="31"/>
        <v>0</v>
      </c>
      <c r="X79">
        <f t="shared" si="32"/>
        <v>0</v>
      </c>
      <c r="AF79">
        <f t="shared" si="33"/>
        <v>0</v>
      </c>
      <c r="AH79">
        <f t="shared" si="34"/>
        <v>0</v>
      </c>
      <c r="AK79">
        <f t="shared" si="35"/>
        <v>0</v>
      </c>
      <c r="AU79">
        <f t="shared" si="36"/>
        <v>0</v>
      </c>
      <c r="AV79">
        <f t="shared" si="37"/>
        <v>0</v>
      </c>
      <c r="AW79" s="54">
        <f t="shared" si="38"/>
        <v>0</v>
      </c>
      <c r="AX79">
        <f t="shared" si="39"/>
        <v>0</v>
      </c>
      <c r="BG79">
        <f t="shared" si="40"/>
        <v>0</v>
      </c>
      <c r="BH79" s="11">
        <f t="shared" si="41"/>
        <v>0</v>
      </c>
    </row>
    <row r="80" spans="6:60" x14ac:dyDescent="0.2">
      <c r="F80">
        <f t="shared" si="23"/>
        <v>0</v>
      </c>
      <c r="G80">
        <f t="shared" si="24"/>
        <v>0</v>
      </c>
      <c r="H80">
        <f t="shared" si="25"/>
        <v>0</v>
      </c>
      <c r="I80" s="54">
        <f t="shared" si="26"/>
        <v>0</v>
      </c>
      <c r="K80">
        <f t="shared" si="27"/>
        <v>0</v>
      </c>
      <c r="L80">
        <f t="shared" si="28"/>
        <v>0</v>
      </c>
      <c r="M80" s="2">
        <f t="shared" si="29"/>
        <v>0</v>
      </c>
      <c r="T80">
        <f t="shared" si="30"/>
        <v>0</v>
      </c>
      <c r="W80">
        <f t="shared" si="31"/>
        <v>0</v>
      </c>
      <c r="X80">
        <f t="shared" si="32"/>
        <v>0</v>
      </c>
      <c r="AF80">
        <f t="shared" si="33"/>
        <v>0</v>
      </c>
      <c r="AH80">
        <f t="shared" si="34"/>
        <v>0</v>
      </c>
      <c r="AK80">
        <f t="shared" si="35"/>
        <v>0</v>
      </c>
      <c r="AU80">
        <f t="shared" si="36"/>
        <v>0</v>
      </c>
      <c r="AV80">
        <f t="shared" si="37"/>
        <v>0</v>
      </c>
      <c r="AW80" s="54">
        <f t="shared" si="38"/>
        <v>0</v>
      </c>
      <c r="AX80">
        <f t="shared" si="39"/>
        <v>0</v>
      </c>
      <c r="BG80">
        <f t="shared" si="40"/>
        <v>0</v>
      </c>
      <c r="BH80" s="11">
        <f t="shared" si="41"/>
        <v>0</v>
      </c>
    </row>
    <row r="81" spans="6:60" x14ac:dyDescent="0.2">
      <c r="F81">
        <f t="shared" si="23"/>
        <v>0</v>
      </c>
      <c r="G81">
        <f t="shared" si="24"/>
        <v>0</v>
      </c>
      <c r="H81">
        <f t="shared" si="25"/>
        <v>0</v>
      </c>
      <c r="I81" s="54">
        <f t="shared" si="26"/>
        <v>0</v>
      </c>
      <c r="K81">
        <f t="shared" si="27"/>
        <v>0</v>
      </c>
      <c r="L81">
        <f t="shared" si="28"/>
        <v>0</v>
      </c>
      <c r="M81" s="2">
        <f t="shared" si="29"/>
        <v>0</v>
      </c>
      <c r="T81">
        <f t="shared" si="30"/>
        <v>0</v>
      </c>
      <c r="W81">
        <f t="shared" si="31"/>
        <v>0</v>
      </c>
      <c r="X81">
        <f t="shared" si="32"/>
        <v>0</v>
      </c>
      <c r="AF81">
        <f t="shared" si="33"/>
        <v>0</v>
      </c>
      <c r="AH81">
        <f t="shared" si="34"/>
        <v>0</v>
      </c>
      <c r="AK81">
        <f t="shared" si="35"/>
        <v>0</v>
      </c>
      <c r="AU81">
        <f t="shared" si="36"/>
        <v>0</v>
      </c>
      <c r="AV81">
        <f t="shared" si="37"/>
        <v>0</v>
      </c>
      <c r="AW81" s="54">
        <f t="shared" si="38"/>
        <v>0</v>
      </c>
      <c r="AX81">
        <f t="shared" si="39"/>
        <v>0</v>
      </c>
      <c r="BG81">
        <f t="shared" si="40"/>
        <v>0</v>
      </c>
      <c r="BH81" s="11">
        <f t="shared" si="41"/>
        <v>0</v>
      </c>
    </row>
    <row r="82" spans="6:60" x14ac:dyDescent="0.2">
      <c r="F82">
        <f t="shared" si="23"/>
        <v>0</v>
      </c>
      <c r="G82">
        <f t="shared" si="24"/>
        <v>0</v>
      </c>
      <c r="H82">
        <f t="shared" si="25"/>
        <v>0</v>
      </c>
      <c r="I82" s="54">
        <f t="shared" si="26"/>
        <v>0</v>
      </c>
      <c r="K82">
        <f t="shared" si="27"/>
        <v>0</v>
      </c>
      <c r="L82">
        <f t="shared" si="28"/>
        <v>0</v>
      </c>
      <c r="M82" s="2">
        <f t="shared" si="29"/>
        <v>0</v>
      </c>
      <c r="T82">
        <f t="shared" si="30"/>
        <v>0</v>
      </c>
      <c r="W82">
        <f t="shared" si="31"/>
        <v>0</v>
      </c>
      <c r="X82">
        <f t="shared" si="32"/>
        <v>0</v>
      </c>
      <c r="AF82">
        <f t="shared" si="33"/>
        <v>0</v>
      </c>
      <c r="AH82">
        <f t="shared" si="34"/>
        <v>0</v>
      </c>
      <c r="AK82">
        <f t="shared" si="35"/>
        <v>0</v>
      </c>
      <c r="AU82">
        <f t="shared" si="36"/>
        <v>0</v>
      </c>
      <c r="AV82">
        <f t="shared" si="37"/>
        <v>0</v>
      </c>
      <c r="AW82" s="54">
        <f t="shared" si="38"/>
        <v>0</v>
      </c>
      <c r="AX82">
        <f t="shared" si="39"/>
        <v>0</v>
      </c>
      <c r="BG82">
        <f t="shared" si="40"/>
        <v>0</v>
      </c>
      <c r="BH82" s="11">
        <f t="shared" si="41"/>
        <v>0</v>
      </c>
    </row>
    <row r="83" spans="6:60" x14ac:dyDescent="0.2">
      <c r="F83">
        <f t="shared" si="23"/>
        <v>0</v>
      </c>
      <c r="G83">
        <f t="shared" si="24"/>
        <v>0</v>
      </c>
      <c r="H83">
        <f t="shared" si="25"/>
        <v>0</v>
      </c>
      <c r="I83" s="54">
        <f t="shared" si="26"/>
        <v>0</v>
      </c>
      <c r="K83">
        <f t="shared" si="27"/>
        <v>0</v>
      </c>
      <c r="L83">
        <f t="shared" si="28"/>
        <v>0</v>
      </c>
      <c r="M83" s="2">
        <f t="shared" si="29"/>
        <v>0</v>
      </c>
      <c r="T83">
        <f t="shared" si="30"/>
        <v>0</v>
      </c>
      <c r="W83">
        <f t="shared" si="31"/>
        <v>0</v>
      </c>
      <c r="X83">
        <f t="shared" si="32"/>
        <v>0</v>
      </c>
      <c r="AF83">
        <f t="shared" si="33"/>
        <v>0</v>
      </c>
      <c r="AH83">
        <f t="shared" si="34"/>
        <v>0</v>
      </c>
      <c r="AK83">
        <f t="shared" si="35"/>
        <v>0</v>
      </c>
      <c r="AU83">
        <f t="shared" si="36"/>
        <v>0</v>
      </c>
      <c r="AV83">
        <f t="shared" si="37"/>
        <v>0</v>
      </c>
      <c r="AW83" s="54">
        <f t="shared" si="38"/>
        <v>0</v>
      </c>
      <c r="AX83">
        <f t="shared" si="39"/>
        <v>0</v>
      </c>
      <c r="BG83">
        <f t="shared" si="40"/>
        <v>0</v>
      </c>
      <c r="BH83" s="11">
        <f t="shared" si="41"/>
        <v>0</v>
      </c>
    </row>
    <row r="84" spans="6:60" x14ac:dyDescent="0.2">
      <c r="F84">
        <f t="shared" si="23"/>
        <v>0</v>
      </c>
      <c r="G84">
        <f t="shared" si="24"/>
        <v>0</v>
      </c>
      <c r="H84">
        <f t="shared" si="25"/>
        <v>0</v>
      </c>
      <c r="I84" s="54">
        <f t="shared" si="26"/>
        <v>0</v>
      </c>
      <c r="K84">
        <f t="shared" si="27"/>
        <v>0</v>
      </c>
      <c r="L84">
        <f t="shared" si="28"/>
        <v>0</v>
      </c>
      <c r="M84" s="2">
        <f t="shared" si="29"/>
        <v>0</v>
      </c>
      <c r="T84">
        <f t="shared" si="30"/>
        <v>0</v>
      </c>
      <c r="W84">
        <f t="shared" si="31"/>
        <v>0</v>
      </c>
      <c r="X84">
        <f t="shared" si="32"/>
        <v>0</v>
      </c>
      <c r="AF84">
        <f t="shared" si="33"/>
        <v>0</v>
      </c>
      <c r="AH84">
        <f t="shared" si="34"/>
        <v>0</v>
      </c>
      <c r="AK84">
        <f t="shared" si="35"/>
        <v>0</v>
      </c>
      <c r="AU84">
        <f t="shared" si="36"/>
        <v>0</v>
      </c>
      <c r="AV84">
        <f t="shared" si="37"/>
        <v>0</v>
      </c>
      <c r="AW84" s="54">
        <f t="shared" si="38"/>
        <v>0</v>
      </c>
      <c r="AX84">
        <f t="shared" si="39"/>
        <v>0</v>
      </c>
      <c r="BG84">
        <f t="shared" si="40"/>
        <v>0</v>
      </c>
      <c r="BH84" s="11">
        <f t="shared" si="41"/>
        <v>0</v>
      </c>
    </row>
    <row r="85" spans="6:60" x14ac:dyDescent="0.2">
      <c r="F85">
        <f t="shared" si="23"/>
        <v>0</v>
      </c>
      <c r="G85">
        <f t="shared" si="24"/>
        <v>0</v>
      </c>
      <c r="H85">
        <f t="shared" si="25"/>
        <v>0</v>
      </c>
      <c r="I85" s="54">
        <f t="shared" si="26"/>
        <v>0</v>
      </c>
      <c r="K85">
        <f t="shared" si="27"/>
        <v>0</v>
      </c>
      <c r="L85">
        <f t="shared" si="28"/>
        <v>0</v>
      </c>
      <c r="M85" s="2">
        <f t="shared" si="29"/>
        <v>0</v>
      </c>
      <c r="T85">
        <f t="shared" si="30"/>
        <v>0</v>
      </c>
      <c r="W85">
        <f t="shared" si="31"/>
        <v>0</v>
      </c>
      <c r="X85">
        <f t="shared" si="32"/>
        <v>0</v>
      </c>
      <c r="AF85">
        <f t="shared" si="33"/>
        <v>0</v>
      </c>
      <c r="AH85">
        <f t="shared" si="34"/>
        <v>0</v>
      </c>
      <c r="AK85">
        <f t="shared" si="35"/>
        <v>0</v>
      </c>
      <c r="AU85">
        <f t="shared" si="36"/>
        <v>0</v>
      </c>
      <c r="AV85">
        <f t="shared" si="37"/>
        <v>0</v>
      </c>
      <c r="AW85" s="54">
        <f t="shared" si="38"/>
        <v>0</v>
      </c>
      <c r="AX85">
        <f t="shared" si="39"/>
        <v>0</v>
      </c>
      <c r="BG85">
        <f t="shared" si="40"/>
        <v>0</v>
      </c>
      <c r="BH85" s="11">
        <f t="shared" si="41"/>
        <v>0</v>
      </c>
    </row>
    <row r="86" spans="6:60" x14ac:dyDescent="0.2">
      <c r="F86">
        <f t="shared" si="23"/>
        <v>0</v>
      </c>
      <c r="G86">
        <f t="shared" si="24"/>
        <v>0</v>
      </c>
      <c r="H86">
        <f t="shared" si="25"/>
        <v>0</v>
      </c>
      <c r="I86" s="54">
        <f t="shared" si="26"/>
        <v>0</v>
      </c>
      <c r="K86">
        <f t="shared" si="27"/>
        <v>0</v>
      </c>
      <c r="L86">
        <f t="shared" si="28"/>
        <v>0</v>
      </c>
      <c r="M86" s="2">
        <f t="shared" si="29"/>
        <v>0</v>
      </c>
      <c r="T86">
        <f t="shared" si="30"/>
        <v>0</v>
      </c>
      <c r="W86">
        <f t="shared" si="31"/>
        <v>0</v>
      </c>
      <c r="X86">
        <f t="shared" si="32"/>
        <v>0</v>
      </c>
      <c r="AF86">
        <f t="shared" si="33"/>
        <v>0</v>
      </c>
      <c r="AH86">
        <f t="shared" si="34"/>
        <v>0</v>
      </c>
      <c r="AK86">
        <f t="shared" si="35"/>
        <v>0</v>
      </c>
      <c r="AU86">
        <f t="shared" si="36"/>
        <v>0</v>
      </c>
      <c r="AV86">
        <f t="shared" si="37"/>
        <v>0</v>
      </c>
      <c r="AW86" s="54">
        <f t="shared" si="38"/>
        <v>0</v>
      </c>
      <c r="AX86">
        <f t="shared" si="39"/>
        <v>0</v>
      </c>
      <c r="BG86">
        <f t="shared" si="40"/>
        <v>0</v>
      </c>
      <c r="BH86" s="11">
        <f t="shared" si="41"/>
        <v>0</v>
      </c>
    </row>
    <row r="87" spans="6:60" x14ac:dyDescent="0.2">
      <c r="F87">
        <f t="shared" si="23"/>
        <v>0</v>
      </c>
      <c r="G87">
        <f t="shared" si="24"/>
        <v>0</v>
      </c>
      <c r="H87">
        <f t="shared" si="25"/>
        <v>0</v>
      </c>
      <c r="I87" s="54">
        <f t="shared" si="26"/>
        <v>0</v>
      </c>
      <c r="K87">
        <f t="shared" si="27"/>
        <v>0</v>
      </c>
      <c r="L87">
        <f t="shared" si="28"/>
        <v>0</v>
      </c>
      <c r="M87" s="2">
        <f t="shared" si="29"/>
        <v>0</v>
      </c>
      <c r="T87">
        <f t="shared" si="30"/>
        <v>0</v>
      </c>
      <c r="W87">
        <f t="shared" si="31"/>
        <v>0</v>
      </c>
      <c r="X87">
        <f t="shared" si="32"/>
        <v>0</v>
      </c>
      <c r="AF87">
        <f t="shared" si="33"/>
        <v>0</v>
      </c>
      <c r="AH87">
        <f t="shared" si="34"/>
        <v>0</v>
      </c>
      <c r="AK87">
        <f t="shared" si="35"/>
        <v>0</v>
      </c>
      <c r="AU87">
        <f t="shared" si="36"/>
        <v>0</v>
      </c>
      <c r="AV87">
        <f t="shared" si="37"/>
        <v>0</v>
      </c>
      <c r="AW87" s="54">
        <f t="shared" si="38"/>
        <v>0</v>
      </c>
      <c r="AX87">
        <f t="shared" si="39"/>
        <v>0</v>
      </c>
      <c r="BG87">
        <f t="shared" si="40"/>
        <v>0</v>
      </c>
      <c r="BH87" s="11">
        <f t="shared" si="41"/>
        <v>0</v>
      </c>
    </row>
    <row r="88" spans="6:60" x14ac:dyDescent="0.2">
      <c r="F88">
        <f t="shared" si="23"/>
        <v>0</v>
      </c>
      <c r="G88">
        <f t="shared" si="24"/>
        <v>0</v>
      </c>
      <c r="H88">
        <f t="shared" si="25"/>
        <v>0</v>
      </c>
      <c r="I88" s="54">
        <f t="shared" si="26"/>
        <v>0</v>
      </c>
      <c r="K88">
        <f t="shared" si="27"/>
        <v>0</v>
      </c>
      <c r="L88">
        <f t="shared" si="28"/>
        <v>0</v>
      </c>
      <c r="M88" s="2">
        <f t="shared" si="29"/>
        <v>0</v>
      </c>
      <c r="T88">
        <f t="shared" si="30"/>
        <v>0</v>
      </c>
      <c r="W88">
        <f t="shared" si="31"/>
        <v>0</v>
      </c>
      <c r="X88">
        <f t="shared" si="32"/>
        <v>0</v>
      </c>
      <c r="AF88">
        <f t="shared" si="33"/>
        <v>0</v>
      </c>
      <c r="AH88">
        <f t="shared" si="34"/>
        <v>0</v>
      </c>
      <c r="AK88">
        <f t="shared" si="35"/>
        <v>0</v>
      </c>
      <c r="AU88">
        <f t="shared" si="36"/>
        <v>0</v>
      </c>
      <c r="AV88">
        <f t="shared" si="37"/>
        <v>0</v>
      </c>
      <c r="AW88" s="54">
        <f t="shared" si="38"/>
        <v>0</v>
      </c>
      <c r="AX88">
        <f t="shared" si="39"/>
        <v>0</v>
      </c>
      <c r="BG88">
        <f t="shared" si="40"/>
        <v>0</v>
      </c>
      <c r="BH88" s="11">
        <f t="shared" si="41"/>
        <v>0</v>
      </c>
    </row>
    <row r="89" spans="6:60" x14ac:dyDescent="0.2">
      <c r="F89">
        <f t="shared" si="23"/>
        <v>0</v>
      </c>
      <c r="G89">
        <f t="shared" si="24"/>
        <v>0</v>
      </c>
      <c r="H89">
        <f t="shared" si="25"/>
        <v>0</v>
      </c>
      <c r="I89" s="54">
        <f t="shared" si="26"/>
        <v>0</v>
      </c>
      <c r="K89">
        <f t="shared" si="27"/>
        <v>0</v>
      </c>
      <c r="L89">
        <f t="shared" si="28"/>
        <v>0</v>
      </c>
      <c r="M89" s="2">
        <f t="shared" si="29"/>
        <v>0</v>
      </c>
      <c r="T89">
        <f t="shared" si="30"/>
        <v>0</v>
      </c>
      <c r="W89">
        <f t="shared" si="31"/>
        <v>0</v>
      </c>
      <c r="X89">
        <f t="shared" si="32"/>
        <v>0</v>
      </c>
      <c r="AF89">
        <f t="shared" si="33"/>
        <v>0</v>
      </c>
      <c r="AH89">
        <f t="shared" si="34"/>
        <v>0</v>
      </c>
      <c r="AK89">
        <f t="shared" si="35"/>
        <v>0</v>
      </c>
      <c r="AU89">
        <f t="shared" si="36"/>
        <v>0</v>
      </c>
      <c r="AV89">
        <f t="shared" si="37"/>
        <v>0</v>
      </c>
      <c r="AW89" s="54">
        <f t="shared" si="38"/>
        <v>0</v>
      </c>
      <c r="AX89">
        <f t="shared" si="39"/>
        <v>0</v>
      </c>
      <c r="BG89">
        <f t="shared" si="40"/>
        <v>0</v>
      </c>
      <c r="BH89" s="11">
        <f t="shared" si="41"/>
        <v>0</v>
      </c>
    </row>
    <row r="90" spans="6:60" x14ac:dyDescent="0.2">
      <c r="F90">
        <f t="shared" si="23"/>
        <v>0</v>
      </c>
      <c r="G90">
        <f t="shared" si="24"/>
        <v>0</v>
      </c>
      <c r="H90">
        <f t="shared" si="25"/>
        <v>0</v>
      </c>
      <c r="I90" s="54">
        <f t="shared" si="26"/>
        <v>0</v>
      </c>
      <c r="K90">
        <f t="shared" si="27"/>
        <v>0</v>
      </c>
      <c r="L90">
        <f t="shared" si="28"/>
        <v>0</v>
      </c>
      <c r="M90" s="2">
        <f t="shared" si="29"/>
        <v>0</v>
      </c>
      <c r="T90">
        <f t="shared" si="30"/>
        <v>0</v>
      </c>
      <c r="W90">
        <f t="shared" si="31"/>
        <v>0</v>
      </c>
      <c r="X90">
        <f t="shared" si="32"/>
        <v>0</v>
      </c>
      <c r="AF90">
        <f t="shared" si="33"/>
        <v>0</v>
      </c>
      <c r="AH90">
        <f t="shared" si="34"/>
        <v>0</v>
      </c>
      <c r="AK90">
        <f t="shared" si="35"/>
        <v>0</v>
      </c>
      <c r="AU90">
        <f t="shared" si="36"/>
        <v>0</v>
      </c>
      <c r="AV90">
        <f t="shared" si="37"/>
        <v>0</v>
      </c>
      <c r="AW90" s="54">
        <f t="shared" si="38"/>
        <v>0</v>
      </c>
      <c r="AX90">
        <f t="shared" si="39"/>
        <v>0</v>
      </c>
      <c r="BG90">
        <f t="shared" si="40"/>
        <v>0</v>
      </c>
      <c r="BH90" s="11">
        <f t="shared" si="41"/>
        <v>0</v>
      </c>
    </row>
    <row r="91" spans="6:60" x14ac:dyDescent="0.2">
      <c r="F91">
        <f t="shared" si="23"/>
        <v>0</v>
      </c>
      <c r="G91">
        <f t="shared" si="24"/>
        <v>0</v>
      </c>
      <c r="H91">
        <f t="shared" si="25"/>
        <v>0</v>
      </c>
      <c r="I91" s="54">
        <f t="shared" si="26"/>
        <v>0</v>
      </c>
      <c r="K91">
        <f t="shared" si="27"/>
        <v>0</v>
      </c>
      <c r="L91">
        <f t="shared" si="28"/>
        <v>0</v>
      </c>
      <c r="M91" s="2">
        <f t="shared" si="29"/>
        <v>0</v>
      </c>
      <c r="T91">
        <f t="shared" si="30"/>
        <v>0</v>
      </c>
      <c r="W91">
        <f t="shared" si="31"/>
        <v>0</v>
      </c>
      <c r="X91">
        <f t="shared" si="32"/>
        <v>0</v>
      </c>
      <c r="AF91">
        <f t="shared" si="33"/>
        <v>0</v>
      </c>
      <c r="AH91">
        <f t="shared" si="34"/>
        <v>0</v>
      </c>
      <c r="AK91">
        <f t="shared" si="35"/>
        <v>0</v>
      </c>
      <c r="AU91">
        <f t="shared" si="36"/>
        <v>0</v>
      </c>
      <c r="AV91">
        <f t="shared" si="37"/>
        <v>0</v>
      </c>
      <c r="AW91" s="54">
        <f t="shared" si="38"/>
        <v>0</v>
      </c>
      <c r="AX91">
        <f t="shared" si="39"/>
        <v>0</v>
      </c>
      <c r="BG91">
        <f t="shared" si="40"/>
        <v>0</v>
      </c>
      <c r="BH91" s="11">
        <f t="shared" si="41"/>
        <v>0</v>
      </c>
    </row>
    <row r="92" spans="6:60" x14ac:dyDescent="0.2">
      <c r="F92">
        <f t="shared" si="23"/>
        <v>0</v>
      </c>
      <c r="G92">
        <f t="shared" si="24"/>
        <v>0</v>
      </c>
      <c r="H92">
        <f t="shared" si="25"/>
        <v>0</v>
      </c>
      <c r="I92" s="54">
        <f t="shared" si="26"/>
        <v>0</v>
      </c>
      <c r="K92">
        <f t="shared" si="27"/>
        <v>0</v>
      </c>
      <c r="L92">
        <f t="shared" si="28"/>
        <v>0</v>
      </c>
      <c r="M92" s="2">
        <f t="shared" si="29"/>
        <v>0</v>
      </c>
      <c r="T92">
        <f t="shared" si="30"/>
        <v>0</v>
      </c>
      <c r="W92">
        <f t="shared" si="31"/>
        <v>0</v>
      </c>
      <c r="X92">
        <f t="shared" si="32"/>
        <v>0</v>
      </c>
      <c r="AF92">
        <f t="shared" si="33"/>
        <v>0</v>
      </c>
      <c r="AH92">
        <f t="shared" si="34"/>
        <v>0</v>
      </c>
      <c r="AK92">
        <f t="shared" si="35"/>
        <v>0</v>
      </c>
      <c r="AU92">
        <f t="shared" si="36"/>
        <v>0</v>
      </c>
      <c r="AV92">
        <f t="shared" si="37"/>
        <v>0</v>
      </c>
      <c r="AW92" s="54">
        <f t="shared" si="38"/>
        <v>0</v>
      </c>
      <c r="AX92">
        <f t="shared" si="39"/>
        <v>0</v>
      </c>
      <c r="BG92">
        <f t="shared" si="40"/>
        <v>0</v>
      </c>
      <c r="BH92" s="11">
        <f t="shared" si="41"/>
        <v>0</v>
      </c>
    </row>
    <row r="93" spans="6:60" x14ac:dyDescent="0.2">
      <c r="F93">
        <f t="shared" si="23"/>
        <v>0</v>
      </c>
      <c r="G93">
        <f t="shared" si="24"/>
        <v>0</v>
      </c>
      <c r="H93">
        <f t="shared" si="25"/>
        <v>0</v>
      </c>
      <c r="I93" s="54">
        <f t="shared" si="26"/>
        <v>0</v>
      </c>
      <c r="K93">
        <f t="shared" si="27"/>
        <v>0</v>
      </c>
      <c r="L93">
        <f t="shared" si="28"/>
        <v>0</v>
      </c>
      <c r="M93" s="2">
        <f t="shared" si="29"/>
        <v>0</v>
      </c>
      <c r="T93">
        <f t="shared" si="30"/>
        <v>0</v>
      </c>
      <c r="W93">
        <f t="shared" si="31"/>
        <v>0</v>
      </c>
      <c r="X93">
        <f t="shared" si="32"/>
        <v>0</v>
      </c>
      <c r="AF93">
        <f t="shared" si="33"/>
        <v>0</v>
      </c>
      <c r="AH93">
        <f t="shared" si="34"/>
        <v>0</v>
      </c>
      <c r="AK93">
        <f t="shared" si="35"/>
        <v>0</v>
      </c>
      <c r="AU93">
        <f t="shared" si="36"/>
        <v>0</v>
      </c>
      <c r="AV93">
        <f t="shared" si="37"/>
        <v>0</v>
      </c>
      <c r="AW93" s="54">
        <f t="shared" si="38"/>
        <v>0</v>
      </c>
      <c r="AX93">
        <f t="shared" si="39"/>
        <v>0</v>
      </c>
      <c r="BG93">
        <f t="shared" si="40"/>
        <v>0</v>
      </c>
      <c r="BH93" s="11">
        <f t="shared" si="41"/>
        <v>0</v>
      </c>
    </row>
    <row r="94" spans="6:60" x14ac:dyDescent="0.2">
      <c r="F94">
        <f t="shared" si="23"/>
        <v>0</v>
      </c>
      <c r="G94">
        <f t="shared" si="24"/>
        <v>0</v>
      </c>
      <c r="H94">
        <f t="shared" si="25"/>
        <v>0</v>
      </c>
      <c r="I94" s="54">
        <f t="shared" si="26"/>
        <v>0</v>
      </c>
      <c r="K94">
        <f t="shared" si="27"/>
        <v>0</v>
      </c>
      <c r="L94">
        <f t="shared" si="28"/>
        <v>0</v>
      </c>
      <c r="M94" s="2">
        <f t="shared" si="29"/>
        <v>0</v>
      </c>
      <c r="T94">
        <f t="shared" si="30"/>
        <v>0</v>
      </c>
      <c r="W94">
        <f t="shared" si="31"/>
        <v>0</v>
      </c>
      <c r="X94">
        <f t="shared" si="32"/>
        <v>0</v>
      </c>
      <c r="AF94">
        <f t="shared" si="33"/>
        <v>0</v>
      </c>
      <c r="AH94">
        <f t="shared" si="34"/>
        <v>0</v>
      </c>
      <c r="AK94">
        <f t="shared" si="35"/>
        <v>0</v>
      </c>
      <c r="AU94">
        <f t="shared" si="36"/>
        <v>0</v>
      </c>
      <c r="AV94">
        <f t="shared" si="37"/>
        <v>0</v>
      </c>
      <c r="AW94" s="54">
        <f t="shared" si="38"/>
        <v>0</v>
      </c>
      <c r="AX94">
        <f t="shared" si="39"/>
        <v>0</v>
      </c>
      <c r="BG94">
        <f t="shared" si="40"/>
        <v>0</v>
      </c>
      <c r="BH94" s="11">
        <f t="shared" si="41"/>
        <v>0</v>
      </c>
    </row>
    <row r="95" spans="6:60" x14ac:dyDescent="0.2">
      <c r="F95">
        <f t="shared" si="23"/>
        <v>0</v>
      </c>
      <c r="G95">
        <f t="shared" si="24"/>
        <v>0</v>
      </c>
      <c r="H95">
        <f t="shared" si="25"/>
        <v>0</v>
      </c>
      <c r="I95" s="54">
        <f t="shared" si="26"/>
        <v>0</v>
      </c>
      <c r="K95">
        <f t="shared" si="27"/>
        <v>0</v>
      </c>
      <c r="L95">
        <f t="shared" si="28"/>
        <v>0</v>
      </c>
      <c r="M95" s="2">
        <f t="shared" si="29"/>
        <v>0</v>
      </c>
      <c r="T95">
        <f t="shared" si="30"/>
        <v>0</v>
      </c>
      <c r="W95">
        <f t="shared" si="31"/>
        <v>0</v>
      </c>
      <c r="X95">
        <f t="shared" si="32"/>
        <v>0</v>
      </c>
      <c r="AF95">
        <f t="shared" si="33"/>
        <v>0</v>
      </c>
      <c r="AH95">
        <f t="shared" si="34"/>
        <v>0</v>
      </c>
      <c r="AK95">
        <f t="shared" si="35"/>
        <v>0</v>
      </c>
      <c r="AU95">
        <f t="shared" si="36"/>
        <v>0</v>
      </c>
      <c r="AV95">
        <f t="shared" si="37"/>
        <v>0</v>
      </c>
      <c r="AW95" s="54">
        <f t="shared" si="38"/>
        <v>0</v>
      </c>
      <c r="AX95">
        <f t="shared" si="39"/>
        <v>0</v>
      </c>
      <c r="BG95">
        <f t="shared" si="40"/>
        <v>0</v>
      </c>
      <c r="BH95" s="11">
        <f t="shared" si="41"/>
        <v>0</v>
      </c>
    </row>
    <row r="96" spans="6:60" x14ac:dyDescent="0.2">
      <c r="F96">
        <f t="shared" si="23"/>
        <v>0</v>
      </c>
      <c r="G96">
        <f t="shared" si="24"/>
        <v>0</v>
      </c>
      <c r="H96">
        <f t="shared" si="25"/>
        <v>0</v>
      </c>
      <c r="I96" s="54">
        <f t="shared" si="26"/>
        <v>0</v>
      </c>
      <c r="K96">
        <f t="shared" si="27"/>
        <v>0</v>
      </c>
      <c r="L96">
        <f t="shared" si="28"/>
        <v>0</v>
      </c>
      <c r="M96" s="2">
        <f t="shared" si="29"/>
        <v>0</v>
      </c>
      <c r="T96">
        <f t="shared" si="30"/>
        <v>0</v>
      </c>
      <c r="W96">
        <f t="shared" si="31"/>
        <v>0</v>
      </c>
      <c r="X96">
        <f t="shared" si="32"/>
        <v>0</v>
      </c>
      <c r="AF96">
        <f t="shared" si="33"/>
        <v>0</v>
      </c>
      <c r="AH96">
        <f t="shared" si="34"/>
        <v>0</v>
      </c>
      <c r="AK96">
        <f t="shared" si="35"/>
        <v>0</v>
      </c>
      <c r="AU96">
        <f t="shared" si="36"/>
        <v>0</v>
      </c>
      <c r="AV96">
        <f t="shared" si="37"/>
        <v>0</v>
      </c>
      <c r="AW96" s="54">
        <f t="shared" si="38"/>
        <v>0</v>
      </c>
      <c r="AX96">
        <f t="shared" si="39"/>
        <v>0</v>
      </c>
      <c r="BG96">
        <f t="shared" si="40"/>
        <v>0</v>
      </c>
      <c r="BH96" s="11">
        <f t="shared" si="41"/>
        <v>0</v>
      </c>
    </row>
    <row r="97" spans="6:60" x14ac:dyDescent="0.2">
      <c r="F97">
        <f t="shared" si="23"/>
        <v>0</v>
      </c>
      <c r="G97">
        <f t="shared" si="24"/>
        <v>0</v>
      </c>
      <c r="H97">
        <f t="shared" si="25"/>
        <v>0</v>
      </c>
      <c r="I97" s="54">
        <f t="shared" si="26"/>
        <v>0</v>
      </c>
      <c r="K97">
        <f t="shared" si="27"/>
        <v>0</v>
      </c>
      <c r="L97">
        <f t="shared" si="28"/>
        <v>0</v>
      </c>
      <c r="M97" s="2">
        <f t="shared" si="29"/>
        <v>0</v>
      </c>
      <c r="T97">
        <f t="shared" si="30"/>
        <v>0</v>
      </c>
      <c r="W97">
        <f t="shared" si="31"/>
        <v>0</v>
      </c>
      <c r="X97">
        <f t="shared" si="32"/>
        <v>0</v>
      </c>
      <c r="AF97">
        <f t="shared" si="33"/>
        <v>0</v>
      </c>
      <c r="AH97">
        <f t="shared" si="34"/>
        <v>0</v>
      </c>
      <c r="AK97">
        <f t="shared" si="35"/>
        <v>0</v>
      </c>
      <c r="AU97">
        <f t="shared" si="36"/>
        <v>0</v>
      </c>
      <c r="AV97">
        <f t="shared" si="37"/>
        <v>0</v>
      </c>
      <c r="AW97" s="54">
        <f t="shared" si="38"/>
        <v>0</v>
      </c>
      <c r="AX97">
        <f t="shared" si="39"/>
        <v>0</v>
      </c>
      <c r="BG97">
        <f t="shared" si="40"/>
        <v>0</v>
      </c>
      <c r="BH97" s="11">
        <f t="shared" si="41"/>
        <v>0</v>
      </c>
    </row>
    <row r="98" spans="6:60" x14ac:dyDescent="0.2">
      <c r="F98">
        <f t="shared" si="23"/>
        <v>0</v>
      </c>
      <c r="G98">
        <f t="shared" si="24"/>
        <v>0</v>
      </c>
      <c r="H98">
        <f t="shared" si="25"/>
        <v>0</v>
      </c>
      <c r="I98" s="54">
        <f t="shared" si="26"/>
        <v>0</v>
      </c>
      <c r="K98">
        <f t="shared" si="27"/>
        <v>0</v>
      </c>
      <c r="L98">
        <f t="shared" si="28"/>
        <v>0</v>
      </c>
      <c r="M98" s="2">
        <f t="shared" si="29"/>
        <v>0</v>
      </c>
      <c r="T98">
        <f t="shared" si="30"/>
        <v>0</v>
      </c>
      <c r="W98">
        <f t="shared" si="31"/>
        <v>0</v>
      </c>
      <c r="X98">
        <f t="shared" si="32"/>
        <v>0</v>
      </c>
      <c r="AF98">
        <f t="shared" si="33"/>
        <v>0</v>
      </c>
      <c r="AH98">
        <f t="shared" si="34"/>
        <v>0</v>
      </c>
      <c r="AK98">
        <f t="shared" si="35"/>
        <v>0</v>
      </c>
      <c r="AU98">
        <f t="shared" si="36"/>
        <v>0</v>
      </c>
      <c r="AV98">
        <f t="shared" si="37"/>
        <v>0</v>
      </c>
      <c r="AW98" s="54">
        <f t="shared" si="38"/>
        <v>0</v>
      </c>
      <c r="AX98">
        <f t="shared" si="39"/>
        <v>0</v>
      </c>
      <c r="BG98">
        <f t="shared" si="40"/>
        <v>0</v>
      </c>
      <c r="BH98" s="11">
        <f t="shared" si="41"/>
        <v>0</v>
      </c>
    </row>
    <row r="99" spans="6:60" x14ac:dyDescent="0.2">
      <c r="F99">
        <f t="shared" si="23"/>
        <v>0</v>
      </c>
      <c r="G99">
        <f t="shared" si="24"/>
        <v>0</v>
      </c>
      <c r="H99">
        <f t="shared" si="25"/>
        <v>0</v>
      </c>
      <c r="I99" s="54">
        <f t="shared" si="26"/>
        <v>0</v>
      </c>
      <c r="K99">
        <f t="shared" si="27"/>
        <v>0</v>
      </c>
      <c r="L99">
        <f t="shared" si="28"/>
        <v>0</v>
      </c>
      <c r="M99" s="2">
        <f t="shared" si="29"/>
        <v>0</v>
      </c>
      <c r="T99">
        <f t="shared" si="30"/>
        <v>0</v>
      </c>
      <c r="W99">
        <f t="shared" si="31"/>
        <v>0</v>
      </c>
      <c r="X99">
        <f t="shared" si="32"/>
        <v>0</v>
      </c>
      <c r="AF99">
        <f t="shared" si="33"/>
        <v>0</v>
      </c>
      <c r="AH99">
        <f t="shared" si="34"/>
        <v>0</v>
      </c>
      <c r="AK99">
        <f t="shared" si="35"/>
        <v>0</v>
      </c>
      <c r="AU99">
        <f t="shared" si="36"/>
        <v>0</v>
      </c>
      <c r="AV99">
        <f t="shared" si="37"/>
        <v>0</v>
      </c>
      <c r="AW99" s="54">
        <f t="shared" si="38"/>
        <v>0</v>
      </c>
      <c r="AX99">
        <f t="shared" si="39"/>
        <v>0</v>
      </c>
      <c r="BG99">
        <f t="shared" si="40"/>
        <v>0</v>
      </c>
      <c r="BH99" s="11">
        <f t="shared" si="41"/>
        <v>0</v>
      </c>
    </row>
    <row r="100" spans="6:60" x14ac:dyDescent="0.2">
      <c r="F100">
        <f t="shared" si="23"/>
        <v>0</v>
      </c>
      <c r="G100">
        <f t="shared" si="24"/>
        <v>0</v>
      </c>
      <c r="H100">
        <f t="shared" si="25"/>
        <v>0</v>
      </c>
      <c r="I100" s="54">
        <f t="shared" si="26"/>
        <v>0</v>
      </c>
      <c r="K100">
        <f t="shared" si="27"/>
        <v>0</v>
      </c>
      <c r="L100">
        <f t="shared" si="28"/>
        <v>0</v>
      </c>
      <c r="M100" s="2">
        <f t="shared" si="29"/>
        <v>0</v>
      </c>
      <c r="T100">
        <f t="shared" si="30"/>
        <v>0</v>
      </c>
      <c r="W100">
        <f t="shared" si="31"/>
        <v>0</v>
      </c>
      <c r="X100">
        <f t="shared" si="32"/>
        <v>0</v>
      </c>
      <c r="AF100">
        <f t="shared" si="33"/>
        <v>0</v>
      </c>
      <c r="AH100">
        <f t="shared" si="34"/>
        <v>0</v>
      </c>
      <c r="AK100">
        <f t="shared" si="35"/>
        <v>0</v>
      </c>
      <c r="AU100">
        <f t="shared" si="36"/>
        <v>0</v>
      </c>
      <c r="AV100">
        <f t="shared" si="37"/>
        <v>0</v>
      </c>
      <c r="AW100" s="54">
        <f t="shared" si="38"/>
        <v>0</v>
      </c>
      <c r="AX100">
        <f t="shared" si="39"/>
        <v>0</v>
      </c>
      <c r="BG100">
        <f t="shared" si="40"/>
        <v>0</v>
      </c>
      <c r="BH100" s="11">
        <f t="shared" si="41"/>
        <v>0</v>
      </c>
    </row>
    <row r="101" spans="6:60" x14ac:dyDescent="0.2">
      <c r="F101">
        <f t="shared" si="23"/>
        <v>0</v>
      </c>
      <c r="G101">
        <f t="shared" si="24"/>
        <v>0</v>
      </c>
      <c r="H101">
        <f t="shared" si="25"/>
        <v>0</v>
      </c>
      <c r="I101" s="54">
        <f t="shared" si="26"/>
        <v>0</v>
      </c>
      <c r="K101">
        <f t="shared" si="27"/>
        <v>0</v>
      </c>
      <c r="L101">
        <f t="shared" si="28"/>
        <v>0</v>
      </c>
      <c r="M101" s="2">
        <f t="shared" si="29"/>
        <v>0</v>
      </c>
      <c r="T101">
        <f t="shared" si="30"/>
        <v>0</v>
      </c>
      <c r="W101">
        <f t="shared" si="31"/>
        <v>0</v>
      </c>
      <c r="X101">
        <f t="shared" si="32"/>
        <v>0</v>
      </c>
      <c r="AF101">
        <f t="shared" si="33"/>
        <v>0</v>
      </c>
      <c r="AH101">
        <f t="shared" si="34"/>
        <v>0</v>
      </c>
      <c r="AK101">
        <f t="shared" si="35"/>
        <v>0</v>
      </c>
      <c r="AU101">
        <f t="shared" si="36"/>
        <v>0</v>
      </c>
      <c r="AV101">
        <f t="shared" si="37"/>
        <v>0</v>
      </c>
      <c r="AW101" s="54">
        <f t="shared" si="38"/>
        <v>0</v>
      </c>
      <c r="AX101">
        <f t="shared" si="39"/>
        <v>0</v>
      </c>
      <c r="BG101">
        <f t="shared" si="40"/>
        <v>0</v>
      </c>
      <c r="BH101" s="11">
        <f t="shared" si="41"/>
        <v>0</v>
      </c>
    </row>
    <row r="102" spans="6:60" x14ac:dyDescent="0.2">
      <c r="F102">
        <f t="shared" si="23"/>
        <v>0</v>
      </c>
      <c r="G102">
        <f t="shared" si="24"/>
        <v>0</v>
      </c>
      <c r="H102">
        <f t="shared" si="25"/>
        <v>0</v>
      </c>
      <c r="I102" s="54">
        <f t="shared" si="26"/>
        <v>0</v>
      </c>
      <c r="K102">
        <f t="shared" si="27"/>
        <v>0</v>
      </c>
      <c r="L102">
        <f t="shared" si="28"/>
        <v>0</v>
      </c>
      <c r="M102" s="2">
        <f t="shared" si="29"/>
        <v>0</v>
      </c>
      <c r="T102">
        <f t="shared" si="30"/>
        <v>0</v>
      </c>
      <c r="W102">
        <f t="shared" si="31"/>
        <v>0</v>
      </c>
      <c r="X102">
        <f t="shared" si="32"/>
        <v>0</v>
      </c>
      <c r="AF102">
        <f t="shared" si="33"/>
        <v>0</v>
      </c>
      <c r="AH102">
        <f t="shared" si="34"/>
        <v>0</v>
      </c>
      <c r="AK102">
        <f t="shared" si="35"/>
        <v>0</v>
      </c>
      <c r="AU102">
        <f t="shared" si="36"/>
        <v>0</v>
      </c>
      <c r="AV102">
        <f t="shared" si="37"/>
        <v>0</v>
      </c>
      <c r="AW102" s="54">
        <f t="shared" si="38"/>
        <v>0</v>
      </c>
      <c r="AX102">
        <f t="shared" si="39"/>
        <v>0</v>
      </c>
      <c r="BG102">
        <f t="shared" si="40"/>
        <v>0</v>
      </c>
      <c r="BH102" s="11">
        <f t="shared" si="41"/>
        <v>0</v>
      </c>
    </row>
    <row r="103" spans="6:60" x14ac:dyDescent="0.2">
      <c r="F103">
        <f t="shared" si="23"/>
        <v>0</v>
      </c>
      <c r="G103">
        <f t="shared" si="24"/>
        <v>0</v>
      </c>
      <c r="H103">
        <f t="shared" si="25"/>
        <v>0</v>
      </c>
      <c r="I103" s="54">
        <f t="shared" si="26"/>
        <v>0</v>
      </c>
      <c r="K103">
        <f t="shared" si="27"/>
        <v>0</v>
      </c>
      <c r="L103">
        <f t="shared" si="28"/>
        <v>0</v>
      </c>
      <c r="M103" s="2">
        <f t="shared" si="29"/>
        <v>0</v>
      </c>
      <c r="T103">
        <f t="shared" si="30"/>
        <v>0</v>
      </c>
      <c r="W103">
        <f t="shared" si="31"/>
        <v>0</v>
      </c>
      <c r="X103">
        <f t="shared" si="32"/>
        <v>0</v>
      </c>
      <c r="AF103">
        <f t="shared" si="33"/>
        <v>0</v>
      </c>
      <c r="AH103">
        <f t="shared" si="34"/>
        <v>0</v>
      </c>
      <c r="AK103">
        <f t="shared" si="35"/>
        <v>0</v>
      </c>
      <c r="AU103">
        <f t="shared" si="36"/>
        <v>0</v>
      </c>
      <c r="AV103">
        <f t="shared" si="37"/>
        <v>0</v>
      </c>
      <c r="AW103" s="54">
        <f t="shared" si="38"/>
        <v>0</v>
      </c>
      <c r="AX103">
        <f t="shared" si="39"/>
        <v>0</v>
      </c>
      <c r="BG103">
        <f t="shared" si="40"/>
        <v>0</v>
      </c>
      <c r="BH103" s="11">
        <f t="shared" si="41"/>
        <v>0</v>
      </c>
    </row>
  </sheetData>
  <conditionalFormatting sqref="V4:V103">
    <cfRule type="cellIs" dxfId="3283" priority="84" operator="equal">
      <formula>0</formula>
    </cfRule>
  </conditionalFormatting>
  <conditionalFormatting sqref="V4:V103">
    <cfRule type="cellIs" dxfId="3282" priority="83" operator="equal">
      <formula>1</formula>
    </cfRule>
  </conditionalFormatting>
  <conditionalFormatting sqref="F4:F103">
    <cfRule type="cellIs" dxfId="3281" priority="70" operator="greaterThanOrEqual">
      <formula>2</formula>
    </cfRule>
    <cfRule type="cellIs" dxfId="3280" priority="71" operator="equal">
      <formula>1</formula>
    </cfRule>
    <cfRule type="cellIs" dxfId="3279" priority="82" operator="equal">
      <formula>0</formula>
    </cfRule>
  </conditionalFormatting>
  <conditionalFormatting sqref="G4:G103">
    <cfRule type="cellIs" dxfId="3278" priority="67" operator="greaterThan">
      <formula>20</formula>
    </cfRule>
    <cfRule type="cellIs" dxfId="3277" priority="68" operator="between">
      <formula>16</formula>
      <formula>20</formula>
    </cfRule>
    <cfRule type="cellIs" dxfId="3276" priority="69" operator="between">
      <formula>5</formula>
      <formula>15</formula>
    </cfRule>
    <cfRule type="cellIs" dxfId="3275" priority="81" operator="lessThan">
      <formula>5</formula>
    </cfRule>
  </conditionalFormatting>
  <conditionalFormatting sqref="AU4:AU103">
    <cfRule type="colorScale" priority="77">
      <colorScale>
        <cfvo type="num" val="0"/>
        <cfvo type="num" val="65"/>
        <cfvo type="num" val="100"/>
        <color rgb="FFFFCCCC"/>
        <color rgb="FFFFEB84"/>
        <color theme="9" tint="0.39997558519241921"/>
      </colorScale>
    </cfRule>
  </conditionalFormatting>
  <conditionalFormatting sqref="AV4:AX103">
    <cfRule type="colorScale" priority="76">
      <colorScale>
        <cfvo type="num" val="0"/>
        <cfvo type="num" val="8"/>
        <cfvo type="num" val="15"/>
        <color theme="9" tint="0.39997558519241921"/>
        <color rgb="FFFFEB84"/>
        <color rgb="FFFFCCCC"/>
      </colorScale>
    </cfRule>
  </conditionalFormatting>
  <conditionalFormatting sqref="AU2">
    <cfRule type="colorScale" priority="75">
      <colorScale>
        <cfvo type="num" val="0"/>
        <cfvo type="num" val="65"/>
        <cfvo type="num" val="100"/>
        <color rgb="FFFFCCCC"/>
        <color rgb="FFFFEB84"/>
        <color theme="9" tint="0.39997558519241921"/>
      </colorScale>
    </cfRule>
  </conditionalFormatting>
  <conditionalFormatting sqref="AV2">
    <cfRule type="colorScale" priority="74">
      <colorScale>
        <cfvo type="num" val="0"/>
        <cfvo type="num" val="8"/>
        <cfvo type="num" val="13"/>
        <color theme="9" tint="0.39997558519241921"/>
        <color rgb="FFFFEB84"/>
        <color rgb="FFFFCCCC"/>
      </colorScale>
    </cfRule>
  </conditionalFormatting>
  <conditionalFormatting sqref="AW2">
    <cfRule type="colorScale" priority="73">
      <colorScale>
        <cfvo type="num" val="0"/>
        <cfvo type="num" val="8"/>
        <cfvo type="num" val="13"/>
        <color theme="9" tint="0.39997558519241921"/>
        <color rgb="FFFFEB84"/>
        <color rgb="FFFFCCCC"/>
      </colorScale>
    </cfRule>
  </conditionalFormatting>
  <conditionalFormatting sqref="AX2">
    <cfRule type="colorScale" priority="72">
      <colorScale>
        <cfvo type="num" val="0"/>
        <cfvo type="num" val="8"/>
        <cfvo type="num" val="13"/>
        <color theme="9" tint="0.39997558519241921"/>
        <color rgb="FFFFEB84"/>
        <color rgb="FFFFCCCC"/>
      </colorScale>
    </cfRule>
  </conditionalFormatting>
  <conditionalFormatting sqref="N53:N103">
    <cfRule type="cellIs" dxfId="3274" priority="65" operator="equal">
      <formula>1</formula>
    </cfRule>
    <cfRule type="cellIs" dxfId="3273" priority="66" operator="notEqual">
      <formula>1</formula>
    </cfRule>
  </conditionalFormatting>
  <conditionalFormatting sqref="L2:M2 O2:AE2 AG2:AT2 AY2:BA2">
    <cfRule type="colorScale" priority="62">
      <colorScale>
        <cfvo type="num" val="0"/>
        <cfvo type="num" val="50"/>
        <cfvo type="num" val="100"/>
        <color rgb="FFFFCCCC"/>
        <color rgb="FFFFEB84"/>
        <color theme="9" tint="0.39997558519241921"/>
      </colorScale>
    </cfRule>
  </conditionalFormatting>
  <conditionalFormatting sqref="BM2">
    <cfRule type="colorScale" priority="61">
      <colorScale>
        <cfvo type="num" val="0"/>
        <cfvo type="num" val="50"/>
        <cfvo type="num" val="100"/>
        <color rgb="FFFFCCCC"/>
        <color rgb="FFFFEB84"/>
        <color theme="9" tint="0.39997558519241921"/>
      </colorScale>
    </cfRule>
  </conditionalFormatting>
  <conditionalFormatting sqref="BG57:BG103">
    <cfRule type="cellIs" dxfId="3272" priority="59" operator="greaterThanOrEqual">
      <formula>208</formula>
    </cfRule>
    <cfRule type="cellIs" dxfId="3271" priority="60" operator="lessThan">
      <formula>208</formula>
    </cfRule>
  </conditionalFormatting>
  <conditionalFormatting sqref="BG2">
    <cfRule type="cellIs" dxfId="3270" priority="57" operator="greaterThanOrEqual">
      <formula>208</formula>
    </cfRule>
    <cfRule type="cellIs" dxfId="3269" priority="58" operator="lessThan">
      <formula>208</formula>
    </cfRule>
  </conditionalFormatting>
  <conditionalFormatting sqref="BB4:BB103 BB2 BC4:BF4">
    <cfRule type="cellIs" dxfId="3268" priority="54" operator="greaterThanOrEqual">
      <formula>9</formula>
    </cfRule>
    <cfRule type="cellIs" dxfId="3267" priority="55" operator="between">
      <formula>7</formula>
      <formula>9</formula>
    </cfRule>
    <cfRule type="cellIs" dxfId="3266" priority="56" operator="lessThan">
      <formula>7</formula>
    </cfRule>
  </conditionalFormatting>
  <conditionalFormatting sqref="BC4">
    <cfRule type="colorScale" priority="53">
      <colorScale>
        <cfvo type="num" val="0"/>
        <cfvo type="percentile" val="8"/>
        <cfvo type="num" val="15"/>
        <color theme="9" tint="0.39997558519241921"/>
        <color rgb="FFFFEB84"/>
        <color rgb="FFFFCCCC"/>
      </colorScale>
    </cfRule>
  </conditionalFormatting>
  <conditionalFormatting sqref="BD4">
    <cfRule type="colorScale" priority="52">
      <colorScale>
        <cfvo type="num" val="0"/>
        <cfvo type="percentile" val="8"/>
        <cfvo type="num" val="15"/>
        <color theme="9" tint="0.39997558519241921"/>
        <color rgb="FFFFEB84"/>
        <color rgb="FFFFCCCC"/>
      </colorScale>
    </cfRule>
  </conditionalFormatting>
  <conditionalFormatting sqref="BE4">
    <cfRule type="colorScale" priority="51">
      <colorScale>
        <cfvo type="num" val="0"/>
        <cfvo type="percentile" val="8"/>
        <cfvo type="num" val="15"/>
        <color theme="9" tint="0.39997558519241921"/>
        <color rgb="FFFFEB84"/>
        <color rgb="FFFFCCCC"/>
      </colorScale>
    </cfRule>
  </conditionalFormatting>
  <conditionalFormatting sqref="BF4">
    <cfRule type="colorScale" priority="50">
      <colorScale>
        <cfvo type="num" val="0"/>
        <cfvo type="percentile" val="8"/>
        <cfvo type="num" val="15"/>
        <color theme="9" tint="0.39997558519241921"/>
        <color rgb="FFFFEB84"/>
        <color rgb="FFFFCCCC"/>
      </colorScale>
    </cfRule>
  </conditionalFormatting>
  <conditionalFormatting sqref="BC2:BF2">
    <cfRule type="cellIs" dxfId="3265" priority="47" operator="greaterThanOrEqual">
      <formula>9</formula>
    </cfRule>
    <cfRule type="cellIs" dxfId="3264" priority="48" operator="between">
      <formula>7</formula>
      <formula>9</formula>
    </cfRule>
    <cfRule type="cellIs" dxfId="3263" priority="49" operator="lessThan">
      <formula>7</formula>
    </cfRule>
  </conditionalFormatting>
  <conditionalFormatting sqref="BC5:BF5">
    <cfRule type="cellIs" dxfId="3262" priority="44" operator="greaterThanOrEqual">
      <formula>9</formula>
    </cfRule>
    <cfRule type="cellIs" dxfId="3261" priority="45" operator="between">
      <formula>7</formula>
      <formula>9</formula>
    </cfRule>
    <cfRule type="cellIs" dxfId="3260" priority="46" operator="lessThan">
      <formula>7</formula>
    </cfRule>
  </conditionalFormatting>
  <conditionalFormatting sqref="BC6:BC103">
    <cfRule type="cellIs" dxfId="3259" priority="41" operator="greaterThanOrEqual">
      <formula>9</formula>
    </cfRule>
    <cfRule type="cellIs" dxfId="3258" priority="42" operator="between">
      <formula>7</formula>
      <formula>9</formula>
    </cfRule>
    <cfRule type="cellIs" dxfId="3257" priority="43" operator="lessThan">
      <formula>7</formula>
    </cfRule>
  </conditionalFormatting>
  <conditionalFormatting sqref="BD6:BD103">
    <cfRule type="cellIs" dxfId="3256" priority="38" operator="greaterThanOrEqual">
      <formula>9</formula>
    </cfRule>
    <cfRule type="cellIs" dxfId="3255" priority="39" operator="between">
      <formula>7</formula>
      <formula>9</formula>
    </cfRule>
    <cfRule type="cellIs" dxfId="3254" priority="40" operator="lessThan">
      <formula>7</formula>
    </cfRule>
  </conditionalFormatting>
  <conditionalFormatting sqref="BE6:BF103">
    <cfRule type="cellIs" dxfId="3253" priority="35" operator="greaterThanOrEqual">
      <formula>9</formula>
    </cfRule>
    <cfRule type="cellIs" dxfId="3252" priority="36" operator="between">
      <formula>7</formula>
      <formula>9</formula>
    </cfRule>
    <cfRule type="cellIs" dxfId="3251" priority="37" operator="lessThan">
      <formula>7</formula>
    </cfRule>
  </conditionalFormatting>
  <conditionalFormatting sqref="BG4:BG56">
    <cfRule type="cellIs" dxfId="3250" priority="7" operator="greaterThanOrEqual">
      <formula>208</formula>
    </cfRule>
    <cfRule type="cellIs" dxfId="3249" priority="8" operator="lessThan">
      <formula>208</formula>
    </cfRule>
  </conditionalFormatting>
  <conditionalFormatting sqref="D4:E103 O4:U103 W4:AE103 AY4:BA103 AG4:AT103">
    <cfRule type="cellIs" dxfId="3248" priority="4" operator="equal">
      <formula>0</formula>
    </cfRule>
  </conditionalFormatting>
  <conditionalFormatting sqref="D4:E103 O4:U103 W4:AE103 AY4:BA103 AG4:AT103">
    <cfRule type="cellIs" dxfId="3247" priority="3" operator="equal">
      <formula>1</formula>
    </cfRule>
  </conditionalFormatting>
  <conditionalFormatting sqref="AF4:AF103">
    <cfRule type="cellIs" dxfId="3246" priority="2" operator="equal">
      <formula>0</formula>
    </cfRule>
  </conditionalFormatting>
  <conditionalFormatting sqref="N2">
    <cfRule type="colorScale" priority="1">
      <colorScale>
        <cfvo type="num" val="0"/>
        <cfvo type="num" val="0.5"/>
        <cfvo type="num" val="1"/>
        <color rgb="FFFFCCCC"/>
        <color rgb="FFFFEB84"/>
        <color theme="9" tint="0.39997558519241921"/>
      </colorScale>
    </cfRule>
  </conditionalFormatting>
  <dataValidations count="2">
    <dataValidation type="whole" allowBlank="1" showInputMessage="1" showErrorMessage="1" sqref="AY4:BA103 D4:E103 Y4:AE103 R4:V103 O4:O39 O57:O103 Q57:Q103 P50:P103 AG4:AT103" xr:uid="{00000000-0002-0000-0D00-000000000000}">
      <formula1>0</formula1>
      <formula2>1</formula2>
    </dataValidation>
    <dataValidation type="time" operator="greaterThanOrEqual" allowBlank="1" showInputMessage="1" showErrorMessage="1" sqref="BH2 BH4:BH103" xr:uid="{00000000-0002-0000-0D00-000001000000}">
      <formula1>0</formula1>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15">
    <pageSetUpPr fitToPage="1"/>
  </sheetPr>
  <dimension ref="A1:BO97"/>
  <sheetViews>
    <sheetView topLeftCell="A3" zoomScaleNormal="100" workbookViewId="0">
      <pane xSplit="2" topLeftCell="C1" activePane="topRight" state="frozen"/>
      <selection activeCell="W2" sqref="W2"/>
      <selection pane="topRight" activeCell="B3" sqref="B1:B1048576"/>
    </sheetView>
  </sheetViews>
  <sheetFormatPr baseColWidth="10" defaultColWidth="9.1640625" defaultRowHeight="15" x14ac:dyDescent="0.2"/>
  <cols>
    <col min="1" max="1" width="5.5" customWidth="1"/>
    <col min="2" max="2" width="37" style="240" customWidth="1"/>
    <col min="3" max="3" width="18.1640625" style="3" bestFit="1" customWidth="1"/>
    <col min="4" max="4" width="3.6640625" bestFit="1" customWidth="1"/>
    <col min="5" max="5" width="4.33203125" bestFit="1" customWidth="1"/>
    <col min="6" max="6" width="3.6640625" bestFit="1" customWidth="1"/>
    <col min="7" max="7" width="6.33203125" bestFit="1" customWidth="1"/>
    <col min="8" max="8" width="6.33203125" customWidth="1"/>
    <col min="9" max="9" width="5.33203125" customWidth="1"/>
    <col min="10" max="10" width="5.1640625" bestFit="1" customWidth="1"/>
    <col min="11" max="11" width="3.6640625" customWidth="1"/>
    <col min="12" max="12" width="4.33203125" customWidth="1"/>
    <col min="13" max="13" width="3.6640625" customWidth="1"/>
    <col min="14" max="18" width="3.6640625" bestFit="1" customWidth="1"/>
    <col min="19" max="19" width="4.33203125" bestFit="1" customWidth="1"/>
    <col min="20" max="20" width="3.6640625" bestFit="1" customWidth="1"/>
    <col min="21" max="21" width="4.33203125" bestFit="1" customWidth="1"/>
    <col min="22" max="22" width="4" bestFit="1" customWidth="1"/>
    <col min="23" max="23" width="3.6640625" bestFit="1" customWidth="1"/>
    <col min="24" max="24" width="4.33203125" bestFit="1" customWidth="1"/>
    <col min="25" max="27" width="3.6640625" bestFit="1" customWidth="1"/>
    <col min="28" max="29" width="4.33203125" bestFit="1" customWidth="1"/>
    <col min="30" max="31" width="3.6640625" bestFit="1" customWidth="1"/>
    <col min="32" max="32" width="4.33203125" bestFit="1" customWidth="1"/>
    <col min="33" max="37" width="3.6640625" bestFit="1" customWidth="1"/>
    <col min="38" max="41" width="3.6640625" customWidth="1"/>
    <col min="42" max="44" width="4.33203125" bestFit="1" customWidth="1"/>
    <col min="45" max="51" width="3.6640625" customWidth="1"/>
    <col min="52" max="53" width="4.33203125" bestFit="1" customWidth="1"/>
    <col min="54" max="55" width="3.6640625" bestFit="1" customWidth="1"/>
    <col min="56" max="57" width="3.6640625" customWidth="1"/>
    <col min="58" max="58" width="3.6640625" bestFit="1" customWidth="1"/>
    <col min="59" max="59" width="5.5"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13" t="s">
        <v>103</v>
      </c>
      <c r="C2" s="13">
        <f>COUNTA(A4:A97)</f>
        <v>25</v>
      </c>
      <c r="D2" s="13">
        <f>SUM(F4:F97)</f>
        <v>30</v>
      </c>
      <c r="E2" s="13">
        <f>SUM(G4:G97)</f>
        <v>984</v>
      </c>
      <c r="F2" s="13">
        <f>IF(D2=0,0,E2/D2)</f>
        <v>32.799999999999997</v>
      </c>
      <c r="G2" s="13">
        <f>SUM(I4:I97)</f>
        <v>5293</v>
      </c>
      <c r="H2" s="13">
        <f>SUM(J4:J97)</f>
        <v>1759</v>
      </c>
      <c r="I2" s="13">
        <f>IF(E2=0,0,H2/E2)</f>
        <v>1.7876016260162602</v>
      </c>
      <c r="J2" s="13">
        <f>SUM(L4:L97)</f>
        <v>5190</v>
      </c>
      <c r="K2" s="13">
        <f>IF(E2=0,0,J2/E2)</f>
        <v>5.274390243902439</v>
      </c>
      <c r="L2" s="13">
        <f>IF($C$2=0,0,COUNTIF(D4:D97,1)/$C$2*100)</f>
        <v>100</v>
      </c>
      <c r="M2" s="13">
        <f>IF($C$2=0,0,COUNTIF(E4:E97,1)/$C$2*100)</f>
        <v>72</v>
      </c>
      <c r="N2" s="17">
        <f>IF($C$2=0,0,SUM(N4:N97)/$C$2*100)</f>
        <v>8</v>
      </c>
      <c r="O2" s="13">
        <f t="shared" ref="O2:U2" si="0">IF($C$2=0,0,COUNTIF(O4:O97,1)/$C$2*100)</f>
        <v>28.000000000000004</v>
      </c>
      <c r="P2" s="13">
        <f t="shared" si="0"/>
        <v>20</v>
      </c>
      <c r="Q2" s="13">
        <f t="shared" si="0"/>
        <v>12</v>
      </c>
      <c r="R2" s="13">
        <f t="shared" si="0"/>
        <v>76</v>
      </c>
      <c r="S2" s="13">
        <f t="shared" si="0"/>
        <v>100</v>
      </c>
      <c r="T2" s="13">
        <f t="shared" si="0"/>
        <v>4</v>
      </c>
      <c r="U2" s="13">
        <f t="shared" si="0"/>
        <v>100</v>
      </c>
      <c r="V2" s="13">
        <f>IF(COUNTIF(U4:U102,0)=0,100,(COUNTIFS(V4:V102,1,U4:U102,0)/COUNTIF(U4:U102,0))*100)</f>
        <v>100</v>
      </c>
      <c r="W2" s="13">
        <f t="shared" ref="W2:AE2" si="1">IF($C$2=0,0,COUNTIF(W4:W97,1)/$C$2*100)</f>
        <v>0</v>
      </c>
      <c r="X2" s="13">
        <f t="shared" si="1"/>
        <v>100</v>
      </c>
      <c r="Y2" s="13">
        <f t="shared" si="1"/>
        <v>32</v>
      </c>
      <c r="Z2" s="13">
        <f t="shared" si="1"/>
        <v>92</v>
      </c>
      <c r="AA2" s="13">
        <f t="shared" si="1"/>
        <v>56.000000000000007</v>
      </c>
      <c r="AB2" s="13">
        <f t="shared" si="1"/>
        <v>100</v>
      </c>
      <c r="AC2" s="13">
        <f t="shared" si="1"/>
        <v>100</v>
      </c>
      <c r="AD2" s="13">
        <f t="shared" si="1"/>
        <v>72</v>
      </c>
      <c r="AE2" s="13">
        <f t="shared" si="1"/>
        <v>60</v>
      </c>
      <c r="AF2" s="13">
        <f>SUM(AF4:AF97)</f>
        <v>104</v>
      </c>
      <c r="AG2" s="13">
        <f t="shared" ref="AG2:AT2" si="2">IF($C$2=0,0,COUNTIF(AG4:AG97,1)/$C$2*100)</f>
        <v>60</v>
      </c>
      <c r="AH2" s="13">
        <f t="shared" si="2"/>
        <v>92</v>
      </c>
      <c r="AI2" s="13">
        <f t="shared" si="2"/>
        <v>16</v>
      </c>
      <c r="AJ2" s="13">
        <f t="shared" si="2"/>
        <v>64</v>
      </c>
      <c r="AK2" s="13">
        <f t="shared" si="2"/>
        <v>88</v>
      </c>
      <c r="AL2" s="13">
        <f t="shared" si="2"/>
        <v>80</v>
      </c>
      <c r="AM2" s="13">
        <f t="shared" si="2"/>
        <v>56.000000000000007</v>
      </c>
      <c r="AN2" s="13">
        <f t="shared" si="2"/>
        <v>84</v>
      </c>
      <c r="AO2" s="13">
        <f t="shared" si="2"/>
        <v>92</v>
      </c>
      <c r="AP2" s="13">
        <f t="shared" si="2"/>
        <v>100</v>
      </c>
      <c r="AQ2" s="13">
        <f t="shared" si="2"/>
        <v>100</v>
      </c>
      <c r="AR2" s="13">
        <f t="shared" si="2"/>
        <v>100</v>
      </c>
      <c r="AS2" s="13">
        <f t="shared" si="2"/>
        <v>84</v>
      </c>
      <c r="AT2" s="13">
        <f t="shared" si="2"/>
        <v>92</v>
      </c>
      <c r="AU2" s="14">
        <f>IF(E2=0,0,(206.835-(84.6*(I2))-(1.015*(F2))))</f>
        <v>22.311902439024415</v>
      </c>
      <c r="AV2" s="14">
        <f>IF(E2=0,0,(0.39*F2)+(11.8*I2)-15.59)</f>
        <v>18.295699186991872</v>
      </c>
      <c r="AW2" s="14">
        <f>IF(E2=0,0,((0.0588*K2*100)-(0.296*(D2/E2)*100)-15.8))</f>
        <v>14.310975609756095</v>
      </c>
      <c r="AX2" s="14">
        <f>IF(G2=0,0,(4.71*K2)+(0.5*F2)-21.43)</f>
        <v>19.812378048780488</v>
      </c>
      <c r="AY2" s="13">
        <f>IF($C$2=0,0,COUNTIF(AY4:AY97,1)/$C$2*100)</f>
        <v>88</v>
      </c>
      <c r="AZ2" s="13">
        <f>IF($C$2=0,0,COUNTIF(AZ4:AZ97,1)/$C$2*100)</f>
        <v>100</v>
      </c>
      <c r="BA2" s="13">
        <f>IF($C$2=0,0,COUNTIF(BA4:BA97,1)/$C$2*100)</f>
        <v>100</v>
      </c>
      <c r="BG2" s="14">
        <f>IF(E2=0,0,AF2/E2*1000)</f>
        <v>105.69105691056912</v>
      </c>
      <c r="BH2" s="15">
        <f>E2/200/24/60</f>
        <v>3.4166666666666664E-3</v>
      </c>
      <c r="BI2" s="15">
        <f>IF($C$2=0,0,BH2/$C$2)</f>
        <v>1.3666666666666666E-4</v>
      </c>
      <c r="BJ2" s="13">
        <f>IF($C$2=0,0,D2/$C$2)</f>
        <v>1.2</v>
      </c>
      <c r="BK2" s="13">
        <f>IF($C$2=0,0,E2/$C$2)</f>
        <v>39.36</v>
      </c>
      <c r="BL2" s="13">
        <f>IF($C$2=0,0,AF2/$C$2)</f>
        <v>4.16</v>
      </c>
      <c r="BM2" s="13">
        <f>(0.5*W2)+(0.5*X2)</f>
        <v>50</v>
      </c>
      <c r="BN2" s="13">
        <f>IF(C2=0,0,J2/G2*100)</f>
        <v>98.054033629321751</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80" x14ac:dyDescent="0.2">
      <c r="A4" s="3">
        <v>1</v>
      </c>
      <c r="B4" s="20" t="s">
        <v>1499</v>
      </c>
      <c r="D4">
        <v>1</v>
      </c>
      <c r="E4">
        <v>0</v>
      </c>
      <c r="F4">
        <f>IF(B4="",0,(LEN(B4)-LEN(SUBSTITUTE(B4,". ","."))+1))</f>
        <v>1</v>
      </c>
      <c r="G4">
        <f>IF(B4="",0,LEN(B4)-LEN(SUBSTITUTE(B4," ",""))+1)</f>
        <v>34</v>
      </c>
      <c r="H4">
        <f>IF(F4=0,0,G4/F4)</f>
        <v>34</v>
      </c>
      <c r="I4">
        <f>LEN(SUBSTITUTE(B4," ",""))</f>
        <v>189</v>
      </c>
      <c r="J4">
        <v>66</v>
      </c>
      <c r="K4">
        <f>IF(G4=0,0,J4/G4)</f>
        <v>1.9411764705882353</v>
      </c>
      <c r="L4">
        <f>LEN(SUBSTITUTE(SUBSTITUTE(SUBSTITUTE(SUBSTITUTE(SUBSTITUTE(SUBSTITUTE(SUBSTITUTE(SUBSTITUTE(SUBSTITUTE(SUBSTITUTE(SUBSTITUTE(SUBSTITUTE(SUBSTITUTE(SUBSTITUTE(SUBSTITUTE(SUBSTITUTE(SUBSTITUTE(SUBSTITUTE(SUBSTITUTE(B4," ",""),".",""),",",""),"?",""),"!",""),";",""),"(",""),")",""),"[",""),"]",""),"-",""),"{",""),"}",""),"/",""),"+",""),"*",""),"_",""),"&amp;",""),"#",""))</f>
        <v>187</v>
      </c>
      <c r="M4" s="2">
        <f>IF(G4=0,0,L4/G4)</f>
        <v>5.5</v>
      </c>
      <c r="N4">
        <v>0</v>
      </c>
      <c r="O4">
        <v>0</v>
      </c>
      <c r="P4">
        <v>0</v>
      </c>
      <c r="Q4">
        <v>0</v>
      </c>
      <c r="R4">
        <v>1</v>
      </c>
      <c r="S4">
        <v>1</v>
      </c>
      <c r="T4">
        <f>QUOTIENT((Q4+R4+S4),3)</f>
        <v>0</v>
      </c>
      <c r="U4">
        <v>1</v>
      </c>
      <c r="V4" s="54">
        <v>1</v>
      </c>
      <c r="W4">
        <f>QUOTIENT((P4+T4),2)</f>
        <v>0</v>
      </c>
      <c r="X4">
        <f>IF(U4=1,1,IF(V4=1,1,0))</f>
        <v>1</v>
      </c>
      <c r="Y4">
        <v>0</v>
      </c>
      <c r="Z4">
        <v>1</v>
      </c>
      <c r="AA4" s="54">
        <v>0</v>
      </c>
      <c r="AB4">
        <v>1</v>
      </c>
      <c r="AC4">
        <v>1</v>
      </c>
      <c r="AD4">
        <v>1</v>
      </c>
      <c r="AE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2</v>
      </c>
      <c r="AG4">
        <v>1</v>
      </c>
      <c r="AH4">
        <f>IF(G4&gt;0,IF((LEN(B4)-LEN(SUBSTITUTE(B4,"/","")))&gt;0,0,1),0)</f>
        <v>1</v>
      </c>
      <c r="AI4">
        <v>0</v>
      </c>
      <c r="AJ4">
        <v>1</v>
      </c>
      <c r="AK4">
        <f>IF(G4&gt;0,IF(((LEN(B4)-LEN(SUBSTITUTE(B4,"(","")))+(LEN(B4)-LEN(SUBSTITUTE(B4,")","")))+(LEN(B4)-LEN(SUBSTITUTE(B4,"[","")))+(LEN(B4)-LEN(SUBSTITUTE(B4,"]","")))+(LEN(B4)-LEN(SUBSTITUTE(B4,"{","")))+(LEN(B4)-LEN(SUBSTITUTE(B4,"}",""))))&gt;0,0,1),0)</f>
        <v>1</v>
      </c>
      <c r="AL4">
        <v>0</v>
      </c>
      <c r="AM4">
        <v>0</v>
      </c>
      <c r="AN4">
        <v>1</v>
      </c>
      <c r="AO4">
        <v>1</v>
      </c>
      <c r="AP4">
        <v>1</v>
      </c>
      <c r="AQ4">
        <v>1</v>
      </c>
      <c r="AR4">
        <v>1</v>
      </c>
      <c r="AS4">
        <v>1</v>
      </c>
      <c r="AT4" s="49">
        <v>1</v>
      </c>
      <c r="AU4">
        <f>IF(G4=0,0,(206.835-(84.6*(K4))-(1.015*(H4))))</f>
        <v>8.1014705882353084</v>
      </c>
      <c r="AV4">
        <f>IF(G4=0,0,(0.39*H4)+(11.8*K4)-15.59)</f>
        <v>20.575882352941175</v>
      </c>
      <c r="AW4">
        <f>IF(G4=0,0,((0.0588*M4*100)-(0.296*(F4/G4)*100)-15.8))</f>
        <v>15.669411764705877</v>
      </c>
      <c r="AX4">
        <f>IF(I4=0,0,(4.71*M4)+(0.5*H4)-21.43)</f>
        <v>21.475000000000001</v>
      </c>
      <c r="AY4" s="50">
        <v>1</v>
      </c>
      <c r="AZ4" s="50">
        <v>1</v>
      </c>
      <c r="BA4" s="50">
        <v>1</v>
      </c>
      <c r="BB4">
        <v>10</v>
      </c>
      <c r="BG4">
        <f t="shared" ref="BG4:BG28" si="3">IF(G4=0,0,AF4/G4*1000)</f>
        <v>58.823529411764703</v>
      </c>
      <c r="BH4" s="11">
        <f>G4/200/24/60</f>
        <v>1.1805555555555556E-4</v>
      </c>
    </row>
    <row r="5" spans="1:67" ht="112" x14ac:dyDescent="0.2">
      <c r="A5" s="3">
        <v>2</v>
      </c>
      <c r="B5" s="20" t="s">
        <v>1500</v>
      </c>
      <c r="D5">
        <v>1</v>
      </c>
      <c r="E5">
        <v>0</v>
      </c>
      <c r="F5">
        <f t="shared" ref="F5:F62" si="4">IF(B5="",0,(LEN(B5)-LEN(SUBSTITUTE(B5,". ","."))+1))</f>
        <v>1</v>
      </c>
      <c r="G5">
        <f t="shared" ref="G5:G62" si="5">IF(B5="",0,LEN(B5)-LEN(SUBSTITUTE(B5," ",""))+1)</f>
        <v>44</v>
      </c>
      <c r="H5">
        <f t="shared" ref="H5:H62" si="6">IF(F5=0,0,G5/F5)</f>
        <v>44</v>
      </c>
      <c r="I5" s="54">
        <f t="shared" ref="I5:I68" si="7">LEN(SUBSTITUTE(B5," ",""))</f>
        <v>245</v>
      </c>
      <c r="J5">
        <v>87</v>
      </c>
      <c r="K5">
        <f t="shared" ref="K5:K62" si="8">IF(G5=0,0,J5/G5)</f>
        <v>1.9772727272727273</v>
      </c>
      <c r="L5">
        <f t="shared" ref="L5:L68" si="9">LEN(SUBSTITUTE(SUBSTITUTE(SUBSTITUTE(SUBSTITUTE(SUBSTITUTE(SUBSTITUTE(SUBSTITUTE(SUBSTITUTE(SUBSTITUTE(SUBSTITUTE(SUBSTITUTE(SUBSTITUTE(SUBSTITUTE(SUBSTITUTE(SUBSTITUTE(SUBSTITUTE(SUBSTITUTE(SUBSTITUTE(SUBSTITUTE(B5," ",""),".",""),",",""),"?",""),"!",""),";",""),"(",""),")",""),"[",""),"]",""),"-",""),"{",""),"}",""),"/",""),"+",""),"*",""),"_",""),"&amp;",""),"#",""))</f>
        <v>243</v>
      </c>
      <c r="M5" s="2">
        <f t="shared" ref="M5:M62" si="10">IF(G5=0,0,L5/G5)</f>
        <v>5.5227272727272725</v>
      </c>
      <c r="N5">
        <v>0</v>
      </c>
      <c r="O5">
        <v>0</v>
      </c>
      <c r="P5">
        <v>0</v>
      </c>
      <c r="Q5">
        <v>0</v>
      </c>
      <c r="R5" s="54">
        <v>1</v>
      </c>
      <c r="S5">
        <v>1</v>
      </c>
      <c r="T5">
        <f t="shared" ref="T5:T62" si="11">QUOTIENT((Q5+R5+S5),3)</f>
        <v>0</v>
      </c>
      <c r="U5">
        <v>1</v>
      </c>
      <c r="V5" s="54">
        <v>1</v>
      </c>
      <c r="W5">
        <f t="shared" ref="W5:W62" si="12">QUOTIENT((P5+T5),2)</f>
        <v>0</v>
      </c>
      <c r="X5">
        <f t="shared" ref="X5:X62" si="13">IF(U5=1,1,IF(V5=1,1,0))</f>
        <v>1</v>
      </c>
      <c r="Y5">
        <v>0</v>
      </c>
      <c r="Z5">
        <v>1</v>
      </c>
      <c r="AA5" s="54">
        <v>0</v>
      </c>
      <c r="AB5">
        <v>1</v>
      </c>
      <c r="AC5">
        <v>1</v>
      </c>
      <c r="AD5">
        <v>1</v>
      </c>
      <c r="AE5">
        <v>1</v>
      </c>
      <c r="AF5">
        <f t="shared" ref="AF5:AF68" si="14">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2</v>
      </c>
      <c r="AG5">
        <v>1</v>
      </c>
      <c r="AH5">
        <f t="shared" ref="AH5:AH68" si="15">IF(G5&gt;0,IF((LEN(B5)-LEN(SUBSTITUTE(B5,"/","")))&gt;0,0,1),0)</f>
        <v>1</v>
      </c>
      <c r="AI5">
        <v>0</v>
      </c>
      <c r="AJ5">
        <v>1</v>
      </c>
      <c r="AK5">
        <f t="shared" ref="AK5:AK68" si="16">IF(G5&gt;0,IF(((LEN(B5)-LEN(SUBSTITUTE(B5,"(","")))+(LEN(B5)-LEN(SUBSTITUTE(B5,")","")))+(LEN(B5)-LEN(SUBSTITUTE(B5,"[","")))+(LEN(B5)-LEN(SUBSTITUTE(B5,"]","")))+(LEN(B5)-LEN(SUBSTITUTE(B5,"{","")))+(LEN(B5)-LEN(SUBSTITUTE(B5,"}",""))))&gt;0,0,1),0)</f>
        <v>1</v>
      </c>
      <c r="AL5" s="54">
        <v>0</v>
      </c>
      <c r="AM5" s="54">
        <v>0</v>
      </c>
      <c r="AN5">
        <v>1</v>
      </c>
      <c r="AO5">
        <v>1</v>
      </c>
      <c r="AP5">
        <v>1</v>
      </c>
      <c r="AQ5">
        <v>1</v>
      </c>
      <c r="AR5">
        <v>1</v>
      </c>
      <c r="AS5">
        <v>1</v>
      </c>
      <c r="AT5" s="49">
        <v>0</v>
      </c>
      <c r="AU5">
        <f t="shared" ref="AU5:AU62" si="17">IF(G5=0,0,(206.835-(84.6*(K5))-(1.015*(H5))))</f>
        <v>-5.1022727272727195</v>
      </c>
      <c r="AV5">
        <f t="shared" ref="AV5:AV62" si="18">IF(G5=0,0,(0.39*H5)+(11.8*K5)-15.59)</f>
        <v>24.901818181818182</v>
      </c>
      <c r="AW5" s="54">
        <f t="shared" ref="AW5:AW68" si="19">IF(G5=0,0,((0.0588*M5*100)-(0.296*(F5/G5)*100)-15.8))</f>
        <v>16.000909090909087</v>
      </c>
      <c r="AX5">
        <f t="shared" ref="AX5:AX62" si="20">IF(I5=0,0,(4.71*M5)+(0.5*H5)-21.43)</f>
        <v>26.582045454545458</v>
      </c>
      <c r="AY5" s="50">
        <v>1</v>
      </c>
      <c r="AZ5" s="50">
        <v>1</v>
      </c>
      <c r="BA5" s="50">
        <v>1</v>
      </c>
      <c r="BB5">
        <v>13</v>
      </c>
      <c r="BG5">
        <f t="shared" si="3"/>
        <v>45.454545454545453</v>
      </c>
      <c r="BH5" s="11">
        <f t="shared" ref="BH5:BH62" si="21">G5/200/24/60</f>
        <v>1.5277777777777777E-4</v>
      </c>
    </row>
    <row r="6" spans="1:67" ht="80" x14ac:dyDescent="0.2">
      <c r="A6" s="3">
        <v>3</v>
      </c>
      <c r="B6" s="18" t="s">
        <v>1501</v>
      </c>
      <c r="D6">
        <v>1</v>
      </c>
      <c r="E6">
        <v>0</v>
      </c>
      <c r="F6">
        <f t="shared" si="4"/>
        <v>1</v>
      </c>
      <c r="G6">
        <f t="shared" si="5"/>
        <v>32</v>
      </c>
      <c r="H6">
        <f t="shared" si="6"/>
        <v>32</v>
      </c>
      <c r="I6" s="54">
        <f t="shared" si="7"/>
        <v>177</v>
      </c>
      <c r="J6">
        <v>60</v>
      </c>
      <c r="K6">
        <f t="shared" si="8"/>
        <v>1.875</v>
      </c>
      <c r="L6">
        <f t="shared" si="9"/>
        <v>175</v>
      </c>
      <c r="M6" s="2">
        <f t="shared" si="10"/>
        <v>5.46875</v>
      </c>
      <c r="N6">
        <v>0</v>
      </c>
      <c r="O6">
        <v>0</v>
      </c>
      <c r="P6">
        <v>0</v>
      </c>
      <c r="Q6">
        <v>0</v>
      </c>
      <c r="R6" s="54">
        <v>1</v>
      </c>
      <c r="S6">
        <v>1</v>
      </c>
      <c r="T6">
        <f t="shared" si="11"/>
        <v>0</v>
      </c>
      <c r="U6">
        <v>1</v>
      </c>
      <c r="V6" s="54">
        <v>1</v>
      </c>
      <c r="W6">
        <f t="shared" si="12"/>
        <v>0</v>
      </c>
      <c r="X6">
        <f t="shared" si="13"/>
        <v>1</v>
      </c>
      <c r="Y6">
        <v>0</v>
      </c>
      <c r="Z6">
        <v>1</v>
      </c>
      <c r="AA6" s="54">
        <v>0</v>
      </c>
      <c r="AB6">
        <v>1</v>
      </c>
      <c r="AC6">
        <v>1</v>
      </c>
      <c r="AD6">
        <v>1</v>
      </c>
      <c r="AE6">
        <v>1</v>
      </c>
      <c r="AF6">
        <f t="shared" si="14"/>
        <v>2</v>
      </c>
      <c r="AG6">
        <v>0</v>
      </c>
      <c r="AH6">
        <f t="shared" si="15"/>
        <v>1</v>
      </c>
      <c r="AI6">
        <v>0</v>
      </c>
      <c r="AJ6">
        <v>1</v>
      </c>
      <c r="AK6">
        <f t="shared" si="16"/>
        <v>1</v>
      </c>
      <c r="AL6" s="54">
        <v>0</v>
      </c>
      <c r="AM6" s="54">
        <v>0</v>
      </c>
      <c r="AN6">
        <v>1</v>
      </c>
      <c r="AO6">
        <v>1</v>
      </c>
      <c r="AP6">
        <v>1</v>
      </c>
      <c r="AQ6">
        <v>1</v>
      </c>
      <c r="AR6">
        <v>1</v>
      </c>
      <c r="AS6">
        <v>1</v>
      </c>
      <c r="AT6" s="49">
        <v>1</v>
      </c>
      <c r="AU6">
        <f t="shared" si="17"/>
        <v>15.730000000000011</v>
      </c>
      <c r="AV6">
        <f t="shared" si="18"/>
        <v>19.015000000000004</v>
      </c>
      <c r="AW6" s="54">
        <f t="shared" si="19"/>
        <v>15.431249999999999</v>
      </c>
      <c r="AX6">
        <f t="shared" si="20"/>
        <v>20.3278125</v>
      </c>
      <c r="AY6" s="50">
        <v>1</v>
      </c>
      <c r="AZ6" s="50">
        <v>1</v>
      </c>
      <c r="BA6" s="50">
        <v>1</v>
      </c>
      <c r="BB6">
        <v>9</v>
      </c>
      <c r="BG6">
        <f t="shared" si="3"/>
        <v>62.5</v>
      </c>
      <c r="BH6" s="11">
        <f t="shared" si="21"/>
        <v>1.1111111111111112E-4</v>
      </c>
      <c r="BK6" s="11"/>
      <c r="BL6" s="11"/>
    </row>
    <row r="7" spans="1:67" ht="112" x14ac:dyDescent="0.2">
      <c r="A7" s="3">
        <v>4</v>
      </c>
      <c r="B7" s="19" t="s">
        <v>1520</v>
      </c>
      <c r="D7">
        <v>1</v>
      </c>
      <c r="E7">
        <v>0</v>
      </c>
      <c r="F7">
        <f t="shared" si="4"/>
        <v>1</v>
      </c>
      <c r="G7">
        <f t="shared" si="5"/>
        <v>50</v>
      </c>
      <c r="H7">
        <f t="shared" si="6"/>
        <v>50</v>
      </c>
      <c r="I7" s="54">
        <f t="shared" si="7"/>
        <v>227</v>
      </c>
      <c r="J7">
        <v>76</v>
      </c>
      <c r="K7">
        <f t="shared" si="8"/>
        <v>1.52</v>
      </c>
      <c r="L7">
        <f t="shared" si="9"/>
        <v>221</v>
      </c>
      <c r="M7" s="2">
        <f t="shared" si="10"/>
        <v>4.42</v>
      </c>
      <c r="N7">
        <v>0</v>
      </c>
      <c r="O7">
        <v>0</v>
      </c>
      <c r="P7">
        <v>0</v>
      </c>
      <c r="Q7">
        <v>0</v>
      </c>
      <c r="R7" s="54">
        <v>1</v>
      </c>
      <c r="S7">
        <v>1</v>
      </c>
      <c r="T7">
        <f t="shared" si="11"/>
        <v>0</v>
      </c>
      <c r="U7">
        <v>1</v>
      </c>
      <c r="V7" s="54">
        <v>1</v>
      </c>
      <c r="W7">
        <f t="shared" si="12"/>
        <v>0</v>
      </c>
      <c r="X7">
        <f t="shared" si="13"/>
        <v>1</v>
      </c>
      <c r="Y7">
        <v>0</v>
      </c>
      <c r="Z7">
        <v>1</v>
      </c>
      <c r="AA7" s="54">
        <v>1</v>
      </c>
      <c r="AB7">
        <v>1</v>
      </c>
      <c r="AC7">
        <v>1</v>
      </c>
      <c r="AD7">
        <v>1</v>
      </c>
      <c r="AE7">
        <v>0</v>
      </c>
      <c r="AF7">
        <f t="shared" si="14"/>
        <v>6</v>
      </c>
      <c r="AG7">
        <v>0</v>
      </c>
      <c r="AH7">
        <f t="shared" si="15"/>
        <v>1</v>
      </c>
      <c r="AI7">
        <v>0</v>
      </c>
      <c r="AJ7">
        <v>0</v>
      </c>
      <c r="AK7">
        <f t="shared" si="16"/>
        <v>1</v>
      </c>
      <c r="AL7">
        <v>1</v>
      </c>
      <c r="AM7" s="54">
        <v>0</v>
      </c>
      <c r="AN7">
        <v>1</v>
      </c>
      <c r="AO7">
        <v>1</v>
      </c>
      <c r="AP7">
        <v>1</v>
      </c>
      <c r="AQ7">
        <v>1</v>
      </c>
      <c r="AR7">
        <v>1</v>
      </c>
      <c r="AS7">
        <v>0</v>
      </c>
      <c r="AT7" s="49">
        <v>1</v>
      </c>
      <c r="AU7">
        <f t="shared" si="17"/>
        <v>27.493000000000031</v>
      </c>
      <c r="AV7">
        <f t="shared" si="18"/>
        <v>21.846</v>
      </c>
      <c r="AW7" s="54">
        <f t="shared" si="19"/>
        <v>9.5975999999999964</v>
      </c>
      <c r="AX7">
        <f t="shared" si="20"/>
        <v>24.388200000000005</v>
      </c>
      <c r="AY7" s="50">
        <v>1</v>
      </c>
      <c r="AZ7" s="50">
        <v>1</v>
      </c>
      <c r="BA7" s="50">
        <v>1</v>
      </c>
      <c r="BB7">
        <v>7</v>
      </c>
      <c r="BG7">
        <f t="shared" si="3"/>
        <v>120</v>
      </c>
      <c r="BH7" s="11">
        <f t="shared" si="21"/>
        <v>1.7361111111111109E-4</v>
      </c>
    </row>
    <row r="8" spans="1:67" ht="144" x14ac:dyDescent="0.2">
      <c r="A8" s="3">
        <v>5</v>
      </c>
      <c r="B8" s="19" t="s">
        <v>1521</v>
      </c>
      <c r="D8">
        <v>1</v>
      </c>
      <c r="E8">
        <v>0</v>
      </c>
      <c r="F8">
        <f t="shared" si="4"/>
        <v>1</v>
      </c>
      <c r="G8">
        <f t="shared" si="5"/>
        <v>60</v>
      </c>
      <c r="H8">
        <f t="shared" si="6"/>
        <v>60</v>
      </c>
      <c r="I8" s="54">
        <f t="shared" si="7"/>
        <v>307</v>
      </c>
      <c r="J8">
        <v>99</v>
      </c>
      <c r="K8">
        <f t="shared" si="8"/>
        <v>1.65</v>
      </c>
      <c r="L8">
        <f t="shared" si="9"/>
        <v>297</v>
      </c>
      <c r="M8" s="2">
        <f t="shared" si="10"/>
        <v>4.95</v>
      </c>
      <c r="N8">
        <v>0</v>
      </c>
      <c r="O8">
        <v>0</v>
      </c>
      <c r="P8">
        <v>0</v>
      </c>
      <c r="Q8">
        <v>0</v>
      </c>
      <c r="R8" s="54">
        <v>1</v>
      </c>
      <c r="S8">
        <v>1</v>
      </c>
      <c r="T8">
        <f t="shared" si="11"/>
        <v>0</v>
      </c>
      <c r="U8">
        <v>1</v>
      </c>
      <c r="V8" s="54">
        <v>1</v>
      </c>
      <c r="W8">
        <f t="shared" si="12"/>
        <v>0</v>
      </c>
      <c r="X8">
        <f t="shared" si="13"/>
        <v>1</v>
      </c>
      <c r="Y8">
        <v>0</v>
      </c>
      <c r="Z8">
        <v>1</v>
      </c>
      <c r="AA8" s="54">
        <v>0</v>
      </c>
      <c r="AB8">
        <v>1</v>
      </c>
      <c r="AC8">
        <v>1</v>
      </c>
      <c r="AD8">
        <v>1</v>
      </c>
      <c r="AE8">
        <v>0</v>
      </c>
      <c r="AF8">
        <f t="shared" si="14"/>
        <v>10</v>
      </c>
      <c r="AG8">
        <v>0</v>
      </c>
      <c r="AH8">
        <f t="shared" si="15"/>
        <v>1</v>
      </c>
      <c r="AI8">
        <v>0</v>
      </c>
      <c r="AJ8">
        <v>0</v>
      </c>
      <c r="AK8">
        <f t="shared" si="16"/>
        <v>1</v>
      </c>
      <c r="AL8">
        <v>1</v>
      </c>
      <c r="AM8" s="54">
        <v>0</v>
      </c>
      <c r="AN8">
        <v>1</v>
      </c>
      <c r="AO8">
        <v>1</v>
      </c>
      <c r="AP8">
        <v>1</v>
      </c>
      <c r="AQ8">
        <v>1</v>
      </c>
      <c r="AR8">
        <v>1</v>
      </c>
      <c r="AS8">
        <v>1</v>
      </c>
      <c r="AT8" s="49">
        <v>1</v>
      </c>
      <c r="AU8">
        <f t="shared" si="17"/>
        <v>6.3450000000000415</v>
      </c>
      <c r="AV8">
        <f t="shared" si="18"/>
        <v>27.280000000000005</v>
      </c>
      <c r="AW8" s="54">
        <f t="shared" si="19"/>
        <v>12.812666666666665</v>
      </c>
      <c r="AX8">
        <f t="shared" si="20"/>
        <v>31.884499999999996</v>
      </c>
      <c r="AY8" s="50">
        <v>1</v>
      </c>
      <c r="AZ8" s="50">
        <v>1</v>
      </c>
      <c r="BA8" s="50">
        <v>1</v>
      </c>
      <c r="BB8">
        <v>11</v>
      </c>
      <c r="BG8">
        <f t="shared" si="3"/>
        <v>166.66666666666666</v>
      </c>
      <c r="BH8" s="11">
        <f t="shared" si="21"/>
        <v>2.0833333333333332E-4</v>
      </c>
    </row>
    <row r="9" spans="1:67" ht="144" x14ac:dyDescent="0.2">
      <c r="A9" s="3">
        <v>6</v>
      </c>
      <c r="B9" s="19" t="s">
        <v>1522</v>
      </c>
      <c r="D9">
        <v>1</v>
      </c>
      <c r="E9">
        <v>0</v>
      </c>
      <c r="F9">
        <f t="shared" si="4"/>
        <v>1</v>
      </c>
      <c r="G9">
        <f t="shared" si="5"/>
        <v>69</v>
      </c>
      <c r="H9">
        <f t="shared" si="6"/>
        <v>69</v>
      </c>
      <c r="I9" s="54">
        <f t="shared" si="7"/>
        <v>298</v>
      </c>
      <c r="J9">
        <v>95</v>
      </c>
      <c r="K9">
        <f t="shared" si="8"/>
        <v>1.3768115942028984</v>
      </c>
      <c r="L9">
        <f t="shared" si="9"/>
        <v>289</v>
      </c>
      <c r="M9" s="2">
        <f t="shared" si="10"/>
        <v>4.1884057971014492</v>
      </c>
      <c r="N9">
        <v>0</v>
      </c>
      <c r="O9">
        <v>0</v>
      </c>
      <c r="P9">
        <v>0</v>
      </c>
      <c r="Q9">
        <v>0</v>
      </c>
      <c r="R9" s="54">
        <v>0</v>
      </c>
      <c r="S9">
        <v>1</v>
      </c>
      <c r="T9">
        <f t="shared" si="11"/>
        <v>0</v>
      </c>
      <c r="U9">
        <v>1</v>
      </c>
      <c r="V9" s="54">
        <v>1</v>
      </c>
      <c r="W9">
        <f t="shared" si="12"/>
        <v>0</v>
      </c>
      <c r="X9">
        <f t="shared" si="13"/>
        <v>1</v>
      </c>
      <c r="Y9">
        <v>0</v>
      </c>
      <c r="Z9">
        <v>1</v>
      </c>
      <c r="AA9" s="54">
        <v>1</v>
      </c>
      <c r="AB9">
        <v>1</v>
      </c>
      <c r="AC9">
        <v>1</v>
      </c>
      <c r="AD9">
        <v>1</v>
      </c>
      <c r="AE9">
        <v>1</v>
      </c>
      <c r="AF9">
        <f t="shared" si="14"/>
        <v>9</v>
      </c>
      <c r="AG9">
        <v>1</v>
      </c>
      <c r="AH9">
        <f t="shared" si="15"/>
        <v>1</v>
      </c>
      <c r="AI9">
        <v>0</v>
      </c>
      <c r="AJ9">
        <v>0</v>
      </c>
      <c r="AK9">
        <f t="shared" si="16"/>
        <v>1</v>
      </c>
      <c r="AL9">
        <v>1</v>
      </c>
      <c r="AM9" s="54">
        <v>0</v>
      </c>
      <c r="AN9">
        <v>1</v>
      </c>
      <c r="AO9">
        <v>1</v>
      </c>
      <c r="AP9">
        <v>1</v>
      </c>
      <c r="AQ9">
        <v>1</v>
      </c>
      <c r="AR9">
        <v>1</v>
      </c>
      <c r="AS9">
        <v>1</v>
      </c>
      <c r="AT9" s="49">
        <v>1</v>
      </c>
      <c r="AU9">
        <f t="shared" si="17"/>
        <v>20.321739130434807</v>
      </c>
      <c r="AV9">
        <f t="shared" si="18"/>
        <v>27.5663768115942</v>
      </c>
      <c r="AW9" s="54">
        <f t="shared" si="19"/>
        <v>8.3988405797101429</v>
      </c>
      <c r="AX9">
        <f t="shared" si="20"/>
        <v>32.797391304347826</v>
      </c>
      <c r="AY9" s="50">
        <v>1</v>
      </c>
      <c r="AZ9" s="50">
        <v>1</v>
      </c>
      <c r="BA9" s="50">
        <v>1</v>
      </c>
      <c r="BB9">
        <v>11</v>
      </c>
      <c r="BG9">
        <f t="shared" si="3"/>
        <v>130.43478260869566</v>
      </c>
      <c r="BH9" s="11">
        <f t="shared" si="21"/>
        <v>2.3958333333333332E-4</v>
      </c>
    </row>
    <row r="10" spans="1:67" ht="64" x14ac:dyDescent="0.2">
      <c r="A10" s="3">
        <v>7</v>
      </c>
      <c r="B10" s="18" t="s">
        <v>1502</v>
      </c>
      <c r="D10">
        <v>1</v>
      </c>
      <c r="E10">
        <v>1</v>
      </c>
      <c r="F10">
        <f t="shared" si="4"/>
        <v>1</v>
      </c>
      <c r="G10">
        <f t="shared" si="5"/>
        <v>27</v>
      </c>
      <c r="H10">
        <f t="shared" si="6"/>
        <v>27</v>
      </c>
      <c r="I10" s="54">
        <f t="shared" si="7"/>
        <v>147</v>
      </c>
      <c r="J10">
        <v>51</v>
      </c>
      <c r="K10">
        <f t="shared" si="8"/>
        <v>1.8888888888888888</v>
      </c>
      <c r="L10">
        <f t="shared" si="9"/>
        <v>146</v>
      </c>
      <c r="M10" s="2">
        <f t="shared" si="10"/>
        <v>5.4074074074074074</v>
      </c>
      <c r="N10">
        <v>0</v>
      </c>
      <c r="O10">
        <v>0</v>
      </c>
      <c r="P10">
        <v>0</v>
      </c>
      <c r="Q10">
        <v>1</v>
      </c>
      <c r="R10" s="54">
        <v>1</v>
      </c>
      <c r="S10">
        <v>1</v>
      </c>
      <c r="T10">
        <f t="shared" si="11"/>
        <v>1</v>
      </c>
      <c r="U10">
        <v>1</v>
      </c>
      <c r="V10" s="54">
        <v>1</v>
      </c>
      <c r="W10">
        <f t="shared" si="12"/>
        <v>0</v>
      </c>
      <c r="X10">
        <f t="shared" si="13"/>
        <v>1</v>
      </c>
      <c r="Y10">
        <v>1</v>
      </c>
      <c r="Z10">
        <v>0</v>
      </c>
      <c r="AA10" s="54">
        <v>1</v>
      </c>
      <c r="AB10">
        <v>1</v>
      </c>
      <c r="AC10">
        <v>1</v>
      </c>
      <c r="AD10">
        <v>1</v>
      </c>
      <c r="AE10">
        <v>1</v>
      </c>
      <c r="AF10">
        <f t="shared" si="14"/>
        <v>1</v>
      </c>
      <c r="AG10">
        <v>1</v>
      </c>
      <c r="AH10">
        <f t="shared" si="15"/>
        <v>1</v>
      </c>
      <c r="AI10">
        <v>0</v>
      </c>
      <c r="AJ10">
        <v>1</v>
      </c>
      <c r="AK10">
        <f t="shared" si="16"/>
        <v>1</v>
      </c>
      <c r="AL10">
        <v>1</v>
      </c>
      <c r="AM10">
        <v>0</v>
      </c>
      <c r="AN10">
        <v>1</v>
      </c>
      <c r="AO10">
        <v>1</v>
      </c>
      <c r="AP10">
        <v>1</v>
      </c>
      <c r="AQ10">
        <v>1</v>
      </c>
      <c r="AR10">
        <v>1</v>
      </c>
      <c r="AS10" s="54">
        <v>0</v>
      </c>
      <c r="AT10" s="49">
        <v>1</v>
      </c>
      <c r="AU10">
        <f t="shared" si="17"/>
        <v>19.630000000000027</v>
      </c>
      <c r="AV10">
        <f t="shared" si="18"/>
        <v>17.228888888888893</v>
      </c>
      <c r="AW10" s="54">
        <f t="shared" si="19"/>
        <v>14.89925925925926</v>
      </c>
      <c r="AX10">
        <f t="shared" si="20"/>
        <v>17.538888888888884</v>
      </c>
      <c r="AY10" s="50">
        <v>1</v>
      </c>
      <c r="AZ10" s="50">
        <v>1</v>
      </c>
      <c r="BA10" s="50">
        <v>1</v>
      </c>
      <c r="BB10">
        <v>7</v>
      </c>
      <c r="BG10">
        <f t="shared" si="3"/>
        <v>37.037037037037038</v>
      </c>
      <c r="BH10" s="11">
        <f t="shared" si="21"/>
        <v>9.3750000000000016E-5</v>
      </c>
    </row>
    <row r="11" spans="1:67" ht="96" x14ac:dyDescent="0.2">
      <c r="A11" s="3">
        <v>8</v>
      </c>
      <c r="B11" s="18" t="s">
        <v>1503</v>
      </c>
      <c r="D11">
        <v>1</v>
      </c>
      <c r="E11">
        <v>1</v>
      </c>
      <c r="F11">
        <f t="shared" si="4"/>
        <v>1</v>
      </c>
      <c r="G11">
        <f t="shared" si="5"/>
        <v>36</v>
      </c>
      <c r="H11">
        <f t="shared" si="6"/>
        <v>36</v>
      </c>
      <c r="I11" s="54">
        <f t="shared" si="7"/>
        <v>203</v>
      </c>
      <c r="J11">
        <v>63</v>
      </c>
      <c r="K11">
        <f t="shared" si="8"/>
        <v>1.75</v>
      </c>
      <c r="L11">
        <f t="shared" si="9"/>
        <v>195</v>
      </c>
      <c r="M11" s="2">
        <f t="shared" si="10"/>
        <v>5.416666666666667</v>
      </c>
      <c r="N11">
        <v>0</v>
      </c>
      <c r="O11">
        <v>0</v>
      </c>
      <c r="P11">
        <v>0</v>
      </c>
      <c r="Q11">
        <v>0</v>
      </c>
      <c r="R11" s="54">
        <v>1</v>
      </c>
      <c r="S11">
        <v>1</v>
      </c>
      <c r="T11">
        <f t="shared" si="11"/>
        <v>0</v>
      </c>
      <c r="U11">
        <v>1</v>
      </c>
      <c r="V11" s="54">
        <v>1</v>
      </c>
      <c r="W11">
        <f t="shared" si="12"/>
        <v>0</v>
      </c>
      <c r="X11">
        <f t="shared" si="13"/>
        <v>1</v>
      </c>
      <c r="Y11">
        <v>1</v>
      </c>
      <c r="Z11">
        <v>1</v>
      </c>
      <c r="AA11" s="54">
        <v>1</v>
      </c>
      <c r="AB11">
        <v>1</v>
      </c>
      <c r="AC11">
        <v>1</v>
      </c>
      <c r="AD11">
        <v>0</v>
      </c>
      <c r="AE11">
        <v>0</v>
      </c>
      <c r="AF11">
        <f t="shared" si="14"/>
        <v>8</v>
      </c>
      <c r="AG11">
        <v>1</v>
      </c>
      <c r="AH11">
        <f t="shared" si="15"/>
        <v>0</v>
      </c>
      <c r="AI11">
        <v>0</v>
      </c>
      <c r="AJ11">
        <v>0</v>
      </c>
      <c r="AK11">
        <f t="shared" si="16"/>
        <v>0</v>
      </c>
      <c r="AL11">
        <v>1</v>
      </c>
      <c r="AM11">
        <v>1</v>
      </c>
      <c r="AN11">
        <v>1</v>
      </c>
      <c r="AO11">
        <v>1</v>
      </c>
      <c r="AP11">
        <v>1</v>
      </c>
      <c r="AQ11">
        <v>1</v>
      </c>
      <c r="AR11">
        <v>1</v>
      </c>
      <c r="AS11">
        <v>1</v>
      </c>
      <c r="AT11" s="49">
        <v>1</v>
      </c>
      <c r="AU11">
        <f t="shared" si="17"/>
        <v>22.245000000000026</v>
      </c>
      <c r="AV11">
        <f t="shared" si="18"/>
        <v>19.100000000000005</v>
      </c>
      <c r="AW11" s="54">
        <f t="shared" si="19"/>
        <v>15.227777777777778</v>
      </c>
      <c r="AX11">
        <f t="shared" si="20"/>
        <v>22.082500000000003</v>
      </c>
      <c r="AY11" s="50">
        <v>1</v>
      </c>
      <c r="AZ11" s="50">
        <v>1</v>
      </c>
      <c r="BA11" s="50">
        <v>1</v>
      </c>
      <c r="BB11">
        <v>10</v>
      </c>
      <c r="BG11">
        <f t="shared" si="3"/>
        <v>222.2222222222222</v>
      </c>
      <c r="BH11" s="11">
        <f t="shared" si="21"/>
        <v>1.25E-4</v>
      </c>
    </row>
    <row r="12" spans="1:67" ht="80" x14ac:dyDescent="0.2">
      <c r="A12" s="3">
        <v>9</v>
      </c>
      <c r="B12" s="18" t="s">
        <v>1504</v>
      </c>
      <c r="D12">
        <v>1</v>
      </c>
      <c r="E12">
        <v>1</v>
      </c>
      <c r="F12">
        <f t="shared" si="4"/>
        <v>1</v>
      </c>
      <c r="G12">
        <f t="shared" si="5"/>
        <v>32</v>
      </c>
      <c r="H12">
        <f t="shared" si="6"/>
        <v>32</v>
      </c>
      <c r="I12" s="54">
        <f t="shared" si="7"/>
        <v>186</v>
      </c>
      <c r="J12">
        <v>60</v>
      </c>
      <c r="K12">
        <f t="shared" si="8"/>
        <v>1.875</v>
      </c>
      <c r="L12">
        <f t="shared" si="9"/>
        <v>182</v>
      </c>
      <c r="M12" s="2">
        <f t="shared" si="10"/>
        <v>5.6875</v>
      </c>
      <c r="N12">
        <v>0</v>
      </c>
      <c r="O12">
        <v>0</v>
      </c>
      <c r="P12">
        <v>0</v>
      </c>
      <c r="Q12">
        <v>0</v>
      </c>
      <c r="R12" s="54">
        <v>1</v>
      </c>
      <c r="S12">
        <v>1</v>
      </c>
      <c r="T12">
        <f t="shared" si="11"/>
        <v>0</v>
      </c>
      <c r="U12">
        <v>1</v>
      </c>
      <c r="V12" s="54">
        <v>1</v>
      </c>
      <c r="W12">
        <f t="shared" si="12"/>
        <v>0</v>
      </c>
      <c r="X12">
        <f t="shared" si="13"/>
        <v>1</v>
      </c>
      <c r="Y12">
        <v>1</v>
      </c>
      <c r="Z12">
        <v>1</v>
      </c>
      <c r="AA12" s="54">
        <v>0</v>
      </c>
      <c r="AB12">
        <v>1</v>
      </c>
      <c r="AC12">
        <v>1</v>
      </c>
      <c r="AD12" s="54">
        <v>0</v>
      </c>
      <c r="AE12">
        <v>0</v>
      </c>
      <c r="AF12">
        <f t="shared" si="14"/>
        <v>4</v>
      </c>
      <c r="AG12">
        <v>1</v>
      </c>
      <c r="AH12">
        <f t="shared" si="15"/>
        <v>0</v>
      </c>
      <c r="AI12">
        <v>0</v>
      </c>
      <c r="AJ12">
        <v>0</v>
      </c>
      <c r="AK12">
        <f t="shared" si="16"/>
        <v>1</v>
      </c>
      <c r="AL12">
        <v>1</v>
      </c>
      <c r="AM12">
        <v>1</v>
      </c>
      <c r="AN12">
        <v>1</v>
      </c>
      <c r="AO12">
        <v>0</v>
      </c>
      <c r="AP12">
        <v>1</v>
      </c>
      <c r="AQ12">
        <v>1</v>
      </c>
      <c r="AR12">
        <v>1</v>
      </c>
      <c r="AS12">
        <v>1</v>
      </c>
      <c r="AT12" s="49">
        <v>1</v>
      </c>
      <c r="AU12">
        <f t="shared" si="17"/>
        <v>15.730000000000011</v>
      </c>
      <c r="AV12">
        <f t="shared" si="18"/>
        <v>19.015000000000004</v>
      </c>
      <c r="AW12" s="54">
        <f t="shared" si="19"/>
        <v>16.717499999999998</v>
      </c>
      <c r="AX12">
        <f t="shared" si="20"/>
        <v>21.358125000000001</v>
      </c>
      <c r="AY12" s="50">
        <v>1</v>
      </c>
      <c r="AZ12" s="50">
        <v>1</v>
      </c>
      <c r="BA12" s="50">
        <v>1</v>
      </c>
      <c r="BB12">
        <v>7</v>
      </c>
      <c r="BG12">
        <f t="shared" si="3"/>
        <v>125</v>
      </c>
      <c r="BH12" s="11">
        <f t="shared" si="21"/>
        <v>1.1111111111111112E-4</v>
      </c>
    </row>
    <row r="13" spans="1:67" ht="64" x14ac:dyDescent="0.2">
      <c r="A13" s="3">
        <v>10</v>
      </c>
      <c r="B13" s="18" t="s">
        <v>1505</v>
      </c>
      <c r="D13">
        <v>1</v>
      </c>
      <c r="E13">
        <v>1</v>
      </c>
      <c r="F13">
        <f t="shared" si="4"/>
        <v>1</v>
      </c>
      <c r="G13">
        <f t="shared" si="5"/>
        <v>26</v>
      </c>
      <c r="H13">
        <f t="shared" si="6"/>
        <v>26</v>
      </c>
      <c r="I13" s="54">
        <f t="shared" si="7"/>
        <v>137</v>
      </c>
      <c r="J13">
        <v>44</v>
      </c>
      <c r="K13">
        <f t="shared" si="8"/>
        <v>1.6923076923076923</v>
      </c>
      <c r="L13">
        <f t="shared" si="9"/>
        <v>136</v>
      </c>
      <c r="M13" s="2">
        <f t="shared" si="10"/>
        <v>5.2307692307692308</v>
      </c>
      <c r="N13">
        <v>0</v>
      </c>
      <c r="O13">
        <v>0</v>
      </c>
      <c r="P13">
        <v>0</v>
      </c>
      <c r="Q13">
        <v>0</v>
      </c>
      <c r="R13" s="54">
        <v>1</v>
      </c>
      <c r="S13">
        <v>1</v>
      </c>
      <c r="T13">
        <f t="shared" si="11"/>
        <v>0</v>
      </c>
      <c r="U13">
        <v>1</v>
      </c>
      <c r="V13" s="54">
        <v>1</v>
      </c>
      <c r="W13">
        <f t="shared" si="12"/>
        <v>0</v>
      </c>
      <c r="X13">
        <f t="shared" si="13"/>
        <v>1</v>
      </c>
      <c r="Y13">
        <v>0</v>
      </c>
      <c r="Z13">
        <v>1</v>
      </c>
      <c r="AA13" s="54">
        <v>1</v>
      </c>
      <c r="AB13">
        <v>1</v>
      </c>
      <c r="AC13">
        <v>1</v>
      </c>
      <c r="AD13" s="54">
        <v>0</v>
      </c>
      <c r="AE13">
        <v>0</v>
      </c>
      <c r="AF13">
        <f t="shared" si="14"/>
        <v>1</v>
      </c>
      <c r="AG13">
        <v>0</v>
      </c>
      <c r="AH13">
        <f t="shared" si="15"/>
        <v>1</v>
      </c>
      <c r="AI13">
        <v>0</v>
      </c>
      <c r="AJ13">
        <v>0</v>
      </c>
      <c r="AK13">
        <f t="shared" si="16"/>
        <v>1</v>
      </c>
      <c r="AL13">
        <v>1</v>
      </c>
      <c r="AM13">
        <v>1</v>
      </c>
      <c r="AN13">
        <v>1</v>
      </c>
      <c r="AO13">
        <v>1</v>
      </c>
      <c r="AP13">
        <v>1</v>
      </c>
      <c r="AQ13">
        <v>1</v>
      </c>
      <c r="AR13">
        <v>1</v>
      </c>
      <c r="AS13">
        <v>1</v>
      </c>
      <c r="AT13" s="49">
        <v>1</v>
      </c>
      <c r="AU13">
        <f t="shared" si="17"/>
        <v>37.275769230769257</v>
      </c>
      <c r="AV13">
        <f t="shared" si="18"/>
        <v>14.51923076923077</v>
      </c>
      <c r="AW13" s="54">
        <f t="shared" si="19"/>
        <v>13.818461538461538</v>
      </c>
      <c r="AX13">
        <f t="shared" si="20"/>
        <v>16.206923076923076</v>
      </c>
      <c r="AY13" s="50">
        <v>1</v>
      </c>
      <c r="AZ13" s="50">
        <v>1</v>
      </c>
      <c r="BA13" s="50">
        <v>1</v>
      </c>
      <c r="BB13">
        <v>7</v>
      </c>
      <c r="BG13">
        <f t="shared" si="3"/>
        <v>38.461538461538467</v>
      </c>
      <c r="BH13" s="11">
        <f t="shared" si="21"/>
        <v>9.0277777777777787E-5</v>
      </c>
    </row>
    <row r="14" spans="1:67" ht="144" x14ac:dyDescent="0.2">
      <c r="A14" s="3">
        <v>11</v>
      </c>
      <c r="B14" s="18" t="s">
        <v>1506</v>
      </c>
      <c r="D14">
        <v>1</v>
      </c>
      <c r="E14">
        <v>1</v>
      </c>
      <c r="F14">
        <f t="shared" si="4"/>
        <v>1</v>
      </c>
      <c r="G14">
        <f t="shared" si="5"/>
        <v>54</v>
      </c>
      <c r="H14">
        <f t="shared" si="6"/>
        <v>54</v>
      </c>
      <c r="I14" s="54">
        <f t="shared" si="7"/>
        <v>304</v>
      </c>
      <c r="J14">
        <v>98</v>
      </c>
      <c r="K14">
        <f t="shared" si="8"/>
        <v>1.8148148148148149</v>
      </c>
      <c r="L14">
        <f t="shared" si="9"/>
        <v>299</v>
      </c>
      <c r="M14" s="2">
        <f t="shared" si="10"/>
        <v>5.5370370370370372</v>
      </c>
      <c r="N14">
        <v>0</v>
      </c>
      <c r="O14">
        <v>0</v>
      </c>
      <c r="P14">
        <v>0</v>
      </c>
      <c r="Q14">
        <v>0</v>
      </c>
      <c r="R14" s="54">
        <v>1</v>
      </c>
      <c r="S14">
        <v>1</v>
      </c>
      <c r="T14">
        <f t="shared" si="11"/>
        <v>0</v>
      </c>
      <c r="U14">
        <v>1</v>
      </c>
      <c r="V14" s="54">
        <v>1</v>
      </c>
      <c r="W14">
        <f t="shared" si="12"/>
        <v>0</v>
      </c>
      <c r="X14">
        <f t="shared" si="13"/>
        <v>1</v>
      </c>
      <c r="Y14">
        <v>0</v>
      </c>
      <c r="Z14">
        <v>1</v>
      </c>
      <c r="AA14" s="54">
        <v>1</v>
      </c>
      <c r="AB14">
        <v>1</v>
      </c>
      <c r="AC14">
        <v>1</v>
      </c>
      <c r="AD14" s="54">
        <v>0</v>
      </c>
      <c r="AE14">
        <v>0</v>
      </c>
      <c r="AF14">
        <f t="shared" si="14"/>
        <v>5</v>
      </c>
      <c r="AG14">
        <v>0</v>
      </c>
      <c r="AH14">
        <f t="shared" si="15"/>
        <v>1</v>
      </c>
      <c r="AI14">
        <v>0</v>
      </c>
      <c r="AJ14">
        <v>0</v>
      </c>
      <c r="AK14">
        <f t="shared" si="16"/>
        <v>1</v>
      </c>
      <c r="AL14">
        <v>0</v>
      </c>
      <c r="AM14">
        <v>1</v>
      </c>
      <c r="AN14">
        <v>0</v>
      </c>
      <c r="AO14">
        <v>1</v>
      </c>
      <c r="AP14">
        <v>1</v>
      </c>
      <c r="AQ14">
        <v>1</v>
      </c>
      <c r="AR14">
        <v>1</v>
      </c>
      <c r="AS14">
        <v>1</v>
      </c>
      <c r="AT14" s="49">
        <v>1</v>
      </c>
      <c r="AU14">
        <f t="shared" si="17"/>
        <v>-1.5083333333333186</v>
      </c>
      <c r="AV14">
        <f t="shared" si="18"/>
        <v>26.88481481481482</v>
      </c>
      <c r="AW14" s="54">
        <f t="shared" si="19"/>
        <v>16.209629629629628</v>
      </c>
      <c r="AX14">
        <f t="shared" si="20"/>
        <v>31.649444444444448</v>
      </c>
      <c r="AY14" s="50">
        <v>1</v>
      </c>
      <c r="AZ14" s="50">
        <v>1</v>
      </c>
      <c r="BA14" s="50">
        <v>1</v>
      </c>
      <c r="BB14">
        <v>16</v>
      </c>
      <c r="BG14">
        <f t="shared" si="3"/>
        <v>92.592592592592581</v>
      </c>
      <c r="BH14" s="11">
        <f t="shared" si="21"/>
        <v>1.8750000000000003E-4</v>
      </c>
    </row>
    <row r="15" spans="1:67" ht="144" x14ac:dyDescent="0.2">
      <c r="A15" s="3">
        <v>12</v>
      </c>
      <c r="B15" s="19" t="s">
        <v>1518</v>
      </c>
      <c r="D15">
        <v>1</v>
      </c>
      <c r="E15">
        <v>1</v>
      </c>
      <c r="F15">
        <f t="shared" si="4"/>
        <v>2</v>
      </c>
      <c r="G15">
        <f t="shared" si="5"/>
        <v>59</v>
      </c>
      <c r="H15">
        <f t="shared" si="6"/>
        <v>29.5</v>
      </c>
      <c r="I15" s="54">
        <f t="shared" si="7"/>
        <v>302</v>
      </c>
      <c r="J15">
        <v>101</v>
      </c>
      <c r="K15">
        <f t="shared" si="8"/>
        <v>1.7118644067796611</v>
      </c>
      <c r="L15">
        <f t="shared" si="9"/>
        <v>295</v>
      </c>
      <c r="M15" s="2">
        <f t="shared" si="10"/>
        <v>5</v>
      </c>
      <c r="N15">
        <v>0</v>
      </c>
      <c r="O15">
        <v>0</v>
      </c>
      <c r="P15">
        <v>0</v>
      </c>
      <c r="Q15">
        <v>0</v>
      </c>
      <c r="R15" s="54">
        <v>1</v>
      </c>
      <c r="S15">
        <v>1</v>
      </c>
      <c r="T15">
        <f t="shared" si="11"/>
        <v>0</v>
      </c>
      <c r="U15">
        <v>1</v>
      </c>
      <c r="V15" s="54">
        <v>1</v>
      </c>
      <c r="W15">
        <f t="shared" si="12"/>
        <v>0</v>
      </c>
      <c r="X15">
        <f t="shared" si="13"/>
        <v>1</v>
      </c>
      <c r="Y15">
        <v>0</v>
      </c>
      <c r="Z15">
        <v>1</v>
      </c>
      <c r="AA15" s="54">
        <v>1</v>
      </c>
      <c r="AB15">
        <v>1</v>
      </c>
      <c r="AC15">
        <v>1</v>
      </c>
      <c r="AD15">
        <v>1</v>
      </c>
      <c r="AE15">
        <v>1</v>
      </c>
      <c r="AF15">
        <f t="shared" si="14"/>
        <v>7</v>
      </c>
      <c r="AG15">
        <v>1</v>
      </c>
      <c r="AH15">
        <f t="shared" si="15"/>
        <v>1</v>
      </c>
      <c r="AI15">
        <v>0</v>
      </c>
      <c r="AJ15">
        <v>1</v>
      </c>
      <c r="AK15">
        <f t="shared" si="16"/>
        <v>1</v>
      </c>
      <c r="AL15">
        <v>1</v>
      </c>
      <c r="AM15">
        <v>1</v>
      </c>
      <c r="AN15">
        <v>1</v>
      </c>
      <c r="AO15">
        <v>1</v>
      </c>
      <c r="AP15">
        <v>1</v>
      </c>
      <c r="AQ15">
        <v>1</v>
      </c>
      <c r="AR15">
        <v>1</v>
      </c>
      <c r="AS15">
        <v>1</v>
      </c>
      <c r="AT15" s="49">
        <v>1</v>
      </c>
      <c r="AU15">
        <f t="shared" si="17"/>
        <v>32.068771186440699</v>
      </c>
      <c r="AV15">
        <f t="shared" si="18"/>
        <v>16.115000000000006</v>
      </c>
      <c r="AW15" s="54">
        <f t="shared" si="19"/>
        <v>12.596610169491523</v>
      </c>
      <c r="AX15">
        <f t="shared" si="20"/>
        <v>16.869999999999997</v>
      </c>
      <c r="AY15" s="50">
        <v>0</v>
      </c>
      <c r="AZ15" s="50">
        <v>1</v>
      </c>
      <c r="BA15" s="50">
        <v>1</v>
      </c>
      <c r="BB15">
        <v>13</v>
      </c>
      <c r="BG15">
        <f t="shared" si="3"/>
        <v>118.64406779661017</v>
      </c>
      <c r="BH15" s="11">
        <f t="shared" si="21"/>
        <v>2.0486111111111109E-4</v>
      </c>
    </row>
    <row r="16" spans="1:67" ht="160" x14ac:dyDescent="0.2">
      <c r="A16" s="3">
        <v>13</v>
      </c>
      <c r="B16" s="18" t="s">
        <v>1507</v>
      </c>
      <c r="D16">
        <v>1</v>
      </c>
      <c r="E16">
        <v>1</v>
      </c>
      <c r="F16">
        <f t="shared" si="4"/>
        <v>3</v>
      </c>
      <c r="G16">
        <f t="shared" si="5"/>
        <v>69</v>
      </c>
      <c r="H16">
        <f t="shared" si="6"/>
        <v>23</v>
      </c>
      <c r="I16" s="54">
        <f t="shared" si="7"/>
        <v>351</v>
      </c>
      <c r="J16">
        <v>118</v>
      </c>
      <c r="K16">
        <f t="shared" si="8"/>
        <v>1.7101449275362319</v>
      </c>
      <c r="L16">
        <f t="shared" si="9"/>
        <v>345</v>
      </c>
      <c r="M16" s="2">
        <f t="shared" si="10"/>
        <v>5</v>
      </c>
      <c r="N16">
        <v>0</v>
      </c>
      <c r="O16">
        <v>1</v>
      </c>
      <c r="P16">
        <v>1</v>
      </c>
      <c r="Q16">
        <v>1</v>
      </c>
      <c r="R16" s="54">
        <v>0</v>
      </c>
      <c r="S16">
        <v>1</v>
      </c>
      <c r="T16">
        <f t="shared" si="11"/>
        <v>0</v>
      </c>
      <c r="U16">
        <v>1</v>
      </c>
      <c r="V16" s="54">
        <v>1</v>
      </c>
      <c r="W16">
        <f t="shared" si="12"/>
        <v>0</v>
      </c>
      <c r="X16">
        <f t="shared" si="13"/>
        <v>1</v>
      </c>
      <c r="Y16">
        <v>0</v>
      </c>
      <c r="Z16">
        <v>1</v>
      </c>
      <c r="AA16" s="54">
        <v>0</v>
      </c>
      <c r="AB16">
        <v>1</v>
      </c>
      <c r="AC16">
        <v>1</v>
      </c>
      <c r="AD16">
        <v>1</v>
      </c>
      <c r="AE16">
        <v>1</v>
      </c>
      <c r="AF16">
        <f t="shared" si="14"/>
        <v>7</v>
      </c>
      <c r="AG16">
        <v>0</v>
      </c>
      <c r="AH16">
        <f t="shared" si="15"/>
        <v>1</v>
      </c>
      <c r="AI16">
        <v>1</v>
      </c>
      <c r="AJ16">
        <v>1</v>
      </c>
      <c r="AK16">
        <f t="shared" si="16"/>
        <v>1</v>
      </c>
      <c r="AL16">
        <v>1</v>
      </c>
      <c r="AM16">
        <v>1</v>
      </c>
      <c r="AN16">
        <v>0</v>
      </c>
      <c r="AO16">
        <v>0</v>
      </c>
      <c r="AP16">
        <v>1</v>
      </c>
      <c r="AQ16">
        <v>1</v>
      </c>
      <c r="AR16">
        <v>1</v>
      </c>
      <c r="AS16">
        <v>1</v>
      </c>
      <c r="AT16" s="49">
        <v>0</v>
      </c>
      <c r="AU16">
        <f t="shared" si="17"/>
        <v>38.811739130434802</v>
      </c>
      <c r="AV16">
        <f t="shared" si="18"/>
        <v>13.559710144927539</v>
      </c>
      <c r="AW16" s="54">
        <f t="shared" si="19"/>
        <v>12.313043478260866</v>
      </c>
      <c r="AX16">
        <f t="shared" si="20"/>
        <v>13.619999999999997</v>
      </c>
      <c r="AY16" s="50">
        <v>0</v>
      </c>
      <c r="AZ16" s="50">
        <v>1</v>
      </c>
      <c r="BA16" s="50">
        <v>1</v>
      </c>
      <c r="BB16">
        <v>15</v>
      </c>
      <c r="BG16">
        <f t="shared" si="3"/>
        <v>101.44927536231884</v>
      </c>
      <c r="BH16" s="11">
        <f t="shared" si="21"/>
        <v>2.3958333333333332E-4</v>
      </c>
    </row>
    <row r="17" spans="1:60" ht="96" x14ac:dyDescent="0.2">
      <c r="A17" s="3">
        <v>14</v>
      </c>
      <c r="B17" s="18" t="s">
        <v>1508</v>
      </c>
      <c r="D17">
        <v>1</v>
      </c>
      <c r="E17">
        <v>0</v>
      </c>
      <c r="F17">
        <f t="shared" si="4"/>
        <v>1</v>
      </c>
      <c r="G17">
        <f t="shared" si="5"/>
        <v>29</v>
      </c>
      <c r="H17">
        <f t="shared" si="6"/>
        <v>29</v>
      </c>
      <c r="I17" s="54">
        <f t="shared" si="7"/>
        <v>190</v>
      </c>
      <c r="J17">
        <v>61</v>
      </c>
      <c r="K17">
        <f t="shared" si="8"/>
        <v>2.103448275862069</v>
      </c>
      <c r="L17">
        <f t="shared" si="9"/>
        <v>186</v>
      </c>
      <c r="M17" s="2">
        <f t="shared" si="10"/>
        <v>6.4137931034482758</v>
      </c>
      <c r="N17">
        <v>0</v>
      </c>
      <c r="O17">
        <v>0</v>
      </c>
      <c r="P17">
        <v>0</v>
      </c>
      <c r="Q17">
        <v>0</v>
      </c>
      <c r="R17" s="54">
        <v>0</v>
      </c>
      <c r="S17">
        <v>1</v>
      </c>
      <c r="T17">
        <f t="shared" si="11"/>
        <v>0</v>
      </c>
      <c r="U17">
        <v>1</v>
      </c>
      <c r="V17" s="54">
        <v>1</v>
      </c>
      <c r="W17">
        <f t="shared" si="12"/>
        <v>0</v>
      </c>
      <c r="X17">
        <f t="shared" si="13"/>
        <v>1</v>
      </c>
      <c r="Y17">
        <v>0</v>
      </c>
      <c r="Z17">
        <v>0</v>
      </c>
      <c r="AA17" s="54">
        <v>0</v>
      </c>
      <c r="AB17">
        <v>1</v>
      </c>
      <c r="AC17">
        <v>1</v>
      </c>
      <c r="AD17">
        <v>1</v>
      </c>
      <c r="AE17">
        <v>1</v>
      </c>
      <c r="AF17">
        <f t="shared" si="14"/>
        <v>4</v>
      </c>
      <c r="AG17">
        <v>1</v>
      </c>
      <c r="AH17">
        <f t="shared" si="15"/>
        <v>1</v>
      </c>
      <c r="AI17">
        <v>0</v>
      </c>
      <c r="AJ17">
        <v>1</v>
      </c>
      <c r="AK17">
        <f t="shared" si="16"/>
        <v>1</v>
      </c>
      <c r="AL17">
        <v>1</v>
      </c>
      <c r="AM17" s="31">
        <v>0</v>
      </c>
      <c r="AN17">
        <v>1</v>
      </c>
      <c r="AO17">
        <v>1</v>
      </c>
      <c r="AP17">
        <v>1</v>
      </c>
      <c r="AQ17">
        <v>1</v>
      </c>
      <c r="AR17">
        <v>1</v>
      </c>
      <c r="AS17">
        <v>1</v>
      </c>
      <c r="AT17" s="49">
        <v>1</v>
      </c>
      <c r="AU17">
        <f t="shared" si="17"/>
        <v>-0.55172413793101427</v>
      </c>
      <c r="AV17">
        <f t="shared" si="18"/>
        <v>20.540689655172418</v>
      </c>
      <c r="AW17" s="54">
        <f t="shared" si="19"/>
        <v>20.892413793103447</v>
      </c>
      <c r="AX17">
        <f t="shared" si="20"/>
        <v>23.278965517241382</v>
      </c>
      <c r="AY17" s="50">
        <v>1</v>
      </c>
      <c r="AZ17" s="50">
        <v>1</v>
      </c>
      <c r="BA17" s="50">
        <v>1</v>
      </c>
      <c r="BB17">
        <v>6</v>
      </c>
      <c r="BG17">
        <f t="shared" si="3"/>
        <v>137.93103448275861</v>
      </c>
      <c r="BH17" s="11">
        <f t="shared" si="21"/>
        <v>1.0069444444444445E-4</v>
      </c>
    </row>
    <row r="18" spans="1:60" ht="80" x14ac:dyDescent="0.2">
      <c r="A18" s="3">
        <v>15</v>
      </c>
      <c r="B18" s="19" t="s">
        <v>1519</v>
      </c>
      <c r="D18">
        <v>1</v>
      </c>
      <c r="E18">
        <v>1</v>
      </c>
      <c r="F18">
        <f t="shared" si="4"/>
        <v>1</v>
      </c>
      <c r="G18">
        <f t="shared" si="5"/>
        <v>31</v>
      </c>
      <c r="H18">
        <f t="shared" si="6"/>
        <v>31</v>
      </c>
      <c r="I18" s="54">
        <f t="shared" si="7"/>
        <v>178</v>
      </c>
      <c r="J18">
        <v>62</v>
      </c>
      <c r="K18">
        <f t="shared" si="8"/>
        <v>2</v>
      </c>
      <c r="L18">
        <f t="shared" si="9"/>
        <v>176</v>
      </c>
      <c r="M18" s="2">
        <f t="shared" si="10"/>
        <v>5.67741935483871</v>
      </c>
      <c r="N18">
        <v>0</v>
      </c>
      <c r="O18">
        <v>0</v>
      </c>
      <c r="P18">
        <v>0</v>
      </c>
      <c r="Q18">
        <v>0</v>
      </c>
      <c r="R18" s="54">
        <v>1</v>
      </c>
      <c r="S18">
        <v>1</v>
      </c>
      <c r="T18">
        <f t="shared" si="11"/>
        <v>0</v>
      </c>
      <c r="U18">
        <v>1</v>
      </c>
      <c r="V18" s="54">
        <v>1</v>
      </c>
      <c r="W18">
        <f t="shared" si="12"/>
        <v>0</v>
      </c>
      <c r="X18">
        <f t="shared" si="13"/>
        <v>1</v>
      </c>
      <c r="Y18">
        <v>0</v>
      </c>
      <c r="Z18">
        <v>1</v>
      </c>
      <c r="AA18" s="54">
        <v>1</v>
      </c>
      <c r="AB18">
        <v>1</v>
      </c>
      <c r="AC18">
        <v>1</v>
      </c>
      <c r="AD18" s="31">
        <v>0</v>
      </c>
      <c r="AE18">
        <v>1</v>
      </c>
      <c r="AF18">
        <f t="shared" si="14"/>
        <v>2</v>
      </c>
      <c r="AG18">
        <v>1</v>
      </c>
      <c r="AH18">
        <f t="shared" si="15"/>
        <v>1</v>
      </c>
      <c r="AI18">
        <v>0</v>
      </c>
      <c r="AJ18">
        <v>1</v>
      </c>
      <c r="AK18">
        <f t="shared" si="16"/>
        <v>1</v>
      </c>
      <c r="AL18">
        <v>1</v>
      </c>
      <c r="AM18">
        <v>0</v>
      </c>
      <c r="AN18">
        <v>1</v>
      </c>
      <c r="AO18">
        <v>1</v>
      </c>
      <c r="AP18">
        <v>1</v>
      </c>
      <c r="AQ18">
        <v>1</v>
      </c>
      <c r="AR18">
        <v>1</v>
      </c>
      <c r="AS18">
        <v>1</v>
      </c>
      <c r="AT18" s="49">
        <v>1</v>
      </c>
      <c r="AU18">
        <f t="shared" si="17"/>
        <v>6.170000000000023</v>
      </c>
      <c r="AV18">
        <f t="shared" si="18"/>
        <v>20.099999999999998</v>
      </c>
      <c r="AW18" s="54">
        <f t="shared" si="19"/>
        <v>16.628387096774194</v>
      </c>
      <c r="AX18">
        <f t="shared" si="20"/>
        <v>20.810645161290324</v>
      </c>
      <c r="AY18" s="50">
        <v>1</v>
      </c>
      <c r="AZ18" s="50">
        <v>1</v>
      </c>
      <c r="BA18" s="50">
        <v>1</v>
      </c>
      <c r="BB18">
        <v>16</v>
      </c>
      <c r="BG18">
        <f t="shared" si="3"/>
        <v>64.516129032258064</v>
      </c>
      <c r="BH18" s="11">
        <f t="shared" si="21"/>
        <v>1.0763888888888889E-4</v>
      </c>
    </row>
    <row r="19" spans="1:60" ht="64" x14ac:dyDescent="0.2">
      <c r="A19" s="3">
        <v>16</v>
      </c>
      <c r="B19" s="18" t="s">
        <v>1509</v>
      </c>
      <c r="D19">
        <v>1</v>
      </c>
      <c r="E19">
        <v>1</v>
      </c>
      <c r="F19">
        <f t="shared" si="4"/>
        <v>1</v>
      </c>
      <c r="G19">
        <f t="shared" si="5"/>
        <v>22</v>
      </c>
      <c r="H19">
        <f t="shared" si="6"/>
        <v>22</v>
      </c>
      <c r="I19" s="54">
        <f t="shared" si="7"/>
        <v>126</v>
      </c>
      <c r="J19">
        <v>41</v>
      </c>
      <c r="K19">
        <f t="shared" si="8"/>
        <v>1.8636363636363635</v>
      </c>
      <c r="L19">
        <f t="shared" si="9"/>
        <v>122</v>
      </c>
      <c r="M19" s="2">
        <f t="shared" si="10"/>
        <v>5.5454545454545459</v>
      </c>
      <c r="N19">
        <v>0</v>
      </c>
      <c r="O19">
        <v>1</v>
      </c>
      <c r="P19">
        <v>1</v>
      </c>
      <c r="Q19">
        <v>0</v>
      </c>
      <c r="R19" s="54">
        <v>1</v>
      </c>
      <c r="S19">
        <v>1</v>
      </c>
      <c r="T19">
        <f t="shared" si="11"/>
        <v>0</v>
      </c>
      <c r="U19">
        <v>1</v>
      </c>
      <c r="V19" s="54">
        <v>1</v>
      </c>
      <c r="W19">
        <f t="shared" si="12"/>
        <v>0</v>
      </c>
      <c r="X19">
        <f t="shared" si="13"/>
        <v>1</v>
      </c>
      <c r="Y19">
        <v>0</v>
      </c>
      <c r="Z19">
        <v>1</v>
      </c>
      <c r="AA19" s="54">
        <v>1</v>
      </c>
      <c r="AB19">
        <v>1</v>
      </c>
      <c r="AC19">
        <v>1</v>
      </c>
      <c r="AD19">
        <v>1</v>
      </c>
      <c r="AE19">
        <v>1</v>
      </c>
      <c r="AF19">
        <f t="shared" si="14"/>
        <v>4</v>
      </c>
      <c r="AG19">
        <v>0</v>
      </c>
      <c r="AH19">
        <f t="shared" si="15"/>
        <v>1</v>
      </c>
      <c r="AI19">
        <v>0</v>
      </c>
      <c r="AJ19">
        <v>1</v>
      </c>
      <c r="AK19">
        <f t="shared" si="16"/>
        <v>1</v>
      </c>
      <c r="AL19">
        <v>1</v>
      </c>
      <c r="AM19">
        <v>0</v>
      </c>
      <c r="AN19">
        <v>0</v>
      </c>
      <c r="AO19">
        <v>1</v>
      </c>
      <c r="AP19">
        <v>1</v>
      </c>
      <c r="AQ19">
        <v>1</v>
      </c>
      <c r="AR19">
        <v>1</v>
      </c>
      <c r="AS19" s="54">
        <v>0</v>
      </c>
      <c r="AT19" s="49">
        <v>1</v>
      </c>
      <c r="AU19">
        <f t="shared" si="17"/>
        <v>26.841363636363653</v>
      </c>
      <c r="AV19">
        <f t="shared" si="18"/>
        <v>14.980909090909091</v>
      </c>
      <c r="AW19" s="54">
        <f t="shared" si="19"/>
        <v>15.461818181818185</v>
      </c>
      <c r="AX19">
        <f t="shared" si="20"/>
        <v>15.689090909090915</v>
      </c>
      <c r="AY19" s="50">
        <v>1</v>
      </c>
      <c r="AZ19" s="50">
        <v>1</v>
      </c>
      <c r="BA19" s="50">
        <v>1</v>
      </c>
      <c r="BB19">
        <v>7</v>
      </c>
      <c r="BG19">
        <f t="shared" si="3"/>
        <v>181.81818181818181</v>
      </c>
      <c r="BH19" s="11">
        <f t="shared" si="21"/>
        <v>7.6388888888888887E-5</v>
      </c>
    </row>
    <row r="20" spans="1:60" ht="176" x14ac:dyDescent="0.2">
      <c r="A20" s="3">
        <v>17</v>
      </c>
      <c r="B20" s="18" t="s">
        <v>1510</v>
      </c>
      <c r="D20">
        <v>1</v>
      </c>
      <c r="E20">
        <v>1</v>
      </c>
      <c r="F20">
        <v>3</v>
      </c>
      <c r="G20">
        <f t="shared" si="5"/>
        <v>65</v>
      </c>
      <c r="H20">
        <f t="shared" si="6"/>
        <v>21.666666666666668</v>
      </c>
      <c r="I20" s="54">
        <f t="shared" si="7"/>
        <v>392</v>
      </c>
      <c r="J20">
        <v>132</v>
      </c>
      <c r="K20">
        <f t="shared" si="8"/>
        <v>2.0307692307692307</v>
      </c>
      <c r="L20">
        <f t="shared" si="9"/>
        <v>385</v>
      </c>
      <c r="M20" s="2">
        <f t="shared" si="10"/>
        <v>5.9230769230769234</v>
      </c>
      <c r="N20">
        <v>1</v>
      </c>
      <c r="O20">
        <v>1</v>
      </c>
      <c r="P20">
        <v>0</v>
      </c>
      <c r="Q20">
        <v>0</v>
      </c>
      <c r="R20" s="54">
        <v>1</v>
      </c>
      <c r="S20">
        <v>1</v>
      </c>
      <c r="T20">
        <f t="shared" si="11"/>
        <v>0</v>
      </c>
      <c r="U20">
        <v>1</v>
      </c>
      <c r="V20" s="54">
        <v>1</v>
      </c>
      <c r="W20">
        <f t="shared" si="12"/>
        <v>0</v>
      </c>
      <c r="X20">
        <f t="shared" si="13"/>
        <v>1</v>
      </c>
      <c r="Y20">
        <v>0</v>
      </c>
      <c r="Z20">
        <v>1</v>
      </c>
      <c r="AA20" s="54">
        <v>0</v>
      </c>
      <c r="AB20">
        <v>1</v>
      </c>
      <c r="AC20">
        <v>1</v>
      </c>
      <c r="AD20">
        <v>1</v>
      </c>
      <c r="AE20">
        <v>1</v>
      </c>
      <c r="AF20">
        <f t="shared" si="14"/>
        <v>7</v>
      </c>
      <c r="AG20">
        <v>0</v>
      </c>
      <c r="AH20">
        <f t="shared" si="15"/>
        <v>1</v>
      </c>
      <c r="AI20">
        <v>0</v>
      </c>
      <c r="AJ20">
        <v>1</v>
      </c>
      <c r="AK20">
        <f t="shared" si="16"/>
        <v>1</v>
      </c>
      <c r="AL20">
        <v>1</v>
      </c>
      <c r="AM20">
        <v>1</v>
      </c>
      <c r="AN20">
        <v>1</v>
      </c>
      <c r="AO20">
        <v>1</v>
      </c>
      <c r="AP20">
        <v>1</v>
      </c>
      <c r="AQ20">
        <v>1</v>
      </c>
      <c r="AR20">
        <v>1</v>
      </c>
      <c r="AS20">
        <v>1</v>
      </c>
      <c r="AT20" s="49">
        <v>1</v>
      </c>
      <c r="AU20">
        <f t="shared" si="17"/>
        <v>13.04025641025644</v>
      </c>
      <c r="AV20">
        <f t="shared" si="18"/>
        <v>16.823076923076922</v>
      </c>
      <c r="AW20" s="54">
        <f t="shared" si="19"/>
        <v>17.661538461538466</v>
      </c>
      <c r="AX20">
        <f t="shared" si="20"/>
        <v>17.301025641025646</v>
      </c>
      <c r="AY20" s="50">
        <v>0</v>
      </c>
      <c r="AZ20" s="50">
        <v>1</v>
      </c>
      <c r="BA20" s="50">
        <v>1</v>
      </c>
      <c r="BB20">
        <v>17</v>
      </c>
      <c r="BG20">
        <f t="shared" si="3"/>
        <v>107.69230769230769</v>
      </c>
      <c r="BH20" s="11">
        <f t="shared" si="21"/>
        <v>2.2569444444444446E-4</v>
      </c>
    </row>
    <row r="21" spans="1:60" ht="80" x14ac:dyDescent="0.2">
      <c r="A21" s="3">
        <v>18</v>
      </c>
      <c r="B21" s="18" t="s">
        <v>1511</v>
      </c>
      <c r="D21">
        <v>1</v>
      </c>
      <c r="E21">
        <v>1</v>
      </c>
      <c r="F21">
        <f t="shared" si="4"/>
        <v>1</v>
      </c>
      <c r="G21">
        <f t="shared" si="5"/>
        <v>33</v>
      </c>
      <c r="H21">
        <f t="shared" si="6"/>
        <v>33</v>
      </c>
      <c r="I21" s="54">
        <f t="shared" si="7"/>
        <v>165</v>
      </c>
      <c r="J21">
        <v>54</v>
      </c>
      <c r="K21">
        <f t="shared" si="8"/>
        <v>1.6363636363636365</v>
      </c>
      <c r="L21">
        <f t="shared" si="9"/>
        <v>164</v>
      </c>
      <c r="M21" s="2">
        <f t="shared" si="10"/>
        <v>4.9696969696969697</v>
      </c>
      <c r="N21">
        <v>0</v>
      </c>
      <c r="O21">
        <v>0</v>
      </c>
      <c r="P21">
        <v>0</v>
      </c>
      <c r="Q21">
        <v>0</v>
      </c>
      <c r="R21" s="54">
        <v>1</v>
      </c>
      <c r="S21">
        <v>1</v>
      </c>
      <c r="T21">
        <f t="shared" si="11"/>
        <v>0</v>
      </c>
      <c r="U21">
        <v>1</v>
      </c>
      <c r="V21" s="54">
        <v>1</v>
      </c>
      <c r="W21">
        <f t="shared" si="12"/>
        <v>0</v>
      </c>
      <c r="X21">
        <f t="shared" si="13"/>
        <v>1</v>
      </c>
      <c r="Y21">
        <v>0</v>
      </c>
      <c r="Z21">
        <v>1</v>
      </c>
      <c r="AA21" s="54">
        <v>1</v>
      </c>
      <c r="AB21">
        <v>1</v>
      </c>
      <c r="AC21">
        <v>1</v>
      </c>
      <c r="AD21">
        <v>0</v>
      </c>
      <c r="AE21">
        <v>0</v>
      </c>
      <c r="AF21">
        <f t="shared" si="14"/>
        <v>1</v>
      </c>
      <c r="AG21">
        <v>0</v>
      </c>
      <c r="AH21">
        <f t="shared" si="15"/>
        <v>1</v>
      </c>
      <c r="AI21">
        <v>0</v>
      </c>
      <c r="AJ21">
        <v>0</v>
      </c>
      <c r="AK21">
        <f t="shared" si="16"/>
        <v>1</v>
      </c>
      <c r="AL21">
        <v>1</v>
      </c>
      <c r="AM21">
        <v>1</v>
      </c>
      <c r="AN21">
        <v>0</v>
      </c>
      <c r="AO21">
        <v>1</v>
      </c>
      <c r="AP21">
        <v>1</v>
      </c>
      <c r="AQ21">
        <v>1</v>
      </c>
      <c r="AR21">
        <v>1</v>
      </c>
      <c r="AS21">
        <v>1</v>
      </c>
      <c r="AT21" s="49">
        <v>1</v>
      </c>
      <c r="AU21">
        <f t="shared" si="17"/>
        <v>34.903636363636373</v>
      </c>
      <c r="AV21">
        <f t="shared" si="18"/>
        <v>16.589090909090917</v>
      </c>
      <c r="AW21" s="54">
        <f t="shared" si="19"/>
        <v>12.524848484848484</v>
      </c>
      <c r="AX21">
        <f t="shared" si="20"/>
        <v>18.477272727272727</v>
      </c>
      <c r="AY21" s="50">
        <v>1</v>
      </c>
      <c r="AZ21" s="50">
        <v>1</v>
      </c>
      <c r="BA21" s="50">
        <v>1</v>
      </c>
      <c r="BB21">
        <v>7</v>
      </c>
      <c r="BG21">
        <f t="shared" si="3"/>
        <v>30.303030303030305</v>
      </c>
      <c r="BH21" s="11">
        <f t="shared" si="21"/>
        <v>1.1458333333333333E-4</v>
      </c>
    </row>
    <row r="22" spans="1:60" ht="80" x14ac:dyDescent="0.2">
      <c r="A22" s="3">
        <v>19</v>
      </c>
      <c r="B22" s="18" t="s">
        <v>1512</v>
      </c>
      <c r="D22">
        <v>1</v>
      </c>
      <c r="E22">
        <v>1</v>
      </c>
      <c r="F22">
        <f t="shared" si="4"/>
        <v>1</v>
      </c>
      <c r="G22">
        <f t="shared" si="5"/>
        <v>34</v>
      </c>
      <c r="H22">
        <f t="shared" si="6"/>
        <v>34</v>
      </c>
      <c r="I22" s="54">
        <f t="shared" si="7"/>
        <v>182</v>
      </c>
      <c r="J22">
        <v>60</v>
      </c>
      <c r="K22">
        <f t="shared" si="8"/>
        <v>1.7647058823529411</v>
      </c>
      <c r="L22">
        <f t="shared" si="9"/>
        <v>181</v>
      </c>
      <c r="M22" s="2">
        <f t="shared" si="10"/>
        <v>5.3235294117647056</v>
      </c>
      <c r="N22">
        <v>0</v>
      </c>
      <c r="O22">
        <v>0</v>
      </c>
      <c r="P22">
        <v>0</v>
      </c>
      <c r="Q22">
        <v>0</v>
      </c>
      <c r="R22" s="54">
        <v>1</v>
      </c>
      <c r="S22">
        <v>1</v>
      </c>
      <c r="T22">
        <f t="shared" si="11"/>
        <v>0</v>
      </c>
      <c r="U22">
        <v>1</v>
      </c>
      <c r="V22" s="54">
        <v>1</v>
      </c>
      <c r="W22">
        <f t="shared" si="12"/>
        <v>0</v>
      </c>
      <c r="X22">
        <f t="shared" si="13"/>
        <v>1</v>
      </c>
      <c r="Y22">
        <v>1</v>
      </c>
      <c r="Z22">
        <v>1</v>
      </c>
      <c r="AA22" s="54">
        <v>0</v>
      </c>
      <c r="AB22">
        <v>1</v>
      </c>
      <c r="AC22">
        <v>1</v>
      </c>
      <c r="AD22" s="54">
        <v>0</v>
      </c>
      <c r="AE22">
        <v>0</v>
      </c>
      <c r="AF22">
        <f t="shared" si="14"/>
        <v>1</v>
      </c>
      <c r="AG22">
        <v>0</v>
      </c>
      <c r="AH22">
        <f t="shared" si="15"/>
        <v>1</v>
      </c>
      <c r="AI22">
        <v>0</v>
      </c>
      <c r="AJ22">
        <v>0</v>
      </c>
      <c r="AK22">
        <f t="shared" si="16"/>
        <v>1</v>
      </c>
      <c r="AL22">
        <v>1</v>
      </c>
      <c r="AM22">
        <v>1</v>
      </c>
      <c r="AN22">
        <v>1</v>
      </c>
      <c r="AO22">
        <v>1</v>
      </c>
      <c r="AP22">
        <v>1</v>
      </c>
      <c r="AQ22">
        <v>1</v>
      </c>
      <c r="AR22">
        <v>1</v>
      </c>
      <c r="AS22">
        <v>1</v>
      </c>
      <c r="AT22" s="49">
        <v>1</v>
      </c>
      <c r="AU22">
        <f t="shared" si="17"/>
        <v>23.030882352941198</v>
      </c>
      <c r="AV22">
        <f t="shared" si="18"/>
        <v>18.493529411764708</v>
      </c>
      <c r="AW22" s="54">
        <f t="shared" si="19"/>
        <v>14.63176470588235</v>
      </c>
      <c r="AX22">
        <f t="shared" si="20"/>
        <v>20.643823529411762</v>
      </c>
      <c r="AY22" s="50">
        <v>1</v>
      </c>
      <c r="AZ22" s="50">
        <v>1</v>
      </c>
      <c r="BA22" s="50">
        <v>1</v>
      </c>
      <c r="BB22">
        <v>7</v>
      </c>
      <c r="BG22">
        <f t="shared" si="3"/>
        <v>29.411764705882351</v>
      </c>
      <c r="BH22" s="11">
        <f t="shared" si="21"/>
        <v>1.1805555555555556E-4</v>
      </c>
    </row>
    <row r="23" spans="1:60" ht="112" x14ac:dyDescent="0.2">
      <c r="A23" s="3">
        <v>20</v>
      </c>
      <c r="B23" s="19" t="s">
        <v>1513</v>
      </c>
      <c r="D23">
        <v>1</v>
      </c>
      <c r="E23">
        <v>1</v>
      </c>
      <c r="F23">
        <v>1</v>
      </c>
      <c r="G23">
        <f t="shared" si="5"/>
        <v>42</v>
      </c>
      <c r="H23">
        <f t="shared" si="6"/>
        <v>42</v>
      </c>
      <c r="I23" s="54">
        <f t="shared" si="7"/>
        <v>234</v>
      </c>
      <c r="J23">
        <v>80</v>
      </c>
      <c r="K23">
        <f t="shared" si="8"/>
        <v>1.9047619047619047</v>
      </c>
      <c r="L23">
        <f t="shared" si="9"/>
        <v>227</v>
      </c>
      <c r="M23" s="2">
        <f t="shared" si="10"/>
        <v>5.4047619047619051</v>
      </c>
      <c r="N23">
        <v>0</v>
      </c>
      <c r="O23">
        <v>0</v>
      </c>
      <c r="P23">
        <v>1</v>
      </c>
      <c r="Q23">
        <v>0</v>
      </c>
      <c r="R23" s="54">
        <v>1</v>
      </c>
      <c r="S23">
        <v>1</v>
      </c>
      <c r="T23">
        <f t="shared" si="11"/>
        <v>0</v>
      </c>
      <c r="U23">
        <v>1</v>
      </c>
      <c r="V23" s="54">
        <v>1</v>
      </c>
      <c r="W23">
        <f t="shared" si="12"/>
        <v>0</v>
      </c>
      <c r="X23">
        <f t="shared" si="13"/>
        <v>1</v>
      </c>
      <c r="Y23">
        <v>0</v>
      </c>
      <c r="Z23">
        <v>1</v>
      </c>
      <c r="AA23" s="54">
        <v>0</v>
      </c>
      <c r="AB23">
        <v>1</v>
      </c>
      <c r="AC23">
        <v>1</v>
      </c>
      <c r="AD23">
        <v>1</v>
      </c>
      <c r="AE23">
        <v>0</v>
      </c>
      <c r="AF23">
        <f t="shared" si="14"/>
        <v>7</v>
      </c>
      <c r="AG23">
        <v>1</v>
      </c>
      <c r="AH23">
        <f t="shared" si="15"/>
        <v>1</v>
      </c>
      <c r="AI23">
        <v>1</v>
      </c>
      <c r="AJ23">
        <v>1</v>
      </c>
      <c r="AK23">
        <f t="shared" si="16"/>
        <v>0</v>
      </c>
      <c r="AL23">
        <v>1</v>
      </c>
      <c r="AM23">
        <v>1</v>
      </c>
      <c r="AN23">
        <v>1</v>
      </c>
      <c r="AO23">
        <v>1</v>
      </c>
      <c r="AP23">
        <v>1</v>
      </c>
      <c r="AQ23">
        <v>1</v>
      </c>
      <c r="AR23">
        <v>1</v>
      </c>
      <c r="AS23">
        <v>1</v>
      </c>
      <c r="AT23" s="49">
        <v>1</v>
      </c>
      <c r="AU23">
        <f t="shared" si="17"/>
        <v>3.0621428571429021</v>
      </c>
      <c r="AV23">
        <f t="shared" si="18"/>
        <v>23.266190476190477</v>
      </c>
      <c r="AW23" s="54">
        <f t="shared" si="19"/>
        <v>15.275238095238095</v>
      </c>
      <c r="AX23">
        <f t="shared" si="20"/>
        <v>25.026428571428575</v>
      </c>
      <c r="AY23" s="50">
        <v>1</v>
      </c>
      <c r="AZ23" s="50">
        <v>1</v>
      </c>
      <c r="BA23" s="50">
        <v>1</v>
      </c>
      <c r="BB23">
        <v>9</v>
      </c>
      <c r="BG23">
        <f t="shared" si="3"/>
        <v>166.66666666666666</v>
      </c>
      <c r="BH23" s="11">
        <f t="shared" si="21"/>
        <v>1.4583333333333332E-4</v>
      </c>
    </row>
    <row r="24" spans="1:60" ht="112" x14ac:dyDescent="0.2">
      <c r="A24" s="3">
        <v>21</v>
      </c>
      <c r="B24" s="19" t="s">
        <v>1523</v>
      </c>
      <c r="D24">
        <v>1</v>
      </c>
      <c r="E24">
        <v>1</v>
      </c>
      <c r="F24">
        <f t="shared" si="4"/>
        <v>1</v>
      </c>
      <c r="G24">
        <f t="shared" si="5"/>
        <v>43</v>
      </c>
      <c r="H24">
        <f t="shared" si="6"/>
        <v>43</v>
      </c>
      <c r="I24" s="54">
        <f t="shared" si="7"/>
        <v>245</v>
      </c>
      <c r="J24">
        <v>79</v>
      </c>
      <c r="K24">
        <f t="shared" si="8"/>
        <v>1.8372093023255813</v>
      </c>
      <c r="L24">
        <f t="shared" si="9"/>
        <v>240</v>
      </c>
      <c r="M24" s="2">
        <f t="shared" si="10"/>
        <v>5.5813953488372094</v>
      </c>
      <c r="N24">
        <v>0</v>
      </c>
      <c r="O24">
        <v>1</v>
      </c>
      <c r="P24">
        <v>0</v>
      </c>
      <c r="Q24">
        <v>0</v>
      </c>
      <c r="R24" s="54">
        <v>1</v>
      </c>
      <c r="S24">
        <v>1</v>
      </c>
      <c r="T24">
        <f t="shared" si="11"/>
        <v>0</v>
      </c>
      <c r="U24">
        <v>1</v>
      </c>
      <c r="V24" s="54">
        <v>1</v>
      </c>
      <c r="W24">
        <f t="shared" si="12"/>
        <v>0</v>
      </c>
      <c r="X24">
        <f t="shared" si="13"/>
        <v>1</v>
      </c>
      <c r="Y24">
        <v>1</v>
      </c>
      <c r="Z24">
        <v>1</v>
      </c>
      <c r="AA24" s="54">
        <v>1</v>
      </c>
      <c r="AB24">
        <v>1</v>
      </c>
      <c r="AC24">
        <v>1</v>
      </c>
      <c r="AD24">
        <v>1</v>
      </c>
      <c r="AE24">
        <v>1</v>
      </c>
      <c r="AF24">
        <f t="shared" si="14"/>
        <v>5</v>
      </c>
      <c r="AG24">
        <v>1</v>
      </c>
      <c r="AH24">
        <f t="shared" si="15"/>
        <v>1</v>
      </c>
      <c r="AI24">
        <v>0</v>
      </c>
      <c r="AJ24">
        <v>1</v>
      </c>
      <c r="AK24">
        <f t="shared" si="16"/>
        <v>1</v>
      </c>
      <c r="AL24">
        <v>0</v>
      </c>
      <c r="AM24">
        <v>0</v>
      </c>
      <c r="AN24">
        <v>1</v>
      </c>
      <c r="AO24">
        <v>1</v>
      </c>
      <c r="AP24">
        <v>1</v>
      </c>
      <c r="AQ24">
        <v>1</v>
      </c>
      <c r="AR24">
        <v>1</v>
      </c>
      <c r="AS24" s="54">
        <v>0</v>
      </c>
      <c r="AT24" s="49">
        <v>1</v>
      </c>
      <c r="AU24">
        <f t="shared" si="17"/>
        <v>7.7620930232558436</v>
      </c>
      <c r="AV24">
        <f t="shared" si="18"/>
        <v>22.859069767441856</v>
      </c>
      <c r="AW24" s="54">
        <f t="shared" si="19"/>
        <v>16.330232558139539</v>
      </c>
      <c r="AX24">
        <f t="shared" si="20"/>
        <v>26.358372093023256</v>
      </c>
      <c r="AY24" s="50">
        <v>1</v>
      </c>
      <c r="AZ24" s="50">
        <v>1</v>
      </c>
      <c r="BA24" s="50">
        <v>1</v>
      </c>
      <c r="BB24">
        <v>13</v>
      </c>
      <c r="BG24">
        <f t="shared" si="3"/>
        <v>116.27906976744185</v>
      </c>
      <c r="BH24" s="11">
        <f t="shared" si="21"/>
        <v>1.4930555555555557E-4</v>
      </c>
    </row>
    <row r="25" spans="1:60" ht="64" x14ac:dyDescent="0.2">
      <c r="A25" s="3">
        <v>22</v>
      </c>
      <c r="B25" s="18" t="s">
        <v>1514</v>
      </c>
      <c r="D25">
        <v>1</v>
      </c>
      <c r="E25">
        <v>1</v>
      </c>
      <c r="F25">
        <f t="shared" si="4"/>
        <v>1</v>
      </c>
      <c r="G25">
        <f t="shared" si="5"/>
        <v>19</v>
      </c>
      <c r="H25">
        <f t="shared" si="6"/>
        <v>19</v>
      </c>
      <c r="I25" s="54">
        <f t="shared" si="7"/>
        <v>115</v>
      </c>
      <c r="J25">
        <v>37</v>
      </c>
      <c r="K25">
        <f t="shared" si="8"/>
        <v>1.9473684210526316</v>
      </c>
      <c r="L25">
        <f t="shared" si="9"/>
        <v>114</v>
      </c>
      <c r="M25" s="2">
        <f t="shared" si="10"/>
        <v>6</v>
      </c>
      <c r="N25">
        <v>1</v>
      </c>
      <c r="O25">
        <v>1</v>
      </c>
      <c r="P25">
        <v>1</v>
      </c>
      <c r="Q25">
        <v>0</v>
      </c>
      <c r="R25" s="54">
        <v>1</v>
      </c>
      <c r="S25">
        <v>1</v>
      </c>
      <c r="T25">
        <f t="shared" si="11"/>
        <v>0</v>
      </c>
      <c r="U25">
        <v>1</v>
      </c>
      <c r="V25" s="54">
        <v>1</v>
      </c>
      <c r="W25">
        <f t="shared" si="12"/>
        <v>0</v>
      </c>
      <c r="X25">
        <f t="shared" si="13"/>
        <v>1</v>
      </c>
      <c r="Y25">
        <v>1</v>
      </c>
      <c r="Z25">
        <v>1</v>
      </c>
      <c r="AA25" s="54">
        <v>1</v>
      </c>
      <c r="AB25">
        <v>1</v>
      </c>
      <c r="AC25">
        <v>1</v>
      </c>
      <c r="AD25">
        <v>1</v>
      </c>
      <c r="AE25">
        <v>1</v>
      </c>
      <c r="AF25">
        <f t="shared" si="14"/>
        <v>1</v>
      </c>
      <c r="AG25">
        <v>1</v>
      </c>
      <c r="AH25">
        <f t="shared" si="15"/>
        <v>1</v>
      </c>
      <c r="AI25">
        <v>1</v>
      </c>
      <c r="AJ25">
        <v>1</v>
      </c>
      <c r="AK25">
        <f t="shared" si="16"/>
        <v>1</v>
      </c>
      <c r="AL25">
        <v>1</v>
      </c>
      <c r="AM25">
        <v>1</v>
      </c>
      <c r="AN25">
        <v>1</v>
      </c>
      <c r="AO25">
        <v>1</v>
      </c>
      <c r="AP25">
        <v>1</v>
      </c>
      <c r="AQ25">
        <v>1</v>
      </c>
      <c r="AR25">
        <v>1</v>
      </c>
      <c r="AS25">
        <v>1</v>
      </c>
      <c r="AT25" s="49">
        <v>1</v>
      </c>
      <c r="AU25">
        <f t="shared" si="17"/>
        <v>22.802631578947398</v>
      </c>
      <c r="AV25">
        <f t="shared" si="18"/>
        <v>14.798947368421054</v>
      </c>
      <c r="AW25" s="54">
        <f t="shared" si="19"/>
        <v>17.922105263157892</v>
      </c>
      <c r="AX25">
        <f t="shared" si="20"/>
        <v>16.329999999999998</v>
      </c>
      <c r="AY25" s="50">
        <v>1</v>
      </c>
      <c r="AZ25" s="50">
        <v>1</v>
      </c>
      <c r="BA25" s="50">
        <v>1</v>
      </c>
      <c r="BB25">
        <v>7</v>
      </c>
      <c r="BG25">
        <f t="shared" si="3"/>
        <v>52.631578947368418</v>
      </c>
      <c r="BH25" s="11">
        <f t="shared" si="21"/>
        <v>6.597222222222223E-5</v>
      </c>
    </row>
    <row r="26" spans="1:60" ht="80" x14ac:dyDescent="0.2">
      <c r="A26" s="3">
        <v>23</v>
      </c>
      <c r="B26" s="18" t="s">
        <v>1515</v>
      </c>
      <c r="D26">
        <v>1</v>
      </c>
      <c r="E26">
        <v>1</v>
      </c>
      <c r="F26">
        <f t="shared" si="4"/>
        <v>1</v>
      </c>
      <c r="G26">
        <f t="shared" si="5"/>
        <v>35</v>
      </c>
      <c r="H26">
        <f t="shared" si="6"/>
        <v>35</v>
      </c>
      <c r="I26" s="54">
        <f t="shared" si="7"/>
        <v>171</v>
      </c>
      <c r="J26">
        <v>57</v>
      </c>
      <c r="K26">
        <f t="shared" si="8"/>
        <v>1.6285714285714286</v>
      </c>
      <c r="L26">
        <f t="shared" si="9"/>
        <v>167</v>
      </c>
      <c r="M26" s="2">
        <f t="shared" si="10"/>
        <v>4.7714285714285714</v>
      </c>
      <c r="N26">
        <v>0</v>
      </c>
      <c r="O26">
        <v>1</v>
      </c>
      <c r="P26">
        <v>0</v>
      </c>
      <c r="Q26">
        <v>0</v>
      </c>
      <c r="R26" s="54">
        <v>0</v>
      </c>
      <c r="S26">
        <v>1</v>
      </c>
      <c r="T26">
        <f t="shared" si="11"/>
        <v>0</v>
      </c>
      <c r="U26">
        <v>1</v>
      </c>
      <c r="V26" s="54">
        <v>1</v>
      </c>
      <c r="W26">
        <f t="shared" si="12"/>
        <v>0</v>
      </c>
      <c r="X26">
        <f t="shared" si="13"/>
        <v>1</v>
      </c>
      <c r="Y26">
        <v>1</v>
      </c>
      <c r="Z26">
        <v>1</v>
      </c>
      <c r="AA26" s="54">
        <v>0</v>
      </c>
      <c r="AB26">
        <v>1</v>
      </c>
      <c r="AC26">
        <v>1</v>
      </c>
      <c r="AD26">
        <v>1</v>
      </c>
      <c r="AE26">
        <v>1</v>
      </c>
      <c r="AF26">
        <f t="shared" si="14"/>
        <v>4</v>
      </c>
      <c r="AG26">
        <v>1</v>
      </c>
      <c r="AH26">
        <f t="shared" si="15"/>
        <v>1</v>
      </c>
      <c r="AI26">
        <v>0</v>
      </c>
      <c r="AJ26">
        <v>1</v>
      </c>
      <c r="AK26">
        <f t="shared" si="16"/>
        <v>0</v>
      </c>
      <c r="AL26">
        <v>1</v>
      </c>
      <c r="AM26">
        <v>1</v>
      </c>
      <c r="AN26">
        <v>1</v>
      </c>
      <c r="AO26">
        <v>1</v>
      </c>
      <c r="AP26">
        <v>1</v>
      </c>
      <c r="AQ26">
        <v>1</v>
      </c>
      <c r="AR26">
        <v>1</v>
      </c>
      <c r="AS26">
        <v>1</v>
      </c>
      <c r="AT26" s="49">
        <v>1</v>
      </c>
      <c r="AU26">
        <f t="shared" si="17"/>
        <v>33.532857142857161</v>
      </c>
      <c r="AV26">
        <f t="shared" si="18"/>
        <v>17.277142857142859</v>
      </c>
      <c r="AW26" s="54">
        <f t="shared" si="19"/>
        <v>11.41028571428571</v>
      </c>
      <c r="AX26">
        <f t="shared" si="20"/>
        <v>18.543428571428571</v>
      </c>
      <c r="AY26" s="50">
        <v>1</v>
      </c>
      <c r="AZ26" s="50">
        <v>1</v>
      </c>
      <c r="BA26" s="50">
        <v>1</v>
      </c>
      <c r="BB26">
        <v>10</v>
      </c>
      <c r="BG26">
        <f t="shared" si="3"/>
        <v>114.28571428571428</v>
      </c>
      <c r="BH26" s="11">
        <f t="shared" si="21"/>
        <v>1.2152777777777776E-4</v>
      </c>
    </row>
    <row r="27" spans="1:60" ht="80" x14ac:dyDescent="0.2">
      <c r="A27" s="3">
        <v>24</v>
      </c>
      <c r="B27" s="18" t="s">
        <v>1516</v>
      </c>
      <c r="D27">
        <v>1</v>
      </c>
      <c r="E27">
        <v>1</v>
      </c>
      <c r="F27">
        <f t="shared" si="4"/>
        <v>1</v>
      </c>
      <c r="G27">
        <f t="shared" si="5"/>
        <v>29</v>
      </c>
      <c r="H27">
        <f t="shared" si="6"/>
        <v>29</v>
      </c>
      <c r="I27" s="54">
        <f t="shared" si="7"/>
        <v>171</v>
      </c>
      <c r="J27">
        <v>62</v>
      </c>
      <c r="K27">
        <f t="shared" si="8"/>
        <v>2.1379310344827585</v>
      </c>
      <c r="L27">
        <f t="shared" si="9"/>
        <v>168</v>
      </c>
      <c r="M27" s="2">
        <f t="shared" si="10"/>
        <v>5.7931034482758621</v>
      </c>
      <c r="N27">
        <v>0</v>
      </c>
      <c r="O27">
        <v>1</v>
      </c>
      <c r="P27">
        <v>1</v>
      </c>
      <c r="Q27">
        <v>0</v>
      </c>
      <c r="R27" s="54">
        <v>0</v>
      </c>
      <c r="S27">
        <v>1</v>
      </c>
      <c r="T27">
        <f t="shared" si="11"/>
        <v>0</v>
      </c>
      <c r="U27">
        <v>1</v>
      </c>
      <c r="V27" s="54">
        <v>1</v>
      </c>
      <c r="W27">
        <f t="shared" si="12"/>
        <v>0</v>
      </c>
      <c r="X27">
        <f t="shared" si="13"/>
        <v>1</v>
      </c>
      <c r="Y27">
        <v>0</v>
      </c>
      <c r="Z27">
        <v>1</v>
      </c>
      <c r="AA27" s="54">
        <v>1</v>
      </c>
      <c r="AB27">
        <v>1</v>
      </c>
      <c r="AC27">
        <v>1</v>
      </c>
      <c r="AD27">
        <v>1</v>
      </c>
      <c r="AE27">
        <v>0</v>
      </c>
      <c r="AF27">
        <f t="shared" si="14"/>
        <v>3</v>
      </c>
      <c r="AG27">
        <v>1</v>
      </c>
      <c r="AH27">
        <f t="shared" si="15"/>
        <v>1</v>
      </c>
      <c r="AI27">
        <v>0</v>
      </c>
      <c r="AJ27">
        <v>1</v>
      </c>
      <c r="AK27">
        <f t="shared" si="16"/>
        <v>1</v>
      </c>
      <c r="AL27">
        <v>1</v>
      </c>
      <c r="AM27">
        <v>1</v>
      </c>
      <c r="AN27">
        <v>1</v>
      </c>
      <c r="AO27">
        <v>1</v>
      </c>
      <c r="AP27">
        <v>1</v>
      </c>
      <c r="AQ27">
        <v>1</v>
      </c>
      <c r="AR27">
        <v>1</v>
      </c>
      <c r="AS27">
        <v>1</v>
      </c>
      <c r="AT27" s="49">
        <v>1</v>
      </c>
      <c r="AU27">
        <f t="shared" si="17"/>
        <v>-3.4689655172413403</v>
      </c>
      <c r="AV27">
        <f t="shared" si="18"/>
        <v>20.947586206896549</v>
      </c>
      <c r="AW27" s="54">
        <f t="shared" si="19"/>
        <v>17.242758620689653</v>
      </c>
      <c r="AX27">
        <f t="shared" si="20"/>
        <v>20.35551724137931</v>
      </c>
      <c r="AY27" s="50">
        <v>1</v>
      </c>
      <c r="AZ27" s="50">
        <v>1</v>
      </c>
      <c r="BA27" s="50">
        <v>1</v>
      </c>
      <c r="BB27">
        <v>7</v>
      </c>
      <c r="BG27">
        <f t="shared" si="3"/>
        <v>103.44827586206897</v>
      </c>
      <c r="BH27" s="11">
        <f t="shared" si="21"/>
        <v>1.0069444444444445E-4</v>
      </c>
    </row>
    <row r="28" spans="1:60" ht="32" x14ac:dyDescent="0.2">
      <c r="A28" s="3">
        <v>25</v>
      </c>
      <c r="B28" s="18" t="s">
        <v>1517</v>
      </c>
      <c r="D28">
        <v>1</v>
      </c>
      <c r="E28">
        <v>1</v>
      </c>
      <c r="F28">
        <f t="shared" si="4"/>
        <v>1</v>
      </c>
      <c r="G28">
        <f t="shared" si="5"/>
        <v>10</v>
      </c>
      <c r="H28">
        <f t="shared" si="6"/>
        <v>10</v>
      </c>
      <c r="I28" s="54">
        <f t="shared" si="7"/>
        <v>51</v>
      </c>
      <c r="J28">
        <v>16</v>
      </c>
      <c r="K28">
        <f t="shared" si="8"/>
        <v>1.6</v>
      </c>
      <c r="L28">
        <f t="shared" si="9"/>
        <v>50</v>
      </c>
      <c r="M28" s="2">
        <f t="shared" si="10"/>
        <v>5</v>
      </c>
      <c r="N28">
        <v>0</v>
      </c>
      <c r="O28">
        <v>0</v>
      </c>
      <c r="P28">
        <v>0</v>
      </c>
      <c r="Q28">
        <v>1</v>
      </c>
      <c r="R28" s="54">
        <v>0</v>
      </c>
      <c r="S28">
        <v>1</v>
      </c>
      <c r="T28">
        <f t="shared" si="11"/>
        <v>0</v>
      </c>
      <c r="U28">
        <v>1</v>
      </c>
      <c r="V28" s="54">
        <v>1</v>
      </c>
      <c r="W28">
        <f t="shared" si="12"/>
        <v>0</v>
      </c>
      <c r="X28">
        <f t="shared" si="13"/>
        <v>1</v>
      </c>
      <c r="Y28">
        <v>1</v>
      </c>
      <c r="Z28">
        <v>1</v>
      </c>
      <c r="AA28" s="54">
        <v>1</v>
      </c>
      <c r="AB28">
        <v>1</v>
      </c>
      <c r="AC28">
        <v>1</v>
      </c>
      <c r="AD28">
        <v>1</v>
      </c>
      <c r="AE28">
        <v>1</v>
      </c>
      <c r="AF28">
        <f t="shared" si="14"/>
        <v>1</v>
      </c>
      <c r="AG28">
        <v>1</v>
      </c>
      <c r="AH28">
        <f t="shared" si="15"/>
        <v>1</v>
      </c>
      <c r="AI28">
        <v>1</v>
      </c>
      <c r="AJ28">
        <v>1</v>
      </c>
      <c r="AK28">
        <f t="shared" si="16"/>
        <v>1</v>
      </c>
      <c r="AL28">
        <v>1</v>
      </c>
      <c r="AM28">
        <v>1</v>
      </c>
      <c r="AN28">
        <v>1</v>
      </c>
      <c r="AO28">
        <v>1</v>
      </c>
      <c r="AP28">
        <v>1</v>
      </c>
      <c r="AQ28">
        <v>1</v>
      </c>
      <c r="AR28">
        <v>1</v>
      </c>
      <c r="AS28">
        <v>1</v>
      </c>
      <c r="AT28" s="49">
        <v>1</v>
      </c>
      <c r="AU28">
        <f t="shared" si="17"/>
        <v>61.325000000000024</v>
      </c>
      <c r="AV28">
        <f t="shared" si="18"/>
        <v>7.1900000000000013</v>
      </c>
      <c r="AW28" s="54">
        <f t="shared" si="19"/>
        <v>10.639999999999997</v>
      </c>
      <c r="AX28">
        <f t="shared" si="20"/>
        <v>7.120000000000001</v>
      </c>
      <c r="AY28" s="50">
        <v>1</v>
      </c>
      <c r="AZ28" s="50">
        <v>1</v>
      </c>
      <c r="BA28" s="50">
        <v>1</v>
      </c>
      <c r="BB28">
        <v>2</v>
      </c>
      <c r="BG28">
        <f t="shared" si="3"/>
        <v>100</v>
      </c>
      <c r="BH28" s="11">
        <f t="shared" si="21"/>
        <v>3.4722222222222222E-5</v>
      </c>
    </row>
    <row r="29" spans="1:60" x14ac:dyDescent="0.2">
      <c r="F29">
        <f t="shared" si="4"/>
        <v>0</v>
      </c>
      <c r="G29">
        <f t="shared" si="5"/>
        <v>0</v>
      </c>
      <c r="H29">
        <f t="shared" si="6"/>
        <v>0</v>
      </c>
      <c r="I29" s="54">
        <f t="shared" si="7"/>
        <v>0</v>
      </c>
      <c r="K29">
        <f t="shared" si="8"/>
        <v>0</v>
      </c>
      <c r="L29">
        <f t="shared" si="9"/>
        <v>0</v>
      </c>
      <c r="M29" s="2">
        <f t="shared" si="10"/>
        <v>0</v>
      </c>
      <c r="T29">
        <f t="shared" si="11"/>
        <v>0</v>
      </c>
      <c r="W29">
        <f t="shared" si="12"/>
        <v>0</v>
      </c>
      <c r="X29">
        <f t="shared" si="13"/>
        <v>0</v>
      </c>
      <c r="AF29">
        <f t="shared" si="14"/>
        <v>0</v>
      </c>
      <c r="AH29">
        <f t="shared" si="15"/>
        <v>0</v>
      </c>
      <c r="AK29">
        <f t="shared" si="16"/>
        <v>0</v>
      </c>
      <c r="AT29" s="49"/>
      <c r="AU29">
        <f t="shared" si="17"/>
        <v>0</v>
      </c>
      <c r="AV29">
        <f t="shared" si="18"/>
        <v>0</v>
      </c>
      <c r="AW29" s="54">
        <f t="shared" si="19"/>
        <v>0</v>
      </c>
      <c r="AX29">
        <f t="shared" si="20"/>
        <v>0</v>
      </c>
      <c r="AY29" s="50"/>
      <c r="AZ29" s="50"/>
      <c r="BA29" s="50"/>
      <c r="BG29">
        <f t="shared" ref="BG29:BG62" si="22">IF(E29=0,0,AF29/E29*1000)</f>
        <v>0</v>
      </c>
      <c r="BH29" s="11">
        <f t="shared" si="21"/>
        <v>0</v>
      </c>
    </row>
    <row r="30" spans="1:60" x14ac:dyDescent="0.2">
      <c r="F30">
        <f t="shared" si="4"/>
        <v>0</v>
      </c>
      <c r="G30">
        <f t="shared" si="5"/>
        <v>0</v>
      </c>
      <c r="H30">
        <f t="shared" si="6"/>
        <v>0</v>
      </c>
      <c r="I30" s="54">
        <f t="shared" si="7"/>
        <v>0</v>
      </c>
      <c r="K30">
        <f t="shared" si="8"/>
        <v>0</v>
      </c>
      <c r="L30">
        <f t="shared" si="9"/>
        <v>0</v>
      </c>
      <c r="M30" s="2">
        <f t="shared" si="10"/>
        <v>0</v>
      </c>
      <c r="T30">
        <f t="shared" si="11"/>
        <v>0</v>
      </c>
      <c r="W30">
        <f t="shared" si="12"/>
        <v>0</v>
      </c>
      <c r="X30">
        <f t="shared" si="13"/>
        <v>0</v>
      </c>
      <c r="AF30">
        <f t="shared" si="14"/>
        <v>0</v>
      </c>
      <c r="AH30">
        <f t="shared" si="15"/>
        <v>0</v>
      </c>
      <c r="AK30">
        <f t="shared" si="16"/>
        <v>0</v>
      </c>
      <c r="AT30" s="49"/>
      <c r="AU30">
        <f t="shared" si="17"/>
        <v>0</v>
      </c>
      <c r="AV30">
        <f t="shared" si="18"/>
        <v>0</v>
      </c>
      <c r="AW30" s="54">
        <f t="shared" si="19"/>
        <v>0</v>
      </c>
      <c r="AX30">
        <f t="shared" si="20"/>
        <v>0</v>
      </c>
      <c r="AY30" s="50"/>
      <c r="AZ30" s="50"/>
      <c r="BA30" s="50"/>
      <c r="BG30">
        <f t="shared" si="22"/>
        <v>0</v>
      </c>
      <c r="BH30" s="11">
        <f t="shared" si="21"/>
        <v>0</v>
      </c>
    </row>
    <row r="31" spans="1:60" x14ac:dyDescent="0.2">
      <c r="F31">
        <f t="shared" si="4"/>
        <v>0</v>
      </c>
      <c r="G31">
        <f t="shared" si="5"/>
        <v>0</v>
      </c>
      <c r="H31">
        <f t="shared" si="6"/>
        <v>0</v>
      </c>
      <c r="I31" s="54">
        <f t="shared" si="7"/>
        <v>0</v>
      </c>
      <c r="K31">
        <f t="shared" si="8"/>
        <v>0</v>
      </c>
      <c r="L31">
        <f t="shared" si="9"/>
        <v>0</v>
      </c>
      <c r="M31" s="2">
        <f t="shared" si="10"/>
        <v>0</v>
      </c>
      <c r="T31">
        <f t="shared" si="11"/>
        <v>0</v>
      </c>
      <c r="W31">
        <f t="shared" si="12"/>
        <v>0</v>
      </c>
      <c r="X31">
        <f t="shared" si="13"/>
        <v>0</v>
      </c>
      <c r="AF31">
        <f t="shared" si="14"/>
        <v>0</v>
      </c>
      <c r="AH31">
        <f t="shared" si="15"/>
        <v>0</v>
      </c>
      <c r="AK31">
        <f t="shared" si="16"/>
        <v>0</v>
      </c>
      <c r="AT31" s="49"/>
      <c r="AU31">
        <f t="shared" si="17"/>
        <v>0</v>
      </c>
      <c r="AV31">
        <f t="shared" si="18"/>
        <v>0</v>
      </c>
      <c r="AW31" s="54">
        <f t="shared" si="19"/>
        <v>0</v>
      </c>
      <c r="AX31">
        <f t="shared" si="20"/>
        <v>0</v>
      </c>
      <c r="AY31" s="50"/>
      <c r="AZ31" s="50"/>
      <c r="BA31" s="50"/>
      <c r="BG31">
        <f t="shared" si="22"/>
        <v>0</v>
      </c>
      <c r="BH31" s="11">
        <f t="shared" si="21"/>
        <v>0</v>
      </c>
    </row>
    <row r="32" spans="1:60" x14ac:dyDescent="0.2">
      <c r="F32">
        <f t="shared" si="4"/>
        <v>0</v>
      </c>
      <c r="G32">
        <f t="shared" si="5"/>
        <v>0</v>
      </c>
      <c r="H32">
        <f t="shared" si="6"/>
        <v>0</v>
      </c>
      <c r="I32" s="54">
        <f t="shared" si="7"/>
        <v>0</v>
      </c>
      <c r="K32">
        <f t="shared" si="8"/>
        <v>0</v>
      </c>
      <c r="L32">
        <f t="shared" si="9"/>
        <v>0</v>
      </c>
      <c r="M32" s="2">
        <f t="shared" si="10"/>
        <v>0</v>
      </c>
      <c r="T32">
        <f t="shared" si="11"/>
        <v>0</v>
      </c>
      <c r="W32">
        <f t="shared" si="12"/>
        <v>0</v>
      </c>
      <c r="X32">
        <f t="shared" si="13"/>
        <v>0</v>
      </c>
      <c r="AF32">
        <f t="shared" si="14"/>
        <v>0</v>
      </c>
      <c r="AH32">
        <f t="shared" si="15"/>
        <v>0</v>
      </c>
      <c r="AK32">
        <f t="shared" si="16"/>
        <v>0</v>
      </c>
      <c r="AT32" s="49"/>
      <c r="AU32">
        <f t="shared" si="17"/>
        <v>0</v>
      </c>
      <c r="AV32">
        <f t="shared" si="18"/>
        <v>0</v>
      </c>
      <c r="AW32" s="54">
        <f t="shared" si="19"/>
        <v>0</v>
      </c>
      <c r="AX32">
        <f t="shared" si="20"/>
        <v>0</v>
      </c>
      <c r="AY32" s="50"/>
      <c r="AZ32" s="50"/>
      <c r="BA32" s="50"/>
      <c r="BG32">
        <f t="shared" si="22"/>
        <v>0</v>
      </c>
      <c r="BH32" s="11">
        <f t="shared" si="21"/>
        <v>0</v>
      </c>
    </row>
    <row r="33" spans="6:60" x14ac:dyDescent="0.2">
      <c r="F33">
        <f t="shared" si="4"/>
        <v>0</v>
      </c>
      <c r="G33">
        <f t="shared" si="5"/>
        <v>0</v>
      </c>
      <c r="H33">
        <f t="shared" si="6"/>
        <v>0</v>
      </c>
      <c r="I33" s="54">
        <f t="shared" si="7"/>
        <v>0</v>
      </c>
      <c r="K33">
        <f t="shared" si="8"/>
        <v>0</v>
      </c>
      <c r="L33">
        <f t="shared" si="9"/>
        <v>0</v>
      </c>
      <c r="M33" s="2">
        <f t="shared" si="10"/>
        <v>0</v>
      </c>
      <c r="T33">
        <f t="shared" si="11"/>
        <v>0</v>
      </c>
      <c r="W33">
        <f t="shared" si="12"/>
        <v>0</v>
      </c>
      <c r="X33">
        <f t="shared" si="13"/>
        <v>0</v>
      </c>
      <c r="AF33">
        <f t="shared" si="14"/>
        <v>0</v>
      </c>
      <c r="AH33">
        <f t="shared" si="15"/>
        <v>0</v>
      </c>
      <c r="AK33">
        <f t="shared" si="16"/>
        <v>0</v>
      </c>
      <c r="AT33" s="49"/>
      <c r="AU33">
        <f t="shared" si="17"/>
        <v>0</v>
      </c>
      <c r="AV33">
        <f t="shared" si="18"/>
        <v>0</v>
      </c>
      <c r="AW33" s="54">
        <f t="shared" si="19"/>
        <v>0</v>
      </c>
      <c r="AX33">
        <f t="shared" si="20"/>
        <v>0</v>
      </c>
      <c r="AY33" s="50"/>
      <c r="AZ33" s="50"/>
      <c r="BA33" s="50"/>
      <c r="BG33">
        <f t="shared" si="22"/>
        <v>0</v>
      </c>
      <c r="BH33" s="11">
        <f t="shared" si="21"/>
        <v>0</v>
      </c>
    </row>
    <row r="34" spans="6:60" x14ac:dyDescent="0.2">
      <c r="F34">
        <f t="shared" si="4"/>
        <v>0</v>
      </c>
      <c r="G34">
        <f t="shared" si="5"/>
        <v>0</v>
      </c>
      <c r="H34">
        <f t="shared" si="6"/>
        <v>0</v>
      </c>
      <c r="I34" s="54">
        <f t="shared" si="7"/>
        <v>0</v>
      </c>
      <c r="K34">
        <f t="shared" si="8"/>
        <v>0</v>
      </c>
      <c r="L34">
        <f t="shared" si="9"/>
        <v>0</v>
      </c>
      <c r="M34" s="2">
        <f t="shared" si="10"/>
        <v>0</v>
      </c>
      <c r="T34">
        <f t="shared" si="11"/>
        <v>0</v>
      </c>
      <c r="W34">
        <f t="shared" si="12"/>
        <v>0</v>
      </c>
      <c r="X34">
        <f t="shared" si="13"/>
        <v>0</v>
      </c>
      <c r="AF34">
        <f t="shared" si="14"/>
        <v>0</v>
      </c>
      <c r="AH34">
        <f t="shared" si="15"/>
        <v>0</v>
      </c>
      <c r="AK34">
        <f t="shared" si="16"/>
        <v>0</v>
      </c>
      <c r="AT34" s="49"/>
      <c r="AU34">
        <f t="shared" si="17"/>
        <v>0</v>
      </c>
      <c r="AV34">
        <f t="shared" si="18"/>
        <v>0</v>
      </c>
      <c r="AW34" s="54">
        <f t="shared" si="19"/>
        <v>0</v>
      </c>
      <c r="AX34">
        <f t="shared" si="20"/>
        <v>0</v>
      </c>
      <c r="AY34" s="50"/>
      <c r="AZ34" s="50"/>
      <c r="BA34" s="50"/>
      <c r="BG34">
        <f t="shared" si="22"/>
        <v>0</v>
      </c>
      <c r="BH34" s="11">
        <f t="shared" si="21"/>
        <v>0</v>
      </c>
    </row>
    <row r="35" spans="6:60" x14ac:dyDescent="0.2">
      <c r="F35">
        <f t="shared" si="4"/>
        <v>0</v>
      </c>
      <c r="G35">
        <f t="shared" si="5"/>
        <v>0</v>
      </c>
      <c r="H35">
        <f t="shared" si="6"/>
        <v>0</v>
      </c>
      <c r="I35" s="54">
        <f t="shared" si="7"/>
        <v>0</v>
      </c>
      <c r="K35">
        <f t="shared" si="8"/>
        <v>0</v>
      </c>
      <c r="L35">
        <f t="shared" si="9"/>
        <v>0</v>
      </c>
      <c r="M35" s="2">
        <f t="shared" si="10"/>
        <v>0</v>
      </c>
      <c r="T35">
        <f t="shared" si="11"/>
        <v>0</v>
      </c>
      <c r="W35">
        <f t="shared" si="12"/>
        <v>0</v>
      </c>
      <c r="X35">
        <f t="shared" si="13"/>
        <v>0</v>
      </c>
      <c r="AF35">
        <f t="shared" si="14"/>
        <v>0</v>
      </c>
      <c r="AH35">
        <f t="shared" si="15"/>
        <v>0</v>
      </c>
      <c r="AK35">
        <f t="shared" si="16"/>
        <v>0</v>
      </c>
      <c r="AT35" s="49"/>
      <c r="AU35">
        <f t="shared" si="17"/>
        <v>0</v>
      </c>
      <c r="AV35">
        <f t="shared" si="18"/>
        <v>0</v>
      </c>
      <c r="AW35" s="54">
        <f t="shared" si="19"/>
        <v>0</v>
      </c>
      <c r="AX35">
        <f t="shared" si="20"/>
        <v>0</v>
      </c>
      <c r="AY35" s="50"/>
      <c r="AZ35" s="50"/>
      <c r="BA35" s="50"/>
      <c r="BG35">
        <f t="shared" si="22"/>
        <v>0</v>
      </c>
      <c r="BH35" s="11">
        <f t="shared" si="21"/>
        <v>0</v>
      </c>
    </row>
    <row r="36" spans="6:60" x14ac:dyDescent="0.2">
      <c r="F36">
        <f t="shared" si="4"/>
        <v>0</v>
      </c>
      <c r="G36">
        <f t="shared" si="5"/>
        <v>0</v>
      </c>
      <c r="H36">
        <f t="shared" si="6"/>
        <v>0</v>
      </c>
      <c r="I36" s="54">
        <f t="shared" si="7"/>
        <v>0</v>
      </c>
      <c r="K36">
        <f t="shared" si="8"/>
        <v>0</v>
      </c>
      <c r="L36">
        <f t="shared" si="9"/>
        <v>0</v>
      </c>
      <c r="M36" s="2">
        <f t="shared" si="10"/>
        <v>0</v>
      </c>
      <c r="T36">
        <f t="shared" si="11"/>
        <v>0</v>
      </c>
      <c r="W36">
        <f t="shared" si="12"/>
        <v>0</v>
      </c>
      <c r="X36">
        <f t="shared" si="13"/>
        <v>0</v>
      </c>
      <c r="AF36">
        <f t="shared" si="14"/>
        <v>0</v>
      </c>
      <c r="AH36">
        <f t="shared" si="15"/>
        <v>0</v>
      </c>
      <c r="AK36">
        <f t="shared" si="16"/>
        <v>0</v>
      </c>
      <c r="AT36" s="49"/>
      <c r="AU36">
        <f t="shared" si="17"/>
        <v>0</v>
      </c>
      <c r="AV36">
        <f t="shared" si="18"/>
        <v>0</v>
      </c>
      <c r="AW36" s="54">
        <f t="shared" si="19"/>
        <v>0</v>
      </c>
      <c r="AX36">
        <f t="shared" si="20"/>
        <v>0</v>
      </c>
      <c r="AY36" s="50"/>
      <c r="AZ36" s="50"/>
      <c r="BA36" s="50"/>
      <c r="BG36">
        <f t="shared" si="22"/>
        <v>0</v>
      </c>
      <c r="BH36" s="11">
        <f t="shared" si="21"/>
        <v>0</v>
      </c>
    </row>
    <row r="37" spans="6:60" x14ac:dyDescent="0.2">
      <c r="F37">
        <f t="shared" si="4"/>
        <v>0</v>
      </c>
      <c r="G37">
        <f t="shared" si="5"/>
        <v>0</v>
      </c>
      <c r="H37">
        <f t="shared" si="6"/>
        <v>0</v>
      </c>
      <c r="I37" s="54">
        <f t="shared" si="7"/>
        <v>0</v>
      </c>
      <c r="K37">
        <f t="shared" si="8"/>
        <v>0</v>
      </c>
      <c r="L37">
        <f t="shared" si="9"/>
        <v>0</v>
      </c>
      <c r="M37" s="2">
        <f t="shared" si="10"/>
        <v>0</v>
      </c>
      <c r="T37">
        <f t="shared" si="11"/>
        <v>0</v>
      </c>
      <c r="W37">
        <f t="shared" si="12"/>
        <v>0</v>
      </c>
      <c r="X37">
        <f t="shared" si="13"/>
        <v>0</v>
      </c>
      <c r="AF37">
        <f t="shared" si="14"/>
        <v>0</v>
      </c>
      <c r="AH37">
        <f t="shared" si="15"/>
        <v>0</v>
      </c>
      <c r="AK37">
        <f t="shared" si="16"/>
        <v>0</v>
      </c>
      <c r="AT37" s="49"/>
      <c r="AU37">
        <f t="shared" si="17"/>
        <v>0</v>
      </c>
      <c r="AV37">
        <f t="shared" si="18"/>
        <v>0</v>
      </c>
      <c r="AW37" s="54">
        <f t="shared" si="19"/>
        <v>0</v>
      </c>
      <c r="AX37">
        <f t="shared" si="20"/>
        <v>0</v>
      </c>
      <c r="AY37" s="50"/>
      <c r="AZ37" s="50"/>
      <c r="BA37" s="50"/>
      <c r="BG37">
        <f t="shared" si="22"/>
        <v>0</v>
      </c>
      <c r="BH37" s="11">
        <f t="shared" si="21"/>
        <v>0</v>
      </c>
    </row>
    <row r="38" spans="6:60" x14ac:dyDescent="0.2">
      <c r="F38">
        <f t="shared" si="4"/>
        <v>0</v>
      </c>
      <c r="G38">
        <f t="shared" si="5"/>
        <v>0</v>
      </c>
      <c r="H38">
        <f t="shared" si="6"/>
        <v>0</v>
      </c>
      <c r="I38" s="54">
        <f t="shared" si="7"/>
        <v>0</v>
      </c>
      <c r="K38">
        <f t="shared" si="8"/>
        <v>0</v>
      </c>
      <c r="L38">
        <f t="shared" si="9"/>
        <v>0</v>
      </c>
      <c r="M38" s="2">
        <f t="shared" si="10"/>
        <v>0</v>
      </c>
      <c r="T38">
        <f t="shared" si="11"/>
        <v>0</v>
      </c>
      <c r="W38">
        <f t="shared" si="12"/>
        <v>0</v>
      </c>
      <c r="X38">
        <f t="shared" si="13"/>
        <v>0</v>
      </c>
      <c r="AF38">
        <f t="shared" si="14"/>
        <v>0</v>
      </c>
      <c r="AH38">
        <f t="shared" si="15"/>
        <v>0</v>
      </c>
      <c r="AK38">
        <f t="shared" si="16"/>
        <v>0</v>
      </c>
      <c r="AT38" s="49"/>
      <c r="AU38">
        <f t="shared" si="17"/>
        <v>0</v>
      </c>
      <c r="AV38">
        <f t="shared" si="18"/>
        <v>0</v>
      </c>
      <c r="AW38" s="54">
        <f t="shared" si="19"/>
        <v>0</v>
      </c>
      <c r="AX38">
        <f t="shared" si="20"/>
        <v>0</v>
      </c>
      <c r="AY38" s="50"/>
      <c r="AZ38" s="50"/>
      <c r="BA38" s="50"/>
      <c r="BG38">
        <f t="shared" si="22"/>
        <v>0</v>
      </c>
      <c r="BH38" s="11">
        <f t="shared" si="21"/>
        <v>0</v>
      </c>
    </row>
    <row r="39" spans="6:60" x14ac:dyDescent="0.2">
      <c r="F39">
        <f t="shared" si="4"/>
        <v>0</v>
      </c>
      <c r="G39">
        <f t="shared" si="5"/>
        <v>0</v>
      </c>
      <c r="H39">
        <f t="shared" si="6"/>
        <v>0</v>
      </c>
      <c r="I39" s="54">
        <f t="shared" si="7"/>
        <v>0</v>
      </c>
      <c r="K39">
        <f t="shared" si="8"/>
        <v>0</v>
      </c>
      <c r="L39">
        <f t="shared" si="9"/>
        <v>0</v>
      </c>
      <c r="M39" s="2">
        <f t="shared" si="10"/>
        <v>0</v>
      </c>
      <c r="T39">
        <f t="shared" si="11"/>
        <v>0</v>
      </c>
      <c r="W39">
        <f t="shared" si="12"/>
        <v>0</v>
      </c>
      <c r="X39">
        <f t="shared" si="13"/>
        <v>0</v>
      </c>
      <c r="AF39">
        <f t="shared" si="14"/>
        <v>0</v>
      </c>
      <c r="AH39">
        <f t="shared" si="15"/>
        <v>0</v>
      </c>
      <c r="AK39">
        <f t="shared" si="16"/>
        <v>0</v>
      </c>
      <c r="AT39" s="49"/>
      <c r="AU39">
        <f t="shared" si="17"/>
        <v>0</v>
      </c>
      <c r="AV39">
        <f t="shared" si="18"/>
        <v>0</v>
      </c>
      <c r="AW39" s="54">
        <f t="shared" si="19"/>
        <v>0</v>
      </c>
      <c r="AX39">
        <f t="shared" si="20"/>
        <v>0</v>
      </c>
      <c r="AY39" s="50"/>
      <c r="AZ39" s="50"/>
      <c r="BA39" s="50"/>
      <c r="BG39">
        <f t="shared" si="22"/>
        <v>0</v>
      </c>
      <c r="BH39" s="11">
        <f t="shared" si="21"/>
        <v>0</v>
      </c>
    </row>
    <row r="40" spans="6:60" x14ac:dyDescent="0.2">
      <c r="F40">
        <f t="shared" si="4"/>
        <v>0</v>
      </c>
      <c r="G40">
        <f t="shared" si="5"/>
        <v>0</v>
      </c>
      <c r="H40">
        <f t="shared" si="6"/>
        <v>0</v>
      </c>
      <c r="I40" s="54">
        <f t="shared" si="7"/>
        <v>0</v>
      </c>
      <c r="K40">
        <f t="shared" si="8"/>
        <v>0</v>
      </c>
      <c r="L40">
        <f t="shared" si="9"/>
        <v>0</v>
      </c>
      <c r="M40" s="2">
        <f t="shared" si="10"/>
        <v>0</v>
      </c>
      <c r="T40">
        <f t="shared" si="11"/>
        <v>0</v>
      </c>
      <c r="W40">
        <f t="shared" si="12"/>
        <v>0</v>
      </c>
      <c r="X40">
        <f t="shared" si="13"/>
        <v>0</v>
      </c>
      <c r="AF40">
        <f t="shared" si="14"/>
        <v>0</v>
      </c>
      <c r="AH40">
        <f t="shared" si="15"/>
        <v>0</v>
      </c>
      <c r="AK40">
        <f t="shared" si="16"/>
        <v>0</v>
      </c>
      <c r="AT40" s="49"/>
      <c r="AU40">
        <f t="shared" si="17"/>
        <v>0</v>
      </c>
      <c r="AV40">
        <f t="shared" si="18"/>
        <v>0</v>
      </c>
      <c r="AW40" s="54">
        <f t="shared" si="19"/>
        <v>0</v>
      </c>
      <c r="AX40">
        <f t="shared" si="20"/>
        <v>0</v>
      </c>
      <c r="AY40" s="50"/>
      <c r="AZ40" s="50"/>
      <c r="BA40" s="50"/>
      <c r="BG40">
        <f t="shared" si="22"/>
        <v>0</v>
      </c>
      <c r="BH40" s="11">
        <f t="shared" si="21"/>
        <v>0</v>
      </c>
    </row>
    <row r="41" spans="6:60" x14ac:dyDescent="0.2">
      <c r="F41">
        <f t="shared" si="4"/>
        <v>0</v>
      </c>
      <c r="G41">
        <f t="shared" si="5"/>
        <v>0</v>
      </c>
      <c r="H41">
        <f t="shared" si="6"/>
        <v>0</v>
      </c>
      <c r="I41" s="54">
        <f t="shared" si="7"/>
        <v>0</v>
      </c>
      <c r="K41">
        <f t="shared" si="8"/>
        <v>0</v>
      </c>
      <c r="L41">
        <f t="shared" si="9"/>
        <v>0</v>
      </c>
      <c r="M41" s="2">
        <f t="shared" si="10"/>
        <v>0</v>
      </c>
      <c r="T41">
        <f t="shared" si="11"/>
        <v>0</v>
      </c>
      <c r="W41">
        <f t="shared" si="12"/>
        <v>0</v>
      </c>
      <c r="X41">
        <f t="shared" si="13"/>
        <v>0</v>
      </c>
      <c r="AF41">
        <f t="shared" si="14"/>
        <v>0</v>
      </c>
      <c r="AH41">
        <f t="shared" si="15"/>
        <v>0</v>
      </c>
      <c r="AK41">
        <f t="shared" si="16"/>
        <v>0</v>
      </c>
      <c r="AT41" s="49"/>
      <c r="AU41">
        <f t="shared" si="17"/>
        <v>0</v>
      </c>
      <c r="AV41">
        <f t="shared" si="18"/>
        <v>0</v>
      </c>
      <c r="AW41" s="54">
        <f t="shared" si="19"/>
        <v>0</v>
      </c>
      <c r="AX41">
        <f t="shared" si="20"/>
        <v>0</v>
      </c>
      <c r="AY41" s="50"/>
      <c r="AZ41" s="50"/>
      <c r="BA41" s="50"/>
      <c r="BG41">
        <f t="shared" si="22"/>
        <v>0</v>
      </c>
      <c r="BH41" s="11">
        <f t="shared" si="21"/>
        <v>0</v>
      </c>
    </row>
    <row r="42" spans="6:60" x14ac:dyDescent="0.2">
      <c r="F42">
        <f t="shared" si="4"/>
        <v>0</v>
      </c>
      <c r="G42">
        <f t="shared" si="5"/>
        <v>0</v>
      </c>
      <c r="H42">
        <f t="shared" si="6"/>
        <v>0</v>
      </c>
      <c r="I42" s="54">
        <f t="shared" si="7"/>
        <v>0</v>
      </c>
      <c r="K42">
        <f t="shared" si="8"/>
        <v>0</v>
      </c>
      <c r="L42">
        <f t="shared" si="9"/>
        <v>0</v>
      </c>
      <c r="M42" s="2">
        <f t="shared" si="10"/>
        <v>0</v>
      </c>
      <c r="T42">
        <f t="shared" si="11"/>
        <v>0</v>
      </c>
      <c r="W42">
        <f t="shared" si="12"/>
        <v>0</v>
      </c>
      <c r="X42">
        <f t="shared" si="13"/>
        <v>0</v>
      </c>
      <c r="AF42">
        <f t="shared" si="14"/>
        <v>0</v>
      </c>
      <c r="AH42">
        <f t="shared" si="15"/>
        <v>0</v>
      </c>
      <c r="AK42">
        <f t="shared" si="16"/>
        <v>0</v>
      </c>
      <c r="AT42" s="49"/>
      <c r="AU42">
        <f t="shared" si="17"/>
        <v>0</v>
      </c>
      <c r="AV42">
        <f t="shared" si="18"/>
        <v>0</v>
      </c>
      <c r="AW42" s="54">
        <f t="shared" si="19"/>
        <v>0</v>
      </c>
      <c r="AX42">
        <f t="shared" si="20"/>
        <v>0</v>
      </c>
      <c r="AY42" s="50"/>
      <c r="AZ42" s="50"/>
      <c r="BA42" s="50"/>
      <c r="BG42">
        <f t="shared" si="22"/>
        <v>0</v>
      </c>
      <c r="BH42" s="11">
        <f t="shared" si="21"/>
        <v>0</v>
      </c>
    </row>
    <row r="43" spans="6:60" x14ac:dyDescent="0.2">
      <c r="F43">
        <f t="shared" si="4"/>
        <v>0</v>
      </c>
      <c r="G43">
        <f t="shared" si="5"/>
        <v>0</v>
      </c>
      <c r="H43">
        <f t="shared" si="6"/>
        <v>0</v>
      </c>
      <c r="I43" s="54">
        <f t="shared" si="7"/>
        <v>0</v>
      </c>
      <c r="K43">
        <f t="shared" si="8"/>
        <v>0</v>
      </c>
      <c r="L43">
        <f t="shared" si="9"/>
        <v>0</v>
      </c>
      <c r="M43" s="2">
        <f t="shared" si="10"/>
        <v>0</v>
      </c>
      <c r="T43">
        <f t="shared" si="11"/>
        <v>0</v>
      </c>
      <c r="W43">
        <f t="shared" si="12"/>
        <v>0</v>
      </c>
      <c r="X43">
        <f t="shared" si="13"/>
        <v>0</v>
      </c>
      <c r="AF43">
        <f t="shared" si="14"/>
        <v>0</v>
      </c>
      <c r="AH43">
        <f t="shared" si="15"/>
        <v>0</v>
      </c>
      <c r="AK43">
        <f t="shared" si="16"/>
        <v>0</v>
      </c>
      <c r="AT43" s="49"/>
      <c r="AU43">
        <f t="shared" si="17"/>
        <v>0</v>
      </c>
      <c r="AV43">
        <f t="shared" si="18"/>
        <v>0</v>
      </c>
      <c r="AW43" s="54">
        <f t="shared" si="19"/>
        <v>0</v>
      </c>
      <c r="AX43">
        <f t="shared" si="20"/>
        <v>0</v>
      </c>
      <c r="AY43" s="50"/>
      <c r="AZ43" s="50"/>
      <c r="BA43" s="50"/>
      <c r="BG43">
        <f t="shared" si="22"/>
        <v>0</v>
      </c>
      <c r="BH43" s="11">
        <f t="shared" si="21"/>
        <v>0</v>
      </c>
    </row>
    <row r="44" spans="6:60" x14ac:dyDescent="0.2">
      <c r="F44">
        <f t="shared" si="4"/>
        <v>0</v>
      </c>
      <c r="G44">
        <f t="shared" si="5"/>
        <v>0</v>
      </c>
      <c r="H44">
        <f t="shared" si="6"/>
        <v>0</v>
      </c>
      <c r="I44" s="54">
        <f t="shared" si="7"/>
        <v>0</v>
      </c>
      <c r="K44">
        <f t="shared" si="8"/>
        <v>0</v>
      </c>
      <c r="L44">
        <f t="shared" si="9"/>
        <v>0</v>
      </c>
      <c r="M44" s="2">
        <f t="shared" si="10"/>
        <v>0</v>
      </c>
      <c r="T44">
        <f t="shared" si="11"/>
        <v>0</v>
      </c>
      <c r="W44">
        <f t="shared" si="12"/>
        <v>0</v>
      </c>
      <c r="X44">
        <f t="shared" si="13"/>
        <v>0</v>
      </c>
      <c r="AF44">
        <f t="shared" si="14"/>
        <v>0</v>
      </c>
      <c r="AH44">
        <f t="shared" si="15"/>
        <v>0</v>
      </c>
      <c r="AK44">
        <f t="shared" si="16"/>
        <v>0</v>
      </c>
      <c r="AT44" s="49"/>
      <c r="AU44">
        <f t="shared" si="17"/>
        <v>0</v>
      </c>
      <c r="AV44">
        <f t="shared" si="18"/>
        <v>0</v>
      </c>
      <c r="AW44" s="54">
        <f t="shared" si="19"/>
        <v>0</v>
      </c>
      <c r="AX44">
        <f t="shared" si="20"/>
        <v>0</v>
      </c>
      <c r="AY44" s="50"/>
      <c r="AZ44" s="50"/>
      <c r="BA44" s="50"/>
      <c r="BG44">
        <f t="shared" si="22"/>
        <v>0</v>
      </c>
      <c r="BH44" s="11">
        <f t="shared" si="21"/>
        <v>0</v>
      </c>
    </row>
    <row r="45" spans="6:60" x14ac:dyDescent="0.2">
      <c r="F45">
        <f t="shared" si="4"/>
        <v>0</v>
      </c>
      <c r="G45">
        <f t="shared" si="5"/>
        <v>0</v>
      </c>
      <c r="H45">
        <f t="shared" si="6"/>
        <v>0</v>
      </c>
      <c r="I45" s="54">
        <f t="shared" si="7"/>
        <v>0</v>
      </c>
      <c r="K45">
        <f t="shared" si="8"/>
        <v>0</v>
      </c>
      <c r="L45">
        <f t="shared" si="9"/>
        <v>0</v>
      </c>
      <c r="M45" s="2">
        <f t="shared" si="10"/>
        <v>0</v>
      </c>
      <c r="T45">
        <f t="shared" si="11"/>
        <v>0</v>
      </c>
      <c r="W45">
        <f t="shared" si="12"/>
        <v>0</v>
      </c>
      <c r="X45">
        <f t="shared" si="13"/>
        <v>0</v>
      </c>
      <c r="AF45">
        <f t="shared" si="14"/>
        <v>0</v>
      </c>
      <c r="AH45">
        <f t="shared" si="15"/>
        <v>0</v>
      </c>
      <c r="AK45">
        <f t="shared" si="16"/>
        <v>0</v>
      </c>
      <c r="AT45" s="49"/>
      <c r="AU45">
        <f t="shared" si="17"/>
        <v>0</v>
      </c>
      <c r="AV45">
        <f t="shared" si="18"/>
        <v>0</v>
      </c>
      <c r="AW45" s="54">
        <f t="shared" si="19"/>
        <v>0</v>
      </c>
      <c r="AX45">
        <f t="shared" si="20"/>
        <v>0</v>
      </c>
      <c r="AY45" s="50"/>
      <c r="AZ45" s="50"/>
      <c r="BA45" s="50"/>
      <c r="BG45">
        <f t="shared" si="22"/>
        <v>0</v>
      </c>
      <c r="BH45" s="11">
        <f t="shared" si="21"/>
        <v>0</v>
      </c>
    </row>
    <row r="46" spans="6:60" x14ac:dyDescent="0.2">
      <c r="F46">
        <f t="shared" si="4"/>
        <v>0</v>
      </c>
      <c r="G46">
        <f t="shared" si="5"/>
        <v>0</v>
      </c>
      <c r="H46">
        <f t="shared" si="6"/>
        <v>0</v>
      </c>
      <c r="I46" s="54">
        <f t="shared" si="7"/>
        <v>0</v>
      </c>
      <c r="K46">
        <f t="shared" si="8"/>
        <v>0</v>
      </c>
      <c r="L46">
        <f t="shared" si="9"/>
        <v>0</v>
      </c>
      <c r="M46" s="2">
        <f t="shared" si="10"/>
        <v>0</v>
      </c>
      <c r="T46">
        <f t="shared" si="11"/>
        <v>0</v>
      </c>
      <c r="W46">
        <f t="shared" si="12"/>
        <v>0</v>
      </c>
      <c r="X46">
        <f t="shared" si="13"/>
        <v>0</v>
      </c>
      <c r="AF46">
        <f t="shared" si="14"/>
        <v>0</v>
      </c>
      <c r="AH46">
        <f t="shared" si="15"/>
        <v>0</v>
      </c>
      <c r="AK46">
        <f t="shared" si="16"/>
        <v>0</v>
      </c>
      <c r="AT46" s="49"/>
      <c r="AU46">
        <f t="shared" si="17"/>
        <v>0</v>
      </c>
      <c r="AV46">
        <f t="shared" si="18"/>
        <v>0</v>
      </c>
      <c r="AW46" s="54">
        <f t="shared" si="19"/>
        <v>0</v>
      </c>
      <c r="AX46">
        <f t="shared" si="20"/>
        <v>0</v>
      </c>
      <c r="AY46" s="50"/>
      <c r="AZ46" s="50"/>
      <c r="BA46" s="50"/>
      <c r="BG46">
        <f t="shared" si="22"/>
        <v>0</v>
      </c>
      <c r="BH46" s="11">
        <f t="shared" si="21"/>
        <v>0</v>
      </c>
    </row>
    <row r="47" spans="6:60" x14ac:dyDescent="0.2">
      <c r="F47">
        <f t="shared" si="4"/>
        <v>0</v>
      </c>
      <c r="G47">
        <f t="shared" si="5"/>
        <v>0</v>
      </c>
      <c r="H47">
        <f t="shared" si="6"/>
        <v>0</v>
      </c>
      <c r="I47" s="54">
        <f t="shared" si="7"/>
        <v>0</v>
      </c>
      <c r="K47">
        <f t="shared" si="8"/>
        <v>0</v>
      </c>
      <c r="L47">
        <f t="shared" si="9"/>
        <v>0</v>
      </c>
      <c r="M47" s="2">
        <f t="shared" si="10"/>
        <v>0</v>
      </c>
      <c r="T47">
        <f t="shared" si="11"/>
        <v>0</v>
      </c>
      <c r="W47">
        <f t="shared" si="12"/>
        <v>0</v>
      </c>
      <c r="X47">
        <f t="shared" si="13"/>
        <v>0</v>
      </c>
      <c r="AF47">
        <f t="shared" si="14"/>
        <v>0</v>
      </c>
      <c r="AH47">
        <f t="shared" si="15"/>
        <v>0</v>
      </c>
      <c r="AK47">
        <f t="shared" si="16"/>
        <v>0</v>
      </c>
      <c r="AT47" s="49"/>
      <c r="AU47">
        <f t="shared" si="17"/>
        <v>0</v>
      </c>
      <c r="AV47">
        <f t="shared" si="18"/>
        <v>0</v>
      </c>
      <c r="AW47" s="54">
        <f t="shared" si="19"/>
        <v>0</v>
      </c>
      <c r="AX47">
        <f t="shared" si="20"/>
        <v>0</v>
      </c>
      <c r="AY47" s="50"/>
      <c r="AZ47" s="50"/>
      <c r="BA47" s="50"/>
      <c r="BG47">
        <f t="shared" si="22"/>
        <v>0</v>
      </c>
      <c r="BH47" s="11">
        <f t="shared" si="21"/>
        <v>0</v>
      </c>
    </row>
    <row r="48" spans="6:60" x14ac:dyDescent="0.2">
      <c r="F48">
        <f t="shared" si="4"/>
        <v>0</v>
      </c>
      <c r="G48">
        <f t="shared" si="5"/>
        <v>0</v>
      </c>
      <c r="H48">
        <f t="shared" si="6"/>
        <v>0</v>
      </c>
      <c r="I48" s="54">
        <f t="shared" si="7"/>
        <v>0</v>
      </c>
      <c r="K48">
        <f t="shared" si="8"/>
        <v>0</v>
      </c>
      <c r="L48">
        <f t="shared" si="9"/>
        <v>0</v>
      </c>
      <c r="M48" s="2">
        <f t="shared" si="10"/>
        <v>0</v>
      </c>
      <c r="T48">
        <f t="shared" si="11"/>
        <v>0</v>
      </c>
      <c r="W48">
        <f t="shared" si="12"/>
        <v>0</v>
      </c>
      <c r="X48">
        <f t="shared" si="13"/>
        <v>0</v>
      </c>
      <c r="AF48">
        <f t="shared" si="14"/>
        <v>0</v>
      </c>
      <c r="AH48">
        <f t="shared" si="15"/>
        <v>0</v>
      </c>
      <c r="AK48">
        <f t="shared" si="16"/>
        <v>0</v>
      </c>
      <c r="AT48" s="49"/>
      <c r="AU48">
        <f t="shared" si="17"/>
        <v>0</v>
      </c>
      <c r="AV48">
        <f t="shared" si="18"/>
        <v>0</v>
      </c>
      <c r="AW48" s="54">
        <f t="shared" si="19"/>
        <v>0</v>
      </c>
      <c r="AX48">
        <f t="shared" si="20"/>
        <v>0</v>
      </c>
      <c r="AY48" s="50"/>
      <c r="AZ48" s="50"/>
      <c r="BA48" s="50"/>
      <c r="BG48">
        <f t="shared" si="22"/>
        <v>0</v>
      </c>
      <c r="BH48" s="11">
        <f t="shared" si="21"/>
        <v>0</v>
      </c>
    </row>
    <row r="49" spans="6:60" x14ac:dyDescent="0.2">
      <c r="F49">
        <f t="shared" si="4"/>
        <v>0</v>
      </c>
      <c r="G49">
        <f t="shared" si="5"/>
        <v>0</v>
      </c>
      <c r="H49">
        <f t="shared" si="6"/>
        <v>0</v>
      </c>
      <c r="I49" s="54">
        <f t="shared" si="7"/>
        <v>0</v>
      </c>
      <c r="K49">
        <f t="shared" si="8"/>
        <v>0</v>
      </c>
      <c r="L49">
        <f t="shared" si="9"/>
        <v>0</v>
      </c>
      <c r="M49" s="2">
        <f t="shared" si="10"/>
        <v>0</v>
      </c>
      <c r="T49">
        <f t="shared" si="11"/>
        <v>0</v>
      </c>
      <c r="W49">
        <f t="shared" si="12"/>
        <v>0</v>
      </c>
      <c r="X49">
        <f t="shared" si="13"/>
        <v>0</v>
      </c>
      <c r="AF49">
        <f t="shared" si="14"/>
        <v>0</v>
      </c>
      <c r="AH49">
        <f t="shared" si="15"/>
        <v>0</v>
      </c>
      <c r="AK49">
        <f t="shared" si="16"/>
        <v>0</v>
      </c>
      <c r="AT49" s="49"/>
      <c r="AU49">
        <f t="shared" si="17"/>
        <v>0</v>
      </c>
      <c r="AV49">
        <f t="shared" si="18"/>
        <v>0</v>
      </c>
      <c r="AW49" s="54">
        <f t="shared" si="19"/>
        <v>0</v>
      </c>
      <c r="AX49">
        <f t="shared" si="20"/>
        <v>0</v>
      </c>
      <c r="AY49" s="50"/>
      <c r="AZ49" s="50"/>
      <c r="BA49" s="50"/>
      <c r="BG49">
        <f t="shared" si="22"/>
        <v>0</v>
      </c>
      <c r="BH49" s="11">
        <f t="shared" si="21"/>
        <v>0</v>
      </c>
    </row>
    <row r="50" spans="6:60" x14ac:dyDescent="0.2">
      <c r="F50">
        <f t="shared" si="4"/>
        <v>0</v>
      </c>
      <c r="G50">
        <f t="shared" si="5"/>
        <v>0</v>
      </c>
      <c r="H50">
        <f t="shared" si="6"/>
        <v>0</v>
      </c>
      <c r="I50" s="54">
        <f t="shared" si="7"/>
        <v>0</v>
      </c>
      <c r="K50">
        <f t="shared" si="8"/>
        <v>0</v>
      </c>
      <c r="L50">
        <f t="shared" si="9"/>
        <v>0</v>
      </c>
      <c r="M50" s="2">
        <f t="shared" si="10"/>
        <v>0</v>
      </c>
      <c r="T50">
        <f t="shared" si="11"/>
        <v>0</v>
      </c>
      <c r="W50">
        <f t="shared" si="12"/>
        <v>0</v>
      </c>
      <c r="X50">
        <f t="shared" si="13"/>
        <v>0</v>
      </c>
      <c r="AF50">
        <f t="shared" si="14"/>
        <v>0</v>
      </c>
      <c r="AH50">
        <f t="shared" si="15"/>
        <v>0</v>
      </c>
      <c r="AK50">
        <f t="shared" si="16"/>
        <v>0</v>
      </c>
      <c r="AT50" s="49"/>
      <c r="AU50">
        <f t="shared" si="17"/>
        <v>0</v>
      </c>
      <c r="AV50">
        <f t="shared" si="18"/>
        <v>0</v>
      </c>
      <c r="AW50" s="54">
        <f t="shared" si="19"/>
        <v>0</v>
      </c>
      <c r="AX50">
        <f t="shared" si="20"/>
        <v>0</v>
      </c>
      <c r="AY50" s="50"/>
      <c r="AZ50" s="50"/>
      <c r="BA50" s="50"/>
      <c r="BG50">
        <f t="shared" si="22"/>
        <v>0</v>
      </c>
      <c r="BH50" s="11">
        <f t="shared" si="21"/>
        <v>0</v>
      </c>
    </row>
    <row r="51" spans="6:60" x14ac:dyDescent="0.2">
      <c r="F51">
        <f t="shared" si="4"/>
        <v>0</v>
      </c>
      <c r="G51">
        <f t="shared" si="5"/>
        <v>0</v>
      </c>
      <c r="H51">
        <f t="shared" si="6"/>
        <v>0</v>
      </c>
      <c r="I51" s="54">
        <f t="shared" si="7"/>
        <v>0</v>
      </c>
      <c r="K51">
        <f t="shared" si="8"/>
        <v>0</v>
      </c>
      <c r="L51">
        <f t="shared" si="9"/>
        <v>0</v>
      </c>
      <c r="M51" s="2">
        <f t="shared" si="10"/>
        <v>0</v>
      </c>
      <c r="T51">
        <f t="shared" si="11"/>
        <v>0</v>
      </c>
      <c r="W51">
        <f t="shared" si="12"/>
        <v>0</v>
      </c>
      <c r="X51">
        <f t="shared" si="13"/>
        <v>0</v>
      </c>
      <c r="AF51">
        <f t="shared" si="14"/>
        <v>0</v>
      </c>
      <c r="AH51">
        <f t="shared" si="15"/>
        <v>0</v>
      </c>
      <c r="AK51">
        <f t="shared" si="16"/>
        <v>0</v>
      </c>
      <c r="AT51" s="49"/>
      <c r="AU51">
        <f t="shared" si="17"/>
        <v>0</v>
      </c>
      <c r="AV51">
        <f t="shared" si="18"/>
        <v>0</v>
      </c>
      <c r="AW51" s="54">
        <f t="shared" si="19"/>
        <v>0</v>
      </c>
      <c r="AX51">
        <f t="shared" si="20"/>
        <v>0</v>
      </c>
      <c r="AY51" s="50"/>
      <c r="AZ51" s="50"/>
      <c r="BA51" s="50"/>
      <c r="BG51">
        <f t="shared" si="22"/>
        <v>0</v>
      </c>
      <c r="BH51" s="11">
        <f t="shared" si="21"/>
        <v>0</v>
      </c>
    </row>
    <row r="52" spans="6:60" x14ac:dyDescent="0.2">
      <c r="F52">
        <f t="shared" si="4"/>
        <v>0</v>
      </c>
      <c r="G52">
        <f t="shared" si="5"/>
        <v>0</v>
      </c>
      <c r="H52">
        <f t="shared" si="6"/>
        <v>0</v>
      </c>
      <c r="I52" s="54">
        <f t="shared" si="7"/>
        <v>0</v>
      </c>
      <c r="K52">
        <f t="shared" si="8"/>
        <v>0</v>
      </c>
      <c r="L52">
        <f t="shared" si="9"/>
        <v>0</v>
      </c>
      <c r="M52" s="2">
        <f t="shared" si="10"/>
        <v>0</v>
      </c>
      <c r="T52">
        <f t="shared" si="11"/>
        <v>0</v>
      </c>
      <c r="W52">
        <f t="shared" si="12"/>
        <v>0</v>
      </c>
      <c r="X52">
        <f t="shared" si="13"/>
        <v>0</v>
      </c>
      <c r="AF52">
        <f t="shared" si="14"/>
        <v>0</v>
      </c>
      <c r="AH52">
        <f t="shared" si="15"/>
        <v>0</v>
      </c>
      <c r="AK52">
        <f t="shared" si="16"/>
        <v>0</v>
      </c>
      <c r="AT52" s="49"/>
      <c r="AU52">
        <f t="shared" si="17"/>
        <v>0</v>
      </c>
      <c r="AV52">
        <f t="shared" si="18"/>
        <v>0</v>
      </c>
      <c r="AW52" s="54">
        <f t="shared" si="19"/>
        <v>0</v>
      </c>
      <c r="AX52">
        <f t="shared" si="20"/>
        <v>0</v>
      </c>
      <c r="AY52" s="50"/>
      <c r="AZ52" s="50"/>
      <c r="BA52" s="50"/>
      <c r="BG52">
        <f t="shared" si="22"/>
        <v>0</v>
      </c>
      <c r="BH52" s="11">
        <f t="shared" si="21"/>
        <v>0</v>
      </c>
    </row>
    <row r="53" spans="6:60" x14ac:dyDescent="0.2">
      <c r="F53">
        <f t="shared" si="4"/>
        <v>0</v>
      </c>
      <c r="G53">
        <f t="shared" si="5"/>
        <v>0</v>
      </c>
      <c r="H53">
        <f t="shared" si="6"/>
        <v>0</v>
      </c>
      <c r="I53" s="54">
        <f t="shared" si="7"/>
        <v>0</v>
      </c>
      <c r="K53">
        <f t="shared" si="8"/>
        <v>0</v>
      </c>
      <c r="L53">
        <f t="shared" si="9"/>
        <v>0</v>
      </c>
      <c r="M53" s="2">
        <f t="shared" si="10"/>
        <v>0</v>
      </c>
      <c r="T53">
        <f t="shared" si="11"/>
        <v>0</v>
      </c>
      <c r="W53">
        <f t="shared" si="12"/>
        <v>0</v>
      </c>
      <c r="X53">
        <f t="shared" si="13"/>
        <v>0</v>
      </c>
      <c r="AF53">
        <f t="shared" si="14"/>
        <v>0</v>
      </c>
      <c r="AH53">
        <f t="shared" si="15"/>
        <v>0</v>
      </c>
      <c r="AK53">
        <f t="shared" si="16"/>
        <v>0</v>
      </c>
      <c r="AU53">
        <f t="shared" si="17"/>
        <v>0</v>
      </c>
      <c r="AV53">
        <f t="shared" si="18"/>
        <v>0</v>
      </c>
      <c r="AW53" s="54">
        <f t="shared" si="19"/>
        <v>0</v>
      </c>
      <c r="AX53">
        <f t="shared" si="20"/>
        <v>0</v>
      </c>
      <c r="AY53" s="50"/>
      <c r="AZ53" s="50"/>
      <c r="BA53" s="50"/>
      <c r="BG53">
        <f t="shared" si="22"/>
        <v>0</v>
      </c>
      <c r="BH53" s="11">
        <f t="shared" si="21"/>
        <v>0</v>
      </c>
    </row>
    <row r="54" spans="6:60" x14ac:dyDescent="0.2">
      <c r="F54">
        <f t="shared" si="4"/>
        <v>0</v>
      </c>
      <c r="G54">
        <f t="shared" si="5"/>
        <v>0</v>
      </c>
      <c r="H54">
        <f t="shared" si="6"/>
        <v>0</v>
      </c>
      <c r="I54" s="54">
        <f t="shared" si="7"/>
        <v>0</v>
      </c>
      <c r="K54">
        <f t="shared" si="8"/>
        <v>0</v>
      </c>
      <c r="L54">
        <f t="shared" si="9"/>
        <v>0</v>
      </c>
      <c r="M54" s="2">
        <f t="shared" si="10"/>
        <v>0</v>
      </c>
      <c r="T54">
        <f t="shared" si="11"/>
        <v>0</v>
      </c>
      <c r="W54">
        <f t="shared" si="12"/>
        <v>0</v>
      </c>
      <c r="X54">
        <f t="shared" si="13"/>
        <v>0</v>
      </c>
      <c r="AF54">
        <f t="shared" si="14"/>
        <v>0</v>
      </c>
      <c r="AH54">
        <f t="shared" si="15"/>
        <v>0</v>
      </c>
      <c r="AK54">
        <f t="shared" si="16"/>
        <v>0</v>
      </c>
      <c r="AU54">
        <f t="shared" si="17"/>
        <v>0</v>
      </c>
      <c r="AV54">
        <f t="shared" si="18"/>
        <v>0</v>
      </c>
      <c r="AW54" s="54">
        <f t="shared" si="19"/>
        <v>0</v>
      </c>
      <c r="AX54">
        <f t="shared" si="20"/>
        <v>0</v>
      </c>
      <c r="AY54" s="50"/>
      <c r="AZ54" s="50"/>
      <c r="BA54" s="50"/>
      <c r="BG54">
        <f t="shared" si="22"/>
        <v>0</v>
      </c>
      <c r="BH54" s="11">
        <f t="shared" si="21"/>
        <v>0</v>
      </c>
    </row>
    <row r="55" spans="6:60" x14ac:dyDescent="0.2">
      <c r="F55">
        <f t="shared" si="4"/>
        <v>0</v>
      </c>
      <c r="G55">
        <f t="shared" si="5"/>
        <v>0</v>
      </c>
      <c r="H55">
        <f t="shared" si="6"/>
        <v>0</v>
      </c>
      <c r="I55" s="54">
        <f t="shared" si="7"/>
        <v>0</v>
      </c>
      <c r="K55">
        <f t="shared" si="8"/>
        <v>0</v>
      </c>
      <c r="L55">
        <f t="shared" si="9"/>
        <v>0</v>
      </c>
      <c r="M55" s="2">
        <f t="shared" si="10"/>
        <v>0</v>
      </c>
      <c r="T55">
        <f t="shared" si="11"/>
        <v>0</v>
      </c>
      <c r="W55">
        <f t="shared" si="12"/>
        <v>0</v>
      </c>
      <c r="X55">
        <f t="shared" si="13"/>
        <v>0</v>
      </c>
      <c r="AF55">
        <f t="shared" si="14"/>
        <v>0</v>
      </c>
      <c r="AH55">
        <f t="shared" si="15"/>
        <v>0</v>
      </c>
      <c r="AK55">
        <f t="shared" si="16"/>
        <v>0</v>
      </c>
      <c r="AU55">
        <f t="shared" si="17"/>
        <v>0</v>
      </c>
      <c r="AV55">
        <f t="shared" si="18"/>
        <v>0</v>
      </c>
      <c r="AW55" s="54">
        <f t="shared" si="19"/>
        <v>0</v>
      </c>
      <c r="AX55">
        <f t="shared" si="20"/>
        <v>0</v>
      </c>
      <c r="AY55" s="50"/>
      <c r="AZ55" s="50"/>
      <c r="BA55" s="50"/>
      <c r="BG55">
        <f t="shared" si="22"/>
        <v>0</v>
      </c>
      <c r="BH55" s="11">
        <f t="shared" si="21"/>
        <v>0</v>
      </c>
    </row>
    <row r="56" spans="6:60" x14ac:dyDescent="0.2">
      <c r="F56">
        <f t="shared" si="4"/>
        <v>0</v>
      </c>
      <c r="G56">
        <f t="shared" si="5"/>
        <v>0</v>
      </c>
      <c r="H56">
        <f t="shared" si="6"/>
        <v>0</v>
      </c>
      <c r="I56" s="54">
        <f t="shared" si="7"/>
        <v>0</v>
      </c>
      <c r="K56">
        <f t="shared" si="8"/>
        <v>0</v>
      </c>
      <c r="L56">
        <f t="shared" si="9"/>
        <v>0</v>
      </c>
      <c r="M56" s="2">
        <f t="shared" si="10"/>
        <v>0</v>
      </c>
      <c r="T56">
        <f t="shared" si="11"/>
        <v>0</v>
      </c>
      <c r="W56">
        <f t="shared" si="12"/>
        <v>0</v>
      </c>
      <c r="X56">
        <f t="shared" si="13"/>
        <v>0</v>
      </c>
      <c r="AF56">
        <f t="shared" si="14"/>
        <v>0</v>
      </c>
      <c r="AH56">
        <f t="shared" si="15"/>
        <v>0</v>
      </c>
      <c r="AK56">
        <f t="shared" si="16"/>
        <v>0</v>
      </c>
      <c r="AU56">
        <f t="shared" si="17"/>
        <v>0</v>
      </c>
      <c r="AV56">
        <f t="shared" si="18"/>
        <v>0</v>
      </c>
      <c r="AW56" s="54">
        <f t="shared" si="19"/>
        <v>0</v>
      </c>
      <c r="AX56">
        <f t="shared" si="20"/>
        <v>0</v>
      </c>
      <c r="AY56" s="50"/>
      <c r="AZ56" s="50"/>
      <c r="BA56" s="50"/>
      <c r="BG56">
        <f t="shared" si="22"/>
        <v>0</v>
      </c>
      <c r="BH56" s="11">
        <f t="shared" si="21"/>
        <v>0</v>
      </c>
    </row>
    <row r="57" spans="6:60" x14ac:dyDescent="0.2">
      <c r="F57">
        <f t="shared" si="4"/>
        <v>0</v>
      </c>
      <c r="G57">
        <f t="shared" si="5"/>
        <v>0</v>
      </c>
      <c r="H57">
        <f t="shared" si="6"/>
        <v>0</v>
      </c>
      <c r="I57" s="54">
        <f t="shared" si="7"/>
        <v>0</v>
      </c>
      <c r="K57">
        <f t="shared" si="8"/>
        <v>0</v>
      </c>
      <c r="L57">
        <f t="shared" si="9"/>
        <v>0</v>
      </c>
      <c r="M57" s="2">
        <f t="shared" si="10"/>
        <v>0</v>
      </c>
      <c r="T57">
        <f t="shared" si="11"/>
        <v>0</v>
      </c>
      <c r="W57">
        <f t="shared" si="12"/>
        <v>0</v>
      </c>
      <c r="X57">
        <f t="shared" si="13"/>
        <v>0</v>
      </c>
      <c r="AF57">
        <f t="shared" si="14"/>
        <v>0</v>
      </c>
      <c r="AH57">
        <f t="shared" si="15"/>
        <v>0</v>
      </c>
      <c r="AK57">
        <f t="shared" si="16"/>
        <v>0</v>
      </c>
      <c r="AU57">
        <f t="shared" si="17"/>
        <v>0</v>
      </c>
      <c r="AV57">
        <f t="shared" si="18"/>
        <v>0</v>
      </c>
      <c r="AW57" s="54">
        <f t="shared" si="19"/>
        <v>0</v>
      </c>
      <c r="AX57">
        <f t="shared" si="20"/>
        <v>0</v>
      </c>
      <c r="AY57" s="50"/>
      <c r="AZ57" s="50"/>
      <c r="BA57" s="50"/>
      <c r="BG57">
        <f t="shared" si="22"/>
        <v>0</v>
      </c>
      <c r="BH57" s="11">
        <f t="shared" si="21"/>
        <v>0</v>
      </c>
    </row>
    <row r="58" spans="6:60" x14ac:dyDescent="0.2">
      <c r="F58">
        <f t="shared" si="4"/>
        <v>0</v>
      </c>
      <c r="G58">
        <f t="shared" si="5"/>
        <v>0</v>
      </c>
      <c r="H58">
        <f t="shared" si="6"/>
        <v>0</v>
      </c>
      <c r="I58" s="54">
        <f t="shared" si="7"/>
        <v>0</v>
      </c>
      <c r="K58">
        <f t="shared" si="8"/>
        <v>0</v>
      </c>
      <c r="L58">
        <f t="shared" si="9"/>
        <v>0</v>
      </c>
      <c r="M58" s="2">
        <f t="shared" si="10"/>
        <v>0</v>
      </c>
      <c r="T58">
        <f t="shared" si="11"/>
        <v>0</v>
      </c>
      <c r="W58">
        <f t="shared" si="12"/>
        <v>0</v>
      </c>
      <c r="X58">
        <f t="shared" si="13"/>
        <v>0</v>
      </c>
      <c r="AF58">
        <f t="shared" si="14"/>
        <v>0</v>
      </c>
      <c r="AH58">
        <f t="shared" si="15"/>
        <v>0</v>
      </c>
      <c r="AK58">
        <f t="shared" si="16"/>
        <v>0</v>
      </c>
      <c r="AU58">
        <f t="shared" si="17"/>
        <v>0</v>
      </c>
      <c r="AV58">
        <f t="shared" si="18"/>
        <v>0</v>
      </c>
      <c r="AW58" s="54">
        <f t="shared" si="19"/>
        <v>0</v>
      </c>
      <c r="AX58">
        <f t="shared" si="20"/>
        <v>0</v>
      </c>
      <c r="AY58" s="50"/>
      <c r="AZ58" s="50"/>
      <c r="BA58" s="50"/>
      <c r="BG58">
        <f t="shared" si="22"/>
        <v>0</v>
      </c>
      <c r="BH58" s="11">
        <f t="shared" si="21"/>
        <v>0</v>
      </c>
    </row>
    <row r="59" spans="6:60" x14ac:dyDescent="0.2">
      <c r="F59">
        <f t="shared" si="4"/>
        <v>0</v>
      </c>
      <c r="G59">
        <f t="shared" si="5"/>
        <v>0</v>
      </c>
      <c r="H59">
        <f t="shared" si="6"/>
        <v>0</v>
      </c>
      <c r="I59" s="54">
        <f t="shared" si="7"/>
        <v>0</v>
      </c>
      <c r="K59">
        <f t="shared" si="8"/>
        <v>0</v>
      </c>
      <c r="L59">
        <f t="shared" si="9"/>
        <v>0</v>
      </c>
      <c r="M59" s="2">
        <f t="shared" si="10"/>
        <v>0</v>
      </c>
      <c r="T59">
        <f t="shared" si="11"/>
        <v>0</v>
      </c>
      <c r="W59">
        <f t="shared" si="12"/>
        <v>0</v>
      </c>
      <c r="X59">
        <f t="shared" si="13"/>
        <v>0</v>
      </c>
      <c r="AF59">
        <f t="shared" si="14"/>
        <v>0</v>
      </c>
      <c r="AH59">
        <f t="shared" si="15"/>
        <v>0</v>
      </c>
      <c r="AK59">
        <f t="shared" si="16"/>
        <v>0</v>
      </c>
      <c r="AU59">
        <f t="shared" si="17"/>
        <v>0</v>
      </c>
      <c r="AV59">
        <f t="shared" si="18"/>
        <v>0</v>
      </c>
      <c r="AW59" s="54">
        <f t="shared" si="19"/>
        <v>0</v>
      </c>
      <c r="AX59">
        <f t="shared" si="20"/>
        <v>0</v>
      </c>
      <c r="AY59" s="50"/>
      <c r="AZ59" s="50"/>
      <c r="BA59" s="50"/>
      <c r="BG59">
        <f t="shared" si="22"/>
        <v>0</v>
      </c>
      <c r="BH59" s="11">
        <f t="shared" si="21"/>
        <v>0</v>
      </c>
    </row>
    <row r="60" spans="6:60" x14ac:dyDescent="0.2">
      <c r="F60">
        <f t="shared" si="4"/>
        <v>0</v>
      </c>
      <c r="G60">
        <f t="shared" si="5"/>
        <v>0</v>
      </c>
      <c r="H60">
        <f t="shared" si="6"/>
        <v>0</v>
      </c>
      <c r="I60" s="54">
        <f t="shared" si="7"/>
        <v>0</v>
      </c>
      <c r="K60">
        <f t="shared" si="8"/>
        <v>0</v>
      </c>
      <c r="L60">
        <f t="shared" si="9"/>
        <v>0</v>
      </c>
      <c r="M60" s="2">
        <f t="shared" si="10"/>
        <v>0</v>
      </c>
      <c r="T60">
        <f t="shared" si="11"/>
        <v>0</v>
      </c>
      <c r="W60">
        <f t="shared" si="12"/>
        <v>0</v>
      </c>
      <c r="X60">
        <f t="shared" si="13"/>
        <v>0</v>
      </c>
      <c r="AF60">
        <f t="shared" si="14"/>
        <v>0</v>
      </c>
      <c r="AH60">
        <f t="shared" si="15"/>
        <v>0</v>
      </c>
      <c r="AK60">
        <f t="shared" si="16"/>
        <v>0</v>
      </c>
      <c r="AU60">
        <f t="shared" si="17"/>
        <v>0</v>
      </c>
      <c r="AV60">
        <f t="shared" si="18"/>
        <v>0</v>
      </c>
      <c r="AW60" s="54">
        <f t="shared" si="19"/>
        <v>0</v>
      </c>
      <c r="AX60">
        <f t="shared" si="20"/>
        <v>0</v>
      </c>
      <c r="AY60" s="50"/>
      <c r="AZ60" s="50"/>
      <c r="BA60" s="50"/>
      <c r="BG60">
        <f t="shared" si="22"/>
        <v>0</v>
      </c>
      <c r="BH60" s="11">
        <f t="shared" si="21"/>
        <v>0</v>
      </c>
    </row>
    <row r="61" spans="6:60" x14ac:dyDescent="0.2">
      <c r="F61">
        <f t="shared" si="4"/>
        <v>0</v>
      </c>
      <c r="G61">
        <f t="shared" si="5"/>
        <v>0</v>
      </c>
      <c r="H61">
        <f t="shared" si="6"/>
        <v>0</v>
      </c>
      <c r="I61" s="54">
        <f t="shared" si="7"/>
        <v>0</v>
      </c>
      <c r="K61">
        <f t="shared" si="8"/>
        <v>0</v>
      </c>
      <c r="L61">
        <f t="shared" si="9"/>
        <v>0</v>
      </c>
      <c r="M61" s="2">
        <f t="shared" si="10"/>
        <v>0</v>
      </c>
      <c r="T61">
        <f t="shared" si="11"/>
        <v>0</v>
      </c>
      <c r="W61">
        <f t="shared" si="12"/>
        <v>0</v>
      </c>
      <c r="X61">
        <f t="shared" si="13"/>
        <v>0</v>
      </c>
      <c r="AF61">
        <f t="shared" si="14"/>
        <v>0</v>
      </c>
      <c r="AH61">
        <f t="shared" si="15"/>
        <v>0</v>
      </c>
      <c r="AK61">
        <f t="shared" si="16"/>
        <v>0</v>
      </c>
      <c r="AU61">
        <f t="shared" si="17"/>
        <v>0</v>
      </c>
      <c r="AV61">
        <f t="shared" si="18"/>
        <v>0</v>
      </c>
      <c r="AW61" s="54">
        <f t="shared" si="19"/>
        <v>0</v>
      </c>
      <c r="AX61">
        <f t="shared" si="20"/>
        <v>0</v>
      </c>
      <c r="AY61" s="50"/>
      <c r="AZ61" s="50"/>
      <c r="BA61" s="50"/>
      <c r="BG61">
        <f t="shared" si="22"/>
        <v>0</v>
      </c>
      <c r="BH61" s="11">
        <f t="shared" si="21"/>
        <v>0</v>
      </c>
    </row>
    <row r="62" spans="6:60" x14ac:dyDescent="0.2">
      <c r="F62">
        <f t="shared" si="4"/>
        <v>0</v>
      </c>
      <c r="G62">
        <f t="shared" si="5"/>
        <v>0</v>
      </c>
      <c r="H62">
        <f t="shared" si="6"/>
        <v>0</v>
      </c>
      <c r="I62" s="54">
        <f t="shared" si="7"/>
        <v>0</v>
      </c>
      <c r="K62">
        <f t="shared" si="8"/>
        <v>0</v>
      </c>
      <c r="L62">
        <f t="shared" si="9"/>
        <v>0</v>
      </c>
      <c r="M62" s="2">
        <f t="shared" si="10"/>
        <v>0</v>
      </c>
      <c r="T62">
        <f t="shared" si="11"/>
        <v>0</v>
      </c>
      <c r="W62">
        <f t="shared" si="12"/>
        <v>0</v>
      </c>
      <c r="X62">
        <f t="shared" si="13"/>
        <v>0</v>
      </c>
      <c r="AF62">
        <f t="shared" si="14"/>
        <v>0</v>
      </c>
      <c r="AH62">
        <f t="shared" si="15"/>
        <v>0</v>
      </c>
      <c r="AK62">
        <f t="shared" si="16"/>
        <v>0</v>
      </c>
      <c r="AU62">
        <f t="shared" si="17"/>
        <v>0</v>
      </c>
      <c r="AV62">
        <f t="shared" si="18"/>
        <v>0</v>
      </c>
      <c r="AW62" s="54">
        <f t="shared" si="19"/>
        <v>0</v>
      </c>
      <c r="AX62">
        <f t="shared" si="20"/>
        <v>0</v>
      </c>
      <c r="AY62" s="50"/>
      <c r="AZ62" s="50"/>
      <c r="BA62" s="50"/>
      <c r="BG62">
        <f t="shared" si="22"/>
        <v>0</v>
      </c>
      <c r="BH62" s="11">
        <f t="shared" si="21"/>
        <v>0</v>
      </c>
    </row>
    <row r="63" spans="6:60" x14ac:dyDescent="0.2">
      <c r="F63">
        <f t="shared" ref="F63:F97" si="23">IF(B63="",0,(LEN(B63)-LEN(SUBSTITUTE(B63,". ","."))+1))</f>
        <v>0</v>
      </c>
      <c r="G63">
        <f t="shared" ref="G63:G97" si="24">IF(B63="",0,LEN(B63)-LEN(SUBSTITUTE(B63," ",""))+1)</f>
        <v>0</v>
      </c>
      <c r="H63">
        <f t="shared" ref="H63:H97" si="25">IF(F63=0,0,G63/F63)</f>
        <v>0</v>
      </c>
      <c r="I63" s="54">
        <f t="shared" si="7"/>
        <v>0</v>
      </c>
      <c r="K63">
        <f t="shared" ref="K63:K97" si="26">IF(G63=0,0,J63/G63)</f>
        <v>0</v>
      </c>
      <c r="L63">
        <f t="shared" si="9"/>
        <v>0</v>
      </c>
      <c r="M63" s="2">
        <f t="shared" ref="M63:M97" si="27">IF(G63=0,0,L63/G63)</f>
        <v>0</v>
      </c>
      <c r="T63">
        <f t="shared" ref="T63:T97" si="28">QUOTIENT((Q63+R63+S63),3)</f>
        <v>0</v>
      </c>
      <c r="W63">
        <f t="shared" ref="W63:W97" si="29">QUOTIENT((P63+T63),2)</f>
        <v>0</v>
      </c>
      <c r="X63">
        <f t="shared" ref="X63:X97" si="30">IF(U63=1,1,IF(V63=1,1,0))</f>
        <v>0</v>
      </c>
      <c r="AF63">
        <f t="shared" si="14"/>
        <v>0</v>
      </c>
      <c r="AH63">
        <f t="shared" si="15"/>
        <v>0</v>
      </c>
      <c r="AK63">
        <f t="shared" si="16"/>
        <v>0</v>
      </c>
      <c r="AU63">
        <f t="shared" ref="AU63:AU97" si="31">IF(G63=0,0,(206.835-(84.6*(K63))-(1.015*(H63))))</f>
        <v>0</v>
      </c>
      <c r="AV63">
        <f t="shared" ref="AV63:AV97" si="32">IF(G63=0,0,(0.39*H63)+(11.8*K63)-15.59)</f>
        <v>0</v>
      </c>
      <c r="AW63" s="54">
        <f t="shared" si="19"/>
        <v>0</v>
      </c>
      <c r="AX63">
        <f t="shared" ref="AX63:AX97" si="33">IF(I63=0,0,(4.71*M63)+(0.5*H63)-21.43)</f>
        <v>0</v>
      </c>
      <c r="AY63" s="50"/>
      <c r="AZ63" s="50"/>
      <c r="BA63" s="50"/>
      <c r="BG63">
        <f t="shared" ref="BG63:BG97" si="34">IF(E63=0,0,AF63/E63*1000)</f>
        <v>0</v>
      </c>
      <c r="BH63" s="11">
        <f t="shared" ref="BH63:BH97" si="35">G63/200/24/60</f>
        <v>0</v>
      </c>
    </row>
    <row r="64" spans="6:60" x14ac:dyDescent="0.2">
      <c r="F64">
        <f t="shared" si="23"/>
        <v>0</v>
      </c>
      <c r="G64">
        <f t="shared" si="24"/>
        <v>0</v>
      </c>
      <c r="H64">
        <f t="shared" si="25"/>
        <v>0</v>
      </c>
      <c r="I64" s="54">
        <f t="shared" si="7"/>
        <v>0</v>
      </c>
      <c r="K64">
        <f t="shared" si="26"/>
        <v>0</v>
      </c>
      <c r="L64">
        <f t="shared" si="9"/>
        <v>0</v>
      </c>
      <c r="M64" s="2">
        <f t="shared" si="27"/>
        <v>0</v>
      </c>
      <c r="T64">
        <f t="shared" si="28"/>
        <v>0</v>
      </c>
      <c r="W64">
        <f t="shared" si="29"/>
        <v>0</v>
      </c>
      <c r="X64">
        <f t="shared" si="30"/>
        <v>0</v>
      </c>
      <c r="AF64">
        <f t="shared" si="14"/>
        <v>0</v>
      </c>
      <c r="AH64">
        <f t="shared" si="15"/>
        <v>0</v>
      </c>
      <c r="AK64">
        <f t="shared" si="16"/>
        <v>0</v>
      </c>
      <c r="AU64">
        <f t="shared" si="31"/>
        <v>0</v>
      </c>
      <c r="AV64">
        <f t="shared" si="32"/>
        <v>0</v>
      </c>
      <c r="AW64" s="54">
        <f t="shared" si="19"/>
        <v>0</v>
      </c>
      <c r="AX64">
        <f t="shared" si="33"/>
        <v>0</v>
      </c>
      <c r="BG64">
        <f t="shared" si="34"/>
        <v>0</v>
      </c>
      <c r="BH64" s="11">
        <f t="shared" si="35"/>
        <v>0</v>
      </c>
    </row>
    <row r="65" spans="6:60" x14ac:dyDescent="0.2">
      <c r="F65">
        <f t="shared" si="23"/>
        <v>0</v>
      </c>
      <c r="G65">
        <f t="shared" si="24"/>
        <v>0</v>
      </c>
      <c r="H65">
        <f t="shared" si="25"/>
        <v>0</v>
      </c>
      <c r="I65" s="54">
        <f t="shared" si="7"/>
        <v>0</v>
      </c>
      <c r="K65">
        <f t="shared" si="26"/>
        <v>0</v>
      </c>
      <c r="L65">
        <f t="shared" si="9"/>
        <v>0</v>
      </c>
      <c r="M65" s="2">
        <f t="shared" si="27"/>
        <v>0</v>
      </c>
      <c r="T65">
        <f t="shared" si="28"/>
        <v>0</v>
      </c>
      <c r="W65">
        <f t="shared" si="29"/>
        <v>0</v>
      </c>
      <c r="X65">
        <f t="shared" si="30"/>
        <v>0</v>
      </c>
      <c r="AF65">
        <f t="shared" si="14"/>
        <v>0</v>
      </c>
      <c r="AH65">
        <f t="shared" si="15"/>
        <v>0</v>
      </c>
      <c r="AK65">
        <f t="shared" si="16"/>
        <v>0</v>
      </c>
      <c r="AU65">
        <f t="shared" si="31"/>
        <v>0</v>
      </c>
      <c r="AV65">
        <f t="shared" si="32"/>
        <v>0</v>
      </c>
      <c r="AW65" s="54">
        <f t="shared" si="19"/>
        <v>0</v>
      </c>
      <c r="AX65">
        <f t="shared" si="33"/>
        <v>0</v>
      </c>
      <c r="BG65">
        <f t="shared" si="34"/>
        <v>0</v>
      </c>
      <c r="BH65" s="11">
        <f t="shared" si="35"/>
        <v>0</v>
      </c>
    </row>
    <row r="66" spans="6:60" x14ac:dyDescent="0.2">
      <c r="F66">
        <f t="shared" si="23"/>
        <v>0</v>
      </c>
      <c r="G66">
        <f t="shared" si="24"/>
        <v>0</v>
      </c>
      <c r="H66">
        <f t="shared" si="25"/>
        <v>0</v>
      </c>
      <c r="I66" s="54">
        <f t="shared" si="7"/>
        <v>0</v>
      </c>
      <c r="K66">
        <f t="shared" si="26"/>
        <v>0</v>
      </c>
      <c r="L66">
        <f t="shared" si="9"/>
        <v>0</v>
      </c>
      <c r="M66" s="2">
        <f t="shared" si="27"/>
        <v>0</v>
      </c>
      <c r="T66">
        <f t="shared" si="28"/>
        <v>0</v>
      </c>
      <c r="W66">
        <f t="shared" si="29"/>
        <v>0</v>
      </c>
      <c r="X66">
        <f t="shared" si="30"/>
        <v>0</v>
      </c>
      <c r="AF66">
        <f t="shared" si="14"/>
        <v>0</v>
      </c>
      <c r="AH66">
        <f t="shared" si="15"/>
        <v>0</v>
      </c>
      <c r="AK66">
        <f t="shared" si="16"/>
        <v>0</v>
      </c>
      <c r="AU66">
        <f t="shared" si="31"/>
        <v>0</v>
      </c>
      <c r="AV66">
        <f t="shared" si="32"/>
        <v>0</v>
      </c>
      <c r="AW66" s="54">
        <f t="shared" si="19"/>
        <v>0</v>
      </c>
      <c r="AX66">
        <f t="shared" si="33"/>
        <v>0</v>
      </c>
      <c r="BG66">
        <f t="shared" si="34"/>
        <v>0</v>
      </c>
      <c r="BH66" s="11">
        <f t="shared" si="35"/>
        <v>0</v>
      </c>
    </row>
    <row r="67" spans="6:60" x14ac:dyDescent="0.2">
      <c r="F67">
        <f t="shared" si="23"/>
        <v>0</v>
      </c>
      <c r="G67">
        <f t="shared" si="24"/>
        <v>0</v>
      </c>
      <c r="H67">
        <f t="shared" si="25"/>
        <v>0</v>
      </c>
      <c r="I67" s="54">
        <f t="shared" si="7"/>
        <v>0</v>
      </c>
      <c r="K67">
        <f t="shared" si="26"/>
        <v>0</v>
      </c>
      <c r="L67">
        <f t="shared" si="9"/>
        <v>0</v>
      </c>
      <c r="M67" s="2">
        <f t="shared" si="27"/>
        <v>0</v>
      </c>
      <c r="T67">
        <f t="shared" si="28"/>
        <v>0</v>
      </c>
      <c r="W67">
        <f t="shared" si="29"/>
        <v>0</v>
      </c>
      <c r="X67">
        <f t="shared" si="30"/>
        <v>0</v>
      </c>
      <c r="AF67">
        <f t="shared" si="14"/>
        <v>0</v>
      </c>
      <c r="AH67">
        <f t="shared" si="15"/>
        <v>0</v>
      </c>
      <c r="AK67">
        <f t="shared" si="16"/>
        <v>0</v>
      </c>
      <c r="AU67">
        <f t="shared" si="31"/>
        <v>0</v>
      </c>
      <c r="AV67">
        <f t="shared" si="32"/>
        <v>0</v>
      </c>
      <c r="AW67" s="54">
        <f t="shared" si="19"/>
        <v>0</v>
      </c>
      <c r="AX67">
        <f t="shared" si="33"/>
        <v>0</v>
      </c>
      <c r="BG67">
        <f t="shared" si="34"/>
        <v>0</v>
      </c>
      <c r="BH67" s="11">
        <f t="shared" si="35"/>
        <v>0</v>
      </c>
    </row>
    <row r="68" spans="6:60" x14ac:dyDescent="0.2">
      <c r="F68">
        <f t="shared" si="23"/>
        <v>0</v>
      </c>
      <c r="G68">
        <f t="shared" si="24"/>
        <v>0</v>
      </c>
      <c r="H68">
        <f t="shared" si="25"/>
        <v>0</v>
      </c>
      <c r="I68" s="54">
        <f t="shared" si="7"/>
        <v>0</v>
      </c>
      <c r="K68">
        <f t="shared" si="26"/>
        <v>0</v>
      </c>
      <c r="L68">
        <f t="shared" si="9"/>
        <v>0</v>
      </c>
      <c r="M68" s="2">
        <f t="shared" si="27"/>
        <v>0</v>
      </c>
      <c r="T68">
        <f t="shared" si="28"/>
        <v>0</v>
      </c>
      <c r="W68">
        <f t="shared" si="29"/>
        <v>0</v>
      </c>
      <c r="X68">
        <f t="shared" si="30"/>
        <v>0</v>
      </c>
      <c r="AF68">
        <f t="shared" si="14"/>
        <v>0</v>
      </c>
      <c r="AH68">
        <f t="shared" si="15"/>
        <v>0</v>
      </c>
      <c r="AK68">
        <f t="shared" si="16"/>
        <v>0</v>
      </c>
      <c r="AU68">
        <f t="shared" si="31"/>
        <v>0</v>
      </c>
      <c r="AV68">
        <f t="shared" si="32"/>
        <v>0</v>
      </c>
      <c r="AW68" s="54">
        <f t="shared" si="19"/>
        <v>0</v>
      </c>
      <c r="AX68">
        <f t="shared" si="33"/>
        <v>0</v>
      </c>
      <c r="BG68">
        <f t="shared" si="34"/>
        <v>0</v>
      </c>
      <c r="BH68" s="11">
        <f t="shared" si="35"/>
        <v>0</v>
      </c>
    </row>
    <row r="69" spans="6:60" x14ac:dyDescent="0.2">
      <c r="F69">
        <f t="shared" si="23"/>
        <v>0</v>
      </c>
      <c r="G69">
        <f t="shared" si="24"/>
        <v>0</v>
      </c>
      <c r="H69">
        <f t="shared" si="25"/>
        <v>0</v>
      </c>
      <c r="I69" s="54">
        <f t="shared" ref="I69:I97" si="36">LEN(SUBSTITUTE(B69," ",""))</f>
        <v>0</v>
      </c>
      <c r="K69">
        <f t="shared" si="26"/>
        <v>0</v>
      </c>
      <c r="L69">
        <f t="shared" ref="L69:L97" si="37">LEN(SUBSTITUTE(SUBSTITUTE(SUBSTITUTE(SUBSTITUTE(SUBSTITUTE(SUBSTITUTE(SUBSTITUTE(SUBSTITUTE(SUBSTITUTE(SUBSTITUTE(SUBSTITUTE(SUBSTITUTE(SUBSTITUTE(SUBSTITUTE(SUBSTITUTE(SUBSTITUTE(SUBSTITUTE(SUBSTITUTE(SUBSTITUTE(B69," ",""),".",""),",",""),"?",""),"!",""),";",""),"(",""),")",""),"[",""),"]",""),"-",""),"{",""),"}",""),"/",""),"+",""),"*",""),"_",""),"&amp;",""),"#",""))</f>
        <v>0</v>
      </c>
      <c r="M69" s="2">
        <f t="shared" si="27"/>
        <v>0</v>
      </c>
      <c r="T69">
        <f t="shared" si="28"/>
        <v>0</v>
      </c>
      <c r="W69">
        <f t="shared" si="29"/>
        <v>0</v>
      </c>
      <c r="X69">
        <f t="shared" si="30"/>
        <v>0</v>
      </c>
      <c r="AF69">
        <f t="shared" ref="AF69:AF97" si="38">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97" si="39">IF(G69&gt;0,IF((LEN(B69)-LEN(SUBSTITUTE(B69,"/","")))&gt;0,0,1),0)</f>
        <v>0</v>
      </c>
      <c r="AK69">
        <f t="shared" ref="AK69:AK97" si="40">IF(G69&gt;0,IF(((LEN(B69)-LEN(SUBSTITUTE(B69,"(","")))+(LEN(B69)-LEN(SUBSTITUTE(B69,")","")))+(LEN(B69)-LEN(SUBSTITUTE(B69,"[","")))+(LEN(B69)-LEN(SUBSTITUTE(B69,"]","")))+(LEN(B69)-LEN(SUBSTITUTE(B69,"{","")))+(LEN(B69)-LEN(SUBSTITUTE(B69,"}",""))))&gt;0,0,1),0)</f>
        <v>0</v>
      </c>
      <c r="AU69">
        <f t="shared" si="31"/>
        <v>0</v>
      </c>
      <c r="AV69">
        <f t="shared" si="32"/>
        <v>0</v>
      </c>
      <c r="AW69" s="54">
        <f t="shared" ref="AW69:AW97" si="41">IF(G69=0,0,((0.0588*M69*100)-(0.296*(F69/G69)*100)-15.8))</f>
        <v>0</v>
      </c>
      <c r="AX69">
        <f t="shared" si="33"/>
        <v>0</v>
      </c>
      <c r="BG69">
        <f t="shared" si="34"/>
        <v>0</v>
      </c>
      <c r="BH69" s="11">
        <f t="shared" si="35"/>
        <v>0</v>
      </c>
    </row>
    <row r="70" spans="6:60" x14ac:dyDescent="0.2">
      <c r="F70">
        <f t="shared" si="23"/>
        <v>0</v>
      </c>
      <c r="G70">
        <f t="shared" si="24"/>
        <v>0</v>
      </c>
      <c r="H70">
        <f t="shared" si="25"/>
        <v>0</v>
      </c>
      <c r="I70" s="54">
        <f t="shared" si="36"/>
        <v>0</v>
      </c>
      <c r="K70">
        <f t="shared" si="26"/>
        <v>0</v>
      </c>
      <c r="L70">
        <f t="shared" si="37"/>
        <v>0</v>
      </c>
      <c r="M70" s="2">
        <f t="shared" si="27"/>
        <v>0</v>
      </c>
      <c r="T70">
        <f t="shared" si="28"/>
        <v>0</v>
      </c>
      <c r="W70">
        <f t="shared" si="29"/>
        <v>0</v>
      </c>
      <c r="X70">
        <f t="shared" si="30"/>
        <v>0</v>
      </c>
      <c r="AF70">
        <f t="shared" si="38"/>
        <v>0</v>
      </c>
      <c r="AH70">
        <f t="shared" si="39"/>
        <v>0</v>
      </c>
      <c r="AK70">
        <f t="shared" si="40"/>
        <v>0</v>
      </c>
      <c r="AU70">
        <f t="shared" si="31"/>
        <v>0</v>
      </c>
      <c r="AV70">
        <f t="shared" si="32"/>
        <v>0</v>
      </c>
      <c r="AW70" s="54">
        <f t="shared" si="41"/>
        <v>0</v>
      </c>
      <c r="AX70">
        <f t="shared" si="33"/>
        <v>0</v>
      </c>
      <c r="BG70">
        <f t="shared" si="34"/>
        <v>0</v>
      </c>
      <c r="BH70" s="11">
        <f t="shared" si="35"/>
        <v>0</v>
      </c>
    </row>
    <row r="71" spans="6:60" x14ac:dyDescent="0.2">
      <c r="F71">
        <f t="shared" si="23"/>
        <v>0</v>
      </c>
      <c r="G71">
        <f t="shared" si="24"/>
        <v>0</v>
      </c>
      <c r="H71">
        <f t="shared" si="25"/>
        <v>0</v>
      </c>
      <c r="I71" s="54">
        <f t="shared" si="36"/>
        <v>0</v>
      </c>
      <c r="K71">
        <f t="shared" si="26"/>
        <v>0</v>
      </c>
      <c r="L71">
        <f t="shared" si="37"/>
        <v>0</v>
      </c>
      <c r="M71" s="2">
        <f t="shared" si="27"/>
        <v>0</v>
      </c>
      <c r="T71">
        <f t="shared" si="28"/>
        <v>0</v>
      </c>
      <c r="W71">
        <f t="shared" si="29"/>
        <v>0</v>
      </c>
      <c r="X71">
        <f t="shared" si="30"/>
        <v>0</v>
      </c>
      <c r="AF71">
        <f t="shared" si="38"/>
        <v>0</v>
      </c>
      <c r="AH71">
        <f t="shared" si="39"/>
        <v>0</v>
      </c>
      <c r="AK71">
        <f t="shared" si="40"/>
        <v>0</v>
      </c>
      <c r="AU71">
        <f t="shared" si="31"/>
        <v>0</v>
      </c>
      <c r="AV71">
        <f t="shared" si="32"/>
        <v>0</v>
      </c>
      <c r="AW71" s="54">
        <f t="shared" si="41"/>
        <v>0</v>
      </c>
      <c r="AX71">
        <f t="shared" si="33"/>
        <v>0</v>
      </c>
      <c r="BG71">
        <f t="shared" si="34"/>
        <v>0</v>
      </c>
      <c r="BH71" s="11">
        <f t="shared" si="35"/>
        <v>0</v>
      </c>
    </row>
    <row r="72" spans="6:60" x14ac:dyDescent="0.2">
      <c r="F72">
        <f t="shared" si="23"/>
        <v>0</v>
      </c>
      <c r="G72">
        <f t="shared" si="24"/>
        <v>0</v>
      </c>
      <c r="H72">
        <f t="shared" si="25"/>
        <v>0</v>
      </c>
      <c r="I72" s="54">
        <f t="shared" si="36"/>
        <v>0</v>
      </c>
      <c r="K72">
        <f t="shared" si="26"/>
        <v>0</v>
      </c>
      <c r="L72">
        <f t="shared" si="37"/>
        <v>0</v>
      </c>
      <c r="M72" s="2">
        <f t="shared" si="27"/>
        <v>0</v>
      </c>
      <c r="T72">
        <f t="shared" si="28"/>
        <v>0</v>
      </c>
      <c r="W72">
        <f t="shared" si="29"/>
        <v>0</v>
      </c>
      <c r="X72">
        <f t="shared" si="30"/>
        <v>0</v>
      </c>
      <c r="AF72">
        <f t="shared" si="38"/>
        <v>0</v>
      </c>
      <c r="AH72">
        <f t="shared" si="39"/>
        <v>0</v>
      </c>
      <c r="AK72">
        <f t="shared" si="40"/>
        <v>0</v>
      </c>
      <c r="AU72">
        <f t="shared" si="31"/>
        <v>0</v>
      </c>
      <c r="AV72">
        <f t="shared" si="32"/>
        <v>0</v>
      </c>
      <c r="AW72" s="54">
        <f t="shared" si="41"/>
        <v>0</v>
      </c>
      <c r="AX72">
        <f t="shared" si="33"/>
        <v>0</v>
      </c>
      <c r="BG72">
        <f t="shared" si="34"/>
        <v>0</v>
      </c>
      <c r="BH72" s="11">
        <f t="shared" si="35"/>
        <v>0</v>
      </c>
    </row>
    <row r="73" spans="6:60" x14ac:dyDescent="0.2">
      <c r="F73">
        <f t="shared" si="23"/>
        <v>0</v>
      </c>
      <c r="G73">
        <f t="shared" si="24"/>
        <v>0</v>
      </c>
      <c r="H73">
        <f t="shared" si="25"/>
        <v>0</v>
      </c>
      <c r="I73" s="54">
        <f t="shared" si="36"/>
        <v>0</v>
      </c>
      <c r="K73">
        <f t="shared" si="26"/>
        <v>0</v>
      </c>
      <c r="L73">
        <f t="shared" si="37"/>
        <v>0</v>
      </c>
      <c r="M73" s="2">
        <f t="shared" si="27"/>
        <v>0</v>
      </c>
      <c r="T73">
        <f t="shared" si="28"/>
        <v>0</v>
      </c>
      <c r="W73">
        <f t="shared" si="29"/>
        <v>0</v>
      </c>
      <c r="X73">
        <f t="shared" si="30"/>
        <v>0</v>
      </c>
      <c r="AF73">
        <f t="shared" si="38"/>
        <v>0</v>
      </c>
      <c r="AH73">
        <f t="shared" si="39"/>
        <v>0</v>
      </c>
      <c r="AK73">
        <f t="shared" si="40"/>
        <v>0</v>
      </c>
      <c r="AU73">
        <f t="shared" si="31"/>
        <v>0</v>
      </c>
      <c r="AV73">
        <f t="shared" si="32"/>
        <v>0</v>
      </c>
      <c r="AW73" s="54">
        <f t="shared" si="41"/>
        <v>0</v>
      </c>
      <c r="AX73">
        <f t="shared" si="33"/>
        <v>0</v>
      </c>
      <c r="BG73">
        <f t="shared" si="34"/>
        <v>0</v>
      </c>
      <c r="BH73" s="11">
        <f t="shared" si="35"/>
        <v>0</v>
      </c>
    </row>
    <row r="74" spans="6:60" x14ac:dyDescent="0.2">
      <c r="F74">
        <f t="shared" si="23"/>
        <v>0</v>
      </c>
      <c r="G74">
        <f t="shared" si="24"/>
        <v>0</v>
      </c>
      <c r="H74">
        <f t="shared" si="25"/>
        <v>0</v>
      </c>
      <c r="I74" s="54">
        <f t="shared" si="36"/>
        <v>0</v>
      </c>
      <c r="K74">
        <f t="shared" si="26"/>
        <v>0</v>
      </c>
      <c r="L74">
        <f t="shared" si="37"/>
        <v>0</v>
      </c>
      <c r="M74" s="2">
        <f t="shared" si="27"/>
        <v>0</v>
      </c>
      <c r="T74">
        <f t="shared" si="28"/>
        <v>0</v>
      </c>
      <c r="W74">
        <f t="shared" si="29"/>
        <v>0</v>
      </c>
      <c r="X74">
        <f t="shared" si="30"/>
        <v>0</v>
      </c>
      <c r="AF74">
        <f t="shared" si="38"/>
        <v>0</v>
      </c>
      <c r="AH74">
        <f t="shared" si="39"/>
        <v>0</v>
      </c>
      <c r="AK74">
        <f t="shared" si="40"/>
        <v>0</v>
      </c>
      <c r="AU74">
        <f t="shared" si="31"/>
        <v>0</v>
      </c>
      <c r="AV74">
        <f t="shared" si="32"/>
        <v>0</v>
      </c>
      <c r="AW74" s="54">
        <f t="shared" si="41"/>
        <v>0</v>
      </c>
      <c r="AX74">
        <f t="shared" si="33"/>
        <v>0</v>
      </c>
      <c r="BG74">
        <f t="shared" si="34"/>
        <v>0</v>
      </c>
      <c r="BH74" s="11">
        <f t="shared" si="35"/>
        <v>0</v>
      </c>
    </row>
    <row r="75" spans="6:60" x14ac:dyDescent="0.2">
      <c r="F75">
        <f t="shared" si="23"/>
        <v>0</v>
      </c>
      <c r="G75">
        <f t="shared" si="24"/>
        <v>0</v>
      </c>
      <c r="H75">
        <f t="shared" si="25"/>
        <v>0</v>
      </c>
      <c r="I75" s="54">
        <f t="shared" si="36"/>
        <v>0</v>
      </c>
      <c r="K75">
        <f t="shared" si="26"/>
        <v>0</v>
      </c>
      <c r="L75">
        <f t="shared" si="37"/>
        <v>0</v>
      </c>
      <c r="M75" s="2">
        <f t="shared" si="27"/>
        <v>0</v>
      </c>
      <c r="T75">
        <f t="shared" si="28"/>
        <v>0</v>
      </c>
      <c r="W75">
        <f t="shared" si="29"/>
        <v>0</v>
      </c>
      <c r="X75">
        <f t="shared" si="30"/>
        <v>0</v>
      </c>
      <c r="AF75">
        <f t="shared" si="38"/>
        <v>0</v>
      </c>
      <c r="AH75">
        <f t="shared" si="39"/>
        <v>0</v>
      </c>
      <c r="AK75">
        <f t="shared" si="40"/>
        <v>0</v>
      </c>
      <c r="AU75">
        <f t="shared" si="31"/>
        <v>0</v>
      </c>
      <c r="AV75">
        <f t="shared" si="32"/>
        <v>0</v>
      </c>
      <c r="AW75" s="54">
        <f t="shared" si="41"/>
        <v>0</v>
      </c>
      <c r="AX75">
        <f t="shared" si="33"/>
        <v>0</v>
      </c>
      <c r="BG75">
        <f t="shared" si="34"/>
        <v>0</v>
      </c>
      <c r="BH75" s="11">
        <f t="shared" si="35"/>
        <v>0</v>
      </c>
    </row>
    <row r="76" spans="6:60" x14ac:dyDescent="0.2">
      <c r="F76">
        <f t="shared" si="23"/>
        <v>0</v>
      </c>
      <c r="G76">
        <f t="shared" si="24"/>
        <v>0</v>
      </c>
      <c r="H76">
        <f t="shared" si="25"/>
        <v>0</v>
      </c>
      <c r="I76" s="54">
        <f t="shared" si="36"/>
        <v>0</v>
      </c>
      <c r="K76">
        <f t="shared" si="26"/>
        <v>0</v>
      </c>
      <c r="L76">
        <f t="shared" si="37"/>
        <v>0</v>
      </c>
      <c r="M76" s="2">
        <f t="shared" si="27"/>
        <v>0</v>
      </c>
      <c r="T76">
        <f t="shared" si="28"/>
        <v>0</v>
      </c>
      <c r="W76">
        <f t="shared" si="29"/>
        <v>0</v>
      </c>
      <c r="X76">
        <f t="shared" si="30"/>
        <v>0</v>
      </c>
      <c r="AF76">
        <f t="shared" si="38"/>
        <v>0</v>
      </c>
      <c r="AH76">
        <f t="shared" si="39"/>
        <v>0</v>
      </c>
      <c r="AK76">
        <f t="shared" si="40"/>
        <v>0</v>
      </c>
      <c r="AU76">
        <f t="shared" si="31"/>
        <v>0</v>
      </c>
      <c r="AV76">
        <f t="shared" si="32"/>
        <v>0</v>
      </c>
      <c r="AW76" s="54">
        <f t="shared" si="41"/>
        <v>0</v>
      </c>
      <c r="AX76">
        <f t="shared" si="33"/>
        <v>0</v>
      </c>
      <c r="BG76">
        <f t="shared" si="34"/>
        <v>0</v>
      </c>
      <c r="BH76" s="11">
        <f t="shared" si="35"/>
        <v>0</v>
      </c>
    </row>
    <row r="77" spans="6:60" x14ac:dyDescent="0.2">
      <c r="F77">
        <f t="shared" si="23"/>
        <v>0</v>
      </c>
      <c r="G77">
        <f t="shared" si="24"/>
        <v>0</v>
      </c>
      <c r="H77">
        <f t="shared" si="25"/>
        <v>0</v>
      </c>
      <c r="I77" s="54">
        <f t="shared" si="36"/>
        <v>0</v>
      </c>
      <c r="K77">
        <f t="shared" si="26"/>
        <v>0</v>
      </c>
      <c r="L77">
        <f t="shared" si="37"/>
        <v>0</v>
      </c>
      <c r="M77" s="2">
        <f t="shared" si="27"/>
        <v>0</v>
      </c>
      <c r="T77">
        <f t="shared" si="28"/>
        <v>0</v>
      </c>
      <c r="W77">
        <f t="shared" si="29"/>
        <v>0</v>
      </c>
      <c r="X77">
        <f t="shared" si="30"/>
        <v>0</v>
      </c>
      <c r="AF77">
        <f t="shared" si="38"/>
        <v>0</v>
      </c>
      <c r="AH77">
        <f t="shared" si="39"/>
        <v>0</v>
      </c>
      <c r="AK77">
        <f t="shared" si="40"/>
        <v>0</v>
      </c>
      <c r="AU77">
        <f t="shared" si="31"/>
        <v>0</v>
      </c>
      <c r="AV77">
        <f t="shared" si="32"/>
        <v>0</v>
      </c>
      <c r="AW77" s="54">
        <f t="shared" si="41"/>
        <v>0</v>
      </c>
      <c r="AX77">
        <f t="shared" si="33"/>
        <v>0</v>
      </c>
      <c r="BG77">
        <f t="shared" si="34"/>
        <v>0</v>
      </c>
      <c r="BH77" s="11">
        <f t="shared" si="35"/>
        <v>0</v>
      </c>
    </row>
    <row r="78" spans="6:60" x14ac:dyDescent="0.2">
      <c r="F78">
        <f t="shared" si="23"/>
        <v>0</v>
      </c>
      <c r="G78">
        <f t="shared" si="24"/>
        <v>0</v>
      </c>
      <c r="H78">
        <f t="shared" si="25"/>
        <v>0</v>
      </c>
      <c r="I78" s="54">
        <f t="shared" si="36"/>
        <v>0</v>
      </c>
      <c r="K78">
        <f t="shared" si="26"/>
        <v>0</v>
      </c>
      <c r="L78">
        <f t="shared" si="37"/>
        <v>0</v>
      </c>
      <c r="M78" s="2">
        <f t="shared" si="27"/>
        <v>0</v>
      </c>
      <c r="T78">
        <f t="shared" si="28"/>
        <v>0</v>
      </c>
      <c r="W78">
        <f t="shared" si="29"/>
        <v>0</v>
      </c>
      <c r="X78">
        <f t="shared" si="30"/>
        <v>0</v>
      </c>
      <c r="AF78">
        <f t="shared" si="38"/>
        <v>0</v>
      </c>
      <c r="AH78">
        <f t="shared" si="39"/>
        <v>0</v>
      </c>
      <c r="AK78">
        <f t="shared" si="40"/>
        <v>0</v>
      </c>
      <c r="AU78">
        <f t="shared" si="31"/>
        <v>0</v>
      </c>
      <c r="AV78">
        <f t="shared" si="32"/>
        <v>0</v>
      </c>
      <c r="AW78" s="54">
        <f t="shared" si="41"/>
        <v>0</v>
      </c>
      <c r="AX78">
        <f t="shared" si="33"/>
        <v>0</v>
      </c>
      <c r="BG78">
        <f t="shared" si="34"/>
        <v>0</v>
      </c>
      <c r="BH78" s="11">
        <f t="shared" si="35"/>
        <v>0</v>
      </c>
    </row>
    <row r="79" spans="6:60" x14ac:dyDescent="0.2">
      <c r="F79">
        <f t="shared" si="23"/>
        <v>0</v>
      </c>
      <c r="G79">
        <f t="shared" si="24"/>
        <v>0</v>
      </c>
      <c r="H79">
        <f t="shared" si="25"/>
        <v>0</v>
      </c>
      <c r="I79" s="54">
        <f t="shared" si="36"/>
        <v>0</v>
      </c>
      <c r="K79">
        <f t="shared" si="26"/>
        <v>0</v>
      </c>
      <c r="L79">
        <f t="shared" si="37"/>
        <v>0</v>
      </c>
      <c r="M79" s="2">
        <f t="shared" si="27"/>
        <v>0</v>
      </c>
      <c r="T79">
        <f t="shared" si="28"/>
        <v>0</v>
      </c>
      <c r="W79">
        <f t="shared" si="29"/>
        <v>0</v>
      </c>
      <c r="X79">
        <f t="shared" si="30"/>
        <v>0</v>
      </c>
      <c r="AF79">
        <f t="shared" si="38"/>
        <v>0</v>
      </c>
      <c r="AH79">
        <f t="shared" si="39"/>
        <v>0</v>
      </c>
      <c r="AK79">
        <f t="shared" si="40"/>
        <v>0</v>
      </c>
      <c r="AU79">
        <f t="shared" si="31"/>
        <v>0</v>
      </c>
      <c r="AV79">
        <f t="shared" si="32"/>
        <v>0</v>
      </c>
      <c r="AW79" s="54">
        <f t="shared" si="41"/>
        <v>0</v>
      </c>
      <c r="AX79">
        <f t="shared" si="33"/>
        <v>0</v>
      </c>
      <c r="BG79">
        <f t="shared" si="34"/>
        <v>0</v>
      </c>
      <c r="BH79" s="11">
        <f t="shared" si="35"/>
        <v>0</v>
      </c>
    </row>
    <row r="80" spans="6:60" x14ac:dyDescent="0.2">
      <c r="F80">
        <f t="shared" si="23"/>
        <v>0</v>
      </c>
      <c r="G80">
        <f t="shared" si="24"/>
        <v>0</v>
      </c>
      <c r="H80">
        <f t="shared" si="25"/>
        <v>0</v>
      </c>
      <c r="I80" s="54">
        <f t="shared" si="36"/>
        <v>0</v>
      </c>
      <c r="K80">
        <f t="shared" si="26"/>
        <v>0</v>
      </c>
      <c r="L80">
        <f t="shared" si="37"/>
        <v>0</v>
      </c>
      <c r="M80" s="2">
        <f t="shared" si="27"/>
        <v>0</v>
      </c>
      <c r="T80">
        <f t="shared" si="28"/>
        <v>0</v>
      </c>
      <c r="W80">
        <f t="shared" si="29"/>
        <v>0</v>
      </c>
      <c r="X80">
        <f t="shared" si="30"/>
        <v>0</v>
      </c>
      <c r="AF80">
        <f t="shared" si="38"/>
        <v>0</v>
      </c>
      <c r="AH80">
        <f t="shared" si="39"/>
        <v>0</v>
      </c>
      <c r="AK80">
        <f t="shared" si="40"/>
        <v>0</v>
      </c>
      <c r="AU80">
        <f t="shared" si="31"/>
        <v>0</v>
      </c>
      <c r="AV80">
        <f t="shared" si="32"/>
        <v>0</v>
      </c>
      <c r="AW80" s="54">
        <f t="shared" si="41"/>
        <v>0</v>
      </c>
      <c r="AX80">
        <f t="shared" si="33"/>
        <v>0</v>
      </c>
      <c r="BG80">
        <f t="shared" si="34"/>
        <v>0</v>
      </c>
      <c r="BH80" s="11">
        <f t="shared" si="35"/>
        <v>0</v>
      </c>
    </row>
    <row r="81" spans="6:60" x14ac:dyDescent="0.2">
      <c r="F81">
        <f t="shared" si="23"/>
        <v>0</v>
      </c>
      <c r="G81">
        <f t="shared" si="24"/>
        <v>0</v>
      </c>
      <c r="H81">
        <f t="shared" si="25"/>
        <v>0</v>
      </c>
      <c r="I81" s="54">
        <f t="shared" si="36"/>
        <v>0</v>
      </c>
      <c r="K81">
        <f t="shared" si="26"/>
        <v>0</v>
      </c>
      <c r="L81">
        <f t="shared" si="37"/>
        <v>0</v>
      </c>
      <c r="M81" s="2">
        <f t="shared" si="27"/>
        <v>0</v>
      </c>
      <c r="T81">
        <f t="shared" si="28"/>
        <v>0</v>
      </c>
      <c r="W81">
        <f t="shared" si="29"/>
        <v>0</v>
      </c>
      <c r="X81">
        <f t="shared" si="30"/>
        <v>0</v>
      </c>
      <c r="AF81">
        <f t="shared" si="38"/>
        <v>0</v>
      </c>
      <c r="AH81">
        <f t="shared" si="39"/>
        <v>0</v>
      </c>
      <c r="AK81">
        <f t="shared" si="40"/>
        <v>0</v>
      </c>
      <c r="AU81">
        <f t="shared" si="31"/>
        <v>0</v>
      </c>
      <c r="AV81">
        <f t="shared" si="32"/>
        <v>0</v>
      </c>
      <c r="AW81" s="54">
        <f t="shared" si="41"/>
        <v>0</v>
      </c>
      <c r="AX81">
        <f t="shared" si="33"/>
        <v>0</v>
      </c>
      <c r="BG81">
        <f t="shared" si="34"/>
        <v>0</v>
      </c>
      <c r="BH81" s="11">
        <f t="shared" si="35"/>
        <v>0</v>
      </c>
    </row>
    <row r="82" spans="6:60" x14ac:dyDescent="0.2">
      <c r="F82">
        <f t="shared" si="23"/>
        <v>0</v>
      </c>
      <c r="G82">
        <f t="shared" si="24"/>
        <v>0</v>
      </c>
      <c r="H82">
        <f t="shared" si="25"/>
        <v>0</v>
      </c>
      <c r="I82" s="54">
        <f t="shared" si="36"/>
        <v>0</v>
      </c>
      <c r="K82">
        <f t="shared" si="26"/>
        <v>0</v>
      </c>
      <c r="L82">
        <f t="shared" si="37"/>
        <v>0</v>
      </c>
      <c r="M82" s="2">
        <f t="shared" si="27"/>
        <v>0</v>
      </c>
      <c r="T82">
        <f t="shared" si="28"/>
        <v>0</v>
      </c>
      <c r="W82">
        <f t="shared" si="29"/>
        <v>0</v>
      </c>
      <c r="X82">
        <f t="shared" si="30"/>
        <v>0</v>
      </c>
      <c r="AF82">
        <f t="shared" si="38"/>
        <v>0</v>
      </c>
      <c r="AH82">
        <f t="shared" si="39"/>
        <v>0</v>
      </c>
      <c r="AK82">
        <f t="shared" si="40"/>
        <v>0</v>
      </c>
      <c r="AU82">
        <f t="shared" si="31"/>
        <v>0</v>
      </c>
      <c r="AV82">
        <f t="shared" si="32"/>
        <v>0</v>
      </c>
      <c r="AW82" s="54">
        <f t="shared" si="41"/>
        <v>0</v>
      </c>
      <c r="AX82">
        <f t="shared" si="33"/>
        <v>0</v>
      </c>
      <c r="BG82">
        <f t="shared" si="34"/>
        <v>0</v>
      </c>
      <c r="BH82" s="11">
        <f t="shared" si="35"/>
        <v>0</v>
      </c>
    </row>
    <row r="83" spans="6:60" x14ac:dyDescent="0.2">
      <c r="F83">
        <f t="shared" si="23"/>
        <v>0</v>
      </c>
      <c r="G83">
        <f t="shared" si="24"/>
        <v>0</v>
      </c>
      <c r="H83">
        <f t="shared" si="25"/>
        <v>0</v>
      </c>
      <c r="I83" s="54">
        <f t="shared" si="36"/>
        <v>0</v>
      </c>
      <c r="K83">
        <f t="shared" si="26"/>
        <v>0</v>
      </c>
      <c r="L83">
        <f t="shared" si="37"/>
        <v>0</v>
      </c>
      <c r="M83" s="2">
        <f t="shared" si="27"/>
        <v>0</v>
      </c>
      <c r="T83">
        <f t="shared" si="28"/>
        <v>0</v>
      </c>
      <c r="W83">
        <f t="shared" si="29"/>
        <v>0</v>
      </c>
      <c r="X83">
        <f t="shared" si="30"/>
        <v>0</v>
      </c>
      <c r="AF83">
        <f t="shared" si="38"/>
        <v>0</v>
      </c>
      <c r="AH83">
        <f t="shared" si="39"/>
        <v>0</v>
      </c>
      <c r="AK83">
        <f t="shared" si="40"/>
        <v>0</v>
      </c>
      <c r="AU83">
        <f t="shared" si="31"/>
        <v>0</v>
      </c>
      <c r="AV83">
        <f t="shared" si="32"/>
        <v>0</v>
      </c>
      <c r="AW83" s="54">
        <f t="shared" si="41"/>
        <v>0</v>
      </c>
      <c r="AX83">
        <f t="shared" si="33"/>
        <v>0</v>
      </c>
      <c r="BG83">
        <f t="shared" si="34"/>
        <v>0</v>
      </c>
      <c r="BH83" s="11">
        <f t="shared" si="35"/>
        <v>0</v>
      </c>
    </row>
    <row r="84" spans="6:60" x14ac:dyDescent="0.2">
      <c r="F84">
        <f t="shared" si="23"/>
        <v>0</v>
      </c>
      <c r="G84">
        <f t="shared" si="24"/>
        <v>0</v>
      </c>
      <c r="H84">
        <f t="shared" si="25"/>
        <v>0</v>
      </c>
      <c r="I84" s="54">
        <f t="shared" si="36"/>
        <v>0</v>
      </c>
      <c r="K84">
        <f t="shared" si="26"/>
        <v>0</v>
      </c>
      <c r="L84">
        <f t="shared" si="37"/>
        <v>0</v>
      </c>
      <c r="M84" s="2">
        <f t="shared" si="27"/>
        <v>0</v>
      </c>
      <c r="T84">
        <f t="shared" si="28"/>
        <v>0</v>
      </c>
      <c r="W84">
        <f t="shared" si="29"/>
        <v>0</v>
      </c>
      <c r="X84">
        <f t="shared" si="30"/>
        <v>0</v>
      </c>
      <c r="AF84">
        <f t="shared" si="38"/>
        <v>0</v>
      </c>
      <c r="AH84">
        <f t="shared" si="39"/>
        <v>0</v>
      </c>
      <c r="AK84">
        <f t="shared" si="40"/>
        <v>0</v>
      </c>
      <c r="AU84">
        <f t="shared" si="31"/>
        <v>0</v>
      </c>
      <c r="AV84">
        <f t="shared" si="32"/>
        <v>0</v>
      </c>
      <c r="AW84" s="54">
        <f t="shared" si="41"/>
        <v>0</v>
      </c>
      <c r="AX84">
        <f t="shared" si="33"/>
        <v>0</v>
      </c>
      <c r="BG84">
        <f t="shared" si="34"/>
        <v>0</v>
      </c>
      <c r="BH84" s="11">
        <f t="shared" si="35"/>
        <v>0</v>
      </c>
    </row>
    <row r="85" spans="6:60" x14ac:dyDescent="0.2">
      <c r="F85">
        <f t="shared" si="23"/>
        <v>0</v>
      </c>
      <c r="G85">
        <f t="shared" si="24"/>
        <v>0</v>
      </c>
      <c r="H85">
        <f t="shared" si="25"/>
        <v>0</v>
      </c>
      <c r="I85" s="54">
        <f t="shared" si="36"/>
        <v>0</v>
      </c>
      <c r="K85">
        <f t="shared" si="26"/>
        <v>0</v>
      </c>
      <c r="L85">
        <f t="shared" si="37"/>
        <v>0</v>
      </c>
      <c r="M85" s="2">
        <f t="shared" si="27"/>
        <v>0</v>
      </c>
      <c r="T85">
        <f t="shared" si="28"/>
        <v>0</v>
      </c>
      <c r="W85">
        <f t="shared" si="29"/>
        <v>0</v>
      </c>
      <c r="X85">
        <f t="shared" si="30"/>
        <v>0</v>
      </c>
      <c r="AF85">
        <f t="shared" si="38"/>
        <v>0</v>
      </c>
      <c r="AH85">
        <f t="shared" si="39"/>
        <v>0</v>
      </c>
      <c r="AK85">
        <f t="shared" si="40"/>
        <v>0</v>
      </c>
      <c r="AU85">
        <f t="shared" si="31"/>
        <v>0</v>
      </c>
      <c r="AV85">
        <f t="shared" si="32"/>
        <v>0</v>
      </c>
      <c r="AW85" s="54">
        <f t="shared" si="41"/>
        <v>0</v>
      </c>
      <c r="AX85">
        <f t="shared" si="33"/>
        <v>0</v>
      </c>
      <c r="BG85">
        <f t="shared" si="34"/>
        <v>0</v>
      </c>
      <c r="BH85" s="11">
        <f t="shared" si="35"/>
        <v>0</v>
      </c>
    </row>
    <row r="86" spans="6:60" x14ac:dyDescent="0.2">
      <c r="F86">
        <f t="shared" si="23"/>
        <v>0</v>
      </c>
      <c r="G86">
        <f t="shared" si="24"/>
        <v>0</v>
      </c>
      <c r="H86">
        <f t="shared" si="25"/>
        <v>0</v>
      </c>
      <c r="I86" s="54">
        <f t="shared" si="36"/>
        <v>0</v>
      </c>
      <c r="K86">
        <f t="shared" si="26"/>
        <v>0</v>
      </c>
      <c r="L86">
        <f t="shared" si="37"/>
        <v>0</v>
      </c>
      <c r="M86" s="2">
        <f t="shared" si="27"/>
        <v>0</v>
      </c>
      <c r="T86">
        <f t="shared" si="28"/>
        <v>0</v>
      </c>
      <c r="W86">
        <f t="shared" si="29"/>
        <v>0</v>
      </c>
      <c r="X86">
        <f t="shared" si="30"/>
        <v>0</v>
      </c>
      <c r="AF86">
        <f t="shared" si="38"/>
        <v>0</v>
      </c>
      <c r="AH86">
        <f t="shared" si="39"/>
        <v>0</v>
      </c>
      <c r="AK86">
        <f t="shared" si="40"/>
        <v>0</v>
      </c>
      <c r="AU86">
        <f t="shared" si="31"/>
        <v>0</v>
      </c>
      <c r="AV86">
        <f t="shared" si="32"/>
        <v>0</v>
      </c>
      <c r="AW86" s="54">
        <f t="shared" si="41"/>
        <v>0</v>
      </c>
      <c r="AX86">
        <f t="shared" si="33"/>
        <v>0</v>
      </c>
      <c r="BG86">
        <f t="shared" si="34"/>
        <v>0</v>
      </c>
      <c r="BH86" s="11">
        <f t="shared" si="35"/>
        <v>0</v>
      </c>
    </row>
    <row r="87" spans="6:60" x14ac:dyDescent="0.2">
      <c r="F87">
        <f t="shared" si="23"/>
        <v>0</v>
      </c>
      <c r="G87">
        <f t="shared" si="24"/>
        <v>0</v>
      </c>
      <c r="H87">
        <f t="shared" si="25"/>
        <v>0</v>
      </c>
      <c r="I87" s="54">
        <f t="shared" si="36"/>
        <v>0</v>
      </c>
      <c r="K87">
        <f t="shared" si="26"/>
        <v>0</v>
      </c>
      <c r="L87">
        <f t="shared" si="37"/>
        <v>0</v>
      </c>
      <c r="M87" s="2">
        <f t="shared" si="27"/>
        <v>0</v>
      </c>
      <c r="T87">
        <f t="shared" si="28"/>
        <v>0</v>
      </c>
      <c r="W87">
        <f t="shared" si="29"/>
        <v>0</v>
      </c>
      <c r="X87">
        <f t="shared" si="30"/>
        <v>0</v>
      </c>
      <c r="AF87">
        <f t="shared" si="38"/>
        <v>0</v>
      </c>
      <c r="AH87">
        <f t="shared" si="39"/>
        <v>0</v>
      </c>
      <c r="AK87">
        <f t="shared" si="40"/>
        <v>0</v>
      </c>
      <c r="AU87">
        <f t="shared" si="31"/>
        <v>0</v>
      </c>
      <c r="AV87">
        <f t="shared" si="32"/>
        <v>0</v>
      </c>
      <c r="AW87" s="54">
        <f t="shared" si="41"/>
        <v>0</v>
      </c>
      <c r="AX87">
        <f t="shared" si="33"/>
        <v>0</v>
      </c>
      <c r="BG87">
        <f t="shared" si="34"/>
        <v>0</v>
      </c>
      <c r="BH87" s="11">
        <f t="shared" si="35"/>
        <v>0</v>
      </c>
    </row>
    <row r="88" spans="6:60" x14ac:dyDescent="0.2">
      <c r="F88">
        <f t="shared" si="23"/>
        <v>0</v>
      </c>
      <c r="G88">
        <f t="shared" si="24"/>
        <v>0</v>
      </c>
      <c r="H88">
        <f t="shared" si="25"/>
        <v>0</v>
      </c>
      <c r="I88" s="54">
        <f t="shared" si="36"/>
        <v>0</v>
      </c>
      <c r="K88">
        <f t="shared" si="26"/>
        <v>0</v>
      </c>
      <c r="L88">
        <f t="shared" si="37"/>
        <v>0</v>
      </c>
      <c r="M88" s="2">
        <f t="shared" si="27"/>
        <v>0</v>
      </c>
      <c r="T88">
        <f t="shared" si="28"/>
        <v>0</v>
      </c>
      <c r="W88">
        <f t="shared" si="29"/>
        <v>0</v>
      </c>
      <c r="X88">
        <f t="shared" si="30"/>
        <v>0</v>
      </c>
      <c r="AF88">
        <f t="shared" si="38"/>
        <v>0</v>
      </c>
      <c r="AH88">
        <f t="shared" si="39"/>
        <v>0</v>
      </c>
      <c r="AK88">
        <f t="shared" si="40"/>
        <v>0</v>
      </c>
      <c r="AU88">
        <f t="shared" si="31"/>
        <v>0</v>
      </c>
      <c r="AV88">
        <f t="shared" si="32"/>
        <v>0</v>
      </c>
      <c r="AW88" s="54">
        <f t="shared" si="41"/>
        <v>0</v>
      </c>
      <c r="AX88">
        <f t="shared" si="33"/>
        <v>0</v>
      </c>
      <c r="BG88">
        <f t="shared" si="34"/>
        <v>0</v>
      </c>
      <c r="BH88" s="11">
        <f t="shared" si="35"/>
        <v>0</v>
      </c>
    </row>
    <row r="89" spans="6:60" x14ac:dyDescent="0.2">
      <c r="F89">
        <f t="shared" si="23"/>
        <v>0</v>
      </c>
      <c r="G89">
        <f t="shared" si="24"/>
        <v>0</v>
      </c>
      <c r="H89">
        <f t="shared" si="25"/>
        <v>0</v>
      </c>
      <c r="I89" s="54">
        <f t="shared" si="36"/>
        <v>0</v>
      </c>
      <c r="K89">
        <f t="shared" si="26"/>
        <v>0</v>
      </c>
      <c r="L89">
        <f t="shared" si="37"/>
        <v>0</v>
      </c>
      <c r="M89" s="2">
        <f t="shared" si="27"/>
        <v>0</v>
      </c>
      <c r="T89">
        <f t="shared" si="28"/>
        <v>0</v>
      </c>
      <c r="W89">
        <f t="shared" si="29"/>
        <v>0</v>
      </c>
      <c r="X89">
        <f t="shared" si="30"/>
        <v>0</v>
      </c>
      <c r="AF89">
        <f t="shared" si="38"/>
        <v>0</v>
      </c>
      <c r="AH89">
        <f t="shared" si="39"/>
        <v>0</v>
      </c>
      <c r="AK89">
        <f t="shared" si="40"/>
        <v>0</v>
      </c>
      <c r="AU89">
        <f t="shared" si="31"/>
        <v>0</v>
      </c>
      <c r="AV89">
        <f t="shared" si="32"/>
        <v>0</v>
      </c>
      <c r="AW89" s="54">
        <f t="shared" si="41"/>
        <v>0</v>
      </c>
      <c r="AX89">
        <f t="shared" si="33"/>
        <v>0</v>
      </c>
      <c r="BG89">
        <f t="shared" si="34"/>
        <v>0</v>
      </c>
      <c r="BH89" s="11">
        <f t="shared" si="35"/>
        <v>0</v>
      </c>
    </row>
    <row r="90" spans="6:60" x14ac:dyDescent="0.2">
      <c r="F90">
        <f t="shared" si="23"/>
        <v>0</v>
      </c>
      <c r="G90">
        <f t="shared" si="24"/>
        <v>0</v>
      </c>
      <c r="H90">
        <f t="shared" si="25"/>
        <v>0</v>
      </c>
      <c r="I90" s="54">
        <f t="shared" si="36"/>
        <v>0</v>
      </c>
      <c r="K90">
        <f t="shared" si="26"/>
        <v>0</v>
      </c>
      <c r="L90">
        <f t="shared" si="37"/>
        <v>0</v>
      </c>
      <c r="M90" s="2">
        <f t="shared" si="27"/>
        <v>0</v>
      </c>
      <c r="T90">
        <f t="shared" si="28"/>
        <v>0</v>
      </c>
      <c r="W90">
        <f t="shared" si="29"/>
        <v>0</v>
      </c>
      <c r="X90">
        <f t="shared" si="30"/>
        <v>0</v>
      </c>
      <c r="AF90">
        <f t="shared" si="38"/>
        <v>0</v>
      </c>
      <c r="AH90">
        <f t="shared" si="39"/>
        <v>0</v>
      </c>
      <c r="AK90">
        <f t="shared" si="40"/>
        <v>0</v>
      </c>
      <c r="AU90">
        <f t="shared" si="31"/>
        <v>0</v>
      </c>
      <c r="AV90">
        <f t="shared" si="32"/>
        <v>0</v>
      </c>
      <c r="AW90" s="54">
        <f t="shared" si="41"/>
        <v>0</v>
      </c>
      <c r="AX90">
        <f t="shared" si="33"/>
        <v>0</v>
      </c>
      <c r="BG90">
        <f t="shared" si="34"/>
        <v>0</v>
      </c>
      <c r="BH90" s="11">
        <f t="shared" si="35"/>
        <v>0</v>
      </c>
    </row>
    <row r="91" spans="6:60" x14ac:dyDescent="0.2">
      <c r="F91">
        <f t="shared" si="23"/>
        <v>0</v>
      </c>
      <c r="G91">
        <f t="shared" si="24"/>
        <v>0</v>
      </c>
      <c r="H91">
        <f t="shared" si="25"/>
        <v>0</v>
      </c>
      <c r="I91" s="54">
        <f t="shared" si="36"/>
        <v>0</v>
      </c>
      <c r="K91">
        <f t="shared" si="26"/>
        <v>0</v>
      </c>
      <c r="L91">
        <f t="shared" si="37"/>
        <v>0</v>
      </c>
      <c r="M91" s="2">
        <f t="shared" si="27"/>
        <v>0</v>
      </c>
      <c r="T91">
        <f t="shared" si="28"/>
        <v>0</v>
      </c>
      <c r="W91">
        <f t="shared" si="29"/>
        <v>0</v>
      </c>
      <c r="X91">
        <f t="shared" si="30"/>
        <v>0</v>
      </c>
      <c r="AF91">
        <f t="shared" si="38"/>
        <v>0</v>
      </c>
      <c r="AH91">
        <f t="shared" si="39"/>
        <v>0</v>
      </c>
      <c r="AK91">
        <f t="shared" si="40"/>
        <v>0</v>
      </c>
      <c r="AU91">
        <f t="shared" si="31"/>
        <v>0</v>
      </c>
      <c r="AV91">
        <f t="shared" si="32"/>
        <v>0</v>
      </c>
      <c r="AW91" s="54">
        <f t="shared" si="41"/>
        <v>0</v>
      </c>
      <c r="AX91">
        <f t="shared" si="33"/>
        <v>0</v>
      </c>
      <c r="BG91">
        <f t="shared" si="34"/>
        <v>0</v>
      </c>
      <c r="BH91" s="11">
        <f t="shared" si="35"/>
        <v>0</v>
      </c>
    </row>
    <row r="92" spans="6:60" x14ac:dyDescent="0.2">
      <c r="F92">
        <f t="shared" si="23"/>
        <v>0</v>
      </c>
      <c r="G92">
        <f t="shared" si="24"/>
        <v>0</v>
      </c>
      <c r="H92">
        <f t="shared" si="25"/>
        <v>0</v>
      </c>
      <c r="I92" s="54">
        <f t="shared" si="36"/>
        <v>0</v>
      </c>
      <c r="K92">
        <f t="shared" si="26"/>
        <v>0</v>
      </c>
      <c r="L92">
        <f t="shared" si="37"/>
        <v>0</v>
      </c>
      <c r="M92" s="2">
        <f t="shared" si="27"/>
        <v>0</v>
      </c>
      <c r="T92">
        <f t="shared" si="28"/>
        <v>0</v>
      </c>
      <c r="W92">
        <f t="shared" si="29"/>
        <v>0</v>
      </c>
      <c r="X92">
        <f t="shared" si="30"/>
        <v>0</v>
      </c>
      <c r="AF92">
        <f t="shared" si="38"/>
        <v>0</v>
      </c>
      <c r="AH92">
        <f t="shared" si="39"/>
        <v>0</v>
      </c>
      <c r="AK92">
        <f t="shared" si="40"/>
        <v>0</v>
      </c>
      <c r="AU92">
        <f t="shared" si="31"/>
        <v>0</v>
      </c>
      <c r="AV92">
        <f t="shared" si="32"/>
        <v>0</v>
      </c>
      <c r="AW92" s="54">
        <f t="shared" si="41"/>
        <v>0</v>
      </c>
      <c r="AX92">
        <f t="shared" si="33"/>
        <v>0</v>
      </c>
      <c r="BG92">
        <f t="shared" si="34"/>
        <v>0</v>
      </c>
      <c r="BH92" s="11">
        <f t="shared" si="35"/>
        <v>0</v>
      </c>
    </row>
    <row r="93" spans="6:60" x14ac:dyDescent="0.2">
      <c r="F93">
        <f t="shared" si="23"/>
        <v>0</v>
      </c>
      <c r="G93">
        <f t="shared" si="24"/>
        <v>0</v>
      </c>
      <c r="H93">
        <f t="shared" si="25"/>
        <v>0</v>
      </c>
      <c r="I93" s="54">
        <f t="shared" si="36"/>
        <v>0</v>
      </c>
      <c r="K93">
        <f t="shared" si="26"/>
        <v>0</v>
      </c>
      <c r="L93">
        <f t="shared" si="37"/>
        <v>0</v>
      </c>
      <c r="M93" s="2">
        <f t="shared" si="27"/>
        <v>0</v>
      </c>
      <c r="T93">
        <f t="shared" si="28"/>
        <v>0</v>
      </c>
      <c r="W93">
        <f t="shared" si="29"/>
        <v>0</v>
      </c>
      <c r="X93">
        <f t="shared" si="30"/>
        <v>0</v>
      </c>
      <c r="AF93">
        <f t="shared" si="38"/>
        <v>0</v>
      </c>
      <c r="AH93">
        <f t="shared" si="39"/>
        <v>0</v>
      </c>
      <c r="AK93">
        <f t="shared" si="40"/>
        <v>0</v>
      </c>
      <c r="AU93">
        <f t="shared" si="31"/>
        <v>0</v>
      </c>
      <c r="AV93">
        <f t="shared" si="32"/>
        <v>0</v>
      </c>
      <c r="AW93" s="54">
        <f t="shared" si="41"/>
        <v>0</v>
      </c>
      <c r="AX93">
        <f t="shared" si="33"/>
        <v>0</v>
      </c>
      <c r="BG93">
        <f t="shared" si="34"/>
        <v>0</v>
      </c>
      <c r="BH93" s="11">
        <f t="shared" si="35"/>
        <v>0</v>
      </c>
    </row>
    <row r="94" spans="6:60" x14ac:dyDescent="0.2">
      <c r="F94">
        <f t="shared" si="23"/>
        <v>0</v>
      </c>
      <c r="G94">
        <f t="shared" si="24"/>
        <v>0</v>
      </c>
      <c r="H94">
        <f t="shared" si="25"/>
        <v>0</v>
      </c>
      <c r="I94" s="54">
        <f t="shared" si="36"/>
        <v>0</v>
      </c>
      <c r="K94">
        <f t="shared" si="26"/>
        <v>0</v>
      </c>
      <c r="L94">
        <f t="shared" si="37"/>
        <v>0</v>
      </c>
      <c r="M94" s="2">
        <f t="shared" si="27"/>
        <v>0</v>
      </c>
      <c r="T94">
        <f t="shared" si="28"/>
        <v>0</v>
      </c>
      <c r="W94">
        <f t="shared" si="29"/>
        <v>0</v>
      </c>
      <c r="X94">
        <f t="shared" si="30"/>
        <v>0</v>
      </c>
      <c r="AF94">
        <f t="shared" si="38"/>
        <v>0</v>
      </c>
      <c r="AH94">
        <f t="shared" si="39"/>
        <v>0</v>
      </c>
      <c r="AK94">
        <f t="shared" si="40"/>
        <v>0</v>
      </c>
      <c r="AU94">
        <f t="shared" si="31"/>
        <v>0</v>
      </c>
      <c r="AV94">
        <f t="shared" si="32"/>
        <v>0</v>
      </c>
      <c r="AW94" s="54">
        <f t="shared" si="41"/>
        <v>0</v>
      </c>
      <c r="AX94">
        <f t="shared" si="33"/>
        <v>0</v>
      </c>
      <c r="BG94">
        <f t="shared" si="34"/>
        <v>0</v>
      </c>
      <c r="BH94" s="11">
        <f t="shared" si="35"/>
        <v>0</v>
      </c>
    </row>
    <row r="95" spans="6:60" x14ac:dyDescent="0.2">
      <c r="F95">
        <f t="shared" si="23"/>
        <v>0</v>
      </c>
      <c r="G95">
        <f t="shared" si="24"/>
        <v>0</v>
      </c>
      <c r="H95">
        <f t="shared" si="25"/>
        <v>0</v>
      </c>
      <c r="I95" s="54">
        <f t="shared" si="36"/>
        <v>0</v>
      </c>
      <c r="K95">
        <f t="shared" si="26"/>
        <v>0</v>
      </c>
      <c r="L95">
        <f t="shared" si="37"/>
        <v>0</v>
      </c>
      <c r="M95" s="2">
        <f t="shared" si="27"/>
        <v>0</v>
      </c>
      <c r="T95">
        <f t="shared" si="28"/>
        <v>0</v>
      </c>
      <c r="W95">
        <f t="shared" si="29"/>
        <v>0</v>
      </c>
      <c r="X95">
        <f t="shared" si="30"/>
        <v>0</v>
      </c>
      <c r="AF95">
        <f t="shared" si="38"/>
        <v>0</v>
      </c>
      <c r="AH95">
        <f t="shared" si="39"/>
        <v>0</v>
      </c>
      <c r="AK95">
        <f t="shared" si="40"/>
        <v>0</v>
      </c>
      <c r="AU95">
        <f t="shared" si="31"/>
        <v>0</v>
      </c>
      <c r="AV95">
        <f t="shared" si="32"/>
        <v>0</v>
      </c>
      <c r="AW95" s="54">
        <f t="shared" si="41"/>
        <v>0</v>
      </c>
      <c r="AX95">
        <f t="shared" si="33"/>
        <v>0</v>
      </c>
      <c r="BG95">
        <f t="shared" si="34"/>
        <v>0</v>
      </c>
      <c r="BH95" s="11">
        <f t="shared" si="35"/>
        <v>0</v>
      </c>
    </row>
    <row r="96" spans="6:60" x14ac:dyDescent="0.2">
      <c r="F96">
        <f t="shared" si="23"/>
        <v>0</v>
      </c>
      <c r="G96">
        <f t="shared" si="24"/>
        <v>0</v>
      </c>
      <c r="H96">
        <f t="shared" si="25"/>
        <v>0</v>
      </c>
      <c r="I96" s="54">
        <f t="shared" si="36"/>
        <v>0</v>
      </c>
      <c r="K96">
        <f t="shared" si="26"/>
        <v>0</v>
      </c>
      <c r="L96">
        <f t="shared" si="37"/>
        <v>0</v>
      </c>
      <c r="M96" s="2">
        <f t="shared" si="27"/>
        <v>0</v>
      </c>
      <c r="T96">
        <f t="shared" si="28"/>
        <v>0</v>
      </c>
      <c r="W96">
        <f t="shared" si="29"/>
        <v>0</v>
      </c>
      <c r="X96">
        <f t="shared" si="30"/>
        <v>0</v>
      </c>
      <c r="AF96">
        <f t="shared" si="38"/>
        <v>0</v>
      </c>
      <c r="AH96">
        <f t="shared" si="39"/>
        <v>0</v>
      </c>
      <c r="AK96">
        <f t="shared" si="40"/>
        <v>0</v>
      </c>
      <c r="AU96">
        <f t="shared" si="31"/>
        <v>0</v>
      </c>
      <c r="AV96">
        <f t="shared" si="32"/>
        <v>0</v>
      </c>
      <c r="AW96" s="54">
        <f t="shared" si="41"/>
        <v>0</v>
      </c>
      <c r="AX96">
        <f t="shared" si="33"/>
        <v>0</v>
      </c>
      <c r="BG96">
        <f t="shared" si="34"/>
        <v>0</v>
      </c>
      <c r="BH96" s="11">
        <f t="shared" si="35"/>
        <v>0</v>
      </c>
    </row>
    <row r="97" spans="6:60" x14ac:dyDescent="0.2">
      <c r="F97">
        <f t="shared" si="23"/>
        <v>0</v>
      </c>
      <c r="G97">
        <f t="shared" si="24"/>
        <v>0</v>
      </c>
      <c r="H97">
        <f t="shared" si="25"/>
        <v>0</v>
      </c>
      <c r="I97" s="54">
        <f t="shared" si="36"/>
        <v>0</v>
      </c>
      <c r="K97">
        <f t="shared" si="26"/>
        <v>0</v>
      </c>
      <c r="L97">
        <f t="shared" si="37"/>
        <v>0</v>
      </c>
      <c r="M97" s="2">
        <f t="shared" si="27"/>
        <v>0</v>
      </c>
      <c r="T97">
        <f t="shared" si="28"/>
        <v>0</v>
      </c>
      <c r="W97">
        <f t="shared" si="29"/>
        <v>0</v>
      </c>
      <c r="X97">
        <f t="shared" si="30"/>
        <v>0</v>
      </c>
      <c r="AF97">
        <f t="shared" si="38"/>
        <v>0</v>
      </c>
      <c r="AH97">
        <f t="shared" si="39"/>
        <v>0</v>
      </c>
      <c r="AK97">
        <f t="shared" si="40"/>
        <v>0</v>
      </c>
      <c r="AU97">
        <f t="shared" si="31"/>
        <v>0</v>
      </c>
      <c r="AV97">
        <f t="shared" si="32"/>
        <v>0</v>
      </c>
      <c r="AW97" s="54">
        <f t="shared" si="41"/>
        <v>0</v>
      </c>
      <c r="AX97">
        <f t="shared" si="33"/>
        <v>0</v>
      </c>
      <c r="BG97">
        <f t="shared" si="34"/>
        <v>0</v>
      </c>
      <c r="BH97" s="11">
        <f t="shared" si="35"/>
        <v>0</v>
      </c>
    </row>
  </sheetData>
  <conditionalFormatting sqref="V29:V97">
    <cfRule type="cellIs" dxfId="3245" priority="91" operator="equal">
      <formula>0</formula>
    </cfRule>
  </conditionalFormatting>
  <conditionalFormatting sqref="V29:V97">
    <cfRule type="cellIs" dxfId="3244" priority="90" operator="equal">
      <formula>1</formula>
    </cfRule>
  </conditionalFormatting>
  <conditionalFormatting sqref="F4:F97">
    <cfRule type="cellIs" dxfId="3243" priority="77" operator="greaterThanOrEqual">
      <formula>2</formula>
    </cfRule>
    <cfRule type="cellIs" dxfId="3242" priority="78" operator="equal">
      <formula>1</formula>
    </cfRule>
    <cfRule type="cellIs" dxfId="3241" priority="89" operator="equal">
      <formula>0</formula>
    </cfRule>
  </conditionalFormatting>
  <conditionalFormatting sqref="G4:G97">
    <cfRule type="cellIs" dxfId="3240" priority="74" operator="greaterThan">
      <formula>20</formula>
    </cfRule>
    <cfRule type="cellIs" dxfId="3239" priority="75" operator="between">
      <formula>16</formula>
      <formula>20</formula>
    </cfRule>
    <cfRule type="cellIs" dxfId="3238" priority="76" operator="between">
      <formula>5</formula>
      <formula>15</formula>
    </cfRule>
    <cfRule type="cellIs" dxfId="3237" priority="88" operator="lessThan">
      <formula>5</formula>
    </cfRule>
  </conditionalFormatting>
  <conditionalFormatting sqref="AU4:AU97">
    <cfRule type="colorScale" priority="84">
      <colorScale>
        <cfvo type="num" val="0"/>
        <cfvo type="num" val="65"/>
        <cfvo type="num" val="100"/>
        <color rgb="FFFFCCCC"/>
        <color rgb="FFFFEB84"/>
        <color theme="9" tint="0.39997558519241921"/>
      </colorScale>
    </cfRule>
  </conditionalFormatting>
  <conditionalFormatting sqref="AV4:AX97">
    <cfRule type="colorScale" priority="83">
      <colorScale>
        <cfvo type="num" val="0"/>
        <cfvo type="num" val="8"/>
        <cfvo type="num" val="15"/>
        <color theme="9" tint="0.39997558519241921"/>
        <color rgb="FFFFEB84"/>
        <color rgb="FFFFCCCC"/>
      </colorScale>
    </cfRule>
  </conditionalFormatting>
  <conditionalFormatting sqref="AU2">
    <cfRule type="colorScale" priority="82">
      <colorScale>
        <cfvo type="num" val="0"/>
        <cfvo type="num" val="65"/>
        <cfvo type="num" val="100"/>
        <color rgb="FFFFCCCC"/>
        <color rgb="FFFFEB84"/>
        <color theme="9" tint="0.39997558519241921"/>
      </colorScale>
    </cfRule>
  </conditionalFormatting>
  <conditionalFormatting sqref="AV2">
    <cfRule type="colorScale" priority="81">
      <colorScale>
        <cfvo type="num" val="0"/>
        <cfvo type="num" val="8"/>
        <cfvo type="num" val="13"/>
        <color theme="9" tint="0.39997558519241921"/>
        <color rgb="FFFFEB84"/>
        <color rgb="FFFFCCCC"/>
      </colorScale>
    </cfRule>
  </conditionalFormatting>
  <conditionalFormatting sqref="AW2">
    <cfRule type="colorScale" priority="80">
      <colorScale>
        <cfvo type="num" val="0"/>
        <cfvo type="num" val="8"/>
        <cfvo type="num" val="13"/>
        <color theme="9" tint="0.39997558519241921"/>
        <color rgb="FFFFEB84"/>
        <color rgb="FFFFCCCC"/>
      </colorScale>
    </cfRule>
  </conditionalFormatting>
  <conditionalFormatting sqref="AX2">
    <cfRule type="colorScale" priority="79">
      <colorScale>
        <cfvo type="num" val="0"/>
        <cfvo type="num" val="8"/>
        <cfvo type="num" val="13"/>
        <color theme="9" tint="0.39997558519241921"/>
        <color rgb="FFFFEB84"/>
        <color rgb="FFFFCCCC"/>
      </colorScale>
    </cfRule>
  </conditionalFormatting>
  <conditionalFormatting sqref="N4:N97">
    <cfRule type="cellIs" dxfId="3236" priority="72" operator="equal">
      <formula>1</formula>
    </cfRule>
    <cfRule type="cellIs" dxfId="3235" priority="73" operator="notEqual">
      <formula>1</formula>
    </cfRule>
  </conditionalFormatting>
  <conditionalFormatting sqref="L2:M2 O2:AE2 AG2:AT2 AY2:BA2">
    <cfRule type="colorScale" priority="69">
      <colorScale>
        <cfvo type="num" val="0"/>
        <cfvo type="num" val="50"/>
        <cfvo type="num" val="100"/>
        <color rgb="FFFFCCCC"/>
        <color rgb="FFFFEB84"/>
        <color theme="9" tint="0.39997558519241921"/>
      </colorScale>
    </cfRule>
  </conditionalFormatting>
  <conditionalFormatting sqref="BM2">
    <cfRule type="colorScale" priority="68">
      <colorScale>
        <cfvo type="num" val="0"/>
        <cfvo type="num" val="50"/>
        <cfvo type="num" val="100"/>
        <color rgb="FFFFCCCC"/>
        <color rgb="FFFFEB84"/>
        <color theme="9" tint="0.39997558519241921"/>
      </colorScale>
    </cfRule>
  </conditionalFormatting>
  <conditionalFormatting sqref="BG29:BG97">
    <cfRule type="cellIs" dxfId="3234" priority="66" operator="greaterThanOrEqual">
      <formula>208</formula>
    </cfRule>
    <cfRule type="cellIs" dxfId="3233" priority="67" operator="lessThan">
      <formula>208</formula>
    </cfRule>
  </conditionalFormatting>
  <conditionalFormatting sqref="BG2">
    <cfRule type="cellIs" dxfId="3232" priority="64" operator="greaterThanOrEqual">
      <formula>208</formula>
    </cfRule>
    <cfRule type="cellIs" dxfId="3231" priority="65" operator="lessThan">
      <formula>208</formula>
    </cfRule>
  </conditionalFormatting>
  <conditionalFormatting sqref="BB2 BC4:BF4 BB4:BB97 BC6:BF97">
    <cfRule type="cellIs" dxfId="3230" priority="61" operator="greaterThanOrEqual">
      <formula>9</formula>
    </cfRule>
    <cfRule type="cellIs" dxfId="3229" priority="62" operator="between">
      <formula>7</formula>
      <formula>9</formula>
    </cfRule>
    <cfRule type="cellIs" dxfId="3228" priority="63" operator="lessThan">
      <formula>7</formula>
    </cfRule>
  </conditionalFormatting>
  <conditionalFormatting sqref="BC4">
    <cfRule type="colorScale" priority="60">
      <colorScale>
        <cfvo type="num" val="0"/>
        <cfvo type="percentile" val="8"/>
        <cfvo type="num" val="15"/>
        <color theme="9" tint="0.39997558519241921"/>
        <color rgb="FFFFEB84"/>
        <color rgb="FFFFCCCC"/>
      </colorScale>
    </cfRule>
  </conditionalFormatting>
  <conditionalFormatting sqref="BD4">
    <cfRule type="colorScale" priority="59">
      <colorScale>
        <cfvo type="num" val="0"/>
        <cfvo type="percentile" val="8"/>
        <cfvo type="num" val="15"/>
        <color theme="9" tint="0.39997558519241921"/>
        <color rgb="FFFFEB84"/>
        <color rgb="FFFFCCCC"/>
      </colorScale>
    </cfRule>
  </conditionalFormatting>
  <conditionalFormatting sqref="BE4">
    <cfRule type="colorScale" priority="58">
      <colorScale>
        <cfvo type="num" val="0"/>
        <cfvo type="percentile" val="8"/>
        <cfvo type="num" val="15"/>
        <color theme="9" tint="0.39997558519241921"/>
        <color rgb="FFFFEB84"/>
        <color rgb="FFFFCCCC"/>
      </colorScale>
    </cfRule>
  </conditionalFormatting>
  <conditionalFormatting sqref="BF4">
    <cfRule type="colorScale" priority="57">
      <colorScale>
        <cfvo type="num" val="0"/>
        <cfvo type="percentile" val="8"/>
        <cfvo type="num" val="15"/>
        <color theme="9" tint="0.39997558519241921"/>
        <color rgb="FFFFEB84"/>
        <color rgb="FFFFCCCC"/>
      </colorScale>
    </cfRule>
  </conditionalFormatting>
  <conditionalFormatting sqref="BC2:BF2">
    <cfRule type="cellIs" dxfId="3227" priority="54" operator="greaterThanOrEqual">
      <formula>9</formula>
    </cfRule>
    <cfRule type="cellIs" dxfId="3226" priority="55" operator="between">
      <formula>7</formula>
      <formula>9</formula>
    </cfRule>
    <cfRule type="cellIs" dxfId="3225" priority="56" operator="lessThan">
      <formula>7</formula>
    </cfRule>
  </conditionalFormatting>
  <conditionalFormatting sqref="BC5:BF5">
    <cfRule type="cellIs" dxfId="3224" priority="51" operator="greaterThanOrEqual">
      <formula>9</formula>
    </cfRule>
    <cfRule type="cellIs" dxfId="3223" priority="52" operator="between">
      <formula>7</formula>
      <formula>9</formula>
    </cfRule>
    <cfRule type="cellIs" dxfId="3222" priority="53" operator="lessThan">
      <formula>7</formula>
    </cfRule>
  </conditionalFormatting>
  <conditionalFormatting sqref="BG4:BG28">
    <cfRule type="cellIs" dxfId="3221" priority="34" operator="greaterThanOrEqual">
      <formula>208</formula>
    </cfRule>
    <cfRule type="cellIs" dxfId="3220" priority="35" operator="lessThan">
      <formula>208</formula>
    </cfRule>
  </conditionalFormatting>
  <conditionalFormatting sqref="AY4:BA97 W29:AE97 D4:E97 O4:U97 W4:Z28 AB4:AE17 AB18:AC18 AE18 AB19:AE28 AG17:AL17 AN17:AT17 AG4:AT16 AG18:AT97">
    <cfRule type="cellIs" dxfId="3219" priority="31" operator="equal">
      <formula>0</formula>
    </cfRule>
  </conditionalFormatting>
  <conditionalFormatting sqref="AY4:BA97 W29:AE97 D4:E97 O4:U97 W4:Z28 AB4:AE17 AB18:AC18 AE18 AB19:AE28 AG17:AL17 AN17:AT17 AG4:AT16 AG18:AT97">
    <cfRule type="cellIs" dxfId="3218" priority="30" operator="equal">
      <formula>1</formula>
    </cfRule>
  </conditionalFormatting>
  <conditionalFormatting sqref="AF4:AF97">
    <cfRule type="cellIs" dxfId="3217" priority="29" operator="equal">
      <formula>0</formula>
    </cfRule>
  </conditionalFormatting>
  <conditionalFormatting sqref="N2">
    <cfRule type="colorScale" priority="27">
      <colorScale>
        <cfvo type="num" val="0"/>
        <cfvo type="num" val="0.5"/>
        <cfvo type="num" val="1"/>
        <color rgb="FFFFCCCC"/>
        <color rgb="FFFFEB84"/>
        <color theme="9" tint="0.39997558519241921"/>
      </colorScale>
    </cfRule>
  </conditionalFormatting>
  <conditionalFormatting sqref="AA4:AA6 AA8 AA12 AA16:AA17 AA20 AA22:AA23 AA26">
    <cfRule type="cellIs" dxfId="3216" priority="26" operator="equal">
      <formula>0</formula>
    </cfRule>
  </conditionalFormatting>
  <conditionalFormatting sqref="AA4:AA6 AA8 AA12 AA16:AA17 AA20 AA22:AA23 AA26">
    <cfRule type="cellIs" dxfId="3215" priority="25" operator="equal">
      <formula>1</formula>
    </cfRule>
  </conditionalFormatting>
  <conditionalFormatting sqref="AA7">
    <cfRule type="cellIs" dxfId="3214" priority="24" operator="equal">
      <formula>0</formula>
    </cfRule>
  </conditionalFormatting>
  <conditionalFormatting sqref="AA7">
    <cfRule type="cellIs" dxfId="3213" priority="23" operator="equal">
      <formula>1</formula>
    </cfRule>
  </conditionalFormatting>
  <conditionalFormatting sqref="AA9:AA10">
    <cfRule type="cellIs" dxfId="3212" priority="22" operator="equal">
      <formula>0</formula>
    </cfRule>
  </conditionalFormatting>
  <conditionalFormatting sqref="AA9:AA10">
    <cfRule type="cellIs" dxfId="3211" priority="21" operator="equal">
      <formula>1</formula>
    </cfRule>
  </conditionalFormatting>
  <conditionalFormatting sqref="AA11">
    <cfRule type="cellIs" dxfId="3210" priority="20" operator="equal">
      <formula>0</formula>
    </cfRule>
  </conditionalFormatting>
  <conditionalFormatting sqref="AA11">
    <cfRule type="cellIs" dxfId="3209" priority="19" operator="equal">
      <formula>1</formula>
    </cfRule>
  </conditionalFormatting>
  <conditionalFormatting sqref="AA13:AA15">
    <cfRule type="cellIs" dxfId="3208" priority="18" operator="equal">
      <formula>0</formula>
    </cfRule>
  </conditionalFormatting>
  <conditionalFormatting sqref="AA13:AA15">
    <cfRule type="cellIs" dxfId="3207" priority="17" operator="equal">
      <formula>1</formula>
    </cfRule>
  </conditionalFormatting>
  <conditionalFormatting sqref="AA18">
    <cfRule type="cellIs" dxfId="3206" priority="16" operator="equal">
      <formula>0</formula>
    </cfRule>
  </conditionalFormatting>
  <conditionalFormatting sqref="AA18">
    <cfRule type="cellIs" dxfId="3205" priority="15" operator="equal">
      <formula>1</formula>
    </cfRule>
  </conditionalFormatting>
  <conditionalFormatting sqref="AA19">
    <cfRule type="cellIs" dxfId="3204" priority="14" operator="equal">
      <formula>0</formula>
    </cfRule>
  </conditionalFormatting>
  <conditionalFormatting sqref="AA19">
    <cfRule type="cellIs" dxfId="3203" priority="13" operator="equal">
      <formula>1</formula>
    </cfRule>
  </conditionalFormatting>
  <conditionalFormatting sqref="AA21">
    <cfRule type="cellIs" dxfId="3202" priority="12" operator="equal">
      <formula>0</formula>
    </cfRule>
  </conditionalFormatting>
  <conditionalFormatting sqref="AA21">
    <cfRule type="cellIs" dxfId="3201" priority="11" operator="equal">
      <formula>1</formula>
    </cfRule>
  </conditionalFormatting>
  <conditionalFormatting sqref="AA24:AA25">
    <cfRule type="cellIs" dxfId="3200" priority="10" operator="equal">
      <formula>0</formula>
    </cfRule>
  </conditionalFormatting>
  <conditionalFormatting sqref="AA24:AA25">
    <cfRule type="cellIs" dxfId="3199" priority="9" operator="equal">
      <formula>1</formula>
    </cfRule>
  </conditionalFormatting>
  <conditionalFormatting sqref="AA27">
    <cfRule type="cellIs" dxfId="3198" priority="8" operator="equal">
      <formula>0</formula>
    </cfRule>
  </conditionalFormatting>
  <conditionalFormatting sqref="AA27">
    <cfRule type="cellIs" dxfId="3197" priority="7" operator="equal">
      <formula>1</formula>
    </cfRule>
  </conditionalFormatting>
  <conditionalFormatting sqref="AA28">
    <cfRule type="cellIs" dxfId="3196" priority="6" operator="equal">
      <formula>0</formula>
    </cfRule>
  </conditionalFormatting>
  <conditionalFormatting sqref="AA28">
    <cfRule type="cellIs" dxfId="3195" priority="5" operator="equal">
      <formula>1</formula>
    </cfRule>
  </conditionalFormatting>
  <conditionalFormatting sqref="V4">
    <cfRule type="cellIs" dxfId="3194" priority="4" operator="equal">
      <formula>0</formula>
    </cfRule>
  </conditionalFormatting>
  <conditionalFormatting sqref="V4">
    <cfRule type="cellIs" dxfId="3193" priority="3" operator="equal">
      <formula>1</formula>
    </cfRule>
  </conditionalFormatting>
  <conditionalFormatting sqref="V5:V28">
    <cfRule type="cellIs" dxfId="3192" priority="2" operator="equal">
      <formula>0</formula>
    </cfRule>
  </conditionalFormatting>
  <conditionalFormatting sqref="V5:V28">
    <cfRule type="cellIs" dxfId="3191" priority="1" operator="equal">
      <formula>1</formula>
    </cfRule>
  </conditionalFormatting>
  <dataValidations count="2">
    <dataValidation type="time" operator="greaterThanOrEqual" allowBlank="1" showInputMessage="1" showErrorMessage="1" sqref="BH2 BH4:BH97" xr:uid="{00000000-0002-0000-0E00-000000000000}">
      <formula1>0</formula1>
    </dataValidation>
    <dataValidation type="whole" allowBlank="1" showInputMessage="1" showErrorMessage="1" sqref="AY4:BA97 D4:E97 AN4:AT97 AD19:AD97 Q29:Q97 O4:P97 Y4:AC97 AE4:AE97 AD4:AD17 AG4:AL97 AM18:AM97 AM4:AM16 R4:V97" xr:uid="{00000000-0002-0000-0E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16">
    <pageSetUpPr fitToPage="1"/>
  </sheetPr>
  <dimension ref="A1:BO101"/>
  <sheetViews>
    <sheetView topLeftCell="A3" zoomScaleNormal="100" workbookViewId="0">
      <pane xSplit="2" topLeftCell="C1" activePane="topRight" state="frozen"/>
      <selection activeCell="W2" sqref="W2"/>
      <selection pane="topRight" activeCell="B3" sqref="B1:B1048576"/>
    </sheetView>
  </sheetViews>
  <sheetFormatPr baseColWidth="10" defaultColWidth="9.1640625" defaultRowHeight="15" x14ac:dyDescent="0.2"/>
  <cols>
    <col min="1" max="1" width="5.5" customWidth="1"/>
    <col min="2" max="2" width="34.1640625" style="240" customWidth="1"/>
    <col min="3" max="3" width="18.1640625" style="3" bestFit="1" customWidth="1"/>
    <col min="4" max="4" width="3.6640625" bestFit="1" customWidth="1"/>
    <col min="5" max="5" width="4.33203125" bestFit="1" customWidth="1"/>
    <col min="6" max="6" width="3.6640625" bestFit="1" customWidth="1"/>
    <col min="7" max="8" width="5.1640625" bestFit="1" customWidth="1"/>
    <col min="9" max="9" width="4.1640625" customWidth="1"/>
    <col min="10" max="10" width="5.1640625" bestFit="1" customWidth="1"/>
    <col min="11" max="11" width="3.6640625" customWidth="1"/>
    <col min="12" max="12" width="4.6640625" customWidth="1"/>
    <col min="13" max="13" width="4.5" customWidth="1"/>
    <col min="14" max="18" width="3.6640625" bestFit="1" customWidth="1"/>
    <col min="19" max="19" width="4.33203125" bestFit="1" customWidth="1"/>
    <col min="20" max="20" width="3.6640625" bestFit="1" customWidth="1"/>
    <col min="21" max="21" width="4.33203125" bestFit="1" customWidth="1"/>
    <col min="22" max="22" width="4" bestFit="1" customWidth="1"/>
    <col min="23" max="23" width="3.6640625" bestFit="1" customWidth="1"/>
    <col min="24" max="24" width="4.33203125" bestFit="1" customWidth="1"/>
    <col min="25" max="27" width="3.6640625" bestFit="1" customWidth="1"/>
    <col min="28" max="31" width="4.33203125" bestFit="1" customWidth="1"/>
    <col min="32" max="37" width="3.6640625" bestFit="1" customWidth="1"/>
    <col min="38" max="41" width="3.6640625" customWidth="1"/>
    <col min="42" max="44" width="4.33203125" bestFit="1" customWidth="1"/>
    <col min="45" max="51" width="3.6640625" customWidth="1"/>
    <col min="52" max="53" width="4.33203125" bestFit="1" customWidth="1"/>
    <col min="54" max="55" width="3.6640625" bestFit="1" customWidth="1"/>
    <col min="56" max="57" width="3.6640625" customWidth="1"/>
    <col min="58" max="58" width="3.6640625" bestFit="1" customWidth="1"/>
    <col min="59" max="59" width="4.33203125"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13" t="s">
        <v>103</v>
      </c>
      <c r="C2" s="13">
        <f>COUNTA(A4:A101)</f>
        <v>29</v>
      </c>
      <c r="D2" s="13">
        <f>SUM(F4:F101)</f>
        <v>29</v>
      </c>
      <c r="E2" s="13">
        <f>SUM(G4:G101)</f>
        <v>713</v>
      </c>
      <c r="F2" s="13">
        <f>IF(D2=0,0,E2/D2)</f>
        <v>24.586206896551722</v>
      </c>
      <c r="G2" s="13">
        <f>SUM(I4:I101)</f>
        <v>3952</v>
      </c>
      <c r="H2" s="13">
        <f>SUM(J4:J101)</f>
        <v>1304</v>
      </c>
      <c r="I2" s="13">
        <f>IF(E2=0,0,H2/E2)</f>
        <v>1.8288920056100981</v>
      </c>
      <c r="J2" s="13">
        <f>SUM(L4:L101)</f>
        <v>3888</v>
      </c>
      <c r="K2" s="13">
        <f>IF(E2=0,0,J2/E2)</f>
        <v>5.4530154277699863</v>
      </c>
      <c r="L2" s="13">
        <f>IF($C$2=0,0,COUNTIF(D4:D101,1)/$C$2*100)</f>
        <v>100</v>
      </c>
      <c r="M2" s="13">
        <f>IF($C$2=0,0,COUNTIF(E4:E101,1)/$C$2*100)</f>
        <v>100</v>
      </c>
      <c r="N2" s="17">
        <f>IF($C$2=0,0,SUM(N4:N101)/$C$2*100)</f>
        <v>31.03448275862069</v>
      </c>
      <c r="O2" s="13">
        <f t="shared" ref="O2:U2" si="0">IF($C$2=0,0,COUNTIF(O4:O101,1)/$C$2*100)</f>
        <v>86.206896551724128</v>
      </c>
      <c r="P2" s="13">
        <f t="shared" si="0"/>
        <v>86.206896551724128</v>
      </c>
      <c r="Q2" s="13">
        <f t="shared" si="0"/>
        <v>65.517241379310349</v>
      </c>
      <c r="R2" s="13">
        <f t="shared" si="0"/>
        <v>82.758620689655174</v>
      </c>
      <c r="S2" s="13">
        <f t="shared" si="0"/>
        <v>100</v>
      </c>
      <c r="T2" s="13">
        <f t="shared" si="0"/>
        <v>58.620689655172406</v>
      </c>
      <c r="U2" s="13">
        <f t="shared" si="0"/>
        <v>100</v>
      </c>
      <c r="V2" s="13">
        <f>IF(COUNTIF(U4:U102,0)=0,100,(COUNTIFS(V4:V102,1,U4:U102,0)/COUNTIF(U4:U102,0))*100)</f>
        <v>100</v>
      </c>
      <c r="W2" s="13">
        <f t="shared" ref="W2:AE2" si="1">IF($C$2=0,0,COUNTIF(W4:W101,1)/$C$2*100)</f>
        <v>55.172413793103445</v>
      </c>
      <c r="X2" s="13">
        <f t="shared" si="1"/>
        <v>100</v>
      </c>
      <c r="Y2" s="13">
        <f t="shared" si="1"/>
        <v>41.379310344827587</v>
      </c>
      <c r="Z2" s="13">
        <f t="shared" si="1"/>
        <v>93.103448275862064</v>
      </c>
      <c r="AA2" s="13">
        <f t="shared" si="1"/>
        <v>68.965517241379317</v>
      </c>
      <c r="AB2" s="13">
        <f t="shared" si="1"/>
        <v>100</v>
      </c>
      <c r="AC2" s="13">
        <f t="shared" si="1"/>
        <v>100</v>
      </c>
      <c r="AD2" s="13">
        <f>IF($C$2=0,0,COUNTIF(AD4:AD101,1)/$C$2*100)</f>
        <v>100</v>
      </c>
      <c r="AE2" s="13">
        <f t="shared" si="1"/>
        <v>100</v>
      </c>
      <c r="AF2" s="13">
        <f>SUM(AF4:AF101)</f>
        <v>64</v>
      </c>
      <c r="AG2" s="13">
        <f t="shared" ref="AG2:AT2" si="2">IF($C$2=0,0,COUNTIF(AG4:AG101,1)/$C$2*100)</f>
        <v>72.41379310344827</v>
      </c>
      <c r="AH2" s="13">
        <f t="shared" si="2"/>
        <v>96.551724137931032</v>
      </c>
      <c r="AI2" s="13">
        <f t="shared" si="2"/>
        <v>41.379310344827587</v>
      </c>
      <c r="AJ2" s="13">
        <f t="shared" si="2"/>
        <v>96.551724137931032</v>
      </c>
      <c r="AK2" s="13">
        <f t="shared" si="2"/>
        <v>96.551724137931032</v>
      </c>
      <c r="AL2" s="13">
        <f t="shared" si="2"/>
        <v>96.551724137931032</v>
      </c>
      <c r="AM2" s="13">
        <f t="shared" si="2"/>
        <v>93.103448275862064</v>
      </c>
      <c r="AN2" s="13">
        <f t="shared" si="2"/>
        <v>89.65517241379311</v>
      </c>
      <c r="AO2" s="13">
        <f t="shared" si="2"/>
        <v>93.103448275862064</v>
      </c>
      <c r="AP2" s="13">
        <f t="shared" si="2"/>
        <v>100</v>
      </c>
      <c r="AQ2" s="13">
        <f t="shared" si="2"/>
        <v>100</v>
      </c>
      <c r="AR2" s="13">
        <f t="shared" si="2"/>
        <v>100</v>
      </c>
      <c r="AS2" s="13">
        <f t="shared" si="2"/>
        <v>93.103448275862064</v>
      </c>
      <c r="AT2" s="13">
        <f t="shared" si="2"/>
        <v>93.103448275862064</v>
      </c>
      <c r="AU2" s="14">
        <f>IF(E2=0,0,(206.835-(84.6*(I2))-(1.015*(F2))))</f>
        <v>27.155736325385721</v>
      </c>
      <c r="AV2" s="14">
        <f>IF(E2=0,0,(0.39*F2)+(11.8*I2)-15.59)</f>
        <v>15.579546355854333</v>
      </c>
      <c r="AW2" s="14">
        <f>IF(E2=0,0,((0.0588*K2*100)-(0.296*(D2/E2)*100)-15.8))</f>
        <v>15.059803646563818</v>
      </c>
      <c r="AX2" s="14">
        <f>IF(G2=0,0,(4.71*K2)+(0.5*F2)-21.43)</f>
        <v>16.546806113072499</v>
      </c>
      <c r="AY2" s="13">
        <f>IF($C$2=0,0,COUNTIF(AY4:AY101,1)/$C$2*100)</f>
        <v>96.551724137931032</v>
      </c>
      <c r="AZ2" s="13">
        <f>IF($C$2=0,0,COUNTIF(AZ4:AZ101,1)/$C$2*100)</f>
        <v>100</v>
      </c>
      <c r="BA2" s="13">
        <f>IF($C$2=0,0,COUNTIF(BA4:BA101,1)/$C$2*100)</f>
        <v>100</v>
      </c>
      <c r="BG2" s="14">
        <f>IF(E2=0,0,AF2/E2*1000)</f>
        <v>89.761570827489479</v>
      </c>
      <c r="BH2" s="15">
        <f>E2/200/24/60</f>
        <v>2.4756944444444444E-3</v>
      </c>
      <c r="BI2" s="15">
        <f>IF($C$2=0,0,BH2/$C$2)</f>
        <v>8.5368773946360152E-5</v>
      </c>
      <c r="BJ2" s="13">
        <f>IF($C$2=0,0,D2/$C$2)</f>
        <v>1</v>
      </c>
      <c r="BK2" s="13">
        <f>IF($C$2=0,0,E2/$C$2)</f>
        <v>24.586206896551722</v>
      </c>
      <c r="BL2" s="13">
        <f>IF($C$2=0,0,AF2/$C$2)</f>
        <v>2.2068965517241379</v>
      </c>
      <c r="BM2" s="13">
        <f>(0.5*W2)+(0.5*X2)</f>
        <v>77.586206896551715</v>
      </c>
      <c r="BN2" s="13">
        <f>IF(C2=0,0,J2/G2*100)</f>
        <v>98.380566801619423</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48" x14ac:dyDescent="0.2">
      <c r="A4" s="3">
        <v>1</v>
      </c>
      <c r="B4" s="19" t="s">
        <v>1524</v>
      </c>
      <c r="C4" s="3" t="s">
        <v>192</v>
      </c>
      <c r="D4">
        <v>1</v>
      </c>
      <c r="E4">
        <v>1</v>
      </c>
      <c r="F4">
        <f>IF(B4="",0,(LEN(B4)-LEN(SUBSTITUTE(B4,". ","."))+1))</f>
        <v>1</v>
      </c>
      <c r="G4">
        <f>IF(B4="",0,LEN(B4)-LEN(SUBSTITUTE(B4," ",""))+1)</f>
        <v>15</v>
      </c>
      <c r="H4">
        <f>IF(F4=0,0,G4/F4)</f>
        <v>15</v>
      </c>
      <c r="I4">
        <f>LEN(SUBSTITUTE(B4," ",""))</f>
        <v>89</v>
      </c>
      <c r="J4">
        <v>30</v>
      </c>
      <c r="K4">
        <f>IF(G4=0,0,J4/G4)</f>
        <v>2</v>
      </c>
      <c r="L4">
        <f>LEN(SUBSTITUTE(SUBSTITUTE(SUBSTITUTE(SUBSTITUTE(SUBSTITUTE(SUBSTITUTE(SUBSTITUTE(SUBSTITUTE(SUBSTITUTE(SUBSTITUTE(SUBSTITUTE(SUBSTITUTE(SUBSTITUTE(SUBSTITUTE(SUBSTITUTE(SUBSTITUTE(SUBSTITUTE(SUBSTITUTE(SUBSTITUTE(B4," ",""),".",""),",",""),"?",""),"!",""),";",""),"(",""),")",""),"[",""),"]",""),"-",""),"{",""),"}",""),"/",""),"+",""),"*",""),"_",""),"&amp;",""),"#",""))</f>
        <v>88</v>
      </c>
      <c r="M4" s="2">
        <f>IF(G4=0,0,L4/G4)</f>
        <v>5.8666666666666663</v>
      </c>
      <c r="N4">
        <v>0</v>
      </c>
      <c r="O4">
        <v>1</v>
      </c>
      <c r="P4">
        <v>1</v>
      </c>
      <c r="Q4">
        <v>0</v>
      </c>
      <c r="R4">
        <v>1</v>
      </c>
      <c r="S4">
        <v>1</v>
      </c>
      <c r="T4">
        <f>QUOTIENT((Q4+R4+S4),3)</f>
        <v>0</v>
      </c>
      <c r="U4">
        <v>1</v>
      </c>
      <c r="V4">
        <v>1</v>
      </c>
      <c r="W4">
        <f>QUOTIENT((P4+T4),2)</f>
        <v>0</v>
      </c>
      <c r="X4">
        <f>IF(U4=1,1,IF(V4=1,1,0))</f>
        <v>1</v>
      </c>
      <c r="Y4">
        <v>1</v>
      </c>
      <c r="Z4">
        <v>1</v>
      </c>
      <c r="AA4">
        <v>0</v>
      </c>
      <c r="AB4">
        <v>1</v>
      </c>
      <c r="AC4">
        <v>1</v>
      </c>
      <c r="AD4">
        <v>1</v>
      </c>
      <c r="AE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1</v>
      </c>
      <c r="AG4">
        <v>1</v>
      </c>
      <c r="AH4">
        <f>IF(G4&gt;0,IF((LEN(B4)-LEN(SUBSTITUTE(B4,"/","")))&gt;0,0,1),0)</f>
        <v>1</v>
      </c>
      <c r="AI4">
        <v>1</v>
      </c>
      <c r="AJ4">
        <v>1</v>
      </c>
      <c r="AK4">
        <f>IF(G4&gt;0,IF(((LEN(B4)-LEN(SUBSTITUTE(B4,"(","")))+(LEN(B4)-LEN(SUBSTITUTE(B4,")","")))+(LEN(B4)-LEN(SUBSTITUTE(B4,"[","")))+(LEN(B4)-LEN(SUBSTITUTE(B4,"]","")))+(LEN(B4)-LEN(SUBSTITUTE(B4,"{","")))+(LEN(B4)-LEN(SUBSTITUTE(B4,"}",""))))&gt;0,0,1),0)</f>
        <v>1</v>
      </c>
      <c r="AL4">
        <v>1</v>
      </c>
      <c r="AM4">
        <v>1</v>
      </c>
      <c r="AN4">
        <v>1</v>
      </c>
      <c r="AO4">
        <v>1</v>
      </c>
      <c r="AP4">
        <v>1</v>
      </c>
      <c r="AQ4">
        <v>1</v>
      </c>
      <c r="AR4">
        <v>1</v>
      </c>
      <c r="AS4">
        <v>1</v>
      </c>
      <c r="AT4" s="51">
        <v>1</v>
      </c>
      <c r="AU4">
        <f>IF(G4=0,0,(206.835-(84.6*(K4))-(1.015*(H4))))</f>
        <v>22.410000000000021</v>
      </c>
      <c r="AV4">
        <f>IF(G4=0,0,(0.39*H4)+(11.8*K4)-15.59)</f>
        <v>13.860000000000003</v>
      </c>
      <c r="AW4">
        <f>IF(G4=0,0,((0.0588*M4*100)-(0.296*(F4/G4)*100)-15.8))</f>
        <v>16.722666666666665</v>
      </c>
      <c r="AX4">
        <f>IF(I4=0,0,(4.71*M4)+(0.5*H4)-21.43)</f>
        <v>13.701999999999998</v>
      </c>
      <c r="AY4" s="52">
        <v>1</v>
      </c>
      <c r="AZ4" s="52">
        <v>1</v>
      </c>
      <c r="BA4" s="52">
        <v>1</v>
      </c>
      <c r="BB4">
        <v>5</v>
      </c>
      <c r="BG4">
        <f t="shared" ref="BG4:BG32" si="3">IF(G4=0,0,AF4/G4*1000)</f>
        <v>66.666666666666671</v>
      </c>
      <c r="BH4" s="11">
        <f>G4/200/24/60</f>
        <v>5.208333333333333E-5</v>
      </c>
    </row>
    <row r="5" spans="1:67" ht="80" x14ac:dyDescent="0.2">
      <c r="A5" s="3">
        <v>2</v>
      </c>
      <c r="B5" s="18" t="s">
        <v>1525</v>
      </c>
      <c r="C5" s="3" t="s">
        <v>192</v>
      </c>
      <c r="D5">
        <v>1</v>
      </c>
      <c r="E5">
        <v>1</v>
      </c>
      <c r="F5">
        <f t="shared" ref="F5:F66" si="4">IF(B5="",0,(LEN(B5)-LEN(SUBSTITUTE(B5,". ","."))+1))</f>
        <v>1</v>
      </c>
      <c r="G5">
        <f t="shared" ref="G5:G66" si="5">IF(B5="",0,LEN(B5)-LEN(SUBSTITUTE(B5," ",""))+1)</f>
        <v>25</v>
      </c>
      <c r="H5">
        <f t="shared" ref="H5:H66" si="6">IF(F5=0,0,G5/F5)</f>
        <v>25</v>
      </c>
      <c r="I5" s="54">
        <f t="shared" ref="I5:I68" si="7">LEN(SUBSTITUTE(B5," ",""))</f>
        <v>145</v>
      </c>
      <c r="J5">
        <v>51</v>
      </c>
      <c r="K5">
        <f t="shared" ref="K5:K66" si="8">IF(G5=0,0,J5/G5)</f>
        <v>2.04</v>
      </c>
      <c r="L5">
        <f t="shared" ref="L5:L68" si="9">LEN(SUBSTITUTE(SUBSTITUTE(SUBSTITUTE(SUBSTITUTE(SUBSTITUTE(SUBSTITUTE(SUBSTITUTE(SUBSTITUTE(SUBSTITUTE(SUBSTITUTE(SUBSTITUTE(SUBSTITUTE(SUBSTITUTE(SUBSTITUTE(SUBSTITUTE(SUBSTITUTE(SUBSTITUTE(SUBSTITUTE(SUBSTITUTE(B5," ",""),".",""),",",""),"?",""),"!",""),";",""),"(",""),")",""),"[",""),"]",""),"-",""),"{",""),"}",""),"/",""),"+",""),"*",""),"_",""),"&amp;",""),"#",""))</f>
        <v>144</v>
      </c>
      <c r="M5" s="2">
        <f t="shared" ref="M5:M66" si="10">IF(G5=0,0,L5/G5)</f>
        <v>5.76</v>
      </c>
      <c r="N5">
        <v>0</v>
      </c>
      <c r="O5">
        <v>1</v>
      </c>
      <c r="P5">
        <v>1</v>
      </c>
      <c r="Q5">
        <v>1</v>
      </c>
      <c r="R5" s="54">
        <v>1</v>
      </c>
      <c r="S5">
        <v>1</v>
      </c>
      <c r="T5">
        <f t="shared" ref="T5:T66" si="11">QUOTIENT((Q5+R5+S5),3)</f>
        <v>1</v>
      </c>
      <c r="U5">
        <v>1</v>
      </c>
      <c r="V5">
        <v>1</v>
      </c>
      <c r="W5">
        <f t="shared" ref="W5:W66" si="12">QUOTIENT((P5+T5),2)</f>
        <v>1</v>
      </c>
      <c r="X5">
        <f t="shared" ref="X5:X66" si="13">IF(U5=1,1,IF(V5=1,1,0))</f>
        <v>1</v>
      </c>
      <c r="Y5">
        <v>1</v>
      </c>
      <c r="Z5">
        <v>1</v>
      </c>
      <c r="AA5">
        <v>0</v>
      </c>
      <c r="AB5">
        <v>1</v>
      </c>
      <c r="AC5">
        <v>1</v>
      </c>
      <c r="AD5">
        <v>1</v>
      </c>
      <c r="AE5">
        <v>1</v>
      </c>
      <c r="AF5">
        <f t="shared" ref="AF5:AF68" si="14">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v>
      </c>
      <c r="AG5">
        <v>1</v>
      </c>
      <c r="AH5">
        <f t="shared" ref="AH5:AH68" si="15">IF(G5&gt;0,IF((LEN(B5)-LEN(SUBSTITUTE(B5,"/","")))&gt;0,0,1),0)</f>
        <v>1</v>
      </c>
      <c r="AI5">
        <v>0</v>
      </c>
      <c r="AJ5">
        <v>1</v>
      </c>
      <c r="AK5">
        <f t="shared" ref="AK5:AK68" si="16">IF(G5&gt;0,IF(((LEN(B5)-LEN(SUBSTITUTE(B5,"(","")))+(LEN(B5)-LEN(SUBSTITUTE(B5,")","")))+(LEN(B5)-LEN(SUBSTITUTE(B5,"[","")))+(LEN(B5)-LEN(SUBSTITUTE(B5,"]","")))+(LEN(B5)-LEN(SUBSTITUTE(B5,"{","")))+(LEN(B5)-LEN(SUBSTITUTE(B5,"}",""))))&gt;0,0,1),0)</f>
        <v>1</v>
      </c>
      <c r="AL5">
        <v>1</v>
      </c>
      <c r="AM5">
        <v>1</v>
      </c>
      <c r="AN5">
        <v>1</v>
      </c>
      <c r="AO5">
        <v>1</v>
      </c>
      <c r="AP5">
        <v>1</v>
      </c>
      <c r="AQ5">
        <v>1</v>
      </c>
      <c r="AR5">
        <v>1</v>
      </c>
      <c r="AS5">
        <v>1</v>
      </c>
      <c r="AT5" s="51">
        <v>0</v>
      </c>
      <c r="AU5">
        <f t="shared" ref="AU5:AU66" si="17">IF(G5=0,0,(206.835-(84.6*(K5))-(1.015*(H5))))</f>
        <v>8.8760000000000083</v>
      </c>
      <c r="AV5">
        <f t="shared" ref="AV5:AV66" si="18">IF(G5=0,0,(0.39*H5)+(11.8*K5)-15.59)</f>
        <v>18.232000000000003</v>
      </c>
      <c r="AW5" s="54">
        <f t="shared" ref="AW5:AW68" si="19">IF(G5=0,0,((0.0588*M5*100)-(0.296*(F5/G5)*100)-15.8))</f>
        <v>16.884800000000002</v>
      </c>
      <c r="AX5">
        <f t="shared" ref="AX5:AX66" si="20">IF(I5=0,0,(4.71*M5)+(0.5*H5)-21.43)</f>
        <v>18.199599999999997</v>
      </c>
      <c r="AY5" s="52">
        <v>1</v>
      </c>
      <c r="AZ5" s="52">
        <v>1</v>
      </c>
      <c r="BA5" s="52">
        <v>1</v>
      </c>
      <c r="BB5">
        <v>8</v>
      </c>
      <c r="BG5">
        <f t="shared" si="3"/>
        <v>40</v>
      </c>
      <c r="BH5" s="11">
        <f t="shared" ref="BH5:BH66" si="21">G5/200/24/60</f>
        <v>8.6805555555555545E-5</v>
      </c>
    </row>
    <row r="6" spans="1:67" ht="32" x14ac:dyDescent="0.2">
      <c r="A6" s="3">
        <v>3</v>
      </c>
      <c r="B6" s="18" t="s">
        <v>1526</v>
      </c>
      <c r="C6" s="3" t="s">
        <v>192</v>
      </c>
      <c r="D6">
        <v>1</v>
      </c>
      <c r="E6">
        <v>1</v>
      </c>
      <c r="F6">
        <f t="shared" si="4"/>
        <v>1</v>
      </c>
      <c r="G6">
        <f t="shared" si="5"/>
        <v>12</v>
      </c>
      <c r="H6">
        <f t="shared" si="6"/>
        <v>12</v>
      </c>
      <c r="I6" s="54">
        <f t="shared" si="7"/>
        <v>73</v>
      </c>
      <c r="J6">
        <v>23</v>
      </c>
      <c r="K6">
        <f t="shared" si="8"/>
        <v>1.9166666666666667</v>
      </c>
      <c r="L6">
        <f t="shared" si="9"/>
        <v>72</v>
      </c>
      <c r="M6" s="2">
        <f t="shared" si="10"/>
        <v>6</v>
      </c>
      <c r="N6">
        <v>0</v>
      </c>
      <c r="O6">
        <v>1</v>
      </c>
      <c r="P6">
        <v>1</v>
      </c>
      <c r="Q6">
        <v>1</v>
      </c>
      <c r="R6" s="54">
        <v>1</v>
      </c>
      <c r="S6">
        <v>1</v>
      </c>
      <c r="T6">
        <f t="shared" si="11"/>
        <v>1</v>
      </c>
      <c r="U6">
        <v>1</v>
      </c>
      <c r="V6">
        <v>1</v>
      </c>
      <c r="W6">
        <f t="shared" si="12"/>
        <v>1</v>
      </c>
      <c r="X6">
        <f t="shared" si="13"/>
        <v>1</v>
      </c>
      <c r="Y6">
        <v>1</v>
      </c>
      <c r="Z6">
        <v>1</v>
      </c>
      <c r="AA6">
        <v>0</v>
      </c>
      <c r="AB6">
        <v>1</v>
      </c>
      <c r="AC6">
        <v>1</v>
      </c>
      <c r="AD6">
        <v>1</v>
      </c>
      <c r="AE6">
        <v>1</v>
      </c>
      <c r="AF6">
        <f t="shared" si="14"/>
        <v>1</v>
      </c>
      <c r="AG6">
        <v>0</v>
      </c>
      <c r="AH6">
        <f t="shared" si="15"/>
        <v>1</v>
      </c>
      <c r="AI6">
        <v>0</v>
      </c>
      <c r="AJ6">
        <v>1</v>
      </c>
      <c r="AK6">
        <f t="shared" si="16"/>
        <v>1</v>
      </c>
      <c r="AL6">
        <v>1</v>
      </c>
      <c r="AM6">
        <v>1</v>
      </c>
      <c r="AN6">
        <v>1</v>
      </c>
      <c r="AO6">
        <v>1</v>
      </c>
      <c r="AP6">
        <v>1</v>
      </c>
      <c r="AQ6">
        <v>1</v>
      </c>
      <c r="AR6">
        <v>1</v>
      </c>
      <c r="AS6">
        <v>1</v>
      </c>
      <c r="AT6" s="51">
        <v>1</v>
      </c>
      <c r="AU6">
        <f t="shared" si="17"/>
        <v>32.505000000000003</v>
      </c>
      <c r="AV6">
        <f t="shared" si="18"/>
        <v>11.706666666666667</v>
      </c>
      <c r="AW6" s="54">
        <f t="shared" si="19"/>
        <v>17.013333333333332</v>
      </c>
      <c r="AX6">
        <f t="shared" si="20"/>
        <v>12.829999999999998</v>
      </c>
      <c r="AY6" s="52">
        <v>1</v>
      </c>
      <c r="AZ6" s="52">
        <v>1</v>
      </c>
      <c r="BA6" s="52">
        <v>1</v>
      </c>
      <c r="BB6">
        <v>4</v>
      </c>
      <c r="BG6">
        <f t="shared" si="3"/>
        <v>83.333333333333329</v>
      </c>
      <c r="BH6" s="11">
        <f t="shared" si="21"/>
        <v>4.1666666666666665E-5</v>
      </c>
      <c r="BK6" s="11"/>
      <c r="BL6" s="11"/>
    </row>
    <row r="7" spans="1:67" ht="80" x14ac:dyDescent="0.2">
      <c r="A7" s="3">
        <v>4</v>
      </c>
      <c r="B7" s="19" t="s">
        <v>1527</v>
      </c>
      <c r="C7" s="3" t="s">
        <v>203</v>
      </c>
      <c r="D7">
        <v>1</v>
      </c>
      <c r="E7">
        <v>1</v>
      </c>
      <c r="F7">
        <f t="shared" si="4"/>
        <v>1</v>
      </c>
      <c r="G7">
        <f t="shared" si="5"/>
        <v>26</v>
      </c>
      <c r="H7">
        <f t="shared" si="6"/>
        <v>26</v>
      </c>
      <c r="I7" s="54">
        <f t="shared" si="7"/>
        <v>149</v>
      </c>
      <c r="J7">
        <v>48</v>
      </c>
      <c r="K7">
        <f t="shared" si="8"/>
        <v>1.8461538461538463</v>
      </c>
      <c r="L7">
        <f t="shared" si="9"/>
        <v>147</v>
      </c>
      <c r="M7" s="2">
        <f t="shared" si="10"/>
        <v>5.6538461538461542</v>
      </c>
      <c r="N7">
        <v>1</v>
      </c>
      <c r="O7">
        <v>1</v>
      </c>
      <c r="P7">
        <v>1</v>
      </c>
      <c r="Q7">
        <v>1</v>
      </c>
      <c r="R7" s="54">
        <v>1</v>
      </c>
      <c r="S7">
        <v>1</v>
      </c>
      <c r="T7">
        <f t="shared" si="11"/>
        <v>1</v>
      </c>
      <c r="U7">
        <v>1</v>
      </c>
      <c r="V7">
        <v>1</v>
      </c>
      <c r="W7">
        <f t="shared" si="12"/>
        <v>1</v>
      </c>
      <c r="X7">
        <f t="shared" si="13"/>
        <v>1</v>
      </c>
      <c r="Y7">
        <v>0</v>
      </c>
      <c r="Z7">
        <v>1</v>
      </c>
      <c r="AA7">
        <v>1</v>
      </c>
      <c r="AB7">
        <v>1</v>
      </c>
      <c r="AC7">
        <v>1</v>
      </c>
      <c r="AD7">
        <v>1</v>
      </c>
      <c r="AE7">
        <v>1</v>
      </c>
      <c r="AF7">
        <f t="shared" si="14"/>
        <v>2</v>
      </c>
      <c r="AG7">
        <v>1</v>
      </c>
      <c r="AH7">
        <f t="shared" si="15"/>
        <v>1</v>
      </c>
      <c r="AI7">
        <v>0</v>
      </c>
      <c r="AJ7">
        <v>1</v>
      </c>
      <c r="AK7">
        <f t="shared" si="16"/>
        <v>1</v>
      </c>
      <c r="AL7">
        <v>1</v>
      </c>
      <c r="AM7">
        <v>1</v>
      </c>
      <c r="AN7">
        <v>1</v>
      </c>
      <c r="AO7">
        <v>1</v>
      </c>
      <c r="AP7">
        <v>1</v>
      </c>
      <c r="AQ7">
        <v>1</v>
      </c>
      <c r="AR7">
        <v>1</v>
      </c>
      <c r="AS7">
        <v>1</v>
      </c>
      <c r="AT7" s="51">
        <v>1</v>
      </c>
      <c r="AU7">
        <f t="shared" si="17"/>
        <v>24.260384615384641</v>
      </c>
      <c r="AV7">
        <f t="shared" si="18"/>
        <v>16.334615384615386</v>
      </c>
      <c r="AW7" s="54">
        <f t="shared" si="19"/>
        <v>16.306153846153844</v>
      </c>
      <c r="AX7">
        <f t="shared" si="20"/>
        <v>18.199615384615392</v>
      </c>
      <c r="AY7" s="52">
        <v>1</v>
      </c>
      <c r="AZ7" s="52">
        <v>1</v>
      </c>
      <c r="BA7" s="52">
        <v>1</v>
      </c>
      <c r="BB7">
        <v>6</v>
      </c>
      <c r="BG7">
        <f t="shared" si="3"/>
        <v>76.923076923076934</v>
      </c>
      <c r="BH7" s="11">
        <f t="shared" si="21"/>
        <v>9.0277777777777787E-5</v>
      </c>
    </row>
    <row r="8" spans="1:67" ht="64" x14ac:dyDescent="0.2">
      <c r="A8" s="3">
        <v>5</v>
      </c>
      <c r="B8" s="19" t="s">
        <v>1551</v>
      </c>
      <c r="C8" s="3" t="s">
        <v>203</v>
      </c>
      <c r="D8">
        <v>1</v>
      </c>
      <c r="E8">
        <v>1</v>
      </c>
      <c r="F8">
        <f t="shared" si="4"/>
        <v>1</v>
      </c>
      <c r="G8">
        <f t="shared" si="5"/>
        <v>22</v>
      </c>
      <c r="H8">
        <f t="shared" si="6"/>
        <v>22</v>
      </c>
      <c r="I8" s="54">
        <f t="shared" si="7"/>
        <v>134</v>
      </c>
      <c r="J8">
        <v>43</v>
      </c>
      <c r="K8">
        <f t="shared" si="8"/>
        <v>1.9545454545454546</v>
      </c>
      <c r="L8">
        <f t="shared" si="9"/>
        <v>132</v>
      </c>
      <c r="M8" s="2">
        <f t="shared" si="10"/>
        <v>6</v>
      </c>
      <c r="N8">
        <v>1</v>
      </c>
      <c r="O8">
        <v>1</v>
      </c>
      <c r="P8">
        <v>1</v>
      </c>
      <c r="Q8">
        <v>1</v>
      </c>
      <c r="R8" s="54">
        <v>1</v>
      </c>
      <c r="S8">
        <v>1</v>
      </c>
      <c r="T8">
        <f t="shared" si="11"/>
        <v>1</v>
      </c>
      <c r="U8">
        <v>1</v>
      </c>
      <c r="V8">
        <v>1</v>
      </c>
      <c r="W8">
        <f t="shared" si="12"/>
        <v>1</v>
      </c>
      <c r="X8">
        <f t="shared" si="13"/>
        <v>1</v>
      </c>
      <c r="Y8">
        <v>0</v>
      </c>
      <c r="Z8">
        <v>1</v>
      </c>
      <c r="AA8">
        <v>0</v>
      </c>
      <c r="AB8">
        <v>1</v>
      </c>
      <c r="AC8">
        <v>1</v>
      </c>
      <c r="AD8">
        <v>1</v>
      </c>
      <c r="AE8">
        <v>1</v>
      </c>
      <c r="AF8">
        <f t="shared" si="14"/>
        <v>2</v>
      </c>
      <c r="AG8">
        <v>1</v>
      </c>
      <c r="AH8">
        <f t="shared" si="15"/>
        <v>1</v>
      </c>
      <c r="AI8">
        <v>0</v>
      </c>
      <c r="AJ8">
        <v>1</v>
      </c>
      <c r="AK8">
        <f t="shared" si="16"/>
        <v>1</v>
      </c>
      <c r="AL8">
        <v>1</v>
      </c>
      <c r="AM8">
        <v>1</v>
      </c>
      <c r="AN8">
        <v>1</v>
      </c>
      <c r="AO8">
        <v>1</v>
      </c>
      <c r="AP8">
        <v>1</v>
      </c>
      <c r="AQ8">
        <v>1</v>
      </c>
      <c r="AR8">
        <v>1</v>
      </c>
      <c r="AS8">
        <v>1</v>
      </c>
      <c r="AT8" s="51">
        <v>1</v>
      </c>
      <c r="AU8">
        <f t="shared" si="17"/>
        <v>19.150454545454565</v>
      </c>
      <c r="AV8">
        <f t="shared" si="18"/>
        <v>16.053636363636368</v>
      </c>
      <c r="AW8" s="54">
        <f t="shared" si="19"/>
        <v>18.134545454545457</v>
      </c>
      <c r="AX8">
        <f t="shared" si="20"/>
        <v>17.829999999999998</v>
      </c>
      <c r="AY8" s="52">
        <v>1</v>
      </c>
      <c r="AZ8" s="52">
        <v>1</v>
      </c>
      <c r="BA8" s="52">
        <v>1</v>
      </c>
      <c r="BB8">
        <v>4</v>
      </c>
      <c r="BG8">
        <f t="shared" si="3"/>
        <v>90.909090909090907</v>
      </c>
      <c r="BH8" s="11">
        <f t="shared" si="21"/>
        <v>7.6388888888888887E-5</v>
      </c>
    </row>
    <row r="9" spans="1:67" ht="80" x14ac:dyDescent="0.2">
      <c r="A9" s="3">
        <v>6</v>
      </c>
      <c r="B9" s="19" t="s">
        <v>1552</v>
      </c>
      <c r="C9" s="3" t="s">
        <v>203</v>
      </c>
      <c r="D9">
        <v>1</v>
      </c>
      <c r="E9">
        <v>1</v>
      </c>
      <c r="F9">
        <f t="shared" si="4"/>
        <v>1</v>
      </c>
      <c r="G9">
        <f t="shared" si="5"/>
        <v>28</v>
      </c>
      <c r="H9">
        <f t="shared" si="6"/>
        <v>28</v>
      </c>
      <c r="I9" s="54">
        <f t="shared" si="7"/>
        <v>140</v>
      </c>
      <c r="J9">
        <v>45</v>
      </c>
      <c r="K9">
        <f t="shared" si="8"/>
        <v>1.6071428571428572</v>
      </c>
      <c r="L9">
        <f t="shared" si="9"/>
        <v>138</v>
      </c>
      <c r="M9" s="2">
        <f t="shared" si="10"/>
        <v>4.9285714285714288</v>
      </c>
      <c r="N9">
        <v>0</v>
      </c>
      <c r="O9">
        <v>1</v>
      </c>
      <c r="P9">
        <v>1</v>
      </c>
      <c r="Q9">
        <v>0</v>
      </c>
      <c r="R9" s="54">
        <v>0</v>
      </c>
      <c r="S9">
        <v>1</v>
      </c>
      <c r="T9">
        <f t="shared" si="11"/>
        <v>0</v>
      </c>
      <c r="U9">
        <v>1</v>
      </c>
      <c r="V9">
        <v>1</v>
      </c>
      <c r="W9">
        <f t="shared" si="12"/>
        <v>0</v>
      </c>
      <c r="X9">
        <f t="shared" si="13"/>
        <v>1</v>
      </c>
      <c r="Y9">
        <v>0</v>
      </c>
      <c r="Z9">
        <v>1</v>
      </c>
      <c r="AA9">
        <v>1</v>
      </c>
      <c r="AB9">
        <v>1</v>
      </c>
      <c r="AC9">
        <v>1</v>
      </c>
      <c r="AD9">
        <v>1</v>
      </c>
      <c r="AE9">
        <v>1</v>
      </c>
      <c r="AF9">
        <f t="shared" si="14"/>
        <v>2</v>
      </c>
      <c r="AG9">
        <v>1</v>
      </c>
      <c r="AH9">
        <f t="shared" si="15"/>
        <v>1</v>
      </c>
      <c r="AI9">
        <v>0</v>
      </c>
      <c r="AJ9">
        <v>0</v>
      </c>
      <c r="AK9">
        <f t="shared" si="16"/>
        <v>1</v>
      </c>
      <c r="AL9">
        <v>1</v>
      </c>
      <c r="AM9">
        <v>1</v>
      </c>
      <c r="AN9">
        <v>1</v>
      </c>
      <c r="AO9">
        <v>1</v>
      </c>
      <c r="AP9">
        <v>1</v>
      </c>
      <c r="AQ9">
        <v>1</v>
      </c>
      <c r="AR9">
        <v>1</v>
      </c>
      <c r="AS9">
        <v>1</v>
      </c>
      <c r="AT9" s="51">
        <v>1</v>
      </c>
      <c r="AU9">
        <f t="shared" si="17"/>
        <v>42.450714285714284</v>
      </c>
      <c r="AV9">
        <f t="shared" si="18"/>
        <v>14.294285714285717</v>
      </c>
      <c r="AW9" s="54">
        <f t="shared" si="19"/>
        <v>12.122857142857143</v>
      </c>
      <c r="AX9">
        <f t="shared" si="20"/>
        <v>15.783571428571427</v>
      </c>
      <c r="AY9" s="52">
        <v>1</v>
      </c>
      <c r="AZ9" s="52">
        <v>1</v>
      </c>
      <c r="BA9" s="52">
        <v>1</v>
      </c>
      <c r="BB9">
        <v>5</v>
      </c>
      <c r="BG9">
        <f t="shared" si="3"/>
        <v>71.428571428571431</v>
      </c>
      <c r="BH9" s="11">
        <f t="shared" si="21"/>
        <v>9.722222222222223E-5</v>
      </c>
    </row>
    <row r="10" spans="1:67" ht="48" x14ac:dyDescent="0.2">
      <c r="A10" s="3">
        <v>7</v>
      </c>
      <c r="B10" s="18" t="s">
        <v>1528</v>
      </c>
      <c r="C10" s="22" t="s">
        <v>192</v>
      </c>
      <c r="D10">
        <v>1</v>
      </c>
      <c r="E10">
        <v>1</v>
      </c>
      <c r="F10">
        <f t="shared" si="4"/>
        <v>1</v>
      </c>
      <c r="G10">
        <f t="shared" si="5"/>
        <v>19</v>
      </c>
      <c r="H10">
        <f t="shared" si="6"/>
        <v>19</v>
      </c>
      <c r="I10" s="54">
        <f t="shared" si="7"/>
        <v>103</v>
      </c>
      <c r="J10">
        <v>34</v>
      </c>
      <c r="K10">
        <f t="shared" si="8"/>
        <v>1.7894736842105263</v>
      </c>
      <c r="L10">
        <f t="shared" si="9"/>
        <v>102</v>
      </c>
      <c r="M10" s="2">
        <f t="shared" si="10"/>
        <v>5.3684210526315788</v>
      </c>
      <c r="N10">
        <v>1</v>
      </c>
      <c r="O10">
        <v>0</v>
      </c>
      <c r="P10">
        <v>1</v>
      </c>
      <c r="Q10">
        <v>1</v>
      </c>
      <c r="R10" s="54">
        <v>1</v>
      </c>
      <c r="S10">
        <v>1</v>
      </c>
      <c r="T10">
        <f t="shared" si="11"/>
        <v>1</v>
      </c>
      <c r="U10">
        <v>1</v>
      </c>
      <c r="V10">
        <v>1</v>
      </c>
      <c r="W10">
        <f t="shared" si="12"/>
        <v>1</v>
      </c>
      <c r="X10">
        <f t="shared" si="13"/>
        <v>1</v>
      </c>
      <c r="Y10">
        <v>1</v>
      </c>
      <c r="Z10">
        <v>0</v>
      </c>
      <c r="AA10">
        <v>1</v>
      </c>
      <c r="AB10">
        <v>1</v>
      </c>
      <c r="AC10">
        <v>1</v>
      </c>
      <c r="AD10">
        <v>1</v>
      </c>
      <c r="AE10">
        <v>1</v>
      </c>
      <c r="AF10">
        <f t="shared" si="14"/>
        <v>1</v>
      </c>
      <c r="AG10">
        <v>1</v>
      </c>
      <c r="AH10">
        <f t="shared" si="15"/>
        <v>1</v>
      </c>
      <c r="AI10">
        <v>0</v>
      </c>
      <c r="AJ10">
        <v>1</v>
      </c>
      <c r="AK10">
        <f t="shared" si="16"/>
        <v>1</v>
      </c>
      <c r="AL10">
        <v>1</v>
      </c>
      <c r="AM10">
        <v>0</v>
      </c>
      <c r="AN10">
        <v>1</v>
      </c>
      <c r="AO10">
        <v>1</v>
      </c>
      <c r="AP10">
        <v>1</v>
      </c>
      <c r="AQ10">
        <v>1</v>
      </c>
      <c r="AR10">
        <v>1</v>
      </c>
      <c r="AS10">
        <v>0</v>
      </c>
      <c r="AT10" s="51">
        <v>1</v>
      </c>
      <c r="AU10">
        <f t="shared" si="17"/>
        <v>36.160526315789497</v>
      </c>
      <c r="AV10">
        <f t="shared" si="18"/>
        <v>12.935789473684213</v>
      </c>
      <c r="AW10" s="54">
        <f t="shared" si="19"/>
        <v>14.208421052631575</v>
      </c>
      <c r="AX10">
        <f t="shared" si="20"/>
        <v>13.355263157894733</v>
      </c>
      <c r="AY10" s="52">
        <v>1</v>
      </c>
      <c r="AZ10" s="52">
        <v>1</v>
      </c>
      <c r="BA10" s="52">
        <v>1</v>
      </c>
      <c r="BB10">
        <v>5</v>
      </c>
      <c r="BG10">
        <f t="shared" si="3"/>
        <v>52.631578947368418</v>
      </c>
      <c r="BH10" s="11">
        <f t="shared" si="21"/>
        <v>6.597222222222223E-5</v>
      </c>
    </row>
    <row r="11" spans="1:67" ht="80" x14ac:dyDescent="0.2">
      <c r="A11" s="3">
        <v>8</v>
      </c>
      <c r="B11" s="18" t="s">
        <v>1529</v>
      </c>
      <c r="C11" s="3" t="s">
        <v>192</v>
      </c>
      <c r="D11">
        <v>1</v>
      </c>
      <c r="E11">
        <v>1</v>
      </c>
      <c r="F11">
        <f t="shared" si="4"/>
        <v>1</v>
      </c>
      <c r="G11">
        <f t="shared" si="5"/>
        <v>25</v>
      </c>
      <c r="H11">
        <f t="shared" si="6"/>
        <v>25</v>
      </c>
      <c r="I11" s="54">
        <f t="shared" si="7"/>
        <v>147</v>
      </c>
      <c r="J11">
        <v>47</v>
      </c>
      <c r="K11">
        <f t="shared" si="8"/>
        <v>1.88</v>
      </c>
      <c r="L11">
        <f t="shared" si="9"/>
        <v>145</v>
      </c>
      <c r="M11" s="2">
        <f t="shared" si="10"/>
        <v>5.8</v>
      </c>
      <c r="N11">
        <v>1</v>
      </c>
      <c r="O11">
        <v>1</v>
      </c>
      <c r="P11">
        <v>1</v>
      </c>
      <c r="Q11">
        <v>0</v>
      </c>
      <c r="R11" s="54">
        <v>1</v>
      </c>
      <c r="S11">
        <v>1</v>
      </c>
      <c r="T11">
        <f t="shared" si="11"/>
        <v>0</v>
      </c>
      <c r="U11">
        <v>1</v>
      </c>
      <c r="V11">
        <v>1</v>
      </c>
      <c r="W11">
        <f t="shared" si="12"/>
        <v>0</v>
      </c>
      <c r="X11">
        <f t="shared" si="13"/>
        <v>1</v>
      </c>
      <c r="Y11">
        <v>1</v>
      </c>
      <c r="Z11">
        <v>1</v>
      </c>
      <c r="AA11">
        <v>1</v>
      </c>
      <c r="AB11">
        <v>1</v>
      </c>
      <c r="AC11">
        <v>1</v>
      </c>
      <c r="AD11">
        <v>1</v>
      </c>
      <c r="AE11">
        <v>1</v>
      </c>
      <c r="AF11">
        <f t="shared" si="14"/>
        <v>2</v>
      </c>
      <c r="AG11">
        <v>1</v>
      </c>
      <c r="AH11">
        <f t="shared" si="15"/>
        <v>1</v>
      </c>
      <c r="AI11">
        <v>1</v>
      </c>
      <c r="AJ11">
        <v>1</v>
      </c>
      <c r="AK11">
        <f t="shared" si="16"/>
        <v>1</v>
      </c>
      <c r="AL11">
        <v>1</v>
      </c>
      <c r="AM11">
        <v>1</v>
      </c>
      <c r="AN11">
        <v>1</v>
      </c>
      <c r="AO11">
        <v>1</v>
      </c>
      <c r="AP11">
        <v>1</v>
      </c>
      <c r="AQ11">
        <v>1</v>
      </c>
      <c r="AR11">
        <v>1</v>
      </c>
      <c r="AS11">
        <v>1</v>
      </c>
      <c r="AT11" s="51">
        <v>1</v>
      </c>
      <c r="AU11">
        <f t="shared" si="17"/>
        <v>22.412000000000038</v>
      </c>
      <c r="AV11">
        <f t="shared" si="18"/>
        <v>16.344000000000001</v>
      </c>
      <c r="AW11" s="54">
        <f t="shared" si="19"/>
        <v>17.119999999999994</v>
      </c>
      <c r="AX11">
        <f t="shared" si="20"/>
        <v>18.387999999999998</v>
      </c>
      <c r="AY11" s="52">
        <v>1</v>
      </c>
      <c r="AZ11" s="52">
        <v>1</v>
      </c>
      <c r="BA11" s="52">
        <v>1</v>
      </c>
      <c r="BB11">
        <v>9</v>
      </c>
      <c r="BG11">
        <f t="shared" si="3"/>
        <v>80</v>
      </c>
      <c r="BH11" s="11">
        <f t="shared" si="21"/>
        <v>8.6805555555555545E-5</v>
      </c>
    </row>
    <row r="12" spans="1:67" ht="64" x14ac:dyDescent="0.2">
      <c r="A12" s="3">
        <v>9</v>
      </c>
      <c r="B12" s="18" t="s">
        <v>1530</v>
      </c>
      <c r="C12" s="3" t="s">
        <v>205</v>
      </c>
      <c r="D12">
        <v>1</v>
      </c>
      <c r="E12">
        <v>1</v>
      </c>
      <c r="F12">
        <f t="shared" si="4"/>
        <v>1</v>
      </c>
      <c r="G12">
        <f t="shared" si="5"/>
        <v>20</v>
      </c>
      <c r="H12">
        <f t="shared" si="6"/>
        <v>20</v>
      </c>
      <c r="I12" s="54">
        <f t="shared" si="7"/>
        <v>116</v>
      </c>
      <c r="J12">
        <v>37</v>
      </c>
      <c r="K12">
        <f t="shared" si="8"/>
        <v>1.85</v>
      </c>
      <c r="L12">
        <f t="shared" si="9"/>
        <v>112</v>
      </c>
      <c r="M12" s="2">
        <f t="shared" si="10"/>
        <v>5.6</v>
      </c>
      <c r="N12">
        <v>0</v>
      </c>
      <c r="O12">
        <v>0</v>
      </c>
      <c r="P12">
        <v>0</v>
      </c>
      <c r="Q12">
        <v>0</v>
      </c>
      <c r="R12" s="54">
        <v>1</v>
      </c>
      <c r="S12">
        <v>1</v>
      </c>
      <c r="T12">
        <f t="shared" si="11"/>
        <v>0</v>
      </c>
      <c r="U12">
        <v>1</v>
      </c>
      <c r="V12">
        <v>1</v>
      </c>
      <c r="W12">
        <f t="shared" si="12"/>
        <v>0</v>
      </c>
      <c r="X12">
        <f t="shared" si="13"/>
        <v>1</v>
      </c>
      <c r="Y12">
        <v>0</v>
      </c>
      <c r="Z12">
        <v>1</v>
      </c>
      <c r="AA12">
        <v>0</v>
      </c>
      <c r="AB12">
        <v>1</v>
      </c>
      <c r="AC12">
        <v>1</v>
      </c>
      <c r="AD12">
        <v>1</v>
      </c>
      <c r="AE12">
        <v>1</v>
      </c>
      <c r="AF12">
        <f t="shared" si="14"/>
        <v>4</v>
      </c>
      <c r="AG12">
        <v>1</v>
      </c>
      <c r="AH12">
        <f t="shared" si="15"/>
        <v>0</v>
      </c>
      <c r="AI12">
        <v>1</v>
      </c>
      <c r="AJ12">
        <v>1</v>
      </c>
      <c r="AK12">
        <f t="shared" si="16"/>
        <v>1</v>
      </c>
      <c r="AL12">
        <v>1</v>
      </c>
      <c r="AM12">
        <v>1</v>
      </c>
      <c r="AN12">
        <v>1</v>
      </c>
      <c r="AO12">
        <v>0</v>
      </c>
      <c r="AP12">
        <v>1</v>
      </c>
      <c r="AQ12">
        <v>1</v>
      </c>
      <c r="AR12">
        <v>1</v>
      </c>
      <c r="AS12">
        <v>1</v>
      </c>
      <c r="AT12" s="51">
        <v>1</v>
      </c>
      <c r="AU12">
        <f t="shared" si="17"/>
        <v>30.02500000000002</v>
      </c>
      <c r="AV12">
        <f t="shared" si="18"/>
        <v>14.040000000000003</v>
      </c>
      <c r="AW12" s="54">
        <f t="shared" si="19"/>
        <v>15.647999999999996</v>
      </c>
      <c r="AX12">
        <f t="shared" si="20"/>
        <v>14.945999999999998</v>
      </c>
      <c r="AY12" s="52">
        <v>1</v>
      </c>
      <c r="AZ12" s="52">
        <v>1</v>
      </c>
      <c r="BA12" s="52">
        <v>1</v>
      </c>
      <c r="BB12">
        <v>5</v>
      </c>
      <c r="BG12">
        <f t="shared" si="3"/>
        <v>200</v>
      </c>
      <c r="BH12" s="11">
        <f t="shared" si="21"/>
        <v>6.9444444444444444E-5</v>
      </c>
    </row>
    <row r="13" spans="1:67" ht="48" x14ac:dyDescent="0.2">
      <c r="A13" s="3">
        <v>10</v>
      </c>
      <c r="B13" s="18" t="s">
        <v>1531</v>
      </c>
      <c r="C13" s="3" t="s">
        <v>204</v>
      </c>
      <c r="D13">
        <v>1</v>
      </c>
      <c r="E13">
        <v>1</v>
      </c>
      <c r="F13">
        <f t="shared" si="4"/>
        <v>1</v>
      </c>
      <c r="G13">
        <f t="shared" si="5"/>
        <v>21</v>
      </c>
      <c r="H13">
        <f t="shared" si="6"/>
        <v>21</v>
      </c>
      <c r="I13" s="54">
        <f t="shared" si="7"/>
        <v>106</v>
      </c>
      <c r="J13">
        <v>34</v>
      </c>
      <c r="K13">
        <f t="shared" si="8"/>
        <v>1.6190476190476191</v>
      </c>
      <c r="L13">
        <f t="shared" si="9"/>
        <v>104</v>
      </c>
      <c r="M13" s="2">
        <f t="shared" si="10"/>
        <v>4.9523809523809526</v>
      </c>
      <c r="N13">
        <v>0</v>
      </c>
      <c r="O13">
        <v>1</v>
      </c>
      <c r="P13">
        <v>1</v>
      </c>
      <c r="Q13">
        <v>1</v>
      </c>
      <c r="R13" s="54">
        <v>1</v>
      </c>
      <c r="S13">
        <v>1</v>
      </c>
      <c r="T13">
        <f t="shared" si="11"/>
        <v>1</v>
      </c>
      <c r="U13">
        <v>1</v>
      </c>
      <c r="V13">
        <v>1</v>
      </c>
      <c r="W13">
        <f t="shared" si="12"/>
        <v>1</v>
      </c>
      <c r="X13">
        <f t="shared" si="13"/>
        <v>1</v>
      </c>
      <c r="Y13">
        <v>0</v>
      </c>
      <c r="Z13">
        <v>1</v>
      </c>
      <c r="AA13">
        <v>1</v>
      </c>
      <c r="AB13">
        <v>1</v>
      </c>
      <c r="AC13">
        <v>1</v>
      </c>
      <c r="AD13">
        <v>1</v>
      </c>
      <c r="AE13">
        <v>1</v>
      </c>
      <c r="AF13">
        <f t="shared" si="14"/>
        <v>2</v>
      </c>
      <c r="AG13">
        <v>0</v>
      </c>
      <c r="AH13">
        <f t="shared" si="15"/>
        <v>1</v>
      </c>
      <c r="AI13">
        <v>1</v>
      </c>
      <c r="AJ13">
        <v>1</v>
      </c>
      <c r="AK13">
        <f t="shared" si="16"/>
        <v>1</v>
      </c>
      <c r="AL13">
        <v>1</v>
      </c>
      <c r="AM13">
        <v>1</v>
      </c>
      <c r="AN13">
        <v>1</v>
      </c>
      <c r="AO13">
        <v>1</v>
      </c>
      <c r="AP13">
        <v>1</v>
      </c>
      <c r="AQ13">
        <v>1</v>
      </c>
      <c r="AR13">
        <v>1</v>
      </c>
      <c r="AS13">
        <v>1</v>
      </c>
      <c r="AT13" s="51">
        <v>1</v>
      </c>
      <c r="AU13">
        <f t="shared" si="17"/>
        <v>48.548571428571449</v>
      </c>
      <c r="AV13">
        <f t="shared" si="18"/>
        <v>11.704761904761906</v>
      </c>
      <c r="AW13" s="54">
        <f t="shared" si="19"/>
        <v>11.910476190476192</v>
      </c>
      <c r="AX13">
        <f t="shared" si="20"/>
        <v>12.395714285714284</v>
      </c>
      <c r="AY13" s="52">
        <v>1</v>
      </c>
      <c r="AZ13" s="52">
        <v>1</v>
      </c>
      <c r="BA13" s="52">
        <v>1</v>
      </c>
      <c r="BB13">
        <v>5</v>
      </c>
      <c r="BG13">
        <f t="shared" si="3"/>
        <v>95.238095238095227</v>
      </c>
      <c r="BH13" s="11">
        <f t="shared" si="21"/>
        <v>7.2916666666666659E-5</v>
      </c>
    </row>
    <row r="14" spans="1:67" ht="64" x14ac:dyDescent="0.2">
      <c r="A14" s="3">
        <v>11</v>
      </c>
      <c r="B14" s="18" t="s">
        <v>1532</v>
      </c>
      <c r="C14" s="3" t="s">
        <v>204</v>
      </c>
      <c r="D14">
        <v>1</v>
      </c>
      <c r="E14">
        <v>1</v>
      </c>
      <c r="F14">
        <f t="shared" si="4"/>
        <v>1</v>
      </c>
      <c r="G14">
        <f t="shared" si="5"/>
        <v>23</v>
      </c>
      <c r="H14">
        <f t="shared" si="6"/>
        <v>23</v>
      </c>
      <c r="I14" s="54">
        <f t="shared" si="7"/>
        <v>117</v>
      </c>
      <c r="J14">
        <v>37</v>
      </c>
      <c r="K14">
        <f t="shared" si="8"/>
        <v>1.6086956521739131</v>
      </c>
      <c r="L14">
        <f t="shared" si="9"/>
        <v>115</v>
      </c>
      <c r="M14" s="2">
        <f t="shared" si="10"/>
        <v>5</v>
      </c>
      <c r="N14">
        <v>0</v>
      </c>
      <c r="O14">
        <v>1</v>
      </c>
      <c r="P14">
        <v>1</v>
      </c>
      <c r="Q14">
        <v>1</v>
      </c>
      <c r="R14" s="54">
        <v>1</v>
      </c>
      <c r="S14">
        <v>1</v>
      </c>
      <c r="T14">
        <f t="shared" si="11"/>
        <v>1</v>
      </c>
      <c r="U14">
        <v>1</v>
      </c>
      <c r="V14">
        <v>1</v>
      </c>
      <c r="W14">
        <f t="shared" si="12"/>
        <v>1</v>
      </c>
      <c r="X14">
        <f t="shared" si="13"/>
        <v>1</v>
      </c>
      <c r="Y14">
        <v>0</v>
      </c>
      <c r="Z14">
        <v>1</v>
      </c>
      <c r="AA14">
        <v>1</v>
      </c>
      <c r="AB14">
        <v>1</v>
      </c>
      <c r="AC14">
        <v>1</v>
      </c>
      <c r="AD14">
        <v>1</v>
      </c>
      <c r="AE14">
        <v>1</v>
      </c>
      <c r="AF14">
        <f t="shared" si="14"/>
        <v>2</v>
      </c>
      <c r="AG14">
        <v>0</v>
      </c>
      <c r="AH14">
        <f t="shared" si="15"/>
        <v>1</v>
      </c>
      <c r="AI14">
        <v>1</v>
      </c>
      <c r="AJ14">
        <v>1</v>
      </c>
      <c r="AK14">
        <f t="shared" si="16"/>
        <v>1</v>
      </c>
      <c r="AL14">
        <v>1</v>
      </c>
      <c r="AM14">
        <v>1</v>
      </c>
      <c r="AN14">
        <v>0</v>
      </c>
      <c r="AO14">
        <v>1</v>
      </c>
      <c r="AP14">
        <v>1</v>
      </c>
      <c r="AQ14">
        <v>1</v>
      </c>
      <c r="AR14">
        <v>1</v>
      </c>
      <c r="AS14">
        <v>1</v>
      </c>
      <c r="AT14" s="51">
        <v>1</v>
      </c>
      <c r="AU14">
        <f t="shared" si="17"/>
        <v>47.394347826086971</v>
      </c>
      <c r="AV14">
        <f t="shared" si="18"/>
        <v>12.362608695652174</v>
      </c>
      <c r="AW14" s="54">
        <f t="shared" si="19"/>
        <v>12.313043478260866</v>
      </c>
      <c r="AX14">
        <f t="shared" si="20"/>
        <v>13.619999999999997</v>
      </c>
      <c r="AY14" s="52">
        <v>1</v>
      </c>
      <c r="AZ14" s="52">
        <v>1</v>
      </c>
      <c r="BA14" s="52">
        <v>1</v>
      </c>
      <c r="BB14">
        <v>5</v>
      </c>
      <c r="BG14">
        <f t="shared" si="3"/>
        <v>86.956521739130437</v>
      </c>
      <c r="BH14" s="11">
        <f t="shared" si="21"/>
        <v>7.9861111111111116E-5</v>
      </c>
    </row>
    <row r="15" spans="1:67" ht="112" x14ac:dyDescent="0.2">
      <c r="A15" s="3">
        <v>12</v>
      </c>
      <c r="B15" s="19" t="s">
        <v>1549</v>
      </c>
      <c r="C15" s="3" t="s">
        <v>204</v>
      </c>
      <c r="D15">
        <v>1</v>
      </c>
      <c r="E15">
        <v>1</v>
      </c>
      <c r="F15">
        <f t="shared" si="4"/>
        <v>1</v>
      </c>
      <c r="G15">
        <f t="shared" si="5"/>
        <v>47</v>
      </c>
      <c r="H15">
        <f t="shared" si="6"/>
        <v>47</v>
      </c>
      <c r="I15" s="54">
        <f t="shared" si="7"/>
        <v>232</v>
      </c>
      <c r="J15">
        <v>79</v>
      </c>
      <c r="K15">
        <f t="shared" si="8"/>
        <v>1.6808510638297873</v>
      </c>
      <c r="L15">
        <f t="shared" si="9"/>
        <v>228</v>
      </c>
      <c r="M15" s="2">
        <f t="shared" si="10"/>
        <v>4.8510638297872344</v>
      </c>
      <c r="N15">
        <v>1</v>
      </c>
      <c r="O15">
        <v>1</v>
      </c>
      <c r="P15">
        <v>1</v>
      </c>
      <c r="Q15">
        <v>1</v>
      </c>
      <c r="R15" s="54">
        <v>1</v>
      </c>
      <c r="S15">
        <v>1</v>
      </c>
      <c r="T15">
        <f t="shared" si="11"/>
        <v>1</v>
      </c>
      <c r="U15">
        <v>1</v>
      </c>
      <c r="V15">
        <v>1</v>
      </c>
      <c r="W15">
        <f t="shared" si="12"/>
        <v>1</v>
      </c>
      <c r="X15">
        <f t="shared" si="13"/>
        <v>1</v>
      </c>
      <c r="Y15">
        <v>0</v>
      </c>
      <c r="Z15">
        <v>1</v>
      </c>
      <c r="AA15">
        <v>1</v>
      </c>
      <c r="AB15">
        <v>1</v>
      </c>
      <c r="AC15">
        <v>1</v>
      </c>
      <c r="AD15">
        <v>1</v>
      </c>
      <c r="AE15">
        <v>1</v>
      </c>
      <c r="AF15">
        <f t="shared" si="14"/>
        <v>4</v>
      </c>
      <c r="AG15">
        <v>1</v>
      </c>
      <c r="AH15">
        <f t="shared" si="15"/>
        <v>1</v>
      </c>
      <c r="AI15">
        <v>0</v>
      </c>
      <c r="AJ15">
        <v>1</v>
      </c>
      <c r="AK15">
        <f t="shared" si="16"/>
        <v>1</v>
      </c>
      <c r="AL15">
        <v>1</v>
      </c>
      <c r="AM15">
        <v>1</v>
      </c>
      <c r="AN15">
        <v>1</v>
      </c>
      <c r="AO15">
        <v>1</v>
      </c>
      <c r="AP15">
        <v>1</v>
      </c>
      <c r="AQ15">
        <v>1</v>
      </c>
      <c r="AR15">
        <v>1</v>
      </c>
      <c r="AS15">
        <v>1</v>
      </c>
      <c r="AT15" s="51">
        <v>1</v>
      </c>
      <c r="AU15">
        <f t="shared" si="17"/>
        <v>16.930000000000021</v>
      </c>
      <c r="AV15">
        <f t="shared" si="18"/>
        <v>22.574042553191493</v>
      </c>
      <c r="AW15" s="54">
        <f t="shared" si="19"/>
        <v>12.094468085106385</v>
      </c>
      <c r="AX15">
        <f t="shared" si="20"/>
        <v>24.918510638297874</v>
      </c>
      <c r="AY15" s="52">
        <v>0</v>
      </c>
      <c r="AZ15" s="52">
        <v>1</v>
      </c>
      <c r="BA15" s="52">
        <v>1</v>
      </c>
      <c r="BB15">
        <v>9</v>
      </c>
      <c r="BG15">
        <f t="shared" si="3"/>
        <v>85.106382978723403</v>
      </c>
      <c r="BH15" s="11">
        <f t="shared" si="21"/>
        <v>1.6319444444444443E-4</v>
      </c>
    </row>
    <row r="16" spans="1:67" ht="80" x14ac:dyDescent="0.2">
      <c r="A16" s="3" t="s">
        <v>154</v>
      </c>
      <c r="B16" s="18" t="s">
        <v>1533</v>
      </c>
      <c r="C16" s="3" t="s">
        <v>206</v>
      </c>
      <c r="D16">
        <v>1</v>
      </c>
      <c r="E16">
        <v>1</v>
      </c>
      <c r="F16">
        <f t="shared" si="4"/>
        <v>1</v>
      </c>
      <c r="G16">
        <f t="shared" si="5"/>
        <v>24</v>
      </c>
      <c r="H16">
        <f t="shared" si="6"/>
        <v>24</v>
      </c>
      <c r="I16" s="54">
        <f t="shared" si="7"/>
        <v>149</v>
      </c>
      <c r="J16">
        <v>49</v>
      </c>
      <c r="K16">
        <f t="shared" si="8"/>
        <v>2.0416666666666665</v>
      </c>
      <c r="L16">
        <f t="shared" si="9"/>
        <v>146</v>
      </c>
      <c r="M16" s="2">
        <f t="shared" si="10"/>
        <v>6.083333333333333</v>
      </c>
      <c r="N16">
        <v>0</v>
      </c>
      <c r="O16">
        <v>1</v>
      </c>
      <c r="P16">
        <v>1</v>
      </c>
      <c r="Q16">
        <v>1</v>
      </c>
      <c r="R16" s="54">
        <v>0</v>
      </c>
      <c r="S16">
        <v>1</v>
      </c>
      <c r="T16">
        <f t="shared" si="11"/>
        <v>0</v>
      </c>
      <c r="U16">
        <v>1</v>
      </c>
      <c r="V16">
        <v>1</v>
      </c>
      <c r="W16">
        <f t="shared" si="12"/>
        <v>0</v>
      </c>
      <c r="X16">
        <f t="shared" si="13"/>
        <v>1</v>
      </c>
      <c r="Y16">
        <v>1</v>
      </c>
      <c r="Z16">
        <v>1</v>
      </c>
      <c r="AA16">
        <v>1</v>
      </c>
      <c r="AB16">
        <v>1</v>
      </c>
      <c r="AC16">
        <v>1</v>
      </c>
      <c r="AD16">
        <v>1</v>
      </c>
      <c r="AE16">
        <v>1</v>
      </c>
      <c r="AF16">
        <f t="shared" si="14"/>
        <v>3</v>
      </c>
      <c r="AG16">
        <v>1</v>
      </c>
      <c r="AH16">
        <f t="shared" si="15"/>
        <v>1</v>
      </c>
      <c r="AI16">
        <v>1</v>
      </c>
      <c r="AJ16">
        <v>1</v>
      </c>
      <c r="AK16">
        <f t="shared" si="16"/>
        <v>1</v>
      </c>
      <c r="AL16">
        <v>1</v>
      </c>
      <c r="AM16">
        <v>1</v>
      </c>
      <c r="AN16">
        <v>1</v>
      </c>
      <c r="AO16">
        <v>1</v>
      </c>
      <c r="AP16">
        <v>1</v>
      </c>
      <c r="AQ16">
        <v>1</v>
      </c>
      <c r="AR16">
        <v>1</v>
      </c>
      <c r="AS16">
        <v>1</v>
      </c>
      <c r="AT16" s="51">
        <v>1</v>
      </c>
      <c r="AU16">
        <f t="shared" si="17"/>
        <v>9.7500000000000426</v>
      </c>
      <c r="AV16">
        <f t="shared" si="18"/>
        <v>17.861666666666668</v>
      </c>
      <c r="AW16" s="54">
        <f t="shared" si="19"/>
        <v>18.736666666666661</v>
      </c>
      <c r="AX16">
        <f t="shared" si="20"/>
        <v>19.222500000000004</v>
      </c>
      <c r="AY16" s="52">
        <v>1</v>
      </c>
      <c r="AZ16" s="52">
        <v>1</v>
      </c>
      <c r="BA16" s="52">
        <v>1</v>
      </c>
      <c r="BB16">
        <v>8</v>
      </c>
      <c r="BG16">
        <f t="shared" si="3"/>
        <v>125</v>
      </c>
      <c r="BH16" s="11">
        <f t="shared" si="21"/>
        <v>8.3333333333333331E-5</v>
      </c>
    </row>
    <row r="17" spans="1:60" ht="48" x14ac:dyDescent="0.2">
      <c r="A17" s="3" t="s">
        <v>155</v>
      </c>
      <c r="B17" s="18" t="s">
        <v>1534</v>
      </c>
      <c r="C17" s="3" t="s">
        <v>192</v>
      </c>
      <c r="D17">
        <v>1</v>
      </c>
      <c r="E17">
        <v>1</v>
      </c>
      <c r="F17">
        <f t="shared" si="4"/>
        <v>1</v>
      </c>
      <c r="G17">
        <f t="shared" si="5"/>
        <v>18</v>
      </c>
      <c r="H17">
        <f t="shared" si="6"/>
        <v>18</v>
      </c>
      <c r="I17" s="54">
        <f t="shared" si="7"/>
        <v>86</v>
      </c>
      <c r="J17">
        <v>28</v>
      </c>
      <c r="K17">
        <f t="shared" si="8"/>
        <v>1.5555555555555556</v>
      </c>
      <c r="L17">
        <f t="shared" si="9"/>
        <v>85</v>
      </c>
      <c r="M17" s="2">
        <f t="shared" si="10"/>
        <v>4.7222222222222223</v>
      </c>
      <c r="N17">
        <v>1</v>
      </c>
      <c r="O17">
        <v>1</v>
      </c>
      <c r="P17">
        <v>1</v>
      </c>
      <c r="Q17">
        <v>0</v>
      </c>
      <c r="R17" s="54">
        <v>1</v>
      </c>
      <c r="S17">
        <v>1</v>
      </c>
      <c r="T17">
        <f t="shared" si="11"/>
        <v>0</v>
      </c>
      <c r="U17">
        <v>1</v>
      </c>
      <c r="V17">
        <v>1</v>
      </c>
      <c r="W17">
        <f t="shared" si="12"/>
        <v>0</v>
      </c>
      <c r="X17">
        <f t="shared" si="13"/>
        <v>1</v>
      </c>
      <c r="Y17">
        <v>0</v>
      </c>
      <c r="Z17">
        <v>1</v>
      </c>
      <c r="AA17">
        <v>1</v>
      </c>
      <c r="AB17">
        <v>1</v>
      </c>
      <c r="AC17">
        <v>1</v>
      </c>
      <c r="AD17">
        <v>1</v>
      </c>
      <c r="AE17">
        <v>1</v>
      </c>
      <c r="AF17">
        <f t="shared" si="14"/>
        <v>1</v>
      </c>
      <c r="AG17">
        <v>1</v>
      </c>
      <c r="AH17">
        <f t="shared" si="15"/>
        <v>1</v>
      </c>
      <c r="AI17">
        <v>1</v>
      </c>
      <c r="AJ17">
        <v>1</v>
      </c>
      <c r="AK17">
        <f t="shared" si="16"/>
        <v>1</v>
      </c>
      <c r="AL17">
        <v>1</v>
      </c>
      <c r="AM17">
        <v>1</v>
      </c>
      <c r="AN17">
        <v>1</v>
      </c>
      <c r="AO17">
        <v>1</v>
      </c>
      <c r="AP17">
        <v>1</v>
      </c>
      <c r="AQ17">
        <v>1</v>
      </c>
      <c r="AR17">
        <v>1</v>
      </c>
      <c r="AS17">
        <v>1</v>
      </c>
      <c r="AT17" s="51">
        <v>0</v>
      </c>
      <c r="AU17">
        <f t="shared" si="17"/>
        <v>56.965000000000018</v>
      </c>
      <c r="AV17">
        <f t="shared" si="18"/>
        <v>9.7855555555555576</v>
      </c>
      <c r="AW17" s="54">
        <f t="shared" si="19"/>
        <v>10.322222222222219</v>
      </c>
      <c r="AX17">
        <f t="shared" si="20"/>
        <v>9.8116666666666674</v>
      </c>
      <c r="AY17" s="52">
        <v>1</v>
      </c>
      <c r="AZ17" s="52">
        <v>1</v>
      </c>
      <c r="BA17" s="52">
        <v>1</v>
      </c>
      <c r="BB17">
        <v>5</v>
      </c>
      <c r="BG17">
        <f t="shared" si="3"/>
        <v>55.55555555555555</v>
      </c>
      <c r="BH17" s="11">
        <f t="shared" si="21"/>
        <v>6.2500000000000001E-5</v>
      </c>
    </row>
    <row r="18" spans="1:60" ht="64" x14ac:dyDescent="0.2">
      <c r="A18" s="3" t="s">
        <v>156</v>
      </c>
      <c r="B18" s="18" t="s">
        <v>1535</v>
      </c>
      <c r="C18" s="3" t="s">
        <v>204</v>
      </c>
      <c r="D18">
        <v>1</v>
      </c>
      <c r="E18">
        <v>1</v>
      </c>
      <c r="F18">
        <f t="shared" si="4"/>
        <v>1</v>
      </c>
      <c r="G18">
        <f t="shared" si="5"/>
        <v>22</v>
      </c>
      <c r="H18">
        <f t="shared" si="6"/>
        <v>22</v>
      </c>
      <c r="I18" s="54">
        <f t="shared" si="7"/>
        <v>111</v>
      </c>
      <c r="J18">
        <v>40</v>
      </c>
      <c r="K18">
        <f t="shared" si="8"/>
        <v>1.8181818181818181</v>
      </c>
      <c r="L18">
        <f t="shared" si="9"/>
        <v>109</v>
      </c>
      <c r="M18" s="2">
        <f t="shared" si="10"/>
        <v>4.9545454545454541</v>
      </c>
      <c r="N18">
        <v>0</v>
      </c>
      <c r="O18">
        <v>1</v>
      </c>
      <c r="P18">
        <v>0</v>
      </c>
      <c r="Q18">
        <v>1</v>
      </c>
      <c r="R18" s="54">
        <v>1</v>
      </c>
      <c r="S18">
        <v>1</v>
      </c>
      <c r="T18">
        <f t="shared" si="11"/>
        <v>1</v>
      </c>
      <c r="U18">
        <v>1</v>
      </c>
      <c r="V18">
        <v>1</v>
      </c>
      <c r="W18">
        <f t="shared" si="12"/>
        <v>0</v>
      </c>
      <c r="X18">
        <f t="shared" si="13"/>
        <v>1</v>
      </c>
      <c r="Y18">
        <v>0</v>
      </c>
      <c r="Z18">
        <v>1</v>
      </c>
      <c r="AA18">
        <v>1</v>
      </c>
      <c r="AB18">
        <v>1</v>
      </c>
      <c r="AC18">
        <v>1</v>
      </c>
      <c r="AD18">
        <v>1</v>
      </c>
      <c r="AE18">
        <v>1</v>
      </c>
      <c r="AF18">
        <f t="shared" si="14"/>
        <v>2</v>
      </c>
      <c r="AG18">
        <v>0</v>
      </c>
      <c r="AH18">
        <f t="shared" si="15"/>
        <v>1</v>
      </c>
      <c r="AI18">
        <v>1</v>
      </c>
      <c r="AJ18">
        <v>1</v>
      </c>
      <c r="AK18">
        <f t="shared" si="16"/>
        <v>1</v>
      </c>
      <c r="AL18">
        <v>1</v>
      </c>
      <c r="AM18">
        <v>1</v>
      </c>
      <c r="AN18">
        <v>1</v>
      </c>
      <c r="AO18">
        <v>0</v>
      </c>
      <c r="AP18">
        <v>1</v>
      </c>
      <c r="AQ18">
        <v>1</v>
      </c>
      <c r="AR18">
        <v>1</v>
      </c>
      <c r="AS18">
        <v>1</v>
      </c>
      <c r="AT18" s="51">
        <v>1</v>
      </c>
      <c r="AU18">
        <f t="shared" si="17"/>
        <v>30.686818181818197</v>
      </c>
      <c r="AV18">
        <f t="shared" si="18"/>
        <v>14.444545454545459</v>
      </c>
      <c r="AW18" s="54">
        <f t="shared" si="19"/>
        <v>11.987272727272728</v>
      </c>
      <c r="AX18">
        <f t="shared" si="20"/>
        <v>12.905909090909084</v>
      </c>
      <c r="AY18" s="52">
        <v>1</v>
      </c>
      <c r="AZ18" s="52">
        <v>1</v>
      </c>
      <c r="BA18" s="52">
        <v>1</v>
      </c>
      <c r="BB18">
        <v>3</v>
      </c>
      <c r="BG18">
        <f t="shared" si="3"/>
        <v>90.909090909090907</v>
      </c>
      <c r="BH18" s="11">
        <f t="shared" si="21"/>
        <v>7.6388888888888887E-5</v>
      </c>
    </row>
    <row r="19" spans="1:60" ht="96" x14ac:dyDescent="0.2">
      <c r="A19" s="3">
        <v>14</v>
      </c>
      <c r="B19" s="18" t="s">
        <v>1536</v>
      </c>
      <c r="C19" s="3" t="s">
        <v>206</v>
      </c>
      <c r="D19">
        <v>1</v>
      </c>
      <c r="E19">
        <v>1</v>
      </c>
      <c r="F19">
        <f t="shared" si="4"/>
        <v>1</v>
      </c>
      <c r="G19">
        <f t="shared" si="5"/>
        <v>28</v>
      </c>
      <c r="H19">
        <f t="shared" si="6"/>
        <v>28</v>
      </c>
      <c r="I19" s="54">
        <f t="shared" si="7"/>
        <v>184</v>
      </c>
      <c r="J19">
        <v>60</v>
      </c>
      <c r="K19">
        <f t="shared" si="8"/>
        <v>2.1428571428571428</v>
      </c>
      <c r="L19">
        <f t="shared" si="9"/>
        <v>181</v>
      </c>
      <c r="M19" s="2">
        <f t="shared" si="10"/>
        <v>6.4642857142857144</v>
      </c>
      <c r="N19">
        <v>0</v>
      </c>
      <c r="O19">
        <v>0</v>
      </c>
      <c r="P19">
        <v>0</v>
      </c>
      <c r="Q19">
        <v>0</v>
      </c>
      <c r="R19" s="54">
        <v>0</v>
      </c>
      <c r="S19">
        <v>1</v>
      </c>
      <c r="T19">
        <f t="shared" si="11"/>
        <v>0</v>
      </c>
      <c r="U19">
        <v>1</v>
      </c>
      <c r="V19">
        <v>1</v>
      </c>
      <c r="W19">
        <f t="shared" si="12"/>
        <v>0</v>
      </c>
      <c r="X19">
        <f t="shared" si="13"/>
        <v>1</v>
      </c>
      <c r="Y19">
        <v>1</v>
      </c>
      <c r="Z19">
        <v>0</v>
      </c>
      <c r="AA19">
        <v>1</v>
      </c>
      <c r="AB19">
        <v>1</v>
      </c>
      <c r="AC19">
        <v>1</v>
      </c>
      <c r="AD19">
        <v>1</v>
      </c>
      <c r="AE19">
        <v>1</v>
      </c>
      <c r="AF19">
        <f t="shared" si="14"/>
        <v>3</v>
      </c>
      <c r="AG19">
        <v>1</v>
      </c>
      <c r="AH19">
        <f t="shared" si="15"/>
        <v>1</v>
      </c>
      <c r="AI19">
        <v>0</v>
      </c>
      <c r="AJ19">
        <v>1</v>
      </c>
      <c r="AK19">
        <f t="shared" si="16"/>
        <v>1</v>
      </c>
      <c r="AL19">
        <v>1</v>
      </c>
      <c r="AM19">
        <v>1</v>
      </c>
      <c r="AN19">
        <v>1</v>
      </c>
      <c r="AO19">
        <v>1</v>
      </c>
      <c r="AP19">
        <v>1</v>
      </c>
      <c r="AQ19">
        <v>1</v>
      </c>
      <c r="AR19">
        <v>1</v>
      </c>
      <c r="AS19">
        <v>1</v>
      </c>
      <c r="AT19" s="51">
        <v>1</v>
      </c>
      <c r="AU19">
        <f t="shared" si="17"/>
        <v>-2.8707142857142678</v>
      </c>
      <c r="AV19">
        <f t="shared" si="18"/>
        <v>20.615714285714287</v>
      </c>
      <c r="AW19" s="54">
        <f t="shared" si="19"/>
        <v>21.15285714285714</v>
      </c>
      <c r="AX19">
        <f t="shared" si="20"/>
        <v>23.01678571428571</v>
      </c>
      <c r="AY19" s="52">
        <v>1</v>
      </c>
      <c r="AZ19" s="52">
        <v>1</v>
      </c>
      <c r="BA19" s="52">
        <v>1</v>
      </c>
      <c r="BB19">
        <v>9</v>
      </c>
      <c r="BG19">
        <f t="shared" si="3"/>
        <v>107.14285714285714</v>
      </c>
      <c r="BH19" s="11">
        <f t="shared" si="21"/>
        <v>9.722222222222223E-5</v>
      </c>
    </row>
    <row r="20" spans="1:60" ht="80" x14ac:dyDescent="0.2">
      <c r="A20" s="3">
        <v>15</v>
      </c>
      <c r="B20" s="18" t="s">
        <v>1537</v>
      </c>
      <c r="C20" s="3" t="s">
        <v>192</v>
      </c>
      <c r="D20">
        <v>1</v>
      </c>
      <c r="E20">
        <v>1</v>
      </c>
      <c r="F20">
        <f t="shared" si="4"/>
        <v>1</v>
      </c>
      <c r="G20">
        <f t="shared" si="5"/>
        <v>28</v>
      </c>
      <c r="H20">
        <f t="shared" si="6"/>
        <v>28</v>
      </c>
      <c r="I20" s="54">
        <f t="shared" si="7"/>
        <v>156</v>
      </c>
      <c r="J20">
        <v>54</v>
      </c>
      <c r="K20">
        <f t="shared" si="8"/>
        <v>1.9285714285714286</v>
      </c>
      <c r="L20">
        <f t="shared" si="9"/>
        <v>155</v>
      </c>
      <c r="M20" s="2">
        <f t="shared" si="10"/>
        <v>5.5357142857142856</v>
      </c>
      <c r="N20">
        <v>0</v>
      </c>
      <c r="O20">
        <v>0</v>
      </c>
      <c r="P20">
        <v>0</v>
      </c>
      <c r="Q20">
        <v>0</v>
      </c>
      <c r="R20" s="54">
        <v>1</v>
      </c>
      <c r="S20">
        <v>1</v>
      </c>
      <c r="T20">
        <f t="shared" si="11"/>
        <v>0</v>
      </c>
      <c r="U20">
        <v>1</v>
      </c>
      <c r="V20">
        <v>1</v>
      </c>
      <c r="W20">
        <f t="shared" si="12"/>
        <v>0</v>
      </c>
      <c r="X20">
        <f t="shared" si="13"/>
        <v>1</v>
      </c>
      <c r="Y20">
        <v>0</v>
      </c>
      <c r="Z20">
        <v>1</v>
      </c>
      <c r="AA20">
        <v>1</v>
      </c>
      <c r="AB20">
        <v>1</v>
      </c>
      <c r="AC20">
        <v>1</v>
      </c>
      <c r="AD20">
        <v>1</v>
      </c>
      <c r="AE20">
        <v>1</v>
      </c>
      <c r="AF20">
        <f t="shared" si="14"/>
        <v>1</v>
      </c>
      <c r="AG20">
        <v>1</v>
      </c>
      <c r="AH20">
        <f t="shared" si="15"/>
        <v>1</v>
      </c>
      <c r="AI20">
        <v>0</v>
      </c>
      <c r="AJ20">
        <v>1</v>
      </c>
      <c r="AK20">
        <f t="shared" si="16"/>
        <v>1</v>
      </c>
      <c r="AL20">
        <v>1</v>
      </c>
      <c r="AM20">
        <v>1</v>
      </c>
      <c r="AN20">
        <v>1</v>
      </c>
      <c r="AO20">
        <v>1</v>
      </c>
      <c r="AP20">
        <v>1</v>
      </c>
      <c r="AQ20">
        <v>1</v>
      </c>
      <c r="AR20">
        <v>1</v>
      </c>
      <c r="AS20">
        <v>1</v>
      </c>
      <c r="AT20" s="51">
        <v>1</v>
      </c>
      <c r="AU20">
        <f t="shared" si="17"/>
        <v>15.257857142857166</v>
      </c>
      <c r="AV20">
        <f t="shared" si="18"/>
        <v>18.087142857142862</v>
      </c>
      <c r="AW20" s="54">
        <f t="shared" si="19"/>
        <v>15.69285714285714</v>
      </c>
      <c r="AX20">
        <f t="shared" si="20"/>
        <v>18.643214285714286</v>
      </c>
      <c r="AY20" s="52">
        <v>1</v>
      </c>
      <c r="AZ20" s="52">
        <v>1</v>
      </c>
      <c r="BA20" s="52">
        <v>1</v>
      </c>
      <c r="BB20">
        <v>14</v>
      </c>
      <c r="BG20">
        <f t="shared" si="3"/>
        <v>35.714285714285715</v>
      </c>
      <c r="BH20" s="11">
        <f t="shared" si="21"/>
        <v>9.722222222222223E-5</v>
      </c>
    </row>
    <row r="21" spans="1:60" ht="64" x14ac:dyDescent="0.2">
      <c r="A21" s="3">
        <v>16</v>
      </c>
      <c r="B21" s="19" t="s">
        <v>1550</v>
      </c>
      <c r="C21" s="3" t="s">
        <v>204</v>
      </c>
      <c r="D21">
        <v>1</v>
      </c>
      <c r="E21">
        <v>1</v>
      </c>
      <c r="F21">
        <f t="shared" si="4"/>
        <v>1</v>
      </c>
      <c r="G21">
        <f t="shared" si="5"/>
        <v>21</v>
      </c>
      <c r="H21">
        <f t="shared" si="6"/>
        <v>21</v>
      </c>
      <c r="I21" s="54">
        <f t="shared" si="7"/>
        <v>117</v>
      </c>
      <c r="J21">
        <v>36</v>
      </c>
      <c r="K21">
        <f t="shared" si="8"/>
        <v>1.7142857142857142</v>
      </c>
      <c r="L21">
        <f t="shared" si="9"/>
        <v>114</v>
      </c>
      <c r="M21" s="2">
        <f t="shared" si="10"/>
        <v>5.4285714285714288</v>
      </c>
      <c r="N21">
        <v>0</v>
      </c>
      <c r="O21">
        <v>1</v>
      </c>
      <c r="P21">
        <v>1</v>
      </c>
      <c r="Q21">
        <v>1</v>
      </c>
      <c r="R21" s="54">
        <v>1</v>
      </c>
      <c r="S21">
        <v>1</v>
      </c>
      <c r="T21">
        <f t="shared" si="11"/>
        <v>1</v>
      </c>
      <c r="U21">
        <v>1</v>
      </c>
      <c r="V21">
        <v>1</v>
      </c>
      <c r="W21">
        <f t="shared" si="12"/>
        <v>1</v>
      </c>
      <c r="X21">
        <f t="shared" si="13"/>
        <v>1</v>
      </c>
      <c r="Y21">
        <v>0</v>
      </c>
      <c r="Z21">
        <v>1</v>
      </c>
      <c r="AA21">
        <v>1</v>
      </c>
      <c r="AB21">
        <v>1</v>
      </c>
      <c r="AC21">
        <v>1</v>
      </c>
      <c r="AD21">
        <v>1</v>
      </c>
      <c r="AE21">
        <v>1</v>
      </c>
      <c r="AF21">
        <f t="shared" si="14"/>
        <v>3</v>
      </c>
      <c r="AG21">
        <v>0</v>
      </c>
      <c r="AH21">
        <f t="shared" si="15"/>
        <v>1</v>
      </c>
      <c r="AI21">
        <v>1</v>
      </c>
      <c r="AJ21">
        <v>1</v>
      </c>
      <c r="AK21">
        <f t="shared" si="16"/>
        <v>1</v>
      </c>
      <c r="AL21">
        <v>1</v>
      </c>
      <c r="AM21">
        <v>1</v>
      </c>
      <c r="AN21">
        <v>0</v>
      </c>
      <c r="AO21">
        <v>1</v>
      </c>
      <c r="AP21">
        <v>1</v>
      </c>
      <c r="AQ21">
        <v>1</v>
      </c>
      <c r="AR21">
        <v>1</v>
      </c>
      <c r="AS21">
        <v>1</v>
      </c>
      <c r="AT21" s="51">
        <v>1</v>
      </c>
      <c r="AU21">
        <f t="shared" si="17"/>
        <v>40.4914285714286</v>
      </c>
      <c r="AV21">
        <f t="shared" si="18"/>
        <v>12.828571428571426</v>
      </c>
      <c r="AW21" s="54">
        <f t="shared" si="19"/>
        <v>14.710476190476189</v>
      </c>
      <c r="AX21">
        <f t="shared" si="20"/>
        <v>14.638571428571431</v>
      </c>
      <c r="AY21" s="52">
        <v>1</v>
      </c>
      <c r="AZ21" s="52">
        <v>1</v>
      </c>
      <c r="BA21" s="52">
        <v>1</v>
      </c>
      <c r="BB21">
        <v>6</v>
      </c>
      <c r="BG21">
        <f t="shared" si="3"/>
        <v>142.85714285714286</v>
      </c>
      <c r="BH21" s="11">
        <f t="shared" si="21"/>
        <v>7.2916666666666659E-5</v>
      </c>
    </row>
    <row r="22" spans="1:60" ht="96" x14ac:dyDescent="0.2">
      <c r="A22" s="3" t="s">
        <v>189</v>
      </c>
      <c r="B22" s="18" t="s">
        <v>1538</v>
      </c>
      <c r="C22" s="3" t="s">
        <v>204</v>
      </c>
      <c r="D22">
        <v>1</v>
      </c>
      <c r="E22">
        <v>1</v>
      </c>
      <c r="F22">
        <v>1</v>
      </c>
      <c r="G22">
        <f t="shared" si="5"/>
        <v>35</v>
      </c>
      <c r="H22">
        <f t="shared" si="6"/>
        <v>35</v>
      </c>
      <c r="I22" s="54">
        <f t="shared" si="7"/>
        <v>194</v>
      </c>
      <c r="J22">
        <v>63</v>
      </c>
      <c r="K22">
        <f t="shared" si="8"/>
        <v>1.8</v>
      </c>
      <c r="L22">
        <f t="shared" si="9"/>
        <v>191</v>
      </c>
      <c r="M22" s="2">
        <f t="shared" si="10"/>
        <v>5.4571428571428573</v>
      </c>
      <c r="N22">
        <v>0</v>
      </c>
      <c r="O22">
        <v>1</v>
      </c>
      <c r="P22">
        <v>1</v>
      </c>
      <c r="Q22">
        <v>1</v>
      </c>
      <c r="R22" s="54">
        <v>1</v>
      </c>
      <c r="S22">
        <v>1</v>
      </c>
      <c r="T22">
        <f t="shared" si="11"/>
        <v>1</v>
      </c>
      <c r="U22">
        <v>1</v>
      </c>
      <c r="V22">
        <v>1</v>
      </c>
      <c r="W22">
        <f t="shared" si="12"/>
        <v>1</v>
      </c>
      <c r="X22">
        <f t="shared" si="13"/>
        <v>1</v>
      </c>
      <c r="Y22">
        <v>0</v>
      </c>
      <c r="Z22">
        <v>1</v>
      </c>
      <c r="AA22">
        <v>0</v>
      </c>
      <c r="AB22">
        <v>1</v>
      </c>
      <c r="AC22">
        <v>1</v>
      </c>
      <c r="AD22">
        <v>1</v>
      </c>
      <c r="AE22">
        <v>1</v>
      </c>
      <c r="AF22">
        <f t="shared" si="14"/>
        <v>3</v>
      </c>
      <c r="AG22">
        <v>0</v>
      </c>
      <c r="AH22">
        <f t="shared" si="15"/>
        <v>1</v>
      </c>
      <c r="AI22">
        <v>0</v>
      </c>
      <c r="AJ22">
        <v>1</v>
      </c>
      <c r="AK22">
        <f t="shared" si="16"/>
        <v>1</v>
      </c>
      <c r="AL22">
        <v>1</v>
      </c>
      <c r="AM22">
        <v>1</v>
      </c>
      <c r="AN22">
        <v>1</v>
      </c>
      <c r="AO22">
        <v>1</v>
      </c>
      <c r="AP22">
        <v>1</v>
      </c>
      <c r="AQ22">
        <v>1</v>
      </c>
      <c r="AR22">
        <v>1</v>
      </c>
      <c r="AS22">
        <v>1</v>
      </c>
      <c r="AT22" s="51">
        <v>1</v>
      </c>
      <c r="AU22">
        <f t="shared" si="17"/>
        <v>19.030000000000008</v>
      </c>
      <c r="AV22">
        <f t="shared" si="18"/>
        <v>19.3</v>
      </c>
      <c r="AW22" s="54">
        <f t="shared" si="19"/>
        <v>15.442285714285713</v>
      </c>
      <c r="AX22">
        <f t="shared" si="20"/>
        <v>21.773142857142858</v>
      </c>
      <c r="AY22" s="52">
        <v>1</v>
      </c>
      <c r="AZ22" s="52">
        <v>1</v>
      </c>
      <c r="BA22" s="52">
        <v>1</v>
      </c>
      <c r="BB22">
        <v>8</v>
      </c>
      <c r="BG22">
        <f t="shared" si="3"/>
        <v>85.714285714285708</v>
      </c>
      <c r="BH22" s="11">
        <f t="shared" si="21"/>
        <v>1.2152777777777776E-4</v>
      </c>
    </row>
    <row r="23" spans="1:60" ht="64" x14ac:dyDescent="0.2">
      <c r="A23" s="3" t="s">
        <v>190</v>
      </c>
      <c r="B23" s="18" t="s">
        <v>1539</v>
      </c>
      <c r="C23" s="3" t="s">
        <v>204</v>
      </c>
      <c r="D23">
        <v>1</v>
      </c>
      <c r="E23">
        <v>1</v>
      </c>
      <c r="F23">
        <f t="shared" si="4"/>
        <v>1</v>
      </c>
      <c r="G23">
        <f t="shared" si="5"/>
        <v>20</v>
      </c>
      <c r="H23">
        <f t="shared" si="6"/>
        <v>20</v>
      </c>
      <c r="I23" s="54">
        <f t="shared" si="7"/>
        <v>117</v>
      </c>
      <c r="J23">
        <v>36</v>
      </c>
      <c r="K23">
        <f t="shared" si="8"/>
        <v>1.8</v>
      </c>
      <c r="L23">
        <f t="shared" si="9"/>
        <v>114</v>
      </c>
      <c r="M23" s="2">
        <f t="shared" si="10"/>
        <v>5.7</v>
      </c>
      <c r="N23">
        <v>1</v>
      </c>
      <c r="O23">
        <v>1</v>
      </c>
      <c r="P23">
        <v>1</v>
      </c>
      <c r="Q23">
        <v>1</v>
      </c>
      <c r="R23" s="54">
        <v>1</v>
      </c>
      <c r="S23">
        <v>1</v>
      </c>
      <c r="T23">
        <f t="shared" si="11"/>
        <v>1</v>
      </c>
      <c r="U23">
        <v>1</v>
      </c>
      <c r="V23">
        <v>1</v>
      </c>
      <c r="W23">
        <f t="shared" si="12"/>
        <v>1</v>
      </c>
      <c r="X23">
        <f t="shared" si="13"/>
        <v>1</v>
      </c>
      <c r="Y23">
        <v>0</v>
      </c>
      <c r="Z23">
        <v>1</v>
      </c>
      <c r="AA23">
        <v>1</v>
      </c>
      <c r="AB23">
        <v>1</v>
      </c>
      <c r="AC23">
        <v>1</v>
      </c>
      <c r="AD23">
        <v>1</v>
      </c>
      <c r="AE23">
        <v>1</v>
      </c>
      <c r="AF23">
        <f t="shared" si="14"/>
        <v>3</v>
      </c>
      <c r="AG23">
        <v>1</v>
      </c>
      <c r="AH23">
        <f t="shared" si="15"/>
        <v>1</v>
      </c>
      <c r="AI23">
        <v>0</v>
      </c>
      <c r="AJ23">
        <v>1</v>
      </c>
      <c r="AK23">
        <f t="shared" si="16"/>
        <v>1</v>
      </c>
      <c r="AL23">
        <v>1</v>
      </c>
      <c r="AM23">
        <v>1</v>
      </c>
      <c r="AN23">
        <v>1</v>
      </c>
      <c r="AO23">
        <v>1</v>
      </c>
      <c r="AP23">
        <v>1</v>
      </c>
      <c r="AQ23">
        <v>1</v>
      </c>
      <c r="AR23">
        <v>1</v>
      </c>
      <c r="AS23">
        <v>1</v>
      </c>
      <c r="AT23" s="51">
        <v>1</v>
      </c>
      <c r="AU23">
        <f t="shared" si="17"/>
        <v>34.25500000000001</v>
      </c>
      <c r="AV23">
        <f t="shared" si="18"/>
        <v>13.450000000000003</v>
      </c>
      <c r="AW23" s="54">
        <f t="shared" si="19"/>
        <v>16.236000000000001</v>
      </c>
      <c r="AX23">
        <f t="shared" si="20"/>
        <v>15.417000000000002</v>
      </c>
      <c r="AY23" s="52">
        <v>1</v>
      </c>
      <c r="AZ23" s="52">
        <v>1</v>
      </c>
      <c r="BA23" s="52">
        <v>1</v>
      </c>
      <c r="BB23">
        <v>5</v>
      </c>
      <c r="BG23">
        <f t="shared" si="3"/>
        <v>150</v>
      </c>
      <c r="BH23" s="11">
        <f t="shared" si="21"/>
        <v>6.9444444444444444E-5</v>
      </c>
    </row>
    <row r="24" spans="1:60" ht="64" x14ac:dyDescent="0.2">
      <c r="A24" s="3" t="s">
        <v>191</v>
      </c>
      <c r="B24" s="18" t="s">
        <v>1540</v>
      </c>
      <c r="C24" s="3" t="s">
        <v>204</v>
      </c>
      <c r="D24">
        <v>1</v>
      </c>
      <c r="E24">
        <v>1</v>
      </c>
      <c r="F24">
        <f t="shared" si="4"/>
        <v>1</v>
      </c>
      <c r="G24">
        <f t="shared" si="5"/>
        <v>20</v>
      </c>
      <c r="H24">
        <f t="shared" si="6"/>
        <v>20</v>
      </c>
      <c r="I24" s="54">
        <f t="shared" si="7"/>
        <v>116</v>
      </c>
      <c r="J24">
        <v>37</v>
      </c>
      <c r="K24">
        <f t="shared" si="8"/>
        <v>1.85</v>
      </c>
      <c r="L24">
        <f t="shared" si="9"/>
        <v>113</v>
      </c>
      <c r="M24" s="2">
        <f t="shared" si="10"/>
        <v>5.65</v>
      </c>
      <c r="N24">
        <v>1</v>
      </c>
      <c r="O24">
        <v>1</v>
      </c>
      <c r="P24">
        <v>1</v>
      </c>
      <c r="Q24">
        <v>1</v>
      </c>
      <c r="R24" s="54">
        <v>1</v>
      </c>
      <c r="S24">
        <v>1</v>
      </c>
      <c r="T24">
        <f t="shared" si="11"/>
        <v>1</v>
      </c>
      <c r="U24">
        <v>1</v>
      </c>
      <c r="V24">
        <v>1</v>
      </c>
      <c r="W24">
        <f t="shared" si="12"/>
        <v>1</v>
      </c>
      <c r="X24">
        <f t="shared" si="13"/>
        <v>1</v>
      </c>
      <c r="Y24">
        <v>0</v>
      </c>
      <c r="Z24">
        <v>1</v>
      </c>
      <c r="AA24">
        <v>1</v>
      </c>
      <c r="AB24">
        <v>1</v>
      </c>
      <c r="AC24">
        <v>1</v>
      </c>
      <c r="AD24">
        <v>1</v>
      </c>
      <c r="AE24">
        <v>1</v>
      </c>
      <c r="AF24">
        <f t="shared" si="14"/>
        <v>3</v>
      </c>
      <c r="AG24">
        <v>1</v>
      </c>
      <c r="AH24">
        <f t="shared" si="15"/>
        <v>1</v>
      </c>
      <c r="AI24">
        <v>0</v>
      </c>
      <c r="AJ24">
        <v>1</v>
      </c>
      <c r="AK24">
        <f t="shared" si="16"/>
        <v>1</v>
      </c>
      <c r="AL24">
        <v>1</v>
      </c>
      <c r="AM24">
        <v>1</v>
      </c>
      <c r="AN24">
        <v>1</v>
      </c>
      <c r="AO24">
        <v>1</v>
      </c>
      <c r="AP24">
        <v>1</v>
      </c>
      <c r="AQ24">
        <v>1</v>
      </c>
      <c r="AR24">
        <v>1</v>
      </c>
      <c r="AS24">
        <v>1</v>
      </c>
      <c r="AT24" s="51">
        <v>1</v>
      </c>
      <c r="AU24">
        <f t="shared" si="17"/>
        <v>30.02500000000002</v>
      </c>
      <c r="AV24">
        <f t="shared" si="18"/>
        <v>14.040000000000003</v>
      </c>
      <c r="AW24" s="54">
        <f t="shared" si="19"/>
        <v>15.942</v>
      </c>
      <c r="AX24">
        <f t="shared" si="20"/>
        <v>15.181500000000007</v>
      </c>
      <c r="AY24" s="52">
        <v>1</v>
      </c>
      <c r="AZ24" s="52">
        <v>1</v>
      </c>
      <c r="BA24" s="52">
        <v>1</v>
      </c>
      <c r="BB24">
        <v>6</v>
      </c>
      <c r="BG24">
        <f t="shared" si="3"/>
        <v>150</v>
      </c>
      <c r="BH24" s="11">
        <f t="shared" si="21"/>
        <v>6.9444444444444444E-5</v>
      </c>
    </row>
    <row r="25" spans="1:60" ht="80" x14ac:dyDescent="0.2">
      <c r="A25" s="3">
        <v>18</v>
      </c>
      <c r="B25" s="18" t="s">
        <v>1541</v>
      </c>
      <c r="C25" s="3" t="s">
        <v>204</v>
      </c>
      <c r="D25">
        <v>1</v>
      </c>
      <c r="E25">
        <v>1</v>
      </c>
      <c r="F25">
        <f t="shared" si="4"/>
        <v>1</v>
      </c>
      <c r="G25">
        <f t="shared" si="5"/>
        <v>30</v>
      </c>
      <c r="H25">
        <f t="shared" si="6"/>
        <v>30</v>
      </c>
      <c r="I25" s="54">
        <f t="shared" si="7"/>
        <v>154</v>
      </c>
      <c r="J25">
        <v>50</v>
      </c>
      <c r="K25">
        <f t="shared" si="8"/>
        <v>1.6666666666666667</v>
      </c>
      <c r="L25">
        <f t="shared" si="9"/>
        <v>152</v>
      </c>
      <c r="M25" s="2">
        <f t="shared" si="10"/>
        <v>5.0666666666666664</v>
      </c>
      <c r="N25">
        <v>0</v>
      </c>
      <c r="O25">
        <v>1</v>
      </c>
      <c r="P25">
        <v>1</v>
      </c>
      <c r="Q25">
        <v>1</v>
      </c>
      <c r="R25" s="54">
        <v>1</v>
      </c>
      <c r="S25">
        <v>1</v>
      </c>
      <c r="T25">
        <f t="shared" si="11"/>
        <v>1</v>
      </c>
      <c r="U25">
        <v>1</v>
      </c>
      <c r="V25">
        <v>1</v>
      </c>
      <c r="W25">
        <f t="shared" si="12"/>
        <v>1</v>
      </c>
      <c r="X25">
        <f t="shared" si="13"/>
        <v>1</v>
      </c>
      <c r="Y25">
        <v>0</v>
      </c>
      <c r="Z25">
        <v>1</v>
      </c>
      <c r="AA25">
        <v>1</v>
      </c>
      <c r="AB25">
        <v>1</v>
      </c>
      <c r="AC25">
        <v>1</v>
      </c>
      <c r="AD25">
        <v>1</v>
      </c>
      <c r="AE25">
        <v>1</v>
      </c>
      <c r="AF25">
        <f t="shared" si="14"/>
        <v>2</v>
      </c>
      <c r="AG25">
        <v>0</v>
      </c>
      <c r="AH25">
        <f t="shared" si="15"/>
        <v>1</v>
      </c>
      <c r="AI25">
        <v>0</v>
      </c>
      <c r="AJ25">
        <v>1</v>
      </c>
      <c r="AK25">
        <f t="shared" si="16"/>
        <v>1</v>
      </c>
      <c r="AL25">
        <v>1</v>
      </c>
      <c r="AM25">
        <v>1</v>
      </c>
      <c r="AN25">
        <v>0</v>
      </c>
      <c r="AO25">
        <v>1</v>
      </c>
      <c r="AP25">
        <v>1</v>
      </c>
      <c r="AQ25">
        <v>1</v>
      </c>
      <c r="AR25">
        <v>1</v>
      </c>
      <c r="AS25">
        <v>1</v>
      </c>
      <c r="AT25" s="51">
        <v>1</v>
      </c>
      <c r="AU25">
        <f t="shared" si="17"/>
        <v>35.385000000000012</v>
      </c>
      <c r="AV25">
        <f t="shared" si="18"/>
        <v>15.776666666666667</v>
      </c>
      <c r="AW25" s="54">
        <f t="shared" si="19"/>
        <v>13.005333333333326</v>
      </c>
      <c r="AX25">
        <f t="shared" si="20"/>
        <v>17.433999999999997</v>
      </c>
      <c r="AY25" s="52">
        <v>1</v>
      </c>
      <c r="AZ25" s="52">
        <v>1</v>
      </c>
      <c r="BA25" s="52">
        <v>1</v>
      </c>
      <c r="BB25">
        <v>7</v>
      </c>
      <c r="BG25">
        <f t="shared" si="3"/>
        <v>66.666666666666671</v>
      </c>
      <c r="BH25" s="11">
        <f t="shared" si="21"/>
        <v>1.0416666666666666E-4</v>
      </c>
    </row>
    <row r="26" spans="1:60" ht="96" x14ac:dyDescent="0.2">
      <c r="A26" s="3">
        <v>19</v>
      </c>
      <c r="B26" s="18" t="s">
        <v>1542</v>
      </c>
      <c r="C26" s="3" t="s">
        <v>204</v>
      </c>
      <c r="D26">
        <v>1</v>
      </c>
      <c r="E26">
        <v>1</v>
      </c>
      <c r="F26">
        <f t="shared" si="4"/>
        <v>1</v>
      </c>
      <c r="G26">
        <f t="shared" si="5"/>
        <v>31</v>
      </c>
      <c r="H26">
        <f t="shared" si="6"/>
        <v>31</v>
      </c>
      <c r="I26" s="54">
        <f t="shared" si="7"/>
        <v>171</v>
      </c>
      <c r="J26">
        <v>57</v>
      </c>
      <c r="K26">
        <f t="shared" si="8"/>
        <v>1.8387096774193548</v>
      </c>
      <c r="L26">
        <f t="shared" si="9"/>
        <v>169</v>
      </c>
      <c r="M26" s="2">
        <f t="shared" si="10"/>
        <v>5.4516129032258061</v>
      </c>
      <c r="N26">
        <v>0</v>
      </c>
      <c r="O26">
        <v>1</v>
      </c>
      <c r="P26">
        <v>1</v>
      </c>
      <c r="Q26">
        <v>1</v>
      </c>
      <c r="R26" s="54">
        <v>1</v>
      </c>
      <c r="S26">
        <v>1</v>
      </c>
      <c r="T26">
        <f t="shared" si="11"/>
        <v>1</v>
      </c>
      <c r="U26">
        <v>1</v>
      </c>
      <c r="V26">
        <v>1</v>
      </c>
      <c r="W26">
        <f t="shared" si="12"/>
        <v>1</v>
      </c>
      <c r="X26">
        <f t="shared" si="13"/>
        <v>1</v>
      </c>
      <c r="Y26">
        <v>0</v>
      </c>
      <c r="Z26">
        <v>1</v>
      </c>
      <c r="AA26">
        <v>0</v>
      </c>
      <c r="AB26">
        <v>1</v>
      </c>
      <c r="AC26">
        <v>1</v>
      </c>
      <c r="AD26">
        <v>1</v>
      </c>
      <c r="AE26">
        <v>1</v>
      </c>
      <c r="AF26">
        <f t="shared" si="14"/>
        <v>2</v>
      </c>
      <c r="AG26">
        <v>0</v>
      </c>
      <c r="AH26">
        <f t="shared" si="15"/>
        <v>1</v>
      </c>
      <c r="AI26">
        <v>0</v>
      </c>
      <c r="AJ26">
        <v>1</v>
      </c>
      <c r="AK26">
        <f t="shared" si="16"/>
        <v>1</v>
      </c>
      <c r="AL26">
        <v>1</v>
      </c>
      <c r="AM26">
        <v>1</v>
      </c>
      <c r="AN26">
        <v>1</v>
      </c>
      <c r="AO26">
        <v>1</v>
      </c>
      <c r="AP26">
        <v>1</v>
      </c>
      <c r="AQ26">
        <v>1</v>
      </c>
      <c r="AR26">
        <v>1</v>
      </c>
      <c r="AS26">
        <v>1</v>
      </c>
      <c r="AT26" s="51">
        <v>1</v>
      </c>
      <c r="AU26">
        <f t="shared" si="17"/>
        <v>19.815161290322614</v>
      </c>
      <c r="AV26">
        <f t="shared" si="18"/>
        <v>18.196774193548382</v>
      </c>
      <c r="AW26" s="54">
        <f t="shared" si="19"/>
        <v>15.300645161290323</v>
      </c>
      <c r="AX26">
        <f t="shared" si="20"/>
        <v>19.747096774193544</v>
      </c>
      <c r="AY26" s="52">
        <v>1</v>
      </c>
      <c r="AZ26" s="52">
        <v>1</v>
      </c>
      <c r="BA26" s="52">
        <v>1</v>
      </c>
      <c r="BB26">
        <v>8</v>
      </c>
      <c r="BG26">
        <f t="shared" si="3"/>
        <v>64.516129032258064</v>
      </c>
      <c r="BH26" s="11">
        <f t="shared" si="21"/>
        <v>1.0763888888888889E-4</v>
      </c>
    </row>
    <row r="27" spans="1:60" ht="80" x14ac:dyDescent="0.2">
      <c r="A27" s="3">
        <v>20</v>
      </c>
      <c r="B27" s="18" t="s">
        <v>1543</v>
      </c>
      <c r="C27" s="3" t="s">
        <v>204</v>
      </c>
      <c r="D27">
        <v>1</v>
      </c>
      <c r="E27">
        <v>1</v>
      </c>
      <c r="F27">
        <f t="shared" si="4"/>
        <v>1</v>
      </c>
      <c r="G27">
        <f t="shared" si="5"/>
        <v>30</v>
      </c>
      <c r="H27">
        <f t="shared" si="6"/>
        <v>30</v>
      </c>
      <c r="I27" s="54">
        <f t="shared" si="7"/>
        <v>170</v>
      </c>
      <c r="J27">
        <v>62</v>
      </c>
      <c r="K27">
        <f t="shared" si="8"/>
        <v>2.0666666666666669</v>
      </c>
      <c r="L27">
        <f t="shared" si="9"/>
        <v>168</v>
      </c>
      <c r="M27" s="2">
        <f t="shared" si="10"/>
        <v>5.6</v>
      </c>
      <c r="N27">
        <v>0</v>
      </c>
      <c r="O27">
        <v>1</v>
      </c>
      <c r="P27">
        <v>1</v>
      </c>
      <c r="Q27">
        <v>0</v>
      </c>
      <c r="R27" s="54">
        <v>1</v>
      </c>
      <c r="S27">
        <v>1</v>
      </c>
      <c r="T27">
        <f t="shared" si="11"/>
        <v>0</v>
      </c>
      <c r="U27">
        <v>1</v>
      </c>
      <c r="V27">
        <v>1</v>
      </c>
      <c r="W27">
        <f t="shared" si="12"/>
        <v>0</v>
      </c>
      <c r="X27">
        <f t="shared" si="13"/>
        <v>1</v>
      </c>
      <c r="Y27">
        <v>1</v>
      </c>
      <c r="Z27">
        <v>1</v>
      </c>
      <c r="AA27">
        <v>0</v>
      </c>
      <c r="AB27">
        <v>1</v>
      </c>
      <c r="AC27">
        <v>1</v>
      </c>
      <c r="AD27">
        <v>1</v>
      </c>
      <c r="AE27">
        <v>1</v>
      </c>
      <c r="AF27">
        <f t="shared" si="14"/>
        <v>2</v>
      </c>
      <c r="AG27">
        <v>1</v>
      </c>
      <c r="AH27">
        <f t="shared" si="15"/>
        <v>1</v>
      </c>
      <c r="AI27">
        <v>1</v>
      </c>
      <c r="AJ27">
        <v>1</v>
      </c>
      <c r="AK27">
        <f t="shared" si="16"/>
        <v>1</v>
      </c>
      <c r="AL27">
        <v>1</v>
      </c>
      <c r="AM27">
        <v>1</v>
      </c>
      <c r="AN27">
        <v>1</v>
      </c>
      <c r="AO27">
        <v>1</v>
      </c>
      <c r="AP27">
        <v>1</v>
      </c>
      <c r="AQ27">
        <v>1</v>
      </c>
      <c r="AR27">
        <v>1</v>
      </c>
      <c r="AS27">
        <v>1</v>
      </c>
      <c r="AT27" s="51">
        <v>1</v>
      </c>
      <c r="AU27">
        <f t="shared" si="17"/>
        <v>1.5450000000000088</v>
      </c>
      <c r="AV27">
        <f t="shared" si="18"/>
        <v>20.496666666666673</v>
      </c>
      <c r="AW27" s="54">
        <f t="shared" si="19"/>
        <v>16.141333333333328</v>
      </c>
      <c r="AX27">
        <f t="shared" si="20"/>
        <v>19.945999999999998</v>
      </c>
      <c r="AY27" s="52">
        <v>1</v>
      </c>
      <c r="AZ27" s="52">
        <v>1</v>
      </c>
      <c r="BA27" s="52">
        <v>1</v>
      </c>
      <c r="BB27">
        <v>8</v>
      </c>
      <c r="BG27">
        <f t="shared" si="3"/>
        <v>66.666666666666671</v>
      </c>
      <c r="BH27" s="11">
        <f t="shared" si="21"/>
        <v>1.0416666666666666E-4</v>
      </c>
    </row>
    <row r="28" spans="1:60" ht="80" x14ac:dyDescent="0.2">
      <c r="A28" s="3">
        <v>21</v>
      </c>
      <c r="B28" s="18" t="s">
        <v>1544</v>
      </c>
      <c r="C28" s="3" t="s">
        <v>192</v>
      </c>
      <c r="D28">
        <v>1</v>
      </c>
      <c r="E28">
        <v>1</v>
      </c>
      <c r="F28">
        <f t="shared" si="4"/>
        <v>1</v>
      </c>
      <c r="G28">
        <f t="shared" si="5"/>
        <v>30</v>
      </c>
      <c r="H28">
        <f t="shared" si="6"/>
        <v>30</v>
      </c>
      <c r="I28" s="54">
        <f t="shared" si="7"/>
        <v>166</v>
      </c>
      <c r="J28">
        <v>54</v>
      </c>
      <c r="K28">
        <f t="shared" si="8"/>
        <v>1.8</v>
      </c>
      <c r="L28">
        <f t="shared" si="9"/>
        <v>163</v>
      </c>
      <c r="M28" s="2">
        <f t="shared" si="10"/>
        <v>5.4333333333333336</v>
      </c>
      <c r="N28">
        <v>0</v>
      </c>
      <c r="O28">
        <v>1</v>
      </c>
      <c r="P28">
        <v>1</v>
      </c>
      <c r="Q28">
        <v>1</v>
      </c>
      <c r="R28" s="54">
        <v>1</v>
      </c>
      <c r="S28">
        <v>1</v>
      </c>
      <c r="T28">
        <f t="shared" si="11"/>
        <v>1</v>
      </c>
      <c r="U28">
        <v>1</v>
      </c>
      <c r="V28">
        <v>1</v>
      </c>
      <c r="W28">
        <f t="shared" si="12"/>
        <v>1</v>
      </c>
      <c r="X28">
        <f t="shared" si="13"/>
        <v>1</v>
      </c>
      <c r="Y28">
        <v>1</v>
      </c>
      <c r="Z28">
        <v>1</v>
      </c>
      <c r="AA28">
        <v>1</v>
      </c>
      <c r="AB28">
        <v>1</v>
      </c>
      <c r="AC28">
        <v>1</v>
      </c>
      <c r="AD28">
        <v>1</v>
      </c>
      <c r="AE28">
        <v>1</v>
      </c>
      <c r="AF28">
        <f t="shared" si="14"/>
        <v>3</v>
      </c>
      <c r="AG28">
        <v>1</v>
      </c>
      <c r="AH28">
        <f t="shared" si="15"/>
        <v>1</v>
      </c>
      <c r="AI28">
        <v>0</v>
      </c>
      <c r="AJ28">
        <v>1</v>
      </c>
      <c r="AK28">
        <f t="shared" si="16"/>
        <v>1</v>
      </c>
      <c r="AL28">
        <v>0</v>
      </c>
      <c r="AM28">
        <v>0</v>
      </c>
      <c r="AN28">
        <v>1</v>
      </c>
      <c r="AO28">
        <v>1</v>
      </c>
      <c r="AP28">
        <v>1</v>
      </c>
      <c r="AQ28">
        <v>1</v>
      </c>
      <c r="AR28">
        <v>1</v>
      </c>
      <c r="AS28">
        <v>0</v>
      </c>
      <c r="AT28" s="51">
        <v>1</v>
      </c>
      <c r="AU28">
        <f t="shared" si="17"/>
        <v>24.105000000000011</v>
      </c>
      <c r="AV28">
        <f t="shared" si="18"/>
        <v>17.350000000000005</v>
      </c>
      <c r="AW28" s="54">
        <f t="shared" si="19"/>
        <v>15.161333333333332</v>
      </c>
      <c r="AX28">
        <f t="shared" si="20"/>
        <v>19.161000000000001</v>
      </c>
      <c r="AY28" s="52">
        <v>1</v>
      </c>
      <c r="AZ28" s="52">
        <v>1</v>
      </c>
      <c r="BA28" s="52">
        <v>1</v>
      </c>
      <c r="BB28">
        <v>6</v>
      </c>
      <c r="BG28">
        <f t="shared" si="3"/>
        <v>100</v>
      </c>
      <c r="BH28" s="11">
        <f t="shared" si="21"/>
        <v>1.0416666666666666E-4</v>
      </c>
    </row>
    <row r="29" spans="1:60" ht="64" x14ac:dyDescent="0.2">
      <c r="A29" s="3">
        <v>22</v>
      </c>
      <c r="B29" s="18" t="s">
        <v>1545</v>
      </c>
      <c r="C29" s="3" t="s">
        <v>203</v>
      </c>
      <c r="D29">
        <v>1</v>
      </c>
      <c r="E29">
        <v>1</v>
      </c>
      <c r="F29">
        <f t="shared" si="4"/>
        <v>1</v>
      </c>
      <c r="G29">
        <f t="shared" si="5"/>
        <v>19</v>
      </c>
      <c r="H29">
        <f t="shared" si="6"/>
        <v>19</v>
      </c>
      <c r="I29" s="54">
        <f t="shared" si="7"/>
        <v>116</v>
      </c>
      <c r="J29">
        <v>37</v>
      </c>
      <c r="K29">
        <f t="shared" si="8"/>
        <v>1.9473684210526316</v>
      </c>
      <c r="L29">
        <f t="shared" si="9"/>
        <v>115</v>
      </c>
      <c r="M29" s="2">
        <f t="shared" si="10"/>
        <v>6.0526315789473681</v>
      </c>
      <c r="N29">
        <v>1</v>
      </c>
      <c r="O29">
        <v>1</v>
      </c>
      <c r="P29">
        <v>1</v>
      </c>
      <c r="Q29">
        <v>1</v>
      </c>
      <c r="R29" s="54">
        <v>1</v>
      </c>
      <c r="S29">
        <v>1</v>
      </c>
      <c r="T29">
        <f t="shared" si="11"/>
        <v>1</v>
      </c>
      <c r="U29">
        <v>1</v>
      </c>
      <c r="V29">
        <v>1</v>
      </c>
      <c r="W29">
        <f t="shared" si="12"/>
        <v>1</v>
      </c>
      <c r="X29">
        <f t="shared" si="13"/>
        <v>1</v>
      </c>
      <c r="Y29">
        <v>1</v>
      </c>
      <c r="Z29">
        <v>1</v>
      </c>
      <c r="AA29">
        <v>1</v>
      </c>
      <c r="AB29">
        <v>1</v>
      </c>
      <c r="AC29">
        <v>1</v>
      </c>
      <c r="AD29">
        <v>1</v>
      </c>
      <c r="AE29">
        <v>1</v>
      </c>
      <c r="AF29">
        <f t="shared" si="14"/>
        <v>1</v>
      </c>
      <c r="AG29">
        <v>1</v>
      </c>
      <c r="AH29">
        <f t="shared" si="15"/>
        <v>1</v>
      </c>
      <c r="AI29">
        <v>1</v>
      </c>
      <c r="AJ29">
        <v>1</v>
      </c>
      <c r="AK29">
        <f t="shared" si="16"/>
        <v>1</v>
      </c>
      <c r="AL29">
        <v>1</v>
      </c>
      <c r="AM29">
        <v>1</v>
      </c>
      <c r="AN29">
        <v>1</v>
      </c>
      <c r="AO29">
        <v>1</v>
      </c>
      <c r="AP29">
        <v>1</v>
      </c>
      <c r="AQ29">
        <v>1</v>
      </c>
      <c r="AR29">
        <v>1</v>
      </c>
      <c r="AS29">
        <v>1</v>
      </c>
      <c r="AT29" s="51">
        <v>1</v>
      </c>
      <c r="AU29">
        <f t="shared" si="17"/>
        <v>22.802631578947398</v>
      </c>
      <c r="AV29">
        <f t="shared" si="18"/>
        <v>14.798947368421054</v>
      </c>
      <c r="AW29" s="54">
        <f t="shared" si="19"/>
        <v>18.231578947368408</v>
      </c>
      <c r="AX29">
        <f t="shared" si="20"/>
        <v>16.577894736842104</v>
      </c>
      <c r="AY29" s="52">
        <v>1</v>
      </c>
      <c r="AZ29" s="52">
        <v>1</v>
      </c>
      <c r="BA29" s="52">
        <v>1</v>
      </c>
      <c r="BB29">
        <v>7</v>
      </c>
      <c r="BG29">
        <f t="shared" si="3"/>
        <v>52.631578947368418</v>
      </c>
      <c r="BH29" s="11">
        <f t="shared" si="21"/>
        <v>6.597222222222223E-5</v>
      </c>
    </row>
    <row r="30" spans="1:60" ht="96" x14ac:dyDescent="0.2">
      <c r="A30" s="3">
        <v>23</v>
      </c>
      <c r="B30" s="18" t="s">
        <v>1546</v>
      </c>
      <c r="C30" s="3" t="s">
        <v>204</v>
      </c>
      <c r="D30">
        <v>1</v>
      </c>
      <c r="E30">
        <v>1</v>
      </c>
      <c r="F30">
        <f t="shared" si="4"/>
        <v>1</v>
      </c>
      <c r="G30">
        <f t="shared" si="5"/>
        <v>40</v>
      </c>
      <c r="H30">
        <f t="shared" si="6"/>
        <v>40</v>
      </c>
      <c r="I30" s="54">
        <f t="shared" si="7"/>
        <v>199</v>
      </c>
      <c r="J30">
        <v>66</v>
      </c>
      <c r="K30">
        <f t="shared" si="8"/>
        <v>1.65</v>
      </c>
      <c r="L30">
        <f t="shared" si="9"/>
        <v>194</v>
      </c>
      <c r="M30" s="2">
        <f t="shared" si="10"/>
        <v>4.8499999999999996</v>
      </c>
      <c r="N30">
        <v>0</v>
      </c>
      <c r="O30">
        <v>1</v>
      </c>
      <c r="P30">
        <v>1</v>
      </c>
      <c r="Q30">
        <v>0</v>
      </c>
      <c r="R30" s="54">
        <v>0</v>
      </c>
      <c r="S30">
        <v>1</v>
      </c>
      <c r="T30">
        <f t="shared" si="11"/>
        <v>0</v>
      </c>
      <c r="U30">
        <v>1</v>
      </c>
      <c r="V30">
        <v>1</v>
      </c>
      <c r="W30">
        <f t="shared" si="12"/>
        <v>0</v>
      </c>
      <c r="X30">
        <f t="shared" si="13"/>
        <v>1</v>
      </c>
      <c r="Y30">
        <v>0</v>
      </c>
      <c r="Z30">
        <v>1</v>
      </c>
      <c r="AA30" s="14">
        <v>0</v>
      </c>
      <c r="AB30">
        <v>1</v>
      </c>
      <c r="AC30">
        <v>1</v>
      </c>
      <c r="AD30">
        <v>1</v>
      </c>
      <c r="AE30">
        <v>1</v>
      </c>
      <c r="AF30">
        <f t="shared" si="14"/>
        <v>5</v>
      </c>
      <c r="AG30">
        <v>1</v>
      </c>
      <c r="AH30">
        <f t="shared" si="15"/>
        <v>1</v>
      </c>
      <c r="AI30">
        <v>0</v>
      </c>
      <c r="AJ30">
        <v>1</v>
      </c>
      <c r="AK30">
        <f t="shared" si="16"/>
        <v>0</v>
      </c>
      <c r="AL30">
        <v>1</v>
      </c>
      <c r="AM30">
        <v>1</v>
      </c>
      <c r="AN30">
        <v>1</v>
      </c>
      <c r="AO30">
        <v>1</v>
      </c>
      <c r="AP30">
        <v>1</v>
      </c>
      <c r="AQ30">
        <v>1</v>
      </c>
      <c r="AR30">
        <v>1</v>
      </c>
      <c r="AS30">
        <v>1</v>
      </c>
      <c r="AT30" s="51">
        <v>1</v>
      </c>
      <c r="AU30">
        <f t="shared" si="17"/>
        <v>26.645000000000039</v>
      </c>
      <c r="AV30">
        <f t="shared" si="18"/>
        <v>19.48</v>
      </c>
      <c r="AW30" s="54">
        <f t="shared" si="19"/>
        <v>11.978000000000002</v>
      </c>
      <c r="AX30">
        <f t="shared" si="20"/>
        <v>21.413499999999999</v>
      </c>
      <c r="AY30" s="52">
        <v>1</v>
      </c>
      <c r="AZ30" s="52">
        <v>1</v>
      </c>
      <c r="BA30" s="52">
        <v>1</v>
      </c>
      <c r="BB30">
        <v>12</v>
      </c>
      <c r="BG30">
        <f t="shared" si="3"/>
        <v>125</v>
      </c>
      <c r="BH30" s="11">
        <f t="shared" si="21"/>
        <v>1.3888888888888889E-4</v>
      </c>
    </row>
    <row r="31" spans="1:60" ht="80" x14ac:dyDescent="0.2">
      <c r="A31" s="3">
        <v>24</v>
      </c>
      <c r="B31" s="18" t="s">
        <v>1547</v>
      </c>
      <c r="C31" s="3" t="s">
        <v>192</v>
      </c>
      <c r="D31">
        <v>1</v>
      </c>
      <c r="E31">
        <v>1</v>
      </c>
      <c r="F31">
        <f t="shared" si="4"/>
        <v>1</v>
      </c>
      <c r="G31">
        <f t="shared" si="5"/>
        <v>26</v>
      </c>
      <c r="H31">
        <f t="shared" si="6"/>
        <v>26</v>
      </c>
      <c r="I31" s="54">
        <f t="shared" si="7"/>
        <v>157</v>
      </c>
      <c r="J31">
        <v>56</v>
      </c>
      <c r="K31">
        <f t="shared" si="8"/>
        <v>2.1538461538461537</v>
      </c>
      <c r="L31">
        <f t="shared" si="9"/>
        <v>155</v>
      </c>
      <c r="M31" s="2">
        <f t="shared" si="10"/>
        <v>5.9615384615384617</v>
      </c>
      <c r="N31">
        <v>0</v>
      </c>
      <c r="O31">
        <v>1</v>
      </c>
      <c r="P31">
        <v>1</v>
      </c>
      <c r="Q31">
        <v>1</v>
      </c>
      <c r="R31" s="54">
        <v>0</v>
      </c>
      <c r="S31">
        <v>1</v>
      </c>
      <c r="T31">
        <f t="shared" si="11"/>
        <v>0</v>
      </c>
      <c r="U31">
        <v>1</v>
      </c>
      <c r="V31">
        <v>1</v>
      </c>
      <c r="W31">
        <f t="shared" si="12"/>
        <v>0</v>
      </c>
      <c r="X31">
        <f t="shared" si="13"/>
        <v>1</v>
      </c>
      <c r="Y31">
        <v>1</v>
      </c>
      <c r="Z31">
        <v>1</v>
      </c>
      <c r="AA31">
        <v>1</v>
      </c>
      <c r="AB31">
        <v>1</v>
      </c>
      <c r="AC31">
        <v>1</v>
      </c>
      <c r="AD31">
        <v>1</v>
      </c>
      <c r="AE31">
        <v>1</v>
      </c>
      <c r="AF31">
        <f t="shared" si="14"/>
        <v>2</v>
      </c>
      <c r="AG31">
        <v>1</v>
      </c>
      <c r="AH31">
        <f t="shared" si="15"/>
        <v>1</v>
      </c>
      <c r="AI31">
        <v>0</v>
      </c>
      <c r="AJ31">
        <v>1</v>
      </c>
      <c r="AK31">
        <f t="shared" si="16"/>
        <v>1</v>
      </c>
      <c r="AL31">
        <v>1</v>
      </c>
      <c r="AM31">
        <v>1</v>
      </c>
      <c r="AN31">
        <v>1</v>
      </c>
      <c r="AO31">
        <v>1</v>
      </c>
      <c r="AP31">
        <v>1</v>
      </c>
      <c r="AQ31">
        <v>1</v>
      </c>
      <c r="AR31">
        <v>1</v>
      </c>
      <c r="AS31">
        <v>1</v>
      </c>
      <c r="AT31" s="51">
        <v>1</v>
      </c>
      <c r="AU31">
        <f t="shared" si="17"/>
        <v>-1.7703846153845966</v>
      </c>
      <c r="AV31">
        <f t="shared" si="18"/>
        <v>19.965384615384618</v>
      </c>
      <c r="AW31" s="54">
        <f t="shared" si="19"/>
        <v>18.11538461538461</v>
      </c>
      <c r="AX31">
        <f t="shared" si="20"/>
        <v>19.648846153846158</v>
      </c>
      <c r="AY31" s="52">
        <v>1</v>
      </c>
      <c r="AZ31" s="52">
        <v>1</v>
      </c>
      <c r="BA31" s="52">
        <v>1</v>
      </c>
      <c r="BB31">
        <v>6</v>
      </c>
      <c r="BG31">
        <f t="shared" si="3"/>
        <v>76.923076923076934</v>
      </c>
      <c r="BH31" s="11">
        <f t="shared" si="21"/>
        <v>9.0277777777777787E-5</v>
      </c>
    </row>
    <row r="32" spans="1:60" ht="32" x14ac:dyDescent="0.2">
      <c r="A32" s="3">
        <v>25</v>
      </c>
      <c r="B32" s="18" t="s">
        <v>1548</v>
      </c>
      <c r="C32" s="3" t="s">
        <v>192</v>
      </c>
      <c r="D32">
        <v>1</v>
      </c>
      <c r="E32">
        <v>1</v>
      </c>
      <c r="F32">
        <f t="shared" si="4"/>
        <v>1</v>
      </c>
      <c r="G32">
        <f t="shared" si="5"/>
        <v>8</v>
      </c>
      <c r="H32">
        <f t="shared" si="6"/>
        <v>8</v>
      </c>
      <c r="I32" s="54">
        <f t="shared" si="7"/>
        <v>38</v>
      </c>
      <c r="J32">
        <v>11</v>
      </c>
      <c r="K32">
        <f t="shared" si="8"/>
        <v>1.375</v>
      </c>
      <c r="L32">
        <f t="shared" si="9"/>
        <v>37</v>
      </c>
      <c r="M32" s="2">
        <f t="shared" si="10"/>
        <v>4.625</v>
      </c>
      <c r="N32">
        <v>0</v>
      </c>
      <c r="O32">
        <v>1</v>
      </c>
      <c r="P32">
        <v>1</v>
      </c>
      <c r="Q32">
        <v>0</v>
      </c>
      <c r="R32" s="54">
        <v>1</v>
      </c>
      <c r="S32">
        <v>1</v>
      </c>
      <c r="T32">
        <f t="shared" si="11"/>
        <v>0</v>
      </c>
      <c r="U32">
        <v>1</v>
      </c>
      <c r="V32">
        <v>1</v>
      </c>
      <c r="W32">
        <f t="shared" si="12"/>
        <v>0</v>
      </c>
      <c r="X32">
        <f t="shared" si="13"/>
        <v>1</v>
      </c>
      <c r="Y32">
        <v>1</v>
      </c>
      <c r="Z32">
        <v>1</v>
      </c>
      <c r="AA32">
        <v>1</v>
      </c>
      <c r="AB32">
        <v>1</v>
      </c>
      <c r="AC32">
        <v>1</v>
      </c>
      <c r="AD32">
        <v>1</v>
      </c>
      <c r="AE32">
        <v>1</v>
      </c>
      <c r="AF32">
        <f t="shared" si="14"/>
        <v>1</v>
      </c>
      <c r="AG32">
        <v>1</v>
      </c>
      <c r="AH32">
        <f t="shared" si="15"/>
        <v>1</v>
      </c>
      <c r="AI32">
        <v>1</v>
      </c>
      <c r="AJ32">
        <v>1</v>
      </c>
      <c r="AK32">
        <f t="shared" si="16"/>
        <v>1</v>
      </c>
      <c r="AL32">
        <v>1</v>
      </c>
      <c r="AM32">
        <v>1</v>
      </c>
      <c r="AN32">
        <v>1</v>
      </c>
      <c r="AO32">
        <v>1</v>
      </c>
      <c r="AP32">
        <v>1</v>
      </c>
      <c r="AQ32">
        <v>1</v>
      </c>
      <c r="AR32">
        <v>1</v>
      </c>
      <c r="AS32">
        <v>1</v>
      </c>
      <c r="AT32" s="51">
        <v>1</v>
      </c>
      <c r="AU32">
        <f t="shared" si="17"/>
        <v>82.390000000000015</v>
      </c>
      <c r="AV32">
        <f t="shared" si="18"/>
        <v>3.7550000000000026</v>
      </c>
      <c r="AW32" s="54">
        <f t="shared" si="19"/>
        <v>7.6949999999999967</v>
      </c>
      <c r="AX32">
        <f t="shared" si="20"/>
        <v>4.3537500000000016</v>
      </c>
      <c r="AY32" s="52">
        <v>1</v>
      </c>
      <c r="AZ32" s="52">
        <v>1</v>
      </c>
      <c r="BA32" s="52">
        <v>1</v>
      </c>
      <c r="BB32">
        <v>2</v>
      </c>
      <c r="BG32">
        <f t="shared" si="3"/>
        <v>125</v>
      </c>
      <c r="BH32" s="11">
        <f t="shared" si="21"/>
        <v>2.7777777777777779E-5</v>
      </c>
    </row>
    <row r="33" spans="6:60" x14ac:dyDescent="0.2">
      <c r="F33">
        <f t="shared" si="4"/>
        <v>0</v>
      </c>
      <c r="G33">
        <f t="shared" si="5"/>
        <v>0</v>
      </c>
      <c r="H33">
        <f t="shared" si="6"/>
        <v>0</v>
      </c>
      <c r="I33" s="54">
        <f t="shared" si="7"/>
        <v>0</v>
      </c>
      <c r="K33">
        <f t="shared" si="8"/>
        <v>0</v>
      </c>
      <c r="L33">
        <f t="shared" si="9"/>
        <v>0</v>
      </c>
      <c r="M33" s="2">
        <f t="shared" si="10"/>
        <v>0</v>
      </c>
      <c r="T33">
        <f t="shared" si="11"/>
        <v>0</v>
      </c>
      <c r="W33">
        <f t="shared" si="12"/>
        <v>0</v>
      </c>
      <c r="X33">
        <f t="shared" si="13"/>
        <v>0</v>
      </c>
      <c r="AF33">
        <f t="shared" si="14"/>
        <v>0</v>
      </c>
      <c r="AH33">
        <f t="shared" si="15"/>
        <v>0</v>
      </c>
      <c r="AK33">
        <f t="shared" si="16"/>
        <v>0</v>
      </c>
      <c r="AT33" s="51"/>
      <c r="AU33">
        <f t="shared" si="17"/>
        <v>0</v>
      </c>
      <c r="AV33">
        <f t="shared" si="18"/>
        <v>0</v>
      </c>
      <c r="AW33" s="54">
        <f t="shared" si="19"/>
        <v>0</v>
      </c>
      <c r="AX33">
        <f t="shared" si="20"/>
        <v>0</v>
      </c>
      <c r="AY33" s="52"/>
      <c r="AZ33" s="52"/>
      <c r="BA33" s="52"/>
      <c r="BG33">
        <f t="shared" ref="BG33:BG66" si="22">IF(E33=0,0,AF33/E33*1000)</f>
        <v>0</v>
      </c>
      <c r="BH33" s="11">
        <f t="shared" si="21"/>
        <v>0</v>
      </c>
    </row>
    <row r="34" spans="6:60" x14ac:dyDescent="0.2">
      <c r="F34">
        <f t="shared" si="4"/>
        <v>0</v>
      </c>
      <c r="G34">
        <f t="shared" si="5"/>
        <v>0</v>
      </c>
      <c r="H34">
        <f t="shared" si="6"/>
        <v>0</v>
      </c>
      <c r="I34" s="54">
        <f t="shared" si="7"/>
        <v>0</v>
      </c>
      <c r="K34">
        <f t="shared" si="8"/>
        <v>0</v>
      </c>
      <c r="L34">
        <f t="shared" si="9"/>
        <v>0</v>
      </c>
      <c r="M34" s="2">
        <f t="shared" si="10"/>
        <v>0</v>
      </c>
      <c r="T34">
        <f t="shared" si="11"/>
        <v>0</v>
      </c>
      <c r="W34">
        <f t="shared" si="12"/>
        <v>0</v>
      </c>
      <c r="X34">
        <f t="shared" si="13"/>
        <v>0</v>
      </c>
      <c r="AF34">
        <f t="shared" si="14"/>
        <v>0</v>
      </c>
      <c r="AH34">
        <f t="shared" si="15"/>
        <v>0</v>
      </c>
      <c r="AK34">
        <f t="shared" si="16"/>
        <v>0</v>
      </c>
      <c r="AT34" s="51"/>
      <c r="AU34">
        <f t="shared" si="17"/>
        <v>0</v>
      </c>
      <c r="AV34">
        <f t="shared" si="18"/>
        <v>0</v>
      </c>
      <c r="AW34" s="54">
        <f t="shared" si="19"/>
        <v>0</v>
      </c>
      <c r="AX34">
        <f t="shared" si="20"/>
        <v>0</v>
      </c>
      <c r="AY34" s="52"/>
      <c r="AZ34" s="52"/>
      <c r="BA34" s="52"/>
      <c r="BG34">
        <f t="shared" si="22"/>
        <v>0</v>
      </c>
      <c r="BH34" s="11">
        <f t="shared" si="21"/>
        <v>0</v>
      </c>
    </row>
    <row r="35" spans="6:60" x14ac:dyDescent="0.2">
      <c r="F35">
        <f t="shared" si="4"/>
        <v>0</v>
      </c>
      <c r="G35">
        <f t="shared" si="5"/>
        <v>0</v>
      </c>
      <c r="H35">
        <f t="shared" si="6"/>
        <v>0</v>
      </c>
      <c r="I35" s="54">
        <f t="shared" si="7"/>
        <v>0</v>
      </c>
      <c r="K35">
        <f t="shared" si="8"/>
        <v>0</v>
      </c>
      <c r="L35">
        <f t="shared" si="9"/>
        <v>0</v>
      </c>
      <c r="M35" s="2">
        <f t="shared" si="10"/>
        <v>0</v>
      </c>
      <c r="T35">
        <f t="shared" si="11"/>
        <v>0</v>
      </c>
      <c r="W35">
        <f t="shared" si="12"/>
        <v>0</v>
      </c>
      <c r="X35">
        <f t="shared" si="13"/>
        <v>0</v>
      </c>
      <c r="AF35">
        <f t="shared" si="14"/>
        <v>0</v>
      </c>
      <c r="AH35">
        <f t="shared" si="15"/>
        <v>0</v>
      </c>
      <c r="AK35">
        <f t="shared" si="16"/>
        <v>0</v>
      </c>
      <c r="AT35" s="51"/>
      <c r="AU35">
        <f t="shared" si="17"/>
        <v>0</v>
      </c>
      <c r="AV35">
        <f t="shared" si="18"/>
        <v>0</v>
      </c>
      <c r="AW35" s="54">
        <f t="shared" si="19"/>
        <v>0</v>
      </c>
      <c r="AX35">
        <f t="shared" si="20"/>
        <v>0</v>
      </c>
      <c r="AY35" s="52"/>
      <c r="AZ35" s="52"/>
      <c r="BA35" s="52"/>
      <c r="BG35">
        <f t="shared" si="22"/>
        <v>0</v>
      </c>
      <c r="BH35" s="11">
        <f t="shared" si="21"/>
        <v>0</v>
      </c>
    </row>
    <row r="36" spans="6:60" x14ac:dyDescent="0.2">
      <c r="F36">
        <f t="shared" si="4"/>
        <v>0</v>
      </c>
      <c r="G36">
        <f t="shared" si="5"/>
        <v>0</v>
      </c>
      <c r="H36">
        <f t="shared" si="6"/>
        <v>0</v>
      </c>
      <c r="I36" s="54">
        <f t="shared" si="7"/>
        <v>0</v>
      </c>
      <c r="K36">
        <f t="shared" si="8"/>
        <v>0</v>
      </c>
      <c r="L36">
        <f t="shared" si="9"/>
        <v>0</v>
      </c>
      <c r="M36" s="2">
        <f t="shared" si="10"/>
        <v>0</v>
      </c>
      <c r="T36">
        <f t="shared" si="11"/>
        <v>0</v>
      </c>
      <c r="W36">
        <f t="shared" si="12"/>
        <v>0</v>
      </c>
      <c r="X36">
        <f t="shared" si="13"/>
        <v>0</v>
      </c>
      <c r="AF36">
        <f t="shared" si="14"/>
        <v>0</v>
      </c>
      <c r="AH36">
        <f t="shared" si="15"/>
        <v>0</v>
      </c>
      <c r="AK36">
        <f t="shared" si="16"/>
        <v>0</v>
      </c>
      <c r="AT36" s="51"/>
      <c r="AU36">
        <f t="shared" si="17"/>
        <v>0</v>
      </c>
      <c r="AV36">
        <f t="shared" si="18"/>
        <v>0</v>
      </c>
      <c r="AW36" s="54">
        <f t="shared" si="19"/>
        <v>0</v>
      </c>
      <c r="AX36">
        <f t="shared" si="20"/>
        <v>0</v>
      </c>
      <c r="AY36" s="52"/>
      <c r="AZ36" s="52"/>
      <c r="BA36" s="52"/>
      <c r="BG36">
        <f t="shared" si="22"/>
        <v>0</v>
      </c>
      <c r="BH36" s="11">
        <f t="shared" si="21"/>
        <v>0</v>
      </c>
    </row>
    <row r="37" spans="6:60" x14ac:dyDescent="0.2">
      <c r="F37">
        <f t="shared" si="4"/>
        <v>0</v>
      </c>
      <c r="G37">
        <f t="shared" si="5"/>
        <v>0</v>
      </c>
      <c r="H37">
        <f t="shared" si="6"/>
        <v>0</v>
      </c>
      <c r="I37" s="54">
        <f t="shared" si="7"/>
        <v>0</v>
      </c>
      <c r="K37">
        <f t="shared" si="8"/>
        <v>0</v>
      </c>
      <c r="L37">
        <f t="shared" si="9"/>
        <v>0</v>
      </c>
      <c r="M37" s="2">
        <f t="shared" si="10"/>
        <v>0</v>
      </c>
      <c r="T37">
        <f t="shared" si="11"/>
        <v>0</v>
      </c>
      <c r="W37">
        <f t="shared" si="12"/>
        <v>0</v>
      </c>
      <c r="X37">
        <f t="shared" si="13"/>
        <v>0</v>
      </c>
      <c r="AF37">
        <f t="shared" si="14"/>
        <v>0</v>
      </c>
      <c r="AH37">
        <f t="shared" si="15"/>
        <v>0</v>
      </c>
      <c r="AK37">
        <f t="shared" si="16"/>
        <v>0</v>
      </c>
      <c r="AT37" s="51"/>
      <c r="AU37">
        <f t="shared" si="17"/>
        <v>0</v>
      </c>
      <c r="AV37">
        <f t="shared" si="18"/>
        <v>0</v>
      </c>
      <c r="AW37" s="54">
        <f t="shared" si="19"/>
        <v>0</v>
      </c>
      <c r="AX37">
        <f t="shared" si="20"/>
        <v>0</v>
      </c>
      <c r="AY37" s="52"/>
      <c r="AZ37" s="52"/>
      <c r="BA37" s="52"/>
      <c r="BG37">
        <f t="shared" si="22"/>
        <v>0</v>
      </c>
      <c r="BH37" s="11">
        <f t="shared" si="21"/>
        <v>0</v>
      </c>
    </row>
    <row r="38" spans="6:60" x14ac:dyDescent="0.2">
      <c r="F38">
        <f t="shared" si="4"/>
        <v>0</v>
      </c>
      <c r="G38">
        <f t="shared" si="5"/>
        <v>0</v>
      </c>
      <c r="H38">
        <f t="shared" si="6"/>
        <v>0</v>
      </c>
      <c r="I38" s="54">
        <f t="shared" si="7"/>
        <v>0</v>
      </c>
      <c r="K38">
        <f t="shared" si="8"/>
        <v>0</v>
      </c>
      <c r="L38">
        <f t="shared" si="9"/>
        <v>0</v>
      </c>
      <c r="M38" s="2">
        <f t="shared" si="10"/>
        <v>0</v>
      </c>
      <c r="T38">
        <f t="shared" si="11"/>
        <v>0</v>
      </c>
      <c r="W38">
        <f t="shared" si="12"/>
        <v>0</v>
      </c>
      <c r="X38">
        <f t="shared" si="13"/>
        <v>0</v>
      </c>
      <c r="AF38">
        <f t="shared" si="14"/>
        <v>0</v>
      </c>
      <c r="AH38">
        <f t="shared" si="15"/>
        <v>0</v>
      </c>
      <c r="AK38">
        <f t="shared" si="16"/>
        <v>0</v>
      </c>
      <c r="AT38" s="51"/>
      <c r="AU38">
        <f t="shared" si="17"/>
        <v>0</v>
      </c>
      <c r="AV38">
        <f t="shared" si="18"/>
        <v>0</v>
      </c>
      <c r="AW38" s="54">
        <f t="shared" si="19"/>
        <v>0</v>
      </c>
      <c r="AX38">
        <f t="shared" si="20"/>
        <v>0</v>
      </c>
      <c r="AY38" s="52"/>
      <c r="AZ38" s="52"/>
      <c r="BA38" s="52"/>
      <c r="BG38">
        <f t="shared" si="22"/>
        <v>0</v>
      </c>
      <c r="BH38" s="11">
        <f t="shared" si="21"/>
        <v>0</v>
      </c>
    </row>
    <row r="39" spans="6:60" x14ac:dyDescent="0.2">
      <c r="F39">
        <f t="shared" si="4"/>
        <v>0</v>
      </c>
      <c r="G39">
        <f t="shared" si="5"/>
        <v>0</v>
      </c>
      <c r="H39">
        <f t="shared" si="6"/>
        <v>0</v>
      </c>
      <c r="I39" s="54">
        <f t="shared" si="7"/>
        <v>0</v>
      </c>
      <c r="K39">
        <f t="shared" si="8"/>
        <v>0</v>
      </c>
      <c r="L39">
        <f t="shared" si="9"/>
        <v>0</v>
      </c>
      <c r="M39" s="2">
        <f t="shared" si="10"/>
        <v>0</v>
      </c>
      <c r="T39">
        <f t="shared" si="11"/>
        <v>0</v>
      </c>
      <c r="W39">
        <f t="shared" si="12"/>
        <v>0</v>
      </c>
      <c r="X39">
        <f t="shared" si="13"/>
        <v>0</v>
      </c>
      <c r="AF39">
        <f t="shared" si="14"/>
        <v>0</v>
      </c>
      <c r="AH39">
        <f t="shared" si="15"/>
        <v>0</v>
      </c>
      <c r="AK39">
        <f t="shared" si="16"/>
        <v>0</v>
      </c>
      <c r="AT39" s="51"/>
      <c r="AU39">
        <f t="shared" si="17"/>
        <v>0</v>
      </c>
      <c r="AV39">
        <f t="shared" si="18"/>
        <v>0</v>
      </c>
      <c r="AW39" s="54">
        <f t="shared" si="19"/>
        <v>0</v>
      </c>
      <c r="AX39">
        <f t="shared" si="20"/>
        <v>0</v>
      </c>
      <c r="AY39" s="52"/>
      <c r="AZ39" s="52"/>
      <c r="BA39" s="52"/>
      <c r="BG39">
        <f t="shared" si="22"/>
        <v>0</v>
      </c>
      <c r="BH39" s="11">
        <f t="shared" si="21"/>
        <v>0</v>
      </c>
    </row>
    <row r="40" spans="6:60" x14ac:dyDescent="0.2">
      <c r="F40">
        <f t="shared" si="4"/>
        <v>0</v>
      </c>
      <c r="G40">
        <f t="shared" si="5"/>
        <v>0</v>
      </c>
      <c r="H40">
        <f t="shared" si="6"/>
        <v>0</v>
      </c>
      <c r="I40" s="54">
        <f t="shared" si="7"/>
        <v>0</v>
      </c>
      <c r="K40">
        <f t="shared" si="8"/>
        <v>0</v>
      </c>
      <c r="L40">
        <f t="shared" si="9"/>
        <v>0</v>
      </c>
      <c r="M40" s="2">
        <f t="shared" si="10"/>
        <v>0</v>
      </c>
      <c r="T40">
        <f t="shared" si="11"/>
        <v>0</v>
      </c>
      <c r="W40">
        <f t="shared" si="12"/>
        <v>0</v>
      </c>
      <c r="X40">
        <f t="shared" si="13"/>
        <v>0</v>
      </c>
      <c r="AF40">
        <f t="shared" si="14"/>
        <v>0</v>
      </c>
      <c r="AH40">
        <f t="shared" si="15"/>
        <v>0</v>
      </c>
      <c r="AK40">
        <f t="shared" si="16"/>
        <v>0</v>
      </c>
      <c r="AT40" s="51"/>
      <c r="AU40">
        <f t="shared" si="17"/>
        <v>0</v>
      </c>
      <c r="AV40">
        <f t="shared" si="18"/>
        <v>0</v>
      </c>
      <c r="AW40" s="54">
        <f t="shared" si="19"/>
        <v>0</v>
      </c>
      <c r="AX40">
        <f t="shared" si="20"/>
        <v>0</v>
      </c>
      <c r="AY40" s="52"/>
      <c r="AZ40" s="52"/>
      <c r="BA40" s="52"/>
      <c r="BG40">
        <f t="shared" si="22"/>
        <v>0</v>
      </c>
      <c r="BH40" s="11">
        <f t="shared" si="21"/>
        <v>0</v>
      </c>
    </row>
    <row r="41" spans="6:60" x14ac:dyDescent="0.2">
      <c r="F41">
        <f t="shared" si="4"/>
        <v>0</v>
      </c>
      <c r="G41">
        <f t="shared" si="5"/>
        <v>0</v>
      </c>
      <c r="H41">
        <f t="shared" si="6"/>
        <v>0</v>
      </c>
      <c r="I41" s="54">
        <f t="shared" si="7"/>
        <v>0</v>
      </c>
      <c r="K41">
        <f t="shared" si="8"/>
        <v>0</v>
      </c>
      <c r="L41">
        <f t="shared" si="9"/>
        <v>0</v>
      </c>
      <c r="M41" s="2">
        <f t="shared" si="10"/>
        <v>0</v>
      </c>
      <c r="T41">
        <f t="shared" si="11"/>
        <v>0</v>
      </c>
      <c r="W41">
        <f t="shared" si="12"/>
        <v>0</v>
      </c>
      <c r="X41">
        <f t="shared" si="13"/>
        <v>0</v>
      </c>
      <c r="AF41">
        <f t="shared" si="14"/>
        <v>0</v>
      </c>
      <c r="AH41">
        <f t="shared" si="15"/>
        <v>0</v>
      </c>
      <c r="AK41">
        <f t="shared" si="16"/>
        <v>0</v>
      </c>
      <c r="AT41" s="51"/>
      <c r="AU41">
        <f t="shared" si="17"/>
        <v>0</v>
      </c>
      <c r="AV41">
        <f t="shared" si="18"/>
        <v>0</v>
      </c>
      <c r="AW41" s="54">
        <f t="shared" si="19"/>
        <v>0</v>
      </c>
      <c r="AX41">
        <f t="shared" si="20"/>
        <v>0</v>
      </c>
      <c r="AY41" s="52"/>
      <c r="AZ41" s="52"/>
      <c r="BA41" s="52"/>
      <c r="BG41">
        <f t="shared" si="22"/>
        <v>0</v>
      </c>
      <c r="BH41" s="11">
        <f t="shared" si="21"/>
        <v>0</v>
      </c>
    </row>
    <row r="42" spans="6:60" x14ac:dyDescent="0.2">
      <c r="F42">
        <f t="shared" si="4"/>
        <v>0</v>
      </c>
      <c r="G42">
        <f t="shared" si="5"/>
        <v>0</v>
      </c>
      <c r="H42">
        <f t="shared" si="6"/>
        <v>0</v>
      </c>
      <c r="I42" s="54">
        <f t="shared" si="7"/>
        <v>0</v>
      </c>
      <c r="K42">
        <f t="shared" si="8"/>
        <v>0</v>
      </c>
      <c r="L42">
        <f t="shared" si="9"/>
        <v>0</v>
      </c>
      <c r="M42" s="2">
        <f t="shared" si="10"/>
        <v>0</v>
      </c>
      <c r="T42">
        <f t="shared" si="11"/>
        <v>0</v>
      </c>
      <c r="W42">
        <f t="shared" si="12"/>
        <v>0</v>
      </c>
      <c r="X42">
        <f t="shared" si="13"/>
        <v>0</v>
      </c>
      <c r="AF42">
        <f t="shared" si="14"/>
        <v>0</v>
      </c>
      <c r="AH42">
        <f t="shared" si="15"/>
        <v>0</v>
      </c>
      <c r="AK42">
        <f t="shared" si="16"/>
        <v>0</v>
      </c>
      <c r="AT42" s="51"/>
      <c r="AU42">
        <f t="shared" si="17"/>
        <v>0</v>
      </c>
      <c r="AV42">
        <f t="shared" si="18"/>
        <v>0</v>
      </c>
      <c r="AW42" s="54">
        <f t="shared" si="19"/>
        <v>0</v>
      </c>
      <c r="AX42">
        <f t="shared" si="20"/>
        <v>0</v>
      </c>
      <c r="AY42" s="52"/>
      <c r="AZ42" s="52"/>
      <c r="BA42" s="52"/>
      <c r="BG42">
        <f t="shared" si="22"/>
        <v>0</v>
      </c>
      <c r="BH42" s="11">
        <f t="shared" si="21"/>
        <v>0</v>
      </c>
    </row>
    <row r="43" spans="6:60" x14ac:dyDescent="0.2">
      <c r="F43">
        <f t="shared" si="4"/>
        <v>0</v>
      </c>
      <c r="G43">
        <f t="shared" si="5"/>
        <v>0</v>
      </c>
      <c r="H43">
        <f t="shared" si="6"/>
        <v>0</v>
      </c>
      <c r="I43" s="54">
        <f t="shared" si="7"/>
        <v>0</v>
      </c>
      <c r="K43">
        <f t="shared" si="8"/>
        <v>0</v>
      </c>
      <c r="L43">
        <f t="shared" si="9"/>
        <v>0</v>
      </c>
      <c r="M43" s="2">
        <f t="shared" si="10"/>
        <v>0</v>
      </c>
      <c r="T43">
        <f t="shared" si="11"/>
        <v>0</v>
      </c>
      <c r="W43">
        <f t="shared" si="12"/>
        <v>0</v>
      </c>
      <c r="X43">
        <f t="shared" si="13"/>
        <v>0</v>
      </c>
      <c r="AF43">
        <f t="shared" si="14"/>
        <v>0</v>
      </c>
      <c r="AH43">
        <f t="shared" si="15"/>
        <v>0</v>
      </c>
      <c r="AK43">
        <f t="shared" si="16"/>
        <v>0</v>
      </c>
      <c r="AT43" s="51"/>
      <c r="AU43">
        <f t="shared" si="17"/>
        <v>0</v>
      </c>
      <c r="AV43">
        <f t="shared" si="18"/>
        <v>0</v>
      </c>
      <c r="AW43" s="54">
        <f t="shared" si="19"/>
        <v>0</v>
      </c>
      <c r="AX43">
        <f t="shared" si="20"/>
        <v>0</v>
      </c>
      <c r="AY43" s="52"/>
      <c r="AZ43" s="52"/>
      <c r="BA43" s="52"/>
      <c r="BG43">
        <f t="shared" si="22"/>
        <v>0</v>
      </c>
      <c r="BH43" s="11">
        <f t="shared" si="21"/>
        <v>0</v>
      </c>
    </row>
    <row r="44" spans="6:60" x14ac:dyDescent="0.2">
      <c r="F44">
        <f t="shared" si="4"/>
        <v>0</v>
      </c>
      <c r="G44">
        <f t="shared" si="5"/>
        <v>0</v>
      </c>
      <c r="H44">
        <f t="shared" si="6"/>
        <v>0</v>
      </c>
      <c r="I44" s="54">
        <f t="shared" si="7"/>
        <v>0</v>
      </c>
      <c r="K44">
        <f t="shared" si="8"/>
        <v>0</v>
      </c>
      <c r="L44">
        <f t="shared" si="9"/>
        <v>0</v>
      </c>
      <c r="M44" s="2">
        <f t="shared" si="10"/>
        <v>0</v>
      </c>
      <c r="T44">
        <f t="shared" si="11"/>
        <v>0</v>
      </c>
      <c r="W44">
        <f t="shared" si="12"/>
        <v>0</v>
      </c>
      <c r="X44">
        <f t="shared" si="13"/>
        <v>0</v>
      </c>
      <c r="AF44">
        <f t="shared" si="14"/>
        <v>0</v>
      </c>
      <c r="AH44">
        <f t="shared" si="15"/>
        <v>0</v>
      </c>
      <c r="AK44">
        <f t="shared" si="16"/>
        <v>0</v>
      </c>
      <c r="AT44" s="51"/>
      <c r="AU44">
        <f t="shared" si="17"/>
        <v>0</v>
      </c>
      <c r="AV44">
        <f t="shared" si="18"/>
        <v>0</v>
      </c>
      <c r="AW44" s="54">
        <f t="shared" si="19"/>
        <v>0</v>
      </c>
      <c r="AX44">
        <f t="shared" si="20"/>
        <v>0</v>
      </c>
      <c r="AY44" s="52"/>
      <c r="AZ44" s="52"/>
      <c r="BA44" s="52"/>
      <c r="BG44">
        <f t="shared" si="22"/>
        <v>0</v>
      </c>
      <c r="BH44" s="11">
        <f t="shared" si="21"/>
        <v>0</v>
      </c>
    </row>
    <row r="45" spans="6:60" x14ac:dyDescent="0.2">
      <c r="F45">
        <f t="shared" si="4"/>
        <v>0</v>
      </c>
      <c r="G45">
        <f t="shared" si="5"/>
        <v>0</v>
      </c>
      <c r="H45">
        <f t="shared" si="6"/>
        <v>0</v>
      </c>
      <c r="I45" s="54">
        <f t="shared" si="7"/>
        <v>0</v>
      </c>
      <c r="K45">
        <f t="shared" si="8"/>
        <v>0</v>
      </c>
      <c r="L45">
        <f t="shared" si="9"/>
        <v>0</v>
      </c>
      <c r="M45" s="2">
        <f t="shared" si="10"/>
        <v>0</v>
      </c>
      <c r="T45">
        <f t="shared" si="11"/>
        <v>0</v>
      </c>
      <c r="W45">
        <f t="shared" si="12"/>
        <v>0</v>
      </c>
      <c r="X45">
        <f t="shared" si="13"/>
        <v>0</v>
      </c>
      <c r="AF45">
        <f t="shared" si="14"/>
        <v>0</v>
      </c>
      <c r="AH45">
        <f t="shared" si="15"/>
        <v>0</v>
      </c>
      <c r="AK45">
        <f t="shared" si="16"/>
        <v>0</v>
      </c>
      <c r="AT45" s="51"/>
      <c r="AU45">
        <f t="shared" si="17"/>
        <v>0</v>
      </c>
      <c r="AV45">
        <f t="shared" si="18"/>
        <v>0</v>
      </c>
      <c r="AW45" s="54">
        <f t="shared" si="19"/>
        <v>0</v>
      </c>
      <c r="AX45">
        <f t="shared" si="20"/>
        <v>0</v>
      </c>
      <c r="AY45" s="52"/>
      <c r="AZ45" s="52"/>
      <c r="BA45" s="52"/>
      <c r="BG45">
        <f t="shared" si="22"/>
        <v>0</v>
      </c>
      <c r="BH45" s="11">
        <f t="shared" si="21"/>
        <v>0</v>
      </c>
    </row>
    <row r="46" spans="6:60" x14ac:dyDescent="0.2">
      <c r="F46">
        <f t="shared" si="4"/>
        <v>0</v>
      </c>
      <c r="G46">
        <f t="shared" si="5"/>
        <v>0</v>
      </c>
      <c r="H46">
        <f t="shared" si="6"/>
        <v>0</v>
      </c>
      <c r="I46" s="54">
        <f t="shared" si="7"/>
        <v>0</v>
      </c>
      <c r="K46">
        <f t="shared" si="8"/>
        <v>0</v>
      </c>
      <c r="L46">
        <f t="shared" si="9"/>
        <v>0</v>
      </c>
      <c r="M46" s="2">
        <f t="shared" si="10"/>
        <v>0</v>
      </c>
      <c r="T46">
        <f t="shared" si="11"/>
        <v>0</v>
      </c>
      <c r="W46">
        <f t="shared" si="12"/>
        <v>0</v>
      </c>
      <c r="X46">
        <f t="shared" si="13"/>
        <v>0</v>
      </c>
      <c r="AF46">
        <f t="shared" si="14"/>
        <v>0</v>
      </c>
      <c r="AH46">
        <f t="shared" si="15"/>
        <v>0</v>
      </c>
      <c r="AK46">
        <f t="shared" si="16"/>
        <v>0</v>
      </c>
      <c r="AT46" s="51"/>
      <c r="AU46">
        <f t="shared" si="17"/>
        <v>0</v>
      </c>
      <c r="AV46">
        <f t="shared" si="18"/>
        <v>0</v>
      </c>
      <c r="AW46" s="54">
        <f t="shared" si="19"/>
        <v>0</v>
      </c>
      <c r="AX46">
        <f t="shared" si="20"/>
        <v>0</v>
      </c>
      <c r="AY46" s="52"/>
      <c r="AZ46" s="52"/>
      <c r="BA46" s="52"/>
      <c r="BG46">
        <f t="shared" si="22"/>
        <v>0</v>
      </c>
      <c r="BH46" s="11">
        <f t="shared" si="21"/>
        <v>0</v>
      </c>
    </row>
    <row r="47" spans="6:60" x14ac:dyDescent="0.2">
      <c r="F47">
        <f t="shared" si="4"/>
        <v>0</v>
      </c>
      <c r="G47">
        <f t="shared" si="5"/>
        <v>0</v>
      </c>
      <c r="H47">
        <f t="shared" si="6"/>
        <v>0</v>
      </c>
      <c r="I47" s="54">
        <f t="shared" si="7"/>
        <v>0</v>
      </c>
      <c r="K47">
        <f t="shared" si="8"/>
        <v>0</v>
      </c>
      <c r="L47">
        <f t="shared" si="9"/>
        <v>0</v>
      </c>
      <c r="M47" s="2">
        <f t="shared" si="10"/>
        <v>0</v>
      </c>
      <c r="T47">
        <f t="shared" si="11"/>
        <v>0</v>
      </c>
      <c r="W47">
        <f t="shared" si="12"/>
        <v>0</v>
      </c>
      <c r="X47">
        <f t="shared" si="13"/>
        <v>0</v>
      </c>
      <c r="AF47">
        <f t="shared" si="14"/>
        <v>0</v>
      </c>
      <c r="AH47">
        <f t="shared" si="15"/>
        <v>0</v>
      </c>
      <c r="AK47">
        <f t="shared" si="16"/>
        <v>0</v>
      </c>
      <c r="AT47" s="51"/>
      <c r="AU47">
        <f t="shared" si="17"/>
        <v>0</v>
      </c>
      <c r="AV47">
        <f t="shared" si="18"/>
        <v>0</v>
      </c>
      <c r="AW47" s="54">
        <f t="shared" si="19"/>
        <v>0</v>
      </c>
      <c r="AX47">
        <f t="shared" si="20"/>
        <v>0</v>
      </c>
      <c r="AY47" s="52"/>
      <c r="AZ47" s="52"/>
      <c r="BA47" s="52"/>
      <c r="BG47">
        <f t="shared" si="22"/>
        <v>0</v>
      </c>
      <c r="BH47" s="11">
        <f t="shared" si="21"/>
        <v>0</v>
      </c>
    </row>
    <row r="48" spans="6:60" x14ac:dyDescent="0.2">
      <c r="F48">
        <f t="shared" si="4"/>
        <v>0</v>
      </c>
      <c r="G48">
        <f t="shared" si="5"/>
        <v>0</v>
      </c>
      <c r="H48">
        <f t="shared" si="6"/>
        <v>0</v>
      </c>
      <c r="I48" s="54">
        <f t="shared" si="7"/>
        <v>0</v>
      </c>
      <c r="K48">
        <f t="shared" si="8"/>
        <v>0</v>
      </c>
      <c r="L48">
        <f t="shared" si="9"/>
        <v>0</v>
      </c>
      <c r="M48" s="2">
        <f t="shared" si="10"/>
        <v>0</v>
      </c>
      <c r="T48">
        <f t="shared" si="11"/>
        <v>0</v>
      </c>
      <c r="W48">
        <f t="shared" si="12"/>
        <v>0</v>
      </c>
      <c r="X48">
        <f t="shared" si="13"/>
        <v>0</v>
      </c>
      <c r="AF48">
        <f t="shared" si="14"/>
        <v>0</v>
      </c>
      <c r="AH48">
        <f t="shared" si="15"/>
        <v>0</v>
      </c>
      <c r="AK48">
        <f t="shared" si="16"/>
        <v>0</v>
      </c>
      <c r="AT48" s="51"/>
      <c r="AU48">
        <f t="shared" si="17"/>
        <v>0</v>
      </c>
      <c r="AV48">
        <f t="shared" si="18"/>
        <v>0</v>
      </c>
      <c r="AW48" s="54">
        <f t="shared" si="19"/>
        <v>0</v>
      </c>
      <c r="AX48">
        <f t="shared" si="20"/>
        <v>0</v>
      </c>
      <c r="AY48" s="52"/>
      <c r="AZ48" s="52"/>
      <c r="BA48" s="52"/>
      <c r="BG48">
        <f t="shared" si="22"/>
        <v>0</v>
      </c>
      <c r="BH48" s="11">
        <f t="shared" si="21"/>
        <v>0</v>
      </c>
    </row>
    <row r="49" spans="6:60" x14ac:dyDescent="0.2">
      <c r="F49">
        <f t="shared" si="4"/>
        <v>0</v>
      </c>
      <c r="G49">
        <f t="shared" si="5"/>
        <v>0</v>
      </c>
      <c r="H49">
        <f t="shared" si="6"/>
        <v>0</v>
      </c>
      <c r="I49" s="54">
        <f t="shared" si="7"/>
        <v>0</v>
      </c>
      <c r="K49">
        <f t="shared" si="8"/>
        <v>0</v>
      </c>
      <c r="L49">
        <f t="shared" si="9"/>
        <v>0</v>
      </c>
      <c r="M49" s="2">
        <f t="shared" si="10"/>
        <v>0</v>
      </c>
      <c r="T49">
        <f t="shared" si="11"/>
        <v>0</v>
      </c>
      <c r="W49">
        <f t="shared" si="12"/>
        <v>0</v>
      </c>
      <c r="X49">
        <f t="shared" si="13"/>
        <v>0</v>
      </c>
      <c r="AF49">
        <f t="shared" si="14"/>
        <v>0</v>
      </c>
      <c r="AH49">
        <f t="shared" si="15"/>
        <v>0</v>
      </c>
      <c r="AK49">
        <f t="shared" si="16"/>
        <v>0</v>
      </c>
      <c r="AT49" s="51"/>
      <c r="AU49">
        <f t="shared" si="17"/>
        <v>0</v>
      </c>
      <c r="AV49">
        <f t="shared" si="18"/>
        <v>0</v>
      </c>
      <c r="AW49" s="54">
        <f t="shared" si="19"/>
        <v>0</v>
      </c>
      <c r="AX49">
        <f t="shared" si="20"/>
        <v>0</v>
      </c>
      <c r="AY49" s="52"/>
      <c r="AZ49" s="52"/>
      <c r="BA49" s="52"/>
      <c r="BG49">
        <f t="shared" si="22"/>
        <v>0</v>
      </c>
      <c r="BH49" s="11">
        <f t="shared" si="21"/>
        <v>0</v>
      </c>
    </row>
    <row r="50" spans="6:60" x14ac:dyDescent="0.2">
      <c r="F50">
        <f t="shared" si="4"/>
        <v>0</v>
      </c>
      <c r="G50">
        <f t="shared" si="5"/>
        <v>0</v>
      </c>
      <c r="H50">
        <f t="shared" si="6"/>
        <v>0</v>
      </c>
      <c r="I50" s="54">
        <f t="shared" si="7"/>
        <v>0</v>
      </c>
      <c r="K50">
        <f t="shared" si="8"/>
        <v>0</v>
      </c>
      <c r="L50">
        <f t="shared" si="9"/>
        <v>0</v>
      </c>
      <c r="M50" s="2">
        <f t="shared" si="10"/>
        <v>0</v>
      </c>
      <c r="T50">
        <f t="shared" si="11"/>
        <v>0</v>
      </c>
      <c r="W50">
        <f t="shared" si="12"/>
        <v>0</v>
      </c>
      <c r="X50">
        <f t="shared" si="13"/>
        <v>0</v>
      </c>
      <c r="AF50">
        <f t="shared" si="14"/>
        <v>0</v>
      </c>
      <c r="AH50">
        <f t="shared" si="15"/>
        <v>0</v>
      </c>
      <c r="AK50">
        <f t="shared" si="16"/>
        <v>0</v>
      </c>
      <c r="AT50" s="51"/>
      <c r="AU50">
        <f t="shared" si="17"/>
        <v>0</v>
      </c>
      <c r="AV50">
        <f t="shared" si="18"/>
        <v>0</v>
      </c>
      <c r="AW50" s="54">
        <f t="shared" si="19"/>
        <v>0</v>
      </c>
      <c r="AX50">
        <f t="shared" si="20"/>
        <v>0</v>
      </c>
      <c r="AY50" s="52"/>
      <c r="AZ50" s="52"/>
      <c r="BA50" s="52"/>
      <c r="BG50">
        <f t="shared" si="22"/>
        <v>0</v>
      </c>
      <c r="BH50" s="11">
        <f t="shared" si="21"/>
        <v>0</v>
      </c>
    </row>
    <row r="51" spans="6:60" x14ac:dyDescent="0.2">
      <c r="F51">
        <f t="shared" si="4"/>
        <v>0</v>
      </c>
      <c r="G51">
        <f t="shared" si="5"/>
        <v>0</v>
      </c>
      <c r="H51">
        <f t="shared" si="6"/>
        <v>0</v>
      </c>
      <c r="I51" s="54">
        <f t="shared" si="7"/>
        <v>0</v>
      </c>
      <c r="K51">
        <f t="shared" si="8"/>
        <v>0</v>
      </c>
      <c r="L51">
        <f t="shared" si="9"/>
        <v>0</v>
      </c>
      <c r="M51" s="2">
        <f t="shared" si="10"/>
        <v>0</v>
      </c>
      <c r="T51">
        <f t="shared" si="11"/>
        <v>0</v>
      </c>
      <c r="W51">
        <f t="shared" si="12"/>
        <v>0</v>
      </c>
      <c r="X51">
        <f t="shared" si="13"/>
        <v>0</v>
      </c>
      <c r="AF51">
        <f t="shared" si="14"/>
        <v>0</v>
      </c>
      <c r="AH51">
        <f t="shared" si="15"/>
        <v>0</v>
      </c>
      <c r="AK51">
        <f t="shared" si="16"/>
        <v>0</v>
      </c>
      <c r="AT51" s="51"/>
      <c r="AU51">
        <f t="shared" si="17"/>
        <v>0</v>
      </c>
      <c r="AV51">
        <f t="shared" si="18"/>
        <v>0</v>
      </c>
      <c r="AW51" s="54">
        <f t="shared" si="19"/>
        <v>0</v>
      </c>
      <c r="AX51">
        <f t="shared" si="20"/>
        <v>0</v>
      </c>
      <c r="AY51" s="52"/>
      <c r="AZ51" s="52"/>
      <c r="BA51" s="52"/>
      <c r="BG51">
        <f t="shared" si="22"/>
        <v>0</v>
      </c>
      <c r="BH51" s="11">
        <f t="shared" si="21"/>
        <v>0</v>
      </c>
    </row>
    <row r="52" spans="6:60" x14ac:dyDescent="0.2">
      <c r="F52">
        <f t="shared" si="4"/>
        <v>0</v>
      </c>
      <c r="G52">
        <f t="shared" si="5"/>
        <v>0</v>
      </c>
      <c r="H52">
        <f t="shared" si="6"/>
        <v>0</v>
      </c>
      <c r="I52" s="54">
        <f t="shared" si="7"/>
        <v>0</v>
      </c>
      <c r="K52">
        <f t="shared" si="8"/>
        <v>0</v>
      </c>
      <c r="L52">
        <f t="shared" si="9"/>
        <v>0</v>
      </c>
      <c r="M52" s="2">
        <f t="shared" si="10"/>
        <v>0</v>
      </c>
      <c r="T52">
        <f t="shared" si="11"/>
        <v>0</v>
      </c>
      <c r="W52">
        <f t="shared" si="12"/>
        <v>0</v>
      </c>
      <c r="X52">
        <f t="shared" si="13"/>
        <v>0</v>
      </c>
      <c r="AF52">
        <f t="shared" si="14"/>
        <v>0</v>
      </c>
      <c r="AH52">
        <f t="shared" si="15"/>
        <v>0</v>
      </c>
      <c r="AK52">
        <f t="shared" si="16"/>
        <v>0</v>
      </c>
      <c r="AT52" s="51"/>
      <c r="AU52">
        <f t="shared" si="17"/>
        <v>0</v>
      </c>
      <c r="AV52">
        <f t="shared" si="18"/>
        <v>0</v>
      </c>
      <c r="AW52" s="54">
        <f t="shared" si="19"/>
        <v>0</v>
      </c>
      <c r="AX52">
        <f t="shared" si="20"/>
        <v>0</v>
      </c>
      <c r="AY52" s="52"/>
      <c r="AZ52" s="52"/>
      <c r="BA52" s="52"/>
      <c r="BG52">
        <f t="shared" si="22"/>
        <v>0</v>
      </c>
      <c r="BH52" s="11">
        <f t="shared" si="21"/>
        <v>0</v>
      </c>
    </row>
    <row r="53" spans="6:60" x14ac:dyDescent="0.2">
      <c r="F53">
        <f t="shared" si="4"/>
        <v>0</v>
      </c>
      <c r="G53">
        <f t="shared" si="5"/>
        <v>0</v>
      </c>
      <c r="H53">
        <f t="shared" si="6"/>
        <v>0</v>
      </c>
      <c r="I53" s="54">
        <f t="shared" si="7"/>
        <v>0</v>
      </c>
      <c r="K53">
        <f t="shared" si="8"/>
        <v>0</v>
      </c>
      <c r="L53">
        <f t="shared" si="9"/>
        <v>0</v>
      </c>
      <c r="M53" s="2">
        <f t="shared" si="10"/>
        <v>0</v>
      </c>
      <c r="T53">
        <f t="shared" si="11"/>
        <v>0</v>
      </c>
      <c r="W53">
        <f t="shared" si="12"/>
        <v>0</v>
      </c>
      <c r="X53">
        <f t="shared" si="13"/>
        <v>0</v>
      </c>
      <c r="AF53">
        <f t="shared" si="14"/>
        <v>0</v>
      </c>
      <c r="AH53">
        <f t="shared" si="15"/>
        <v>0</v>
      </c>
      <c r="AK53">
        <f t="shared" si="16"/>
        <v>0</v>
      </c>
      <c r="AT53" s="51"/>
      <c r="AU53">
        <f t="shared" si="17"/>
        <v>0</v>
      </c>
      <c r="AV53">
        <f t="shared" si="18"/>
        <v>0</v>
      </c>
      <c r="AW53" s="54">
        <f t="shared" si="19"/>
        <v>0</v>
      </c>
      <c r="AX53">
        <f t="shared" si="20"/>
        <v>0</v>
      </c>
      <c r="AY53" s="52"/>
      <c r="AZ53" s="52"/>
      <c r="BA53" s="52"/>
      <c r="BG53">
        <f t="shared" si="22"/>
        <v>0</v>
      </c>
      <c r="BH53" s="11">
        <f t="shared" si="21"/>
        <v>0</v>
      </c>
    </row>
    <row r="54" spans="6:60" x14ac:dyDescent="0.2">
      <c r="F54">
        <f t="shared" si="4"/>
        <v>0</v>
      </c>
      <c r="G54">
        <f t="shared" si="5"/>
        <v>0</v>
      </c>
      <c r="H54">
        <f t="shared" si="6"/>
        <v>0</v>
      </c>
      <c r="I54" s="54">
        <f t="shared" si="7"/>
        <v>0</v>
      </c>
      <c r="K54">
        <f t="shared" si="8"/>
        <v>0</v>
      </c>
      <c r="L54">
        <f t="shared" si="9"/>
        <v>0</v>
      </c>
      <c r="M54" s="2">
        <f t="shared" si="10"/>
        <v>0</v>
      </c>
      <c r="T54">
        <f t="shared" si="11"/>
        <v>0</v>
      </c>
      <c r="W54">
        <f t="shared" si="12"/>
        <v>0</v>
      </c>
      <c r="X54">
        <f t="shared" si="13"/>
        <v>0</v>
      </c>
      <c r="AF54">
        <f t="shared" si="14"/>
        <v>0</v>
      </c>
      <c r="AH54">
        <f t="shared" si="15"/>
        <v>0</v>
      </c>
      <c r="AK54">
        <f t="shared" si="16"/>
        <v>0</v>
      </c>
      <c r="AT54" s="51"/>
      <c r="AU54">
        <f t="shared" si="17"/>
        <v>0</v>
      </c>
      <c r="AV54">
        <f t="shared" si="18"/>
        <v>0</v>
      </c>
      <c r="AW54" s="54">
        <f t="shared" si="19"/>
        <v>0</v>
      </c>
      <c r="AX54">
        <f t="shared" si="20"/>
        <v>0</v>
      </c>
      <c r="AY54" s="52"/>
      <c r="AZ54" s="52"/>
      <c r="BA54" s="52"/>
      <c r="BG54">
        <f t="shared" si="22"/>
        <v>0</v>
      </c>
      <c r="BH54" s="11">
        <f t="shared" si="21"/>
        <v>0</v>
      </c>
    </row>
    <row r="55" spans="6:60" x14ac:dyDescent="0.2">
      <c r="F55">
        <f t="shared" si="4"/>
        <v>0</v>
      </c>
      <c r="G55">
        <f t="shared" si="5"/>
        <v>0</v>
      </c>
      <c r="H55">
        <f t="shared" si="6"/>
        <v>0</v>
      </c>
      <c r="I55" s="54">
        <f t="shared" si="7"/>
        <v>0</v>
      </c>
      <c r="K55">
        <f t="shared" si="8"/>
        <v>0</v>
      </c>
      <c r="L55">
        <f t="shared" si="9"/>
        <v>0</v>
      </c>
      <c r="M55" s="2">
        <f t="shared" si="10"/>
        <v>0</v>
      </c>
      <c r="T55">
        <f t="shared" si="11"/>
        <v>0</v>
      </c>
      <c r="W55">
        <f t="shared" si="12"/>
        <v>0</v>
      </c>
      <c r="X55">
        <f t="shared" si="13"/>
        <v>0</v>
      </c>
      <c r="AF55">
        <f t="shared" si="14"/>
        <v>0</v>
      </c>
      <c r="AH55">
        <f t="shared" si="15"/>
        <v>0</v>
      </c>
      <c r="AK55">
        <f t="shared" si="16"/>
        <v>0</v>
      </c>
      <c r="AT55" s="51"/>
      <c r="AU55">
        <f t="shared" si="17"/>
        <v>0</v>
      </c>
      <c r="AV55">
        <f t="shared" si="18"/>
        <v>0</v>
      </c>
      <c r="AW55" s="54">
        <f t="shared" si="19"/>
        <v>0</v>
      </c>
      <c r="AX55">
        <f t="shared" si="20"/>
        <v>0</v>
      </c>
      <c r="AY55" s="52"/>
      <c r="AZ55" s="52"/>
      <c r="BA55" s="52"/>
      <c r="BG55">
        <f t="shared" si="22"/>
        <v>0</v>
      </c>
      <c r="BH55" s="11">
        <f t="shared" si="21"/>
        <v>0</v>
      </c>
    </row>
    <row r="56" spans="6:60" x14ac:dyDescent="0.2">
      <c r="F56">
        <f t="shared" si="4"/>
        <v>0</v>
      </c>
      <c r="G56">
        <f t="shared" si="5"/>
        <v>0</v>
      </c>
      <c r="H56">
        <f t="shared" si="6"/>
        <v>0</v>
      </c>
      <c r="I56" s="54">
        <f t="shared" si="7"/>
        <v>0</v>
      </c>
      <c r="K56">
        <f t="shared" si="8"/>
        <v>0</v>
      </c>
      <c r="L56">
        <f t="shared" si="9"/>
        <v>0</v>
      </c>
      <c r="M56" s="2">
        <f t="shared" si="10"/>
        <v>0</v>
      </c>
      <c r="T56">
        <f t="shared" si="11"/>
        <v>0</v>
      </c>
      <c r="W56">
        <f t="shared" si="12"/>
        <v>0</v>
      </c>
      <c r="X56">
        <f t="shared" si="13"/>
        <v>0</v>
      </c>
      <c r="AF56">
        <f t="shared" si="14"/>
        <v>0</v>
      </c>
      <c r="AH56">
        <f t="shared" si="15"/>
        <v>0</v>
      </c>
      <c r="AK56">
        <f t="shared" si="16"/>
        <v>0</v>
      </c>
      <c r="AT56" s="51"/>
      <c r="AU56">
        <f t="shared" si="17"/>
        <v>0</v>
      </c>
      <c r="AV56">
        <f t="shared" si="18"/>
        <v>0</v>
      </c>
      <c r="AW56" s="54">
        <f t="shared" si="19"/>
        <v>0</v>
      </c>
      <c r="AX56">
        <f t="shared" si="20"/>
        <v>0</v>
      </c>
      <c r="AY56" s="52"/>
      <c r="AZ56" s="52"/>
      <c r="BA56" s="52"/>
      <c r="BG56">
        <f t="shared" si="22"/>
        <v>0</v>
      </c>
      <c r="BH56" s="11">
        <f t="shared" si="21"/>
        <v>0</v>
      </c>
    </row>
    <row r="57" spans="6:60" x14ac:dyDescent="0.2">
      <c r="F57">
        <f t="shared" si="4"/>
        <v>0</v>
      </c>
      <c r="G57">
        <f t="shared" si="5"/>
        <v>0</v>
      </c>
      <c r="H57">
        <f t="shared" si="6"/>
        <v>0</v>
      </c>
      <c r="I57" s="54">
        <f t="shared" si="7"/>
        <v>0</v>
      </c>
      <c r="K57">
        <f t="shared" si="8"/>
        <v>0</v>
      </c>
      <c r="L57">
        <f t="shared" si="9"/>
        <v>0</v>
      </c>
      <c r="M57" s="2">
        <f t="shared" si="10"/>
        <v>0</v>
      </c>
      <c r="T57">
        <f t="shared" si="11"/>
        <v>0</v>
      </c>
      <c r="W57">
        <f t="shared" si="12"/>
        <v>0</v>
      </c>
      <c r="X57">
        <f t="shared" si="13"/>
        <v>0</v>
      </c>
      <c r="AF57">
        <f t="shared" si="14"/>
        <v>0</v>
      </c>
      <c r="AH57">
        <f t="shared" si="15"/>
        <v>0</v>
      </c>
      <c r="AK57">
        <f t="shared" si="16"/>
        <v>0</v>
      </c>
      <c r="AT57" s="51"/>
      <c r="AU57">
        <f t="shared" si="17"/>
        <v>0</v>
      </c>
      <c r="AV57">
        <f t="shared" si="18"/>
        <v>0</v>
      </c>
      <c r="AW57" s="54">
        <f t="shared" si="19"/>
        <v>0</v>
      </c>
      <c r="AX57">
        <f t="shared" si="20"/>
        <v>0</v>
      </c>
      <c r="AY57" s="52"/>
      <c r="AZ57" s="52"/>
      <c r="BA57" s="52"/>
      <c r="BG57">
        <f t="shared" si="22"/>
        <v>0</v>
      </c>
      <c r="BH57" s="11">
        <f t="shared" si="21"/>
        <v>0</v>
      </c>
    </row>
    <row r="58" spans="6:60" x14ac:dyDescent="0.2">
      <c r="F58">
        <f t="shared" si="4"/>
        <v>0</v>
      </c>
      <c r="G58">
        <f t="shared" si="5"/>
        <v>0</v>
      </c>
      <c r="H58">
        <f t="shared" si="6"/>
        <v>0</v>
      </c>
      <c r="I58" s="54">
        <f t="shared" si="7"/>
        <v>0</v>
      </c>
      <c r="K58">
        <f t="shared" si="8"/>
        <v>0</v>
      </c>
      <c r="L58">
        <f t="shared" si="9"/>
        <v>0</v>
      </c>
      <c r="M58" s="2">
        <f t="shared" si="10"/>
        <v>0</v>
      </c>
      <c r="T58">
        <f t="shared" si="11"/>
        <v>0</v>
      </c>
      <c r="W58">
        <f t="shared" si="12"/>
        <v>0</v>
      </c>
      <c r="X58">
        <f t="shared" si="13"/>
        <v>0</v>
      </c>
      <c r="AF58">
        <f t="shared" si="14"/>
        <v>0</v>
      </c>
      <c r="AH58">
        <f t="shared" si="15"/>
        <v>0</v>
      </c>
      <c r="AK58">
        <f t="shared" si="16"/>
        <v>0</v>
      </c>
      <c r="AT58" s="51"/>
      <c r="AU58">
        <f t="shared" si="17"/>
        <v>0</v>
      </c>
      <c r="AV58">
        <f t="shared" si="18"/>
        <v>0</v>
      </c>
      <c r="AW58" s="54">
        <f t="shared" si="19"/>
        <v>0</v>
      </c>
      <c r="AX58">
        <f t="shared" si="20"/>
        <v>0</v>
      </c>
      <c r="AY58" s="52"/>
      <c r="AZ58" s="52"/>
      <c r="BA58" s="52"/>
      <c r="BG58">
        <f t="shared" si="22"/>
        <v>0</v>
      </c>
      <c r="BH58" s="11">
        <f t="shared" si="21"/>
        <v>0</v>
      </c>
    </row>
    <row r="59" spans="6:60" x14ac:dyDescent="0.2">
      <c r="F59">
        <f t="shared" si="4"/>
        <v>0</v>
      </c>
      <c r="G59">
        <f t="shared" si="5"/>
        <v>0</v>
      </c>
      <c r="H59">
        <f t="shared" si="6"/>
        <v>0</v>
      </c>
      <c r="I59" s="54">
        <f t="shared" si="7"/>
        <v>0</v>
      </c>
      <c r="K59">
        <f t="shared" si="8"/>
        <v>0</v>
      </c>
      <c r="L59">
        <f t="shared" si="9"/>
        <v>0</v>
      </c>
      <c r="M59" s="2">
        <f t="shared" si="10"/>
        <v>0</v>
      </c>
      <c r="T59">
        <f t="shared" si="11"/>
        <v>0</v>
      </c>
      <c r="W59">
        <f t="shared" si="12"/>
        <v>0</v>
      </c>
      <c r="X59">
        <f t="shared" si="13"/>
        <v>0</v>
      </c>
      <c r="AF59">
        <f t="shared" si="14"/>
        <v>0</v>
      </c>
      <c r="AH59">
        <f t="shared" si="15"/>
        <v>0</v>
      </c>
      <c r="AK59">
        <f t="shared" si="16"/>
        <v>0</v>
      </c>
      <c r="AT59" s="51"/>
      <c r="AU59">
        <f t="shared" si="17"/>
        <v>0</v>
      </c>
      <c r="AV59">
        <f t="shared" si="18"/>
        <v>0</v>
      </c>
      <c r="AW59" s="54">
        <f t="shared" si="19"/>
        <v>0</v>
      </c>
      <c r="AX59">
        <f t="shared" si="20"/>
        <v>0</v>
      </c>
      <c r="AY59" s="52"/>
      <c r="AZ59" s="52"/>
      <c r="BA59" s="52"/>
      <c r="BG59">
        <f t="shared" si="22"/>
        <v>0</v>
      </c>
      <c r="BH59" s="11">
        <f t="shared" si="21"/>
        <v>0</v>
      </c>
    </row>
    <row r="60" spans="6:60" x14ac:dyDescent="0.2">
      <c r="F60">
        <f t="shared" si="4"/>
        <v>0</v>
      </c>
      <c r="G60">
        <f t="shared" si="5"/>
        <v>0</v>
      </c>
      <c r="H60">
        <f t="shared" si="6"/>
        <v>0</v>
      </c>
      <c r="I60" s="54">
        <f t="shared" si="7"/>
        <v>0</v>
      </c>
      <c r="K60">
        <f t="shared" si="8"/>
        <v>0</v>
      </c>
      <c r="L60">
        <f t="shared" si="9"/>
        <v>0</v>
      </c>
      <c r="M60" s="2">
        <f t="shared" si="10"/>
        <v>0</v>
      </c>
      <c r="T60">
        <f t="shared" si="11"/>
        <v>0</v>
      </c>
      <c r="W60">
        <f t="shared" si="12"/>
        <v>0</v>
      </c>
      <c r="X60">
        <f t="shared" si="13"/>
        <v>0</v>
      </c>
      <c r="AF60">
        <f t="shared" si="14"/>
        <v>0</v>
      </c>
      <c r="AH60">
        <f t="shared" si="15"/>
        <v>0</v>
      </c>
      <c r="AK60">
        <f t="shared" si="16"/>
        <v>0</v>
      </c>
      <c r="AT60" s="51"/>
      <c r="AU60">
        <f t="shared" si="17"/>
        <v>0</v>
      </c>
      <c r="AV60">
        <f t="shared" si="18"/>
        <v>0</v>
      </c>
      <c r="AW60" s="54">
        <f t="shared" si="19"/>
        <v>0</v>
      </c>
      <c r="AX60">
        <f t="shared" si="20"/>
        <v>0</v>
      </c>
      <c r="AY60" s="52"/>
      <c r="AZ60" s="52"/>
      <c r="BA60" s="52"/>
      <c r="BG60">
        <f t="shared" si="22"/>
        <v>0</v>
      </c>
      <c r="BH60" s="11">
        <f t="shared" si="21"/>
        <v>0</v>
      </c>
    </row>
    <row r="61" spans="6:60" x14ac:dyDescent="0.2">
      <c r="F61">
        <f t="shared" si="4"/>
        <v>0</v>
      </c>
      <c r="G61">
        <f t="shared" si="5"/>
        <v>0</v>
      </c>
      <c r="H61">
        <f t="shared" si="6"/>
        <v>0</v>
      </c>
      <c r="I61" s="54">
        <f t="shared" si="7"/>
        <v>0</v>
      </c>
      <c r="K61">
        <f t="shared" si="8"/>
        <v>0</v>
      </c>
      <c r="L61">
        <f t="shared" si="9"/>
        <v>0</v>
      </c>
      <c r="M61" s="2">
        <f t="shared" si="10"/>
        <v>0</v>
      </c>
      <c r="T61">
        <f t="shared" si="11"/>
        <v>0</v>
      </c>
      <c r="W61">
        <f t="shared" si="12"/>
        <v>0</v>
      </c>
      <c r="X61">
        <f t="shared" si="13"/>
        <v>0</v>
      </c>
      <c r="AF61">
        <f t="shared" si="14"/>
        <v>0</v>
      </c>
      <c r="AH61">
        <f t="shared" si="15"/>
        <v>0</v>
      </c>
      <c r="AK61">
        <f t="shared" si="16"/>
        <v>0</v>
      </c>
      <c r="AT61" s="51"/>
      <c r="AU61">
        <f t="shared" si="17"/>
        <v>0</v>
      </c>
      <c r="AV61">
        <f t="shared" si="18"/>
        <v>0</v>
      </c>
      <c r="AW61" s="54">
        <f t="shared" si="19"/>
        <v>0</v>
      </c>
      <c r="AX61">
        <f t="shared" si="20"/>
        <v>0</v>
      </c>
      <c r="BG61">
        <f t="shared" si="22"/>
        <v>0</v>
      </c>
      <c r="BH61" s="11">
        <f t="shared" si="21"/>
        <v>0</v>
      </c>
    </row>
    <row r="62" spans="6:60" x14ac:dyDescent="0.2">
      <c r="F62">
        <f t="shared" si="4"/>
        <v>0</v>
      </c>
      <c r="G62">
        <f t="shared" si="5"/>
        <v>0</v>
      </c>
      <c r="H62">
        <f t="shared" si="6"/>
        <v>0</v>
      </c>
      <c r="I62" s="54">
        <f t="shared" si="7"/>
        <v>0</v>
      </c>
      <c r="K62">
        <f t="shared" si="8"/>
        <v>0</v>
      </c>
      <c r="L62">
        <f t="shared" si="9"/>
        <v>0</v>
      </c>
      <c r="M62" s="2">
        <f t="shared" si="10"/>
        <v>0</v>
      </c>
      <c r="T62">
        <f t="shared" si="11"/>
        <v>0</v>
      </c>
      <c r="W62">
        <f t="shared" si="12"/>
        <v>0</v>
      </c>
      <c r="X62">
        <f t="shared" si="13"/>
        <v>0</v>
      </c>
      <c r="AF62">
        <f t="shared" si="14"/>
        <v>0</v>
      </c>
      <c r="AH62">
        <f t="shared" si="15"/>
        <v>0</v>
      </c>
      <c r="AK62">
        <f t="shared" si="16"/>
        <v>0</v>
      </c>
      <c r="AT62" s="51"/>
      <c r="AU62">
        <f t="shared" si="17"/>
        <v>0</v>
      </c>
      <c r="AV62">
        <f t="shared" si="18"/>
        <v>0</v>
      </c>
      <c r="AW62" s="54">
        <f t="shared" si="19"/>
        <v>0</v>
      </c>
      <c r="AX62">
        <f t="shared" si="20"/>
        <v>0</v>
      </c>
      <c r="BG62">
        <f t="shared" si="22"/>
        <v>0</v>
      </c>
      <c r="BH62" s="11">
        <f t="shared" si="21"/>
        <v>0</v>
      </c>
    </row>
    <row r="63" spans="6:60" x14ac:dyDescent="0.2">
      <c r="F63">
        <f t="shared" si="4"/>
        <v>0</v>
      </c>
      <c r="G63">
        <f t="shared" si="5"/>
        <v>0</v>
      </c>
      <c r="H63">
        <f t="shared" si="6"/>
        <v>0</v>
      </c>
      <c r="I63" s="54">
        <f t="shared" si="7"/>
        <v>0</v>
      </c>
      <c r="K63">
        <f t="shared" si="8"/>
        <v>0</v>
      </c>
      <c r="L63">
        <f t="shared" si="9"/>
        <v>0</v>
      </c>
      <c r="M63" s="2">
        <f t="shared" si="10"/>
        <v>0</v>
      </c>
      <c r="T63">
        <f t="shared" si="11"/>
        <v>0</v>
      </c>
      <c r="W63">
        <f t="shared" si="12"/>
        <v>0</v>
      </c>
      <c r="X63">
        <f t="shared" si="13"/>
        <v>0</v>
      </c>
      <c r="AF63">
        <f t="shared" si="14"/>
        <v>0</v>
      </c>
      <c r="AH63">
        <f t="shared" si="15"/>
        <v>0</v>
      </c>
      <c r="AK63">
        <f t="shared" si="16"/>
        <v>0</v>
      </c>
      <c r="AT63" s="51"/>
      <c r="AU63">
        <f t="shared" si="17"/>
        <v>0</v>
      </c>
      <c r="AV63">
        <f t="shared" si="18"/>
        <v>0</v>
      </c>
      <c r="AW63" s="54">
        <f t="shared" si="19"/>
        <v>0</v>
      </c>
      <c r="AX63">
        <f t="shared" si="20"/>
        <v>0</v>
      </c>
      <c r="BG63">
        <f t="shared" si="22"/>
        <v>0</v>
      </c>
      <c r="BH63" s="11">
        <f t="shared" si="21"/>
        <v>0</v>
      </c>
    </row>
    <row r="64" spans="6:60" x14ac:dyDescent="0.2">
      <c r="F64">
        <f t="shared" si="4"/>
        <v>0</v>
      </c>
      <c r="G64">
        <f t="shared" si="5"/>
        <v>0</v>
      </c>
      <c r="H64">
        <f t="shared" si="6"/>
        <v>0</v>
      </c>
      <c r="I64" s="54">
        <f t="shared" si="7"/>
        <v>0</v>
      </c>
      <c r="K64">
        <f t="shared" si="8"/>
        <v>0</v>
      </c>
      <c r="L64">
        <f t="shared" si="9"/>
        <v>0</v>
      </c>
      <c r="M64" s="2">
        <f t="shared" si="10"/>
        <v>0</v>
      </c>
      <c r="T64">
        <f t="shared" si="11"/>
        <v>0</v>
      </c>
      <c r="W64">
        <f t="shared" si="12"/>
        <v>0</v>
      </c>
      <c r="X64">
        <f t="shared" si="13"/>
        <v>0</v>
      </c>
      <c r="AF64">
        <f t="shared" si="14"/>
        <v>0</v>
      </c>
      <c r="AH64">
        <f t="shared" si="15"/>
        <v>0</v>
      </c>
      <c r="AK64">
        <f t="shared" si="16"/>
        <v>0</v>
      </c>
      <c r="AT64" s="51"/>
      <c r="AU64">
        <f t="shared" si="17"/>
        <v>0</v>
      </c>
      <c r="AV64">
        <f t="shared" si="18"/>
        <v>0</v>
      </c>
      <c r="AW64" s="54">
        <f t="shared" si="19"/>
        <v>0</v>
      </c>
      <c r="AX64">
        <f t="shared" si="20"/>
        <v>0</v>
      </c>
      <c r="BG64">
        <f t="shared" si="22"/>
        <v>0</v>
      </c>
      <c r="BH64" s="11">
        <f t="shared" si="21"/>
        <v>0</v>
      </c>
    </row>
    <row r="65" spans="6:60" x14ac:dyDescent="0.2">
      <c r="F65">
        <f t="shared" si="4"/>
        <v>0</v>
      </c>
      <c r="G65">
        <f t="shared" si="5"/>
        <v>0</v>
      </c>
      <c r="H65">
        <f t="shared" si="6"/>
        <v>0</v>
      </c>
      <c r="I65" s="54">
        <f t="shared" si="7"/>
        <v>0</v>
      </c>
      <c r="K65">
        <f t="shared" si="8"/>
        <v>0</v>
      </c>
      <c r="L65">
        <f t="shared" si="9"/>
        <v>0</v>
      </c>
      <c r="M65" s="2">
        <f t="shared" si="10"/>
        <v>0</v>
      </c>
      <c r="T65">
        <f t="shared" si="11"/>
        <v>0</v>
      </c>
      <c r="W65">
        <f t="shared" si="12"/>
        <v>0</v>
      </c>
      <c r="X65">
        <f t="shared" si="13"/>
        <v>0</v>
      </c>
      <c r="AF65">
        <f t="shared" si="14"/>
        <v>0</v>
      </c>
      <c r="AH65">
        <f t="shared" si="15"/>
        <v>0</v>
      </c>
      <c r="AK65">
        <f t="shared" si="16"/>
        <v>0</v>
      </c>
      <c r="AT65" s="51"/>
      <c r="AU65">
        <f t="shared" si="17"/>
        <v>0</v>
      </c>
      <c r="AV65">
        <f t="shared" si="18"/>
        <v>0</v>
      </c>
      <c r="AW65" s="54">
        <f t="shared" si="19"/>
        <v>0</v>
      </c>
      <c r="AX65">
        <f t="shared" si="20"/>
        <v>0</v>
      </c>
      <c r="BG65">
        <f t="shared" si="22"/>
        <v>0</v>
      </c>
      <c r="BH65" s="11">
        <f t="shared" si="21"/>
        <v>0</v>
      </c>
    </row>
    <row r="66" spans="6:60" x14ac:dyDescent="0.2">
      <c r="F66">
        <f t="shared" si="4"/>
        <v>0</v>
      </c>
      <c r="G66">
        <f t="shared" si="5"/>
        <v>0</v>
      </c>
      <c r="H66">
        <f t="shared" si="6"/>
        <v>0</v>
      </c>
      <c r="I66" s="54">
        <f t="shared" si="7"/>
        <v>0</v>
      </c>
      <c r="K66">
        <f t="shared" si="8"/>
        <v>0</v>
      </c>
      <c r="L66">
        <f t="shared" si="9"/>
        <v>0</v>
      </c>
      <c r="M66" s="2">
        <f t="shared" si="10"/>
        <v>0</v>
      </c>
      <c r="T66">
        <f t="shared" si="11"/>
        <v>0</v>
      </c>
      <c r="W66">
        <f t="shared" si="12"/>
        <v>0</v>
      </c>
      <c r="X66">
        <f t="shared" si="13"/>
        <v>0</v>
      </c>
      <c r="AF66">
        <f t="shared" si="14"/>
        <v>0</v>
      </c>
      <c r="AH66">
        <f t="shared" si="15"/>
        <v>0</v>
      </c>
      <c r="AK66">
        <f t="shared" si="16"/>
        <v>0</v>
      </c>
      <c r="AT66" s="51"/>
      <c r="AU66">
        <f t="shared" si="17"/>
        <v>0</v>
      </c>
      <c r="AV66">
        <f t="shared" si="18"/>
        <v>0</v>
      </c>
      <c r="AW66" s="54">
        <f t="shared" si="19"/>
        <v>0</v>
      </c>
      <c r="AX66">
        <f t="shared" si="20"/>
        <v>0</v>
      </c>
      <c r="BG66">
        <f t="shared" si="22"/>
        <v>0</v>
      </c>
      <c r="BH66" s="11">
        <f t="shared" si="21"/>
        <v>0</v>
      </c>
    </row>
    <row r="67" spans="6:60" x14ac:dyDescent="0.2">
      <c r="F67">
        <f t="shared" ref="F67:F101" si="23">IF(B67="",0,(LEN(B67)-LEN(SUBSTITUTE(B67,". ","."))+1))</f>
        <v>0</v>
      </c>
      <c r="G67">
        <f t="shared" ref="G67:G101" si="24">IF(B67="",0,LEN(B67)-LEN(SUBSTITUTE(B67," ",""))+1)</f>
        <v>0</v>
      </c>
      <c r="H67">
        <f t="shared" ref="H67:H101" si="25">IF(F67=0,0,G67/F67)</f>
        <v>0</v>
      </c>
      <c r="I67" s="54">
        <f t="shared" si="7"/>
        <v>0</v>
      </c>
      <c r="K67">
        <f t="shared" ref="K67:K101" si="26">IF(G67=0,0,J67/G67)</f>
        <v>0</v>
      </c>
      <c r="L67">
        <f t="shared" si="9"/>
        <v>0</v>
      </c>
      <c r="M67" s="2">
        <f t="shared" ref="M67:M101" si="27">IF(G67=0,0,L67/G67)</f>
        <v>0</v>
      </c>
      <c r="T67">
        <f t="shared" ref="T67:T101" si="28">QUOTIENT((Q67+R67+S67),3)</f>
        <v>0</v>
      </c>
      <c r="W67">
        <f t="shared" ref="W67:W101" si="29">QUOTIENT((P67+T67),2)</f>
        <v>0</v>
      </c>
      <c r="X67">
        <f t="shared" ref="X67:X101" si="30">IF(U67=1,1,IF(V67=1,1,0))</f>
        <v>0</v>
      </c>
      <c r="AF67">
        <f t="shared" si="14"/>
        <v>0</v>
      </c>
      <c r="AH67">
        <f t="shared" si="15"/>
        <v>0</v>
      </c>
      <c r="AK67">
        <f t="shared" si="16"/>
        <v>0</v>
      </c>
      <c r="AT67" s="51"/>
      <c r="AU67">
        <f t="shared" ref="AU67:AU101" si="31">IF(G67=0,0,(206.835-(84.6*(K67))-(1.015*(H67))))</f>
        <v>0</v>
      </c>
      <c r="AV67">
        <f t="shared" ref="AV67:AV101" si="32">IF(G67=0,0,(0.39*H67)+(11.8*K67)-15.59)</f>
        <v>0</v>
      </c>
      <c r="AW67" s="54">
        <f t="shared" si="19"/>
        <v>0</v>
      </c>
      <c r="AX67">
        <f t="shared" ref="AX67:AX101" si="33">IF(I67=0,0,(4.71*M67)+(0.5*H67)-21.43)</f>
        <v>0</v>
      </c>
      <c r="BG67">
        <f t="shared" ref="BG67:BG101" si="34">IF(E67=0,0,AF67/E67*1000)</f>
        <v>0</v>
      </c>
      <c r="BH67" s="11">
        <f t="shared" ref="BH67:BH101" si="35">G67/200/24/60</f>
        <v>0</v>
      </c>
    </row>
    <row r="68" spans="6:60" x14ac:dyDescent="0.2">
      <c r="F68">
        <f t="shared" si="23"/>
        <v>0</v>
      </c>
      <c r="G68">
        <f t="shared" si="24"/>
        <v>0</v>
      </c>
      <c r="H68">
        <f t="shared" si="25"/>
        <v>0</v>
      </c>
      <c r="I68" s="54">
        <f t="shared" si="7"/>
        <v>0</v>
      </c>
      <c r="K68">
        <f t="shared" si="26"/>
        <v>0</v>
      </c>
      <c r="L68">
        <f t="shared" si="9"/>
        <v>0</v>
      </c>
      <c r="M68" s="2">
        <f t="shared" si="27"/>
        <v>0</v>
      </c>
      <c r="T68">
        <f t="shared" si="28"/>
        <v>0</v>
      </c>
      <c r="W68">
        <f t="shared" si="29"/>
        <v>0</v>
      </c>
      <c r="X68">
        <f t="shared" si="30"/>
        <v>0</v>
      </c>
      <c r="AF68">
        <f t="shared" si="14"/>
        <v>0</v>
      </c>
      <c r="AH68">
        <f t="shared" si="15"/>
        <v>0</v>
      </c>
      <c r="AK68">
        <f t="shared" si="16"/>
        <v>0</v>
      </c>
      <c r="AT68" s="51"/>
      <c r="AU68">
        <f t="shared" si="31"/>
        <v>0</v>
      </c>
      <c r="AV68">
        <f t="shared" si="32"/>
        <v>0</v>
      </c>
      <c r="AW68" s="54">
        <f t="shared" si="19"/>
        <v>0</v>
      </c>
      <c r="AX68">
        <f t="shared" si="33"/>
        <v>0</v>
      </c>
      <c r="BG68">
        <f t="shared" si="34"/>
        <v>0</v>
      </c>
      <c r="BH68" s="11">
        <f t="shared" si="35"/>
        <v>0</v>
      </c>
    </row>
    <row r="69" spans="6:60" x14ac:dyDescent="0.2">
      <c r="F69">
        <f t="shared" si="23"/>
        <v>0</v>
      </c>
      <c r="G69">
        <f t="shared" si="24"/>
        <v>0</v>
      </c>
      <c r="H69">
        <f t="shared" si="25"/>
        <v>0</v>
      </c>
      <c r="I69" s="54">
        <f t="shared" ref="I69:I101" si="36">LEN(SUBSTITUTE(B69," ",""))</f>
        <v>0</v>
      </c>
      <c r="K69">
        <f t="shared" si="26"/>
        <v>0</v>
      </c>
      <c r="L69">
        <f t="shared" ref="L69:L101" si="37">LEN(SUBSTITUTE(SUBSTITUTE(SUBSTITUTE(SUBSTITUTE(SUBSTITUTE(SUBSTITUTE(SUBSTITUTE(SUBSTITUTE(SUBSTITUTE(SUBSTITUTE(SUBSTITUTE(SUBSTITUTE(SUBSTITUTE(SUBSTITUTE(SUBSTITUTE(SUBSTITUTE(SUBSTITUTE(SUBSTITUTE(SUBSTITUTE(B69," ",""),".",""),",",""),"?",""),"!",""),";",""),"(",""),")",""),"[",""),"]",""),"-",""),"{",""),"}",""),"/",""),"+",""),"*",""),"_",""),"&amp;",""),"#",""))</f>
        <v>0</v>
      </c>
      <c r="M69" s="2">
        <f t="shared" si="27"/>
        <v>0</v>
      </c>
      <c r="T69">
        <f t="shared" si="28"/>
        <v>0</v>
      </c>
      <c r="W69">
        <f t="shared" si="29"/>
        <v>0</v>
      </c>
      <c r="X69">
        <f t="shared" si="30"/>
        <v>0</v>
      </c>
      <c r="AF69">
        <f t="shared" ref="AF69:AF101" si="38">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101" si="39">IF(G69&gt;0,IF((LEN(B69)-LEN(SUBSTITUTE(B69,"/","")))&gt;0,0,1),0)</f>
        <v>0</v>
      </c>
      <c r="AK69">
        <f t="shared" ref="AK69:AK101" si="40">IF(G69&gt;0,IF(((LEN(B69)-LEN(SUBSTITUTE(B69,"(","")))+(LEN(B69)-LEN(SUBSTITUTE(B69,")","")))+(LEN(B69)-LEN(SUBSTITUTE(B69,"[","")))+(LEN(B69)-LEN(SUBSTITUTE(B69,"]","")))+(LEN(B69)-LEN(SUBSTITUTE(B69,"{","")))+(LEN(B69)-LEN(SUBSTITUTE(B69,"}",""))))&gt;0,0,1),0)</f>
        <v>0</v>
      </c>
      <c r="AT69" s="51"/>
      <c r="AU69">
        <f t="shared" si="31"/>
        <v>0</v>
      </c>
      <c r="AV69">
        <f t="shared" si="32"/>
        <v>0</v>
      </c>
      <c r="AW69" s="54">
        <f t="shared" ref="AW69:AW101" si="41">IF(G69=0,0,((0.0588*M69*100)-(0.296*(F69/G69)*100)-15.8))</f>
        <v>0</v>
      </c>
      <c r="AX69">
        <f t="shared" si="33"/>
        <v>0</v>
      </c>
      <c r="BG69">
        <f t="shared" si="34"/>
        <v>0</v>
      </c>
      <c r="BH69" s="11">
        <f t="shared" si="35"/>
        <v>0</v>
      </c>
    </row>
    <row r="70" spans="6:60" x14ac:dyDescent="0.2">
      <c r="F70">
        <f t="shared" si="23"/>
        <v>0</v>
      </c>
      <c r="G70">
        <f t="shared" si="24"/>
        <v>0</v>
      </c>
      <c r="H70">
        <f t="shared" si="25"/>
        <v>0</v>
      </c>
      <c r="I70" s="54">
        <f t="shared" si="36"/>
        <v>0</v>
      </c>
      <c r="K70">
        <f t="shared" si="26"/>
        <v>0</v>
      </c>
      <c r="L70">
        <f t="shared" si="37"/>
        <v>0</v>
      </c>
      <c r="M70" s="2">
        <f t="shared" si="27"/>
        <v>0</v>
      </c>
      <c r="T70">
        <f t="shared" si="28"/>
        <v>0</v>
      </c>
      <c r="W70">
        <f t="shared" si="29"/>
        <v>0</v>
      </c>
      <c r="X70">
        <f t="shared" si="30"/>
        <v>0</v>
      </c>
      <c r="AF70">
        <f t="shared" si="38"/>
        <v>0</v>
      </c>
      <c r="AH70">
        <f t="shared" si="39"/>
        <v>0</v>
      </c>
      <c r="AK70">
        <f t="shared" si="40"/>
        <v>0</v>
      </c>
      <c r="AT70" s="51"/>
      <c r="AU70">
        <f t="shared" si="31"/>
        <v>0</v>
      </c>
      <c r="AV70">
        <f t="shared" si="32"/>
        <v>0</v>
      </c>
      <c r="AW70" s="54">
        <f t="shared" si="41"/>
        <v>0</v>
      </c>
      <c r="AX70">
        <f t="shared" si="33"/>
        <v>0</v>
      </c>
      <c r="BG70">
        <f t="shared" si="34"/>
        <v>0</v>
      </c>
      <c r="BH70" s="11">
        <f t="shared" si="35"/>
        <v>0</v>
      </c>
    </row>
    <row r="71" spans="6:60" x14ac:dyDescent="0.2">
      <c r="F71">
        <f t="shared" si="23"/>
        <v>0</v>
      </c>
      <c r="G71">
        <f t="shared" si="24"/>
        <v>0</v>
      </c>
      <c r="H71">
        <f t="shared" si="25"/>
        <v>0</v>
      </c>
      <c r="I71" s="54">
        <f t="shared" si="36"/>
        <v>0</v>
      </c>
      <c r="K71">
        <f t="shared" si="26"/>
        <v>0</v>
      </c>
      <c r="L71">
        <f t="shared" si="37"/>
        <v>0</v>
      </c>
      <c r="M71" s="2">
        <f t="shared" si="27"/>
        <v>0</v>
      </c>
      <c r="T71">
        <f t="shared" si="28"/>
        <v>0</v>
      </c>
      <c r="W71">
        <f t="shared" si="29"/>
        <v>0</v>
      </c>
      <c r="X71">
        <f t="shared" si="30"/>
        <v>0</v>
      </c>
      <c r="AF71">
        <f t="shared" si="38"/>
        <v>0</v>
      </c>
      <c r="AH71">
        <f t="shared" si="39"/>
        <v>0</v>
      </c>
      <c r="AK71">
        <f t="shared" si="40"/>
        <v>0</v>
      </c>
      <c r="AT71" s="51"/>
      <c r="AU71">
        <f t="shared" si="31"/>
        <v>0</v>
      </c>
      <c r="AV71">
        <f t="shared" si="32"/>
        <v>0</v>
      </c>
      <c r="AW71" s="54">
        <f t="shared" si="41"/>
        <v>0</v>
      </c>
      <c r="AX71">
        <f t="shared" si="33"/>
        <v>0</v>
      </c>
      <c r="BG71">
        <f t="shared" si="34"/>
        <v>0</v>
      </c>
      <c r="BH71" s="11">
        <f t="shared" si="35"/>
        <v>0</v>
      </c>
    </row>
    <row r="72" spans="6:60" x14ac:dyDescent="0.2">
      <c r="F72">
        <f t="shared" si="23"/>
        <v>0</v>
      </c>
      <c r="G72">
        <f t="shared" si="24"/>
        <v>0</v>
      </c>
      <c r="H72">
        <f t="shared" si="25"/>
        <v>0</v>
      </c>
      <c r="I72" s="54">
        <f t="shared" si="36"/>
        <v>0</v>
      </c>
      <c r="K72">
        <f t="shared" si="26"/>
        <v>0</v>
      </c>
      <c r="L72">
        <f t="shared" si="37"/>
        <v>0</v>
      </c>
      <c r="M72" s="2">
        <f t="shared" si="27"/>
        <v>0</v>
      </c>
      <c r="T72">
        <f t="shared" si="28"/>
        <v>0</v>
      </c>
      <c r="W72">
        <f t="shared" si="29"/>
        <v>0</v>
      </c>
      <c r="X72">
        <f t="shared" si="30"/>
        <v>0</v>
      </c>
      <c r="AF72">
        <f t="shared" si="38"/>
        <v>0</v>
      </c>
      <c r="AH72">
        <f t="shared" si="39"/>
        <v>0</v>
      </c>
      <c r="AK72">
        <f t="shared" si="40"/>
        <v>0</v>
      </c>
      <c r="AT72" s="51"/>
      <c r="AU72">
        <f t="shared" si="31"/>
        <v>0</v>
      </c>
      <c r="AV72">
        <f t="shared" si="32"/>
        <v>0</v>
      </c>
      <c r="AW72" s="54">
        <f t="shared" si="41"/>
        <v>0</v>
      </c>
      <c r="AX72">
        <f t="shared" si="33"/>
        <v>0</v>
      </c>
      <c r="BG72">
        <f t="shared" si="34"/>
        <v>0</v>
      </c>
      <c r="BH72" s="11">
        <f t="shared" si="35"/>
        <v>0</v>
      </c>
    </row>
    <row r="73" spans="6:60" x14ac:dyDescent="0.2">
      <c r="F73">
        <f t="shared" si="23"/>
        <v>0</v>
      </c>
      <c r="G73">
        <f t="shared" si="24"/>
        <v>0</v>
      </c>
      <c r="H73">
        <f t="shared" si="25"/>
        <v>0</v>
      </c>
      <c r="I73" s="54">
        <f t="shared" si="36"/>
        <v>0</v>
      </c>
      <c r="K73">
        <f t="shared" si="26"/>
        <v>0</v>
      </c>
      <c r="L73">
        <f t="shared" si="37"/>
        <v>0</v>
      </c>
      <c r="M73" s="2">
        <f t="shared" si="27"/>
        <v>0</v>
      </c>
      <c r="T73">
        <f t="shared" si="28"/>
        <v>0</v>
      </c>
      <c r="W73">
        <f t="shared" si="29"/>
        <v>0</v>
      </c>
      <c r="X73">
        <f t="shared" si="30"/>
        <v>0</v>
      </c>
      <c r="AF73">
        <f t="shared" si="38"/>
        <v>0</v>
      </c>
      <c r="AH73">
        <f t="shared" si="39"/>
        <v>0</v>
      </c>
      <c r="AK73">
        <f t="shared" si="40"/>
        <v>0</v>
      </c>
      <c r="AT73" s="51"/>
      <c r="AU73">
        <f t="shared" si="31"/>
        <v>0</v>
      </c>
      <c r="AV73">
        <f t="shared" si="32"/>
        <v>0</v>
      </c>
      <c r="AW73" s="54">
        <f t="shared" si="41"/>
        <v>0</v>
      </c>
      <c r="AX73">
        <f t="shared" si="33"/>
        <v>0</v>
      </c>
      <c r="BG73">
        <f t="shared" si="34"/>
        <v>0</v>
      </c>
      <c r="BH73" s="11">
        <f t="shared" si="35"/>
        <v>0</v>
      </c>
    </row>
    <row r="74" spans="6:60" x14ac:dyDescent="0.2">
      <c r="F74">
        <f t="shared" si="23"/>
        <v>0</v>
      </c>
      <c r="G74">
        <f t="shared" si="24"/>
        <v>0</v>
      </c>
      <c r="H74">
        <f t="shared" si="25"/>
        <v>0</v>
      </c>
      <c r="I74" s="54">
        <f t="shared" si="36"/>
        <v>0</v>
      </c>
      <c r="K74">
        <f t="shared" si="26"/>
        <v>0</v>
      </c>
      <c r="L74">
        <f t="shared" si="37"/>
        <v>0</v>
      </c>
      <c r="M74" s="2">
        <f t="shared" si="27"/>
        <v>0</v>
      </c>
      <c r="T74">
        <f t="shared" si="28"/>
        <v>0</v>
      </c>
      <c r="W74">
        <f t="shared" si="29"/>
        <v>0</v>
      </c>
      <c r="X74">
        <f t="shared" si="30"/>
        <v>0</v>
      </c>
      <c r="AF74">
        <f t="shared" si="38"/>
        <v>0</v>
      </c>
      <c r="AH74">
        <f t="shared" si="39"/>
        <v>0</v>
      </c>
      <c r="AK74">
        <f t="shared" si="40"/>
        <v>0</v>
      </c>
      <c r="AT74" s="51"/>
      <c r="AU74">
        <f t="shared" si="31"/>
        <v>0</v>
      </c>
      <c r="AV74">
        <f t="shared" si="32"/>
        <v>0</v>
      </c>
      <c r="AW74" s="54">
        <f t="shared" si="41"/>
        <v>0</v>
      </c>
      <c r="AX74">
        <f t="shared" si="33"/>
        <v>0</v>
      </c>
      <c r="BG74">
        <f t="shared" si="34"/>
        <v>0</v>
      </c>
      <c r="BH74" s="11">
        <f t="shared" si="35"/>
        <v>0</v>
      </c>
    </row>
    <row r="75" spans="6:60" x14ac:dyDescent="0.2">
      <c r="F75">
        <f t="shared" si="23"/>
        <v>0</v>
      </c>
      <c r="G75">
        <f t="shared" si="24"/>
        <v>0</v>
      </c>
      <c r="H75">
        <f t="shared" si="25"/>
        <v>0</v>
      </c>
      <c r="I75" s="54">
        <f t="shared" si="36"/>
        <v>0</v>
      </c>
      <c r="K75">
        <f t="shared" si="26"/>
        <v>0</v>
      </c>
      <c r="L75">
        <f t="shared" si="37"/>
        <v>0</v>
      </c>
      <c r="M75" s="2">
        <f t="shared" si="27"/>
        <v>0</v>
      </c>
      <c r="T75">
        <f t="shared" si="28"/>
        <v>0</v>
      </c>
      <c r="W75">
        <f t="shared" si="29"/>
        <v>0</v>
      </c>
      <c r="X75">
        <f t="shared" si="30"/>
        <v>0</v>
      </c>
      <c r="AF75">
        <f t="shared" si="38"/>
        <v>0</v>
      </c>
      <c r="AH75">
        <f t="shared" si="39"/>
        <v>0</v>
      </c>
      <c r="AK75">
        <f t="shared" si="40"/>
        <v>0</v>
      </c>
      <c r="AT75" s="51"/>
      <c r="AU75">
        <f t="shared" si="31"/>
        <v>0</v>
      </c>
      <c r="AV75">
        <f t="shared" si="32"/>
        <v>0</v>
      </c>
      <c r="AW75" s="54">
        <f t="shared" si="41"/>
        <v>0</v>
      </c>
      <c r="AX75">
        <f t="shared" si="33"/>
        <v>0</v>
      </c>
      <c r="BG75">
        <f t="shared" si="34"/>
        <v>0</v>
      </c>
      <c r="BH75" s="11">
        <f t="shared" si="35"/>
        <v>0</v>
      </c>
    </row>
    <row r="76" spans="6:60" x14ac:dyDescent="0.2">
      <c r="F76">
        <f t="shared" si="23"/>
        <v>0</v>
      </c>
      <c r="G76">
        <f t="shared" si="24"/>
        <v>0</v>
      </c>
      <c r="H76">
        <f t="shared" si="25"/>
        <v>0</v>
      </c>
      <c r="I76" s="54">
        <f t="shared" si="36"/>
        <v>0</v>
      </c>
      <c r="K76">
        <f t="shared" si="26"/>
        <v>0</v>
      </c>
      <c r="L76">
        <f t="shared" si="37"/>
        <v>0</v>
      </c>
      <c r="M76" s="2">
        <f t="shared" si="27"/>
        <v>0</v>
      </c>
      <c r="T76">
        <f t="shared" si="28"/>
        <v>0</v>
      </c>
      <c r="W76">
        <f t="shared" si="29"/>
        <v>0</v>
      </c>
      <c r="X76">
        <f t="shared" si="30"/>
        <v>0</v>
      </c>
      <c r="AF76">
        <f t="shared" si="38"/>
        <v>0</v>
      </c>
      <c r="AH76">
        <f t="shared" si="39"/>
        <v>0</v>
      </c>
      <c r="AK76">
        <f t="shared" si="40"/>
        <v>0</v>
      </c>
      <c r="AT76" s="51"/>
      <c r="AU76">
        <f t="shared" si="31"/>
        <v>0</v>
      </c>
      <c r="AV76">
        <f t="shared" si="32"/>
        <v>0</v>
      </c>
      <c r="AW76" s="54">
        <f t="shared" si="41"/>
        <v>0</v>
      </c>
      <c r="AX76">
        <f t="shared" si="33"/>
        <v>0</v>
      </c>
      <c r="BG76">
        <f t="shared" si="34"/>
        <v>0</v>
      </c>
      <c r="BH76" s="11">
        <f t="shared" si="35"/>
        <v>0</v>
      </c>
    </row>
    <row r="77" spans="6:60" x14ac:dyDescent="0.2">
      <c r="F77">
        <f t="shared" si="23"/>
        <v>0</v>
      </c>
      <c r="G77">
        <f t="shared" si="24"/>
        <v>0</v>
      </c>
      <c r="H77">
        <f t="shared" si="25"/>
        <v>0</v>
      </c>
      <c r="I77" s="54">
        <f t="shared" si="36"/>
        <v>0</v>
      </c>
      <c r="K77">
        <f t="shared" si="26"/>
        <v>0</v>
      </c>
      <c r="L77">
        <f t="shared" si="37"/>
        <v>0</v>
      </c>
      <c r="M77" s="2">
        <f t="shared" si="27"/>
        <v>0</v>
      </c>
      <c r="T77">
        <f t="shared" si="28"/>
        <v>0</v>
      </c>
      <c r="W77">
        <f t="shared" si="29"/>
        <v>0</v>
      </c>
      <c r="X77">
        <f t="shared" si="30"/>
        <v>0</v>
      </c>
      <c r="AF77">
        <f t="shared" si="38"/>
        <v>0</v>
      </c>
      <c r="AH77">
        <f t="shared" si="39"/>
        <v>0</v>
      </c>
      <c r="AK77">
        <f t="shared" si="40"/>
        <v>0</v>
      </c>
      <c r="AT77" s="51"/>
      <c r="AU77">
        <f t="shared" si="31"/>
        <v>0</v>
      </c>
      <c r="AV77">
        <f t="shared" si="32"/>
        <v>0</v>
      </c>
      <c r="AW77" s="54">
        <f t="shared" si="41"/>
        <v>0</v>
      </c>
      <c r="AX77">
        <f t="shared" si="33"/>
        <v>0</v>
      </c>
      <c r="BG77">
        <f t="shared" si="34"/>
        <v>0</v>
      </c>
      <c r="BH77" s="11">
        <f t="shared" si="35"/>
        <v>0</v>
      </c>
    </row>
    <row r="78" spans="6:60" x14ac:dyDescent="0.2">
      <c r="F78">
        <f t="shared" si="23"/>
        <v>0</v>
      </c>
      <c r="G78">
        <f t="shared" si="24"/>
        <v>0</v>
      </c>
      <c r="H78">
        <f t="shared" si="25"/>
        <v>0</v>
      </c>
      <c r="I78" s="54">
        <f t="shared" si="36"/>
        <v>0</v>
      </c>
      <c r="K78">
        <f t="shared" si="26"/>
        <v>0</v>
      </c>
      <c r="L78">
        <f t="shared" si="37"/>
        <v>0</v>
      </c>
      <c r="M78" s="2">
        <f t="shared" si="27"/>
        <v>0</v>
      </c>
      <c r="T78">
        <f t="shared" si="28"/>
        <v>0</v>
      </c>
      <c r="W78">
        <f t="shared" si="29"/>
        <v>0</v>
      </c>
      <c r="X78">
        <f t="shared" si="30"/>
        <v>0</v>
      </c>
      <c r="AF78">
        <f t="shared" si="38"/>
        <v>0</v>
      </c>
      <c r="AH78">
        <f t="shared" si="39"/>
        <v>0</v>
      </c>
      <c r="AK78">
        <f t="shared" si="40"/>
        <v>0</v>
      </c>
      <c r="AT78" s="51"/>
      <c r="AU78">
        <f t="shared" si="31"/>
        <v>0</v>
      </c>
      <c r="AV78">
        <f t="shared" si="32"/>
        <v>0</v>
      </c>
      <c r="AW78" s="54">
        <f t="shared" si="41"/>
        <v>0</v>
      </c>
      <c r="AX78">
        <f t="shared" si="33"/>
        <v>0</v>
      </c>
      <c r="BG78">
        <f t="shared" si="34"/>
        <v>0</v>
      </c>
      <c r="BH78" s="11">
        <f t="shared" si="35"/>
        <v>0</v>
      </c>
    </row>
    <row r="79" spans="6:60" x14ac:dyDescent="0.2">
      <c r="F79">
        <f t="shared" si="23"/>
        <v>0</v>
      </c>
      <c r="G79">
        <f t="shared" si="24"/>
        <v>0</v>
      </c>
      <c r="H79">
        <f t="shared" si="25"/>
        <v>0</v>
      </c>
      <c r="I79" s="54">
        <f t="shared" si="36"/>
        <v>0</v>
      </c>
      <c r="K79">
        <f t="shared" si="26"/>
        <v>0</v>
      </c>
      <c r="L79">
        <f t="shared" si="37"/>
        <v>0</v>
      </c>
      <c r="M79" s="2">
        <f t="shared" si="27"/>
        <v>0</v>
      </c>
      <c r="T79">
        <f t="shared" si="28"/>
        <v>0</v>
      </c>
      <c r="W79">
        <f t="shared" si="29"/>
        <v>0</v>
      </c>
      <c r="X79">
        <f t="shared" si="30"/>
        <v>0</v>
      </c>
      <c r="AF79">
        <f t="shared" si="38"/>
        <v>0</v>
      </c>
      <c r="AH79">
        <f t="shared" si="39"/>
        <v>0</v>
      </c>
      <c r="AK79">
        <f t="shared" si="40"/>
        <v>0</v>
      </c>
      <c r="AT79" s="51"/>
      <c r="AU79">
        <f t="shared" si="31"/>
        <v>0</v>
      </c>
      <c r="AV79">
        <f t="shared" si="32"/>
        <v>0</v>
      </c>
      <c r="AW79" s="54">
        <f t="shared" si="41"/>
        <v>0</v>
      </c>
      <c r="AX79">
        <f t="shared" si="33"/>
        <v>0</v>
      </c>
      <c r="BG79">
        <f t="shared" si="34"/>
        <v>0</v>
      </c>
      <c r="BH79" s="11">
        <f t="shared" si="35"/>
        <v>0</v>
      </c>
    </row>
    <row r="80" spans="6:60" x14ac:dyDescent="0.2">
      <c r="F80">
        <f t="shared" si="23"/>
        <v>0</v>
      </c>
      <c r="G80">
        <f t="shared" si="24"/>
        <v>0</v>
      </c>
      <c r="H80">
        <f t="shared" si="25"/>
        <v>0</v>
      </c>
      <c r="I80" s="54">
        <f t="shared" si="36"/>
        <v>0</v>
      </c>
      <c r="K80">
        <f t="shared" si="26"/>
        <v>0</v>
      </c>
      <c r="L80">
        <f t="shared" si="37"/>
        <v>0</v>
      </c>
      <c r="M80" s="2">
        <f t="shared" si="27"/>
        <v>0</v>
      </c>
      <c r="T80">
        <f t="shared" si="28"/>
        <v>0</v>
      </c>
      <c r="W80">
        <f t="shared" si="29"/>
        <v>0</v>
      </c>
      <c r="X80">
        <f t="shared" si="30"/>
        <v>0</v>
      </c>
      <c r="AF80">
        <f t="shared" si="38"/>
        <v>0</v>
      </c>
      <c r="AH80">
        <f t="shared" si="39"/>
        <v>0</v>
      </c>
      <c r="AK80">
        <f t="shared" si="40"/>
        <v>0</v>
      </c>
      <c r="AT80" s="51"/>
      <c r="AU80">
        <f t="shared" si="31"/>
        <v>0</v>
      </c>
      <c r="AV80">
        <f t="shared" si="32"/>
        <v>0</v>
      </c>
      <c r="AW80" s="54">
        <f t="shared" si="41"/>
        <v>0</v>
      </c>
      <c r="AX80">
        <f t="shared" si="33"/>
        <v>0</v>
      </c>
      <c r="BG80">
        <f t="shared" si="34"/>
        <v>0</v>
      </c>
      <c r="BH80" s="11">
        <f t="shared" si="35"/>
        <v>0</v>
      </c>
    </row>
    <row r="81" spans="6:60" x14ac:dyDescent="0.2">
      <c r="F81">
        <f t="shared" si="23"/>
        <v>0</v>
      </c>
      <c r="G81">
        <f t="shared" si="24"/>
        <v>0</v>
      </c>
      <c r="H81">
        <f t="shared" si="25"/>
        <v>0</v>
      </c>
      <c r="I81" s="54">
        <f t="shared" si="36"/>
        <v>0</v>
      </c>
      <c r="K81">
        <f t="shared" si="26"/>
        <v>0</v>
      </c>
      <c r="L81">
        <f t="shared" si="37"/>
        <v>0</v>
      </c>
      <c r="M81" s="2">
        <f t="shared" si="27"/>
        <v>0</v>
      </c>
      <c r="T81">
        <f t="shared" si="28"/>
        <v>0</v>
      </c>
      <c r="W81">
        <f t="shared" si="29"/>
        <v>0</v>
      </c>
      <c r="X81">
        <f t="shared" si="30"/>
        <v>0</v>
      </c>
      <c r="AF81">
        <f t="shared" si="38"/>
        <v>0</v>
      </c>
      <c r="AH81">
        <f t="shared" si="39"/>
        <v>0</v>
      </c>
      <c r="AK81">
        <f t="shared" si="40"/>
        <v>0</v>
      </c>
      <c r="AT81" s="51"/>
      <c r="AU81">
        <f t="shared" si="31"/>
        <v>0</v>
      </c>
      <c r="AV81">
        <f t="shared" si="32"/>
        <v>0</v>
      </c>
      <c r="AW81" s="54">
        <f t="shared" si="41"/>
        <v>0</v>
      </c>
      <c r="AX81">
        <f t="shared" si="33"/>
        <v>0</v>
      </c>
      <c r="BG81">
        <f t="shared" si="34"/>
        <v>0</v>
      </c>
      <c r="BH81" s="11">
        <f t="shared" si="35"/>
        <v>0</v>
      </c>
    </row>
    <row r="82" spans="6:60" x14ac:dyDescent="0.2">
      <c r="F82">
        <f t="shared" si="23"/>
        <v>0</v>
      </c>
      <c r="G82">
        <f t="shared" si="24"/>
        <v>0</v>
      </c>
      <c r="H82">
        <f t="shared" si="25"/>
        <v>0</v>
      </c>
      <c r="I82" s="54">
        <f t="shared" si="36"/>
        <v>0</v>
      </c>
      <c r="K82">
        <f t="shared" si="26"/>
        <v>0</v>
      </c>
      <c r="L82">
        <f t="shared" si="37"/>
        <v>0</v>
      </c>
      <c r="M82" s="2">
        <f t="shared" si="27"/>
        <v>0</v>
      </c>
      <c r="T82">
        <f t="shared" si="28"/>
        <v>0</v>
      </c>
      <c r="W82">
        <f t="shared" si="29"/>
        <v>0</v>
      </c>
      <c r="X82">
        <f t="shared" si="30"/>
        <v>0</v>
      </c>
      <c r="AF82">
        <f t="shared" si="38"/>
        <v>0</v>
      </c>
      <c r="AH82">
        <f t="shared" si="39"/>
        <v>0</v>
      </c>
      <c r="AK82">
        <f t="shared" si="40"/>
        <v>0</v>
      </c>
      <c r="AT82" s="51"/>
      <c r="AU82">
        <f t="shared" si="31"/>
        <v>0</v>
      </c>
      <c r="AV82">
        <f t="shared" si="32"/>
        <v>0</v>
      </c>
      <c r="AW82" s="54">
        <f t="shared" si="41"/>
        <v>0</v>
      </c>
      <c r="AX82">
        <f t="shared" si="33"/>
        <v>0</v>
      </c>
      <c r="BG82">
        <f t="shared" si="34"/>
        <v>0</v>
      </c>
      <c r="BH82" s="11">
        <f t="shared" si="35"/>
        <v>0</v>
      </c>
    </row>
    <row r="83" spans="6:60" x14ac:dyDescent="0.2">
      <c r="F83">
        <f t="shared" si="23"/>
        <v>0</v>
      </c>
      <c r="G83">
        <f t="shared" si="24"/>
        <v>0</v>
      </c>
      <c r="H83">
        <f t="shared" si="25"/>
        <v>0</v>
      </c>
      <c r="I83" s="54">
        <f t="shared" si="36"/>
        <v>0</v>
      </c>
      <c r="K83">
        <f t="shared" si="26"/>
        <v>0</v>
      </c>
      <c r="L83">
        <f t="shared" si="37"/>
        <v>0</v>
      </c>
      <c r="M83" s="2">
        <f t="shared" si="27"/>
        <v>0</v>
      </c>
      <c r="T83">
        <f t="shared" si="28"/>
        <v>0</v>
      </c>
      <c r="W83">
        <f t="shared" si="29"/>
        <v>0</v>
      </c>
      <c r="X83">
        <f t="shared" si="30"/>
        <v>0</v>
      </c>
      <c r="AF83">
        <f t="shared" si="38"/>
        <v>0</v>
      </c>
      <c r="AH83">
        <f t="shared" si="39"/>
        <v>0</v>
      </c>
      <c r="AK83">
        <f t="shared" si="40"/>
        <v>0</v>
      </c>
      <c r="AT83" s="51"/>
      <c r="AU83">
        <f t="shared" si="31"/>
        <v>0</v>
      </c>
      <c r="AV83">
        <f t="shared" si="32"/>
        <v>0</v>
      </c>
      <c r="AW83" s="54">
        <f t="shared" si="41"/>
        <v>0</v>
      </c>
      <c r="AX83">
        <f t="shared" si="33"/>
        <v>0</v>
      </c>
      <c r="BG83">
        <f t="shared" si="34"/>
        <v>0</v>
      </c>
      <c r="BH83" s="11">
        <f t="shared" si="35"/>
        <v>0</v>
      </c>
    </row>
    <row r="84" spans="6:60" x14ac:dyDescent="0.2">
      <c r="F84">
        <f t="shared" si="23"/>
        <v>0</v>
      </c>
      <c r="G84">
        <f t="shared" si="24"/>
        <v>0</v>
      </c>
      <c r="H84">
        <f t="shared" si="25"/>
        <v>0</v>
      </c>
      <c r="I84" s="54">
        <f t="shared" si="36"/>
        <v>0</v>
      </c>
      <c r="K84">
        <f t="shared" si="26"/>
        <v>0</v>
      </c>
      <c r="L84">
        <f t="shared" si="37"/>
        <v>0</v>
      </c>
      <c r="M84" s="2">
        <f t="shared" si="27"/>
        <v>0</v>
      </c>
      <c r="T84">
        <f t="shared" si="28"/>
        <v>0</v>
      </c>
      <c r="W84">
        <f t="shared" si="29"/>
        <v>0</v>
      </c>
      <c r="X84">
        <f t="shared" si="30"/>
        <v>0</v>
      </c>
      <c r="AF84">
        <f t="shared" si="38"/>
        <v>0</v>
      </c>
      <c r="AH84">
        <f t="shared" si="39"/>
        <v>0</v>
      </c>
      <c r="AK84">
        <f t="shared" si="40"/>
        <v>0</v>
      </c>
      <c r="AT84" s="51"/>
      <c r="AU84">
        <f t="shared" si="31"/>
        <v>0</v>
      </c>
      <c r="AV84">
        <f t="shared" si="32"/>
        <v>0</v>
      </c>
      <c r="AW84" s="54">
        <f t="shared" si="41"/>
        <v>0</v>
      </c>
      <c r="AX84">
        <f t="shared" si="33"/>
        <v>0</v>
      </c>
      <c r="BG84">
        <f t="shared" si="34"/>
        <v>0</v>
      </c>
      <c r="BH84" s="11">
        <f t="shared" si="35"/>
        <v>0</v>
      </c>
    </row>
    <row r="85" spans="6:60" x14ac:dyDescent="0.2">
      <c r="F85">
        <f t="shared" si="23"/>
        <v>0</v>
      </c>
      <c r="G85">
        <f t="shared" si="24"/>
        <v>0</v>
      </c>
      <c r="H85">
        <f t="shared" si="25"/>
        <v>0</v>
      </c>
      <c r="I85" s="54">
        <f t="shared" si="36"/>
        <v>0</v>
      </c>
      <c r="K85">
        <f t="shared" si="26"/>
        <v>0</v>
      </c>
      <c r="L85">
        <f t="shared" si="37"/>
        <v>0</v>
      </c>
      <c r="M85" s="2">
        <f t="shared" si="27"/>
        <v>0</v>
      </c>
      <c r="T85">
        <f t="shared" si="28"/>
        <v>0</v>
      </c>
      <c r="W85">
        <f t="shared" si="29"/>
        <v>0</v>
      </c>
      <c r="X85">
        <f t="shared" si="30"/>
        <v>0</v>
      </c>
      <c r="AF85">
        <f t="shared" si="38"/>
        <v>0</v>
      </c>
      <c r="AH85">
        <f t="shared" si="39"/>
        <v>0</v>
      </c>
      <c r="AK85">
        <f t="shared" si="40"/>
        <v>0</v>
      </c>
      <c r="AT85" s="51"/>
      <c r="AU85">
        <f t="shared" si="31"/>
        <v>0</v>
      </c>
      <c r="AV85">
        <f t="shared" si="32"/>
        <v>0</v>
      </c>
      <c r="AW85" s="54">
        <f t="shared" si="41"/>
        <v>0</v>
      </c>
      <c r="AX85">
        <f t="shared" si="33"/>
        <v>0</v>
      </c>
      <c r="BG85">
        <f t="shared" si="34"/>
        <v>0</v>
      </c>
      <c r="BH85" s="11">
        <f t="shared" si="35"/>
        <v>0</v>
      </c>
    </row>
    <row r="86" spans="6:60" x14ac:dyDescent="0.2">
      <c r="F86">
        <f t="shared" si="23"/>
        <v>0</v>
      </c>
      <c r="G86">
        <f t="shared" si="24"/>
        <v>0</v>
      </c>
      <c r="H86">
        <f t="shared" si="25"/>
        <v>0</v>
      </c>
      <c r="I86" s="54">
        <f t="shared" si="36"/>
        <v>0</v>
      </c>
      <c r="K86">
        <f t="shared" si="26"/>
        <v>0</v>
      </c>
      <c r="L86">
        <f t="shared" si="37"/>
        <v>0</v>
      </c>
      <c r="M86" s="2">
        <f t="shared" si="27"/>
        <v>0</v>
      </c>
      <c r="T86">
        <f t="shared" si="28"/>
        <v>0</v>
      </c>
      <c r="W86">
        <f t="shared" si="29"/>
        <v>0</v>
      </c>
      <c r="X86">
        <f t="shared" si="30"/>
        <v>0</v>
      </c>
      <c r="AF86">
        <f t="shared" si="38"/>
        <v>0</v>
      </c>
      <c r="AH86">
        <f t="shared" si="39"/>
        <v>0</v>
      </c>
      <c r="AK86">
        <f t="shared" si="40"/>
        <v>0</v>
      </c>
      <c r="AT86" s="51"/>
      <c r="AU86">
        <f t="shared" si="31"/>
        <v>0</v>
      </c>
      <c r="AV86">
        <f t="shared" si="32"/>
        <v>0</v>
      </c>
      <c r="AW86" s="54">
        <f t="shared" si="41"/>
        <v>0</v>
      </c>
      <c r="AX86">
        <f t="shared" si="33"/>
        <v>0</v>
      </c>
      <c r="BG86">
        <f t="shared" si="34"/>
        <v>0</v>
      </c>
      <c r="BH86" s="11">
        <f t="shared" si="35"/>
        <v>0</v>
      </c>
    </row>
    <row r="87" spans="6:60" x14ac:dyDescent="0.2">
      <c r="F87">
        <f t="shared" si="23"/>
        <v>0</v>
      </c>
      <c r="G87">
        <f t="shared" si="24"/>
        <v>0</v>
      </c>
      <c r="H87">
        <f t="shared" si="25"/>
        <v>0</v>
      </c>
      <c r="I87" s="54">
        <f t="shared" si="36"/>
        <v>0</v>
      </c>
      <c r="K87">
        <f t="shared" si="26"/>
        <v>0</v>
      </c>
      <c r="L87">
        <f t="shared" si="37"/>
        <v>0</v>
      </c>
      <c r="M87" s="2">
        <f t="shared" si="27"/>
        <v>0</v>
      </c>
      <c r="T87">
        <f t="shared" si="28"/>
        <v>0</v>
      </c>
      <c r="W87">
        <f t="shared" si="29"/>
        <v>0</v>
      </c>
      <c r="X87">
        <f t="shared" si="30"/>
        <v>0</v>
      </c>
      <c r="AF87">
        <f t="shared" si="38"/>
        <v>0</v>
      </c>
      <c r="AH87">
        <f t="shared" si="39"/>
        <v>0</v>
      </c>
      <c r="AK87">
        <f t="shared" si="40"/>
        <v>0</v>
      </c>
      <c r="AT87" s="51"/>
      <c r="AU87">
        <f t="shared" si="31"/>
        <v>0</v>
      </c>
      <c r="AV87">
        <f t="shared" si="32"/>
        <v>0</v>
      </c>
      <c r="AW87" s="54">
        <f t="shared" si="41"/>
        <v>0</v>
      </c>
      <c r="AX87">
        <f t="shared" si="33"/>
        <v>0</v>
      </c>
      <c r="BG87">
        <f t="shared" si="34"/>
        <v>0</v>
      </c>
      <c r="BH87" s="11">
        <f t="shared" si="35"/>
        <v>0</v>
      </c>
    </row>
    <row r="88" spans="6:60" x14ac:dyDescent="0.2">
      <c r="F88">
        <f t="shared" si="23"/>
        <v>0</v>
      </c>
      <c r="G88">
        <f t="shared" si="24"/>
        <v>0</v>
      </c>
      <c r="H88">
        <f t="shared" si="25"/>
        <v>0</v>
      </c>
      <c r="I88" s="54">
        <f t="shared" si="36"/>
        <v>0</v>
      </c>
      <c r="K88">
        <f t="shared" si="26"/>
        <v>0</v>
      </c>
      <c r="L88">
        <f t="shared" si="37"/>
        <v>0</v>
      </c>
      <c r="M88" s="2">
        <f t="shared" si="27"/>
        <v>0</v>
      </c>
      <c r="T88">
        <f t="shared" si="28"/>
        <v>0</v>
      </c>
      <c r="W88">
        <f t="shared" si="29"/>
        <v>0</v>
      </c>
      <c r="X88">
        <f t="shared" si="30"/>
        <v>0</v>
      </c>
      <c r="AF88">
        <f t="shared" si="38"/>
        <v>0</v>
      </c>
      <c r="AH88">
        <f t="shared" si="39"/>
        <v>0</v>
      </c>
      <c r="AK88">
        <f t="shared" si="40"/>
        <v>0</v>
      </c>
      <c r="AT88" s="51"/>
      <c r="AU88">
        <f t="shared" si="31"/>
        <v>0</v>
      </c>
      <c r="AV88">
        <f t="shared" si="32"/>
        <v>0</v>
      </c>
      <c r="AW88" s="54">
        <f t="shared" si="41"/>
        <v>0</v>
      </c>
      <c r="AX88">
        <f t="shared" si="33"/>
        <v>0</v>
      </c>
      <c r="BG88">
        <f t="shared" si="34"/>
        <v>0</v>
      </c>
      <c r="BH88" s="11">
        <f t="shared" si="35"/>
        <v>0</v>
      </c>
    </row>
    <row r="89" spans="6:60" x14ac:dyDescent="0.2">
      <c r="F89">
        <f t="shared" si="23"/>
        <v>0</v>
      </c>
      <c r="G89">
        <f t="shared" si="24"/>
        <v>0</v>
      </c>
      <c r="H89">
        <f t="shared" si="25"/>
        <v>0</v>
      </c>
      <c r="I89" s="54">
        <f t="shared" si="36"/>
        <v>0</v>
      </c>
      <c r="K89">
        <f t="shared" si="26"/>
        <v>0</v>
      </c>
      <c r="L89">
        <f t="shared" si="37"/>
        <v>0</v>
      </c>
      <c r="M89" s="2">
        <f t="shared" si="27"/>
        <v>0</v>
      </c>
      <c r="T89">
        <f t="shared" si="28"/>
        <v>0</v>
      </c>
      <c r="W89">
        <f t="shared" si="29"/>
        <v>0</v>
      </c>
      <c r="X89">
        <f t="shared" si="30"/>
        <v>0</v>
      </c>
      <c r="AF89">
        <f t="shared" si="38"/>
        <v>0</v>
      </c>
      <c r="AH89">
        <f t="shared" si="39"/>
        <v>0</v>
      </c>
      <c r="AK89">
        <f t="shared" si="40"/>
        <v>0</v>
      </c>
      <c r="AU89">
        <f t="shared" si="31"/>
        <v>0</v>
      </c>
      <c r="AV89">
        <f t="shared" si="32"/>
        <v>0</v>
      </c>
      <c r="AW89" s="54">
        <f t="shared" si="41"/>
        <v>0</v>
      </c>
      <c r="AX89">
        <f t="shared" si="33"/>
        <v>0</v>
      </c>
      <c r="BG89">
        <f t="shared" si="34"/>
        <v>0</v>
      </c>
      <c r="BH89" s="11">
        <f t="shared" si="35"/>
        <v>0</v>
      </c>
    </row>
    <row r="90" spans="6:60" x14ac:dyDescent="0.2">
      <c r="F90">
        <f t="shared" si="23"/>
        <v>0</v>
      </c>
      <c r="G90">
        <f t="shared" si="24"/>
        <v>0</v>
      </c>
      <c r="H90">
        <f t="shared" si="25"/>
        <v>0</v>
      </c>
      <c r="I90" s="54">
        <f t="shared" si="36"/>
        <v>0</v>
      </c>
      <c r="K90">
        <f t="shared" si="26"/>
        <v>0</v>
      </c>
      <c r="L90">
        <f t="shared" si="37"/>
        <v>0</v>
      </c>
      <c r="M90" s="2">
        <f t="shared" si="27"/>
        <v>0</v>
      </c>
      <c r="T90">
        <f t="shared" si="28"/>
        <v>0</v>
      </c>
      <c r="W90">
        <f t="shared" si="29"/>
        <v>0</v>
      </c>
      <c r="X90">
        <f t="shared" si="30"/>
        <v>0</v>
      </c>
      <c r="AF90">
        <f t="shared" si="38"/>
        <v>0</v>
      </c>
      <c r="AH90">
        <f t="shared" si="39"/>
        <v>0</v>
      </c>
      <c r="AK90">
        <f t="shared" si="40"/>
        <v>0</v>
      </c>
      <c r="AU90">
        <f t="shared" si="31"/>
        <v>0</v>
      </c>
      <c r="AV90">
        <f t="shared" si="32"/>
        <v>0</v>
      </c>
      <c r="AW90" s="54">
        <f t="shared" si="41"/>
        <v>0</v>
      </c>
      <c r="AX90">
        <f t="shared" si="33"/>
        <v>0</v>
      </c>
      <c r="BG90">
        <f t="shared" si="34"/>
        <v>0</v>
      </c>
      <c r="BH90" s="11">
        <f t="shared" si="35"/>
        <v>0</v>
      </c>
    </row>
    <row r="91" spans="6:60" x14ac:dyDescent="0.2">
      <c r="F91">
        <f t="shared" si="23"/>
        <v>0</v>
      </c>
      <c r="G91">
        <f t="shared" si="24"/>
        <v>0</v>
      </c>
      <c r="H91">
        <f t="shared" si="25"/>
        <v>0</v>
      </c>
      <c r="I91" s="54">
        <f t="shared" si="36"/>
        <v>0</v>
      </c>
      <c r="K91">
        <f t="shared" si="26"/>
        <v>0</v>
      </c>
      <c r="L91">
        <f t="shared" si="37"/>
        <v>0</v>
      </c>
      <c r="M91" s="2">
        <f t="shared" si="27"/>
        <v>0</v>
      </c>
      <c r="T91">
        <f t="shared" si="28"/>
        <v>0</v>
      </c>
      <c r="W91">
        <f t="shared" si="29"/>
        <v>0</v>
      </c>
      <c r="X91">
        <f t="shared" si="30"/>
        <v>0</v>
      </c>
      <c r="AF91">
        <f t="shared" si="38"/>
        <v>0</v>
      </c>
      <c r="AH91">
        <f t="shared" si="39"/>
        <v>0</v>
      </c>
      <c r="AK91">
        <f t="shared" si="40"/>
        <v>0</v>
      </c>
      <c r="AU91">
        <f t="shared" si="31"/>
        <v>0</v>
      </c>
      <c r="AV91">
        <f t="shared" si="32"/>
        <v>0</v>
      </c>
      <c r="AW91" s="54">
        <f t="shared" si="41"/>
        <v>0</v>
      </c>
      <c r="AX91">
        <f t="shared" si="33"/>
        <v>0</v>
      </c>
      <c r="BG91">
        <f t="shared" si="34"/>
        <v>0</v>
      </c>
      <c r="BH91" s="11">
        <f t="shared" si="35"/>
        <v>0</v>
      </c>
    </row>
    <row r="92" spans="6:60" x14ac:dyDescent="0.2">
      <c r="F92">
        <f t="shared" si="23"/>
        <v>0</v>
      </c>
      <c r="G92">
        <f t="shared" si="24"/>
        <v>0</v>
      </c>
      <c r="H92">
        <f t="shared" si="25"/>
        <v>0</v>
      </c>
      <c r="I92" s="54">
        <f t="shared" si="36"/>
        <v>0</v>
      </c>
      <c r="K92">
        <f t="shared" si="26"/>
        <v>0</v>
      </c>
      <c r="L92">
        <f t="shared" si="37"/>
        <v>0</v>
      </c>
      <c r="M92" s="2">
        <f t="shared" si="27"/>
        <v>0</v>
      </c>
      <c r="T92">
        <f t="shared" si="28"/>
        <v>0</v>
      </c>
      <c r="W92">
        <f t="shared" si="29"/>
        <v>0</v>
      </c>
      <c r="X92">
        <f t="shared" si="30"/>
        <v>0</v>
      </c>
      <c r="AF92">
        <f t="shared" si="38"/>
        <v>0</v>
      </c>
      <c r="AH92">
        <f t="shared" si="39"/>
        <v>0</v>
      </c>
      <c r="AK92">
        <f t="shared" si="40"/>
        <v>0</v>
      </c>
      <c r="AU92">
        <f t="shared" si="31"/>
        <v>0</v>
      </c>
      <c r="AV92">
        <f t="shared" si="32"/>
        <v>0</v>
      </c>
      <c r="AW92" s="54">
        <f t="shared" si="41"/>
        <v>0</v>
      </c>
      <c r="AX92">
        <f t="shared" si="33"/>
        <v>0</v>
      </c>
      <c r="BG92">
        <f t="shared" si="34"/>
        <v>0</v>
      </c>
      <c r="BH92" s="11">
        <f t="shared" si="35"/>
        <v>0</v>
      </c>
    </row>
    <row r="93" spans="6:60" x14ac:dyDescent="0.2">
      <c r="F93">
        <f t="shared" si="23"/>
        <v>0</v>
      </c>
      <c r="G93">
        <f t="shared" si="24"/>
        <v>0</v>
      </c>
      <c r="H93">
        <f t="shared" si="25"/>
        <v>0</v>
      </c>
      <c r="I93" s="54">
        <f t="shared" si="36"/>
        <v>0</v>
      </c>
      <c r="K93">
        <f t="shared" si="26"/>
        <v>0</v>
      </c>
      <c r="L93">
        <f t="shared" si="37"/>
        <v>0</v>
      </c>
      <c r="M93" s="2">
        <f t="shared" si="27"/>
        <v>0</v>
      </c>
      <c r="T93">
        <f t="shared" si="28"/>
        <v>0</v>
      </c>
      <c r="W93">
        <f t="shared" si="29"/>
        <v>0</v>
      </c>
      <c r="X93">
        <f t="shared" si="30"/>
        <v>0</v>
      </c>
      <c r="AF93">
        <f t="shared" si="38"/>
        <v>0</v>
      </c>
      <c r="AH93">
        <f t="shared" si="39"/>
        <v>0</v>
      </c>
      <c r="AK93">
        <f t="shared" si="40"/>
        <v>0</v>
      </c>
      <c r="AU93">
        <f t="shared" si="31"/>
        <v>0</v>
      </c>
      <c r="AV93">
        <f t="shared" si="32"/>
        <v>0</v>
      </c>
      <c r="AW93" s="54">
        <f t="shared" si="41"/>
        <v>0</v>
      </c>
      <c r="AX93">
        <f t="shared" si="33"/>
        <v>0</v>
      </c>
      <c r="BG93">
        <f t="shared" si="34"/>
        <v>0</v>
      </c>
      <c r="BH93" s="11">
        <f t="shared" si="35"/>
        <v>0</v>
      </c>
    </row>
    <row r="94" spans="6:60" x14ac:dyDescent="0.2">
      <c r="F94">
        <f t="shared" si="23"/>
        <v>0</v>
      </c>
      <c r="G94">
        <f t="shared" si="24"/>
        <v>0</v>
      </c>
      <c r="H94">
        <f t="shared" si="25"/>
        <v>0</v>
      </c>
      <c r="I94" s="54">
        <f t="shared" si="36"/>
        <v>0</v>
      </c>
      <c r="K94">
        <f t="shared" si="26"/>
        <v>0</v>
      </c>
      <c r="L94">
        <f t="shared" si="37"/>
        <v>0</v>
      </c>
      <c r="M94" s="2">
        <f t="shared" si="27"/>
        <v>0</v>
      </c>
      <c r="T94">
        <f t="shared" si="28"/>
        <v>0</v>
      </c>
      <c r="W94">
        <f t="shared" si="29"/>
        <v>0</v>
      </c>
      <c r="X94">
        <f t="shared" si="30"/>
        <v>0</v>
      </c>
      <c r="AF94">
        <f t="shared" si="38"/>
        <v>0</v>
      </c>
      <c r="AH94">
        <f t="shared" si="39"/>
        <v>0</v>
      </c>
      <c r="AK94">
        <f t="shared" si="40"/>
        <v>0</v>
      </c>
      <c r="AU94">
        <f t="shared" si="31"/>
        <v>0</v>
      </c>
      <c r="AV94">
        <f t="shared" si="32"/>
        <v>0</v>
      </c>
      <c r="AW94" s="54">
        <f t="shared" si="41"/>
        <v>0</v>
      </c>
      <c r="AX94">
        <f t="shared" si="33"/>
        <v>0</v>
      </c>
      <c r="BG94">
        <f t="shared" si="34"/>
        <v>0</v>
      </c>
      <c r="BH94" s="11">
        <f t="shared" si="35"/>
        <v>0</v>
      </c>
    </row>
    <row r="95" spans="6:60" x14ac:dyDescent="0.2">
      <c r="F95">
        <f t="shared" si="23"/>
        <v>0</v>
      </c>
      <c r="G95">
        <f t="shared" si="24"/>
        <v>0</v>
      </c>
      <c r="H95">
        <f t="shared" si="25"/>
        <v>0</v>
      </c>
      <c r="I95" s="54">
        <f t="shared" si="36"/>
        <v>0</v>
      </c>
      <c r="K95">
        <f t="shared" si="26"/>
        <v>0</v>
      </c>
      <c r="L95">
        <f t="shared" si="37"/>
        <v>0</v>
      </c>
      <c r="M95" s="2">
        <f t="shared" si="27"/>
        <v>0</v>
      </c>
      <c r="T95">
        <f t="shared" si="28"/>
        <v>0</v>
      </c>
      <c r="W95">
        <f t="shared" si="29"/>
        <v>0</v>
      </c>
      <c r="X95">
        <f t="shared" si="30"/>
        <v>0</v>
      </c>
      <c r="AF95">
        <f t="shared" si="38"/>
        <v>0</v>
      </c>
      <c r="AH95">
        <f t="shared" si="39"/>
        <v>0</v>
      </c>
      <c r="AK95">
        <f t="shared" si="40"/>
        <v>0</v>
      </c>
      <c r="AU95">
        <f t="shared" si="31"/>
        <v>0</v>
      </c>
      <c r="AV95">
        <f t="shared" si="32"/>
        <v>0</v>
      </c>
      <c r="AW95" s="54">
        <f t="shared" si="41"/>
        <v>0</v>
      </c>
      <c r="AX95">
        <f t="shared" si="33"/>
        <v>0</v>
      </c>
      <c r="BG95">
        <f t="shared" si="34"/>
        <v>0</v>
      </c>
      <c r="BH95" s="11">
        <f t="shared" si="35"/>
        <v>0</v>
      </c>
    </row>
    <row r="96" spans="6:60" x14ac:dyDescent="0.2">
      <c r="F96">
        <f t="shared" si="23"/>
        <v>0</v>
      </c>
      <c r="G96">
        <f t="shared" si="24"/>
        <v>0</v>
      </c>
      <c r="H96">
        <f t="shared" si="25"/>
        <v>0</v>
      </c>
      <c r="I96" s="54">
        <f t="shared" si="36"/>
        <v>0</v>
      </c>
      <c r="K96">
        <f t="shared" si="26"/>
        <v>0</v>
      </c>
      <c r="L96">
        <f t="shared" si="37"/>
        <v>0</v>
      </c>
      <c r="M96" s="2">
        <f t="shared" si="27"/>
        <v>0</v>
      </c>
      <c r="T96">
        <f t="shared" si="28"/>
        <v>0</v>
      </c>
      <c r="W96">
        <f t="shared" si="29"/>
        <v>0</v>
      </c>
      <c r="X96">
        <f t="shared" si="30"/>
        <v>0</v>
      </c>
      <c r="AF96">
        <f t="shared" si="38"/>
        <v>0</v>
      </c>
      <c r="AH96">
        <f t="shared" si="39"/>
        <v>0</v>
      </c>
      <c r="AK96">
        <f t="shared" si="40"/>
        <v>0</v>
      </c>
      <c r="AU96">
        <f t="shared" si="31"/>
        <v>0</v>
      </c>
      <c r="AV96">
        <f t="shared" si="32"/>
        <v>0</v>
      </c>
      <c r="AW96" s="54">
        <f t="shared" si="41"/>
        <v>0</v>
      </c>
      <c r="AX96">
        <f t="shared" si="33"/>
        <v>0</v>
      </c>
      <c r="BG96">
        <f t="shared" si="34"/>
        <v>0</v>
      </c>
      <c r="BH96" s="11">
        <f t="shared" si="35"/>
        <v>0</v>
      </c>
    </row>
    <row r="97" spans="6:60" x14ac:dyDescent="0.2">
      <c r="F97">
        <f t="shared" si="23"/>
        <v>0</v>
      </c>
      <c r="G97">
        <f t="shared" si="24"/>
        <v>0</v>
      </c>
      <c r="H97">
        <f t="shared" si="25"/>
        <v>0</v>
      </c>
      <c r="I97" s="54">
        <f t="shared" si="36"/>
        <v>0</v>
      </c>
      <c r="K97">
        <f t="shared" si="26"/>
        <v>0</v>
      </c>
      <c r="L97">
        <f t="shared" si="37"/>
        <v>0</v>
      </c>
      <c r="M97" s="2">
        <f t="shared" si="27"/>
        <v>0</v>
      </c>
      <c r="T97">
        <f t="shared" si="28"/>
        <v>0</v>
      </c>
      <c r="W97">
        <f t="shared" si="29"/>
        <v>0</v>
      </c>
      <c r="X97">
        <f t="shared" si="30"/>
        <v>0</v>
      </c>
      <c r="AF97">
        <f t="shared" si="38"/>
        <v>0</v>
      </c>
      <c r="AH97">
        <f t="shared" si="39"/>
        <v>0</v>
      </c>
      <c r="AK97">
        <f t="shared" si="40"/>
        <v>0</v>
      </c>
      <c r="AU97">
        <f t="shared" si="31"/>
        <v>0</v>
      </c>
      <c r="AV97">
        <f t="shared" si="32"/>
        <v>0</v>
      </c>
      <c r="AW97" s="54">
        <f t="shared" si="41"/>
        <v>0</v>
      </c>
      <c r="AX97">
        <f t="shared" si="33"/>
        <v>0</v>
      </c>
      <c r="BG97">
        <f t="shared" si="34"/>
        <v>0</v>
      </c>
      <c r="BH97" s="11">
        <f t="shared" si="35"/>
        <v>0</v>
      </c>
    </row>
    <row r="98" spans="6:60" x14ac:dyDescent="0.2">
      <c r="F98">
        <f t="shared" si="23"/>
        <v>0</v>
      </c>
      <c r="G98">
        <f t="shared" si="24"/>
        <v>0</v>
      </c>
      <c r="H98">
        <f t="shared" si="25"/>
        <v>0</v>
      </c>
      <c r="I98" s="54">
        <f t="shared" si="36"/>
        <v>0</v>
      </c>
      <c r="K98">
        <f t="shared" si="26"/>
        <v>0</v>
      </c>
      <c r="L98">
        <f t="shared" si="37"/>
        <v>0</v>
      </c>
      <c r="M98" s="2">
        <f t="shared" si="27"/>
        <v>0</v>
      </c>
      <c r="T98">
        <f t="shared" si="28"/>
        <v>0</v>
      </c>
      <c r="W98">
        <f t="shared" si="29"/>
        <v>0</v>
      </c>
      <c r="X98">
        <f t="shared" si="30"/>
        <v>0</v>
      </c>
      <c r="AF98">
        <f t="shared" si="38"/>
        <v>0</v>
      </c>
      <c r="AH98">
        <f t="shared" si="39"/>
        <v>0</v>
      </c>
      <c r="AK98">
        <f t="shared" si="40"/>
        <v>0</v>
      </c>
      <c r="AU98">
        <f t="shared" si="31"/>
        <v>0</v>
      </c>
      <c r="AV98">
        <f t="shared" si="32"/>
        <v>0</v>
      </c>
      <c r="AW98" s="54">
        <f t="shared" si="41"/>
        <v>0</v>
      </c>
      <c r="AX98">
        <f t="shared" si="33"/>
        <v>0</v>
      </c>
      <c r="BG98">
        <f t="shared" si="34"/>
        <v>0</v>
      </c>
      <c r="BH98" s="11">
        <f t="shared" si="35"/>
        <v>0</v>
      </c>
    </row>
    <row r="99" spans="6:60" x14ac:dyDescent="0.2">
      <c r="F99">
        <f t="shared" si="23"/>
        <v>0</v>
      </c>
      <c r="G99">
        <f t="shared" si="24"/>
        <v>0</v>
      </c>
      <c r="H99">
        <f t="shared" si="25"/>
        <v>0</v>
      </c>
      <c r="I99" s="54">
        <f t="shared" si="36"/>
        <v>0</v>
      </c>
      <c r="K99">
        <f t="shared" si="26"/>
        <v>0</v>
      </c>
      <c r="L99">
        <f t="shared" si="37"/>
        <v>0</v>
      </c>
      <c r="M99" s="2">
        <f t="shared" si="27"/>
        <v>0</v>
      </c>
      <c r="T99">
        <f t="shared" si="28"/>
        <v>0</v>
      </c>
      <c r="W99">
        <f t="shared" si="29"/>
        <v>0</v>
      </c>
      <c r="X99">
        <f t="shared" si="30"/>
        <v>0</v>
      </c>
      <c r="AF99">
        <f t="shared" si="38"/>
        <v>0</v>
      </c>
      <c r="AH99">
        <f t="shared" si="39"/>
        <v>0</v>
      </c>
      <c r="AK99">
        <f t="shared" si="40"/>
        <v>0</v>
      </c>
      <c r="AU99">
        <f t="shared" si="31"/>
        <v>0</v>
      </c>
      <c r="AV99">
        <f t="shared" si="32"/>
        <v>0</v>
      </c>
      <c r="AW99" s="54">
        <f t="shared" si="41"/>
        <v>0</v>
      </c>
      <c r="AX99">
        <f t="shared" si="33"/>
        <v>0</v>
      </c>
      <c r="BG99">
        <f t="shared" si="34"/>
        <v>0</v>
      </c>
      <c r="BH99" s="11">
        <f t="shared" si="35"/>
        <v>0</v>
      </c>
    </row>
    <row r="100" spans="6:60" x14ac:dyDescent="0.2">
      <c r="F100">
        <f t="shared" si="23"/>
        <v>0</v>
      </c>
      <c r="G100">
        <f t="shared" si="24"/>
        <v>0</v>
      </c>
      <c r="H100">
        <f t="shared" si="25"/>
        <v>0</v>
      </c>
      <c r="I100" s="54">
        <f t="shared" si="36"/>
        <v>0</v>
      </c>
      <c r="K100">
        <f t="shared" si="26"/>
        <v>0</v>
      </c>
      <c r="L100">
        <f t="shared" si="37"/>
        <v>0</v>
      </c>
      <c r="M100" s="2">
        <f t="shared" si="27"/>
        <v>0</v>
      </c>
      <c r="T100">
        <f t="shared" si="28"/>
        <v>0</v>
      </c>
      <c r="W100">
        <f t="shared" si="29"/>
        <v>0</v>
      </c>
      <c r="X100">
        <f t="shared" si="30"/>
        <v>0</v>
      </c>
      <c r="AF100">
        <f t="shared" si="38"/>
        <v>0</v>
      </c>
      <c r="AH100">
        <f t="shared" si="39"/>
        <v>0</v>
      </c>
      <c r="AK100">
        <f t="shared" si="40"/>
        <v>0</v>
      </c>
      <c r="AU100">
        <f t="shared" si="31"/>
        <v>0</v>
      </c>
      <c r="AV100">
        <f t="shared" si="32"/>
        <v>0</v>
      </c>
      <c r="AW100" s="54">
        <f t="shared" si="41"/>
        <v>0</v>
      </c>
      <c r="AX100">
        <f t="shared" si="33"/>
        <v>0</v>
      </c>
      <c r="BG100">
        <f t="shared" si="34"/>
        <v>0</v>
      </c>
      <c r="BH100" s="11">
        <f t="shared" si="35"/>
        <v>0</v>
      </c>
    </row>
    <row r="101" spans="6:60" x14ac:dyDescent="0.2">
      <c r="F101">
        <f t="shared" si="23"/>
        <v>0</v>
      </c>
      <c r="G101">
        <f t="shared" si="24"/>
        <v>0</v>
      </c>
      <c r="H101">
        <f t="shared" si="25"/>
        <v>0</v>
      </c>
      <c r="I101" s="54">
        <f t="shared" si="36"/>
        <v>0</v>
      </c>
      <c r="K101">
        <f t="shared" si="26"/>
        <v>0</v>
      </c>
      <c r="L101">
        <f t="shared" si="37"/>
        <v>0</v>
      </c>
      <c r="M101" s="2">
        <f t="shared" si="27"/>
        <v>0</v>
      </c>
      <c r="T101">
        <f t="shared" si="28"/>
        <v>0</v>
      </c>
      <c r="W101">
        <f t="shared" si="29"/>
        <v>0</v>
      </c>
      <c r="X101">
        <f t="shared" si="30"/>
        <v>0</v>
      </c>
      <c r="AF101">
        <f t="shared" si="38"/>
        <v>0</v>
      </c>
      <c r="AH101">
        <f t="shared" si="39"/>
        <v>0</v>
      </c>
      <c r="AK101">
        <f t="shared" si="40"/>
        <v>0</v>
      </c>
      <c r="AU101">
        <f t="shared" si="31"/>
        <v>0</v>
      </c>
      <c r="AV101">
        <f t="shared" si="32"/>
        <v>0</v>
      </c>
      <c r="AW101" s="54">
        <f t="shared" si="41"/>
        <v>0</v>
      </c>
      <c r="AX101">
        <f t="shared" si="33"/>
        <v>0</v>
      </c>
      <c r="BG101">
        <f t="shared" si="34"/>
        <v>0</v>
      </c>
      <c r="BH101" s="11">
        <f t="shared" si="35"/>
        <v>0</v>
      </c>
    </row>
  </sheetData>
  <conditionalFormatting sqref="V4:V101">
    <cfRule type="cellIs" dxfId="3190" priority="84" operator="equal">
      <formula>0</formula>
    </cfRule>
  </conditionalFormatting>
  <conditionalFormatting sqref="V4:V101">
    <cfRule type="cellIs" dxfId="3189" priority="83" operator="equal">
      <formula>1</formula>
    </cfRule>
  </conditionalFormatting>
  <conditionalFormatting sqref="F4:F101">
    <cfRule type="cellIs" dxfId="3188" priority="70" operator="greaterThanOrEqual">
      <formula>2</formula>
    </cfRule>
    <cfRule type="cellIs" dxfId="3187" priority="71" operator="equal">
      <formula>1</formula>
    </cfRule>
    <cfRule type="cellIs" dxfId="3186" priority="82" operator="equal">
      <formula>0</formula>
    </cfRule>
  </conditionalFormatting>
  <conditionalFormatting sqref="G4:G101">
    <cfRule type="cellIs" dxfId="3185" priority="67" operator="greaterThan">
      <formula>20</formula>
    </cfRule>
    <cfRule type="cellIs" dxfId="3184" priority="68" operator="between">
      <formula>16</formula>
      <formula>20</formula>
    </cfRule>
    <cfRule type="cellIs" dxfId="3183" priority="69" operator="between">
      <formula>5</formula>
      <formula>15</formula>
    </cfRule>
    <cfRule type="cellIs" dxfId="3182" priority="81" operator="lessThan">
      <formula>5</formula>
    </cfRule>
  </conditionalFormatting>
  <conditionalFormatting sqref="AU4:AU101">
    <cfRule type="colorScale" priority="77">
      <colorScale>
        <cfvo type="num" val="0"/>
        <cfvo type="num" val="65"/>
        <cfvo type="num" val="100"/>
        <color rgb="FFFFCCCC"/>
        <color rgb="FFFFEB84"/>
        <color theme="9" tint="0.39997558519241921"/>
      </colorScale>
    </cfRule>
  </conditionalFormatting>
  <conditionalFormatting sqref="AV4:AX101">
    <cfRule type="colorScale" priority="76">
      <colorScale>
        <cfvo type="num" val="0"/>
        <cfvo type="num" val="8"/>
        <cfvo type="num" val="15"/>
        <color theme="9" tint="0.39997558519241921"/>
        <color rgb="FFFFEB84"/>
        <color rgb="FFFFCCCC"/>
      </colorScale>
    </cfRule>
  </conditionalFormatting>
  <conditionalFormatting sqref="AU2">
    <cfRule type="colorScale" priority="75">
      <colorScale>
        <cfvo type="num" val="0"/>
        <cfvo type="num" val="65"/>
        <cfvo type="num" val="100"/>
        <color rgb="FFFFCCCC"/>
        <color rgb="FFFFEB84"/>
        <color theme="9" tint="0.39997558519241921"/>
      </colorScale>
    </cfRule>
  </conditionalFormatting>
  <conditionalFormatting sqref="AV2">
    <cfRule type="colorScale" priority="74">
      <colorScale>
        <cfvo type="num" val="0"/>
        <cfvo type="num" val="8"/>
        <cfvo type="num" val="13"/>
        <color theme="9" tint="0.39997558519241921"/>
        <color rgb="FFFFEB84"/>
        <color rgb="FFFFCCCC"/>
      </colorScale>
    </cfRule>
  </conditionalFormatting>
  <conditionalFormatting sqref="AW2">
    <cfRule type="colorScale" priority="73">
      <colorScale>
        <cfvo type="num" val="0"/>
        <cfvo type="num" val="8"/>
        <cfvo type="num" val="13"/>
        <color theme="9" tint="0.39997558519241921"/>
        <color rgb="FFFFEB84"/>
        <color rgb="FFFFCCCC"/>
      </colorScale>
    </cfRule>
  </conditionalFormatting>
  <conditionalFormatting sqref="AX2">
    <cfRule type="colorScale" priority="72">
      <colorScale>
        <cfvo type="num" val="0"/>
        <cfvo type="num" val="8"/>
        <cfvo type="num" val="13"/>
        <color theme="9" tint="0.39997558519241921"/>
        <color rgb="FFFFEB84"/>
        <color rgb="FFFFCCCC"/>
      </colorScale>
    </cfRule>
  </conditionalFormatting>
  <conditionalFormatting sqref="N29:N101">
    <cfRule type="cellIs" dxfId="3181" priority="65" operator="equal">
      <formula>1</formula>
    </cfRule>
    <cfRule type="cellIs" dxfId="3180" priority="66" operator="notEqual">
      <formula>1</formula>
    </cfRule>
  </conditionalFormatting>
  <conditionalFormatting sqref="L2:M2 O2:AE2 AG2:AT2 AY2:BA2">
    <cfRule type="colorScale" priority="62">
      <colorScale>
        <cfvo type="num" val="0"/>
        <cfvo type="num" val="50"/>
        <cfvo type="num" val="100"/>
        <color rgb="FFFFCCCC"/>
        <color rgb="FFFFEB84"/>
        <color theme="9" tint="0.39997558519241921"/>
      </colorScale>
    </cfRule>
  </conditionalFormatting>
  <conditionalFormatting sqref="BM2">
    <cfRule type="colorScale" priority="61">
      <colorScale>
        <cfvo type="num" val="0"/>
        <cfvo type="num" val="50"/>
        <cfvo type="num" val="100"/>
        <color rgb="FFFFCCCC"/>
        <color rgb="FFFFEB84"/>
        <color theme="9" tint="0.39997558519241921"/>
      </colorScale>
    </cfRule>
  </conditionalFormatting>
  <conditionalFormatting sqref="BG33:BG101">
    <cfRule type="cellIs" dxfId="3179" priority="59" operator="greaterThanOrEqual">
      <formula>208</formula>
    </cfRule>
    <cfRule type="cellIs" dxfId="3178" priority="60" operator="lessThan">
      <formula>208</formula>
    </cfRule>
  </conditionalFormatting>
  <conditionalFormatting sqref="BG2">
    <cfRule type="cellIs" dxfId="3177" priority="57" operator="greaterThanOrEqual">
      <formula>208</formula>
    </cfRule>
    <cfRule type="cellIs" dxfId="3176" priority="58" operator="lessThan">
      <formula>208</formula>
    </cfRule>
  </conditionalFormatting>
  <conditionalFormatting sqref="BB2 BC4:BF4 BB4:BB101 BC6:BF101">
    <cfRule type="cellIs" dxfId="3175" priority="54" operator="greaterThanOrEqual">
      <formula>9</formula>
    </cfRule>
    <cfRule type="cellIs" dxfId="3174" priority="55" operator="between">
      <formula>7</formula>
      <formula>9</formula>
    </cfRule>
    <cfRule type="cellIs" dxfId="3173" priority="56" operator="lessThan">
      <formula>7</formula>
    </cfRule>
  </conditionalFormatting>
  <conditionalFormatting sqref="BC4">
    <cfRule type="colorScale" priority="53">
      <colorScale>
        <cfvo type="num" val="0"/>
        <cfvo type="percentile" val="8"/>
        <cfvo type="num" val="15"/>
        <color theme="9" tint="0.39997558519241921"/>
        <color rgb="FFFFEB84"/>
        <color rgb="FFFFCCCC"/>
      </colorScale>
    </cfRule>
  </conditionalFormatting>
  <conditionalFormatting sqref="BD4">
    <cfRule type="colorScale" priority="52">
      <colorScale>
        <cfvo type="num" val="0"/>
        <cfvo type="percentile" val="8"/>
        <cfvo type="num" val="15"/>
        <color theme="9" tint="0.39997558519241921"/>
        <color rgb="FFFFEB84"/>
        <color rgb="FFFFCCCC"/>
      </colorScale>
    </cfRule>
  </conditionalFormatting>
  <conditionalFormatting sqref="BE4">
    <cfRule type="colorScale" priority="51">
      <colorScale>
        <cfvo type="num" val="0"/>
        <cfvo type="percentile" val="8"/>
        <cfvo type="num" val="15"/>
        <color theme="9" tint="0.39997558519241921"/>
        <color rgb="FFFFEB84"/>
        <color rgb="FFFFCCCC"/>
      </colorScale>
    </cfRule>
  </conditionalFormatting>
  <conditionalFormatting sqref="BF4">
    <cfRule type="colorScale" priority="50">
      <colorScale>
        <cfvo type="num" val="0"/>
        <cfvo type="percentile" val="8"/>
        <cfvo type="num" val="15"/>
        <color theme="9" tint="0.39997558519241921"/>
        <color rgb="FFFFEB84"/>
        <color rgb="FFFFCCCC"/>
      </colorScale>
    </cfRule>
  </conditionalFormatting>
  <conditionalFormatting sqref="BC2:BF2">
    <cfRule type="cellIs" dxfId="3172" priority="47" operator="greaterThanOrEqual">
      <formula>9</formula>
    </cfRule>
    <cfRule type="cellIs" dxfId="3171" priority="48" operator="between">
      <formula>7</formula>
      <formula>9</formula>
    </cfRule>
    <cfRule type="cellIs" dxfId="3170" priority="49" operator="lessThan">
      <formula>7</formula>
    </cfRule>
  </conditionalFormatting>
  <conditionalFormatting sqref="BC5:BF5">
    <cfRule type="cellIs" dxfId="3169" priority="44" operator="greaterThanOrEqual">
      <formula>9</formula>
    </cfRule>
    <cfRule type="cellIs" dxfId="3168" priority="45" operator="between">
      <formula>7</formula>
      <formula>9</formula>
    </cfRule>
    <cfRule type="cellIs" dxfId="3167" priority="46" operator="lessThan">
      <formula>7</formula>
    </cfRule>
  </conditionalFormatting>
  <conditionalFormatting sqref="N4:N28">
    <cfRule type="cellIs" dxfId="3166" priority="29" operator="equal">
      <formula>1</formula>
    </cfRule>
    <cfRule type="cellIs" dxfId="3165" priority="30" operator="notEqual">
      <formula>1</formula>
    </cfRule>
  </conditionalFormatting>
  <conditionalFormatting sqref="BG4:BG32">
    <cfRule type="cellIs" dxfId="3164" priority="15" operator="greaterThanOrEqual">
      <formula>208</formula>
    </cfRule>
    <cfRule type="cellIs" dxfId="3163" priority="16" operator="lessThan">
      <formula>208</formula>
    </cfRule>
  </conditionalFormatting>
  <conditionalFormatting sqref="D4:E101 W4:AE101 AY4:BA101 AG4:AT101 O4:U101">
    <cfRule type="cellIs" dxfId="3162" priority="5" operator="equal">
      <formula>0</formula>
    </cfRule>
    <cfRule type="cellIs" dxfId="3161" priority="6" operator="equal">
      <formula>1</formula>
    </cfRule>
  </conditionalFormatting>
  <conditionalFormatting sqref="AF4:AF101">
    <cfRule type="cellIs" dxfId="3160" priority="4" operator="equal">
      <formula>0</formula>
    </cfRule>
  </conditionalFormatting>
  <conditionalFormatting sqref="N2">
    <cfRule type="colorScale" priority="1">
      <colorScale>
        <cfvo type="num" val="0"/>
        <cfvo type="num" val="0.5"/>
        <cfvo type="num" val="1"/>
        <color rgb="FFFFCCCC"/>
        <color rgb="FFFFEB84"/>
        <color theme="9" tint="0.39997558519241921"/>
      </colorScale>
    </cfRule>
  </conditionalFormatting>
  <dataValidations count="2">
    <dataValidation type="time" operator="greaterThanOrEqual" allowBlank="1" showInputMessage="1" showErrorMessage="1" sqref="BH2 BH4:BH101" xr:uid="{00000000-0002-0000-0F00-000000000000}">
      <formula1>0</formula1>
    </dataValidation>
    <dataValidation type="whole" allowBlank="1" showInputMessage="1" showErrorMessage="1" sqref="AY4:BA101 D4:E101 AG4:AT101 Y4:AE101 Q33:Q101 O4:P101 R4:V101" xr:uid="{00000000-0002-0000-0F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17">
    <pageSetUpPr fitToPage="1"/>
  </sheetPr>
  <dimension ref="A1:BO102"/>
  <sheetViews>
    <sheetView topLeftCell="A17" zoomScaleNormal="100" workbookViewId="0">
      <pane xSplit="2" topLeftCell="C1" activePane="topRight" state="frozen"/>
      <selection activeCell="W2" sqref="W2"/>
      <selection pane="topRight" activeCell="B17" sqref="B1:B1048576"/>
    </sheetView>
  </sheetViews>
  <sheetFormatPr baseColWidth="10" defaultColWidth="9.1640625" defaultRowHeight="15" x14ac:dyDescent="0.2"/>
  <cols>
    <col min="1" max="1" width="5.5" customWidth="1"/>
    <col min="2" max="2" width="34.1640625" style="240" customWidth="1"/>
    <col min="3" max="3" width="18.1640625" style="3" bestFit="1" customWidth="1"/>
    <col min="4" max="4" width="3.6640625" bestFit="1" customWidth="1"/>
    <col min="5" max="5" width="4.33203125" bestFit="1" customWidth="1"/>
    <col min="6" max="6" width="3.6640625" bestFit="1" customWidth="1"/>
    <col min="7" max="7" width="5.1640625" bestFit="1" customWidth="1"/>
    <col min="8" max="8" width="5.1640625" customWidth="1"/>
    <col min="9" max="9" width="4.1640625" customWidth="1"/>
    <col min="10" max="10" width="5.33203125" customWidth="1"/>
    <col min="11" max="11" width="3.6640625" customWidth="1"/>
    <col min="12" max="12" width="4.33203125" customWidth="1"/>
    <col min="13" max="13" width="3.83203125" customWidth="1"/>
    <col min="14" max="18" width="3.6640625" bestFit="1" customWidth="1"/>
    <col min="19" max="19" width="4.33203125" bestFit="1" customWidth="1"/>
    <col min="20" max="20" width="3.6640625" bestFit="1" customWidth="1"/>
    <col min="21" max="21" width="4.33203125" bestFit="1" customWidth="1"/>
    <col min="22" max="22" width="4" bestFit="1" customWidth="1"/>
    <col min="23" max="23" width="3.6640625" bestFit="1" customWidth="1"/>
    <col min="24" max="24" width="4.33203125" bestFit="1" customWidth="1"/>
    <col min="25" max="27" width="3.6640625" bestFit="1" customWidth="1"/>
    <col min="28" max="29" width="4.33203125" bestFit="1" customWidth="1"/>
    <col min="30" max="30" width="3.6640625" bestFit="1" customWidth="1"/>
    <col min="31" max="31" width="4.33203125" bestFit="1" customWidth="1"/>
    <col min="32" max="35" width="3.6640625" bestFit="1" customWidth="1"/>
    <col min="36" max="36" width="4.33203125" bestFit="1" customWidth="1"/>
    <col min="37" max="37" width="3.6640625" bestFit="1" customWidth="1"/>
    <col min="38" max="41" width="3.6640625" customWidth="1"/>
    <col min="42" max="44" width="4.33203125" bestFit="1" customWidth="1"/>
    <col min="45" max="50" width="3.6640625" customWidth="1"/>
    <col min="51" max="53" width="4.33203125" bestFit="1" customWidth="1"/>
    <col min="54" max="55" width="3.6640625" bestFit="1" customWidth="1"/>
    <col min="56" max="57" width="3.6640625" customWidth="1"/>
    <col min="58" max="58" width="3.6640625" bestFit="1" customWidth="1"/>
    <col min="59" max="59" width="5.5"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13" t="s">
        <v>103</v>
      </c>
      <c r="C2" s="13">
        <f>COUNTA(A4:A102)</f>
        <v>30</v>
      </c>
      <c r="D2" s="13">
        <f>SUM(F4:F102)</f>
        <v>30</v>
      </c>
      <c r="E2" s="13">
        <f>SUM(G4:G102)</f>
        <v>626</v>
      </c>
      <c r="F2" s="13">
        <f>IF(D2=0,0,E2/D2)</f>
        <v>20.866666666666667</v>
      </c>
      <c r="G2" s="13">
        <f>SUM(I4:I102)</f>
        <v>3399</v>
      </c>
      <c r="H2" s="13">
        <f>SUM(J4:J102)</f>
        <v>1117</v>
      </c>
      <c r="I2" s="13">
        <f>IF(E2=0,0,H2/E2)</f>
        <v>1.7843450479233227</v>
      </c>
      <c r="J2" s="13">
        <f>SUM(L4:L102)</f>
        <v>3335</v>
      </c>
      <c r="K2" s="13">
        <f>IF(E2=0,0,J2/E2)</f>
        <v>5.3274760383386583</v>
      </c>
      <c r="L2" s="13">
        <f>IF($C$2=0,0,COUNTIF(D4:D102,1)/$C$2*100)</f>
        <v>100</v>
      </c>
      <c r="M2" s="13">
        <f>IF($C$2=0,0,COUNTIF(E4:E102,1)/$C$2*100)</f>
        <v>100</v>
      </c>
      <c r="N2" s="17">
        <f>IF($C$2=0,0,SUM(N4:N102)/$C$2*100)</f>
        <v>43.333333333333336</v>
      </c>
      <c r="O2" s="13">
        <f t="shared" ref="O2:U2" si="0">IF($C$2=0,0,COUNTIF(O4:O102,1)/$C$2*100)</f>
        <v>86.666666666666671</v>
      </c>
      <c r="P2" s="13">
        <f t="shared" si="0"/>
        <v>83.333333333333343</v>
      </c>
      <c r="Q2" s="13">
        <f t="shared" si="0"/>
        <v>76.666666666666671</v>
      </c>
      <c r="R2" s="13">
        <f t="shared" si="0"/>
        <v>90</v>
      </c>
      <c r="S2" s="13">
        <f t="shared" si="0"/>
        <v>100</v>
      </c>
      <c r="T2" s="13">
        <f t="shared" si="0"/>
        <v>73.333333333333329</v>
      </c>
      <c r="U2" s="13">
        <f t="shared" si="0"/>
        <v>100</v>
      </c>
      <c r="V2" s="13">
        <f>IF(COUNTIF(U4:U102,0)=0,100,(COUNTIFS(V4:V102,1,U4:U102,0)/COUNTIF(U4:U102,0))*100)</f>
        <v>100</v>
      </c>
      <c r="W2" s="13">
        <f t="shared" ref="W2:AE2" si="1">IF($C$2=0,0,COUNTIF(W4:W102,1)/$C$2*100)</f>
        <v>66.666666666666657</v>
      </c>
      <c r="X2" s="13">
        <f t="shared" si="1"/>
        <v>100</v>
      </c>
      <c r="Y2" s="13">
        <f t="shared" si="1"/>
        <v>66.666666666666657</v>
      </c>
      <c r="Z2" s="13">
        <f t="shared" si="1"/>
        <v>93.333333333333329</v>
      </c>
      <c r="AA2" s="13">
        <f t="shared" si="1"/>
        <v>83.333333333333343</v>
      </c>
      <c r="AB2" s="13">
        <f t="shared" si="1"/>
        <v>100</v>
      </c>
      <c r="AC2" s="13">
        <f t="shared" si="1"/>
        <v>100</v>
      </c>
      <c r="AD2" s="13">
        <f t="shared" si="1"/>
        <v>83.333333333333343</v>
      </c>
      <c r="AE2" s="13">
        <f t="shared" si="1"/>
        <v>100</v>
      </c>
      <c r="AF2" s="13">
        <f>SUM(AF4:AF102)</f>
        <v>64</v>
      </c>
      <c r="AG2" s="13">
        <f t="shared" ref="AG2:AT2" si="2">IF($C$2=0,0,COUNTIF(AG4:AG102,1)/$C$2*100)</f>
        <v>83.333333333333343</v>
      </c>
      <c r="AH2" s="13">
        <f t="shared" si="2"/>
        <v>96.666666666666671</v>
      </c>
      <c r="AI2" s="13">
        <f t="shared" si="2"/>
        <v>56.666666666666664</v>
      </c>
      <c r="AJ2" s="13">
        <f t="shared" si="2"/>
        <v>100</v>
      </c>
      <c r="AK2" s="13">
        <f t="shared" si="2"/>
        <v>96.666666666666671</v>
      </c>
      <c r="AL2" s="13">
        <f t="shared" si="2"/>
        <v>96.666666666666671</v>
      </c>
      <c r="AM2" s="13">
        <f t="shared" si="2"/>
        <v>93.333333333333329</v>
      </c>
      <c r="AN2" s="13">
        <f t="shared" si="2"/>
        <v>90</v>
      </c>
      <c r="AO2" s="13">
        <f t="shared" si="2"/>
        <v>96.666666666666671</v>
      </c>
      <c r="AP2" s="13">
        <f t="shared" si="2"/>
        <v>100</v>
      </c>
      <c r="AQ2" s="13">
        <f t="shared" si="2"/>
        <v>100</v>
      </c>
      <c r="AR2" s="13">
        <f t="shared" si="2"/>
        <v>100</v>
      </c>
      <c r="AS2" s="13">
        <f t="shared" si="2"/>
        <v>93.333333333333329</v>
      </c>
      <c r="AT2" s="13">
        <f t="shared" si="2"/>
        <v>90</v>
      </c>
      <c r="AU2" s="14">
        <f>IF(E2=0,0,(206.835-(84.6*(I2))-(1.015*(F2))))</f>
        <v>34.699742279020256</v>
      </c>
      <c r="AV2" s="14">
        <f>IF(E2=0,0,(0.39*F2)+(11.8*I2)-15.59)</f>
        <v>13.603271565495209</v>
      </c>
      <c r="AW2" s="14">
        <f>IF(E2=0,0,((0.0588*K2*100)-(0.296*(D2/E2)*100)-15.8))</f>
        <v>14.10702875399361</v>
      </c>
      <c r="AX2" s="14">
        <f>IF(G2=0,0,(4.71*K2)+(0.5*F2)-21.43)</f>
        <v>14.095745473908416</v>
      </c>
      <c r="AY2" s="13">
        <f>IF($C$2=0,0,COUNTIF(AY4:AY102,1)/$C$2*100)</f>
        <v>100</v>
      </c>
      <c r="AZ2" s="13">
        <f>IF($C$2=0,0,COUNTIF(AZ4:AZ102,1)/$C$2*100)</f>
        <v>100</v>
      </c>
      <c r="BA2" s="13">
        <f>IF($C$2=0,0,COUNTIF(BA4:BA102,1)/$C$2*100)</f>
        <v>100</v>
      </c>
      <c r="BG2" s="14">
        <f>IF(E2=0,0,AF2/E2*1000)</f>
        <v>102.23642172523961</v>
      </c>
      <c r="BH2" s="15">
        <f>E2/200/24/60</f>
        <v>2.173611111111111E-3</v>
      </c>
      <c r="BI2" s="15">
        <f>IF($C$2=0,0,BH2/$C$2)</f>
        <v>7.2453703703703699E-5</v>
      </c>
      <c r="BJ2" s="13">
        <f>IF($C$2=0,0,D2/$C$2)</f>
        <v>1</v>
      </c>
      <c r="BK2" s="13">
        <f>IF($C$2=0,0,E2/$C$2)</f>
        <v>20.866666666666667</v>
      </c>
      <c r="BL2" s="13">
        <f>IF($C$2=0,0,AF2/$C$2)</f>
        <v>2.1333333333333333</v>
      </c>
      <c r="BM2" s="13">
        <f>(0.5*W2)+(0.5*X2)</f>
        <v>83.333333333333329</v>
      </c>
      <c r="BN2" s="13">
        <f>IF(C2=0,0,J2/G2*100)</f>
        <v>98.117093262724325</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64" x14ac:dyDescent="0.2">
      <c r="A4" s="3">
        <v>1</v>
      </c>
      <c r="B4" s="18" t="s">
        <v>1553</v>
      </c>
      <c r="C4" s="3" t="s">
        <v>201</v>
      </c>
      <c r="D4">
        <v>1</v>
      </c>
      <c r="E4">
        <v>1</v>
      </c>
      <c r="F4">
        <f>IF(B4="",0,(LEN(B4)-LEN(SUBSTITUTE(B4,". ","."))+1))</f>
        <v>1</v>
      </c>
      <c r="G4">
        <f>IF(B4="",0,LEN(B4)-LEN(SUBSTITUTE(B4," ",""))+1)</f>
        <v>20</v>
      </c>
      <c r="H4">
        <f>IF(F4=0,0,G4/F4)</f>
        <v>20</v>
      </c>
      <c r="I4">
        <f>LEN(SUBSTITUTE(B4," ",""))</f>
        <v>102</v>
      </c>
      <c r="J4">
        <v>34</v>
      </c>
      <c r="K4">
        <f>IF(G4=0,0,J4/G4)</f>
        <v>1.7</v>
      </c>
      <c r="L4">
        <f>LEN(SUBSTITUTE(SUBSTITUTE(SUBSTITUTE(SUBSTITUTE(SUBSTITUTE(SUBSTITUTE(SUBSTITUTE(SUBSTITUTE(SUBSTITUTE(SUBSTITUTE(SUBSTITUTE(SUBSTITUTE(SUBSTITUTE(SUBSTITUTE(SUBSTITUTE(SUBSTITUTE(SUBSTITUTE(SUBSTITUTE(SUBSTITUTE(B4," ",""),".",""),",",""),"?",""),"!",""),";",""),"(",""),")",""),"[",""),"]",""),"-",""),"{",""),"}",""),"/",""),"+",""),"*",""),"_",""),"&amp;",""),"#",""))</f>
        <v>100</v>
      </c>
      <c r="M4" s="2">
        <f>IF(G4=0,0,L4/G4)</f>
        <v>5</v>
      </c>
      <c r="N4">
        <v>0</v>
      </c>
      <c r="O4">
        <v>0</v>
      </c>
      <c r="P4">
        <v>0</v>
      </c>
      <c r="Q4">
        <v>0</v>
      </c>
      <c r="R4">
        <v>1</v>
      </c>
      <c r="S4">
        <v>1</v>
      </c>
      <c r="T4">
        <f>QUOTIENT((Q4+R4+S4),3)</f>
        <v>0</v>
      </c>
      <c r="U4">
        <v>1</v>
      </c>
      <c r="V4">
        <v>1</v>
      </c>
      <c r="W4">
        <f>QUOTIENT((P4+T4),2)</f>
        <v>0</v>
      </c>
      <c r="X4">
        <f>IF(U4=1,1,IF(V4=1,1,0))</f>
        <v>1</v>
      </c>
      <c r="Y4">
        <v>1</v>
      </c>
      <c r="Z4">
        <v>1</v>
      </c>
      <c r="AA4">
        <v>1</v>
      </c>
      <c r="AB4">
        <v>1</v>
      </c>
      <c r="AC4">
        <v>1</v>
      </c>
      <c r="AD4">
        <v>0</v>
      </c>
      <c r="AE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2</v>
      </c>
      <c r="AG4">
        <v>1</v>
      </c>
      <c r="AH4">
        <f>IF(G4&gt;0,IF((LEN(B4)-LEN(SUBSTITUTE(B4,"/","")))&gt;0,0,1),0)</f>
        <v>1</v>
      </c>
      <c r="AI4">
        <v>1</v>
      </c>
      <c r="AJ4">
        <v>1</v>
      </c>
      <c r="AK4">
        <f>IF(G4&gt;0,IF(((LEN(B4)-LEN(SUBSTITUTE(B4,"(","")))+(LEN(B4)-LEN(SUBSTITUTE(B4,")","")))+(LEN(B4)-LEN(SUBSTITUTE(B4,"[","")))+(LEN(B4)-LEN(SUBSTITUTE(B4,"]","")))+(LEN(B4)-LEN(SUBSTITUTE(B4,"{","")))+(LEN(B4)-LEN(SUBSTITUTE(B4,"}",""))))&gt;0,0,1),0)</f>
        <v>1</v>
      </c>
      <c r="AL4">
        <v>1</v>
      </c>
      <c r="AM4">
        <v>1</v>
      </c>
      <c r="AN4">
        <v>1</v>
      </c>
      <c r="AO4">
        <v>1</v>
      </c>
      <c r="AP4">
        <v>1</v>
      </c>
      <c r="AQ4">
        <v>1</v>
      </c>
      <c r="AR4">
        <v>1</v>
      </c>
      <c r="AS4">
        <v>1</v>
      </c>
      <c r="AT4" s="53">
        <v>1</v>
      </c>
      <c r="AU4">
        <f>IF(G4=0,0,(206.835-(84.6*(K4))-(1.015*(H4))))</f>
        <v>42.715000000000018</v>
      </c>
      <c r="AV4">
        <f>IF(G4=0,0,(0.39*H4)+(11.8*K4)-15.59)</f>
        <v>12.270000000000003</v>
      </c>
      <c r="AW4">
        <f>IF(G4=0,0,((0.0588*M4*100)-(0.296*(F4/G4)*100)-15.8))</f>
        <v>12.119999999999997</v>
      </c>
      <c r="AX4">
        <f>IF(I4=0,0,(4.71*M4)+(0.5*H4)-21.43)</f>
        <v>12.119999999999997</v>
      </c>
      <c r="AY4" s="54">
        <v>1</v>
      </c>
      <c r="AZ4" s="54">
        <v>1</v>
      </c>
      <c r="BA4" s="54">
        <v>1</v>
      </c>
      <c r="BB4">
        <v>4</v>
      </c>
      <c r="BG4">
        <f t="shared" ref="BG4:BG33" si="3">IF(G4=0,0,AF4/G4*1000)</f>
        <v>100</v>
      </c>
      <c r="BH4" s="11">
        <f>G4/200/24/60</f>
        <v>6.9444444444444444E-5</v>
      </c>
    </row>
    <row r="5" spans="1:67" ht="80" x14ac:dyDescent="0.2">
      <c r="A5" s="3">
        <v>2</v>
      </c>
      <c r="B5" s="23" t="s">
        <v>1569</v>
      </c>
      <c r="C5" s="3" t="s">
        <v>194</v>
      </c>
      <c r="D5">
        <v>1</v>
      </c>
      <c r="E5">
        <v>1</v>
      </c>
      <c r="F5">
        <f t="shared" ref="F5:F67" si="4">IF(B5="",0,(LEN(B5)-LEN(SUBSTITUTE(B5,". ","."))+1))</f>
        <v>1</v>
      </c>
      <c r="G5">
        <f t="shared" ref="G5:G67" si="5">IF(B5="",0,LEN(B5)-LEN(SUBSTITUTE(B5," ",""))+1)</f>
        <v>31</v>
      </c>
      <c r="H5">
        <f t="shared" ref="H5:H67" si="6">IF(F5=0,0,G5/F5)</f>
        <v>31</v>
      </c>
      <c r="I5" s="54">
        <f t="shared" ref="I5:I68" si="7">LEN(SUBSTITUTE(B5," ",""))</f>
        <v>169</v>
      </c>
      <c r="J5">
        <v>60</v>
      </c>
      <c r="K5">
        <f t="shared" ref="K5:K67" si="8">IF(G5=0,0,J5/G5)</f>
        <v>1.935483870967742</v>
      </c>
      <c r="L5">
        <f t="shared" ref="L5:L68" si="9">LEN(SUBSTITUTE(SUBSTITUTE(SUBSTITUTE(SUBSTITUTE(SUBSTITUTE(SUBSTITUTE(SUBSTITUTE(SUBSTITUTE(SUBSTITUTE(SUBSTITUTE(SUBSTITUTE(SUBSTITUTE(SUBSTITUTE(SUBSTITUTE(SUBSTITUTE(SUBSTITUTE(SUBSTITUTE(SUBSTITUTE(SUBSTITUTE(B5," ",""),".",""),",",""),"?",""),"!",""),";",""),"(",""),")",""),"[",""),"]",""),"-",""),"{",""),"}",""),"/",""),"+",""),"*",""),"_",""),"&amp;",""),"#",""))</f>
        <v>168</v>
      </c>
      <c r="M5" s="2">
        <f t="shared" ref="M5:M67" si="10">IF(G5=0,0,L5/G5)</f>
        <v>5.419354838709677</v>
      </c>
      <c r="N5">
        <v>0</v>
      </c>
      <c r="O5">
        <v>1</v>
      </c>
      <c r="P5">
        <v>1</v>
      </c>
      <c r="Q5">
        <v>0</v>
      </c>
      <c r="R5" s="54">
        <v>1</v>
      </c>
      <c r="S5">
        <v>1</v>
      </c>
      <c r="T5">
        <f t="shared" ref="T5:T67" si="11">QUOTIENT((Q5+R5+S5),3)</f>
        <v>0</v>
      </c>
      <c r="U5">
        <v>1</v>
      </c>
      <c r="V5">
        <v>1</v>
      </c>
      <c r="W5">
        <f t="shared" ref="W5:W67" si="12">QUOTIENT((P5+T5),2)</f>
        <v>0</v>
      </c>
      <c r="X5">
        <f t="shared" ref="X5:X67" si="13">IF(U5=1,1,IF(V5=1,1,0))</f>
        <v>1</v>
      </c>
      <c r="Y5">
        <v>1</v>
      </c>
      <c r="Z5">
        <v>1</v>
      </c>
      <c r="AA5">
        <v>0</v>
      </c>
      <c r="AB5">
        <v>1</v>
      </c>
      <c r="AC5">
        <v>1</v>
      </c>
      <c r="AD5">
        <v>0</v>
      </c>
      <c r="AE5">
        <v>1</v>
      </c>
      <c r="AF5">
        <f t="shared" ref="AF5:AF68" si="14">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v>
      </c>
      <c r="AG5">
        <v>1</v>
      </c>
      <c r="AH5">
        <f t="shared" ref="AH5:AH68" si="15">IF(G5&gt;0,IF((LEN(B5)-LEN(SUBSTITUTE(B5,"/","")))&gt;0,0,1),0)</f>
        <v>1</v>
      </c>
      <c r="AI5">
        <v>0</v>
      </c>
      <c r="AJ5">
        <v>1</v>
      </c>
      <c r="AK5">
        <f t="shared" ref="AK5:AK68" si="16">IF(G5&gt;0,IF(((LEN(B5)-LEN(SUBSTITUTE(B5,"(","")))+(LEN(B5)-LEN(SUBSTITUTE(B5,")","")))+(LEN(B5)-LEN(SUBSTITUTE(B5,"[","")))+(LEN(B5)-LEN(SUBSTITUTE(B5,"]","")))+(LEN(B5)-LEN(SUBSTITUTE(B5,"{","")))+(LEN(B5)-LEN(SUBSTITUTE(B5,"}",""))))&gt;0,0,1),0)</f>
        <v>1</v>
      </c>
      <c r="AL5">
        <v>1</v>
      </c>
      <c r="AM5">
        <v>1</v>
      </c>
      <c r="AN5">
        <v>1</v>
      </c>
      <c r="AO5">
        <v>1</v>
      </c>
      <c r="AP5">
        <v>1</v>
      </c>
      <c r="AQ5">
        <v>1</v>
      </c>
      <c r="AR5">
        <v>1</v>
      </c>
      <c r="AS5">
        <v>1</v>
      </c>
      <c r="AT5" s="53">
        <v>0</v>
      </c>
      <c r="AU5">
        <f t="shared" ref="AU5:AU67" si="17">IF(G5=0,0,(206.835-(84.6*(K5))-(1.015*(H5))))</f>
        <v>11.628064516129037</v>
      </c>
      <c r="AV5">
        <f t="shared" ref="AV5:AV67" si="18">IF(G5=0,0,(0.39*H5)+(11.8*K5)-15.59)</f>
        <v>19.338709677419356</v>
      </c>
      <c r="AW5" s="54">
        <f t="shared" ref="AW5:AW68" si="19">IF(G5=0,0,((0.0588*M5*100)-(0.296*(F5/G5)*100)-15.8))</f>
        <v>15.110967741935479</v>
      </c>
      <c r="AX5">
        <f t="shared" ref="AX5:AX67" si="20">IF(I5=0,0,(4.71*M5)+(0.5*H5)-21.43)</f>
        <v>19.595161290322579</v>
      </c>
      <c r="AY5" s="54">
        <v>1</v>
      </c>
      <c r="AZ5" s="54">
        <v>1</v>
      </c>
      <c r="BA5" s="54">
        <v>1</v>
      </c>
      <c r="BB5">
        <v>9</v>
      </c>
      <c r="BG5">
        <f t="shared" si="3"/>
        <v>32.258064516129032</v>
      </c>
      <c r="BH5" s="11">
        <f t="shared" ref="BH5:BH67" si="21">G5/200/24/60</f>
        <v>1.0763888888888889E-4</v>
      </c>
    </row>
    <row r="6" spans="1:67" ht="32" x14ac:dyDescent="0.2">
      <c r="A6" s="3">
        <v>3</v>
      </c>
      <c r="B6" s="18" t="s">
        <v>1526</v>
      </c>
      <c r="C6" s="3" t="s">
        <v>194</v>
      </c>
      <c r="D6">
        <v>1</v>
      </c>
      <c r="E6">
        <v>1</v>
      </c>
      <c r="F6">
        <f t="shared" si="4"/>
        <v>1</v>
      </c>
      <c r="G6">
        <f t="shared" si="5"/>
        <v>12</v>
      </c>
      <c r="H6">
        <f t="shared" si="6"/>
        <v>12</v>
      </c>
      <c r="I6" s="54">
        <f t="shared" si="7"/>
        <v>73</v>
      </c>
      <c r="J6">
        <v>23</v>
      </c>
      <c r="K6">
        <f t="shared" si="8"/>
        <v>1.9166666666666667</v>
      </c>
      <c r="L6">
        <f t="shared" si="9"/>
        <v>72</v>
      </c>
      <c r="M6" s="2">
        <f t="shared" si="10"/>
        <v>6</v>
      </c>
      <c r="N6">
        <v>0</v>
      </c>
      <c r="O6">
        <v>1</v>
      </c>
      <c r="P6">
        <v>1</v>
      </c>
      <c r="Q6">
        <v>1</v>
      </c>
      <c r="R6" s="54">
        <v>1</v>
      </c>
      <c r="S6">
        <v>1</v>
      </c>
      <c r="T6">
        <f t="shared" si="11"/>
        <v>1</v>
      </c>
      <c r="U6">
        <v>1</v>
      </c>
      <c r="V6">
        <v>1</v>
      </c>
      <c r="W6">
        <f t="shared" si="12"/>
        <v>1</v>
      </c>
      <c r="X6">
        <f t="shared" si="13"/>
        <v>1</v>
      </c>
      <c r="Y6">
        <v>1</v>
      </c>
      <c r="Z6">
        <v>1</v>
      </c>
      <c r="AA6">
        <v>0</v>
      </c>
      <c r="AB6">
        <v>1</v>
      </c>
      <c r="AC6">
        <v>1</v>
      </c>
      <c r="AD6">
        <v>1</v>
      </c>
      <c r="AE6">
        <v>1</v>
      </c>
      <c r="AF6">
        <f t="shared" si="14"/>
        <v>1</v>
      </c>
      <c r="AG6">
        <v>0</v>
      </c>
      <c r="AH6">
        <f t="shared" si="15"/>
        <v>1</v>
      </c>
      <c r="AI6">
        <v>0</v>
      </c>
      <c r="AJ6">
        <v>1</v>
      </c>
      <c r="AK6">
        <f t="shared" si="16"/>
        <v>1</v>
      </c>
      <c r="AL6">
        <v>1</v>
      </c>
      <c r="AM6">
        <v>1</v>
      </c>
      <c r="AN6">
        <v>1</v>
      </c>
      <c r="AO6">
        <v>1</v>
      </c>
      <c r="AP6">
        <v>1</v>
      </c>
      <c r="AQ6">
        <v>1</v>
      </c>
      <c r="AR6">
        <v>1</v>
      </c>
      <c r="AS6">
        <v>1</v>
      </c>
      <c r="AT6" s="53">
        <v>1</v>
      </c>
      <c r="AU6">
        <f t="shared" si="17"/>
        <v>32.505000000000003</v>
      </c>
      <c r="AV6">
        <f t="shared" si="18"/>
        <v>11.706666666666667</v>
      </c>
      <c r="AW6" s="54">
        <f t="shared" si="19"/>
        <v>17.013333333333332</v>
      </c>
      <c r="AX6">
        <f t="shared" si="20"/>
        <v>12.829999999999998</v>
      </c>
      <c r="AY6" s="54">
        <v>1</v>
      </c>
      <c r="AZ6" s="54">
        <v>1</v>
      </c>
      <c r="BA6" s="54">
        <v>1</v>
      </c>
      <c r="BB6">
        <v>4</v>
      </c>
      <c r="BG6">
        <f t="shared" si="3"/>
        <v>83.333333333333329</v>
      </c>
      <c r="BH6" s="11">
        <f t="shared" si="21"/>
        <v>4.1666666666666665E-5</v>
      </c>
      <c r="BK6" s="11"/>
      <c r="BL6" s="11"/>
    </row>
    <row r="7" spans="1:67" ht="64" x14ac:dyDescent="0.2">
      <c r="A7" s="3">
        <v>4</v>
      </c>
      <c r="B7" s="19" t="s">
        <v>1570</v>
      </c>
      <c r="C7" s="3" t="s">
        <v>199</v>
      </c>
      <c r="D7">
        <v>1</v>
      </c>
      <c r="E7">
        <v>1</v>
      </c>
      <c r="F7">
        <f t="shared" si="4"/>
        <v>1</v>
      </c>
      <c r="G7">
        <f t="shared" si="5"/>
        <v>24</v>
      </c>
      <c r="H7">
        <f t="shared" si="6"/>
        <v>24</v>
      </c>
      <c r="I7" s="54">
        <f t="shared" si="7"/>
        <v>118</v>
      </c>
      <c r="J7">
        <v>37</v>
      </c>
      <c r="K7">
        <f t="shared" si="8"/>
        <v>1.5416666666666667</v>
      </c>
      <c r="L7">
        <f t="shared" si="9"/>
        <v>116</v>
      </c>
      <c r="M7" s="2">
        <f t="shared" si="10"/>
        <v>4.833333333333333</v>
      </c>
      <c r="N7">
        <v>1</v>
      </c>
      <c r="O7">
        <v>1</v>
      </c>
      <c r="P7">
        <v>1</v>
      </c>
      <c r="Q7">
        <v>1</v>
      </c>
      <c r="R7" s="54">
        <v>1</v>
      </c>
      <c r="S7">
        <v>1</v>
      </c>
      <c r="T7">
        <f t="shared" si="11"/>
        <v>1</v>
      </c>
      <c r="U7">
        <v>1</v>
      </c>
      <c r="V7">
        <v>1</v>
      </c>
      <c r="W7">
        <f t="shared" si="12"/>
        <v>1</v>
      </c>
      <c r="X7">
        <f t="shared" si="13"/>
        <v>1</v>
      </c>
      <c r="Y7">
        <v>0</v>
      </c>
      <c r="Z7">
        <v>1</v>
      </c>
      <c r="AA7">
        <v>1</v>
      </c>
      <c r="AB7">
        <v>1</v>
      </c>
      <c r="AC7">
        <v>1</v>
      </c>
      <c r="AD7">
        <v>1</v>
      </c>
      <c r="AE7">
        <v>1</v>
      </c>
      <c r="AF7">
        <f t="shared" si="14"/>
        <v>2</v>
      </c>
      <c r="AG7">
        <v>1</v>
      </c>
      <c r="AH7">
        <f t="shared" si="15"/>
        <v>1</v>
      </c>
      <c r="AI7">
        <v>0</v>
      </c>
      <c r="AJ7">
        <v>1</v>
      </c>
      <c r="AK7">
        <f t="shared" si="16"/>
        <v>1</v>
      </c>
      <c r="AL7">
        <v>1</v>
      </c>
      <c r="AM7">
        <v>1</v>
      </c>
      <c r="AN7">
        <v>1</v>
      </c>
      <c r="AO7">
        <v>1</v>
      </c>
      <c r="AP7">
        <v>1</v>
      </c>
      <c r="AQ7">
        <v>1</v>
      </c>
      <c r="AR7">
        <v>1</v>
      </c>
      <c r="AS7">
        <v>1</v>
      </c>
      <c r="AT7" s="53">
        <v>1</v>
      </c>
      <c r="AU7">
        <f t="shared" si="17"/>
        <v>52.05</v>
      </c>
      <c r="AV7">
        <f t="shared" si="18"/>
        <v>11.96166666666667</v>
      </c>
      <c r="AW7" s="54">
        <f t="shared" si="19"/>
        <v>11.38666666666666</v>
      </c>
      <c r="AX7">
        <f t="shared" si="20"/>
        <v>13.335000000000001</v>
      </c>
      <c r="AY7" s="54">
        <v>1</v>
      </c>
      <c r="AZ7" s="54">
        <v>1</v>
      </c>
      <c r="BA7" s="54">
        <v>1</v>
      </c>
      <c r="BB7">
        <v>4</v>
      </c>
      <c r="BG7">
        <f t="shared" si="3"/>
        <v>83.333333333333329</v>
      </c>
      <c r="BH7" s="11">
        <f t="shared" si="21"/>
        <v>8.3333333333333331E-5</v>
      </c>
    </row>
    <row r="8" spans="1:67" ht="64" x14ac:dyDescent="0.2">
      <c r="A8" s="3">
        <v>5</v>
      </c>
      <c r="B8" s="19" t="s">
        <v>1571</v>
      </c>
      <c r="C8" s="3" t="s">
        <v>195</v>
      </c>
      <c r="D8">
        <v>1</v>
      </c>
      <c r="E8">
        <v>1</v>
      </c>
      <c r="F8">
        <f t="shared" si="4"/>
        <v>1</v>
      </c>
      <c r="G8">
        <f t="shared" si="5"/>
        <v>22</v>
      </c>
      <c r="H8">
        <f t="shared" si="6"/>
        <v>22</v>
      </c>
      <c r="I8" s="54">
        <f t="shared" si="7"/>
        <v>132</v>
      </c>
      <c r="J8">
        <v>43</v>
      </c>
      <c r="K8">
        <f t="shared" si="8"/>
        <v>1.9545454545454546</v>
      </c>
      <c r="L8">
        <f t="shared" si="9"/>
        <v>130</v>
      </c>
      <c r="M8" s="2">
        <f t="shared" si="10"/>
        <v>5.9090909090909092</v>
      </c>
      <c r="N8">
        <v>1</v>
      </c>
      <c r="O8">
        <v>1</v>
      </c>
      <c r="P8">
        <v>1</v>
      </c>
      <c r="Q8">
        <v>1</v>
      </c>
      <c r="R8" s="54">
        <v>1</v>
      </c>
      <c r="S8">
        <v>1</v>
      </c>
      <c r="T8">
        <f t="shared" si="11"/>
        <v>1</v>
      </c>
      <c r="U8">
        <v>1</v>
      </c>
      <c r="V8">
        <v>1</v>
      </c>
      <c r="W8">
        <f t="shared" si="12"/>
        <v>1</v>
      </c>
      <c r="X8">
        <f t="shared" si="13"/>
        <v>1</v>
      </c>
      <c r="Y8">
        <v>0</v>
      </c>
      <c r="Z8">
        <v>1</v>
      </c>
      <c r="AA8">
        <v>0</v>
      </c>
      <c r="AB8">
        <v>1</v>
      </c>
      <c r="AC8">
        <v>1</v>
      </c>
      <c r="AD8">
        <v>1</v>
      </c>
      <c r="AE8">
        <v>1</v>
      </c>
      <c r="AF8">
        <f t="shared" si="14"/>
        <v>2</v>
      </c>
      <c r="AG8">
        <v>1</v>
      </c>
      <c r="AH8">
        <f t="shared" si="15"/>
        <v>1</v>
      </c>
      <c r="AI8">
        <v>0</v>
      </c>
      <c r="AJ8">
        <v>1</v>
      </c>
      <c r="AK8">
        <f t="shared" si="16"/>
        <v>1</v>
      </c>
      <c r="AL8">
        <v>1</v>
      </c>
      <c r="AM8">
        <v>1</v>
      </c>
      <c r="AN8">
        <v>1</v>
      </c>
      <c r="AO8">
        <v>1</v>
      </c>
      <c r="AP8">
        <v>1</v>
      </c>
      <c r="AQ8">
        <v>1</v>
      </c>
      <c r="AR8">
        <v>1</v>
      </c>
      <c r="AS8">
        <v>1</v>
      </c>
      <c r="AT8" s="53">
        <v>1</v>
      </c>
      <c r="AU8">
        <f t="shared" si="17"/>
        <v>19.150454545454565</v>
      </c>
      <c r="AV8">
        <f t="shared" si="18"/>
        <v>16.053636363636368</v>
      </c>
      <c r="AW8" s="54">
        <f t="shared" si="19"/>
        <v>17.600000000000005</v>
      </c>
      <c r="AX8">
        <f t="shared" si="20"/>
        <v>17.401818181818179</v>
      </c>
      <c r="AY8" s="54">
        <v>1</v>
      </c>
      <c r="AZ8" s="54">
        <v>1</v>
      </c>
      <c r="BA8" s="54">
        <v>1</v>
      </c>
      <c r="BB8">
        <v>4</v>
      </c>
      <c r="BG8">
        <f t="shared" si="3"/>
        <v>90.909090909090907</v>
      </c>
      <c r="BH8" s="11">
        <f t="shared" si="21"/>
        <v>7.6388888888888887E-5</v>
      </c>
    </row>
    <row r="9" spans="1:67" ht="64" x14ac:dyDescent="0.2">
      <c r="A9" s="3">
        <v>6</v>
      </c>
      <c r="B9" s="19" t="s">
        <v>1572</v>
      </c>
      <c r="C9" s="3" t="s">
        <v>195</v>
      </c>
      <c r="D9">
        <v>1</v>
      </c>
      <c r="E9">
        <v>1</v>
      </c>
      <c r="F9">
        <f t="shared" si="4"/>
        <v>1</v>
      </c>
      <c r="G9">
        <f t="shared" si="5"/>
        <v>22</v>
      </c>
      <c r="H9">
        <f t="shared" si="6"/>
        <v>22</v>
      </c>
      <c r="I9" s="54">
        <f t="shared" si="7"/>
        <v>111</v>
      </c>
      <c r="J9">
        <v>36</v>
      </c>
      <c r="K9">
        <f t="shared" si="8"/>
        <v>1.6363636363636365</v>
      </c>
      <c r="L9">
        <f t="shared" si="9"/>
        <v>109</v>
      </c>
      <c r="M9" s="2">
        <f t="shared" si="10"/>
        <v>4.9545454545454541</v>
      </c>
      <c r="N9">
        <v>1</v>
      </c>
      <c r="O9">
        <v>1</v>
      </c>
      <c r="P9">
        <v>1</v>
      </c>
      <c r="Q9">
        <v>1</v>
      </c>
      <c r="R9" s="54">
        <v>1</v>
      </c>
      <c r="S9">
        <v>1</v>
      </c>
      <c r="T9">
        <f t="shared" si="11"/>
        <v>1</v>
      </c>
      <c r="U9">
        <v>1</v>
      </c>
      <c r="V9">
        <v>1</v>
      </c>
      <c r="W9">
        <f t="shared" si="12"/>
        <v>1</v>
      </c>
      <c r="X9">
        <f t="shared" si="13"/>
        <v>1</v>
      </c>
      <c r="Y9">
        <v>0</v>
      </c>
      <c r="Z9">
        <v>1</v>
      </c>
      <c r="AA9">
        <v>1</v>
      </c>
      <c r="AB9">
        <v>1</v>
      </c>
      <c r="AC9">
        <v>1</v>
      </c>
      <c r="AD9">
        <v>1</v>
      </c>
      <c r="AE9">
        <v>1</v>
      </c>
      <c r="AF9">
        <f t="shared" si="14"/>
        <v>2</v>
      </c>
      <c r="AG9">
        <v>1</v>
      </c>
      <c r="AH9">
        <f t="shared" si="15"/>
        <v>1</v>
      </c>
      <c r="AI9">
        <v>0</v>
      </c>
      <c r="AJ9">
        <v>1</v>
      </c>
      <c r="AK9">
        <f t="shared" si="16"/>
        <v>1</v>
      </c>
      <c r="AL9">
        <v>1</v>
      </c>
      <c r="AM9">
        <v>1</v>
      </c>
      <c r="AN9">
        <v>1</v>
      </c>
      <c r="AO9">
        <v>1</v>
      </c>
      <c r="AP9">
        <v>1</v>
      </c>
      <c r="AQ9">
        <v>1</v>
      </c>
      <c r="AR9">
        <v>1</v>
      </c>
      <c r="AS9">
        <v>1</v>
      </c>
      <c r="AT9" s="53">
        <v>1</v>
      </c>
      <c r="AU9">
        <f t="shared" si="17"/>
        <v>46.068636363636372</v>
      </c>
      <c r="AV9">
        <f t="shared" si="18"/>
        <v>12.299090909090911</v>
      </c>
      <c r="AW9" s="54">
        <f t="shared" si="19"/>
        <v>11.987272727272728</v>
      </c>
      <c r="AX9">
        <f t="shared" si="20"/>
        <v>12.905909090909084</v>
      </c>
      <c r="AY9" s="54">
        <v>1</v>
      </c>
      <c r="AZ9" s="54">
        <v>1</v>
      </c>
      <c r="BA9" s="54">
        <v>1</v>
      </c>
      <c r="BB9">
        <v>3</v>
      </c>
      <c r="BG9">
        <f t="shared" si="3"/>
        <v>90.909090909090907</v>
      </c>
      <c r="BH9" s="11">
        <f t="shared" si="21"/>
        <v>7.6388888888888887E-5</v>
      </c>
    </row>
    <row r="10" spans="1:67" ht="48" x14ac:dyDescent="0.2">
      <c r="A10" s="3">
        <v>7</v>
      </c>
      <c r="B10" s="18" t="s">
        <v>1528</v>
      </c>
      <c r="C10" s="3" t="s">
        <v>194</v>
      </c>
      <c r="D10">
        <v>1</v>
      </c>
      <c r="E10">
        <v>1</v>
      </c>
      <c r="F10">
        <f t="shared" si="4"/>
        <v>1</v>
      </c>
      <c r="G10">
        <f t="shared" si="5"/>
        <v>19</v>
      </c>
      <c r="H10">
        <f t="shared" si="6"/>
        <v>19</v>
      </c>
      <c r="I10" s="54">
        <f t="shared" si="7"/>
        <v>103</v>
      </c>
      <c r="J10">
        <v>34</v>
      </c>
      <c r="K10">
        <f t="shared" si="8"/>
        <v>1.7894736842105263</v>
      </c>
      <c r="L10">
        <f t="shared" si="9"/>
        <v>102</v>
      </c>
      <c r="M10" s="2">
        <f t="shared" si="10"/>
        <v>5.3684210526315788</v>
      </c>
      <c r="N10">
        <v>1</v>
      </c>
      <c r="O10">
        <v>1</v>
      </c>
      <c r="P10">
        <v>1</v>
      </c>
      <c r="Q10">
        <v>1</v>
      </c>
      <c r="R10" s="54">
        <v>1</v>
      </c>
      <c r="S10">
        <v>1</v>
      </c>
      <c r="T10">
        <f t="shared" si="11"/>
        <v>1</v>
      </c>
      <c r="U10">
        <v>1</v>
      </c>
      <c r="V10">
        <v>1</v>
      </c>
      <c r="W10">
        <f t="shared" si="12"/>
        <v>1</v>
      </c>
      <c r="X10">
        <f t="shared" si="13"/>
        <v>1</v>
      </c>
      <c r="Y10">
        <v>1</v>
      </c>
      <c r="Z10">
        <v>0</v>
      </c>
      <c r="AA10">
        <v>1</v>
      </c>
      <c r="AB10">
        <v>1</v>
      </c>
      <c r="AC10">
        <v>1</v>
      </c>
      <c r="AD10">
        <v>1</v>
      </c>
      <c r="AE10">
        <v>1</v>
      </c>
      <c r="AF10">
        <f t="shared" si="14"/>
        <v>1</v>
      </c>
      <c r="AG10">
        <v>1</v>
      </c>
      <c r="AH10">
        <f t="shared" si="15"/>
        <v>1</v>
      </c>
      <c r="AI10">
        <v>0</v>
      </c>
      <c r="AJ10">
        <v>1</v>
      </c>
      <c r="AK10">
        <f t="shared" si="16"/>
        <v>1</v>
      </c>
      <c r="AL10">
        <v>1</v>
      </c>
      <c r="AM10">
        <v>0</v>
      </c>
      <c r="AN10">
        <v>1</v>
      </c>
      <c r="AO10">
        <v>1</v>
      </c>
      <c r="AP10">
        <v>1</v>
      </c>
      <c r="AQ10">
        <v>1</v>
      </c>
      <c r="AR10">
        <v>1</v>
      </c>
      <c r="AS10">
        <v>0</v>
      </c>
      <c r="AT10" s="53">
        <v>1</v>
      </c>
      <c r="AU10">
        <f t="shared" si="17"/>
        <v>36.160526315789497</v>
      </c>
      <c r="AV10">
        <f t="shared" si="18"/>
        <v>12.935789473684213</v>
      </c>
      <c r="AW10" s="54">
        <f t="shared" si="19"/>
        <v>14.208421052631575</v>
      </c>
      <c r="AX10">
        <f t="shared" si="20"/>
        <v>13.355263157894733</v>
      </c>
      <c r="AY10" s="54">
        <v>1</v>
      </c>
      <c r="AZ10" s="54">
        <v>1</v>
      </c>
      <c r="BA10" s="54">
        <v>1</v>
      </c>
      <c r="BB10">
        <v>5</v>
      </c>
      <c r="BG10">
        <f t="shared" si="3"/>
        <v>52.631578947368418</v>
      </c>
      <c r="BH10" s="11">
        <f t="shared" si="21"/>
        <v>6.597222222222223E-5</v>
      </c>
    </row>
    <row r="11" spans="1:67" ht="48" x14ac:dyDescent="0.2">
      <c r="A11" s="3">
        <v>8</v>
      </c>
      <c r="B11" s="18" t="s">
        <v>1554</v>
      </c>
      <c r="C11" s="3" t="s">
        <v>194</v>
      </c>
      <c r="D11">
        <v>1</v>
      </c>
      <c r="E11">
        <v>1</v>
      </c>
      <c r="F11">
        <f t="shared" si="4"/>
        <v>1</v>
      </c>
      <c r="G11">
        <f t="shared" si="5"/>
        <v>16</v>
      </c>
      <c r="H11">
        <f t="shared" si="6"/>
        <v>16</v>
      </c>
      <c r="I11" s="54">
        <f t="shared" si="7"/>
        <v>79</v>
      </c>
      <c r="J11">
        <v>23</v>
      </c>
      <c r="K11">
        <f t="shared" si="8"/>
        <v>1.4375</v>
      </c>
      <c r="L11">
        <f t="shared" si="9"/>
        <v>76</v>
      </c>
      <c r="M11" s="2">
        <f t="shared" si="10"/>
        <v>4.75</v>
      </c>
      <c r="N11">
        <v>0</v>
      </c>
      <c r="O11">
        <v>1</v>
      </c>
      <c r="P11">
        <v>1</v>
      </c>
      <c r="Q11">
        <v>0</v>
      </c>
      <c r="R11" s="54">
        <v>1</v>
      </c>
      <c r="S11">
        <v>1</v>
      </c>
      <c r="T11">
        <f t="shared" si="11"/>
        <v>0</v>
      </c>
      <c r="U11">
        <v>1</v>
      </c>
      <c r="V11">
        <v>1</v>
      </c>
      <c r="W11">
        <f t="shared" si="12"/>
        <v>0</v>
      </c>
      <c r="X11">
        <f t="shared" si="13"/>
        <v>1</v>
      </c>
      <c r="Y11">
        <v>1</v>
      </c>
      <c r="Z11">
        <v>1</v>
      </c>
      <c r="AA11">
        <v>1</v>
      </c>
      <c r="AB11">
        <v>1</v>
      </c>
      <c r="AC11">
        <v>1</v>
      </c>
      <c r="AD11">
        <v>1</v>
      </c>
      <c r="AE11">
        <v>1</v>
      </c>
      <c r="AF11">
        <f t="shared" si="14"/>
        <v>3</v>
      </c>
      <c r="AG11">
        <v>1</v>
      </c>
      <c r="AH11">
        <f t="shared" si="15"/>
        <v>1</v>
      </c>
      <c r="AI11">
        <v>1</v>
      </c>
      <c r="AJ11">
        <v>1</v>
      </c>
      <c r="AK11">
        <f t="shared" si="16"/>
        <v>0</v>
      </c>
      <c r="AL11">
        <v>1</v>
      </c>
      <c r="AM11">
        <v>1</v>
      </c>
      <c r="AN11">
        <v>1</v>
      </c>
      <c r="AO11">
        <v>1</v>
      </c>
      <c r="AP11">
        <v>1</v>
      </c>
      <c r="AQ11">
        <v>1</v>
      </c>
      <c r="AR11">
        <v>1</v>
      </c>
      <c r="AS11">
        <v>1</v>
      </c>
      <c r="AT11" s="53">
        <v>1</v>
      </c>
      <c r="AU11">
        <f t="shared" si="17"/>
        <v>68.982500000000016</v>
      </c>
      <c r="AV11">
        <f t="shared" si="18"/>
        <v>7.6125000000000007</v>
      </c>
      <c r="AW11" s="54">
        <f t="shared" si="19"/>
        <v>10.279999999999998</v>
      </c>
      <c r="AX11">
        <f t="shared" si="20"/>
        <v>8.942499999999999</v>
      </c>
      <c r="AY11" s="54">
        <v>1</v>
      </c>
      <c r="AZ11" s="54">
        <v>1</v>
      </c>
      <c r="BA11" s="54">
        <v>1</v>
      </c>
      <c r="BB11">
        <v>4</v>
      </c>
      <c r="BG11">
        <f t="shared" si="3"/>
        <v>187.5</v>
      </c>
      <c r="BH11" s="11">
        <f t="shared" si="21"/>
        <v>5.5555555555555558E-5</v>
      </c>
    </row>
    <row r="12" spans="1:67" ht="64" x14ac:dyDescent="0.2">
      <c r="A12" s="3">
        <v>9</v>
      </c>
      <c r="B12" s="18" t="s">
        <v>1555</v>
      </c>
      <c r="C12" s="3" t="s">
        <v>202</v>
      </c>
      <c r="D12">
        <v>1</v>
      </c>
      <c r="E12">
        <v>1</v>
      </c>
      <c r="F12">
        <f t="shared" si="4"/>
        <v>1</v>
      </c>
      <c r="G12">
        <f t="shared" si="5"/>
        <v>24</v>
      </c>
      <c r="H12">
        <f t="shared" si="6"/>
        <v>24</v>
      </c>
      <c r="I12" s="54">
        <f t="shared" si="7"/>
        <v>119</v>
      </c>
      <c r="J12">
        <v>38</v>
      </c>
      <c r="K12">
        <f t="shared" si="8"/>
        <v>1.5833333333333333</v>
      </c>
      <c r="L12">
        <f t="shared" si="9"/>
        <v>115</v>
      </c>
      <c r="M12" s="2">
        <f t="shared" si="10"/>
        <v>4.791666666666667</v>
      </c>
      <c r="N12">
        <v>0</v>
      </c>
      <c r="O12">
        <v>0</v>
      </c>
      <c r="P12">
        <v>0</v>
      </c>
      <c r="Q12">
        <v>0</v>
      </c>
      <c r="R12" s="54">
        <v>1</v>
      </c>
      <c r="S12">
        <v>1</v>
      </c>
      <c r="T12">
        <f t="shared" si="11"/>
        <v>0</v>
      </c>
      <c r="U12">
        <v>1</v>
      </c>
      <c r="V12">
        <v>1</v>
      </c>
      <c r="W12">
        <f t="shared" si="12"/>
        <v>0</v>
      </c>
      <c r="X12">
        <f t="shared" si="13"/>
        <v>1</v>
      </c>
      <c r="Y12">
        <v>1</v>
      </c>
      <c r="Z12">
        <v>1</v>
      </c>
      <c r="AA12">
        <v>1</v>
      </c>
      <c r="AB12">
        <v>1</v>
      </c>
      <c r="AC12">
        <v>1</v>
      </c>
      <c r="AD12">
        <v>1</v>
      </c>
      <c r="AE12">
        <v>1</v>
      </c>
      <c r="AF12">
        <f t="shared" si="14"/>
        <v>4</v>
      </c>
      <c r="AG12">
        <v>1</v>
      </c>
      <c r="AH12">
        <f t="shared" si="15"/>
        <v>0</v>
      </c>
      <c r="AI12">
        <v>1</v>
      </c>
      <c r="AJ12">
        <v>1</v>
      </c>
      <c r="AK12">
        <f t="shared" si="16"/>
        <v>1</v>
      </c>
      <c r="AL12">
        <v>1</v>
      </c>
      <c r="AM12">
        <v>1</v>
      </c>
      <c r="AN12">
        <v>1</v>
      </c>
      <c r="AO12">
        <v>0</v>
      </c>
      <c r="AP12">
        <v>1</v>
      </c>
      <c r="AQ12">
        <v>1</v>
      </c>
      <c r="AR12">
        <v>1</v>
      </c>
      <c r="AS12">
        <v>1</v>
      </c>
      <c r="AT12" s="53">
        <v>1</v>
      </c>
      <c r="AU12">
        <f t="shared" si="17"/>
        <v>48.52500000000002</v>
      </c>
      <c r="AV12">
        <f t="shared" si="18"/>
        <v>12.453333333333333</v>
      </c>
      <c r="AW12" s="54">
        <f t="shared" si="19"/>
        <v>11.141666666666666</v>
      </c>
      <c r="AX12">
        <f t="shared" si="20"/>
        <v>13.138750000000002</v>
      </c>
      <c r="AY12" s="54">
        <v>1</v>
      </c>
      <c r="AZ12" s="54">
        <v>1</v>
      </c>
      <c r="BA12" s="54">
        <v>1</v>
      </c>
      <c r="BB12">
        <v>5</v>
      </c>
      <c r="BG12">
        <f t="shared" si="3"/>
        <v>166.66666666666666</v>
      </c>
      <c r="BH12" s="11">
        <f t="shared" si="21"/>
        <v>8.3333333333333331E-5</v>
      </c>
    </row>
    <row r="13" spans="1:67" ht="48" x14ac:dyDescent="0.2">
      <c r="A13" s="3">
        <v>10</v>
      </c>
      <c r="B13" s="18" t="s">
        <v>1556</v>
      </c>
      <c r="C13" s="3" t="s">
        <v>195</v>
      </c>
      <c r="D13">
        <v>1</v>
      </c>
      <c r="E13">
        <v>1</v>
      </c>
      <c r="F13">
        <f t="shared" si="4"/>
        <v>1</v>
      </c>
      <c r="G13">
        <f t="shared" si="5"/>
        <v>20</v>
      </c>
      <c r="H13">
        <f t="shared" si="6"/>
        <v>20</v>
      </c>
      <c r="I13" s="54">
        <f t="shared" si="7"/>
        <v>102</v>
      </c>
      <c r="J13">
        <v>33</v>
      </c>
      <c r="K13">
        <f t="shared" si="8"/>
        <v>1.65</v>
      </c>
      <c r="L13">
        <f t="shared" si="9"/>
        <v>100</v>
      </c>
      <c r="M13" s="2">
        <f t="shared" si="10"/>
        <v>5</v>
      </c>
      <c r="N13">
        <v>0</v>
      </c>
      <c r="O13">
        <v>1</v>
      </c>
      <c r="P13">
        <v>1</v>
      </c>
      <c r="Q13">
        <v>1</v>
      </c>
      <c r="R13" s="54">
        <v>1</v>
      </c>
      <c r="S13">
        <v>1</v>
      </c>
      <c r="T13">
        <f t="shared" si="11"/>
        <v>1</v>
      </c>
      <c r="U13">
        <v>1</v>
      </c>
      <c r="V13">
        <v>1</v>
      </c>
      <c r="W13">
        <f t="shared" si="12"/>
        <v>1</v>
      </c>
      <c r="X13">
        <f t="shared" si="13"/>
        <v>1</v>
      </c>
      <c r="Y13">
        <v>0</v>
      </c>
      <c r="Z13">
        <v>1</v>
      </c>
      <c r="AA13">
        <v>1</v>
      </c>
      <c r="AB13">
        <v>1</v>
      </c>
      <c r="AC13">
        <v>1</v>
      </c>
      <c r="AD13">
        <v>1</v>
      </c>
      <c r="AE13">
        <v>1</v>
      </c>
      <c r="AF13">
        <f t="shared" si="14"/>
        <v>2</v>
      </c>
      <c r="AG13">
        <v>0</v>
      </c>
      <c r="AH13">
        <f t="shared" si="15"/>
        <v>1</v>
      </c>
      <c r="AI13">
        <v>1</v>
      </c>
      <c r="AJ13">
        <v>1</v>
      </c>
      <c r="AK13">
        <f t="shared" si="16"/>
        <v>1</v>
      </c>
      <c r="AL13">
        <v>1</v>
      </c>
      <c r="AM13">
        <v>1</v>
      </c>
      <c r="AN13">
        <v>1</v>
      </c>
      <c r="AO13">
        <v>1</v>
      </c>
      <c r="AP13">
        <v>1</v>
      </c>
      <c r="AQ13">
        <v>1</v>
      </c>
      <c r="AR13">
        <v>1</v>
      </c>
      <c r="AS13">
        <v>1</v>
      </c>
      <c r="AT13" s="53">
        <v>1</v>
      </c>
      <c r="AU13">
        <f t="shared" si="17"/>
        <v>46.945000000000036</v>
      </c>
      <c r="AV13">
        <f t="shared" si="18"/>
        <v>11.68</v>
      </c>
      <c r="AW13" s="54">
        <f t="shared" si="19"/>
        <v>12.119999999999997</v>
      </c>
      <c r="AX13">
        <f t="shared" si="20"/>
        <v>12.119999999999997</v>
      </c>
      <c r="AY13" s="54">
        <v>1</v>
      </c>
      <c r="AZ13" s="54">
        <v>1</v>
      </c>
      <c r="BA13" s="54">
        <v>1</v>
      </c>
      <c r="BB13">
        <v>5</v>
      </c>
      <c r="BG13">
        <f t="shared" si="3"/>
        <v>100</v>
      </c>
      <c r="BH13" s="11">
        <f t="shared" si="21"/>
        <v>6.9444444444444444E-5</v>
      </c>
    </row>
    <row r="14" spans="1:67" ht="48" x14ac:dyDescent="0.2">
      <c r="A14" s="3">
        <v>11</v>
      </c>
      <c r="B14" s="18" t="s">
        <v>1557</v>
      </c>
      <c r="C14" s="3" t="s">
        <v>195</v>
      </c>
      <c r="D14">
        <v>1</v>
      </c>
      <c r="E14">
        <v>1</v>
      </c>
      <c r="F14">
        <f t="shared" si="4"/>
        <v>1</v>
      </c>
      <c r="G14">
        <f t="shared" si="5"/>
        <v>18</v>
      </c>
      <c r="H14">
        <f t="shared" si="6"/>
        <v>18</v>
      </c>
      <c r="I14" s="54">
        <f t="shared" si="7"/>
        <v>92</v>
      </c>
      <c r="J14">
        <v>29</v>
      </c>
      <c r="K14">
        <f t="shared" si="8"/>
        <v>1.6111111111111112</v>
      </c>
      <c r="L14">
        <f t="shared" si="9"/>
        <v>90</v>
      </c>
      <c r="M14" s="2">
        <f t="shared" si="10"/>
        <v>5</v>
      </c>
      <c r="N14">
        <v>0</v>
      </c>
      <c r="O14">
        <v>1</v>
      </c>
      <c r="P14">
        <v>1</v>
      </c>
      <c r="Q14">
        <v>1</v>
      </c>
      <c r="R14" s="54">
        <v>1</v>
      </c>
      <c r="S14">
        <v>1</v>
      </c>
      <c r="T14">
        <f t="shared" si="11"/>
        <v>1</v>
      </c>
      <c r="U14">
        <v>1</v>
      </c>
      <c r="V14">
        <v>1</v>
      </c>
      <c r="W14">
        <f t="shared" si="12"/>
        <v>1</v>
      </c>
      <c r="X14">
        <f t="shared" si="13"/>
        <v>1</v>
      </c>
      <c r="Y14">
        <v>0</v>
      </c>
      <c r="Z14">
        <v>1</v>
      </c>
      <c r="AA14">
        <v>1</v>
      </c>
      <c r="AB14">
        <v>1</v>
      </c>
      <c r="AC14">
        <v>1</v>
      </c>
      <c r="AD14">
        <v>1</v>
      </c>
      <c r="AE14">
        <v>1</v>
      </c>
      <c r="AF14">
        <f t="shared" si="14"/>
        <v>2</v>
      </c>
      <c r="AG14">
        <v>1</v>
      </c>
      <c r="AH14">
        <f t="shared" si="15"/>
        <v>1</v>
      </c>
      <c r="AI14">
        <v>1</v>
      </c>
      <c r="AJ14">
        <v>1</v>
      </c>
      <c r="AK14">
        <f t="shared" si="16"/>
        <v>1</v>
      </c>
      <c r="AL14">
        <v>1</v>
      </c>
      <c r="AM14">
        <v>1</v>
      </c>
      <c r="AN14">
        <v>0</v>
      </c>
      <c r="AO14">
        <v>1</v>
      </c>
      <c r="AP14">
        <v>1</v>
      </c>
      <c r="AQ14">
        <v>1</v>
      </c>
      <c r="AR14">
        <v>1</v>
      </c>
      <c r="AS14">
        <v>1</v>
      </c>
      <c r="AT14" s="53">
        <v>1</v>
      </c>
      <c r="AU14">
        <f t="shared" si="17"/>
        <v>52.265000000000029</v>
      </c>
      <c r="AV14">
        <f t="shared" si="18"/>
        <v>10.441111111111113</v>
      </c>
      <c r="AW14" s="54">
        <f t="shared" si="19"/>
        <v>11.955555555555552</v>
      </c>
      <c r="AX14">
        <f t="shared" si="20"/>
        <v>11.119999999999997</v>
      </c>
      <c r="AY14" s="54">
        <v>1</v>
      </c>
      <c r="AZ14" s="54">
        <v>1</v>
      </c>
      <c r="BA14" s="54">
        <v>1</v>
      </c>
      <c r="BB14">
        <v>4</v>
      </c>
      <c r="BG14">
        <f t="shared" si="3"/>
        <v>111.1111111111111</v>
      </c>
      <c r="BH14" s="11">
        <f t="shared" si="21"/>
        <v>6.2500000000000001E-5</v>
      </c>
    </row>
    <row r="15" spans="1:67" ht="64" x14ac:dyDescent="0.2">
      <c r="A15" s="3" t="s">
        <v>187</v>
      </c>
      <c r="B15" s="23" t="s">
        <v>1573</v>
      </c>
      <c r="C15" s="3" t="s">
        <v>195</v>
      </c>
      <c r="D15">
        <v>1</v>
      </c>
      <c r="E15">
        <v>1</v>
      </c>
      <c r="F15">
        <f t="shared" si="4"/>
        <v>1</v>
      </c>
      <c r="G15">
        <f t="shared" si="5"/>
        <v>21</v>
      </c>
      <c r="H15">
        <f t="shared" si="6"/>
        <v>21</v>
      </c>
      <c r="I15" s="54">
        <f t="shared" si="7"/>
        <v>116</v>
      </c>
      <c r="J15">
        <v>42</v>
      </c>
      <c r="K15">
        <f t="shared" si="8"/>
        <v>2</v>
      </c>
      <c r="L15">
        <f t="shared" si="9"/>
        <v>114</v>
      </c>
      <c r="M15" s="2">
        <f t="shared" si="10"/>
        <v>5.4285714285714288</v>
      </c>
      <c r="N15">
        <v>1</v>
      </c>
      <c r="O15">
        <v>1</v>
      </c>
      <c r="P15">
        <v>1</v>
      </c>
      <c r="Q15">
        <v>1</v>
      </c>
      <c r="R15" s="54">
        <v>1</v>
      </c>
      <c r="S15">
        <v>1</v>
      </c>
      <c r="T15">
        <f t="shared" si="11"/>
        <v>1</v>
      </c>
      <c r="U15">
        <v>1</v>
      </c>
      <c r="V15">
        <v>1</v>
      </c>
      <c r="W15">
        <f t="shared" si="12"/>
        <v>1</v>
      </c>
      <c r="X15">
        <f t="shared" si="13"/>
        <v>1</v>
      </c>
      <c r="Y15">
        <v>1</v>
      </c>
      <c r="Z15">
        <v>1</v>
      </c>
      <c r="AA15">
        <v>1</v>
      </c>
      <c r="AB15">
        <v>1</v>
      </c>
      <c r="AC15">
        <v>1</v>
      </c>
      <c r="AD15">
        <v>1</v>
      </c>
      <c r="AE15">
        <v>1</v>
      </c>
      <c r="AF15">
        <f t="shared" si="14"/>
        <v>2</v>
      </c>
      <c r="AG15">
        <v>1</v>
      </c>
      <c r="AH15">
        <f t="shared" si="15"/>
        <v>1</v>
      </c>
      <c r="AI15">
        <v>0</v>
      </c>
      <c r="AJ15">
        <v>1</v>
      </c>
      <c r="AK15">
        <f t="shared" si="16"/>
        <v>1</v>
      </c>
      <c r="AL15">
        <v>1</v>
      </c>
      <c r="AM15">
        <v>1</v>
      </c>
      <c r="AN15">
        <v>1</v>
      </c>
      <c r="AO15">
        <v>1</v>
      </c>
      <c r="AP15">
        <v>1</v>
      </c>
      <c r="AQ15">
        <v>1</v>
      </c>
      <c r="AR15">
        <v>1</v>
      </c>
      <c r="AS15">
        <v>1</v>
      </c>
      <c r="AT15" s="53">
        <v>1</v>
      </c>
      <c r="AU15">
        <f t="shared" si="17"/>
        <v>16.320000000000022</v>
      </c>
      <c r="AV15">
        <f t="shared" si="18"/>
        <v>16.2</v>
      </c>
      <c r="AW15" s="54">
        <f t="shared" si="19"/>
        <v>14.710476190476189</v>
      </c>
      <c r="AX15">
        <f t="shared" si="20"/>
        <v>14.638571428571431</v>
      </c>
      <c r="AY15" s="54">
        <v>1</v>
      </c>
      <c r="AZ15" s="54">
        <v>1</v>
      </c>
      <c r="BA15" s="54">
        <v>1</v>
      </c>
      <c r="BB15">
        <v>3</v>
      </c>
      <c r="BG15">
        <f t="shared" si="3"/>
        <v>95.238095238095227</v>
      </c>
      <c r="BH15" s="11">
        <f t="shared" si="21"/>
        <v>7.2916666666666659E-5</v>
      </c>
    </row>
    <row r="16" spans="1:67" ht="64" x14ac:dyDescent="0.2">
      <c r="A16" s="3" t="s">
        <v>188</v>
      </c>
      <c r="B16" s="23" t="s">
        <v>1574</v>
      </c>
      <c r="C16" s="3" t="s">
        <v>195</v>
      </c>
      <c r="D16">
        <v>1</v>
      </c>
      <c r="E16">
        <v>1</v>
      </c>
      <c r="F16">
        <f t="shared" si="4"/>
        <v>1</v>
      </c>
      <c r="G16">
        <f t="shared" si="5"/>
        <v>22</v>
      </c>
      <c r="H16">
        <f t="shared" si="6"/>
        <v>22</v>
      </c>
      <c r="I16" s="54">
        <f t="shared" si="7"/>
        <v>124</v>
      </c>
      <c r="J16">
        <v>43</v>
      </c>
      <c r="K16">
        <f t="shared" si="8"/>
        <v>1.9545454545454546</v>
      </c>
      <c r="L16">
        <f t="shared" si="9"/>
        <v>122</v>
      </c>
      <c r="M16" s="2">
        <f t="shared" si="10"/>
        <v>5.5454545454545459</v>
      </c>
      <c r="N16">
        <v>1</v>
      </c>
      <c r="O16">
        <v>1</v>
      </c>
      <c r="P16">
        <v>1</v>
      </c>
      <c r="Q16">
        <v>1</v>
      </c>
      <c r="R16" s="54">
        <v>1</v>
      </c>
      <c r="S16">
        <v>1</v>
      </c>
      <c r="T16">
        <f t="shared" si="11"/>
        <v>1</v>
      </c>
      <c r="U16">
        <v>1</v>
      </c>
      <c r="V16">
        <v>1</v>
      </c>
      <c r="W16">
        <f t="shared" si="12"/>
        <v>1</v>
      </c>
      <c r="X16">
        <f t="shared" si="13"/>
        <v>1</v>
      </c>
      <c r="Y16">
        <v>1</v>
      </c>
      <c r="Z16">
        <v>1</v>
      </c>
      <c r="AA16">
        <v>1</v>
      </c>
      <c r="AB16">
        <v>1</v>
      </c>
      <c r="AC16">
        <v>1</v>
      </c>
      <c r="AD16">
        <v>1</v>
      </c>
      <c r="AE16">
        <v>1</v>
      </c>
      <c r="AF16">
        <f t="shared" si="14"/>
        <v>2</v>
      </c>
      <c r="AG16">
        <v>1</v>
      </c>
      <c r="AH16">
        <f t="shared" si="15"/>
        <v>1</v>
      </c>
      <c r="AI16">
        <v>1</v>
      </c>
      <c r="AJ16">
        <v>1</v>
      </c>
      <c r="AK16">
        <f t="shared" si="16"/>
        <v>1</v>
      </c>
      <c r="AL16">
        <v>1</v>
      </c>
      <c r="AM16">
        <v>1</v>
      </c>
      <c r="AN16">
        <v>1</v>
      </c>
      <c r="AO16">
        <v>1</v>
      </c>
      <c r="AP16">
        <v>1</v>
      </c>
      <c r="AQ16">
        <v>1</v>
      </c>
      <c r="AR16">
        <v>1</v>
      </c>
      <c r="AS16">
        <v>1</v>
      </c>
      <c r="AT16" s="53">
        <v>1</v>
      </c>
      <c r="AU16">
        <f t="shared" si="17"/>
        <v>19.150454545454565</v>
      </c>
      <c r="AV16">
        <f t="shared" si="18"/>
        <v>16.053636363636368</v>
      </c>
      <c r="AW16" s="54">
        <f t="shared" si="19"/>
        <v>15.461818181818185</v>
      </c>
      <c r="AX16">
        <f t="shared" si="20"/>
        <v>15.689090909090915</v>
      </c>
      <c r="AY16" s="54">
        <v>1</v>
      </c>
      <c r="AZ16" s="54">
        <v>1</v>
      </c>
      <c r="BA16" s="54">
        <v>1</v>
      </c>
      <c r="BB16">
        <v>5</v>
      </c>
      <c r="BG16">
        <f t="shared" si="3"/>
        <v>90.909090909090907</v>
      </c>
      <c r="BH16" s="11">
        <f t="shared" si="21"/>
        <v>7.6388888888888887E-5</v>
      </c>
    </row>
    <row r="17" spans="1:60" ht="96" x14ac:dyDescent="0.2">
      <c r="A17" s="3" t="s">
        <v>154</v>
      </c>
      <c r="B17" s="18" t="s">
        <v>1558</v>
      </c>
      <c r="C17" s="3" t="s">
        <v>196</v>
      </c>
      <c r="D17">
        <v>1</v>
      </c>
      <c r="E17">
        <v>1</v>
      </c>
      <c r="F17">
        <f t="shared" si="4"/>
        <v>1</v>
      </c>
      <c r="G17">
        <f t="shared" si="5"/>
        <v>31</v>
      </c>
      <c r="H17">
        <f t="shared" si="6"/>
        <v>31</v>
      </c>
      <c r="I17" s="54">
        <f t="shared" si="7"/>
        <v>170</v>
      </c>
      <c r="J17">
        <v>56</v>
      </c>
      <c r="K17">
        <f t="shared" si="8"/>
        <v>1.8064516129032258</v>
      </c>
      <c r="L17">
        <f t="shared" si="9"/>
        <v>167</v>
      </c>
      <c r="M17" s="2">
        <f t="shared" si="10"/>
        <v>5.387096774193548</v>
      </c>
      <c r="N17">
        <v>0</v>
      </c>
      <c r="O17">
        <v>1</v>
      </c>
      <c r="P17">
        <v>1</v>
      </c>
      <c r="Q17">
        <v>0</v>
      </c>
      <c r="R17" s="54">
        <v>1</v>
      </c>
      <c r="S17">
        <v>1</v>
      </c>
      <c r="T17">
        <f t="shared" si="11"/>
        <v>0</v>
      </c>
      <c r="U17">
        <v>1</v>
      </c>
      <c r="V17">
        <v>1</v>
      </c>
      <c r="W17">
        <f t="shared" si="12"/>
        <v>0</v>
      </c>
      <c r="X17">
        <f t="shared" si="13"/>
        <v>1</v>
      </c>
      <c r="Y17">
        <v>1</v>
      </c>
      <c r="Z17">
        <v>1</v>
      </c>
      <c r="AA17">
        <v>1</v>
      </c>
      <c r="AB17">
        <v>1</v>
      </c>
      <c r="AC17">
        <v>1</v>
      </c>
      <c r="AD17">
        <v>1</v>
      </c>
      <c r="AE17">
        <v>1</v>
      </c>
      <c r="AF17">
        <f t="shared" si="14"/>
        <v>3</v>
      </c>
      <c r="AG17">
        <v>1</v>
      </c>
      <c r="AH17">
        <f t="shared" si="15"/>
        <v>1</v>
      </c>
      <c r="AI17">
        <v>1</v>
      </c>
      <c r="AJ17">
        <v>1</v>
      </c>
      <c r="AK17">
        <f t="shared" si="16"/>
        <v>1</v>
      </c>
      <c r="AL17">
        <v>1</v>
      </c>
      <c r="AM17">
        <v>1</v>
      </c>
      <c r="AN17">
        <v>1</v>
      </c>
      <c r="AO17">
        <v>1</v>
      </c>
      <c r="AP17">
        <v>1</v>
      </c>
      <c r="AQ17">
        <v>1</v>
      </c>
      <c r="AR17">
        <v>1</v>
      </c>
      <c r="AS17">
        <v>1</v>
      </c>
      <c r="AT17" s="53">
        <v>1</v>
      </c>
      <c r="AU17">
        <f t="shared" si="17"/>
        <v>22.544193548387121</v>
      </c>
      <c r="AV17">
        <f t="shared" si="18"/>
        <v>17.816129032258065</v>
      </c>
      <c r="AW17" s="54">
        <f t="shared" si="19"/>
        <v>14.921290322580642</v>
      </c>
      <c r="AX17">
        <f t="shared" si="20"/>
        <v>19.443225806451615</v>
      </c>
      <c r="AY17" s="54">
        <v>1</v>
      </c>
      <c r="AZ17" s="54">
        <v>1</v>
      </c>
      <c r="BA17" s="54">
        <v>1</v>
      </c>
      <c r="BB17">
        <v>9</v>
      </c>
      <c r="BG17">
        <f t="shared" si="3"/>
        <v>96.774193548387089</v>
      </c>
      <c r="BH17" s="11">
        <f t="shared" si="21"/>
        <v>1.0763888888888889E-4</v>
      </c>
    </row>
    <row r="18" spans="1:60" ht="48" x14ac:dyDescent="0.2">
      <c r="A18" s="3" t="s">
        <v>155</v>
      </c>
      <c r="B18" s="18" t="s">
        <v>1559</v>
      </c>
      <c r="C18" s="3" t="s">
        <v>194</v>
      </c>
      <c r="D18">
        <v>1</v>
      </c>
      <c r="E18">
        <v>1</v>
      </c>
      <c r="F18">
        <f t="shared" si="4"/>
        <v>1</v>
      </c>
      <c r="G18">
        <f t="shared" si="5"/>
        <v>18</v>
      </c>
      <c r="H18">
        <f t="shared" si="6"/>
        <v>18</v>
      </c>
      <c r="I18" s="54">
        <f t="shared" si="7"/>
        <v>94</v>
      </c>
      <c r="J18">
        <v>30</v>
      </c>
      <c r="K18">
        <f t="shared" si="8"/>
        <v>1.6666666666666667</v>
      </c>
      <c r="L18">
        <f t="shared" si="9"/>
        <v>92</v>
      </c>
      <c r="M18" s="2">
        <f t="shared" si="10"/>
        <v>5.1111111111111107</v>
      </c>
      <c r="N18">
        <v>0</v>
      </c>
      <c r="O18">
        <v>1</v>
      </c>
      <c r="P18">
        <v>1</v>
      </c>
      <c r="Q18">
        <v>1</v>
      </c>
      <c r="R18" s="54">
        <v>0</v>
      </c>
      <c r="S18">
        <v>1</v>
      </c>
      <c r="T18">
        <f t="shared" si="11"/>
        <v>0</v>
      </c>
      <c r="U18">
        <v>1</v>
      </c>
      <c r="V18">
        <v>1</v>
      </c>
      <c r="W18">
        <f t="shared" si="12"/>
        <v>0</v>
      </c>
      <c r="X18">
        <f t="shared" si="13"/>
        <v>1</v>
      </c>
      <c r="Y18">
        <v>1</v>
      </c>
      <c r="Z18">
        <v>1</v>
      </c>
      <c r="AA18">
        <v>1</v>
      </c>
      <c r="AB18">
        <v>1</v>
      </c>
      <c r="AC18">
        <v>1</v>
      </c>
      <c r="AD18">
        <v>1</v>
      </c>
      <c r="AE18">
        <v>1</v>
      </c>
      <c r="AF18">
        <f t="shared" si="14"/>
        <v>2</v>
      </c>
      <c r="AG18">
        <v>1</v>
      </c>
      <c r="AH18">
        <f t="shared" si="15"/>
        <v>1</v>
      </c>
      <c r="AI18">
        <v>1</v>
      </c>
      <c r="AJ18">
        <v>1</v>
      </c>
      <c r="AK18">
        <f t="shared" si="16"/>
        <v>1</v>
      </c>
      <c r="AL18">
        <v>1</v>
      </c>
      <c r="AM18">
        <v>1</v>
      </c>
      <c r="AN18">
        <v>1</v>
      </c>
      <c r="AO18">
        <v>1</v>
      </c>
      <c r="AP18">
        <v>1</v>
      </c>
      <c r="AQ18">
        <v>1</v>
      </c>
      <c r="AR18">
        <v>1</v>
      </c>
      <c r="AS18">
        <v>1</v>
      </c>
      <c r="AT18" s="53">
        <v>0</v>
      </c>
      <c r="AU18">
        <f t="shared" si="17"/>
        <v>47.565000000000012</v>
      </c>
      <c r="AV18">
        <f t="shared" si="18"/>
        <v>11.096666666666668</v>
      </c>
      <c r="AW18" s="54">
        <f t="shared" si="19"/>
        <v>12.608888888888885</v>
      </c>
      <c r="AX18">
        <f t="shared" si="20"/>
        <v>11.643333333333331</v>
      </c>
      <c r="AY18" s="54">
        <v>1</v>
      </c>
      <c r="AZ18" s="54">
        <v>1</v>
      </c>
      <c r="BA18" s="54">
        <v>1</v>
      </c>
      <c r="BB18">
        <v>7</v>
      </c>
      <c r="BG18">
        <f t="shared" si="3"/>
        <v>111.1111111111111</v>
      </c>
      <c r="BH18" s="11">
        <f t="shared" si="21"/>
        <v>6.2500000000000001E-5</v>
      </c>
    </row>
    <row r="19" spans="1:60" ht="80" x14ac:dyDescent="0.2">
      <c r="A19" s="3" t="s">
        <v>156</v>
      </c>
      <c r="B19" s="18" t="s">
        <v>1560</v>
      </c>
      <c r="C19" s="3" t="s">
        <v>195</v>
      </c>
      <c r="D19">
        <v>1</v>
      </c>
      <c r="E19">
        <v>1</v>
      </c>
      <c r="F19">
        <f t="shared" si="4"/>
        <v>1</v>
      </c>
      <c r="G19">
        <f t="shared" si="5"/>
        <v>31</v>
      </c>
      <c r="H19">
        <f t="shared" si="6"/>
        <v>31</v>
      </c>
      <c r="I19" s="54">
        <f t="shared" si="7"/>
        <v>166</v>
      </c>
      <c r="J19">
        <v>58</v>
      </c>
      <c r="K19">
        <f t="shared" si="8"/>
        <v>1.8709677419354838</v>
      </c>
      <c r="L19">
        <f t="shared" si="9"/>
        <v>164</v>
      </c>
      <c r="M19" s="2">
        <f t="shared" si="10"/>
        <v>5.290322580645161</v>
      </c>
      <c r="N19">
        <v>0</v>
      </c>
      <c r="O19">
        <v>0</v>
      </c>
      <c r="P19">
        <v>1</v>
      </c>
      <c r="Q19">
        <v>1</v>
      </c>
      <c r="R19" s="54">
        <v>1</v>
      </c>
      <c r="S19">
        <v>1</v>
      </c>
      <c r="T19">
        <f t="shared" si="11"/>
        <v>1</v>
      </c>
      <c r="U19">
        <v>1</v>
      </c>
      <c r="V19">
        <v>1</v>
      </c>
      <c r="W19">
        <f t="shared" si="12"/>
        <v>1</v>
      </c>
      <c r="X19">
        <f t="shared" si="13"/>
        <v>1</v>
      </c>
      <c r="Y19">
        <v>0</v>
      </c>
      <c r="Z19">
        <v>1</v>
      </c>
      <c r="AA19">
        <v>1</v>
      </c>
      <c r="AB19">
        <v>1</v>
      </c>
      <c r="AC19">
        <v>1</v>
      </c>
      <c r="AD19">
        <v>1</v>
      </c>
      <c r="AE19">
        <v>1</v>
      </c>
      <c r="AF19">
        <f t="shared" si="14"/>
        <v>2</v>
      </c>
      <c r="AG19">
        <v>0</v>
      </c>
      <c r="AH19">
        <f t="shared" si="15"/>
        <v>1</v>
      </c>
      <c r="AI19">
        <v>1</v>
      </c>
      <c r="AJ19">
        <v>1</v>
      </c>
      <c r="AK19">
        <f t="shared" si="16"/>
        <v>1</v>
      </c>
      <c r="AL19">
        <v>1</v>
      </c>
      <c r="AM19">
        <v>1</v>
      </c>
      <c r="AN19">
        <v>1</v>
      </c>
      <c r="AO19">
        <v>1</v>
      </c>
      <c r="AP19">
        <v>1</v>
      </c>
      <c r="AQ19">
        <v>1</v>
      </c>
      <c r="AR19">
        <v>1</v>
      </c>
      <c r="AS19">
        <v>1</v>
      </c>
      <c r="AT19" s="53">
        <v>1</v>
      </c>
      <c r="AU19">
        <f t="shared" si="17"/>
        <v>17.086129032258107</v>
      </c>
      <c r="AV19">
        <f t="shared" si="18"/>
        <v>18.577419354838714</v>
      </c>
      <c r="AW19" s="54">
        <f t="shared" si="19"/>
        <v>14.352258064516125</v>
      </c>
      <c r="AX19">
        <f t="shared" si="20"/>
        <v>18.987419354838707</v>
      </c>
      <c r="AY19" s="54">
        <v>1</v>
      </c>
      <c r="AZ19" s="54">
        <v>1</v>
      </c>
      <c r="BA19" s="54">
        <v>1</v>
      </c>
      <c r="BB19">
        <v>7</v>
      </c>
      <c r="BG19">
        <f t="shared" si="3"/>
        <v>64.516129032258064</v>
      </c>
      <c r="BH19" s="11">
        <f t="shared" si="21"/>
        <v>1.0763888888888889E-4</v>
      </c>
    </row>
    <row r="20" spans="1:60" ht="80" x14ac:dyDescent="0.2">
      <c r="A20" s="3">
        <v>14</v>
      </c>
      <c r="B20" s="18" t="s">
        <v>1561</v>
      </c>
      <c r="C20" s="3" t="s">
        <v>196</v>
      </c>
      <c r="D20">
        <v>1</v>
      </c>
      <c r="E20">
        <v>1</v>
      </c>
      <c r="F20">
        <f t="shared" si="4"/>
        <v>1</v>
      </c>
      <c r="G20">
        <f t="shared" si="5"/>
        <v>24</v>
      </c>
      <c r="H20">
        <f t="shared" si="6"/>
        <v>24</v>
      </c>
      <c r="I20" s="54">
        <f t="shared" si="7"/>
        <v>143</v>
      </c>
      <c r="J20">
        <v>46</v>
      </c>
      <c r="K20">
        <f t="shared" si="8"/>
        <v>1.9166666666666667</v>
      </c>
      <c r="L20">
        <f t="shared" si="9"/>
        <v>140</v>
      </c>
      <c r="M20" s="2">
        <f t="shared" si="10"/>
        <v>5.833333333333333</v>
      </c>
      <c r="N20">
        <v>0</v>
      </c>
      <c r="O20">
        <v>1</v>
      </c>
      <c r="P20">
        <v>0</v>
      </c>
      <c r="Q20">
        <v>0</v>
      </c>
      <c r="R20" s="54">
        <v>0</v>
      </c>
      <c r="S20">
        <v>1</v>
      </c>
      <c r="T20">
        <f t="shared" si="11"/>
        <v>0</v>
      </c>
      <c r="U20">
        <v>1</v>
      </c>
      <c r="V20">
        <v>1</v>
      </c>
      <c r="W20">
        <f t="shared" si="12"/>
        <v>0</v>
      </c>
      <c r="X20">
        <f t="shared" si="13"/>
        <v>1</v>
      </c>
      <c r="Y20">
        <v>1</v>
      </c>
      <c r="Z20">
        <v>0</v>
      </c>
      <c r="AA20">
        <v>1</v>
      </c>
      <c r="AB20">
        <v>1</v>
      </c>
      <c r="AC20">
        <v>1</v>
      </c>
      <c r="AD20">
        <v>0</v>
      </c>
      <c r="AE20">
        <v>1</v>
      </c>
      <c r="AF20">
        <f t="shared" si="14"/>
        <v>3</v>
      </c>
      <c r="AG20">
        <v>1</v>
      </c>
      <c r="AH20">
        <f t="shared" si="15"/>
        <v>1</v>
      </c>
      <c r="AI20">
        <v>0</v>
      </c>
      <c r="AJ20">
        <v>1</v>
      </c>
      <c r="AK20">
        <f t="shared" si="16"/>
        <v>1</v>
      </c>
      <c r="AL20">
        <v>1</v>
      </c>
      <c r="AM20">
        <v>1</v>
      </c>
      <c r="AN20">
        <v>1</v>
      </c>
      <c r="AO20">
        <v>1</v>
      </c>
      <c r="AP20">
        <v>1</v>
      </c>
      <c r="AQ20">
        <v>1</v>
      </c>
      <c r="AR20">
        <v>1</v>
      </c>
      <c r="AS20">
        <v>1</v>
      </c>
      <c r="AT20" s="53">
        <v>1</v>
      </c>
      <c r="AU20">
        <f t="shared" si="17"/>
        <v>20.325000000000003</v>
      </c>
      <c r="AV20">
        <f t="shared" si="18"/>
        <v>16.386666666666667</v>
      </c>
      <c r="AW20" s="54">
        <f t="shared" si="19"/>
        <v>17.266666666666662</v>
      </c>
      <c r="AX20">
        <f t="shared" si="20"/>
        <v>18.044999999999995</v>
      </c>
      <c r="AY20" s="54">
        <v>1</v>
      </c>
      <c r="AZ20" s="54">
        <v>1</v>
      </c>
      <c r="BA20" s="54">
        <v>1</v>
      </c>
      <c r="BB20">
        <v>5</v>
      </c>
      <c r="BG20">
        <f t="shared" si="3"/>
        <v>125</v>
      </c>
      <c r="BH20" s="11">
        <f t="shared" si="21"/>
        <v>8.3333333333333331E-5</v>
      </c>
    </row>
    <row r="21" spans="1:60" ht="64" x14ac:dyDescent="0.2">
      <c r="A21" s="3">
        <v>15</v>
      </c>
      <c r="B21" s="19" t="s">
        <v>1575</v>
      </c>
      <c r="C21" s="3" t="s">
        <v>201</v>
      </c>
      <c r="D21">
        <v>1</v>
      </c>
      <c r="E21">
        <v>1</v>
      </c>
      <c r="F21">
        <f t="shared" si="4"/>
        <v>1</v>
      </c>
      <c r="G21">
        <f t="shared" si="5"/>
        <v>22</v>
      </c>
      <c r="H21">
        <f t="shared" si="6"/>
        <v>22</v>
      </c>
      <c r="I21" s="54">
        <f t="shared" si="7"/>
        <v>113</v>
      </c>
      <c r="J21">
        <v>40</v>
      </c>
      <c r="K21">
        <f t="shared" si="8"/>
        <v>1.8181818181818181</v>
      </c>
      <c r="L21">
        <f t="shared" si="9"/>
        <v>112</v>
      </c>
      <c r="M21" s="2">
        <f t="shared" si="10"/>
        <v>5.0909090909090908</v>
      </c>
      <c r="N21">
        <v>0</v>
      </c>
      <c r="O21">
        <v>0</v>
      </c>
      <c r="P21">
        <v>0</v>
      </c>
      <c r="Q21">
        <v>1</v>
      </c>
      <c r="R21" s="54">
        <v>1</v>
      </c>
      <c r="S21">
        <v>1</v>
      </c>
      <c r="T21">
        <f t="shared" si="11"/>
        <v>1</v>
      </c>
      <c r="U21">
        <v>1</v>
      </c>
      <c r="V21">
        <v>1</v>
      </c>
      <c r="W21">
        <f t="shared" si="12"/>
        <v>0</v>
      </c>
      <c r="X21">
        <f t="shared" si="13"/>
        <v>1</v>
      </c>
      <c r="Y21">
        <v>1</v>
      </c>
      <c r="Z21">
        <v>1</v>
      </c>
      <c r="AA21">
        <v>1</v>
      </c>
      <c r="AB21">
        <v>1</v>
      </c>
      <c r="AC21">
        <v>1</v>
      </c>
      <c r="AD21">
        <v>0</v>
      </c>
      <c r="AE21">
        <v>1</v>
      </c>
      <c r="AF21">
        <f t="shared" si="14"/>
        <v>1</v>
      </c>
      <c r="AG21">
        <v>1</v>
      </c>
      <c r="AH21">
        <f t="shared" si="15"/>
        <v>1</v>
      </c>
      <c r="AI21">
        <v>0</v>
      </c>
      <c r="AJ21">
        <v>1</v>
      </c>
      <c r="AK21">
        <f t="shared" si="16"/>
        <v>1</v>
      </c>
      <c r="AL21">
        <v>1</v>
      </c>
      <c r="AM21">
        <v>1</v>
      </c>
      <c r="AN21">
        <v>1</v>
      </c>
      <c r="AO21">
        <v>1</v>
      </c>
      <c r="AP21">
        <v>1</v>
      </c>
      <c r="AQ21">
        <v>1</v>
      </c>
      <c r="AR21">
        <v>1</v>
      </c>
      <c r="AS21">
        <v>1</v>
      </c>
      <c r="AT21" s="53">
        <v>0</v>
      </c>
      <c r="AU21">
        <f t="shared" si="17"/>
        <v>30.686818181818197</v>
      </c>
      <c r="AV21">
        <f t="shared" si="18"/>
        <v>14.444545454545459</v>
      </c>
      <c r="AW21" s="54">
        <f t="shared" si="19"/>
        <v>12.789090909090909</v>
      </c>
      <c r="AX21">
        <f t="shared" si="20"/>
        <v>13.548181818181817</v>
      </c>
      <c r="AY21" s="54">
        <v>1</v>
      </c>
      <c r="AZ21" s="54">
        <v>1</v>
      </c>
      <c r="BA21" s="54">
        <v>1</v>
      </c>
      <c r="BB21">
        <v>8</v>
      </c>
      <c r="BG21">
        <f t="shared" si="3"/>
        <v>45.454545454545453</v>
      </c>
      <c r="BH21" s="11">
        <f t="shared" si="21"/>
        <v>7.6388888888888887E-5</v>
      </c>
    </row>
    <row r="22" spans="1:60" ht="48" x14ac:dyDescent="0.2">
      <c r="A22" s="3">
        <v>16</v>
      </c>
      <c r="B22" s="18" t="s">
        <v>1562</v>
      </c>
      <c r="C22" s="3" t="s">
        <v>199</v>
      </c>
      <c r="D22">
        <v>1</v>
      </c>
      <c r="E22">
        <v>1</v>
      </c>
      <c r="F22">
        <f t="shared" si="4"/>
        <v>1</v>
      </c>
      <c r="G22">
        <f t="shared" si="5"/>
        <v>19</v>
      </c>
      <c r="H22">
        <f t="shared" si="6"/>
        <v>19</v>
      </c>
      <c r="I22" s="54">
        <f t="shared" si="7"/>
        <v>102</v>
      </c>
      <c r="J22">
        <v>31</v>
      </c>
      <c r="K22">
        <f t="shared" si="8"/>
        <v>1.631578947368421</v>
      </c>
      <c r="L22">
        <f t="shared" si="9"/>
        <v>99</v>
      </c>
      <c r="M22" s="2">
        <f t="shared" si="10"/>
        <v>5.2105263157894735</v>
      </c>
      <c r="N22">
        <v>1</v>
      </c>
      <c r="O22">
        <v>1</v>
      </c>
      <c r="P22">
        <v>1</v>
      </c>
      <c r="Q22">
        <v>1</v>
      </c>
      <c r="R22" s="54">
        <v>1</v>
      </c>
      <c r="S22">
        <v>1</v>
      </c>
      <c r="T22">
        <f t="shared" si="11"/>
        <v>1</v>
      </c>
      <c r="U22">
        <v>1</v>
      </c>
      <c r="V22">
        <v>1</v>
      </c>
      <c r="W22">
        <f t="shared" si="12"/>
        <v>1</v>
      </c>
      <c r="X22">
        <f t="shared" si="13"/>
        <v>1</v>
      </c>
      <c r="Y22">
        <v>0</v>
      </c>
      <c r="Z22">
        <v>1</v>
      </c>
      <c r="AA22">
        <v>1</v>
      </c>
      <c r="AB22">
        <v>1</v>
      </c>
      <c r="AC22">
        <v>1</v>
      </c>
      <c r="AD22">
        <v>1</v>
      </c>
      <c r="AE22">
        <v>1</v>
      </c>
      <c r="AF22">
        <f t="shared" si="14"/>
        <v>3</v>
      </c>
      <c r="AG22">
        <v>1</v>
      </c>
      <c r="AH22">
        <f t="shared" si="15"/>
        <v>1</v>
      </c>
      <c r="AI22">
        <v>1</v>
      </c>
      <c r="AJ22">
        <v>1</v>
      </c>
      <c r="AK22">
        <f t="shared" si="16"/>
        <v>1</v>
      </c>
      <c r="AL22">
        <v>1</v>
      </c>
      <c r="AM22">
        <v>1</v>
      </c>
      <c r="AN22">
        <v>0</v>
      </c>
      <c r="AO22">
        <v>1</v>
      </c>
      <c r="AP22">
        <v>1</v>
      </c>
      <c r="AQ22">
        <v>1</v>
      </c>
      <c r="AR22">
        <v>1</v>
      </c>
      <c r="AS22">
        <v>1</v>
      </c>
      <c r="AT22" s="53">
        <v>1</v>
      </c>
      <c r="AU22">
        <f t="shared" si="17"/>
        <v>49.518421052631595</v>
      </c>
      <c r="AV22">
        <f t="shared" si="18"/>
        <v>11.072631578947369</v>
      </c>
      <c r="AW22" s="54">
        <f t="shared" si="19"/>
        <v>13.279999999999998</v>
      </c>
      <c r="AX22">
        <f t="shared" si="20"/>
        <v>12.611578947368422</v>
      </c>
      <c r="AY22" s="54">
        <v>1</v>
      </c>
      <c r="AZ22" s="54">
        <v>1</v>
      </c>
      <c r="BA22" s="54">
        <v>1</v>
      </c>
      <c r="BB22">
        <v>5</v>
      </c>
      <c r="BG22">
        <f t="shared" si="3"/>
        <v>157.89473684210526</v>
      </c>
      <c r="BH22" s="11">
        <f t="shared" si="21"/>
        <v>6.597222222222223E-5</v>
      </c>
    </row>
    <row r="23" spans="1:60" ht="64" x14ac:dyDescent="0.2">
      <c r="A23" s="3" t="s">
        <v>189</v>
      </c>
      <c r="B23" s="19" t="s">
        <v>1576</v>
      </c>
      <c r="C23" s="3" t="s">
        <v>195</v>
      </c>
      <c r="D23">
        <v>1</v>
      </c>
      <c r="E23">
        <v>1</v>
      </c>
      <c r="F23">
        <v>1</v>
      </c>
      <c r="G23">
        <f t="shared" si="5"/>
        <v>23</v>
      </c>
      <c r="H23">
        <f t="shared" si="6"/>
        <v>23</v>
      </c>
      <c r="I23" s="54">
        <f t="shared" si="7"/>
        <v>136</v>
      </c>
      <c r="J23">
        <v>43</v>
      </c>
      <c r="K23">
        <f t="shared" si="8"/>
        <v>1.8695652173913044</v>
      </c>
      <c r="L23">
        <f t="shared" si="9"/>
        <v>133</v>
      </c>
      <c r="M23" s="2">
        <f t="shared" si="10"/>
        <v>5.7826086956521738</v>
      </c>
      <c r="N23">
        <v>0</v>
      </c>
      <c r="O23">
        <v>1</v>
      </c>
      <c r="P23">
        <v>1</v>
      </c>
      <c r="Q23">
        <v>1</v>
      </c>
      <c r="R23" s="54">
        <v>1</v>
      </c>
      <c r="S23">
        <v>1</v>
      </c>
      <c r="T23">
        <f t="shared" si="11"/>
        <v>1</v>
      </c>
      <c r="U23">
        <v>1</v>
      </c>
      <c r="V23">
        <v>1</v>
      </c>
      <c r="W23">
        <f t="shared" si="12"/>
        <v>1</v>
      </c>
      <c r="X23">
        <f t="shared" si="13"/>
        <v>1</v>
      </c>
      <c r="Y23">
        <v>0</v>
      </c>
      <c r="Z23">
        <v>1</v>
      </c>
      <c r="AA23">
        <v>0</v>
      </c>
      <c r="AB23">
        <v>1</v>
      </c>
      <c r="AC23">
        <v>1</v>
      </c>
      <c r="AD23">
        <v>1</v>
      </c>
      <c r="AE23">
        <v>1</v>
      </c>
      <c r="AF23">
        <f t="shared" si="14"/>
        <v>3</v>
      </c>
      <c r="AG23">
        <v>0</v>
      </c>
      <c r="AH23">
        <f t="shared" si="15"/>
        <v>1</v>
      </c>
      <c r="AI23">
        <v>1</v>
      </c>
      <c r="AJ23">
        <v>1</v>
      </c>
      <c r="AK23">
        <f t="shared" si="16"/>
        <v>1</v>
      </c>
      <c r="AL23">
        <v>1</v>
      </c>
      <c r="AM23">
        <v>1</v>
      </c>
      <c r="AN23">
        <v>1</v>
      </c>
      <c r="AO23">
        <v>1</v>
      </c>
      <c r="AP23">
        <v>1</v>
      </c>
      <c r="AQ23">
        <v>1</v>
      </c>
      <c r="AR23">
        <v>1</v>
      </c>
      <c r="AS23">
        <v>1</v>
      </c>
      <c r="AT23" s="53">
        <v>1</v>
      </c>
      <c r="AU23">
        <f t="shared" si="17"/>
        <v>25.324782608695671</v>
      </c>
      <c r="AV23">
        <f t="shared" si="18"/>
        <v>15.440869565217394</v>
      </c>
      <c r="AW23" s="54">
        <f t="shared" si="19"/>
        <v>16.914782608695656</v>
      </c>
      <c r="AX23">
        <f t="shared" si="20"/>
        <v>17.306086956521739</v>
      </c>
      <c r="AY23" s="54">
        <v>1</v>
      </c>
      <c r="AZ23" s="54">
        <v>1</v>
      </c>
      <c r="BA23" s="54">
        <v>1</v>
      </c>
      <c r="BB23">
        <v>6</v>
      </c>
      <c r="BG23">
        <f t="shared" si="3"/>
        <v>130.43478260869566</v>
      </c>
      <c r="BH23" s="11">
        <f t="shared" si="21"/>
        <v>7.9861111111111116E-5</v>
      </c>
    </row>
    <row r="24" spans="1:60" ht="64" x14ac:dyDescent="0.2">
      <c r="A24" s="3" t="s">
        <v>190</v>
      </c>
      <c r="B24" s="18" t="s">
        <v>1563</v>
      </c>
      <c r="C24" s="3" t="s">
        <v>199</v>
      </c>
      <c r="D24">
        <v>1</v>
      </c>
      <c r="E24">
        <v>1</v>
      </c>
      <c r="F24">
        <f t="shared" si="4"/>
        <v>1</v>
      </c>
      <c r="G24">
        <f t="shared" si="5"/>
        <v>20</v>
      </c>
      <c r="H24">
        <f t="shared" si="6"/>
        <v>20</v>
      </c>
      <c r="I24" s="54">
        <f t="shared" si="7"/>
        <v>119</v>
      </c>
      <c r="J24">
        <v>36</v>
      </c>
      <c r="K24">
        <f t="shared" si="8"/>
        <v>1.8</v>
      </c>
      <c r="L24">
        <f t="shared" si="9"/>
        <v>116</v>
      </c>
      <c r="M24" s="2">
        <f t="shared" si="10"/>
        <v>5.8</v>
      </c>
      <c r="N24">
        <v>1</v>
      </c>
      <c r="O24">
        <v>1</v>
      </c>
      <c r="P24">
        <v>1</v>
      </c>
      <c r="Q24">
        <v>1</v>
      </c>
      <c r="R24" s="54">
        <v>1</v>
      </c>
      <c r="S24">
        <v>1</v>
      </c>
      <c r="T24">
        <f t="shared" si="11"/>
        <v>1</v>
      </c>
      <c r="U24">
        <v>1</v>
      </c>
      <c r="V24">
        <v>1</v>
      </c>
      <c r="W24">
        <f t="shared" si="12"/>
        <v>1</v>
      </c>
      <c r="X24">
        <f t="shared" si="13"/>
        <v>1</v>
      </c>
      <c r="Y24">
        <v>1</v>
      </c>
      <c r="Z24">
        <v>1</v>
      </c>
      <c r="AA24">
        <v>1</v>
      </c>
      <c r="AB24">
        <v>1</v>
      </c>
      <c r="AC24">
        <v>1</v>
      </c>
      <c r="AD24">
        <v>1</v>
      </c>
      <c r="AE24">
        <v>1</v>
      </c>
      <c r="AF24">
        <f t="shared" si="14"/>
        <v>3</v>
      </c>
      <c r="AG24">
        <v>1</v>
      </c>
      <c r="AH24">
        <f t="shared" si="15"/>
        <v>1</v>
      </c>
      <c r="AI24">
        <v>0</v>
      </c>
      <c r="AJ24">
        <v>1</v>
      </c>
      <c r="AK24">
        <f t="shared" si="16"/>
        <v>1</v>
      </c>
      <c r="AL24">
        <v>1</v>
      </c>
      <c r="AM24">
        <v>1</v>
      </c>
      <c r="AN24">
        <v>1</v>
      </c>
      <c r="AO24">
        <v>1</v>
      </c>
      <c r="AP24">
        <v>1</v>
      </c>
      <c r="AQ24">
        <v>1</v>
      </c>
      <c r="AR24">
        <v>1</v>
      </c>
      <c r="AS24">
        <v>1</v>
      </c>
      <c r="AT24" s="53">
        <v>1</v>
      </c>
      <c r="AU24">
        <f t="shared" si="17"/>
        <v>34.25500000000001</v>
      </c>
      <c r="AV24">
        <f t="shared" si="18"/>
        <v>13.450000000000003</v>
      </c>
      <c r="AW24" s="54">
        <f t="shared" si="19"/>
        <v>16.823999999999995</v>
      </c>
      <c r="AX24">
        <f t="shared" si="20"/>
        <v>15.887999999999998</v>
      </c>
      <c r="AY24" s="54">
        <v>1</v>
      </c>
      <c r="AZ24" s="54">
        <v>1</v>
      </c>
      <c r="BA24" s="54">
        <v>1</v>
      </c>
      <c r="BB24">
        <v>11</v>
      </c>
      <c r="BG24">
        <f t="shared" si="3"/>
        <v>150</v>
      </c>
      <c r="BH24" s="11">
        <f t="shared" si="21"/>
        <v>6.9444444444444444E-5</v>
      </c>
    </row>
    <row r="25" spans="1:60" ht="64" x14ac:dyDescent="0.2">
      <c r="A25" s="3" t="s">
        <v>191</v>
      </c>
      <c r="B25" s="18" t="s">
        <v>1564</v>
      </c>
      <c r="C25" s="3" t="s">
        <v>199</v>
      </c>
      <c r="D25">
        <v>1</v>
      </c>
      <c r="E25">
        <v>1</v>
      </c>
      <c r="F25">
        <f t="shared" si="4"/>
        <v>1</v>
      </c>
      <c r="G25">
        <f t="shared" si="5"/>
        <v>21</v>
      </c>
      <c r="H25">
        <f t="shared" si="6"/>
        <v>21</v>
      </c>
      <c r="I25" s="54">
        <f t="shared" si="7"/>
        <v>119</v>
      </c>
      <c r="J25">
        <v>37</v>
      </c>
      <c r="K25">
        <f t="shared" si="8"/>
        <v>1.7619047619047619</v>
      </c>
      <c r="L25">
        <f t="shared" si="9"/>
        <v>116</v>
      </c>
      <c r="M25" s="2">
        <f t="shared" si="10"/>
        <v>5.5238095238095237</v>
      </c>
      <c r="N25">
        <v>1</v>
      </c>
      <c r="O25">
        <v>1</v>
      </c>
      <c r="P25">
        <v>1</v>
      </c>
      <c r="Q25">
        <v>1</v>
      </c>
      <c r="R25" s="54">
        <v>1</v>
      </c>
      <c r="S25">
        <v>1</v>
      </c>
      <c r="T25">
        <f t="shared" si="11"/>
        <v>1</v>
      </c>
      <c r="U25">
        <v>1</v>
      </c>
      <c r="V25">
        <v>1</v>
      </c>
      <c r="W25">
        <f t="shared" si="12"/>
        <v>1</v>
      </c>
      <c r="X25">
        <f t="shared" si="13"/>
        <v>1</v>
      </c>
      <c r="Y25">
        <v>0</v>
      </c>
      <c r="Z25">
        <v>1</v>
      </c>
      <c r="AA25">
        <v>1</v>
      </c>
      <c r="AB25">
        <v>1</v>
      </c>
      <c r="AC25">
        <v>1</v>
      </c>
      <c r="AD25">
        <v>1</v>
      </c>
      <c r="AE25">
        <v>1</v>
      </c>
      <c r="AF25">
        <f t="shared" si="14"/>
        <v>3</v>
      </c>
      <c r="AG25">
        <v>1</v>
      </c>
      <c r="AH25">
        <f t="shared" si="15"/>
        <v>1</v>
      </c>
      <c r="AI25">
        <v>0</v>
      </c>
      <c r="AJ25">
        <v>1</v>
      </c>
      <c r="AK25">
        <f t="shared" si="16"/>
        <v>1</v>
      </c>
      <c r="AL25">
        <v>1</v>
      </c>
      <c r="AM25">
        <v>1</v>
      </c>
      <c r="AN25">
        <v>1</v>
      </c>
      <c r="AO25">
        <v>1</v>
      </c>
      <c r="AP25">
        <v>1</v>
      </c>
      <c r="AQ25">
        <v>1</v>
      </c>
      <c r="AR25">
        <v>1</v>
      </c>
      <c r="AS25">
        <v>1</v>
      </c>
      <c r="AT25" s="53">
        <v>1</v>
      </c>
      <c r="AU25">
        <f t="shared" si="17"/>
        <v>36.46285714285716</v>
      </c>
      <c r="AV25">
        <f t="shared" si="18"/>
        <v>13.390476190476189</v>
      </c>
      <c r="AW25" s="54">
        <f t="shared" si="19"/>
        <v>15.270476190476188</v>
      </c>
      <c r="AX25">
        <f t="shared" si="20"/>
        <v>15.087142857142858</v>
      </c>
      <c r="AY25" s="54">
        <v>1</v>
      </c>
      <c r="AZ25" s="54">
        <v>1</v>
      </c>
      <c r="BA25" s="54">
        <v>1</v>
      </c>
      <c r="BB25">
        <v>6</v>
      </c>
      <c r="BG25">
        <f t="shared" si="3"/>
        <v>142.85714285714286</v>
      </c>
      <c r="BH25" s="11">
        <f t="shared" si="21"/>
        <v>7.2916666666666659E-5</v>
      </c>
    </row>
    <row r="26" spans="1:60" ht="64" x14ac:dyDescent="0.2">
      <c r="A26" s="3">
        <v>18</v>
      </c>
      <c r="B26" s="19" t="s">
        <v>1577</v>
      </c>
      <c r="C26" s="3" t="s">
        <v>195</v>
      </c>
      <c r="D26">
        <v>1</v>
      </c>
      <c r="E26">
        <v>1</v>
      </c>
      <c r="F26">
        <f t="shared" si="4"/>
        <v>1</v>
      </c>
      <c r="G26">
        <f t="shared" si="5"/>
        <v>19</v>
      </c>
      <c r="H26">
        <f t="shared" si="6"/>
        <v>19</v>
      </c>
      <c r="I26" s="54">
        <f t="shared" si="7"/>
        <v>103</v>
      </c>
      <c r="J26">
        <v>34</v>
      </c>
      <c r="K26">
        <f t="shared" si="8"/>
        <v>1.7894736842105263</v>
      </c>
      <c r="L26">
        <f t="shared" si="9"/>
        <v>101</v>
      </c>
      <c r="M26" s="2">
        <f t="shared" si="10"/>
        <v>5.3157894736842106</v>
      </c>
      <c r="N26">
        <v>0</v>
      </c>
      <c r="O26">
        <v>1</v>
      </c>
      <c r="P26">
        <v>1</v>
      </c>
      <c r="Q26">
        <v>1</v>
      </c>
      <c r="R26" s="54">
        <v>1</v>
      </c>
      <c r="S26">
        <v>1</v>
      </c>
      <c r="T26">
        <f t="shared" si="11"/>
        <v>1</v>
      </c>
      <c r="U26">
        <v>1</v>
      </c>
      <c r="V26">
        <v>1</v>
      </c>
      <c r="W26">
        <f t="shared" si="12"/>
        <v>1</v>
      </c>
      <c r="X26">
        <f t="shared" si="13"/>
        <v>1</v>
      </c>
      <c r="Y26">
        <v>0</v>
      </c>
      <c r="Z26">
        <v>1</v>
      </c>
      <c r="AA26">
        <v>1</v>
      </c>
      <c r="AB26">
        <v>1</v>
      </c>
      <c r="AC26">
        <v>1</v>
      </c>
      <c r="AD26">
        <v>1</v>
      </c>
      <c r="AE26">
        <v>1</v>
      </c>
      <c r="AF26">
        <f t="shared" si="14"/>
        <v>2</v>
      </c>
      <c r="AG26">
        <v>0</v>
      </c>
      <c r="AH26">
        <f t="shared" si="15"/>
        <v>1</v>
      </c>
      <c r="AI26">
        <v>1</v>
      </c>
      <c r="AJ26">
        <v>1</v>
      </c>
      <c r="AK26">
        <f t="shared" si="16"/>
        <v>1</v>
      </c>
      <c r="AL26">
        <v>1</v>
      </c>
      <c r="AM26">
        <v>1</v>
      </c>
      <c r="AN26">
        <v>0</v>
      </c>
      <c r="AO26">
        <v>1</v>
      </c>
      <c r="AP26">
        <v>1</v>
      </c>
      <c r="AQ26">
        <v>1</v>
      </c>
      <c r="AR26">
        <v>1</v>
      </c>
      <c r="AS26">
        <v>1</v>
      </c>
      <c r="AT26" s="53">
        <v>1</v>
      </c>
      <c r="AU26">
        <f t="shared" si="17"/>
        <v>36.160526315789497</v>
      </c>
      <c r="AV26">
        <f t="shared" si="18"/>
        <v>12.935789473684213</v>
      </c>
      <c r="AW26" s="54">
        <f t="shared" si="19"/>
        <v>13.898947368421048</v>
      </c>
      <c r="AX26">
        <f t="shared" si="20"/>
        <v>13.107368421052634</v>
      </c>
      <c r="AY26" s="54">
        <v>1</v>
      </c>
      <c r="AZ26" s="54">
        <v>1</v>
      </c>
      <c r="BA26" s="54">
        <v>1</v>
      </c>
      <c r="BB26">
        <v>4</v>
      </c>
      <c r="BG26">
        <f t="shared" si="3"/>
        <v>105.26315789473684</v>
      </c>
      <c r="BH26" s="11">
        <f t="shared" si="21"/>
        <v>6.597222222222223E-5</v>
      </c>
    </row>
    <row r="27" spans="1:60" ht="64" x14ac:dyDescent="0.2">
      <c r="A27" s="3">
        <v>19</v>
      </c>
      <c r="B27" s="19" t="s">
        <v>1578</v>
      </c>
      <c r="C27" s="3" t="s">
        <v>195</v>
      </c>
      <c r="D27">
        <v>1</v>
      </c>
      <c r="E27">
        <v>1</v>
      </c>
      <c r="F27">
        <f t="shared" si="4"/>
        <v>1</v>
      </c>
      <c r="G27">
        <f t="shared" si="5"/>
        <v>20</v>
      </c>
      <c r="H27">
        <f t="shared" si="6"/>
        <v>20</v>
      </c>
      <c r="I27" s="54">
        <f t="shared" si="7"/>
        <v>120</v>
      </c>
      <c r="J27">
        <v>41</v>
      </c>
      <c r="K27">
        <f t="shared" si="8"/>
        <v>2.0499999999999998</v>
      </c>
      <c r="L27">
        <f t="shared" si="9"/>
        <v>118</v>
      </c>
      <c r="M27" s="2">
        <f t="shared" si="10"/>
        <v>5.9</v>
      </c>
      <c r="N27">
        <v>0</v>
      </c>
      <c r="O27">
        <v>1</v>
      </c>
      <c r="P27">
        <v>1</v>
      </c>
      <c r="Q27">
        <v>1</v>
      </c>
      <c r="R27" s="54">
        <v>1</v>
      </c>
      <c r="S27">
        <v>1</v>
      </c>
      <c r="T27">
        <f t="shared" si="11"/>
        <v>1</v>
      </c>
      <c r="U27">
        <v>1</v>
      </c>
      <c r="V27">
        <v>1</v>
      </c>
      <c r="W27">
        <f t="shared" si="12"/>
        <v>1</v>
      </c>
      <c r="X27">
        <f t="shared" si="13"/>
        <v>1</v>
      </c>
      <c r="Y27">
        <v>1</v>
      </c>
      <c r="Z27">
        <v>1</v>
      </c>
      <c r="AA27">
        <v>0</v>
      </c>
      <c r="AB27">
        <v>1</v>
      </c>
      <c r="AC27">
        <v>1</v>
      </c>
      <c r="AD27">
        <v>1</v>
      </c>
      <c r="AE27">
        <v>1</v>
      </c>
      <c r="AF27">
        <f t="shared" si="14"/>
        <v>2</v>
      </c>
      <c r="AG27">
        <v>1</v>
      </c>
      <c r="AH27">
        <f t="shared" si="15"/>
        <v>1</v>
      </c>
      <c r="AI27">
        <v>1</v>
      </c>
      <c r="AJ27">
        <v>1</v>
      </c>
      <c r="AK27">
        <f t="shared" si="16"/>
        <v>1</v>
      </c>
      <c r="AL27">
        <v>1</v>
      </c>
      <c r="AM27">
        <v>1</v>
      </c>
      <c r="AN27">
        <v>1</v>
      </c>
      <c r="AO27">
        <v>1</v>
      </c>
      <c r="AP27">
        <v>1</v>
      </c>
      <c r="AQ27">
        <v>1</v>
      </c>
      <c r="AR27">
        <v>1</v>
      </c>
      <c r="AS27">
        <v>1</v>
      </c>
      <c r="AT27" s="53">
        <v>1</v>
      </c>
      <c r="AU27">
        <f t="shared" si="17"/>
        <v>13.105000000000032</v>
      </c>
      <c r="AV27">
        <f t="shared" si="18"/>
        <v>16.399999999999999</v>
      </c>
      <c r="AW27" s="54">
        <f t="shared" si="19"/>
        <v>17.412000000000003</v>
      </c>
      <c r="AX27">
        <f t="shared" si="20"/>
        <v>16.359000000000002</v>
      </c>
      <c r="AY27" s="54">
        <v>1</v>
      </c>
      <c r="AZ27" s="54">
        <v>1</v>
      </c>
      <c r="BA27" s="54">
        <v>1</v>
      </c>
      <c r="BB27">
        <v>5</v>
      </c>
      <c r="BG27">
        <f t="shared" si="3"/>
        <v>100</v>
      </c>
      <c r="BH27" s="11">
        <f t="shared" si="21"/>
        <v>6.9444444444444444E-5</v>
      </c>
    </row>
    <row r="28" spans="1:60" ht="64" x14ac:dyDescent="0.2">
      <c r="A28" s="3">
        <v>20</v>
      </c>
      <c r="B28" s="19" t="s">
        <v>1579</v>
      </c>
      <c r="C28" s="3" t="s">
        <v>195</v>
      </c>
      <c r="D28">
        <v>1</v>
      </c>
      <c r="E28">
        <v>1</v>
      </c>
      <c r="F28">
        <f t="shared" si="4"/>
        <v>1</v>
      </c>
      <c r="G28">
        <f t="shared" si="5"/>
        <v>22</v>
      </c>
      <c r="H28">
        <f t="shared" si="6"/>
        <v>22</v>
      </c>
      <c r="I28" s="54">
        <f t="shared" si="7"/>
        <v>125</v>
      </c>
      <c r="J28">
        <v>45</v>
      </c>
      <c r="K28">
        <f t="shared" si="8"/>
        <v>2.0454545454545454</v>
      </c>
      <c r="L28">
        <f t="shared" si="9"/>
        <v>123</v>
      </c>
      <c r="M28" s="2">
        <f t="shared" si="10"/>
        <v>5.5909090909090908</v>
      </c>
      <c r="N28">
        <v>0</v>
      </c>
      <c r="O28">
        <v>1</v>
      </c>
      <c r="P28">
        <v>1</v>
      </c>
      <c r="Q28">
        <v>1</v>
      </c>
      <c r="R28" s="54">
        <v>1</v>
      </c>
      <c r="S28">
        <v>1</v>
      </c>
      <c r="T28">
        <f t="shared" si="11"/>
        <v>1</v>
      </c>
      <c r="U28">
        <v>1</v>
      </c>
      <c r="V28">
        <v>1</v>
      </c>
      <c r="W28">
        <f t="shared" si="12"/>
        <v>1</v>
      </c>
      <c r="X28">
        <f t="shared" si="13"/>
        <v>1</v>
      </c>
      <c r="Y28">
        <v>1</v>
      </c>
      <c r="Z28">
        <v>1</v>
      </c>
      <c r="AA28">
        <v>1</v>
      </c>
      <c r="AB28">
        <v>1</v>
      </c>
      <c r="AC28">
        <v>1</v>
      </c>
      <c r="AD28">
        <v>1</v>
      </c>
      <c r="AE28">
        <v>1</v>
      </c>
      <c r="AF28">
        <f t="shared" si="14"/>
        <v>2</v>
      </c>
      <c r="AG28">
        <v>1</v>
      </c>
      <c r="AH28">
        <f t="shared" si="15"/>
        <v>1</v>
      </c>
      <c r="AI28">
        <v>1</v>
      </c>
      <c r="AJ28">
        <v>1</v>
      </c>
      <c r="AK28">
        <f t="shared" si="16"/>
        <v>1</v>
      </c>
      <c r="AL28">
        <v>1</v>
      </c>
      <c r="AM28">
        <v>1</v>
      </c>
      <c r="AN28">
        <v>1</v>
      </c>
      <c r="AO28">
        <v>1</v>
      </c>
      <c r="AP28">
        <v>1</v>
      </c>
      <c r="AQ28">
        <v>1</v>
      </c>
      <c r="AR28">
        <v>1</v>
      </c>
      <c r="AS28">
        <v>1</v>
      </c>
      <c r="AT28" s="53">
        <v>1</v>
      </c>
      <c r="AU28">
        <f t="shared" si="17"/>
        <v>11.459545454545477</v>
      </c>
      <c r="AV28">
        <f t="shared" si="18"/>
        <v>17.126363636363639</v>
      </c>
      <c r="AW28" s="54">
        <f t="shared" si="19"/>
        <v>15.729090909090903</v>
      </c>
      <c r="AX28">
        <f t="shared" si="20"/>
        <v>15.903181818181814</v>
      </c>
      <c r="AY28" s="54">
        <v>1</v>
      </c>
      <c r="AZ28" s="54">
        <v>1</v>
      </c>
      <c r="BA28" s="54">
        <v>1</v>
      </c>
      <c r="BB28">
        <v>6</v>
      </c>
      <c r="BG28">
        <f t="shared" si="3"/>
        <v>90.909090909090907</v>
      </c>
      <c r="BH28" s="11">
        <f t="shared" si="21"/>
        <v>7.6388888888888887E-5</v>
      </c>
    </row>
    <row r="29" spans="1:60" ht="64" x14ac:dyDescent="0.2">
      <c r="A29" s="3">
        <v>21</v>
      </c>
      <c r="B29" s="18" t="s">
        <v>1565</v>
      </c>
      <c r="C29" s="3" t="s">
        <v>194</v>
      </c>
      <c r="D29">
        <v>1</v>
      </c>
      <c r="E29">
        <v>1</v>
      </c>
      <c r="F29">
        <f t="shared" si="4"/>
        <v>1</v>
      </c>
      <c r="G29">
        <f t="shared" si="5"/>
        <v>24</v>
      </c>
      <c r="H29">
        <f t="shared" si="6"/>
        <v>24</v>
      </c>
      <c r="I29" s="54">
        <f t="shared" si="7"/>
        <v>134</v>
      </c>
      <c r="J29">
        <v>43</v>
      </c>
      <c r="K29">
        <f t="shared" si="8"/>
        <v>1.7916666666666667</v>
      </c>
      <c r="L29">
        <f t="shared" si="9"/>
        <v>131</v>
      </c>
      <c r="M29" s="2">
        <f t="shared" si="10"/>
        <v>5.458333333333333</v>
      </c>
      <c r="N29">
        <v>1</v>
      </c>
      <c r="O29">
        <v>1</v>
      </c>
      <c r="P29">
        <v>1</v>
      </c>
      <c r="Q29">
        <v>1</v>
      </c>
      <c r="R29" s="54">
        <v>1</v>
      </c>
      <c r="S29">
        <v>1</v>
      </c>
      <c r="T29">
        <f t="shared" si="11"/>
        <v>1</v>
      </c>
      <c r="U29">
        <v>1</v>
      </c>
      <c r="V29">
        <v>1</v>
      </c>
      <c r="W29">
        <f t="shared" si="12"/>
        <v>1</v>
      </c>
      <c r="X29">
        <f t="shared" si="13"/>
        <v>1</v>
      </c>
      <c r="Y29">
        <v>1</v>
      </c>
      <c r="Z29">
        <v>1</v>
      </c>
      <c r="AA29">
        <v>1</v>
      </c>
      <c r="AB29">
        <v>1</v>
      </c>
      <c r="AC29">
        <v>1</v>
      </c>
      <c r="AD29">
        <v>1</v>
      </c>
      <c r="AE29">
        <v>1</v>
      </c>
      <c r="AF29">
        <f t="shared" si="14"/>
        <v>3</v>
      </c>
      <c r="AG29">
        <v>1</v>
      </c>
      <c r="AH29">
        <f t="shared" si="15"/>
        <v>1</v>
      </c>
      <c r="AI29">
        <v>1</v>
      </c>
      <c r="AJ29">
        <v>1</v>
      </c>
      <c r="AK29">
        <f t="shared" si="16"/>
        <v>1</v>
      </c>
      <c r="AL29">
        <v>0</v>
      </c>
      <c r="AM29">
        <v>0</v>
      </c>
      <c r="AN29">
        <v>1</v>
      </c>
      <c r="AO29">
        <v>1</v>
      </c>
      <c r="AP29">
        <v>1</v>
      </c>
      <c r="AQ29">
        <v>1</v>
      </c>
      <c r="AR29">
        <v>1</v>
      </c>
      <c r="AS29">
        <v>0</v>
      </c>
      <c r="AT29" s="53">
        <v>1</v>
      </c>
      <c r="AU29">
        <f t="shared" si="17"/>
        <v>30.90000000000002</v>
      </c>
      <c r="AV29">
        <f t="shared" si="18"/>
        <v>14.911666666666669</v>
      </c>
      <c r="AW29" s="54">
        <f t="shared" si="19"/>
        <v>15.061666666666664</v>
      </c>
      <c r="AX29">
        <f t="shared" si="20"/>
        <v>16.278749999999995</v>
      </c>
      <c r="AY29" s="54">
        <v>1</v>
      </c>
      <c r="AZ29" s="54">
        <v>1</v>
      </c>
      <c r="BA29" s="54">
        <v>1</v>
      </c>
      <c r="BB29">
        <v>6</v>
      </c>
      <c r="BG29">
        <f t="shared" si="3"/>
        <v>125</v>
      </c>
      <c r="BH29" s="11">
        <f t="shared" si="21"/>
        <v>8.3333333333333331E-5</v>
      </c>
    </row>
    <row r="30" spans="1:60" ht="64" x14ac:dyDescent="0.2">
      <c r="A30" s="3">
        <v>22</v>
      </c>
      <c r="B30" s="18" t="s">
        <v>1566</v>
      </c>
      <c r="C30" s="3" t="s">
        <v>199</v>
      </c>
      <c r="D30">
        <v>1</v>
      </c>
      <c r="E30">
        <v>1</v>
      </c>
      <c r="F30">
        <f t="shared" si="4"/>
        <v>1</v>
      </c>
      <c r="G30">
        <f t="shared" si="5"/>
        <v>24</v>
      </c>
      <c r="H30">
        <f t="shared" si="6"/>
        <v>24</v>
      </c>
      <c r="I30" s="54">
        <f t="shared" si="7"/>
        <v>127</v>
      </c>
      <c r="J30">
        <v>41</v>
      </c>
      <c r="K30">
        <f t="shared" si="8"/>
        <v>1.7083333333333333</v>
      </c>
      <c r="L30">
        <f t="shared" si="9"/>
        <v>125</v>
      </c>
      <c r="M30" s="2">
        <f t="shared" si="10"/>
        <v>5.208333333333333</v>
      </c>
      <c r="N30">
        <v>1</v>
      </c>
      <c r="O30">
        <v>1</v>
      </c>
      <c r="P30">
        <v>1</v>
      </c>
      <c r="Q30">
        <v>1</v>
      </c>
      <c r="R30" s="54">
        <v>1</v>
      </c>
      <c r="S30">
        <v>1</v>
      </c>
      <c r="T30">
        <f t="shared" si="11"/>
        <v>1</v>
      </c>
      <c r="U30">
        <v>1</v>
      </c>
      <c r="V30">
        <v>1</v>
      </c>
      <c r="W30">
        <f t="shared" si="12"/>
        <v>1</v>
      </c>
      <c r="X30">
        <f t="shared" si="13"/>
        <v>1</v>
      </c>
      <c r="Y30">
        <v>1</v>
      </c>
      <c r="Z30">
        <v>1</v>
      </c>
      <c r="AA30" s="14">
        <v>1</v>
      </c>
      <c r="AB30">
        <v>1</v>
      </c>
      <c r="AC30">
        <v>1</v>
      </c>
      <c r="AD30">
        <v>1</v>
      </c>
      <c r="AE30">
        <v>1</v>
      </c>
      <c r="AF30">
        <f t="shared" si="14"/>
        <v>2</v>
      </c>
      <c r="AG30">
        <v>1</v>
      </c>
      <c r="AH30">
        <f t="shared" si="15"/>
        <v>1</v>
      </c>
      <c r="AI30">
        <v>1</v>
      </c>
      <c r="AJ30">
        <v>1</v>
      </c>
      <c r="AK30">
        <f t="shared" si="16"/>
        <v>1</v>
      </c>
      <c r="AL30">
        <v>1</v>
      </c>
      <c r="AM30">
        <v>1</v>
      </c>
      <c r="AN30">
        <v>1</v>
      </c>
      <c r="AO30">
        <v>1</v>
      </c>
      <c r="AP30">
        <v>1</v>
      </c>
      <c r="AQ30">
        <v>1</v>
      </c>
      <c r="AR30">
        <v>1</v>
      </c>
      <c r="AS30">
        <v>1</v>
      </c>
      <c r="AT30" s="53">
        <v>1</v>
      </c>
      <c r="AU30">
        <f t="shared" si="17"/>
        <v>37.950000000000031</v>
      </c>
      <c r="AV30">
        <f t="shared" si="18"/>
        <v>13.928333333333335</v>
      </c>
      <c r="AW30" s="54">
        <f t="shared" si="19"/>
        <v>13.591666666666661</v>
      </c>
      <c r="AX30">
        <f t="shared" si="20"/>
        <v>15.10125</v>
      </c>
      <c r="AY30" s="54">
        <v>1</v>
      </c>
      <c r="AZ30" s="54">
        <v>1</v>
      </c>
      <c r="BA30" s="54">
        <v>1</v>
      </c>
      <c r="BB30">
        <v>7</v>
      </c>
      <c r="BG30">
        <f t="shared" si="3"/>
        <v>83.333333333333329</v>
      </c>
      <c r="BH30" s="11">
        <f t="shared" si="21"/>
        <v>8.3333333333333331E-5</v>
      </c>
    </row>
    <row r="31" spans="1:60" ht="48" x14ac:dyDescent="0.2">
      <c r="A31" s="3">
        <v>23</v>
      </c>
      <c r="B31" s="19" t="s">
        <v>1567</v>
      </c>
      <c r="C31" s="3" t="s">
        <v>194</v>
      </c>
      <c r="D31">
        <v>1</v>
      </c>
      <c r="E31">
        <v>1</v>
      </c>
      <c r="F31">
        <f t="shared" si="4"/>
        <v>1</v>
      </c>
      <c r="G31">
        <f t="shared" si="5"/>
        <v>15</v>
      </c>
      <c r="H31">
        <f t="shared" si="6"/>
        <v>15</v>
      </c>
      <c r="I31" s="54">
        <f t="shared" si="7"/>
        <v>78</v>
      </c>
      <c r="J31">
        <v>24</v>
      </c>
      <c r="K31">
        <f t="shared" si="8"/>
        <v>1.6</v>
      </c>
      <c r="L31">
        <f t="shared" si="9"/>
        <v>77</v>
      </c>
      <c r="M31" s="2">
        <f t="shared" si="10"/>
        <v>5.1333333333333337</v>
      </c>
      <c r="N31">
        <v>0</v>
      </c>
      <c r="O31">
        <v>1</v>
      </c>
      <c r="P31">
        <v>1</v>
      </c>
      <c r="Q31">
        <v>0</v>
      </c>
      <c r="R31" s="54">
        <v>0</v>
      </c>
      <c r="S31">
        <v>1</v>
      </c>
      <c r="T31">
        <f t="shared" si="11"/>
        <v>0</v>
      </c>
      <c r="U31">
        <v>1</v>
      </c>
      <c r="V31">
        <v>1</v>
      </c>
      <c r="W31">
        <f t="shared" si="12"/>
        <v>0</v>
      </c>
      <c r="X31">
        <f t="shared" si="13"/>
        <v>1</v>
      </c>
      <c r="Y31">
        <v>1</v>
      </c>
      <c r="Z31">
        <v>1</v>
      </c>
      <c r="AA31">
        <v>1</v>
      </c>
      <c r="AB31">
        <v>1</v>
      </c>
      <c r="AC31">
        <v>1</v>
      </c>
      <c r="AD31">
        <v>1</v>
      </c>
      <c r="AE31">
        <v>1</v>
      </c>
      <c r="AF31">
        <f t="shared" si="14"/>
        <v>1</v>
      </c>
      <c r="AG31">
        <v>1</v>
      </c>
      <c r="AH31">
        <f t="shared" si="15"/>
        <v>1</v>
      </c>
      <c r="AI31">
        <v>0</v>
      </c>
      <c r="AJ31">
        <v>1</v>
      </c>
      <c r="AK31">
        <f t="shared" si="16"/>
        <v>1</v>
      </c>
      <c r="AL31">
        <v>1</v>
      </c>
      <c r="AM31">
        <v>1</v>
      </c>
      <c r="AN31">
        <v>1</v>
      </c>
      <c r="AO31">
        <v>1</v>
      </c>
      <c r="AP31">
        <v>1</v>
      </c>
      <c r="AQ31">
        <v>1</v>
      </c>
      <c r="AR31">
        <v>1</v>
      </c>
      <c r="AS31">
        <v>1</v>
      </c>
      <c r="AT31" s="53">
        <v>1</v>
      </c>
      <c r="AU31">
        <f t="shared" si="17"/>
        <v>56.250000000000028</v>
      </c>
      <c r="AV31">
        <f t="shared" si="18"/>
        <v>9.1400000000000041</v>
      </c>
      <c r="AW31" s="54">
        <f t="shared" si="19"/>
        <v>12.410666666666668</v>
      </c>
      <c r="AX31">
        <f t="shared" si="20"/>
        <v>10.248000000000001</v>
      </c>
      <c r="AY31" s="54">
        <v>1</v>
      </c>
      <c r="AZ31" s="54">
        <v>1</v>
      </c>
      <c r="BA31" s="54">
        <v>1</v>
      </c>
      <c r="BB31">
        <v>5</v>
      </c>
      <c r="BG31">
        <f t="shared" si="3"/>
        <v>66.666666666666671</v>
      </c>
      <c r="BH31" s="11">
        <f t="shared" si="21"/>
        <v>5.208333333333333E-5</v>
      </c>
    </row>
    <row r="32" spans="1:60" ht="48" x14ac:dyDescent="0.2">
      <c r="A32" s="3">
        <v>24</v>
      </c>
      <c r="B32" s="18" t="s">
        <v>1568</v>
      </c>
      <c r="C32" s="3" t="s">
        <v>194</v>
      </c>
      <c r="D32">
        <v>1</v>
      </c>
      <c r="E32">
        <v>1</v>
      </c>
      <c r="F32">
        <f t="shared" si="4"/>
        <v>1</v>
      </c>
      <c r="G32">
        <f t="shared" si="5"/>
        <v>11</v>
      </c>
      <c r="H32">
        <f t="shared" si="6"/>
        <v>11</v>
      </c>
      <c r="I32" s="54">
        <f t="shared" si="7"/>
        <v>66</v>
      </c>
      <c r="J32">
        <v>22</v>
      </c>
      <c r="K32">
        <f t="shared" si="8"/>
        <v>2</v>
      </c>
      <c r="L32">
        <f t="shared" si="9"/>
        <v>64</v>
      </c>
      <c r="M32" s="2">
        <f t="shared" si="10"/>
        <v>5.8181818181818183</v>
      </c>
      <c r="N32">
        <v>1</v>
      </c>
      <c r="O32">
        <v>1</v>
      </c>
      <c r="P32">
        <v>1</v>
      </c>
      <c r="Q32">
        <v>1</v>
      </c>
      <c r="R32" s="54">
        <v>1</v>
      </c>
      <c r="S32">
        <v>1</v>
      </c>
      <c r="T32">
        <f t="shared" si="11"/>
        <v>1</v>
      </c>
      <c r="U32">
        <v>1</v>
      </c>
      <c r="V32">
        <v>1</v>
      </c>
      <c r="W32">
        <f t="shared" si="12"/>
        <v>1</v>
      </c>
      <c r="X32">
        <f t="shared" si="13"/>
        <v>1</v>
      </c>
      <c r="Y32">
        <v>1</v>
      </c>
      <c r="Z32">
        <v>1</v>
      </c>
      <c r="AA32">
        <v>1</v>
      </c>
      <c r="AB32">
        <v>1</v>
      </c>
      <c r="AC32">
        <v>1</v>
      </c>
      <c r="AD32">
        <v>1</v>
      </c>
      <c r="AE32">
        <v>1</v>
      </c>
      <c r="AF32">
        <f t="shared" si="14"/>
        <v>2</v>
      </c>
      <c r="AG32">
        <v>1</v>
      </c>
      <c r="AH32">
        <f t="shared" si="15"/>
        <v>1</v>
      </c>
      <c r="AI32">
        <v>1</v>
      </c>
      <c r="AJ32">
        <v>1</v>
      </c>
      <c r="AK32">
        <f t="shared" si="16"/>
        <v>1</v>
      </c>
      <c r="AL32">
        <v>1</v>
      </c>
      <c r="AM32">
        <v>1</v>
      </c>
      <c r="AN32">
        <v>1</v>
      </c>
      <c r="AO32">
        <v>1</v>
      </c>
      <c r="AP32">
        <v>1</v>
      </c>
      <c r="AQ32">
        <v>1</v>
      </c>
      <c r="AR32">
        <v>1</v>
      </c>
      <c r="AS32">
        <v>1</v>
      </c>
      <c r="AT32" s="53">
        <v>1</v>
      </c>
      <c r="AU32">
        <f t="shared" si="17"/>
        <v>26.47000000000002</v>
      </c>
      <c r="AV32">
        <f t="shared" si="18"/>
        <v>12.3</v>
      </c>
      <c r="AW32" s="54">
        <f t="shared" si="19"/>
        <v>15.719999999999999</v>
      </c>
      <c r="AX32">
        <f t="shared" si="20"/>
        <v>11.473636363636366</v>
      </c>
      <c r="AY32" s="54">
        <v>1</v>
      </c>
      <c r="AZ32" s="54">
        <v>1</v>
      </c>
      <c r="BA32" s="54">
        <v>1</v>
      </c>
      <c r="BB32">
        <v>1</v>
      </c>
      <c r="BG32">
        <f t="shared" si="3"/>
        <v>181.81818181818181</v>
      </c>
      <c r="BH32" s="11">
        <f t="shared" si="21"/>
        <v>3.8194444444444444E-5</v>
      </c>
    </row>
    <row r="33" spans="1:60" ht="32" x14ac:dyDescent="0.2">
      <c r="A33" s="3">
        <v>25</v>
      </c>
      <c r="B33" s="19" t="s">
        <v>1580</v>
      </c>
      <c r="C33" s="3" t="s">
        <v>194</v>
      </c>
      <c r="D33">
        <v>1</v>
      </c>
      <c r="E33">
        <v>1</v>
      </c>
      <c r="F33">
        <f t="shared" si="4"/>
        <v>1</v>
      </c>
      <c r="G33">
        <f t="shared" si="5"/>
        <v>11</v>
      </c>
      <c r="H33">
        <f t="shared" si="6"/>
        <v>11</v>
      </c>
      <c r="I33" s="54">
        <f t="shared" si="7"/>
        <v>44</v>
      </c>
      <c r="J33">
        <v>15</v>
      </c>
      <c r="K33">
        <f t="shared" si="8"/>
        <v>1.3636363636363635</v>
      </c>
      <c r="L33">
        <f t="shared" si="9"/>
        <v>43</v>
      </c>
      <c r="M33" s="2">
        <f t="shared" si="10"/>
        <v>3.9090909090909092</v>
      </c>
      <c r="N33">
        <v>1</v>
      </c>
      <c r="O33">
        <v>1</v>
      </c>
      <c r="P33">
        <v>0</v>
      </c>
      <c r="Q33">
        <v>1</v>
      </c>
      <c r="R33" s="54">
        <v>1</v>
      </c>
      <c r="S33">
        <v>1</v>
      </c>
      <c r="T33">
        <f t="shared" si="11"/>
        <v>1</v>
      </c>
      <c r="U33">
        <v>1</v>
      </c>
      <c r="V33">
        <v>1</v>
      </c>
      <c r="W33">
        <f t="shared" si="12"/>
        <v>0</v>
      </c>
      <c r="X33">
        <f t="shared" si="13"/>
        <v>1</v>
      </c>
      <c r="Y33">
        <v>1</v>
      </c>
      <c r="Z33">
        <v>1</v>
      </c>
      <c r="AA33">
        <v>1</v>
      </c>
      <c r="AB33">
        <v>1</v>
      </c>
      <c r="AC33">
        <v>1</v>
      </c>
      <c r="AD33">
        <v>0</v>
      </c>
      <c r="AE33">
        <v>1</v>
      </c>
      <c r="AF33">
        <f t="shared" si="14"/>
        <v>1</v>
      </c>
      <c r="AG33">
        <v>1</v>
      </c>
      <c r="AH33">
        <f t="shared" si="15"/>
        <v>1</v>
      </c>
      <c r="AI33">
        <v>0</v>
      </c>
      <c r="AJ33">
        <v>1</v>
      </c>
      <c r="AK33">
        <f t="shared" si="16"/>
        <v>1</v>
      </c>
      <c r="AL33">
        <v>1</v>
      </c>
      <c r="AM33">
        <v>1</v>
      </c>
      <c r="AN33">
        <v>1</v>
      </c>
      <c r="AO33">
        <v>1</v>
      </c>
      <c r="AP33">
        <v>1</v>
      </c>
      <c r="AQ33">
        <v>1</v>
      </c>
      <c r="AR33">
        <v>1</v>
      </c>
      <c r="AS33">
        <v>1</v>
      </c>
      <c r="AT33" s="53">
        <v>1</v>
      </c>
      <c r="AU33">
        <f t="shared" si="17"/>
        <v>80.30636363636367</v>
      </c>
      <c r="AV33">
        <f t="shared" si="18"/>
        <v>4.7909090909090892</v>
      </c>
      <c r="AW33" s="54">
        <f t="shared" si="19"/>
        <v>4.4945454545454524</v>
      </c>
      <c r="AX33">
        <f t="shared" si="20"/>
        <v>2.4818181818181806</v>
      </c>
      <c r="AY33" s="54">
        <v>1</v>
      </c>
      <c r="AZ33" s="54">
        <v>1</v>
      </c>
      <c r="BA33" s="54">
        <v>1</v>
      </c>
      <c r="BB33">
        <v>1</v>
      </c>
      <c r="BG33">
        <f t="shared" si="3"/>
        <v>90.909090909090907</v>
      </c>
      <c r="BH33" s="11">
        <f t="shared" si="21"/>
        <v>3.8194444444444444E-5</v>
      </c>
    </row>
    <row r="34" spans="1:60" x14ac:dyDescent="0.2">
      <c r="F34">
        <f t="shared" si="4"/>
        <v>0</v>
      </c>
      <c r="G34">
        <f t="shared" si="5"/>
        <v>0</v>
      </c>
      <c r="H34">
        <f t="shared" si="6"/>
        <v>0</v>
      </c>
      <c r="I34" s="54">
        <f t="shared" si="7"/>
        <v>0</v>
      </c>
      <c r="K34">
        <f t="shared" si="8"/>
        <v>0</v>
      </c>
      <c r="L34">
        <f t="shared" si="9"/>
        <v>0</v>
      </c>
      <c r="M34" s="2">
        <f t="shared" si="10"/>
        <v>0</v>
      </c>
      <c r="T34">
        <f t="shared" si="11"/>
        <v>0</v>
      </c>
      <c r="W34">
        <f t="shared" si="12"/>
        <v>0</v>
      </c>
      <c r="X34">
        <f t="shared" si="13"/>
        <v>0</v>
      </c>
      <c r="AF34">
        <f t="shared" si="14"/>
        <v>0</v>
      </c>
      <c r="AH34">
        <f t="shared" si="15"/>
        <v>0</v>
      </c>
      <c r="AK34">
        <f t="shared" si="16"/>
        <v>0</v>
      </c>
      <c r="AT34" s="53"/>
      <c r="AU34">
        <f t="shared" si="17"/>
        <v>0</v>
      </c>
      <c r="AV34">
        <f t="shared" si="18"/>
        <v>0</v>
      </c>
      <c r="AW34" s="54">
        <f t="shared" si="19"/>
        <v>0</v>
      </c>
      <c r="AX34">
        <f t="shared" si="20"/>
        <v>0</v>
      </c>
      <c r="AY34" s="54"/>
      <c r="AZ34" s="54"/>
      <c r="BA34" s="54"/>
      <c r="BG34">
        <f t="shared" ref="BG34:BG67" si="22">IF(E34=0,0,AF34/E34*1000)</f>
        <v>0</v>
      </c>
      <c r="BH34" s="11">
        <f t="shared" si="21"/>
        <v>0</v>
      </c>
    </row>
    <row r="35" spans="1:60" x14ac:dyDescent="0.2">
      <c r="F35">
        <f t="shared" si="4"/>
        <v>0</v>
      </c>
      <c r="G35">
        <f t="shared" si="5"/>
        <v>0</v>
      </c>
      <c r="H35">
        <f t="shared" si="6"/>
        <v>0</v>
      </c>
      <c r="I35" s="54">
        <f t="shared" si="7"/>
        <v>0</v>
      </c>
      <c r="K35">
        <f t="shared" si="8"/>
        <v>0</v>
      </c>
      <c r="L35">
        <f t="shared" si="9"/>
        <v>0</v>
      </c>
      <c r="M35" s="2">
        <f t="shared" si="10"/>
        <v>0</v>
      </c>
      <c r="T35">
        <f t="shared" si="11"/>
        <v>0</v>
      </c>
      <c r="W35">
        <f t="shared" si="12"/>
        <v>0</v>
      </c>
      <c r="X35">
        <f t="shared" si="13"/>
        <v>0</v>
      </c>
      <c r="AF35">
        <f t="shared" si="14"/>
        <v>0</v>
      </c>
      <c r="AH35">
        <f t="shared" si="15"/>
        <v>0</v>
      </c>
      <c r="AK35">
        <f t="shared" si="16"/>
        <v>0</v>
      </c>
      <c r="AT35" s="53"/>
      <c r="AU35">
        <f t="shared" si="17"/>
        <v>0</v>
      </c>
      <c r="AV35">
        <f t="shared" si="18"/>
        <v>0</v>
      </c>
      <c r="AW35" s="54">
        <f t="shared" si="19"/>
        <v>0</v>
      </c>
      <c r="AX35">
        <f t="shared" si="20"/>
        <v>0</v>
      </c>
      <c r="AY35" s="54"/>
      <c r="AZ35" s="54"/>
      <c r="BA35" s="54"/>
      <c r="BG35">
        <f t="shared" si="22"/>
        <v>0</v>
      </c>
      <c r="BH35" s="11">
        <f t="shared" si="21"/>
        <v>0</v>
      </c>
    </row>
    <row r="36" spans="1:60" x14ac:dyDescent="0.2">
      <c r="F36">
        <f t="shared" si="4"/>
        <v>0</v>
      </c>
      <c r="G36">
        <f t="shared" si="5"/>
        <v>0</v>
      </c>
      <c r="H36">
        <f t="shared" si="6"/>
        <v>0</v>
      </c>
      <c r="I36" s="54">
        <f t="shared" si="7"/>
        <v>0</v>
      </c>
      <c r="K36">
        <f t="shared" si="8"/>
        <v>0</v>
      </c>
      <c r="L36">
        <f t="shared" si="9"/>
        <v>0</v>
      </c>
      <c r="M36" s="2">
        <f t="shared" si="10"/>
        <v>0</v>
      </c>
      <c r="T36">
        <f t="shared" si="11"/>
        <v>0</v>
      </c>
      <c r="W36">
        <f t="shared" si="12"/>
        <v>0</v>
      </c>
      <c r="X36">
        <f t="shared" si="13"/>
        <v>0</v>
      </c>
      <c r="AF36">
        <f t="shared" si="14"/>
        <v>0</v>
      </c>
      <c r="AH36">
        <f t="shared" si="15"/>
        <v>0</v>
      </c>
      <c r="AK36">
        <f t="shared" si="16"/>
        <v>0</v>
      </c>
      <c r="AT36" s="53"/>
      <c r="AU36">
        <f t="shared" si="17"/>
        <v>0</v>
      </c>
      <c r="AV36">
        <f t="shared" si="18"/>
        <v>0</v>
      </c>
      <c r="AW36" s="54">
        <f t="shared" si="19"/>
        <v>0</v>
      </c>
      <c r="AX36">
        <f t="shared" si="20"/>
        <v>0</v>
      </c>
      <c r="AY36" s="54"/>
      <c r="AZ36" s="54"/>
      <c r="BA36" s="54"/>
      <c r="BG36">
        <f t="shared" si="22"/>
        <v>0</v>
      </c>
      <c r="BH36" s="11">
        <f t="shared" si="21"/>
        <v>0</v>
      </c>
    </row>
    <row r="37" spans="1:60" x14ac:dyDescent="0.2">
      <c r="F37">
        <f t="shared" si="4"/>
        <v>0</v>
      </c>
      <c r="G37">
        <f t="shared" si="5"/>
        <v>0</v>
      </c>
      <c r="H37">
        <f t="shared" si="6"/>
        <v>0</v>
      </c>
      <c r="I37" s="54">
        <f t="shared" si="7"/>
        <v>0</v>
      </c>
      <c r="K37">
        <f t="shared" si="8"/>
        <v>0</v>
      </c>
      <c r="L37">
        <f t="shared" si="9"/>
        <v>0</v>
      </c>
      <c r="M37" s="2">
        <f t="shared" si="10"/>
        <v>0</v>
      </c>
      <c r="T37">
        <f t="shared" si="11"/>
        <v>0</v>
      </c>
      <c r="W37">
        <f t="shared" si="12"/>
        <v>0</v>
      </c>
      <c r="X37">
        <f t="shared" si="13"/>
        <v>0</v>
      </c>
      <c r="AF37">
        <f t="shared" si="14"/>
        <v>0</v>
      </c>
      <c r="AH37">
        <f t="shared" si="15"/>
        <v>0</v>
      </c>
      <c r="AK37">
        <f t="shared" si="16"/>
        <v>0</v>
      </c>
      <c r="AT37" s="53"/>
      <c r="AU37">
        <f t="shared" si="17"/>
        <v>0</v>
      </c>
      <c r="AV37">
        <f t="shared" si="18"/>
        <v>0</v>
      </c>
      <c r="AW37" s="54">
        <f t="shared" si="19"/>
        <v>0</v>
      </c>
      <c r="AX37">
        <f t="shared" si="20"/>
        <v>0</v>
      </c>
      <c r="AY37" s="54"/>
      <c r="AZ37" s="54"/>
      <c r="BA37" s="54"/>
      <c r="BG37">
        <f t="shared" si="22"/>
        <v>0</v>
      </c>
      <c r="BH37" s="11">
        <f t="shared" si="21"/>
        <v>0</v>
      </c>
    </row>
    <row r="38" spans="1:60" x14ac:dyDescent="0.2">
      <c r="F38">
        <f t="shared" si="4"/>
        <v>0</v>
      </c>
      <c r="G38">
        <f t="shared" si="5"/>
        <v>0</v>
      </c>
      <c r="H38">
        <f t="shared" si="6"/>
        <v>0</v>
      </c>
      <c r="I38" s="54">
        <f t="shared" si="7"/>
        <v>0</v>
      </c>
      <c r="K38">
        <f t="shared" si="8"/>
        <v>0</v>
      </c>
      <c r="L38">
        <f t="shared" si="9"/>
        <v>0</v>
      </c>
      <c r="M38" s="2">
        <f t="shared" si="10"/>
        <v>0</v>
      </c>
      <c r="T38">
        <f t="shared" si="11"/>
        <v>0</v>
      </c>
      <c r="W38">
        <f t="shared" si="12"/>
        <v>0</v>
      </c>
      <c r="X38">
        <f t="shared" si="13"/>
        <v>0</v>
      </c>
      <c r="AF38">
        <f t="shared" si="14"/>
        <v>0</v>
      </c>
      <c r="AH38">
        <f t="shared" si="15"/>
        <v>0</v>
      </c>
      <c r="AK38">
        <f t="shared" si="16"/>
        <v>0</v>
      </c>
      <c r="AT38" s="53"/>
      <c r="AU38">
        <f t="shared" si="17"/>
        <v>0</v>
      </c>
      <c r="AV38">
        <f t="shared" si="18"/>
        <v>0</v>
      </c>
      <c r="AW38" s="54">
        <f t="shared" si="19"/>
        <v>0</v>
      </c>
      <c r="AX38">
        <f t="shared" si="20"/>
        <v>0</v>
      </c>
      <c r="AY38" s="54"/>
      <c r="AZ38" s="54"/>
      <c r="BA38" s="54"/>
      <c r="BG38">
        <f t="shared" si="22"/>
        <v>0</v>
      </c>
      <c r="BH38" s="11">
        <f t="shared" si="21"/>
        <v>0</v>
      </c>
    </row>
    <row r="39" spans="1:60" x14ac:dyDescent="0.2">
      <c r="F39">
        <f t="shared" si="4"/>
        <v>0</v>
      </c>
      <c r="G39">
        <f t="shared" si="5"/>
        <v>0</v>
      </c>
      <c r="H39">
        <f t="shared" si="6"/>
        <v>0</v>
      </c>
      <c r="I39" s="54">
        <f t="shared" si="7"/>
        <v>0</v>
      </c>
      <c r="K39">
        <f t="shared" si="8"/>
        <v>0</v>
      </c>
      <c r="L39">
        <f t="shared" si="9"/>
        <v>0</v>
      </c>
      <c r="M39" s="2">
        <f t="shared" si="10"/>
        <v>0</v>
      </c>
      <c r="T39">
        <f t="shared" si="11"/>
        <v>0</v>
      </c>
      <c r="W39">
        <f t="shared" si="12"/>
        <v>0</v>
      </c>
      <c r="X39">
        <f t="shared" si="13"/>
        <v>0</v>
      </c>
      <c r="AF39">
        <f t="shared" si="14"/>
        <v>0</v>
      </c>
      <c r="AH39">
        <f t="shared" si="15"/>
        <v>0</v>
      </c>
      <c r="AK39">
        <f t="shared" si="16"/>
        <v>0</v>
      </c>
      <c r="AT39" s="53"/>
      <c r="AU39">
        <f t="shared" si="17"/>
        <v>0</v>
      </c>
      <c r="AV39">
        <f t="shared" si="18"/>
        <v>0</v>
      </c>
      <c r="AW39" s="54">
        <f t="shared" si="19"/>
        <v>0</v>
      </c>
      <c r="AX39">
        <f t="shared" si="20"/>
        <v>0</v>
      </c>
      <c r="AY39" s="54"/>
      <c r="AZ39" s="54"/>
      <c r="BA39" s="54"/>
      <c r="BG39">
        <f t="shared" si="22"/>
        <v>0</v>
      </c>
      <c r="BH39" s="11">
        <f t="shared" si="21"/>
        <v>0</v>
      </c>
    </row>
    <row r="40" spans="1:60" x14ac:dyDescent="0.2">
      <c r="F40">
        <f t="shared" si="4"/>
        <v>0</v>
      </c>
      <c r="G40">
        <f t="shared" si="5"/>
        <v>0</v>
      </c>
      <c r="H40">
        <f t="shared" si="6"/>
        <v>0</v>
      </c>
      <c r="I40" s="54">
        <f t="shared" si="7"/>
        <v>0</v>
      </c>
      <c r="K40">
        <f t="shared" si="8"/>
        <v>0</v>
      </c>
      <c r="L40">
        <f t="shared" si="9"/>
        <v>0</v>
      </c>
      <c r="M40" s="2">
        <f t="shared" si="10"/>
        <v>0</v>
      </c>
      <c r="T40">
        <f t="shared" si="11"/>
        <v>0</v>
      </c>
      <c r="W40">
        <f t="shared" si="12"/>
        <v>0</v>
      </c>
      <c r="X40">
        <f t="shared" si="13"/>
        <v>0</v>
      </c>
      <c r="AF40">
        <f t="shared" si="14"/>
        <v>0</v>
      </c>
      <c r="AH40">
        <f t="shared" si="15"/>
        <v>0</v>
      </c>
      <c r="AK40">
        <f t="shared" si="16"/>
        <v>0</v>
      </c>
      <c r="AT40" s="53"/>
      <c r="AU40">
        <f t="shared" si="17"/>
        <v>0</v>
      </c>
      <c r="AV40">
        <f t="shared" si="18"/>
        <v>0</v>
      </c>
      <c r="AW40" s="54">
        <f t="shared" si="19"/>
        <v>0</v>
      </c>
      <c r="AX40">
        <f t="shared" si="20"/>
        <v>0</v>
      </c>
      <c r="AY40" s="54"/>
      <c r="AZ40" s="54"/>
      <c r="BA40" s="54"/>
      <c r="BG40">
        <f t="shared" si="22"/>
        <v>0</v>
      </c>
      <c r="BH40" s="11">
        <f t="shared" si="21"/>
        <v>0</v>
      </c>
    </row>
    <row r="41" spans="1:60" x14ac:dyDescent="0.2">
      <c r="F41">
        <f t="shared" si="4"/>
        <v>0</v>
      </c>
      <c r="G41">
        <f t="shared" si="5"/>
        <v>0</v>
      </c>
      <c r="H41">
        <f t="shared" si="6"/>
        <v>0</v>
      </c>
      <c r="I41" s="54">
        <f t="shared" si="7"/>
        <v>0</v>
      </c>
      <c r="K41">
        <f t="shared" si="8"/>
        <v>0</v>
      </c>
      <c r="L41">
        <f t="shared" si="9"/>
        <v>0</v>
      </c>
      <c r="M41" s="2">
        <f t="shared" si="10"/>
        <v>0</v>
      </c>
      <c r="T41">
        <f t="shared" si="11"/>
        <v>0</v>
      </c>
      <c r="W41">
        <f t="shared" si="12"/>
        <v>0</v>
      </c>
      <c r="X41">
        <f t="shared" si="13"/>
        <v>0</v>
      </c>
      <c r="AF41">
        <f t="shared" si="14"/>
        <v>0</v>
      </c>
      <c r="AH41">
        <f t="shared" si="15"/>
        <v>0</v>
      </c>
      <c r="AK41">
        <f t="shared" si="16"/>
        <v>0</v>
      </c>
      <c r="AT41" s="53"/>
      <c r="AU41">
        <f t="shared" si="17"/>
        <v>0</v>
      </c>
      <c r="AV41">
        <f t="shared" si="18"/>
        <v>0</v>
      </c>
      <c r="AW41" s="54">
        <f t="shared" si="19"/>
        <v>0</v>
      </c>
      <c r="AX41">
        <f t="shared" si="20"/>
        <v>0</v>
      </c>
      <c r="AY41" s="54"/>
      <c r="AZ41" s="54"/>
      <c r="BA41" s="54"/>
      <c r="BG41">
        <f t="shared" si="22"/>
        <v>0</v>
      </c>
      <c r="BH41" s="11">
        <f t="shared" si="21"/>
        <v>0</v>
      </c>
    </row>
    <row r="42" spans="1:60" x14ac:dyDescent="0.2">
      <c r="F42">
        <f t="shared" si="4"/>
        <v>0</v>
      </c>
      <c r="G42">
        <f t="shared" si="5"/>
        <v>0</v>
      </c>
      <c r="H42">
        <f t="shared" si="6"/>
        <v>0</v>
      </c>
      <c r="I42" s="54">
        <f t="shared" si="7"/>
        <v>0</v>
      </c>
      <c r="K42">
        <f t="shared" si="8"/>
        <v>0</v>
      </c>
      <c r="L42">
        <f t="shared" si="9"/>
        <v>0</v>
      </c>
      <c r="M42" s="2">
        <f t="shared" si="10"/>
        <v>0</v>
      </c>
      <c r="T42">
        <f t="shared" si="11"/>
        <v>0</v>
      </c>
      <c r="W42">
        <f t="shared" si="12"/>
        <v>0</v>
      </c>
      <c r="X42">
        <f t="shared" si="13"/>
        <v>0</v>
      </c>
      <c r="AF42">
        <f t="shared" si="14"/>
        <v>0</v>
      </c>
      <c r="AH42">
        <f t="shared" si="15"/>
        <v>0</v>
      </c>
      <c r="AK42">
        <f t="shared" si="16"/>
        <v>0</v>
      </c>
      <c r="AT42" s="53"/>
      <c r="AU42">
        <f t="shared" si="17"/>
        <v>0</v>
      </c>
      <c r="AV42">
        <f t="shared" si="18"/>
        <v>0</v>
      </c>
      <c r="AW42" s="54">
        <f t="shared" si="19"/>
        <v>0</v>
      </c>
      <c r="AX42">
        <f t="shared" si="20"/>
        <v>0</v>
      </c>
      <c r="AY42" s="54"/>
      <c r="AZ42" s="54"/>
      <c r="BA42" s="54"/>
      <c r="BG42">
        <f t="shared" si="22"/>
        <v>0</v>
      </c>
      <c r="BH42" s="11">
        <f t="shared" si="21"/>
        <v>0</v>
      </c>
    </row>
    <row r="43" spans="1:60" x14ac:dyDescent="0.2">
      <c r="F43">
        <f t="shared" si="4"/>
        <v>0</v>
      </c>
      <c r="G43">
        <f t="shared" si="5"/>
        <v>0</v>
      </c>
      <c r="H43">
        <f t="shared" si="6"/>
        <v>0</v>
      </c>
      <c r="I43" s="54">
        <f t="shared" si="7"/>
        <v>0</v>
      </c>
      <c r="K43">
        <f t="shared" si="8"/>
        <v>0</v>
      </c>
      <c r="L43">
        <f t="shared" si="9"/>
        <v>0</v>
      </c>
      <c r="M43" s="2">
        <f t="shared" si="10"/>
        <v>0</v>
      </c>
      <c r="T43">
        <f t="shared" si="11"/>
        <v>0</v>
      </c>
      <c r="W43">
        <f t="shared" si="12"/>
        <v>0</v>
      </c>
      <c r="X43">
        <f t="shared" si="13"/>
        <v>0</v>
      </c>
      <c r="AF43">
        <f t="shared" si="14"/>
        <v>0</v>
      </c>
      <c r="AH43">
        <f t="shared" si="15"/>
        <v>0</v>
      </c>
      <c r="AK43">
        <f t="shared" si="16"/>
        <v>0</v>
      </c>
      <c r="AT43" s="53"/>
      <c r="AU43">
        <f t="shared" si="17"/>
        <v>0</v>
      </c>
      <c r="AV43">
        <f t="shared" si="18"/>
        <v>0</v>
      </c>
      <c r="AW43" s="54">
        <f t="shared" si="19"/>
        <v>0</v>
      </c>
      <c r="AX43">
        <f t="shared" si="20"/>
        <v>0</v>
      </c>
      <c r="AY43" s="54"/>
      <c r="AZ43" s="54"/>
      <c r="BA43" s="54"/>
      <c r="BG43">
        <f t="shared" si="22"/>
        <v>0</v>
      </c>
      <c r="BH43" s="11">
        <f t="shared" si="21"/>
        <v>0</v>
      </c>
    </row>
    <row r="44" spans="1:60" x14ac:dyDescent="0.2">
      <c r="F44">
        <f t="shared" si="4"/>
        <v>0</v>
      </c>
      <c r="G44">
        <f t="shared" si="5"/>
        <v>0</v>
      </c>
      <c r="H44">
        <f t="shared" si="6"/>
        <v>0</v>
      </c>
      <c r="I44" s="54">
        <f t="shared" si="7"/>
        <v>0</v>
      </c>
      <c r="K44">
        <f t="shared" si="8"/>
        <v>0</v>
      </c>
      <c r="L44">
        <f t="shared" si="9"/>
        <v>0</v>
      </c>
      <c r="M44" s="2">
        <f t="shared" si="10"/>
        <v>0</v>
      </c>
      <c r="T44">
        <f t="shared" si="11"/>
        <v>0</v>
      </c>
      <c r="W44">
        <f t="shared" si="12"/>
        <v>0</v>
      </c>
      <c r="X44">
        <f t="shared" si="13"/>
        <v>0</v>
      </c>
      <c r="AF44">
        <f t="shared" si="14"/>
        <v>0</v>
      </c>
      <c r="AH44">
        <f t="shared" si="15"/>
        <v>0</v>
      </c>
      <c r="AK44">
        <f t="shared" si="16"/>
        <v>0</v>
      </c>
      <c r="AT44" s="53"/>
      <c r="AU44">
        <f t="shared" si="17"/>
        <v>0</v>
      </c>
      <c r="AV44">
        <f t="shared" si="18"/>
        <v>0</v>
      </c>
      <c r="AW44" s="54">
        <f t="shared" si="19"/>
        <v>0</v>
      </c>
      <c r="AX44">
        <f t="shared" si="20"/>
        <v>0</v>
      </c>
      <c r="AY44" s="54"/>
      <c r="AZ44" s="54"/>
      <c r="BA44" s="54"/>
      <c r="BG44">
        <f t="shared" si="22"/>
        <v>0</v>
      </c>
      <c r="BH44" s="11">
        <f t="shared" si="21"/>
        <v>0</v>
      </c>
    </row>
    <row r="45" spans="1:60" x14ac:dyDescent="0.2">
      <c r="F45">
        <f t="shared" si="4"/>
        <v>0</v>
      </c>
      <c r="G45">
        <f t="shared" si="5"/>
        <v>0</v>
      </c>
      <c r="H45">
        <f t="shared" si="6"/>
        <v>0</v>
      </c>
      <c r="I45" s="54">
        <f t="shared" si="7"/>
        <v>0</v>
      </c>
      <c r="K45">
        <f t="shared" si="8"/>
        <v>0</v>
      </c>
      <c r="L45">
        <f t="shared" si="9"/>
        <v>0</v>
      </c>
      <c r="M45" s="2">
        <f t="shared" si="10"/>
        <v>0</v>
      </c>
      <c r="T45">
        <f t="shared" si="11"/>
        <v>0</v>
      </c>
      <c r="W45">
        <f t="shared" si="12"/>
        <v>0</v>
      </c>
      <c r="X45">
        <f t="shared" si="13"/>
        <v>0</v>
      </c>
      <c r="AF45">
        <f t="shared" si="14"/>
        <v>0</v>
      </c>
      <c r="AH45">
        <f t="shared" si="15"/>
        <v>0</v>
      </c>
      <c r="AK45">
        <f t="shared" si="16"/>
        <v>0</v>
      </c>
      <c r="AT45" s="53"/>
      <c r="AU45">
        <f t="shared" si="17"/>
        <v>0</v>
      </c>
      <c r="AV45">
        <f t="shared" si="18"/>
        <v>0</v>
      </c>
      <c r="AW45" s="54">
        <f t="shared" si="19"/>
        <v>0</v>
      </c>
      <c r="AX45">
        <f t="shared" si="20"/>
        <v>0</v>
      </c>
      <c r="AY45" s="54"/>
      <c r="AZ45" s="54"/>
      <c r="BA45" s="54"/>
      <c r="BG45">
        <f t="shared" si="22"/>
        <v>0</v>
      </c>
      <c r="BH45" s="11">
        <f t="shared" si="21"/>
        <v>0</v>
      </c>
    </row>
    <row r="46" spans="1:60" x14ac:dyDescent="0.2">
      <c r="F46">
        <f t="shared" si="4"/>
        <v>0</v>
      </c>
      <c r="G46">
        <f t="shared" si="5"/>
        <v>0</v>
      </c>
      <c r="H46">
        <f t="shared" si="6"/>
        <v>0</v>
      </c>
      <c r="I46" s="54">
        <f t="shared" si="7"/>
        <v>0</v>
      </c>
      <c r="K46">
        <f t="shared" si="8"/>
        <v>0</v>
      </c>
      <c r="L46">
        <f t="shared" si="9"/>
        <v>0</v>
      </c>
      <c r="M46" s="2">
        <f t="shared" si="10"/>
        <v>0</v>
      </c>
      <c r="T46">
        <f t="shared" si="11"/>
        <v>0</v>
      </c>
      <c r="W46">
        <f t="shared" si="12"/>
        <v>0</v>
      </c>
      <c r="X46">
        <f t="shared" si="13"/>
        <v>0</v>
      </c>
      <c r="AF46">
        <f t="shared" si="14"/>
        <v>0</v>
      </c>
      <c r="AH46">
        <f t="shared" si="15"/>
        <v>0</v>
      </c>
      <c r="AK46">
        <f t="shared" si="16"/>
        <v>0</v>
      </c>
      <c r="AT46" s="53"/>
      <c r="AU46">
        <f t="shared" si="17"/>
        <v>0</v>
      </c>
      <c r="AV46">
        <f t="shared" si="18"/>
        <v>0</v>
      </c>
      <c r="AW46" s="54">
        <f t="shared" si="19"/>
        <v>0</v>
      </c>
      <c r="AX46">
        <f t="shared" si="20"/>
        <v>0</v>
      </c>
      <c r="AY46" s="54"/>
      <c r="AZ46" s="54"/>
      <c r="BA46" s="54"/>
      <c r="BG46">
        <f t="shared" si="22"/>
        <v>0</v>
      </c>
      <c r="BH46" s="11">
        <f t="shared" si="21"/>
        <v>0</v>
      </c>
    </row>
    <row r="47" spans="1:60" x14ac:dyDescent="0.2">
      <c r="F47">
        <f t="shared" si="4"/>
        <v>0</v>
      </c>
      <c r="G47">
        <f t="shared" si="5"/>
        <v>0</v>
      </c>
      <c r="H47">
        <f t="shared" si="6"/>
        <v>0</v>
      </c>
      <c r="I47" s="54">
        <f t="shared" si="7"/>
        <v>0</v>
      </c>
      <c r="K47">
        <f t="shared" si="8"/>
        <v>0</v>
      </c>
      <c r="L47">
        <f t="shared" si="9"/>
        <v>0</v>
      </c>
      <c r="M47" s="2">
        <f t="shared" si="10"/>
        <v>0</v>
      </c>
      <c r="T47">
        <f t="shared" si="11"/>
        <v>0</v>
      </c>
      <c r="W47">
        <f t="shared" si="12"/>
        <v>0</v>
      </c>
      <c r="X47">
        <f t="shared" si="13"/>
        <v>0</v>
      </c>
      <c r="AF47">
        <f t="shared" si="14"/>
        <v>0</v>
      </c>
      <c r="AH47">
        <f t="shared" si="15"/>
        <v>0</v>
      </c>
      <c r="AK47">
        <f t="shared" si="16"/>
        <v>0</v>
      </c>
      <c r="AT47" s="53"/>
      <c r="AU47">
        <f t="shared" si="17"/>
        <v>0</v>
      </c>
      <c r="AV47">
        <f t="shared" si="18"/>
        <v>0</v>
      </c>
      <c r="AW47" s="54">
        <f t="shared" si="19"/>
        <v>0</v>
      </c>
      <c r="AX47">
        <f t="shared" si="20"/>
        <v>0</v>
      </c>
      <c r="AY47" s="54"/>
      <c r="AZ47" s="54"/>
      <c r="BA47" s="54"/>
      <c r="BG47">
        <f t="shared" si="22"/>
        <v>0</v>
      </c>
      <c r="BH47" s="11">
        <f t="shared" si="21"/>
        <v>0</v>
      </c>
    </row>
    <row r="48" spans="1:60" x14ac:dyDescent="0.2">
      <c r="F48">
        <f t="shared" si="4"/>
        <v>0</v>
      </c>
      <c r="G48">
        <f t="shared" si="5"/>
        <v>0</v>
      </c>
      <c r="H48">
        <f t="shared" si="6"/>
        <v>0</v>
      </c>
      <c r="I48" s="54">
        <f t="shared" si="7"/>
        <v>0</v>
      </c>
      <c r="K48">
        <f t="shared" si="8"/>
        <v>0</v>
      </c>
      <c r="L48">
        <f t="shared" si="9"/>
        <v>0</v>
      </c>
      <c r="M48" s="2">
        <f t="shared" si="10"/>
        <v>0</v>
      </c>
      <c r="T48">
        <f t="shared" si="11"/>
        <v>0</v>
      </c>
      <c r="W48">
        <f t="shared" si="12"/>
        <v>0</v>
      </c>
      <c r="X48">
        <f t="shared" si="13"/>
        <v>0</v>
      </c>
      <c r="AF48">
        <f t="shared" si="14"/>
        <v>0</v>
      </c>
      <c r="AH48">
        <f t="shared" si="15"/>
        <v>0</v>
      </c>
      <c r="AK48">
        <f t="shared" si="16"/>
        <v>0</v>
      </c>
      <c r="AT48" s="53"/>
      <c r="AU48">
        <f t="shared" si="17"/>
        <v>0</v>
      </c>
      <c r="AV48">
        <f t="shared" si="18"/>
        <v>0</v>
      </c>
      <c r="AW48" s="54">
        <f t="shared" si="19"/>
        <v>0</v>
      </c>
      <c r="AX48">
        <f t="shared" si="20"/>
        <v>0</v>
      </c>
      <c r="AY48" s="54"/>
      <c r="AZ48" s="54"/>
      <c r="BA48" s="54"/>
      <c r="BG48">
        <f t="shared" si="22"/>
        <v>0</v>
      </c>
      <c r="BH48" s="11">
        <f t="shared" si="21"/>
        <v>0</v>
      </c>
    </row>
    <row r="49" spans="6:60" x14ac:dyDescent="0.2">
      <c r="F49">
        <f t="shared" si="4"/>
        <v>0</v>
      </c>
      <c r="G49">
        <f t="shared" si="5"/>
        <v>0</v>
      </c>
      <c r="H49">
        <f t="shared" si="6"/>
        <v>0</v>
      </c>
      <c r="I49" s="54">
        <f t="shared" si="7"/>
        <v>0</v>
      </c>
      <c r="K49">
        <f t="shared" si="8"/>
        <v>0</v>
      </c>
      <c r="L49">
        <f t="shared" si="9"/>
        <v>0</v>
      </c>
      <c r="M49" s="2">
        <f t="shared" si="10"/>
        <v>0</v>
      </c>
      <c r="T49">
        <f t="shared" si="11"/>
        <v>0</v>
      </c>
      <c r="W49">
        <f t="shared" si="12"/>
        <v>0</v>
      </c>
      <c r="X49">
        <f t="shared" si="13"/>
        <v>0</v>
      </c>
      <c r="AF49">
        <f t="shared" si="14"/>
        <v>0</v>
      </c>
      <c r="AH49">
        <f t="shared" si="15"/>
        <v>0</v>
      </c>
      <c r="AK49">
        <f t="shared" si="16"/>
        <v>0</v>
      </c>
      <c r="AT49" s="53"/>
      <c r="AU49">
        <f t="shared" si="17"/>
        <v>0</v>
      </c>
      <c r="AV49">
        <f t="shared" si="18"/>
        <v>0</v>
      </c>
      <c r="AW49" s="54">
        <f t="shared" si="19"/>
        <v>0</v>
      </c>
      <c r="AX49">
        <f t="shared" si="20"/>
        <v>0</v>
      </c>
      <c r="AY49" s="54"/>
      <c r="AZ49" s="54"/>
      <c r="BA49" s="54"/>
      <c r="BG49">
        <f t="shared" si="22"/>
        <v>0</v>
      </c>
      <c r="BH49" s="11">
        <f t="shared" si="21"/>
        <v>0</v>
      </c>
    </row>
    <row r="50" spans="6:60" x14ac:dyDescent="0.2">
      <c r="F50">
        <f t="shared" si="4"/>
        <v>0</v>
      </c>
      <c r="G50">
        <f t="shared" si="5"/>
        <v>0</v>
      </c>
      <c r="H50">
        <f t="shared" si="6"/>
        <v>0</v>
      </c>
      <c r="I50" s="54">
        <f t="shared" si="7"/>
        <v>0</v>
      </c>
      <c r="K50">
        <f t="shared" si="8"/>
        <v>0</v>
      </c>
      <c r="L50">
        <f t="shared" si="9"/>
        <v>0</v>
      </c>
      <c r="M50" s="2">
        <f t="shared" si="10"/>
        <v>0</v>
      </c>
      <c r="T50">
        <f t="shared" si="11"/>
        <v>0</v>
      </c>
      <c r="W50">
        <f t="shared" si="12"/>
        <v>0</v>
      </c>
      <c r="X50">
        <f t="shared" si="13"/>
        <v>0</v>
      </c>
      <c r="AF50">
        <f t="shared" si="14"/>
        <v>0</v>
      </c>
      <c r="AH50">
        <f t="shared" si="15"/>
        <v>0</v>
      </c>
      <c r="AK50">
        <f t="shared" si="16"/>
        <v>0</v>
      </c>
      <c r="AT50" s="53"/>
      <c r="AU50">
        <f t="shared" si="17"/>
        <v>0</v>
      </c>
      <c r="AV50">
        <f t="shared" si="18"/>
        <v>0</v>
      </c>
      <c r="AW50" s="54">
        <f t="shared" si="19"/>
        <v>0</v>
      </c>
      <c r="AX50">
        <f t="shared" si="20"/>
        <v>0</v>
      </c>
      <c r="AY50" s="54"/>
      <c r="AZ50" s="54"/>
      <c r="BA50" s="54"/>
      <c r="BG50">
        <f t="shared" si="22"/>
        <v>0</v>
      </c>
      <c r="BH50" s="11">
        <f t="shared" si="21"/>
        <v>0</v>
      </c>
    </row>
    <row r="51" spans="6:60" x14ac:dyDescent="0.2">
      <c r="F51">
        <f t="shared" si="4"/>
        <v>0</v>
      </c>
      <c r="G51">
        <f t="shared" si="5"/>
        <v>0</v>
      </c>
      <c r="H51">
        <f t="shared" si="6"/>
        <v>0</v>
      </c>
      <c r="I51" s="54">
        <f t="shared" si="7"/>
        <v>0</v>
      </c>
      <c r="K51">
        <f t="shared" si="8"/>
        <v>0</v>
      </c>
      <c r="L51">
        <f t="shared" si="9"/>
        <v>0</v>
      </c>
      <c r="M51" s="2">
        <f t="shared" si="10"/>
        <v>0</v>
      </c>
      <c r="T51">
        <f t="shared" si="11"/>
        <v>0</v>
      </c>
      <c r="W51">
        <f t="shared" si="12"/>
        <v>0</v>
      </c>
      <c r="X51">
        <f t="shared" si="13"/>
        <v>0</v>
      </c>
      <c r="AF51">
        <f t="shared" si="14"/>
        <v>0</v>
      </c>
      <c r="AH51">
        <f t="shared" si="15"/>
        <v>0</v>
      </c>
      <c r="AK51">
        <f t="shared" si="16"/>
        <v>0</v>
      </c>
      <c r="AT51" s="53"/>
      <c r="AU51">
        <f t="shared" si="17"/>
        <v>0</v>
      </c>
      <c r="AV51">
        <f t="shared" si="18"/>
        <v>0</v>
      </c>
      <c r="AW51" s="54">
        <f t="shared" si="19"/>
        <v>0</v>
      </c>
      <c r="AX51">
        <f t="shared" si="20"/>
        <v>0</v>
      </c>
      <c r="AY51" s="54"/>
      <c r="AZ51" s="54"/>
      <c r="BA51" s="54"/>
      <c r="BG51">
        <f t="shared" si="22"/>
        <v>0</v>
      </c>
      <c r="BH51" s="11">
        <f t="shared" si="21"/>
        <v>0</v>
      </c>
    </row>
    <row r="52" spans="6:60" x14ac:dyDescent="0.2">
      <c r="F52">
        <f t="shared" si="4"/>
        <v>0</v>
      </c>
      <c r="G52">
        <f t="shared" si="5"/>
        <v>0</v>
      </c>
      <c r="H52">
        <f t="shared" si="6"/>
        <v>0</v>
      </c>
      <c r="I52" s="54">
        <f t="shared" si="7"/>
        <v>0</v>
      </c>
      <c r="K52">
        <f t="shared" si="8"/>
        <v>0</v>
      </c>
      <c r="L52">
        <f t="shared" si="9"/>
        <v>0</v>
      </c>
      <c r="M52" s="2">
        <f t="shared" si="10"/>
        <v>0</v>
      </c>
      <c r="T52">
        <f t="shared" si="11"/>
        <v>0</v>
      </c>
      <c r="W52">
        <f t="shared" si="12"/>
        <v>0</v>
      </c>
      <c r="X52">
        <f t="shared" si="13"/>
        <v>0</v>
      </c>
      <c r="AF52">
        <f t="shared" si="14"/>
        <v>0</v>
      </c>
      <c r="AH52">
        <f t="shared" si="15"/>
        <v>0</v>
      </c>
      <c r="AK52">
        <f t="shared" si="16"/>
        <v>0</v>
      </c>
      <c r="AT52" s="53"/>
      <c r="AU52">
        <f t="shared" si="17"/>
        <v>0</v>
      </c>
      <c r="AV52">
        <f t="shared" si="18"/>
        <v>0</v>
      </c>
      <c r="AW52" s="54">
        <f t="shared" si="19"/>
        <v>0</v>
      </c>
      <c r="AX52">
        <f t="shared" si="20"/>
        <v>0</v>
      </c>
      <c r="AY52" s="54"/>
      <c r="AZ52" s="54"/>
      <c r="BA52" s="54"/>
      <c r="BG52">
        <f t="shared" si="22"/>
        <v>0</v>
      </c>
      <c r="BH52" s="11">
        <f t="shared" si="21"/>
        <v>0</v>
      </c>
    </row>
    <row r="53" spans="6:60" x14ac:dyDescent="0.2">
      <c r="F53">
        <f t="shared" si="4"/>
        <v>0</v>
      </c>
      <c r="G53">
        <f t="shared" si="5"/>
        <v>0</v>
      </c>
      <c r="H53">
        <f t="shared" si="6"/>
        <v>0</v>
      </c>
      <c r="I53" s="54">
        <f t="shared" si="7"/>
        <v>0</v>
      </c>
      <c r="K53">
        <f t="shared" si="8"/>
        <v>0</v>
      </c>
      <c r="L53">
        <f t="shared" si="9"/>
        <v>0</v>
      </c>
      <c r="M53" s="2">
        <f t="shared" si="10"/>
        <v>0</v>
      </c>
      <c r="T53">
        <f t="shared" si="11"/>
        <v>0</v>
      </c>
      <c r="W53">
        <f t="shared" si="12"/>
        <v>0</v>
      </c>
      <c r="X53">
        <f t="shared" si="13"/>
        <v>0</v>
      </c>
      <c r="AF53">
        <f t="shared" si="14"/>
        <v>0</v>
      </c>
      <c r="AH53">
        <f t="shared" si="15"/>
        <v>0</v>
      </c>
      <c r="AK53">
        <f t="shared" si="16"/>
        <v>0</v>
      </c>
      <c r="AT53" s="53"/>
      <c r="AU53">
        <f t="shared" si="17"/>
        <v>0</v>
      </c>
      <c r="AV53">
        <f t="shared" si="18"/>
        <v>0</v>
      </c>
      <c r="AW53" s="54">
        <f t="shared" si="19"/>
        <v>0</v>
      </c>
      <c r="AX53">
        <f t="shared" si="20"/>
        <v>0</v>
      </c>
      <c r="AY53" s="54"/>
      <c r="AZ53" s="54"/>
      <c r="BA53" s="54"/>
      <c r="BG53">
        <f t="shared" si="22"/>
        <v>0</v>
      </c>
      <c r="BH53" s="11">
        <f t="shared" si="21"/>
        <v>0</v>
      </c>
    </row>
    <row r="54" spans="6:60" x14ac:dyDescent="0.2">
      <c r="F54">
        <f t="shared" si="4"/>
        <v>0</v>
      </c>
      <c r="G54">
        <f t="shared" si="5"/>
        <v>0</v>
      </c>
      <c r="H54">
        <f t="shared" si="6"/>
        <v>0</v>
      </c>
      <c r="I54" s="54">
        <f t="shared" si="7"/>
        <v>0</v>
      </c>
      <c r="K54">
        <f t="shared" si="8"/>
        <v>0</v>
      </c>
      <c r="L54">
        <f t="shared" si="9"/>
        <v>0</v>
      </c>
      <c r="M54" s="2">
        <f t="shared" si="10"/>
        <v>0</v>
      </c>
      <c r="T54">
        <f t="shared" si="11"/>
        <v>0</v>
      </c>
      <c r="W54">
        <f t="shared" si="12"/>
        <v>0</v>
      </c>
      <c r="X54">
        <f t="shared" si="13"/>
        <v>0</v>
      </c>
      <c r="AF54">
        <f t="shared" si="14"/>
        <v>0</v>
      </c>
      <c r="AH54">
        <f t="shared" si="15"/>
        <v>0</v>
      </c>
      <c r="AK54">
        <f t="shared" si="16"/>
        <v>0</v>
      </c>
      <c r="AT54" s="53"/>
      <c r="AU54">
        <f t="shared" si="17"/>
        <v>0</v>
      </c>
      <c r="AV54">
        <f t="shared" si="18"/>
        <v>0</v>
      </c>
      <c r="AW54" s="54">
        <f t="shared" si="19"/>
        <v>0</v>
      </c>
      <c r="AX54">
        <f t="shared" si="20"/>
        <v>0</v>
      </c>
      <c r="AY54" s="54"/>
      <c r="AZ54" s="54"/>
      <c r="BA54" s="54"/>
      <c r="BG54">
        <f t="shared" si="22"/>
        <v>0</v>
      </c>
      <c r="BH54" s="11">
        <f t="shared" si="21"/>
        <v>0</v>
      </c>
    </row>
    <row r="55" spans="6:60" x14ac:dyDescent="0.2">
      <c r="F55">
        <f t="shared" si="4"/>
        <v>0</v>
      </c>
      <c r="G55">
        <f t="shared" si="5"/>
        <v>0</v>
      </c>
      <c r="H55">
        <f t="shared" si="6"/>
        <v>0</v>
      </c>
      <c r="I55" s="54">
        <f t="shared" si="7"/>
        <v>0</v>
      </c>
      <c r="K55">
        <f t="shared" si="8"/>
        <v>0</v>
      </c>
      <c r="L55">
        <f t="shared" si="9"/>
        <v>0</v>
      </c>
      <c r="M55" s="2">
        <f t="shared" si="10"/>
        <v>0</v>
      </c>
      <c r="T55">
        <f t="shared" si="11"/>
        <v>0</v>
      </c>
      <c r="W55">
        <f t="shared" si="12"/>
        <v>0</v>
      </c>
      <c r="X55">
        <f t="shared" si="13"/>
        <v>0</v>
      </c>
      <c r="AF55">
        <f t="shared" si="14"/>
        <v>0</v>
      </c>
      <c r="AH55">
        <f t="shared" si="15"/>
        <v>0</v>
      </c>
      <c r="AK55">
        <f t="shared" si="16"/>
        <v>0</v>
      </c>
      <c r="AT55" s="53"/>
      <c r="AU55">
        <f t="shared" si="17"/>
        <v>0</v>
      </c>
      <c r="AV55">
        <f t="shared" si="18"/>
        <v>0</v>
      </c>
      <c r="AW55" s="54">
        <f t="shared" si="19"/>
        <v>0</v>
      </c>
      <c r="AX55">
        <f t="shared" si="20"/>
        <v>0</v>
      </c>
      <c r="AY55" s="54"/>
      <c r="AZ55" s="54"/>
      <c r="BA55" s="54"/>
      <c r="BG55">
        <f t="shared" si="22"/>
        <v>0</v>
      </c>
      <c r="BH55" s="11">
        <f t="shared" si="21"/>
        <v>0</v>
      </c>
    </row>
    <row r="56" spans="6:60" x14ac:dyDescent="0.2">
      <c r="F56">
        <f t="shared" si="4"/>
        <v>0</v>
      </c>
      <c r="G56">
        <f t="shared" si="5"/>
        <v>0</v>
      </c>
      <c r="H56">
        <f t="shared" si="6"/>
        <v>0</v>
      </c>
      <c r="I56" s="54">
        <f t="shared" si="7"/>
        <v>0</v>
      </c>
      <c r="K56">
        <f t="shared" si="8"/>
        <v>0</v>
      </c>
      <c r="L56">
        <f t="shared" si="9"/>
        <v>0</v>
      </c>
      <c r="M56" s="2">
        <f t="shared" si="10"/>
        <v>0</v>
      </c>
      <c r="T56">
        <f t="shared" si="11"/>
        <v>0</v>
      </c>
      <c r="W56">
        <f t="shared" si="12"/>
        <v>0</v>
      </c>
      <c r="X56">
        <f t="shared" si="13"/>
        <v>0</v>
      </c>
      <c r="AF56">
        <f t="shared" si="14"/>
        <v>0</v>
      </c>
      <c r="AH56">
        <f t="shared" si="15"/>
        <v>0</v>
      </c>
      <c r="AK56">
        <f t="shared" si="16"/>
        <v>0</v>
      </c>
      <c r="AT56" s="53"/>
      <c r="AU56">
        <f t="shared" si="17"/>
        <v>0</v>
      </c>
      <c r="AV56">
        <f t="shared" si="18"/>
        <v>0</v>
      </c>
      <c r="AW56" s="54">
        <f t="shared" si="19"/>
        <v>0</v>
      </c>
      <c r="AX56">
        <f t="shared" si="20"/>
        <v>0</v>
      </c>
      <c r="AY56" s="54"/>
      <c r="AZ56" s="54"/>
      <c r="BA56" s="54"/>
      <c r="BG56">
        <f t="shared" si="22"/>
        <v>0</v>
      </c>
      <c r="BH56" s="11">
        <f t="shared" si="21"/>
        <v>0</v>
      </c>
    </row>
    <row r="57" spans="6:60" x14ac:dyDescent="0.2">
      <c r="F57">
        <f t="shared" si="4"/>
        <v>0</v>
      </c>
      <c r="G57">
        <f t="shared" si="5"/>
        <v>0</v>
      </c>
      <c r="H57">
        <f t="shared" si="6"/>
        <v>0</v>
      </c>
      <c r="I57" s="54">
        <f t="shared" si="7"/>
        <v>0</v>
      </c>
      <c r="K57">
        <f t="shared" si="8"/>
        <v>0</v>
      </c>
      <c r="L57">
        <f t="shared" si="9"/>
        <v>0</v>
      </c>
      <c r="M57" s="2">
        <f t="shared" si="10"/>
        <v>0</v>
      </c>
      <c r="T57">
        <f t="shared" si="11"/>
        <v>0</v>
      </c>
      <c r="W57">
        <f t="shared" si="12"/>
        <v>0</v>
      </c>
      <c r="X57">
        <f t="shared" si="13"/>
        <v>0</v>
      </c>
      <c r="AF57">
        <f t="shared" si="14"/>
        <v>0</v>
      </c>
      <c r="AH57">
        <f t="shared" si="15"/>
        <v>0</v>
      </c>
      <c r="AK57">
        <f t="shared" si="16"/>
        <v>0</v>
      </c>
      <c r="AT57" s="53"/>
      <c r="AU57">
        <f t="shared" si="17"/>
        <v>0</v>
      </c>
      <c r="AV57">
        <f t="shared" si="18"/>
        <v>0</v>
      </c>
      <c r="AW57" s="54">
        <f t="shared" si="19"/>
        <v>0</v>
      </c>
      <c r="AX57">
        <f t="shared" si="20"/>
        <v>0</v>
      </c>
      <c r="AY57" s="54"/>
      <c r="AZ57" s="54"/>
      <c r="BA57" s="54"/>
      <c r="BG57">
        <f t="shared" si="22"/>
        <v>0</v>
      </c>
      <c r="BH57" s="11">
        <f t="shared" si="21"/>
        <v>0</v>
      </c>
    </row>
    <row r="58" spans="6:60" x14ac:dyDescent="0.2">
      <c r="F58">
        <f t="shared" si="4"/>
        <v>0</v>
      </c>
      <c r="G58">
        <f t="shared" si="5"/>
        <v>0</v>
      </c>
      <c r="H58">
        <f t="shared" si="6"/>
        <v>0</v>
      </c>
      <c r="I58" s="54">
        <f t="shared" si="7"/>
        <v>0</v>
      </c>
      <c r="K58">
        <f t="shared" si="8"/>
        <v>0</v>
      </c>
      <c r="L58">
        <f t="shared" si="9"/>
        <v>0</v>
      </c>
      <c r="M58" s="2">
        <f t="shared" si="10"/>
        <v>0</v>
      </c>
      <c r="T58">
        <f t="shared" si="11"/>
        <v>0</v>
      </c>
      <c r="W58">
        <f t="shared" si="12"/>
        <v>0</v>
      </c>
      <c r="X58">
        <f t="shared" si="13"/>
        <v>0</v>
      </c>
      <c r="AF58">
        <f t="shared" si="14"/>
        <v>0</v>
      </c>
      <c r="AH58">
        <f t="shared" si="15"/>
        <v>0</v>
      </c>
      <c r="AK58">
        <f t="shared" si="16"/>
        <v>0</v>
      </c>
      <c r="AT58" s="53"/>
      <c r="AU58">
        <f t="shared" si="17"/>
        <v>0</v>
      </c>
      <c r="AV58">
        <f t="shared" si="18"/>
        <v>0</v>
      </c>
      <c r="AW58" s="54">
        <f t="shared" si="19"/>
        <v>0</v>
      </c>
      <c r="AX58">
        <f t="shared" si="20"/>
        <v>0</v>
      </c>
      <c r="AY58" s="54"/>
      <c r="AZ58" s="54"/>
      <c r="BA58" s="54"/>
      <c r="BG58">
        <f t="shared" si="22"/>
        <v>0</v>
      </c>
      <c r="BH58" s="11">
        <f t="shared" si="21"/>
        <v>0</v>
      </c>
    </row>
    <row r="59" spans="6:60" x14ac:dyDescent="0.2">
      <c r="F59">
        <f t="shared" si="4"/>
        <v>0</v>
      </c>
      <c r="G59">
        <f t="shared" si="5"/>
        <v>0</v>
      </c>
      <c r="H59">
        <f t="shared" si="6"/>
        <v>0</v>
      </c>
      <c r="I59" s="54">
        <f t="shared" si="7"/>
        <v>0</v>
      </c>
      <c r="K59">
        <f t="shared" si="8"/>
        <v>0</v>
      </c>
      <c r="L59">
        <f t="shared" si="9"/>
        <v>0</v>
      </c>
      <c r="M59" s="2">
        <f t="shared" si="10"/>
        <v>0</v>
      </c>
      <c r="T59">
        <f t="shared" si="11"/>
        <v>0</v>
      </c>
      <c r="W59">
        <f t="shared" si="12"/>
        <v>0</v>
      </c>
      <c r="X59">
        <f t="shared" si="13"/>
        <v>0</v>
      </c>
      <c r="AF59">
        <f t="shared" si="14"/>
        <v>0</v>
      </c>
      <c r="AH59">
        <f t="shared" si="15"/>
        <v>0</v>
      </c>
      <c r="AK59">
        <f t="shared" si="16"/>
        <v>0</v>
      </c>
      <c r="AT59" s="53"/>
      <c r="AU59">
        <f t="shared" si="17"/>
        <v>0</v>
      </c>
      <c r="AV59">
        <f t="shared" si="18"/>
        <v>0</v>
      </c>
      <c r="AW59" s="54">
        <f t="shared" si="19"/>
        <v>0</v>
      </c>
      <c r="AX59">
        <f t="shared" si="20"/>
        <v>0</v>
      </c>
      <c r="AY59" s="54"/>
      <c r="AZ59" s="54"/>
      <c r="BA59" s="54"/>
      <c r="BG59">
        <f t="shared" si="22"/>
        <v>0</v>
      </c>
      <c r="BH59" s="11">
        <f t="shared" si="21"/>
        <v>0</v>
      </c>
    </row>
    <row r="60" spans="6:60" x14ac:dyDescent="0.2">
      <c r="F60">
        <f t="shared" si="4"/>
        <v>0</v>
      </c>
      <c r="G60">
        <f t="shared" si="5"/>
        <v>0</v>
      </c>
      <c r="H60">
        <f t="shared" si="6"/>
        <v>0</v>
      </c>
      <c r="I60" s="54">
        <f t="shared" si="7"/>
        <v>0</v>
      </c>
      <c r="K60">
        <f t="shared" si="8"/>
        <v>0</v>
      </c>
      <c r="L60">
        <f t="shared" si="9"/>
        <v>0</v>
      </c>
      <c r="M60" s="2">
        <f t="shared" si="10"/>
        <v>0</v>
      </c>
      <c r="T60">
        <f t="shared" si="11"/>
        <v>0</v>
      </c>
      <c r="W60">
        <f t="shared" si="12"/>
        <v>0</v>
      </c>
      <c r="X60">
        <f t="shared" si="13"/>
        <v>0</v>
      </c>
      <c r="AF60">
        <f t="shared" si="14"/>
        <v>0</v>
      </c>
      <c r="AH60">
        <f t="shared" si="15"/>
        <v>0</v>
      </c>
      <c r="AK60">
        <f t="shared" si="16"/>
        <v>0</v>
      </c>
      <c r="AT60" s="53"/>
      <c r="AU60">
        <f t="shared" si="17"/>
        <v>0</v>
      </c>
      <c r="AV60">
        <f t="shared" si="18"/>
        <v>0</v>
      </c>
      <c r="AW60" s="54">
        <f t="shared" si="19"/>
        <v>0</v>
      </c>
      <c r="AX60">
        <f t="shared" si="20"/>
        <v>0</v>
      </c>
      <c r="AY60" s="54"/>
      <c r="AZ60" s="54"/>
      <c r="BA60" s="54"/>
      <c r="BG60">
        <f t="shared" si="22"/>
        <v>0</v>
      </c>
      <c r="BH60" s="11">
        <f t="shared" si="21"/>
        <v>0</v>
      </c>
    </row>
    <row r="61" spans="6:60" x14ac:dyDescent="0.2">
      <c r="F61">
        <f t="shared" si="4"/>
        <v>0</v>
      </c>
      <c r="G61">
        <f t="shared" si="5"/>
        <v>0</v>
      </c>
      <c r="H61">
        <f t="shared" si="6"/>
        <v>0</v>
      </c>
      <c r="I61" s="54">
        <f t="shared" si="7"/>
        <v>0</v>
      </c>
      <c r="K61">
        <f t="shared" si="8"/>
        <v>0</v>
      </c>
      <c r="L61">
        <f t="shared" si="9"/>
        <v>0</v>
      </c>
      <c r="M61" s="2">
        <f t="shared" si="10"/>
        <v>0</v>
      </c>
      <c r="T61">
        <f t="shared" si="11"/>
        <v>0</v>
      </c>
      <c r="W61">
        <f t="shared" si="12"/>
        <v>0</v>
      </c>
      <c r="X61">
        <f t="shared" si="13"/>
        <v>0</v>
      </c>
      <c r="AF61">
        <f t="shared" si="14"/>
        <v>0</v>
      </c>
      <c r="AH61">
        <f t="shared" si="15"/>
        <v>0</v>
      </c>
      <c r="AK61">
        <f t="shared" si="16"/>
        <v>0</v>
      </c>
      <c r="AT61" s="53"/>
      <c r="AU61">
        <f t="shared" si="17"/>
        <v>0</v>
      </c>
      <c r="AV61">
        <f t="shared" si="18"/>
        <v>0</v>
      </c>
      <c r="AW61" s="54">
        <f t="shared" si="19"/>
        <v>0</v>
      </c>
      <c r="AX61">
        <f t="shared" si="20"/>
        <v>0</v>
      </c>
      <c r="AY61" s="54"/>
      <c r="AZ61" s="54"/>
      <c r="BA61" s="54"/>
      <c r="BG61">
        <f t="shared" si="22"/>
        <v>0</v>
      </c>
      <c r="BH61" s="11">
        <f t="shared" si="21"/>
        <v>0</v>
      </c>
    </row>
    <row r="62" spans="6:60" x14ac:dyDescent="0.2">
      <c r="F62">
        <f t="shared" si="4"/>
        <v>0</v>
      </c>
      <c r="G62">
        <f t="shared" si="5"/>
        <v>0</v>
      </c>
      <c r="H62">
        <f t="shared" si="6"/>
        <v>0</v>
      </c>
      <c r="I62" s="54">
        <f t="shared" si="7"/>
        <v>0</v>
      </c>
      <c r="K62">
        <f t="shared" si="8"/>
        <v>0</v>
      </c>
      <c r="L62">
        <f t="shared" si="9"/>
        <v>0</v>
      </c>
      <c r="M62" s="2">
        <f t="shared" si="10"/>
        <v>0</v>
      </c>
      <c r="T62">
        <f t="shared" si="11"/>
        <v>0</v>
      </c>
      <c r="W62">
        <f t="shared" si="12"/>
        <v>0</v>
      </c>
      <c r="X62">
        <f t="shared" si="13"/>
        <v>0</v>
      </c>
      <c r="AF62">
        <f t="shared" si="14"/>
        <v>0</v>
      </c>
      <c r="AH62">
        <f t="shared" si="15"/>
        <v>0</v>
      </c>
      <c r="AK62">
        <f t="shared" si="16"/>
        <v>0</v>
      </c>
      <c r="AT62" s="53"/>
      <c r="AU62">
        <f t="shared" si="17"/>
        <v>0</v>
      </c>
      <c r="AV62">
        <f t="shared" si="18"/>
        <v>0</v>
      </c>
      <c r="AW62" s="54">
        <f t="shared" si="19"/>
        <v>0</v>
      </c>
      <c r="AX62">
        <f t="shared" si="20"/>
        <v>0</v>
      </c>
      <c r="AY62" s="54"/>
      <c r="AZ62" s="54"/>
      <c r="BA62" s="54"/>
      <c r="BG62">
        <f t="shared" si="22"/>
        <v>0</v>
      </c>
      <c r="BH62" s="11">
        <f t="shared" si="21"/>
        <v>0</v>
      </c>
    </row>
    <row r="63" spans="6:60" x14ac:dyDescent="0.2">
      <c r="F63">
        <f t="shared" si="4"/>
        <v>0</v>
      </c>
      <c r="G63">
        <f t="shared" si="5"/>
        <v>0</v>
      </c>
      <c r="H63">
        <f t="shared" si="6"/>
        <v>0</v>
      </c>
      <c r="I63" s="54">
        <f t="shared" si="7"/>
        <v>0</v>
      </c>
      <c r="K63">
        <f t="shared" si="8"/>
        <v>0</v>
      </c>
      <c r="L63">
        <f t="shared" si="9"/>
        <v>0</v>
      </c>
      <c r="M63" s="2">
        <f t="shared" si="10"/>
        <v>0</v>
      </c>
      <c r="T63">
        <f t="shared" si="11"/>
        <v>0</v>
      </c>
      <c r="W63">
        <f t="shared" si="12"/>
        <v>0</v>
      </c>
      <c r="X63">
        <f t="shared" si="13"/>
        <v>0</v>
      </c>
      <c r="AF63">
        <f t="shared" si="14"/>
        <v>0</v>
      </c>
      <c r="AH63">
        <f t="shared" si="15"/>
        <v>0</v>
      </c>
      <c r="AK63">
        <f t="shared" si="16"/>
        <v>0</v>
      </c>
      <c r="AT63" s="53"/>
      <c r="AU63">
        <f t="shared" si="17"/>
        <v>0</v>
      </c>
      <c r="AV63">
        <f t="shared" si="18"/>
        <v>0</v>
      </c>
      <c r="AW63" s="54">
        <f t="shared" si="19"/>
        <v>0</v>
      </c>
      <c r="AX63">
        <f t="shared" si="20"/>
        <v>0</v>
      </c>
      <c r="AY63" s="54"/>
      <c r="AZ63" s="54"/>
      <c r="BA63" s="54"/>
      <c r="BG63">
        <f t="shared" si="22"/>
        <v>0</v>
      </c>
      <c r="BH63" s="11">
        <f t="shared" si="21"/>
        <v>0</v>
      </c>
    </row>
    <row r="64" spans="6:60" x14ac:dyDescent="0.2">
      <c r="F64">
        <f t="shared" si="4"/>
        <v>0</v>
      </c>
      <c r="G64">
        <f t="shared" si="5"/>
        <v>0</v>
      </c>
      <c r="H64">
        <f t="shared" si="6"/>
        <v>0</v>
      </c>
      <c r="I64" s="54">
        <f t="shared" si="7"/>
        <v>0</v>
      </c>
      <c r="K64">
        <f t="shared" si="8"/>
        <v>0</v>
      </c>
      <c r="L64">
        <f t="shared" si="9"/>
        <v>0</v>
      </c>
      <c r="M64" s="2">
        <f t="shared" si="10"/>
        <v>0</v>
      </c>
      <c r="T64">
        <f t="shared" si="11"/>
        <v>0</v>
      </c>
      <c r="W64">
        <f t="shared" si="12"/>
        <v>0</v>
      </c>
      <c r="X64">
        <f t="shared" si="13"/>
        <v>0</v>
      </c>
      <c r="AF64">
        <f t="shared" si="14"/>
        <v>0</v>
      </c>
      <c r="AH64">
        <f t="shared" si="15"/>
        <v>0</v>
      </c>
      <c r="AK64">
        <f t="shared" si="16"/>
        <v>0</v>
      </c>
      <c r="AT64" s="53"/>
      <c r="AU64">
        <f t="shared" si="17"/>
        <v>0</v>
      </c>
      <c r="AV64">
        <f t="shared" si="18"/>
        <v>0</v>
      </c>
      <c r="AW64" s="54">
        <f t="shared" si="19"/>
        <v>0</v>
      </c>
      <c r="AX64">
        <f t="shared" si="20"/>
        <v>0</v>
      </c>
      <c r="AY64" s="54"/>
      <c r="AZ64" s="54"/>
      <c r="BA64" s="54"/>
      <c r="BG64">
        <f t="shared" si="22"/>
        <v>0</v>
      </c>
      <c r="BH64" s="11">
        <f t="shared" si="21"/>
        <v>0</v>
      </c>
    </row>
    <row r="65" spans="6:60" x14ac:dyDescent="0.2">
      <c r="F65">
        <f t="shared" si="4"/>
        <v>0</v>
      </c>
      <c r="G65">
        <f t="shared" si="5"/>
        <v>0</v>
      </c>
      <c r="H65">
        <f t="shared" si="6"/>
        <v>0</v>
      </c>
      <c r="I65" s="54">
        <f t="shared" si="7"/>
        <v>0</v>
      </c>
      <c r="K65">
        <f t="shared" si="8"/>
        <v>0</v>
      </c>
      <c r="L65">
        <f t="shared" si="9"/>
        <v>0</v>
      </c>
      <c r="M65" s="2">
        <f t="shared" si="10"/>
        <v>0</v>
      </c>
      <c r="T65">
        <f t="shared" si="11"/>
        <v>0</v>
      </c>
      <c r="W65">
        <f t="shared" si="12"/>
        <v>0</v>
      </c>
      <c r="X65">
        <f t="shared" si="13"/>
        <v>0</v>
      </c>
      <c r="AF65">
        <f t="shared" si="14"/>
        <v>0</v>
      </c>
      <c r="AH65">
        <f t="shared" si="15"/>
        <v>0</v>
      </c>
      <c r="AK65">
        <f t="shared" si="16"/>
        <v>0</v>
      </c>
      <c r="AT65" s="53"/>
      <c r="AU65">
        <f t="shared" si="17"/>
        <v>0</v>
      </c>
      <c r="AV65">
        <f t="shared" si="18"/>
        <v>0</v>
      </c>
      <c r="AW65" s="54">
        <f t="shared" si="19"/>
        <v>0</v>
      </c>
      <c r="AX65">
        <f t="shared" si="20"/>
        <v>0</v>
      </c>
      <c r="AY65" s="54"/>
      <c r="AZ65" s="54"/>
      <c r="BA65" s="54"/>
      <c r="BG65">
        <f t="shared" si="22"/>
        <v>0</v>
      </c>
      <c r="BH65" s="11">
        <f t="shared" si="21"/>
        <v>0</v>
      </c>
    </row>
    <row r="66" spans="6:60" x14ac:dyDescent="0.2">
      <c r="F66">
        <f t="shared" si="4"/>
        <v>0</v>
      </c>
      <c r="G66">
        <f t="shared" si="5"/>
        <v>0</v>
      </c>
      <c r="H66">
        <f t="shared" si="6"/>
        <v>0</v>
      </c>
      <c r="I66" s="54">
        <f t="shared" si="7"/>
        <v>0</v>
      </c>
      <c r="K66">
        <f t="shared" si="8"/>
        <v>0</v>
      </c>
      <c r="L66">
        <f t="shared" si="9"/>
        <v>0</v>
      </c>
      <c r="M66" s="2">
        <f t="shared" si="10"/>
        <v>0</v>
      </c>
      <c r="T66">
        <f t="shared" si="11"/>
        <v>0</v>
      </c>
      <c r="W66">
        <f t="shared" si="12"/>
        <v>0</v>
      </c>
      <c r="X66">
        <f t="shared" si="13"/>
        <v>0</v>
      </c>
      <c r="AF66">
        <f t="shared" si="14"/>
        <v>0</v>
      </c>
      <c r="AH66">
        <f t="shared" si="15"/>
        <v>0</v>
      </c>
      <c r="AK66">
        <f t="shared" si="16"/>
        <v>0</v>
      </c>
      <c r="AT66" s="53"/>
      <c r="AU66">
        <f t="shared" si="17"/>
        <v>0</v>
      </c>
      <c r="AV66">
        <f t="shared" si="18"/>
        <v>0</v>
      </c>
      <c r="AW66" s="54">
        <f t="shared" si="19"/>
        <v>0</v>
      </c>
      <c r="AX66">
        <f t="shared" si="20"/>
        <v>0</v>
      </c>
      <c r="AY66" s="54"/>
      <c r="AZ66" s="54"/>
      <c r="BA66" s="54"/>
      <c r="BG66">
        <f t="shared" si="22"/>
        <v>0</v>
      </c>
      <c r="BH66" s="11">
        <f t="shared" si="21"/>
        <v>0</v>
      </c>
    </row>
    <row r="67" spans="6:60" x14ac:dyDescent="0.2">
      <c r="F67">
        <f t="shared" si="4"/>
        <v>0</v>
      </c>
      <c r="G67">
        <f t="shared" si="5"/>
        <v>0</v>
      </c>
      <c r="H67">
        <f t="shared" si="6"/>
        <v>0</v>
      </c>
      <c r="I67" s="54">
        <f t="shared" si="7"/>
        <v>0</v>
      </c>
      <c r="K67">
        <f t="shared" si="8"/>
        <v>0</v>
      </c>
      <c r="L67">
        <f t="shared" si="9"/>
        <v>0</v>
      </c>
      <c r="M67" s="2">
        <f t="shared" si="10"/>
        <v>0</v>
      </c>
      <c r="T67">
        <f t="shared" si="11"/>
        <v>0</v>
      </c>
      <c r="W67">
        <f t="shared" si="12"/>
        <v>0</v>
      </c>
      <c r="X67">
        <f t="shared" si="13"/>
        <v>0</v>
      </c>
      <c r="AF67">
        <f t="shared" si="14"/>
        <v>0</v>
      </c>
      <c r="AH67">
        <f t="shared" si="15"/>
        <v>0</v>
      </c>
      <c r="AK67">
        <f t="shared" si="16"/>
        <v>0</v>
      </c>
      <c r="AT67" s="53"/>
      <c r="AU67">
        <f t="shared" si="17"/>
        <v>0</v>
      </c>
      <c r="AV67">
        <f t="shared" si="18"/>
        <v>0</v>
      </c>
      <c r="AW67" s="54">
        <f t="shared" si="19"/>
        <v>0</v>
      </c>
      <c r="AX67">
        <f t="shared" si="20"/>
        <v>0</v>
      </c>
      <c r="AY67" s="54"/>
      <c r="AZ67" s="54"/>
      <c r="BA67" s="54"/>
      <c r="BG67">
        <f t="shared" si="22"/>
        <v>0</v>
      </c>
      <c r="BH67" s="11">
        <f t="shared" si="21"/>
        <v>0</v>
      </c>
    </row>
    <row r="68" spans="6:60" x14ac:dyDescent="0.2">
      <c r="F68">
        <f t="shared" ref="F68:F102" si="23">IF(B68="",0,(LEN(B68)-LEN(SUBSTITUTE(B68,". ","."))+1))</f>
        <v>0</v>
      </c>
      <c r="G68">
        <f t="shared" ref="G68:G102" si="24">IF(B68="",0,LEN(B68)-LEN(SUBSTITUTE(B68," ",""))+1)</f>
        <v>0</v>
      </c>
      <c r="H68">
        <f t="shared" ref="H68:H102" si="25">IF(F68=0,0,G68/F68)</f>
        <v>0</v>
      </c>
      <c r="I68" s="54">
        <f t="shared" si="7"/>
        <v>0</v>
      </c>
      <c r="K68">
        <f t="shared" ref="K68:K102" si="26">IF(G68=0,0,J68/G68)</f>
        <v>0</v>
      </c>
      <c r="L68">
        <f t="shared" si="9"/>
        <v>0</v>
      </c>
      <c r="M68" s="2">
        <f t="shared" ref="M68:M102" si="27">IF(G68=0,0,L68/G68)</f>
        <v>0</v>
      </c>
      <c r="T68">
        <f t="shared" ref="T68:T102" si="28">QUOTIENT((Q68+R68+S68),3)</f>
        <v>0</v>
      </c>
      <c r="W68">
        <f t="shared" ref="W68:W102" si="29">QUOTIENT((P68+T68),2)</f>
        <v>0</v>
      </c>
      <c r="X68">
        <f t="shared" ref="X68:X102" si="30">IF(U68=1,1,IF(V68=1,1,0))</f>
        <v>0</v>
      </c>
      <c r="AF68">
        <f t="shared" si="14"/>
        <v>0</v>
      </c>
      <c r="AH68">
        <f t="shared" si="15"/>
        <v>0</v>
      </c>
      <c r="AK68">
        <f t="shared" si="16"/>
        <v>0</v>
      </c>
      <c r="AT68" s="53"/>
      <c r="AU68">
        <f t="shared" ref="AU68:AU102" si="31">IF(G68=0,0,(206.835-(84.6*(K68))-(1.015*(H68))))</f>
        <v>0</v>
      </c>
      <c r="AV68">
        <f t="shared" ref="AV68:AV102" si="32">IF(G68=0,0,(0.39*H68)+(11.8*K68)-15.59)</f>
        <v>0</v>
      </c>
      <c r="AW68" s="54">
        <f t="shared" si="19"/>
        <v>0</v>
      </c>
      <c r="AX68">
        <f t="shared" ref="AX68:AX102" si="33">IF(I68=0,0,(4.71*M68)+(0.5*H68)-21.43)</f>
        <v>0</v>
      </c>
      <c r="AY68" s="54"/>
      <c r="AZ68" s="54"/>
      <c r="BA68" s="54"/>
      <c r="BG68">
        <f t="shared" ref="BG68:BG102" si="34">IF(E68=0,0,AF68/E68*1000)</f>
        <v>0</v>
      </c>
      <c r="BH68" s="11">
        <f t="shared" ref="BH68:BH102" si="35">G68/200/24/60</f>
        <v>0</v>
      </c>
    </row>
    <row r="69" spans="6:60" x14ac:dyDescent="0.2">
      <c r="F69">
        <f t="shared" si="23"/>
        <v>0</v>
      </c>
      <c r="G69">
        <f t="shared" si="24"/>
        <v>0</v>
      </c>
      <c r="H69">
        <f t="shared" si="25"/>
        <v>0</v>
      </c>
      <c r="I69" s="54">
        <f t="shared" ref="I69:I102" si="36">LEN(SUBSTITUTE(B69," ",""))</f>
        <v>0</v>
      </c>
      <c r="K69">
        <f t="shared" si="26"/>
        <v>0</v>
      </c>
      <c r="L69">
        <f t="shared" ref="L69:L102" si="37">LEN(SUBSTITUTE(SUBSTITUTE(SUBSTITUTE(SUBSTITUTE(SUBSTITUTE(SUBSTITUTE(SUBSTITUTE(SUBSTITUTE(SUBSTITUTE(SUBSTITUTE(SUBSTITUTE(SUBSTITUTE(SUBSTITUTE(SUBSTITUTE(SUBSTITUTE(SUBSTITUTE(SUBSTITUTE(SUBSTITUTE(SUBSTITUTE(B69," ",""),".",""),",",""),"?",""),"!",""),";",""),"(",""),")",""),"[",""),"]",""),"-",""),"{",""),"}",""),"/",""),"+",""),"*",""),"_",""),"&amp;",""),"#",""))</f>
        <v>0</v>
      </c>
      <c r="M69" s="2">
        <f t="shared" si="27"/>
        <v>0</v>
      </c>
      <c r="T69">
        <f t="shared" si="28"/>
        <v>0</v>
      </c>
      <c r="W69">
        <f t="shared" si="29"/>
        <v>0</v>
      </c>
      <c r="X69">
        <f t="shared" si="30"/>
        <v>0</v>
      </c>
      <c r="AF69">
        <f t="shared" ref="AF69:AF102" si="38">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102" si="39">IF(G69&gt;0,IF((LEN(B69)-LEN(SUBSTITUTE(B69,"/","")))&gt;0,0,1),0)</f>
        <v>0</v>
      </c>
      <c r="AK69">
        <f t="shared" ref="AK69:AK102" si="40">IF(G69&gt;0,IF(((LEN(B69)-LEN(SUBSTITUTE(B69,"(","")))+(LEN(B69)-LEN(SUBSTITUTE(B69,")","")))+(LEN(B69)-LEN(SUBSTITUTE(B69,"[","")))+(LEN(B69)-LEN(SUBSTITUTE(B69,"]","")))+(LEN(B69)-LEN(SUBSTITUTE(B69,"{","")))+(LEN(B69)-LEN(SUBSTITUTE(B69,"}",""))))&gt;0,0,1),0)</f>
        <v>0</v>
      </c>
      <c r="AT69" s="53"/>
      <c r="AU69">
        <f t="shared" si="31"/>
        <v>0</v>
      </c>
      <c r="AV69">
        <f t="shared" si="32"/>
        <v>0</v>
      </c>
      <c r="AW69" s="54">
        <f t="shared" ref="AW69:AW102" si="41">IF(G69=0,0,((0.0588*M69*100)-(0.296*(F69/G69)*100)-15.8))</f>
        <v>0</v>
      </c>
      <c r="AX69">
        <f t="shared" si="33"/>
        <v>0</v>
      </c>
      <c r="AY69" s="54"/>
      <c r="AZ69" s="54"/>
      <c r="BA69" s="54"/>
      <c r="BG69">
        <f t="shared" si="34"/>
        <v>0</v>
      </c>
      <c r="BH69" s="11">
        <f t="shared" si="35"/>
        <v>0</v>
      </c>
    </row>
    <row r="70" spans="6:60" x14ac:dyDescent="0.2">
      <c r="F70">
        <f t="shared" si="23"/>
        <v>0</v>
      </c>
      <c r="G70">
        <f t="shared" si="24"/>
        <v>0</v>
      </c>
      <c r="H70">
        <f t="shared" si="25"/>
        <v>0</v>
      </c>
      <c r="I70" s="54">
        <f t="shared" si="36"/>
        <v>0</v>
      </c>
      <c r="K70">
        <f t="shared" si="26"/>
        <v>0</v>
      </c>
      <c r="L70">
        <f t="shared" si="37"/>
        <v>0</v>
      </c>
      <c r="M70" s="2">
        <f t="shared" si="27"/>
        <v>0</v>
      </c>
      <c r="T70">
        <f t="shared" si="28"/>
        <v>0</v>
      </c>
      <c r="W70">
        <f t="shared" si="29"/>
        <v>0</v>
      </c>
      <c r="X70">
        <f t="shared" si="30"/>
        <v>0</v>
      </c>
      <c r="AF70">
        <f t="shared" si="38"/>
        <v>0</v>
      </c>
      <c r="AH70">
        <f t="shared" si="39"/>
        <v>0</v>
      </c>
      <c r="AK70">
        <f t="shared" si="40"/>
        <v>0</v>
      </c>
      <c r="AT70" s="53"/>
      <c r="AU70">
        <f t="shared" si="31"/>
        <v>0</v>
      </c>
      <c r="AV70">
        <f t="shared" si="32"/>
        <v>0</v>
      </c>
      <c r="AW70" s="54">
        <f t="shared" si="41"/>
        <v>0</v>
      </c>
      <c r="AX70">
        <f t="shared" si="33"/>
        <v>0</v>
      </c>
      <c r="AY70" s="54"/>
      <c r="AZ70" s="54"/>
      <c r="BA70" s="54"/>
      <c r="BG70">
        <f t="shared" si="34"/>
        <v>0</v>
      </c>
      <c r="BH70" s="11">
        <f t="shared" si="35"/>
        <v>0</v>
      </c>
    </row>
    <row r="71" spans="6:60" x14ac:dyDescent="0.2">
      <c r="F71">
        <f t="shared" si="23"/>
        <v>0</v>
      </c>
      <c r="G71">
        <f t="shared" si="24"/>
        <v>0</v>
      </c>
      <c r="H71">
        <f t="shared" si="25"/>
        <v>0</v>
      </c>
      <c r="I71" s="54">
        <f t="shared" si="36"/>
        <v>0</v>
      </c>
      <c r="K71">
        <f t="shared" si="26"/>
        <v>0</v>
      </c>
      <c r="L71">
        <f t="shared" si="37"/>
        <v>0</v>
      </c>
      <c r="M71" s="2">
        <f t="shared" si="27"/>
        <v>0</v>
      </c>
      <c r="T71">
        <f t="shared" si="28"/>
        <v>0</v>
      </c>
      <c r="W71">
        <f t="shared" si="29"/>
        <v>0</v>
      </c>
      <c r="X71">
        <f t="shared" si="30"/>
        <v>0</v>
      </c>
      <c r="AF71">
        <f t="shared" si="38"/>
        <v>0</v>
      </c>
      <c r="AH71">
        <f t="shared" si="39"/>
        <v>0</v>
      </c>
      <c r="AK71">
        <f t="shared" si="40"/>
        <v>0</v>
      </c>
      <c r="AT71" s="53"/>
      <c r="AU71">
        <f t="shared" si="31"/>
        <v>0</v>
      </c>
      <c r="AV71">
        <f t="shared" si="32"/>
        <v>0</v>
      </c>
      <c r="AW71" s="54">
        <f t="shared" si="41"/>
        <v>0</v>
      </c>
      <c r="AX71">
        <f t="shared" si="33"/>
        <v>0</v>
      </c>
      <c r="AY71" s="54"/>
      <c r="AZ71" s="54"/>
      <c r="BA71" s="54"/>
      <c r="BG71">
        <f t="shared" si="34"/>
        <v>0</v>
      </c>
      <c r="BH71" s="11">
        <f t="shared" si="35"/>
        <v>0</v>
      </c>
    </row>
    <row r="72" spans="6:60" x14ac:dyDescent="0.2">
      <c r="F72">
        <f t="shared" si="23"/>
        <v>0</v>
      </c>
      <c r="G72">
        <f t="shared" si="24"/>
        <v>0</v>
      </c>
      <c r="H72">
        <f t="shared" si="25"/>
        <v>0</v>
      </c>
      <c r="I72" s="54">
        <f t="shared" si="36"/>
        <v>0</v>
      </c>
      <c r="K72">
        <f t="shared" si="26"/>
        <v>0</v>
      </c>
      <c r="L72">
        <f t="shared" si="37"/>
        <v>0</v>
      </c>
      <c r="M72" s="2">
        <f t="shared" si="27"/>
        <v>0</v>
      </c>
      <c r="T72">
        <f t="shared" si="28"/>
        <v>0</v>
      </c>
      <c r="W72">
        <f t="shared" si="29"/>
        <v>0</v>
      </c>
      <c r="X72">
        <f t="shared" si="30"/>
        <v>0</v>
      </c>
      <c r="AF72">
        <f t="shared" si="38"/>
        <v>0</v>
      </c>
      <c r="AH72">
        <f t="shared" si="39"/>
        <v>0</v>
      </c>
      <c r="AK72">
        <f t="shared" si="40"/>
        <v>0</v>
      </c>
      <c r="AT72" s="53"/>
      <c r="AU72">
        <f t="shared" si="31"/>
        <v>0</v>
      </c>
      <c r="AV72">
        <f t="shared" si="32"/>
        <v>0</v>
      </c>
      <c r="AW72" s="54">
        <f t="shared" si="41"/>
        <v>0</v>
      </c>
      <c r="AX72">
        <f t="shared" si="33"/>
        <v>0</v>
      </c>
      <c r="AY72" s="54"/>
      <c r="AZ72" s="54"/>
      <c r="BA72" s="54"/>
      <c r="BG72">
        <f t="shared" si="34"/>
        <v>0</v>
      </c>
      <c r="BH72" s="11">
        <f t="shared" si="35"/>
        <v>0</v>
      </c>
    </row>
    <row r="73" spans="6:60" x14ac:dyDescent="0.2">
      <c r="F73">
        <f t="shared" si="23"/>
        <v>0</v>
      </c>
      <c r="G73">
        <f t="shared" si="24"/>
        <v>0</v>
      </c>
      <c r="H73">
        <f t="shared" si="25"/>
        <v>0</v>
      </c>
      <c r="I73" s="54">
        <f t="shared" si="36"/>
        <v>0</v>
      </c>
      <c r="K73">
        <f t="shared" si="26"/>
        <v>0</v>
      </c>
      <c r="L73">
        <f t="shared" si="37"/>
        <v>0</v>
      </c>
      <c r="M73" s="2">
        <f t="shared" si="27"/>
        <v>0</v>
      </c>
      <c r="T73">
        <f t="shared" si="28"/>
        <v>0</v>
      </c>
      <c r="W73">
        <f t="shared" si="29"/>
        <v>0</v>
      </c>
      <c r="X73">
        <f t="shared" si="30"/>
        <v>0</v>
      </c>
      <c r="AF73">
        <f t="shared" si="38"/>
        <v>0</v>
      </c>
      <c r="AH73">
        <f t="shared" si="39"/>
        <v>0</v>
      </c>
      <c r="AK73">
        <f t="shared" si="40"/>
        <v>0</v>
      </c>
      <c r="AT73" s="53"/>
      <c r="AU73">
        <f t="shared" si="31"/>
        <v>0</v>
      </c>
      <c r="AV73">
        <f t="shared" si="32"/>
        <v>0</v>
      </c>
      <c r="AW73" s="54">
        <f t="shared" si="41"/>
        <v>0</v>
      </c>
      <c r="AX73">
        <f t="shared" si="33"/>
        <v>0</v>
      </c>
      <c r="AY73" s="54"/>
      <c r="AZ73" s="54"/>
      <c r="BA73" s="54"/>
      <c r="BG73">
        <f t="shared" si="34"/>
        <v>0</v>
      </c>
      <c r="BH73" s="11">
        <f t="shared" si="35"/>
        <v>0</v>
      </c>
    </row>
    <row r="74" spans="6:60" x14ac:dyDescent="0.2">
      <c r="F74">
        <f t="shared" si="23"/>
        <v>0</v>
      </c>
      <c r="G74">
        <f t="shared" si="24"/>
        <v>0</v>
      </c>
      <c r="H74">
        <f t="shared" si="25"/>
        <v>0</v>
      </c>
      <c r="I74" s="54">
        <f t="shared" si="36"/>
        <v>0</v>
      </c>
      <c r="K74">
        <f t="shared" si="26"/>
        <v>0</v>
      </c>
      <c r="L74">
        <f t="shared" si="37"/>
        <v>0</v>
      </c>
      <c r="M74" s="2">
        <f t="shared" si="27"/>
        <v>0</v>
      </c>
      <c r="T74">
        <f t="shared" si="28"/>
        <v>0</v>
      </c>
      <c r="W74">
        <f t="shared" si="29"/>
        <v>0</v>
      </c>
      <c r="X74">
        <f t="shared" si="30"/>
        <v>0</v>
      </c>
      <c r="AF74">
        <f t="shared" si="38"/>
        <v>0</v>
      </c>
      <c r="AH74">
        <f t="shared" si="39"/>
        <v>0</v>
      </c>
      <c r="AK74">
        <f t="shared" si="40"/>
        <v>0</v>
      </c>
      <c r="AT74" s="53"/>
      <c r="AU74">
        <f t="shared" si="31"/>
        <v>0</v>
      </c>
      <c r="AV74">
        <f t="shared" si="32"/>
        <v>0</v>
      </c>
      <c r="AW74" s="54">
        <f t="shared" si="41"/>
        <v>0</v>
      </c>
      <c r="AX74">
        <f t="shared" si="33"/>
        <v>0</v>
      </c>
      <c r="AY74" s="54"/>
      <c r="AZ74" s="54"/>
      <c r="BA74" s="54"/>
      <c r="BG74">
        <f t="shared" si="34"/>
        <v>0</v>
      </c>
      <c r="BH74" s="11">
        <f t="shared" si="35"/>
        <v>0</v>
      </c>
    </row>
    <row r="75" spans="6:60" x14ac:dyDescent="0.2">
      <c r="F75">
        <f t="shared" si="23"/>
        <v>0</v>
      </c>
      <c r="G75">
        <f t="shared" si="24"/>
        <v>0</v>
      </c>
      <c r="H75">
        <f t="shared" si="25"/>
        <v>0</v>
      </c>
      <c r="I75" s="54">
        <f t="shared" si="36"/>
        <v>0</v>
      </c>
      <c r="K75">
        <f t="shared" si="26"/>
        <v>0</v>
      </c>
      <c r="L75">
        <f t="shared" si="37"/>
        <v>0</v>
      </c>
      <c r="M75" s="2">
        <f t="shared" si="27"/>
        <v>0</v>
      </c>
      <c r="T75">
        <f t="shared" si="28"/>
        <v>0</v>
      </c>
      <c r="W75">
        <f t="shared" si="29"/>
        <v>0</v>
      </c>
      <c r="X75">
        <f t="shared" si="30"/>
        <v>0</v>
      </c>
      <c r="AF75">
        <f t="shared" si="38"/>
        <v>0</v>
      </c>
      <c r="AH75">
        <f t="shared" si="39"/>
        <v>0</v>
      </c>
      <c r="AK75">
        <f t="shared" si="40"/>
        <v>0</v>
      </c>
      <c r="AT75" s="53"/>
      <c r="AU75">
        <f t="shared" si="31"/>
        <v>0</v>
      </c>
      <c r="AV75">
        <f t="shared" si="32"/>
        <v>0</v>
      </c>
      <c r="AW75" s="54">
        <f t="shared" si="41"/>
        <v>0</v>
      </c>
      <c r="AX75">
        <f t="shared" si="33"/>
        <v>0</v>
      </c>
      <c r="AY75" s="54"/>
      <c r="AZ75" s="54"/>
      <c r="BA75" s="54"/>
      <c r="BG75">
        <f t="shared" si="34"/>
        <v>0</v>
      </c>
      <c r="BH75" s="11">
        <f t="shared" si="35"/>
        <v>0</v>
      </c>
    </row>
    <row r="76" spans="6:60" x14ac:dyDescent="0.2">
      <c r="F76">
        <f t="shared" si="23"/>
        <v>0</v>
      </c>
      <c r="G76">
        <f t="shared" si="24"/>
        <v>0</v>
      </c>
      <c r="H76">
        <f t="shared" si="25"/>
        <v>0</v>
      </c>
      <c r="I76" s="54">
        <f t="shared" si="36"/>
        <v>0</v>
      </c>
      <c r="K76">
        <f t="shared" si="26"/>
        <v>0</v>
      </c>
      <c r="L76">
        <f t="shared" si="37"/>
        <v>0</v>
      </c>
      <c r="M76" s="2">
        <f t="shared" si="27"/>
        <v>0</v>
      </c>
      <c r="T76">
        <f t="shared" si="28"/>
        <v>0</v>
      </c>
      <c r="W76">
        <f t="shared" si="29"/>
        <v>0</v>
      </c>
      <c r="X76">
        <f t="shared" si="30"/>
        <v>0</v>
      </c>
      <c r="AF76">
        <f t="shared" si="38"/>
        <v>0</v>
      </c>
      <c r="AH76">
        <f t="shared" si="39"/>
        <v>0</v>
      </c>
      <c r="AK76">
        <f t="shared" si="40"/>
        <v>0</v>
      </c>
      <c r="AT76" s="53"/>
      <c r="AU76">
        <f t="shared" si="31"/>
        <v>0</v>
      </c>
      <c r="AV76">
        <f t="shared" si="32"/>
        <v>0</v>
      </c>
      <c r="AW76" s="54">
        <f t="shared" si="41"/>
        <v>0</v>
      </c>
      <c r="AX76">
        <f t="shared" si="33"/>
        <v>0</v>
      </c>
      <c r="AY76" s="54"/>
      <c r="AZ76" s="54"/>
      <c r="BA76" s="54"/>
      <c r="BG76">
        <f t="shared" si="34"/>
        <v>0</v>
      </c>
      <c r="BH76" s="11">
        <f t="shared" si="35"/>
        <v>0</v>
      </c>
    </row>
    <row r="77" spans="6:60" x14ac:dyDescent="0.2">
      <c r="F77">
        <f t="shared" si="23"/>
        <v>0</v>
      </c>
      <c r="G77">
        <f t="shared" si="24"/>
        <v>0</v>
      </c>
      <c r="H77">
        <f t="shared" si="25"/>
        <v>0</v>
      </c>
      <c r="I77" s="54">
        <f t="shared" si="36"/>
        <v>0</v>
      </c>
      <c r="K77">
        <f t="shared" si="26"/>
        <v>0</v>
      </c>
      <c r="L77">
        <f t="shared" si="37"/>
        <v>0</v>
      </c>
      <c r="M77" s="2">
        <f t="shared" si="27"/>
        <v>0</v>
      </c>
      <c r="T77">
        <f t="shared" si="28"/>
        <v>0</v>
      </c>
      <c r="W77">
        <f t="shared" si="29"/>
        <v>0</v>
      </c>
      <c r="X77">
        <f t="shared" si="30"/>
        <v>0</v>
      </c>
      <c r="AF77">
        <f t="shared" si="38"/>
        <v>0</v>
      </c>
      <c r="AH77">
        <f t="shared" si="39"/>
        <v>0</v>
      </c>
      <c r="AK77">
        <f t="shared" si="40"/>
        <v>0</v>
      </c>
      <c r="AT77" s="53"/>
      <c r="AU77">
        <f t="shared" si="31"/>
        <v>0</v>
      </c>
      <c r="AV77">
        <f t="shared" si="32"/>
        <v>0</v>
      </c>
      <c r="AW77" s="54">
        <f t="shared" si="41"/>
        <v>0</v>
      </c>
      <c r="AX77">
        <f t="shared" si="33"/>
        <v>0</v>
      </c>
      <c r="AY77" s="54"/>
      <c r="AZ77" s="54"/>
      <c r="BA77" s="54"/>
      <c r="BG77">
        <f t="shared" si="34"/>
        <v>0</v>
      </c>
      <c r="BH77" s="11">
        <f t="shared" si="35"/>
        <v>0</v>
      </c>
    </row>
    <row r="78" spans="6:60" x14ac:dyDescent="0.2">
      <c r="F78">
        <f t="shared" si="23"/>
        <v>0</v>
      </c>
      <c r="G78">
        <f t="shared" si="24"/>
        <v>0</v>
      </c>
      <c r="H78">
        <f t="shared" si="25"/>
        <v>0</v>
      </c>
      <c r="I78" s="54">
        <f t="shared" si="36"/>
        <v>0</v>
      </c>
      <c r="K78">
        <f t="shared" si="26"/>
        <v>0</v>
      </c>
      <c r="L78">
        <f t="shared" si="37"/>
        <v>0</v>
      </c>
      <c r="M78" s="2">
        <f t="shared" si="27"/>
        <v>0</v>
      </c>
      <c r="T78">
        <f t="shared" si="28"/>
        <v>0</v>
      </c>
      <c r="W78">
        <f t="shared" si="29"/>
        <v>0</v>
      </c>
      <c r="X78">
        <f t="shared" si="30"/>
        <v>0</v>
      </c>
      <c r="AF78">
        <f t="shared" si="38"/>
        <v>0</v>
      </c>
      <c r="AH78">
        <f t="shared" si="39"/>
        <v>0</v>
      </c>
      <c r="AK78">
        <f t="shared" si="40"/>
        <v>0</v>
      </c>
      <c r="AT78" s="53"/>
      <c r="AU78">
        <f t="shared" si="31"/>
        <v>0</v>
      </c>
      <c r="AV78">
        <f t="shared" si="32"/>
        <v>0</v>
      </c>
      <c r="AW78" s="54">
        <f t="shared" si="41"/>
        <v>0</v>
      </c>
      <c r="AX78">
        <f t="shared" si="33"/>
        <v>0</v>
      </c>
      <c r="AY78" s="54"/>
      <c r="AZ78" s="54"/>
      <c r="BA78" s="54"/>
      <c r="BG78">
        <f t="shared" si="34"/>
        <v>0</v>
      </c>
      <c r="BH78" s="11">
        <f t="shared" si="35"/>
        <v>0</v>
      </c>
    </row>
    <row r="79" spans="6:60" x14ac:dyDescent="0.2">
      <c r="F79">
        <f t="shared" si="23"/>
        <v>0</v>
      </c>
      <c r="G79">
        <f t="shared" si="24"/>
        <v>0</v>
      </c>
      <c r="H79">
        <f t="shared" si="25"/>
        <v>0</v>
      </c>
      <c r="I79" s="54">
        <f t="shared" si="36"/>
        <v>0</v>
      </c>
      <c r="K79">
        <f t="shared" si="26"/>
        <v>0</v>
      </c>
      <c r="L79">
        <f t="shared" si="37"/>
        <v>0</v>
      </c>
      <c r="M79" s="2">
        <f t="shared" si="27"/>
        <v>0</v>
      </c>
      <c r="T79">
        <f t="shared" si="28"/>
        <v>0</v>
      </c>
      <c r="W79">
        <f t="shared" si="29"/>
        <v>0</v>
      </c>
      <c r="X79">
        <f t="shared" si="30"/>
        <v>0</v>
      </c>
      <c r="AF79">
        <f t="shared" si="38"/>
        <v>0</v>
      </c>
      <c r="AH79">
        <f t="shared" si="39"/>
        <v>0</v>
      </c>
      <c r="AK79">
        <f t="shared" si="40"/>
        <v>0</v>
      </c>
      <c r="AT79" s="53"/>
      <c r="AU79">
        <f t="shared" si="31"/>
        <v>0</v>
      </c>
      <c r="AV79">
        <f t="shared" si="32"/>
        <v>0</v>
      </c>
      <c r="AW79" s="54">
        <f t="shared" si="41"/>
        <v>0</v>
      </c>
      <c r="AX79">
        <f t="shared" si="33"/>
        <v>0</v>
      </c>
      <c r="AY79" s="54"/>
      <c r="AZ79" s="54"/>
      <c r="BA79" s="54"/>
      <c r="BG79">
        <f t="shared" si="34"/>
        <v>0</v>
      </c>
      <c r="BH79" s="11">
        <f t="shared" si="35"/>
        <v>0</v>
      </c>
    </row>
    <row r="80" spans="6:60" x14ac:dyDescent="0.2">
      <c r="F80">
        <f t="shared" si="23"/>
        <v>0</v>
      </c>
      <c r="G80">
        <f t="shared" si="24"/>
        <v>0</v>
      </c>
      <c r="H80">
        <f t="shared" si="25"/>
        <v>0</v>
      </c>
      <c r="I80" s="54">
        <f t="shared" si="36"/>
        <v>0</v>
      </c>
      <c r="K80">
        <f t="shared" si="26"/>
        <v>0</v>
      </c>
      <c r="L80">
        <f t="shared" si="37"/>
        <v>0</v>
      </c>
      <c r="M80" s="2">
        <f t="shared" si="27"/>
        <v>0</v>
      </c>
      <c r="T80">
        <f t="shared" si="28"/>
        <v>0</v>
      </c>
      <c r="W80">
        <f t="shared" si="29"/>
        <v>0</v>
      </c>
      <c r="X80">
        <f t="shared" si="30"/>
        <v>0</v>
      </c>
      <c r="AF80">
        <f t="shared" si="38"/>
        <v>0</v>
      </c>
      <c r="AH80">
        <f t="shared" si="39"/>
        <v>0</v>
      </c>
      <c r="AK80">
        <f t="shared" si="40"/>
        <v>0</v>
      </c>
      <c r="AT80" s="53"/>
      <c r="AU80">
        <f t="shared" si="31"/>
        <v>0</v>
      </c>
      <c r="AV80">
        <f t="shared" si="32"/>
        <v>0</v>
      </c>
      <c r="AW80" s="54">
        <f t="shared" si="41"/>
        <v>0</v>
      </c>
      <c r="AX80">
        <f t="shared" si="33"/>
        <v>0</v>
      </c>
      <c r="AY80" s="54"/>
      <c r="AZ80" s="54"/>
      <c r="BA80" s="54"/>
      <c r="BG80">
        <f t="shared" si="34"/>
        <v>0</v>
      </c>
      <c r="BH80" s="11">
        <f t="shared" si="35"/>
        <v>0</v>
      </c>
    </row>
    <row r="81" spans="6:60" x14ac:dyDescent="0.2">
      <c r="F81">
        <f t="shared" si="23"/>
        <v>0</v>
      </c>
      <c r="G81">
        <f t="shared" si="24"/>
        <v>0</v>
      </c>
      <c r="H81">
        <f t="shared" si="25"/>
        <v>0</v>
      </c>
      <c r="I81" s="54">
        <f t="shared" si="36"/>
        <v>0</v>
      </c>
      <c r="K81">
        <f t="shared" si="26"/>
        <v>0</v>
      </c>
      <c r="L81">
        <f t="shared" si="37"/>
        <v>0</v>
      </c>
      <c r="M81" s="2">
        <f t="shared" si="27"/>
        <v>0</v>
      </c>
      <c r="T81">
        <f t="shared" si="28"/>
        <v>0</v>
      </c>
      <c r="W81">
        <f t="shared" si="29"/>
        <v>0</v>
      </c>
      <c r="X81">
        <f t="shared" si="30"/>
        <v>0</v>
      </c>
      <c r="AF81">
        <f t="shared" si="38"/>
        <v>0</v>
      </c>
      <c r="AH81">
        <f t="shared" si="39"/>
        <v>0</v>
      </c>
      <c r="AK81">
        <f t="shared" si="40"/>
        <v>0</v>
      </c>
      <c r="AT81" s="53"/>
      <c r="AU81">
        <f t="shared" si="31"/>
        <v>0</v>
      </c>
      <c r="AV81">
        <f t="shared" si="32"/>
        <v>0</v>
      </c>
      <c r="AW81" s="54">
        <f t="shared" si="41"/>
        <v>0</v>
      </c>
      <c r="AX81">
        <f t="shared" si="33"/>
        <v>0</v>
      </c>
      <c r="AY81" s="54"/>
      <c r="AZ81" s="54"/>
      <c r="BA81" s="54"/>
      <c r="BG81">
        <f t="shared" si="34"/>
        <v>0</v>
      </c>
      <c r="BH81" s="11">
        <f t="shared" si="35"/>
        <v>0</v>
      </c>
    </row>
    <row r="82" spans="6:60" x14ac:dyDescent="0.2">
      <c r="F82">
        <f t="shared" si="23"/>
        <v>0</v>
      </c>
      <c r="G82">
        <f t="shared" si="24"/>
        <v>0</v>
      </c>
      <c r="H82">
        <f t="shared" si="25"/>
        <v>0</v>
      </c>
      <c r="I82" s="54">
        <f t="shared" si="36"/>
        <v>0</v>
      </c>
      <c r="K82">
        <f t="shared" si="26"/>
        <v>0</v>
      </c>
      <c r="L82">
        <f t="shared" si="37"/>
        <v>0</v>
      </c>
      <c r="M82" s="2">
        <f t="shared" si="27"/>
        <v>0</v>
      </c>
      <c r="T82">
        <f t="shared" si="28"/>
        <v>0</v>
      </c>
      <c r="W82">
        <f t="shared" si="29"/>
        <v>0</v>
      </c>
      <c r="X82">
        <f t="shared" si="30"/>
        <v>0</v>
      </c>
      <c r="AF82">
        <f t="shared" si="38"/>
        <v>0</v>
      </c>
      <c r="AH82">
        <f t="shared" si="39"/>
        <v>0</v>
      </c>
      <c r="AK82">
        <f t="shared" si="40"/>
        <v>0</v>
      </c>
      <c r="AT82" s="53"/>
      <c r="AU82">
        <f t="shared" si="31"/>
        <v>0</v>
      </c>
      <c r="AV82">
        <f t="shared" si="32"/>
        <v>0</v>
      </c>
      <c r="AW82" s="54">
        <f t="shared" si="41"/>
        <v>0</v>
      </c>
      <c r="AX82">
        <f t="shared" si="33"/>
        <v>0</v>
      </c>
      <c r="AY82" s="54"/>
      <c r="AZ82" s="54"/>
      <c r="BA82" s="54"/>
      <c r="BG82">
        <f t="shared" si="34"/>
        <v>0</v>
      </c>
      <c r="BH82" s="11">
        <f t="shared" si="35"/>
        <v>0</v>
      </c>
    </row>
    <row r="83" spans="6:60" x14ac:dyDescent="0.2">
      <c r="F83">
        <f t="shared" si="23"/>
        <v>0</v>
      </c>
      <c r="G83">
        <f t="shared" si="24"/>
        <v>0</v>
      </c>
      <c r="H83">
        <f t="shared" si="25"/>
        <v>0</v>
      </c>
      <c r="I83" s="54">
        <f t="shared" si="36"/>
        <v>0</v>
      </c>
      <c r="K83">
        <f t="shared" si="26"/>
        <v>0</v>
      </c>
      <c r="L83">
        <f t="shared" si="37"/>
        <v>0</v>
      </c>
      <c r="M83" s="2">
        <f t="shared" si="27"/>
        <v>0</v>
      </c>
      <c r="T83">
        <f t="shared" si="28"/>
        <v>0</v>
      </c>
      <c r="W83">
        <f t="shared" si="29"/>
        <v>0</v>
      </c>
      <c r="X83">
        <f t="shared" si="30"/>
        <v>0</v>
      </c>
      <c r="AF83">
        <f t="shared" si="38"/>
        <v>0</v>
      </c>
      <c r="AH83">
        <f t="shared" si="39"/>
        <v>0</v>
      </c>
      <c r="AK83">
        <f t="shared" si="40"/>
        <v>0</v>
      </c>
      <c r="AT83" s="53"/>
      <c r="AU83">
        <f t="shared" si="31"/>
        <v>0</v>
      </c>
      <c r="AV83">
        <f t="shared" si="32"/>
        <v>0</v>
      </c>
      <c r="AW83" s="54">
        <f t="shared" si="41"/>
        <v>0</v>
      </c>
      <c r="AX83">
        <f t="shared" si="33"/>
        <v>0</v>
      </c>
      <c r="AY83" s="54"/>
      <c r="AZ83" s="54"/>
      <c r="BA83" s="54"/>
      <c r="BG83">
        <f t="shared" si="34"/>
        <v>0</v>
      </c>
      <c r="BH83" s="11">
        <f t="shared" si="35"/>
        <v>0</v>
      </c>
    </row>
    <row r="84" spans="6:60" x14ac:dyDescent="0.2">
      <c r="F84">
        <f t="shared" si="23"/>
        <v>0</v>
      </c>
      <c r="G84">
        <f t="shared" si="24"/>
        <v>0</v>
      </c>
      <c r="H84">
        <f t="shared" si="25"/>
        <v>0</v>
      </c>
      <c r="I84" s="54">
        <f t="shared" si="36"/>
        <v>0</v>
      </c>
      <c r="K84">
        <f t="shared" si="26"/>
        <v>0</v>
      </c>
      <c r="L84">
        <f t="shared" si="37"/>
        <v>0</v>
      </c>
      <c r="M84" s="2">
        <f t="shared" si="27"/>
        <v>0</v>
      </c>
      <c r="T84">
        <f t="shared" si="28"/>
        <v>0</v>
      </c>
      <c r="W84">
        <f t="shared" si="29"/>
        <v>0</v>
      </c>
      <c r="X84">
        <f t="shared" si="30"/>
        <v>0</v>
      </c>
      <c r="AF84">
        <f t="shared" si="38"/>
        <v>0</v>
      </c>
      <c r="AH84">
        <f t="shared" si="39"/>
        <v>0</v>
      </c>
      <c r="AK84">
        <f t="shared" si="40"/>
        <v>0</v>
      </c>
      <c r="AT84" s="53"/>
      <c r="AU84">
        <f t="shared" si="31"/>
        <v>0</v>
      </c>
      <c r="AV84">
        <f t="shared" si="32"/>
        <v>0</v>
      </c>
      <c r="AW84" s="54">
        <f t="shared" si="41"/>
        <v>0</v>
      </c>
      <c r="AX84">
        <f t="shared" si="33"/>
        <v>0</v>
      </c>
      <c r="AY84" s="54"/>
      <c r="AZ84" s="54"/>
      <c r="BA84" s="54"/>
      <c r="BG84">
        <f t="shared" si="34"/>
        <v>0</v>
      </c>
      <c r="BH84" s="11">
        <f t="shared" si="35"/>
        <v>0</v>
      </c>
    </row>
    <row r="85" spans="6:60" x14ac:dyDescent="0.2">
      <c r="F85">
        <f t="shared" si="23"/>
        <v>0</v>
      </c>
      <c r="G85">
        <f t="shared" si="24"/>
        <v>0</v>
      </c>
      <c r="H85">
        <f t="shared" si="25"/>
        <v>0</v>
      </c>
      <c r="I85" s="54">
        <f t="shared" si="36"/>
        <v>0</v>
      </c>
      <c r="K85">
        <f t="shared" si="26"/>
        <v>0</v>
      </c>
      <c r="L85">
        <f t="shared" si="37"/>
        <v>0</v>
      </c>
      <c r="M85" s="2">
        <f t="shared" si="27"/>
        <v>0</v>
      </c>
      <c r="T85">
        <f t="shared" si="28"/>
        <v>0</v>
      </c>
      <c r="W85">
        <f t="shared" si="29"/>
        <v>0</v>
      </c>
      <c r="X85">
        <f t="shared" si="30"/>
        <v>0</v>
      </c>
      <c r="AF85">
        <f t="shared" si="38"/>
        <v>0</v>
      </c>
      <c r="AH85">
        <f t="shared" si="39"/>
        <v>0</v>
      </c>
      <c r="AK85">
        <f t="shared" si="40"/>
        <v>0</v>
      </c>
      <c r="AT85" s="53"/>
      <c r="AU85">
        <f t="shared" si="31"/>
        <v>0</v>
      </c>
      <c r="AV85">
        <f t="shared" si="32"/>
        <v>0</v>
      </c>
      <c r="AW85" s="54">
        <f t="shared" si="41"/>
        <v>0</v>
      </c>
      <c r="AX85">
        <f t="shared" si="33"/>
        <v>0</v>
      </c>
      <c r="AY85" s="54"/>
      <c r="AZ85" s="54"/>
      <c r="BA85" s="54"/>
      <c r="BG85">
        <f t="shared" si="34"/>
        <v>0</v>
      </c>
      <c r="BH85" s="11">
        <f t="shared" si="35"/>
        <v>0</v>
      </c>
    </row>
    <row r="86" spans="6:60" x14ac:dyDescent="0.2">
      <c r="F86">
        <f t="shared" si="23"/>
        <v>0</v>
      </c>
      <c r="G86">
        <f t="shared" si="24"/>
        <v>0</v>
      </c>
      <c r="H86">
        <f t="shared" si="25"/>
        <v>0</v>
      </c>
      <c r="I86" s="54">
        <f t="shared" si="36"/>
        <v>0</v>
      </c>
      <c r="K86">
        <f t="shared" si="26"/>
        <v>0</v>
      </c>
      <c r="L86">
        <f t="shared" si="37"/>
        <v>0</v>
      </c>
      <c r="M86" s="2">
        <f t="shared" si="27"/>
        <v>0</v>
      </c>
      <c r="T86">
        <f t="shared" si="28"/>
        <v>0</v>
      </c>
      <c r="W86">
        <f t="shared" si="29"/>
        <v>0</v>
      </c>
      <c r="X86">
        <f t="shared" si="30"/>
        <v>0</v>
      </c>
      <c r="AF86">
        <f t="shared" si="38"/>
        <v>0</v>
      </c>
      <c r="AH86">
        <f t="shared" si="39"/>
        <v>0</v>
      </c>
      <c r="AK86">
        <f t="shared" si="40"/>
        <v>0</v>
      </c>
      <c r="AT86" s="53"/>
      <c r="AU86">
        <f t="shared" si="31"/>
        <v>0</v>
      </c>
      <c r="AV86">
        <f t="shared" si="32"/>
        <v>0</v>
      </c>
      <c r="AW86" s="54">
        <f t="shared" si="41"/>
        <v>0</v>
      </c>
      <c r="AX86">
        <f t="shared" si="33"/>
        <v>0</v>
      </c>
      <c r="AY86" s="54"/>
      <c r="AZ86" s="54"/>
      <c r="BA86" s="54"/>
      <c r="BG86">
        <f t="shared" si="34"/>
        <v>0</v>
      </c>
      <c r="BH86" s="11">
        <f t="shared" si="35"/>
        <v>0</v>
      </c>
    </row>
    <row r="87" spans="6:60" x14ac:dyDescent="0.2">
      <c r="F87">
        <f t="shared" si="23"/>
        <v>0</v>
      </c>
      <c r="G87">
        <f t="shared" si="24"/>
        <v>0</v>
      </c>
      <c r="H87">
        <f t="shared" si="25"/>
        <v>0</v>
      </c>
      <c r="I87" s="54">
        <f t="shared" si="36"/>
        <v>0</v>
      </c>
      <c r="K87">
        <f t="shared" si="26"/>
        <v>0</v>
      </c>
      <c r="L87">
        <f t="shared" si="37"/>
        <v>0</v>
      </c>
      <c r="M87" s="2">
        <f t="shared" si="27"/>
        <v>0</v>
      </c>
      <c r="T87">
        <f t="shared" si="28"/>
        <v>0</v>
      </c>
      <c r="W87">
        <f t="shared" si="29"/>
        <v>0</v>
      </c>
      <c r="X87">
        <f t="shared" si="30"/>
        <v>0</v>
      </c>
      <c r="AF87">
        <f t="shared" si="38"/>
        <v>0</v>
      </c>
      <c r="AH87">
        <f t="shared" si="39"/>
        <v>0</v>
      </c>
      <c r="AK87">
        <f t="shared" si="40"/>
        <v>0</v>
      </c>
      <c r="AT87" s="53"/>
      <c r="AU87">
        <f t="shared" si="31"/>
        <v>0</v>
      </c>
      <c r="AV87">
        <f t="shared" si="32"/>
        <v>0</v>
      </c>
      <c r="AW87" s="54">
        <f t="shared" si="41"/>
        <v>0</v>
      </c>
      <c r="AX87">
        <f t="shared" si="33"/>
        <v>0</v>
      </c>
      <c r="AY87" s="54"/>
      <c r="AZ87" s="54"/>
      <c r="BA87" s="54"/>
      <c r="BG87">
        <f t="shared" si="34"/>
        <v>0</v>
      </c>
      <c r="BH87" s="11">
        <f t="shared" si="35"/>
        <v>0</v>
      </c>
    </row>
    <row r="88" spans="6:60" x14ac:dyDescent="0.2">
      <c r="F88">
        <f t="shared" si="23"/>
        <v>0</v>
      </c>
      <c r="G88">
        <f t="shared" si="24"/>
        <v>0</v>
      </c>
      <c r="H88">
        <f t="shared" si="25"/>
        <v>0</v>
      </c>
      <c r="I88" s="54">
        <f t="shared" si="36"/>
        <v>0</v>
      </c>
      <c r="K88">
        <f t="shared" si="26"/>
        <v>0</v>
      </c>
      <c r="L88">
        <f t="shared" si="37"/>
        <v>0</v>
      </c>
      <c r="M88" s="2">
        <f t="shared" si="27"/>
        <v>0</v>
      </c>
      <c r="T88">
        <f t="shared" si="28"/>
        <v>0</v>
      </c>
      <c r="W88">
        <f t="shared" si="29"/>
        <v>0</v>
      </c>
      <c r="X88">
        <f t="shared" si="30"/>
        <v>0</v>
      </c>
      <c r="AF88">
        <f t="shared" si="38"/>
        <v>0</v>
      </c>
      <c r="AH88">
        <f t="shared" si="39"/>
        <v>0</v>
      </c>
      <c r="AK88">
        <f t="shared" si="40"/>
        <v>0</v>
      </c>
      <c r="AT88" s="53"/>
      <c r="AU88">
        <f t="shared" si="31"/>
        <v>0</v>
      </c>
      <c r="AV88">
        <f t="shared" si="32"/>
        <v>0</v>
      </c>
      <c r="AW88" s="54">
        <f t="shared" si="41"/>
        <v>0</v>
      </c>
      <c r="AX88">
        <f t="shared" si="33"/>
        <v>0</v>
      </c>
      <c r="AY88" s="54"/>
      <c r="AZ88" s="54"/>
      <c r="BA88" s="54"/>
      <c r="BG88">
        <f t="shared" si="34"/>
        <v>0</v>
      </c>
      <c r="BH88" s="11">
        <f t="shared" si="35"/>
        <v>0</v>
      </c>
    </row>
    <row r="89" spans="6:60" x14ac:dyDescent="0.2">
      <c r="F89">
        <f t="shared" si="23"/>
        <v>0</v>
      </c>
      <c r="G89">
        <f t="shared" si="24"/>
        <v>0</v>
      </c>
      <c r="H89">
        <f t="shared" si="25"/>
        <v>0</v>
      </c>
      <c r="I89" s="54">
        <f t="shared" si="36"/>
        <v>0</v>
      </c>
      <c r="K89">
        <f t="shared" si="26"/>
        <v>0</v>
      </c>
      <c r="L89">
        <f t="shared" si="37"/>
        <v>0</v>
      </c>
      <c r="M89" s="2">
        <f t="shared" si="27"/>
        <v>0</v>
      </c>
      <c r="T89">
        <f t="shared" si="28"/>
        <v>0</v>
      </c>
      <c r="W89">
        <f t="shared" si="29"/>
        <v>0</v>
      </c>
      <c r="X89">
        <f t="shared" si="30"/>
        <v>0</v>
      </c>
      <c r="AF89">
        <f t="shared" si="38"/>
        <v>0</v>
      </c>
      <c r="AH89">
        <f t="shared" si="39"/>
        <v>0</v>
      </c>
      <c r="AK89">
        <f t="shared" si="40"/>
        <v>0</v>
      </c>
      <c r="AU89">
        <f t="shared" si="31"/>
        <v>0</v>
      </c>
      <c r="AV89">
        <f t="shared" si="32"/>
        <v>0</v>
      </c>
      <c r="AW89" s="54">
        <f t="shared" si="41"/>
        <v>0</v>
      </c>
      <c r="AX89">
        <f t="shared" si="33"/>
        <v>0</v>
      </c>
      <c r="AY89" s="54"/>
      <c r="AZ89" s="54"/>
      <c r="BA89" s="54"/>
      <c r="BG89">
        <f t="shared" si="34"/>
        <v>0</v>
      </c>
      <c r="BH89" s="11">
        <f t="shared" si="35"/>
        <v>0</v>
      </c>
    </row>
    <row r="90" spans="6:60" x14ac:dyDescent="0.2">
      <c r="F90">
        <f t="shared" si="23"/>
        <v>0</v>
      </c>
      <c r="G90">
        <f t="shared" si="24"/>
        <v>0</v>
      </c>
      <c r="H90">
        <f t="shared" si="25"/>
        <v>0</v>
      </c>
      <c r="I90" s="54">
        <f t="shared" si="36"/>
        <v>0</v>
      </c>
      <c r="K90">
        <f t="shared" si="26"/>
        <v>0</v>
      </c>
      <c r="L90">
        <f t="shared" si="37"/>
        <v>0</v>
      </c>
      <c r="M90" s="2">
        <f t="shared" si="27"/>
        <v>0</v>
      </c>
      <c r="T90">
        <f t="shared" si="28"/>
        <v>0</v>
      </c>
      <c r="W90">
        <f t="shared" si="29"/>
        <v>0</v>
      </c>
      <c r="X90">
        <f t="shared" si="30"/>
        <v>0</v>
      </c>
      <c r="AF90">
        <f t="shared" si="38"/>
        <v>0</v>
      </c>
      <c r="AH90">
        <f t="shared" si="39"/>
        <v>0</v>
      </c>
      <c r="AK90">
        <f t="shared" si="40"/>
        <v>0</v>
      </c>
      <c r="AU90">
        <f t="shared" si="31"/>
        <v>0</v>
      </c>
      <c r="AV90">
        <f t="shared" si="32"/>
        <v>0</v>
      </c>
      <c r="AW90" s="54">
        <f t="shared" si="41"/>
        <v>0</v>
      </c>
      <c r="AX90">
        <f t="shared" si="33"/>
        <v>0</v>
      </c>
      <c r="AY90" s="54"/>
      <c r="AZ90" s="54"/>
      <c r="BA90" s="54"/>
      <c r="BG90">
        <f t="shared" si="34"/>
        <v>0</v>
      </c>
      <c r="BH90" s="11">
        <f t="shared" si="35"/>
        <v>0</v>
      </c>
    </row>
    <row r="91" spans="6:60" x14ac:dyDescent="0.2">
      <c r="F91">
        <f t="shared" si="23"/>
        <v>0</v>
      </c>
      <c r="G91">
        <f t="shared" si="24"/>
        <v>0</v>
      </c>
      <c r="H91">
        <f t="shared" si="25"/>
        <v>0</v>
      </c>
      <c r="I91" s="54">
        <f t="shared" si="36"/>
        <v>0</v>
      </c>
      <c r="K91">
        <f t="shared" si="26"/>
        <v>0</v>
      </c>
      <c r="L91">
        <f t="shared" si="37"/>
        <v>0</v>
      </c>
      <c r="M91" s="2">
        <f t="shared" si="27"/>
        <v>0</v>
      </c>
      <c r="T91">
        <f t="shared" si="28"/>
        <v>0</v>
      </c>
      <c r="W91">
        <f t="shared" si="29"/>
        <v>0</v>
      </c>
      <c r="X91">
        <f t="shared" si="30"/>
        <v>0</v>
      </c>
      <c r="AF91">
        <f t="shared" si="38"/>
        <v>0</v>
      </c>
      <c r="AH91">
        <f t="shared" si="39"/>
        <v>0</v>
      </c>
      <c r="AK91">
        <f t="shared" si="40"/>
        <v>0</v>
      </c>
      <c r="AU91">
        <f t="shared" si="31"/>
        <v>0</v>
      </c>
      <c r="AV91">
        <f t="shared" si="32"/>
        <v>0</v>
      </c>
      <c r="AW91" s="54">
        <f t="shared" si="41"/>
        <v>0</v>
      </c>
      <c r="AX91">
        <f t="shared" si="33"/>
        <v>0</v>
      </c>
      <c r="AY91" s="54"/>
      <c r="AZ91" s="54"/>
      <c r="BA91" s="54"/>
      <c r="BG91">
        <f t="shared" si="34"/>
        <v>0</v>
      </c>
      <c r="BH91" s="11">
        <f t="shared" si="35"/>
        <v>0</v>
      </c>
    </row>
    <row r="92" spans="6:60" x14ac:dyDescent="0.2">
      <c r="F92">
        <f t="shared" si="23"/>
        <v>0</v>
      </c>
      <c r="G92">
        <f t="shared" si="24"/>
        <v>0</v>
      </c>
      <c r="H92">
        <f t="shared" si="25"/>
        <v>0</v>
      </c>
      <c r="I92" s="54">
        <f t="shared" si="36"/>
        <v>0</v>
      </c>
      <c r="K92">
        <f t="shared" si="26"/>
        <v>0</v>
      </c>
      <c r="L92">
        <f t="shared" si="37"/>
        <v>0</v>
      </c>
      <c r="M92" s="2">
        <f t="shared" si="27"/>
        <v>0</v>
      </c>
      <c r="T92">
        <f t="shared" si="28"/>
        <v>0</v>
      </c>
      <c r="W92">
        <f t="shared" si="29"/>
        <v>0</v>
      </c>
      <c r="X92">
        <f t="shared" si="30"/>
        <v>0</v>
      </c>
      <c r="AF92">
        <f t="shared" si="38"/>
        <v>0</v>
      </c>
      <c r="AH92">
        <f t="shared" si="39"/>
        <v>0</v>
      </c>
      <c r="AK92">
        <f t="shared" si="40"/>
        <v>0</v>
      </c>
      <c r="AU92">
        <f t="shared" si="31"/>
        <v>0</v>
      </c>
      <c r="AV92">
        <f t="shared" si="32"/>
        <v>0</v>
      </c>
      <c r="AW92" s="54">
        <f t="shared" si="41"/>
        <v>0</v>
      </c>
      <c r="AX92">
        <f t="shared" si="33"/>
        <v>0</v>
      </c>
      <c r="AY92" s="54"/>
      <c r="AZ92" s="54"/>
      <c r="BA92" s="54"/>
      <c r="BG92">
        <f t="shared" si="34"/>
        <v>0</v>
      </c>
      <c r="BH92" s="11">
        <f t="shared" si="35"/>
        <v>0</v>
      </c>
    </row>
    <row r="93" spans="6:60" x14ac:dyDescent="0.2">
      <c r="F93">
        <f t="shared" si="23"/>
        <v>0</v>
      </c>
      <c r="G93">
        <f t="shared" si="24"/>
        <v>0</v>
      </c>
      <c r="H93">
        <f t="shared" si="25"/>
        <v>0</v>
      </c>
      <c r="I93" s="54">
        <f t="shared" si="36"/>
        <v>0</v>
      </c>
      <c r="K93">
        <f t="shared" si="26"/>
        <v>0</v>
      </c>
      <c r="L93">
        <f t="shared" si="37"/>
        <v>0</v>
      </c>
      <c r="M93" s="2">
        <f t="shared" si="27"/>
        <v>0</v>
      </c>
      <c r="T93">
        <f t="shared" si="28"/>
        <v>0</v>
      </c>
      <c r="W93">
        <f t="shared" si="29"/>
        <v>0</v>
      </c>
      <c r="X93">
        <f t="shared" si="30"/>
        <v>0</v>
      </c>
      <c r="AF93">
        <f t="shared" si="38"/>
        <v>0</v>
      </c>
      <c r="AH93">
        <f t="shared" si="39"/>
        <v>0</v>
      </c>
      <c r="AK93">
        <f t="shared" si="40"/>
        <v>0</v>
      </c>
      <c r="AU93">
        <f t="shared" si="31"/>
        <v>0</v>
      </c>
      <c r="AV93">
        <f t="shared" si="32"/>
        <v>0</v>
      </c>
      <c r="AW93" s="54">
        <f t="shared" si="41"/>
        <v>0</v>
      </c>
      <c r="AX93">
        <f t="shared" si="33"/>
        <v>0</v>
      </c>
      <c r="AY93" s="54"/>
      <c r="AZ93" s="54"/>
      <c r="BA93" s="54"/>
      <c r="BG93">
        <f t="shared" si="34"/>
        <v>0</v>
      </c>
      <c r="BH93" s="11">
        <f t="shared" si="35"/>
        <v>0</v>
      </c>
    </row>
    <row r="94" spans="6:60" x14ac:dyDescent="0.2">
      <c r="F94">
        <f t="shared" si="23"/>
        <v>0</v>
      </c>
      <c r="G94">
        <f t="shared" si="24"/>
        <v>0</v>
      </c>
      <c r="H94">
        <f t="shared" si="25"/>
        <v>0</v>
      </c>
      <c r="I94" s="54">
        <f t="shared" si="36"/>
        <v>0</v>
      </c>
      <c r="K94">
        <f t="shared" si="26"/>
        <v>0</v>
      </c>
      <c r="L94">
        <f t="shared" si="37"/>
        <v>0</v>
      </c>
      <c r="M94" s="2">
        <f t="shared" si="27"/>
        <v>0</v>
      </c>
      <c r="T94">
        <f t="shared" si="28"/>
        <v>0</v>
      </c>
      <c r="W94">
        <f t="shared" si="29"/>
        <v>0</v>
      </c>
      <c r="X94">
        <f t="shared" si="30"/>
        <v>0</v>
      </c>
      <c r="AF94">
        <f t="shared" si="38"/>
        <v>0</v>
      </c>
      <c r="AH94">
        <f t="shared" si="39"/>
        <v>0</v>
      </c>
      <c r="AK94">
        <f t="shared" si="40"/>
        <v>0</v>
      </c>
      <c r="AU94">
        <f t="shared" si="31"/>
        <v>0</v>
      </c>
      <c r="AV94">
        <f t="shared" si="32"/>
        <v>0</v>
      </c>
      <c r="AW94" s="54">
        <f t="shared" si="41"/>
        <v>0</v>
      </c>
      <c r="AX94">
        <f t="shared" si="33"/>
        <v>0</v>
      </c>
      <c r="AY94" s="54"/>
      <c r="AZ94" s="54"/>
      <c r="BA94" s="54"/>
      <c r="BG94">
        <f t="shared" si="34"/>
        <v>0</v>
      </c>
      <c r="BH94" s="11">
        <f t="shared" si="35"/>
        <v>0</v>
      </c>
    </row>
    <row r="95" spans="6:60" x14ac:dyDescent="0.2">
      <c r="F95">
        <f t="shared" si="23"/>
        <v>0</v>
      </c>
      <c r="G95">
        <f t="shared" si="24"/>
        <v>0</v>
      </c>
      <c r="H95">
        <f t="shared" si="25"/>
        <v>0</v>
      </c>
      <c r="I95" s="54">
        <f t="shared" si="36"/>
        <v>0</v>
      </c>
      <c r="K95">
        <f t="shared" si="26"/>
        <v>0</v>
      </c>
      <c r="L95">
        <f t="shared" si="37"/>
        <v>0</v>
      </c>
      <c r="M95" s="2">
        <f t="shared" si="27"/>
        <v>0</v>
      </c>
      <c r="T95">
        <f t="shared" si="28"/>
        <v>0</v>
      </c>
      <c r="W95">
        <f t="shared" si="29"/>
        <v>0</v>
      </c>
      <c r="X95">
        <f t="shared" si="30"/>
        <v>0</v>
      </c>
      <c r="AF95">
        <f t="shared" si="38"/>
        <v>0</v>
      </c>
      <c r="AH95">
        <f t="shared" si="39"/>
        <v>0</v>
      </c>
      <c r="AK95">
        <f t="shared" si="40"/>
        <v>0</v>
      </c>
      <c r="AU95">
        <f t="shared" si="31"/>
        <v>0</v>
      </c>
      <c r="AV95">
        <f t="shared" si="32"/>
        <v>0</v>
      </c>
      <c r="AW95" s="54">
        <f t="shared" si="41"/>
        <v>0</v>
      </c>
      <c r="AX95">
        <f t="shared" si="33"/>
        <v>0</v>
      </c>
      <c r="AY95" s="54"/>
      <c r="AZ95" s="54"/>
      <c r="BA95" s="54"/>
      <c r="BG95">
        <f t="shared" si="34"/>
        <v>0</v>
      </c>
      <c r="BH95" s="11">
        <f t="shared" si="35"/>
        <v>0</v>
      </c>
    </row>
    <row r="96" spans="6:60" x14ac:dyDescent="0.2">
      <c r="F96">
        <f t="shared" si="23"/>
        <v>0</v>
      </c>
      <c r="G96">
        <f t="shared" si="24"/>
        <v>0</v>
      </c>
      <c r="H96">
        <f t="shared" si="25"/>
        <v>0</v>
      </c>
      <c r="I96" s="54">
        <f t="shared" si="36"/>
        <v>0</v>
      </c>
      <c r="K96">
        <f t="shared" si="26"/>
        <v>0</v>
      </c>
      <c r="L96">
        <f t="shared" si="37"/>
        <v>0</v>
      </c>
      <c r="M96" s="2">
        <f t="shared" si="27"/>
        <v>0</v>
      </c>
      <c r="T96">
        <f t="shared" si="28"/>
        <v>0</v>
      </c>
      <c r="W96">
        <f t="shared" si="29"/>
        <v>0</v>
      </c>
      <c r="X96">
        <f t="shared" si="30"/>
        <v>0</v>
      </c>
      <c r="AF96">
        <f t="shared" si="38"/>
        <v>0</v>
      </c>
      <c r="AH96">
        <f t="shared" si="39"/>
        <v>0</v>
      </c>
      <c r="AK96">
        <f t="shared" si="40"/>
        <v>0</v>
      </c>
      <c r="AU96">
        <f t="shared" si="31"/>
        <v>0</v>
      </c>
      <c r="AV96">
        <f t="shared" si="32"/>
        <v>0</v>
      </c>
      <c r="AW96" s="54">
        <f t="shared" si="41"/>
        <v>0</v>
      </c>
      <c r="AX96">
        <f t="shared" si="33"/>
        <v>0</v>
      </c>
      <c r="AY96" s="54"/>
      <c r="AZ96" s="54"/>
      <c r="BA96" s="54"/>
      <c r="BG96">
        <f t="shared" si="34"/>
        <v>0</v>
      </c>
      <c r="BH96" s="11">
        <f t="shared" si="35"/>
        <v>0</v>
      </c>
    </row>
    <row r="97" spans="6:60" x14ac:dyDescent="0.2">
      <c r="F97">
        <f t="shared" si="23"/>
        <v>0</v>
      </c>
      <c r="G97">
        <f t="shared" si="24"/>
        <v>0</v>
      </c>
      <c r="H97">
        <f t="shared" si="25"/>
        <v>0</v>
      </c>
      <c r="I97" s="54">
        <f t="shared" si="36"/>
        <v>0</v>
      </c>
      <c r="K97">
        <f t="shared" si="26"/>
        <v>0</v>
      </c>
      <c r="L97">
        <f t="shared" si="37"/>
        <v>0</v>
      </c>
      <c r="M97" s="2">
        <f t="shared" si="27"/>
        <v>0</v>
      </c>
      <c r="T97">
        <f t="shared" si="28"/>
        <v>0</v>
      </c>
      <c r="W97">
        <f t="shared" si="29"/>
        <v>0</v>
      </c>
      <c r="X97">
        <f t="shared" si="30"/>
        <v>0</v>
      </c>
      <c r="AF97">
        <f t="shared" si="38"/>
        <v>0</v>
      </c>
      <c r="AH97">
        <f t="shared" si="39"/>
        <v>0</v>
      </c>
      <c r="AK97">
        <f t="shared" si="40"/>
        <v>0</v>
      </c>
      <c r="AU97">
        <f t="shared" si="31"/>
        <v>0</v>
      </c>
      <c r="AV97">
        <f t="shared" si="32"/>
        <v>0</v>
      </c>
      <c r="AW97" s="54">
        <f t="shared" si="41"/>
        <v>0</v>
      </c>
      <c r="AX97">
        <f t="shared" si="33"/>
        <v>0</v>
      </c>
      <c r="AY97" s="54"/>
      <c r="AZ97" s="54"/>
      <c r="BA97" s="54"/>
      <c r="BG97">
        <f t="shared" si="34"/>
        <v>0</v>
      </c>
      <c r="BH97" s="11">
        <f t="shared" si="35"/>
        <v>0</v>
      </c>
    </row>
    <row r="98" spans="6:60" x14ac:dyDescent="0.2">
      <c r="F98">
        <f t="shared" si="23"/>
        <v>0</v>
      </c>
      <c r="G98">
        <f t="shared" si="24"/>
        <v>0</v>
      </c>
      <c r="H98">
        <f t="shared" si="25"/>
        <v>0</v>
      </c>
      <c r="I98" s="54">
        <f t="shared" si="36"/>
        <v>0</v>
      </c>
      <c r="K98">
        <f t="shared" si="26"/>
        <v>0</v>
      </c>
      <c r="L98">
        <f t="shared" si="37"/>
        <v>0</v>
      </c>
      <c r="M98" s="2">
        <f t="shared" si="27"/>
        <v>0</v>
      </c>
      <c r="T98">
        <f t="shared" si="28"/>
        <v>0</v>
      </c>
      <c r="W98">
        <f t="shared" si="29"/>
        <v>0</v>
      </c>
      <c r="X98">
        <f t="shared" si="30"/>
        <v>0</v>
      </c>
      <c r="AF98">
        <f t="shared" si="38"/>
        <v>0</v>
      </c>
      <c r="AH98">
        <f t="shared" si="39"/>
        <v>0</v>
      </c>
      <c r="AK98">
        <f t="shared" si="40"/>
        <v>0</v>
      </c>
      <c r="AU98">
        <f t="shared" si="31"/>
        <v>0</v>
      </c>
      <c r="AV98">
        <f t="shared" si="32"/>
        <v>0</v>
      </c>
      <c r="AW98" s="54">
        <f t="shared" si="41"/>
        <v>0</v>
      </c>
      <c r="AX98">
        <f t="shared" si="33"/>
        <v>0</v>
      </c>
      <c r="AY98" s="54"/>
      <c r="AZ98" s="54"/>
      <c r="BA98" s="54"/>
      <c r="BG98">
        <f t="shared" si="34"/>
        <v>0</v>
      </c>
      <c r="BH98" s="11">
        <f t="shared" si="35"/>
        <v>0</v>
      </c>
    </row>
    <row r="99" spans="6:60" x14ac:dyDescent="0.2">
      <c r="F99">
        <f t="shared" si="23"/>
        <v>0</v>
      </c>
      <c r="G99">
        <f t="shared" si="24"/>
        <v>0</v>
      </c>
      <c r="H99">
        <f t="shared" si="25"/>
        <v>0</v>
      </c>
      <c r="I99" s="54">
        <f t="shared" si="36"/>
        <v>0</v>
      </c>
      <c r="K99">
        <f t="shared" si="26"/>
        <v>0</v>
      </c>
      <c r="L99">
        <f t="shared" si="37"/>
        <v>0</v>
      </c>
      <c r="M99" s="2">
        <f t="shared" si="27"/>
        <v>0</v>
      </c>
      <c r="T99">
        <f t="shared" si="28"/>
        <v>0</v>
      </c>
      <c r="W99">
        <f t="shared" si="29"/>
        <v>0</v>
      </c>
      <c r="X99">
        <f t="shared" si="30"/>
        <v>0</v>
      </c>
      <c r="AF99">
        <f t="shared" si="38"/>
        <v>0</v>
      </c>
      <c r="AH99">
        <f t="shared" si="39"/>
        <v>0</v>
      </c>
      <c r="AK99">
        <f t="shared" si="40"/>
        <v>0</v>
      </c>
      <c r="AU99">
        <f t="shared" si="31"/>
        <v>0</v>
      </c>
      <c r="AV99">
        <f t="shared" si="32"/>
        <v>0</v>
      </c>
      <c r="AW99" s="54">
        <f t="shared" si="41"/>
        <v>0</v>
      </c>
      <c r="AX99">
        <f t="shared" si="33"/>
        <v>0</v>
      </c>
      <c r="BG99">
        <f t="shared" si="34"/>
        <v>0</v>
      </c>
      <c r="BH99" s="11">
        <f t="shared" si="35"/>
        <v>0</v>
      </c>
    </row>
    <row r="100" spans="6:60" x14ac:dyDescent="0.2">
      <c r="F100">
        <f t="shared" si="23"/>
        <v>0</v>
      </c>
      <c r="G100">
        <f t="shared" si="24"/>
        <v>0</v>
      </c>
      <c r="H100">
        <f t="shared" si="25"/>
        <v>0</v>
      </c>
      <c r="I100" s="54">
        <f t="shared" si="36"/>
        <v>0</v>
      </c>
      <c r="K100">
        <f t="shared" si="26"/>
        <v>0</v>
      </c>
      <c r="L100">
        <f t="shared" si="37"/>
        <v>0</v>
      </c>
      <c r="M100" s="2">
        <f t="shared" si="27"/>
        <v>0</v>
      </c>
      <c r="T100">
        <f t="shared" si="28"/>
        <v>0</v>
      </c>
      <c r="W100">
        <f t="shared" si="29"/>
        <v>0</v>
      </c>
      <c r="X100">
        <f t="shared" si="30"/>
        <v>0</v>
      </c>
      <c r="AF100">
        <f t="shared" si="38"/>
        <v>0</v>
      </c>
      <c r="AH100">
        <f t="shared" si="39"/>
        <v>0</v>
      </c>
      <c r="AK100">
        <f t="shared" si="40"/>
        <v>0</v>
      </c>
      <c r="AU100">
        <f t="shared" si="31"/>
        <v>0</v>
      </c>
      <c r="AV100">
        <f t="shared" si="32"/>
        <v>0</v>
      </c>
      <c r="AW100" s="54">
        <f t="shared" si="41"/>
        <v>0</v>
      </c>
      <c r="AX100">
        <f t="shared" si="33"/>
        <v>0</v>
      </c>
      <c r="BG100">
        <f t="shared" si="34"/>
        <v>0</v>
      </c>
      <c r="BH100" s="11">
        <f t="shared" si="35"/>
        <v>0</v>
      </c>
    </row>
    <row r="101" spans="6:60" x14ac:dyDescent="0.2">
      <c r="F101">
        <f t="shared" si="23"/>
        <v>0</v>
      </c>
      <c r="G101">
        <f t="shared" si="24"/>
        <v>0</v>
      </c>
      <c r="H101">
        <f t="shared" si="25"/>
        <v>0</v>
      </c>
      <c r="I101" s="54">
        <f t="shared" si="36"/>
        <v>0</v>
      </c>
      <c r="K101">
        <f t="shared" si="26"/>
        <v>0</v>
      </c>
      <c r="L101">
        <f t="shared" si="37"/>
        <v>0</v>
      </c>
      <c r="M101" s="2">
        <f t="shared" si="27"/>
        <v>0</v>
      </c>
      <c r="T101">
        <f t="shared" si="28"/>
        <v>0</v>
      </c>
      <c r="W101">
        <f t="shared" si="29"/>
        <v>0</v>
      </c>
      <c r="X101">
        <f t="shared" si="30"/>
        <v>0</v>
      </c>
      <c r="AF101">
        <f t="shared" si="38"/>
        <v>0</v>
      </c>
      <c r="AH101">
        <f t="shared" si="39"/>
        <v>0</v>
      </c>
      <c r="AK101">
        <f t="shared" si="40"/>
        <v>0</v>
      </c>
      <c r="AU101">
        <f t="shared" si="31"/>
        <v>0</v>
      </c>
      <c r="AV101">
        <f t="shared" si="32"/>
        <v>0</v>
      </c>
      <c r="AW101" s="54">
        <f t="shared" si="41"/>
        <v>0</v>
      </c>
      <c r="AX101">
        <f t="shared" si="33"/>
        <v>0</v>
      </c>
      <c r="BG101">
        <f t="shared" si="34"/>
        <v>0</v>
      </c>
      <c r="BH101" s="11">
        <f t="shared" si="35"/>
        <v>0</v>
      </c>
    </row>
    <row r="102" spans="6:60" x14ac:dyDescent="0.2">
      <c r="F102">
        <f t="shared" si="23"/>
        <v>0</v>
      </c>
      <c r="G102">
        <f t="shared" si="24"/>
        <v>0</v>
      </c>
      <c r="H102">
        <f t="shared" si="25"/>
        <v>0</v>
      </c>
      <c r="I102" s="54">
        <f t="shared" si="36"/>
        <v>0</v>
      </c>
      <c r="K102">
        <f t="shared" si="26"/>
        <v>0</v>
      </c>
      <c r="L102">
        <f t="shared" si="37"/>
        <v>0</v>
      </c>
      <c r="M102" s="2">
        <f t="shared" si="27"/>
        <v>0</v>
      </c>
      <c r="T102">
        <f t="shared" si="28"/>
        <v>0</v>
      </c>
      <c r="W102">
        <f t="shared" si="29"/>
        <v>0</v>
      </c>
      <c r="X102">
        <f t="shared" si="30"/>
        <v>0</v>
      </c>
      <c r="AF102">
        <f t="shared" si="38"/>
        <v>0</v>
      </c>
      <c r="AH102">
        <f t="shared" si="39"/>
        <v>0</v>
      </c>
      <c r="AK102">
        <f t="shared" si="40"/>
        <v>0</v>
      </c>
      <c r="AU102">
        <f t="shared" si="31"/>
        <v>0</v>
      </c>
      <c r="AV102">
        <f t="shared" si="32"/>
        <v>0</v>
      </c>
      <c r="AW102" s="54">
        <f t="shared" si="41"/>
        <v>0</v>
      </c>
      <c r="AX102">
        <f t="shared" si="33"/>
        <v>0</v>
      </c>
      <c r="BG102">
        <f t="shared" si="34"/>
        <v>0</v>
      </c>
      <c r="BH102" s="11">
        <f t="shared" si="35"/>
        <v>0</v>
      </c>
    </row>
  </sheetData>
  <conditionalFormatting sqref="V4:V102">
    <cfRule type="cellIs" dxfId="3159" priority="97" operator="equal">
      <formula>0</formula>
    </cfRule>
  </conditionalFormatting>
  <conditionalFormatting sqref="V4:V102">
    <cfRule type="cellIs" dxfId="3158" priority="96" operator="equal">
      <formula>1</formula>
    </cfRule>
  </conditionalFormatting>
  <conditionalFormatting sqref="F4:F102">
    <cfRule type="cellIs" dxfId="3157" priority="83" operator="greaterThanOrEqual">
      <formula>2</formula>
    </cfRule>
    <cfRule type="cellIs" dxfId="3156" priority="84" operator="equal">
      <formula>1</formula>
    </cfRule>
    <cfRule type="cellIs" dxfId="3155" priority="95" operator="equal">
      <formula>0</formula>
    </cfRule>
  </conditionalFormatting>
  <conditionalFormatting sqref="G4:G102">
    <cfRule type="cellIs" dxfId="3154" priority="80" operator="greaterThan">
      <formula>20</formula>
    </cfRule>
    <cfRule type="cellIs" dxfId="3153" priority="81" operator="between">
      <formula>16</formula>
      <formula>20</formula>
    </cfRule>
    <cfRule type="cellIs" dxfId="3152" priority="82" operator="between">
      <formula>5</formula>
      <formula>15</formula>
    </cfRule>
    <cfRule type="cellIs" dxfId="3151" priority="94" operator="lessThan">
      <formula>5</formula>
    </cfRule>
  </conditionalFormatting>
  <conditionalFormatting sqref="AU4:AU102">
    <cfRule type="colorScale" priority="90">
      <colorScale>
        <cfvo type="num" val="0"/>
        <cfvo type="num" val="65"/>
        <cfvo type="num" val="100"/>
        <color rgb="FFFFCCCC"/>
        <color rgb="FFFFEB84"/>
        <color theme="9" tint="0.39997558519241921"/>
      </colorScale>
    </cfRule>
  </conditionalFormatting>
  <conditionalFormatting sqref="AV4:AX102">
    <cfRule type="colorScale" priority="89">
      <colorScale>
        <cfvo type="num" val="0"/>
        <cfvo type="num" val="8"/>
        <cfvo type="num" val="15"/>
        <color theme="9" tint="0.39997558519241921"/>
        <color rgb="FFFFEB84"/>
        <color rgb="FFFFCCCC"/>
      </colorScale>
    </cfRule>
  </conditionalFormatting>
  <conditionalFormatting sqref="AU2">
    <cfRule type="colorScale" priority="88">
      <colorScale>
        <cfvo type="num" val="0"/>
        <cfvo type="num" val="65"/>
        <cfvo type="num" val="100"/>
        <color rgb="FFFFCCCC"/>
        <color rgb="FFFFEB84"/>
        <color theme="9" tint="0.39997558519241921"/>
      </colorScale>
    </cfRule>
  </conditionalFormatting>
  <conditionalFormatting sqref="AV2">
    <cfRule type="colorScale" priority="87">
      <colorScale>
        <cfvo type="num" val="0"/>
        <cfvo type="num" val="8"/>
        <cfvo type="num" val="13"/>
        <color theme="9" tint="0.39997558519241921"/>
        <color rgb="FFFFEB84"/>
        <color rgb="FFFFCCCC"/>
      </colorScale>
    </cfRule>
  </conditionalFormatting>
  <conditionalFormatting sqref="AW2">
    <cfRule type="colorScale" priority="86">
      <colorScale>
        <cfvo type="num" val="0"/>
        <cfvo type="num" val="8"/>
        <cfvo type="num" val="13"/>
        <color theme="9" tint="0.39997558519241921"/>
        <color rgb="FFFFEB84"/>
        <color rgb="FFFFCCCC"/>
      </colorScale>
    </cfRule>
  </conditionalFormatting>
  <conditionalFormatting sqref="AX2">
    <cfRule type="colorScale" priority="85">
      <colorScale>
        <cfvo type="num" val="0"/>
        <cfvo type="num" val="8"/>
        <cfvo type="num" val="13"/>
        <color theme="9" tint="0.39997558519241921"/>
        <color rgb="FFFFEB84"/>
        <color rgb="FFFFCCCC"/>
      </colorScale>
    </cfRule>
  </conditionalFormatting>
  <conditionalFormatting sqref="N33:N102">
    <cfRule type="cellIs" dxfId="3150" priority="78" operator="equal">
      <formula>1</formula>
    </cfRule>
    <cfRule type="cellIs" dxfId="3149" priority="79" operator="notEqual">
      <formula>1</formula>
    </cfRule>
  </conditionalFormatting>
  <conditionalFormatting sqref="L2:M2 O2:AE2 AG2:AT2 AY2:BA2">
    <cfRule type="colorScale" priority="75">
      <colorScale>
        <cfvo type="num" val="0"/>
        <cfvo type="num" val="50"/>
        <cfvo type="num" val="100"/>
        <color rgb="FFFFCCCC"/>
        <color rgb="FFFFEB84"/>
        <color theme="9" tint="0.39997558519241921"/>
      </colorScale>
    </cfRule>
  </conditionalFormatting>
  <conditionalFormatting sqref="BM2">
    <cfRule type="colorScale" priority="74">
      <colorScale>
        <cfvo type="num" val="0"/>
        <cfvo type="num" val="50"/>
        <cfvo type="num" val="100"/>
        <color rgb="FFFFCCCC"/>
        <color rgb="FFFFEB84"/>
        <color theme="9" tint="0.39997558519241921"/>
      </colorScale>
    </cfRule>
  </conditionalFormatting>
  <conditionalFormatting sqref="BG34:BG102">
    <cfRule type="cellIs" dxfId="3148" priority="72" operator="greaterThanOrEqual">
      <formula>208</formula>
    </cfRule>
    <cfRule type="cellIs" dxfId="3147" priority="73" operator="lessThan">
      <formula>208</formula>
    </cfRule>
  </conditionalFormatting>
  <conditionalFormatting sqref="BG2">
    <cfRule type="cellIs" dxfId="3146" priority="70" operator="greaterThanOrEqual">
      <formula>208</formula>
    </cfRule>
    <cfRule type="cellIs" dxfId="3145" priority="71" operator="lessThan">
      <formula>208</formula>
    </cfRule>
  </conditionalFormatting>
  <conditionalFormatting sqref="BB2 BC4:BF4 BB4:BB102 BC6:BF102">
    <cfRule type="cellIs" dxfId="3144" priority="67" operator="greaterThanOrEqual">
      <formula>9</formula>
    </cfRule>
    <cfRule type="cellIs" dxfId="3143" priority="68" operator="between">
      <formula>7</formula>
      <formula>9</formula>
    </cfRule>
    <cfRule type="cellIs" dxfId="3142" priority="69" operator="lessThan">
      <formula>7</formula>
    </cfRule>
  </conditionalFormatting>
  <conditionalFormatting sqref="BC4">
    <cfRule type="colorScale" priority="66">
      <colorScale>
        <cfvo type="num" val="0"/>
        <cfvo type="percentile" val="8"/>
        <cfvo type="num" val="15"/>
        <color theme="9" tint="0.39997558519241921"/>
        <color rgb="FFFFEB84"/>
        <color rgb="FFFFCCCC"/>
      </colorScale>
    </cfRule>
  </conditionalFormatting>
  <conditionalFormatting sqref="BD4">
    <cfRule type="colorScale" priority="65">
      <colorScale>
        <cfvo type="num" val="0"/>
        <cfvo type="percentile" val="8"/>
        <cfvo type="num" val="15"/>
        <color theme="9" tint="0.39997558519241921"/>
        <color rgb="FFFFEB84"/>
        <color rgb="FFFFCCCC"/>
      </colorScale>
    </cfRule>
  </conditionalFormatting>
  <conditionalFormatting sqref="BE4">
    <cfRule type="colorScale" priority="64">
      <colorScale>
        <cfvo type="num" val="0"/>
        <cfvo type="percentile" val="8"/>
        <cfvo type="num" val="15"/>
        <color theme="9" tint="0.39997558519241921"/>
        <color rgb="FFFFEB84"/>
        <color rgb="FFFFCCCC"/>
      </colorScale>
    </cfRule>
  </conditionalFormatting>
  <conditionalFormatting sqref="BF4">
    <cfRule type="colorScale" priority="63">
      <colorScale>
        <cfvo type="num" val="0"/>
        <cfvo type="percentile" val="8"/>
        <cfvo type="num" val="15"/>
        <color theme="9" tint="0.39997558519241921"/>
        <color rgb="FFFFEB84"/>
        <color rgb="FFFFCCCC"/>
      </colorScale>
    </cfRule>
  </conditionalFormatting>
  <conditionalFormatting sqref="BC2:BF2">
    <cfRule type="cellIs" dxfId="3141" priority="60" operator="greaterThanOrEqual">
      <formula>9</formula>
    </cfRule>
    <cfRule type="cellIs" dxfId="3140" priority="61" operator="between">
      <formula>7</formula>
      <formula>9</formula>
    </cfRule>
    <cfRule type="cellIs" dxfId="3139" priority="62" operator="lessThan">
      <formula>7</formula>
    </cfRule>
  </conditionalFormatting>
  <conditionalFormatting sqref="BC5:BF5">
    <cfRule type="cellIs" dxfId="3138" priority="57" operator="greaterThanOrEqual">
      <formula>9</formula>
    </cfRule>
    <cfRule type="cellIs" dxfId="3137" priority="58" operator="between">
      <formula>7</formula>
      <formula>9</formula>
    </cfRule>
    <cfRule type="cellIs" dxfId="3136" priority="59" operator="lessThan">
      <formula>7</formula>
    </cfRule>
  </conditionalFormatting>
  <conditionalFormatting sqref="N29:N32">
    <cfRule type="cellIs" dxfId="3135" priority="40" operator="equal">
      <formula>1</formula>
    </cfRule>
    <cfRule type="cellIs" dxfId="3134" priority="41" operator="notEqual">
      <formula>1</formula>
    </cfRule>
  </conditionalFormatting>
  <conditionalFormatting sqref="N4:N28">
    <cfRule type="cellIs" dxfId="3133" priority="36" operator="equal">
      <formula>1</formula>
    </cfRule>
    <cfRule type="cellIs" dxfId="3132" priority="37" operator="notEqual">
      <formula>1</formula>
    </cfRule>
  </conditionalFormatting>
  <conditionalFormatting sqref="BG4:BG33">
    <cfRule type="cellIs" dxfId="3131" priority="18" operator="greaterThanOrEqual">
      <formula>208</formula>
    </cfRule>
    <cfRule type="cellIs" dxfId="3130" priority="19" operator="lessThan">
      <formula>208</formula>
    </cfRule>
  </conditionalFormatting>
  <conditionalFormatting sqref="D4:E102 W4:AE102 AY4:BA102 AG4:AT102 O4:U102">
    <cfRule type="cellIs" dxfId="3129" priority="5" operator="equal">
      <formula>0</formula>
    </cfRule>
  </conditionalFormatting>
  <conditionalFormatting sqref="D4:E102 W4:AE102 AY4:BA102 AG4:AT102 O4:U102">
    <cfRule type="cellIs" dxfId="3128" priority="4" operator="equal">
      <formula>1</formula>
    </cfRule>
  </conditionalFormatting>
  <conditionalFormatting sqref="AF4:AF102">
    <cfRule type="cellIs" dxfId="3127" priority="3" operator="equal">
      <formula>0</formula>
    </cfRule>
  </conditionalFormatting>
  <conditionalFormatting sqref="N2">
    <cfRule type="colorScale" priority="1">
      <colorScale>
        <cfvo type="num" val="0"/>
        <cfvo type="num" val="0.5"/>
        <cfvo type="num" val="1"/>
        <color rgb="FFFFCCCC"/>
        <color rgb="FFFFEB84"/>
        <color theme="9" tint="0.39997558519241921"/>
      </colorScale>
    </cfRule>
  </conditionalFormatting>
  <dataValidations count="2">
    <dataValidation type="time" operator="greaterThanOrEqual" allowBlank="1" showInputMessage="1" showErrorMessage="1" sqref="BH2 BH4:BH102" xr:uid="{00000000-0002-0000-1000-000000000000}">
      <formula1>0</formula1>
    </dataValidation>
    <dataValidation type="whole" allowBlank="1" showInputMessage="1" showErrorMessage="1" sqref="AY4:BA102 Y4:AE102 AG4:AT102 D4:E102 Q34:Q102 O4:P102 R4:V102" xr:uid="{00000000-0002-0000-10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18">
    <pageSetUpPr fitToPage="1"/>
  </sheetPr>
  <dimension ref="A1:BO103"/>
  <sheetViews>
    <sheetView topLeftCell="A29" zoomScaleNormal="100" workbookViewId="0">
      <pane xSplit="2" topLeftCell="D1" activePane="topRight" state="frozen"/>
      <selection pane="topRight" activeCell="B29" sqref="B1:B1048576"/>
    </sheetView>
  </sheetViews>
  <sheetFormatPr baseColWidth="10" defaultColWidth="9.1640625" defaultRowHeight="15" x14ac:dyDescent="0.2"/>
  <cols>
    <col min="1" max="1" width="5.5" customWidth="1"/>
    <col min="2" max="2" width="34.1640625" style="240" customWidth="1"/>
    <col min="3" max="3" width="18.1640625" style="3" bestFit="1" customWidth="1"/>
    <col min="4" max="4" width="3.6640625" bestFit="1" customWidth="1"/>
    <col min="5" max="5" width="4.33203125" bestFit="1" customWidth="1"/>
    <col min="6" max="6" width="3.6640625" bestFit="1" customWidth="1"/>
    <col min="7" max="8" width="5" bestFit="1" customWidth="1"/>
    <col min="9" max="9" width="3.83203125" customWidth="1"/>
    <col min="10" max="10" width="5" bestFit="1" customWidth="1"/>
    <col min="11" max="11" width="3.6640625" customWidth="1"/>
    <col min="12" max="12" width="4.33203125" customWidth="1"/>
    <col min="13" max="13" width="3.83203125" customWidth="1"/>
    <col min="14" max="21" width="3.6640625" bestFit="1" customWidth="1"/>
    <col min="22" max="22" width="4" bestFit="1" customWidth="1"/>
    <col min="23" max="37" width="3.6640625" bestFit="1" customWidth="1"/>
    <col min="38" max="46" width="3.6640625" customWidth="1"/>
    <col min="47" max="47" width="6.5" customWidth="1"/>
    <col min="48" max="48" width="5.33203125" customWidth="1"/>
    <col min="49" max="49" width="9.33203125" customWidth="1"/>
    <col min="50" max="53" width="3.6640625" customWidth="1"/>
    <col min="54" max="55" width="3.6640625" bestFit="1" customWidth="1"/>
    <col min="56" max="57" width="3.6640625" customWidth="1"/>
    <col min="58" max="58" width="3.6640625" bestFit="1" customWidth="1"/>
    <col min="59" max="59" width="4"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13" t="s">
        <v>103</v>
      </c>
      <c r="C2" s="13">
        <f>COUNTA(A4:A103)</f>
        <v>31</v>
      </c>
      <c r="D2" s="13">
        <f>SUM(F4:F103)</f>
        <v>31</v>
      </c>
      <c r="E2" s="13">
        <f>SUM(G4:G103)</f>
        <v>614</v>
      </c>
      <c r="F2" s="13">
        <f>IF(D2=0,0,E2/D2)</f>
        <v>19.806451612903224</v>
      </c>
      <c r="G2" s="13">
        <f>SUM(I4:I103)</f>
        <v>3421</v>
      </c>
      <c r="H2" s="13">
        <f>SUM(J4:J103)</f>
        <v>1117</v>
      </c>
      <c r="I2" s="13">
        <f>IF(E2=0,0,H2/E2)</f>
        <v>1.8192182410423452</v>
      </c>
      <c r="J2" s="13">
        <f>SUM(L4:L103)</f>
        <v>3359</v>
      </c>
      <c r="K2" s="13">
        <f>IF(E2=0,0,J2/E2)</f>
        <v>5.4706840390879483</v>
      </c>
      <c r="L2" s="13">
        <f>IF($C$2=0,0,COUNTIF(D4:D103,1)/$C$2*100)</f>
        <v>100</v>
      </c>
      <c r="M2" s="13">
        <f>IF($C$2=0,0,COUNTIF(E4:E103,1)/$C$2*100)</f>
        <v>100</v>
      </c>
      <c r="N2" s="17">
        <f>IF($C$2=0,0,SUM(N4:N103)/$C$2*100)</f>
        <v>70.967741935483872</v>
      </c>
      <c r="O2" s="13">
        <f>IF($C$2=0,0,COUNTIF(O4:O103,1)/$C$2*100)</f>
        <v>93.548387096774192</v>
      </c>
      <c r="P2" s="13">
        <f>IF($C$2=0,0,COUNTIF(P4:P103,1)/$C$2*100)</f>
        <v>96.774193548387103</v>
      </c>
      <c r="Q2" s="13">
        <f>IF($C$2=0,0,COUNTIF(Q4:Q103,1)/$C$2*100)</f>
        <v>77.41935483870968</v>
      </c>
      <c r="R2" s="13">
        <f>IF($C$2=0,0,COUNTIF(R4:R103,1)/$C$2*100)</f>
        <v>93.548387096774192</v>
      </c>
      <c r="S2" s="13">
        <f t="shared" ref="S2:AT2" si="0">IF($C$2=0,0,COUNTIF(S4:S103,1)/$C$2*100)</f>
        <v>100</v>
      </c>
      <c r="T2" s="13">
        <f t="shared" si="0"/>
        <v>74.193548387096769</v>
      </c>
      <c r="U2" s="13">
        <f>IF($C$2=0,0,COUNTIF(U4:U103,1)/$C$2*100)</f>
        <v>100</v>
      </c>
      <c r="V2" s="13">
        <f>IF(COUNTIF(U4:U102,0)=0,100,(COUNTIFS(V4:V102,1,U4:U102,0)/COUNTIF(U4:U102,0))*100)</f>
        <v>100</v>
      </c>
      <c r="W2" s="13">
        <f t="shared" si="0"/>
        <v>74.193548387096769</v>
      </c>
      <c r="X2" s="13">
        <f t="shared" si="0"/>
        <v>100</v>
      </c>
      <c r="Y2" s="13">
        <f t="shared" si="0"/>
        <v>67.741935483870961</v>
      </c>
      <c r="Z2" s="13">
        <f t="shared" si="0"/>
        <v>93.548387096774192</v>
      </c>
      <c r="AA2" s="13">
        <f t="shared" si="0"/>
        <v>87.096774193548384</v>
      </c>
      <c r="AB2" s="13">
        <f>IF($C$2=0,0,COUNTIF(AB4:AB103,1)/$C$2*100)</f>
        <v>100</v>
      </c>
      <c r="AC2" s="13">
        <f t="shared" si="0"/>
        <v>100</v>
      </c>
      <c r="AD2" s="13">
        <f>IF($C$2=0,0,COUNTIF(AD4:AD103,1)/$C$2*100)</f>
        <v>100</v>
      </c>
      <c r="AE2" s="13">
        <f t="shared" si="0"/>
        <v>100</v>
      </c>
      <c r="AF2" s="13">
        <f>SUM(AF4:AF103)</f>
        <v>62</v>
      </c>
      <c r="AG2" s="13">
        <f t="shared" si="0"/>
        <v>93.548387096774192</v>
      </c>
      <c r="AH2" s="13">
        <f t="shared" si="0"/>
        <v>96.774193548387103</v>
      </c>
      <c r="AI2" s="13">
        <f t="shared" si="0"/>
        <v>29.032258064516132</v>
      </c>
      <c r="AJ2" s="13">
        <f t="shared" si="0"/>
        <v>100</v>
      </c>
      <c r="AK2" s="13">
        <f t="shared" si="0"/>
        <v>96.774193548387103</v>
      </c>
      <c r="AL2" s="13">
        <f>IF($C$2=0,0,COUNTIF(AL4:AL103,1)/$C$2*100)</f>
        <v>100</v>
      </c>
      <c r="AM2" s="13">
        <f t="shared" si="0"/>
        <v>90.322580645161281</v>
      </c>
      <c r="AN2" s="13">
        <f>IF($C$2=0,0,COUNTIF(AN4:AN103,1)/$C$2*100)</f>
        <v>90.322580645161281</v>
      </c>
      <c r="AO2" s="13">
        <f t="shared" si="0"/>
        <v>96.774193548387103</v>
      </c>
      <c r="AP2" s="13">
        <f t="shared" si="0"/>
        <v>100</v>
      </c>
      <c r="AQ2" s="13">
        <f t="shared" si="0"/>
        <v>100</v>
      </c>
      <c r="AR2" s="13">
        <f t="shared" si="0"/>
        <v>100</v>
      </c>
      <c r="AS2" s="13">
        <f t="shared" si="0"/>
        <v>90.322580645161281</v>
      </c>
      <c r="AT2" s="13">
        <f t="shared" si="0"/>
        <v>93.548387096774192</v>
      </c>
      <c r="AU2" s="14">
        <f>IF(E2=0,0,(206.835-(84.6*(I2))-(1.015*(F2))))</f>
        <v>32.825588420720855</v>
      </c>
      <c r="AV2" s="14">
        <f>IF(E2=0,0,(0.39*F2)+(11.8*I2)-15.59)</f>
        <v>13.601291373331932</v>
      </c>
      <c r="AW2" s="14">
        <f>IF(E2=0,0,((0.0588*K2*100)-(0.296*(D2/E2)*100)-15.8))</f>
        <v>14.873159609120524</v>
      </c>
      <c r="AX2" s="14">
        <f>IF(G2=0,0,(4.71*K2)+(0.5*F2)-21.43)</f>
        <v>14.240147630555846</v>
      </c>
      <c r="AY2" s="13">
        <f t="shared" ref="AY2:BA2" si="1">IF($C$2=0,0,COUNTIF(AY4:AY103,1)/$C$2*100)</f>
        <v>100</v>
      </c>
      <c r="AZ2" s="13">
        <f t="shared" si="1"/>
        <v>100</v>
      </c>
      <c r="BA2" s="13">
        <f t="shared" si="1"/>
        <v>100</v>
      </c>
      <c r="BG2" s="14">
        <f>IF(E2=0,0,AF2/E2*1000)</f>
        <v>100.9771986970684</v>
      </c>
      <c r="BH2" s="15">
        <f>E2/200/24/60</f>
        <v>2.1319444444444441E-3</v>
      </c>
      <c r="BI2" s="15">
        <f>IF($C$2=0,0,BH2/$C$2)</f>
        <v>6.8772401433691747E-5</v>
      </c>
      <c r="BJ2" s="13">
        <f>IF($C$2=0,0,D2/$C$2)</f>
        <v>1</v>
      </c>
      <c r="BK2" s="13">
        <f>IF($C$2=0,0,E2/$C$2)</f>
        <v>19.806451612903224</v>
      </c>
      <c r="BL2" s="13">
        <f>IF($C$2=0,0,AF2/$C$2)</f>
        <v>2</v>
      </c>
      <c r="BM2" s="13">
        <f>(0.5*W2)+(0.5*X2)</f>
        <v>87.096774193548384</v>
      </c>
      <c r="BN2" s="13">
        <f>IF(C2=0,0,J2/G2*100)</f>
        <v>98.187664425606542</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32" x14ac:dyDescent="0.2">
      <c r="A4" s="3">
        <v>1</v>
      </c>
      <c r="B4" s="18" t="s">
        <v>1581</v>
      </c>
      <c r="C4" s="3" t="s">
        <v>192</v>
      </c>
      <c r="D4">
        <v>1</v>
      </c>
      <c r="E4">
        <v>1</v>
      </c>
      <c r="F4">
        <f>IF(B4="",0,(LEN(B4)-LEN(SUBSTITUTE(B4,". ","."))+1))</f>
        <v>1</v>
      </c>
      <c r="G4">
        <f>IF(B4="",0,LEN(B4)-LEN(SUBSTITUTE(B4," ",""))+1)</f>
        <v>10</v>
      </c>
      <c r="H4">
        <f>IF(F4=0,0,G4/F4)</f>
        <v>10</v>
      </c>
      <c r="I4">
        <f>LEN(SUBSTITUTE(B4," ",""))</f>
        <v>61</v>
      </c>
      <c r="J4">
        <v>19</v>
      </c>
      <c r="K4">
        <f>IF(G4=0,0,J4/G4)</f>
        <v>1.9</v>
      </c>
      <c r="L4">
        <f>LEN(SUBSTITUTE(SUBSTITUTE(SUBSTITUTE(SUBSTITUTE(SUBSTITUTE(SUBSTITUTE(SUBSTITUTE(SUBSTITUTE(SUBSTITUTE(SUBSTITUTE(SUBSTITUTE(SUBSTITUTE(SUBSTITUTE(SUBSTITUTE(SUBSTITUTE(SUBSTITUTE(SUBSTITUTE(SUBSTITUTE(SUBSTITUTE(B4," ",""),".",""),",",""),"?",""),"!",""),";",""),"(",""),")",""),"[",""),"]",""),"-",""),"{",""),"}",""),"/",""),"+",""),"*",""),"_",""),"&amp;",""),"#",""))</f>
        <v>60</v>
      </c>
      <c r="M4" s="2">
        <f>IF(G4=0,0,L4/G4)</f>
        <v>6</v>
      </c>
      <c r="N4">
        <v>1</v>
      </c>
      <c r="O4">
        <v>1</v>
      </c>
      <c r="P4">
        <v>1</v>
      </c>
      <c r="Q4">
        <v>0</v>
      </c>
      <c r="R4">
        <v>1</v>
      </c>
      <c r="S4">
        <v>1</v>
      </c>
      <c r="T4">
        <f>QUOTIENT((Q4+R4+S4),3)</f>
        <v>0</v>
      </c>
      <c r="U4">
        <v>1</v>
      </c>
      <c r="V4">
        <v>1</v>
      </c>
      <c r="W4">
        <f>QUOTIENT((P4+T4),2)</f>
        <v>0</v>
      </c>
      <c r="X4">
        <f>IF(U4=1,1,IF(V4=1,1,0))</f>
        <v>1</v>
      </c>
      <c r="Y4">
        <v>1</v>
      </c>
      <c r="Z4">
        <v>1</v>
      </c>
      <c r="AA4">
        <v>1</v>
      </c>
      <c r="AB4">
        <v>1</v>
      </c>
      <c r="AC4" s="54">
        <v>1</v>
      </c>
      <c r="AD4" s="54">
        <v>1</v>
      </c>
      <c r="AE4" s="5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1</v>
      </c>
      <c r="AG4" s="54">
        <v>1</v>
      </c>
      <c r="AH4">
        <f>IF(G4&gt;0,IF((LEN(B4)-LEN(SUBSTITUTE(B4,"/","")))&gt;0,0,1),0)</f>
        <v>1</v>
      </c>
      <c r="AI4">
        <v>1</v>
      </c>
      <c r="AJ4" s="54">
        <v>1</v>
      </c>
      <c r="AK4">
        <f>IF(G4&gt;0,IF(((LEN(B4)-LEN(SUBSTITUTE(B4,"(","")))+(LEN(B4)-LEN(SUBSTITUTE(B4,")","")))+(LEN(B4)-LEN(SUBSTITUTE(B4,"[","")))+(LEN(B4)-LEN(SUBSTITUTE(B4,"]","")))+(LEN(B4)-LEN(SUBSTITUTE(B4,"{","")))+(LEN(B4)-LEN(SUBSTITUTE(B4,"}",""))))&gt;0,0,1),0)</f>
        <v>1</v>
      </c>
      <c r="AL4">
        <v>1</v>
      </c>
      <c r="AM4">
        <v>1</v>
      </c>
      <c r="AN4">
        <v>1</v>
      </c>
      <c r="AO4" s="54">
        <v>1</v>
      </c>
      <c r="AP4">
        <v>1</v>
      </c>
      <c r="AQ4" s="54">
        <v>1</v>
      </c>
      <c r="AR4">
        <v>1</v>
      </c>
      <c r="AS4" s="54">
        <v>1</v>
      </c>
      <c r="AT4">
        <v>1</v>
      </c>
      <c r="AU4">
        <f>IF(G4=0,0,(206.835-(84.6*(K4))-(1.015*(H4))))</f>
        <v>35.945000000000029</v>
      </c>
      <c r="AV4">
        <f>IF(G4=0,0,(0.39*H4)+(11.8*K4)-15.59)</f>
        <v>10.73</v>
      </c>
      <c r="AW4">
        <f>IF(G4=0,0,((0.0588*M4*100)-(0.296*(F4/G4)*100)-15.8))</f>
        <v>16.52</v>
      </c>
      <c r="AX4">
        <f>IF(I4=0,0,(4.71*M4)+(0.5*H4)-21.43)</f>
        <v>11.829999999999998</v>
      </c>
      <c r="AY4" s="54">
        <v>1</v>
      </c>
      <c r="AZ4" s="54">
        <v>1</v>
      </c>
      <c r="BA4" s="54">
        <v>1</v>
      </c>
      <c r="BB4">
        <v>4</v>
      </c>
      <c r="BG4">
        <f t="shared" ref="BG4:BG34" si="2">IF(G4=0,0,AF4/G4*1000)</f>
        <v>100</v>
      </c>
      <c r="BH4" s="11">
        <f>G4/200/24/60</f>
        <v>3.4722222222222222E-5</v>
      </c>
    </row>
    <row r="5" spans="1:67" ht="80" x14ac:dyDescent="0.2">
      <c r="A5" s="3">
        <v>2</v>
      </c>
      <c r="B5" s="23" t="s">
        <v>1569</v>
      </c>
      <c r="C5" s="3" t="s">
        <v>192</v>
      </c>
      <c r="D5">
        <v>1</v>
      </c>
      <c r="E5">
        <v>1</v>
      </c>
      <c r="F5">
        <f t="shared" ref="F5:F68" si="3">IF(B5="",0,(LEN(B5)-LEN(SUBSTITUTE(B5,". ","."))+1))</f>
        <v>1</v>
      </c>
      <c r="G5">
        <f t="shared" ref="G5:G68" si="4">IF(B5="",0,LEN(B5)-LEN(SUBSTITUTE(B5," ",""))+1)</f>
        <v>31</v>
      </c>
      <c r="H5">
        <f t="shared" ref="H5:H68" si="5">IF(F5=0,0,G5/F5)</f>
        <v>31</v>
      </c>
      <c r="I5" s="54">
        <f t="shared" ref="I5:I68" si="6">LEN(SUBSTITUTE(B5," ",""))</f>
        <v>169</v>
      </c>
      <c r="J5">
        <v>60</v>
      </c>
      <c r="K5">
        <f t="shared" ref="K5:K68" si="7">IF(G5=0,0,J5/G5)</f>
        <v>1.935483870967742</v>
      </c>
      <c r="L5">
        <f t="shared" ref="L5:L68" si="8">LEN(SUBSTITUTE(SUBSTITUTE(SUBSTITUTE(SUBSTITUTE(SUBSTITUTE(SUBSTITUTE(SUBSTITUTE(SUBSTITUTE(SUBSTITUTE(SUBSTITUTE(SUBSTITUTE(SUBSTITUTE(SUBSTITUTE(SUBSTITUTE(SUBSTITUTE(SUBSTITUTE(SUBSTITUTE(SUBSTITUTE(SUBSTITUTE(B5," ",""),".",""),",",""),"?",""),"!",""),";",""),"(",""),")",""),"[",""),"]",""),"-",""),"{",""),"}",""),"/",""),"+",""),"*",""),"_",""),"&amp;",""),"#",""))</f>
        <v>168</v>
      </c>
      <c r="M5" s="2">
        <f t="shared" ref="M5:M68" si="9">IF(G5=0,0,L5/G5)</f>
        <v>5.419354838709677</v>
      </c>
      <c r="N5">
        <v>0</v>
      </c>
      <c r="O5">
        <v>1</v>
      </c>
      <c r="P5">
        <v>1</v>
      </c>
      <c r="Q5">
        <v>0</v>
      </c>
      <c r="R5" s="54">
        <v>1</v>
      </c>
      <c r="S5">
        <v>1</v>
      </c>
      <c r="T5">
        <f t="shared" ref="T5:T68" si="10">QUOTIENT((Q5+R5+S5),3)</f>
        <v>0</v>
      </c>
      <c r="U5">
        <v>1</v>
      </c>
      <c r="V5">
        <v>1</v>
      </c>
      <c r="W5">
        <f t="shared" ref="W5:W68" si="11">QUOTIENT((P5+T5),2)</f>
        <v>0</v>
      </c>
      <c r="X5">
        <f t="shared" ref="X5:X68" si="12">IF(U5=1,1,IF(V5=1,1,0))</f>
        <v>1</v>
      </c>
      <c r="Y5" s="54">
        <v>1</v>
      </c>
      <c r="Z5" s="54">
        <v>1</v>
      </c>
      <c r="AA5">
        <v>0</v>
      </c>
      <c r="AB5" s="54">
        <v>1</v>
      </c>
      <c r="AC5" s="54">
        <v>1</v>
      </c>
      <c r="AD5" s="54">
        <v>1</v>
      </c>
      <c r="AE5" s="54">
        <v>1</v>
      </c>
      <c r="AF5">
        <f t="shared" ref="AF5:AF68" si="13">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v>
      </c>
      <c r="AG5" s="54">
        <v>1</v>
      </c>
      <c r="AH5">
        <f t="shared" ref="AH5:AH68" si="14">IF(G5&gt;0,IF((LEN(B5)-LEN(SUBSTITUTE(B5,"/","")))&gt;0,0,1),0)</f>
        <v>1</v>
      </c>
      <c r="AI5" s="54">
        <v>0</v>
      </c>
      <c r="AJ5" s="54">
        <v>1</v>
      </c>
      <c r="AK5">
        <f t="shared" ref="AK5:AK68" si="15">IF(G5&gt;0,IF(((LEN(B5)-LEN(SUBSTITUTE(B5,"(","")))+(LEN(B5)-LEN(SUBSTITUTE(B5,")","")))+(LEN(B5)-LEN(SUBSTITUTE(B5,"[","")))+(LEN(B5)-LEN(SUBSTITUTE(B5,"]","")))+(LEN(B5)-LEN(SUBSTITUTE(B5,"{","")))+(LEN(B5)-LEN(SUBSTITUTE(B5,"}",""))))&gt;0,0,1),0)</f>
        <v>1</v>
      </c>
      <c r="AL5" s="54">
        <v>1</v>
      </c>
      <c r="AM5" s="54">
        <v>1</v>
      </c>
      <c r="AN5" s="54">
        <v>1</v>
      </c>
      <c r="AO5" s="54">
        <v>1</v>
      </c>
      <c r="AP5" s="54">
        <v>1</v>
      </c>
      <c r="AQ5" s="54">
        <v>1</v>
      </c>
      <c r="AR5" s="54">
        <v>1</v>
      </c>
      <c r="AS5" s="54">
        <v>1</v>
      </c>
      <c r="AT5" s="54">
        <v>0</v>
      </c>
      <c r="AU5">
        <f t="shared" ref="AU5:AU68" si="16">IF(G5=0,0,(206.835-(84.6*(K5))-(1.015*(H5))))</f>
        <v>11.628064516129037</v>
      </c>
      <c r="AV5">
        <f t="shared" ref="AV5:AV68" si="17">IF(G5=0,0,(0.39*H5)+(11.8*K5)-15.59)</f>
        <v>19.338709677419356</v>
      </c>
      <c r="AW5" s="54">
        <f t="shared" ref="AW5:AW68" si="18">IF(G5=0,0,((0.0588*M5*100)-(0.296*(F5/G5)*100)-15.8))</f>
        <v>15.110967741935479</v>
      </c>
      <c r="AX5">
        <f t="shared" ref="AX5:AX68" si="19">IF(I5=0,0,(4.71*M5)+(0.5*H5)-21.43)</f>
        <v>19.595161290322579</v>
      </c>
      <c r="AY5" s="54">
        <v>1</v>
      </c>
      <c r="AZ5" s="54">
        <v>1</v>
      </c>
      <c r="BA5" s="54">
        <v>1</v>
      </c>
      <c r="BB5">
        <v>9</v>
      </c>
      <c r="BG5">
        <f t="shared" si="2"/>
        <v>32.258064516129032</v>
      </c>
      <c r="BH5" s="11">
        <f t="shared" ref="BH5:BH68" si="20">G5/200/24/60</f>
        <v>1.0763888888888889E-4</v>
      </c>
    </row>
    <row r="6" spans="1:67" ht="32" x14ac:dyDescent="0.2">
      <c r="A6" s="3">
        <v>3</v>
      </c>
      <c r="B6" s="18" t="s">
        <v>1526</v>
      </c>
      <c r="C6" s="3" t="s">
        <v>192</v>
      </c>
      <c r="D6">
        <v>1</v>
      </c>
      <c r="E6">
        <v>1</v>
      </c>
      <c r="F6">
        <f t="shared" si="3"/>
        <v>1</v>
      </c>
      <c r="G6">
        <f t="shared" si="4"/>
        <v>12</v>
      </c>
      <c r="H6">
        <f t="shared" si="5"/>
        <v>12</v>
      </c>
      <c r="I6" s="54">
        <f t="shared" si="6"/>
        <v>73</v>
      </c>
      <c r="J6">
        <v>23</v>
      </c>
      <c r="K6">
        <f t="shared" si="7"/>
        <v>1.9166666666666667</v>
      </c>
      <c r="L6">
        <f t="shared" si="8"/>
        <v>72</v>
      </c>
      <c r="M6" s="2">
        <f t="shared" si="9"/>
        <v>6</v>
      </c>
      <c r="N6">
        <v>0</v>
      </c>
      <c r="O6">
        <v>1</v>
      </c>
      <c r="P6">
        <v>1</v>
      </c>
      <c r="Q6">
        <v>1</v>
      </c>
      <c r="R6" s="54">
        <v>1</v>
      </c>
      <c r="S6">
        <v>1</v>
      </c>
      <c r="T6">
        <f t="shared" si="10"/>
        <v>1</v>
      </c>
      <c r="U6">
        <v>1</v>
      </c>
      <c r="V6">
        <v>1</v>
      </c>
      <c r="W6">
        <f t="shared" si="11"/>
        <v>1</v>
      </c>
      <c r="X6">
        <f t="shared" si="12"/>
        <v>1</v>
      </c>
      <c r="Y6" s="54">
        <v>1</v>
      </c>
      <c r="Z6" s="54">
        <v>1</v>
      </c>
      <c r="AA6">
        <v>0</v>
      </c>
      <c r="AB6" s="54">
        <v>1</v>
      </c>
      <c r="AC6" s="54">
        <v>1</v>
      </c>
      <c r="AD6" s="54">
        <v>1</v>
      </c>
      <c r="AE6" s="54">
        <v>1</v>
      </c>
      <c r="AF6">
        <f t="shared" si="13"/>
        <v>1</v>
      </c>
      <c r="AG6" s="54">
        <v>0</v>
      </c>
      <c r="AH6">
        <f t="shared" si="14"/>
        <v>1</v>
      </c>
      <c r="AI6" s="54">
        <v>0</v>
      </c>
      <c r="AJ6" s="54">
        <v>1</v>
      </c>
      <c r="AK6">
        <f t="shared" si="15"/>
        <v>1</v>
      </c>
      <c r="AL6" s="54">
        <v>1</v>
      </c>
      <c r="AM6" s="54">
        <v>1</v>
      </c>
      <c r="AN6" s="54">
        <v>1</v>
      </c>
      <c r="AO6" s="54">
        <v>1</v>
      </c>
      <c r="AP6" s="54">
        <v>1</v>
      </c>
      <c r="AQ6" s="54">
        <v>1</v>
      </c>
      <c r="AR6" s="54">
        <v>1</v>
      </c>
      <c r="AS6" s="54">
        <v>1</v>
      </c>
      <c r="AT6" s="54">
        <v>1</v>
      </c>
      <c r="AU6">
        <f t="shared" si="16"/>
        <v>32.505000000000003</v>
      </c>
      <c r="AV6">
        <f t="shared" si="17"/>
        <v>11.706666666666667</v>
      </c>
      <c r="AW6" s="54">
        <f t="shared" si="18"/>
        <v>17.013333333333332</v>
      </c>
      <c r="AX6">
        <f t="shared" si="19"/>
        <v>12.829999999999998</v>
      </c>
      <c r="AY6" s="54">
        <v>1</v>
      </c>
      <c r="AZ6" s="54">
        <v>1</v>
      </c>
      <c r="BA6" s="54">
        <v>1</v>
      </c>
      <c r="BB6">
        <v>4</v>
      </c>
      <c r="BG6">
        <f t="shared" si="2"/>
        <v>83.333333333333329</v>
      </c>
      <c r="BH6" s="11">
        <f t="shared" si="20"/>
        <v>4.1666666666666665E-5</v>
      </c>
      <c r="BK6" s="11"/>
      <c r="BL6" s="11"/>
    </row>
    <row r="7" spans="1:67" ht="64" x14ac:dyDescent="0.2">
      <c r="A7" s="3">
        <v>4</v>
      </c>
      <c r="B7" s="19" t="s">
        <v>1594</v>
      </c>
      <c r="C7" s="3" t="s">
        <v>204</v>
      </c>
      <c r="D7">
        <v>1</v>
      </c>
      <c r="E7">
        <v>1</v>
      </c>
      <c r="F7">
        <f t="shared" si="3"/>
        <v>1</v>
      </c>
      <c r="G7">
        <f t="shared" si="4"/>
        <v>23</v>
      </c>
      <c r="H7">
        <f t="shared" si="5"/>
        <v>23</v>
      </c>
      <c r="I7" s="54">
        <f t="shared" si="6"/>
        <v>116</v>
      </c>
      <c r="J7">
        <v>36</v>
      </c>
      <c r="K7">
        <f t="shared" si="7"/>
        <v>1.5652173913043479</v>
      </c>
      <c r="L7">
        <f t="shared" si="8"/>
        <v>114</v>
      </c>
      <c r="M7" s="2">
        <f t="shared" si="9"/>
        <v>4.9565217391304346</v>
      </c>
      <c r="N7">
        <v>1</v>
      </c>
      <c r="O7">
        <v>1</v>
      </c>
      <c r="P7">
        <v>1</v>
      </c>
      <c r="Q7">
        <v>1</v>
      </c>
      <c r="R7" s="54">
        <v>1</v>
      </c>
      <c r="S7">
        <v>1</v>
      </c>
      <c r="T7">
        <f t="shared" si="10"/>
        <v>1</v>
      </c>
      <c r="U7">
        <v>1</v>
      </c>
      <c r="V7">
        <v>1</v>
      </c>
      <c r="W7">
        <f t="shared" si="11"/>
        <v>1</v>
      </c>
      <c r="X7">
        <f t="shared" si="12"/>
        <v>1</v>
      </c>
      <c r="Y7" s="54">
        <v>0</v>
      </c>
      <c r="Z7" s="54">
        <v>1</v>
      </c>
      <c r="AA7">
        <v>1</v>
      </c>
      <c r="AB7" s="54">
        <v>1</v>
      </c>
      <c r="AC7" s="54">
        <v>1</v>
      </c>
      <c r="AD7" s="54">
        <v>1</v>
      </c>
      <c r="AE7" s="54">
        <v>1</v>
      </c>
      <c r="AF7">
        <f t="shared" si="13"/>
        <v>2</v>
      </c>
      <c r="AG7" s="54">
        <v>1</v>
      </c>
      <c r="AH7">
        <f t="shared" si="14"/>
        <v>1</v>
      </c>
      <c r="AI7" s="54">
        <v>0</v>
      </c>
      <c r="AJ7" s="54">
        <v>1</v>
      </c>
      <c r="AK7">
        <f t="shared" si="15"/>
        <v>1</v>
      </c>
      <c r="AL7" s="54">
        <v>1</v>
      </c>
      <c r="AM7" s="54">
        <v>1</v>
      </c>
      <c r="AN7" s="54">
        <v>1</v>
      </c>
      <c r="AO7" s="54">
        <v>1</v>
      </c>
      <c r="AP7" s="54">
        <v>1</v>
      </c>
      <c r="AQ7" s="54">
        <v>1</v>
      </c>
      <c r="AR7" s="54">
        <v>1</v>
      </c>
      <c r="AS7" s="54">
        <v>1</v>
      </c>
      <c r="AT7" s="54">
        <v>1</v>
      </c>
      <c r="AU7">
        <f t="shared" si="16"/>
        <v>51.072608695652178</v>
      </c>
      <c r="AV7">
        <f t="shared" si="17"/>
        <v>11.849565217391305</v>
      </c>
      <c r="AW7" s="54">
        <f t="shared" si="18"/>
        <v>12.057391304347821</v>
      </c>
      <c r="AX7">
        <f t="shared" si="19"/>
        <v>13.415217391304346</v>
      </c>
      <c r="AY7" s="54">
        <v>1</v>
      </c>
      <c r="AZ7" s="54">
        <v>1</v>
      </c>
      <c r="BA7" s="54">
        <v>1</v>
      </c>
      <c r="BB7">
        <v>4</v>
      </c>
      <c r="BG7">
        <f t="shared" si="2"/>
        <v>86.956521739130437</v>
      </c>
      <c r="BH7" s="11">
        <f t="shared" si="20"/>
        <v>7.9861111111111116E-5</v>
      </c>
    </row>
    <row r="8" spans="1:67" ht="64" x14ac:dyDescent="0.2">
      <c r="A8" s="3">
        <v>5</v>
      </c>
      <c r="B8" s="19" t="s">
        <v>1595</v>
      </c>
      <c r="C8" s="3" t="s">
        <v>204</v>
      </c>
      <c r="D8">
        <v>1</v>
      </c>
      <c r="E8">
        <v>1</v>
      </c>
      <c r="F8">
        <f t="shared" si="3"/>
        <v>1</v>
      </c>
      <c r="G8">
        <f t="shared" si="4"/>
        <v>23</v>
      </c>
      <c r="H8">
        <f t="shared" si="5"/>
        <v>23</v>
      </c>
      <c r="I8" s="54">
        <f t="shared" si="6"/>
        <v>136</v>
      </c>
      <c r="J8">
        <v>44</v>
      </c>
      <c r="K8">
        <f t="shared" si="7"/>
        <v>1.9130434782608696</v>
      </c>
      <c r="L8">
        <f t="shared" si="8"/>
        <v>134</v>
      </c>
      <c r="M8" s="2">
        <f t="shared" si="9"/>
        <v>5.8260869565217392</v>
      </c>
      <c r="N8">
        <v>1</v>
      </c>
      <c r="O8">
        <v>1</v>
      </c>
      <c r="P8">
        <v>1</v>
      </c>
      <c r="Q8">
        <v>1</v>
      </c>
      <c r="R8" s="54">
        <v>1</v>
      </c>
      <c r="S8">
        <v>1</v>
      </c>
      <c r="T8">
        <f t="shared" si="10"/>
        <v>1</v>
      </c>
      <c r="U8">
        <v>1</v>
      </c>
      <c r="V8">
        <v>1</v>
      </c>
      <c r="W8">
        <f t="shared" si="11"/>
        <v>1</v>
      </c>
      <c r="X8">
        <f t="shared" si="12"/>
        <v>1</v>
      </c>
      <c r="Y8" s="54">
        <v>0</v>
      </c>
      <c r="Z8" s="54">
        <v>1</v>
      </c>
      <c r="AA8" s="54">
        <v>1</v>
      </c>
      <c r="AB8" s="54">
        <v>1</v>
      </c>
      <c r="AC8" s="54">
        <v>1</v>
      </c>
      <c r="AD8" s="54">
        <v>1</v>
      </c>
      <c r="AE8" s="54">
        <v>1</v>
      </c>
      <c r="AF8">
        <f t="shared" si="13"/>
        <v>2</v>
      </c>
      <c r="AG8" s="54">
        <v>1</v>
      </c>
      <c r="AH8">
        <f t="shared" si="14"/>
        <v>1</v>
      </c>
      <c r="AI8" s="54">
        <v>0</v>
      </c>
      <c r="AJ8" s="54">
        <v>1</v>
      </c>
      <c r="AK8">
        <f t="shared" si="15"/>
        <v>1</v>
      </c>
      <c r="AL8" s="54">
        <v>1</v>
      </c>
      <c r="AM8" s="54">
        <v>1</v>
      </c>
      <c r="AN8" s="54">
        <v>1</v>
      </c>
      <c r="AO8" s="54">
        <v>1</v>
      </c>
      <c r="AP8" s="54">
        <v>1</v>
      </c>
      <c r="AQ8" s="54">
        <v>1</v>
      </c>
      <c r="AR8" s="54">
        <v>1</v>
      </c>
      <c r="AS8" s="54">
        <v>1</v>
      </c>
      <c r="AT8" s="54">
        <v>1</v>
      </c>
      <c r="AU8">
        <f t="shared" si="16"/>
        <v>21.646521739130463</v>
      </c>
      <c r="AV8">
        <f t="shared" si="17"/>
        <v>15.953913043478263</v>
      </c>
      <c r="AW8" s="54">
        <f t="shared" si="18"/>
        <v>17.170434782608698</v>
      </c>
      <c r="AX8">
        <f t="shared" si="19"/>
        <v>17.510869565217391</v>
      </c>
      <c r="AY8" s="54">
        <v>1</v>
      </c>
      <c r="AZ8" s="54">
        <v>1</v>
      </c>
      <c r="BA8" s="54">
        <v>1</v>
      </c>
      <c r="BB8">
        <v>4</v>
      </c>
      <c r="BG8">
        <f t="shared" si="2"/>
        <v>86.956521739130437</v>
      </c>
      <c r="BH8" s="11">
        <f t="shared" si="20"/>
        <v>7.9861111111111116E-5</v>
      </c>
    </row>
    <row r="9" spans="1:67" ht="64" x14ac:dyDescent="0.2">
      <c r="A9" s="3">
        <v>6</v>
      </c>
      <c r="B9" s="19" t="s">
        <v>1596</v>
      </c>
      <c r="C9" s="3" t="s">
        <v>204</v>
      </c>
      <c r="D9">
        <v>1</v>
      </c>
      <c r="E9">
        <v>1</v>
      </c>
      <c r="F9">
        <f t="shared" si="3"/>
        <v>1</v>
      </c>
      <c r="G9">
        <f t="shared" si="4"/>
        <v>23</v>
      </c>
      <c r="H9">
        <f t="shared" si="5"/>
        <v>23</v>
      </c>
      <c r="I9" s="54">
        <f t="shared" si="6"/>
        <v>115</v>
      </c>
      <c r="J9">
        <v>37</v>
      </c>
      <c r="K9">
        <f t="shared" si="7"/>
        <v>1.6086956521739131</v>
      </c>
      <c r="L9">
        <f t="shared" si="8"/>
        <v>113</v>
      </c>
      <c r="M9" s="2">
        <f t="shared" si="9"/>
        <v>4.9130434782608692</v>
      </c>
      <c r="N9">
        <v>1</v>
      </c>
      <c r="O9">
        <v>1</v>
      </c>
      <c r="P9">
        <v>1</v>
      </c>
      <c r="Q9">
        <v>1</v>
      </c>
      <c r="R9" s="54">
        <v>1</v>
      </c>
      <c r="S9">
        <v>1</v>
      </c>
      <c r="T9">
        <f t="shared" si="10"/>
        <v>1</v>
      </c>
      <c r="U9">
        <v>1</v>
      </c>
      <c r="V9">
        <v>1</v>
      </c>
      <c r="W9">
        <f t="shared" si="11"/>
        <v>1</v>
      </c>
      <c r="X9">
        <f t="shared" si="12"/>
        <v>1</v>
      </c>
      <c r="Y9" s="54">
        <v>0</v>
      </c>
      <c r="Z9" s="54">
        <v>1</v>
      </c>
      <c r="AA9" s="54">
        <v>1</v>
      </c>
      <c r="AB9" s="54">
        <v>1</v>
      </c>
      <c r="AC9" s="54">
        <v>1</v>
      </c>
      <c r="AD9" s="54">
        <v>1</v>
      </c>
      <c r="AE9" s="54">
        <v>1</v>
      </c>
      <c r="AF9">
        <f t="shared" si="13"/>
        <v>2</v>
      </c>
      <c r="AG9" s="54">
        <v>1</v>
      </c>
      <c r="AH9">
        <f t="shared" si="14"/>
        <v>1</v>
      </c>
      <c r="AI9" s="54">
        <v>0</v>
      </c>
      <c r="AJ9" s="54">
        <v>1</v>
      </c>
      <c r="AK9">
        <f t="shared" si="15"/>
        <v>1</v>
      </c>
      <c r="AL9" s="54">
        <v>1</v>
      </c>
      <c r="AM9" s="54">
        <v>1</v>
      </c>
      <c r="AN9" s="54">
        <v>1</v>
      </c>
      <c r="AO9" s="54">
        <v>1</v>
      </c>
      <c r="AP9" s="54">
        <v>1</v>
      </c>
      <c r="AQ9" s="54">
        <v>1</v>
      </c>
      <c r="AR9" s="54">
        <v>1</v>
      </c>
      <c r="AS9" s="54">
        <v>1</v>
      </c>
      <c r="AT9" s="54">
        <v>1</v>
      </c>
      <c r="AU9">
        <f t="shared" si="16"/>
        <v>47.394347826086971</v>
      </c>
      <c r="AV9">
        <f t="shared" si="17"/>
        <v>12.362608695652174</v>
      </c>
      <c r="AW9" s="54">
        <f t="shared" si="18"/>
        <v>11.801739130434779</v>
      </c>
      <c r="AX9">
        <f t="shared" si="19"/>
        <v>13.210434782608694</v>
      </c>
      <c r="AY9" s="54">
        <v>1</v>
      </c>
      <c r="AZ9" s="54">
        <v>1</v>
      </c>
      <c r="BA9" s="54">
        <v>1</v>
      </c>
      <c r="BB9">
        <v>3</v>
      </c>
      <c r="BG9">
        <f t="shared" si="2"/>
        <v>86.956521739130437</v>
      </c>
      <c r="BH9" s="11">
        <f t="shared" si="20"/>
        <v>7.9861111111111116E-5</v>
      </c>
    </row>
    <row r="10" spans="1:67" ht="48" x14ac:dyDescent="0.2">
      <c r="A10" s="3">
        <v>7</v>
      </c>
      <c r="B10" s="18" t="s">
        <v>1528</v>
      </c>
      <c r="C10" s="3" t="s">
        <v>192</v>
      </c>
      <c r="D10">
        <v>1</v>
      </c>
      <c r="E10">
        <v>1</v>
      </c>
      <c r="F10">
        <f t="shared" si="3"/>
        <v>1</v>
      </c>
      <c r="G10">
        <f t="shared" si="4"/>
        <v>19</v>
      </c>
      <c r="H10">
        <f t="shared" si="5"/>
        <v>19</v>
      </c>
      <c r="I10" s="54">
        <f t="shared" si="6"/>
        <v>103</v>
      </c>
      <c r="J10">
        <v>34</v>
      </c>
      <c r="K10">
        <f t="shared" si="7"/>
        <v>1.7894736842105263</v>
      </c>
      <c r="L10">
        <f t="shared" si="8"/>
        <v>102</v>
      </c>
      <c r="M10" s="2">
        <f t="shared" si="9"/>
        <v>5.3684210526315788</v>
      </c>
      <c r="N10">
        <v>1</v>
      </c>
      <c r="O10">
        <v>1</v>
      </c>
      <c r="P10">
        <v>1</v>
      </c>
      <c r="Q10">
        <v>1</v>
      </c>
      <c r="R10" s="54">
        <v>1</v>
      </c>
      <c r="S10">
        <v>1</v>
      </c>
      <c r="T10">
        <f t="shared" si="10"/>
        <v>1</v>
      </c>
      <c r="U10">
        <v>1</v>
      </c>
      <c r="V10">
        <v>1</v>
      </c>
      <c r="W10">
        <f t="shared" si="11"/>
        <v>1</v>
      </c>
      <c r="X10">
        <f t="shared" si="12"/>
        <v>1</v>
      </c>
      <c r="Y10" s="54">
        <v>1</v>
      </c>
      <c r="Z10" s="54">
        <v>0</v>
      </c>
      <c r="AA10" s="54">
        <v>1</v>
      </c>
      <c r="AB10" s="54">
        <v>1</v>
      </c>
      <c r="AC10" s="54">
        <v>1</v>
      </c>
      <c r="AD10" s="54">
        <v>1</v>
      </c>
      <c r="AE10" s="54">
        <v>1</v>
      </c>
      <c r="AF10">
        <f t="shared" si="13"/>
        <v>1</v>
      </c>
      <c r="AG10" s="54">
        <v>1</v>
      </c>
      <c r="AH10">
        <f t="shared" si="14"/>
        <v>1</v>
      </c>
      <c r="AI10" s="54">
        <v>0</v>
      </c>
      <c r="AJ10" s="54">
        <v>1</v>
      </c>
      <c r="AK10">
        <f t="shared" si="15"/>
        <v>1</v>
      </c>
      <c r="AL10" s="54">
        <v>1</v>
      </c>
      <c r="AM10" s="54">
        <v>0</v>
      </c>
      <c r="AN10" s="54">
        <v>1</v>
      </c>
      <c r="AO10" s="54">
        <v>1</v>
      </c>
      <c r="AP10" s="54">
        <v>1</v>
      </c>
      <c r="AQ10" s="54">
        <v>1</v>
      </c>
      <c r="AR10" s="54">
        <v>1</v>
      </c>
      <c r="AS10" s="54">
        <v>0</v>
      </c>
      <c r="AT10" s="54">
        <v>1</v>
      </c>
      <c r="AU10">
        <f t="shared" si="16"/>
        <v>36.160526315789497</v>
      </c>
      <c r="AV10">
        <f t="shared" si="17"/>
        <v>12.935789473684213</v>
      </c>
      <c r="AW10" s="54">
        <f t="shared" si="18"/>
        <v>14.208421052631575</v>
      </c>
      <c r="AX10">
        <f t="shared" si="19"/>
        <v>13.355263157894733</v>
      </c>
      <c r="AY10" s="54">
        <v>1</v>
      </c>
      <c r="AZ10" s="54">
        <v>1</v>
      </c>
      <c r="BA10" s="54">
        <v>1</v>
      </c>
      <c r="BB10">
        <v>5</v>
      </c>
      <c r="BG10">
        <f t="shared" si="2"/>
        <v>52.631578947368418</v>
      </c>
      <c r="BH10" s="11">
        <f t="shared" si="20"/>
        <v>6.597222222222223E-5</v>
      </c>
    </row>
    <row r="11" spans="1:67" ht="48" x14ac:dyDescent="0.2">
      <c r="A11" s="3">
        <v>8</v>
      </c>
      <c r="B11" s="18" t="s">
        <v>1554</v>
      </c>
      <c r="C11" s="3" t="s">
        <v>192</v>
      </c>
      <c r="D11">
        <v>1</v>
      </c>
      <c r="E11">
        <v>1</v>
      </c>
      <c r="F11">
        <f t="shared" si="3"/>
        <v>1</v>
      </c>
      <c r="G11">
        <f t="shared" si="4"/>
        <v>16</v>
      </c>
      <c r="H11">
        <f t="shared" si="5"/>
        <v>16</v>
      </c>
      <c r="I11" s="54">
        <f t="shared" si="6"/>
        <v>79</v>
      </c>
      <c r="J11">
        <v>23</v>
      </c>
      <c r="K11">
        <v>23</v>
      </c>
      <c r="L11">
        <f t="shared" si="8"/>
        <v>76</v>
      </c>
      <c r="M11" s="2">
        <f t="shared" si="9"/>
        <v>4.75</v>
      </c>
      <c r="N11">
        <v>1</v>
      </c>
      <c r="O11">
        <v>1</v>
      </c>
      <c r="P11">
        <v>1</v>
      </c>
      <c r="Q11">
        <v>0</v>
      </c>
      <c r="R11" s="54">
        <v>1</v>
      </c>
      <c r="S11">
        <v>1</v>
      </c>
      <c r="T11">
        <f t="shared" si="10"/>
        <v>0</v>
      </c>
      <c r="U11">
        <v>1</v>
      </c>
      <c r="V11">
        <v>1</v>
      </c>
      <c r="W11">
        <f t="shared" si="11"/>
        <v>0</v>
      </c>
      <c r="X11">
        <f t="shared" si="12"/>
        <v>1</v>
      </c>
      <c r="Y11" s="54">
        <v>1</v>
      </c>
      <c r="Z11" s="54">
        <v>1</v>
      </c>
      <c r="AA11" s="54">
        <v>1</v>
      </c>
      <c r="AB11" s="54">
        <v>1</v>
      </c>
      <c r="AC11" s="54">
        <v>1</v>
      </c>
      <c r="AD11" s="54">
        <v>1</v>
      </c>
      <c r="AE11" s="54">
        <v>1</v>
      </c>
      <c r="AF11">
        <f t="shared" si="13"/>
        <v>3</v>
      </c>
      <c r="AG11" s="54">
        <v>1</v>
      </c>
      <c r="AH11">
        <f t="shared" si="14"/>
        <v>1</v>
      </c>
      <c r="AI11" s="54">
        <v>1</v>
      </c>
      <c r="AJ11" s="54">
        <v>1</v>
      </c>
      <c r="AK11">
        <f t="shared" si="15"/>
        <v>0</v>
      </c>
      <c r="AL11" s="54">
        <v>1</v>
      </c>
      <c r="AM11" s="54">
        <v>1</v>
      </c>
      <c r="AN11" s="54">
        <v>1</v>
      </c>
      <c r="AO11" s="54">
        <v>1</v>
      </c>
      <c r="AP11" s="54">
        <v>1</v>
      </c>
      <c r="AQ11" s="54">
        <v>1</v>
      </c>
      <c r="AR11" s="54">
        <v>1</v>
      </c>
      <c r="AS11" s="54">
        <v>1</v>
      </c>
      <c r="AT11" s="54">
        <v>1</v>
      </c>
      <c r="AU11">
        <f t="shared" si="16"/>
        <v>-1755.2049999999999</v>
      </c>
      <c r="AV11">
        <f t="shared" si="17"/>
        <v>262.05000000000007</v>
      </c>
      <c r="AW11" s="54">
        <f t="shared" si="18"/>
        <v>10.279999999999998</v>
      </c>
      <c r="AX11">
        <f t="shared" si="19"/>
        <v>8.942499999999999</v>
      </c>
      <c r="AY11" s="54">
        <v>1</v>
      </c>
      <c r="AZ11" s="54">
        <v>1</v>
      </c>
      <c r="BA11" s="54">
        <v>1</v>
      </c>
      <c r="BB11">
        <v>4</v>
      </c>
      <c r="BG11">
        <f t="shared" si="2"/>
        <v>187.5</v>
      </c>
      <c r="BH11" s="11">
        <f t="shared" si="20"/>
        <v>5.5555555555555558E-5</v>
      </c>
    </row>
    <row r="12" spans="1:67" ht="64" x14ac:dyDescent="0.2">
      <c r="A12" s="3">
        <v>9</v>
      </c>
      <c r="B12" s="18" t="s">
        <v>1582</v>
      </c>
      <c r="C12" s="3" t="s">
        <v>203</v>
      </c>
      <c r="D12">
        <v>1</v>
      </c>
      <c r="E12">
        <v>1</v>
      </c>
      <c r="F12">
        <f t="shared" si="3"/>
        <v>1</v>
      </c>
      <c r="G12">
        <f t="shared" si="4"/>
        <v>22</v>
      </c>
      <c r="H12">
        <f t="shared" si="5"/>
        <v>22</v>
      </c>
      <c r="I12" s="54">
        <f t="shared" si="6"/>
        <v>115</v>
      </c>
      <c r="J12">
        <v>36</v>
      </c>
      <c r="K12">
        <f t="shared" si="7"/>
        <v>1.6363636363636365</v>
      </c>
      <c r="L12">
        <f t="shared" si="8"/>
        <v>111</v>
      </c>
      <c r="M12" s="2">
        <f t="shared" si="9"/>
        <v>5.0454545454545459</v>
      </c>
      <c r="N12">
        <v>0</v>
      </c>
      <c r="O12">
        <v>0</v>
      </c>
      <c r="P12">
        <v>0</v>
      </c>
      <c r="Q12">
        <v>0</v>
      </c>
      <c r="R12" s="54">
        <v>1</v>
      </c>
      <c r="S12">
        <v>1</v>
      </c>
      <c r="T12">
        <f t="shared" si="10"/>
        <v>0</v>
      </c>
      <c r="U12">
        <v>1</v>
      </c>
      <c r="V12">
        <v>1</v>
      </c>
      <c r="W12">
        <f t="shared" si="11"/>
        <v>0</v>
      </c>
      <c r="X12">
        <f t="shared" si="12"/>
        <v>1</v>
      </c>
      <c r="Y12" s="54">
        <v>1</v>
      </c>
      <c r="Z12" s="54">
        <v>1</v>
      </c>
      <c r="AA12" s="54">
        <v>1</v>
      </c>
      <c r="AB12" s="54">
        <v>1</v>
      </c>
      <c r="AC12" s="54">
        <v>1</v>
      </c>
      <c r="AD12" s="54">
        <v>1</v>
      </c>
      <c r="AE12" s="54">
        <v>1</v>
      </c>
      <c r="AF12">
        <f t="shared" si="13"/>
        <v>4</v>
      </c>
      <c r="AG12" s="54">
        <v>1</v>
      </c>
      <c r="AH12">
        <f t="shared" si="14"/>
        <v>0</v>
      </c>
      <c r="AI12" s="54">
        <v>1</v>
      </c>
      <c r="AJ12" s="54">
        <v>1</v>
      </c>
      <c r="AK12">
        <f t="shared" si="15"/>
        <v>1</v>
      </c>
      <c r="AL12" s="54">
        <v>1</v>
      </c>
      <c r="AM12" s="54">
        <v>1</v>
      </c>
      <c r="AN12" s="54">
        <v>1</v>
      </c>
      <c r="AO12" s="54">
        <v>0</v>
      </c>
      <c r="AP12" s="54">
        <v>1</v>
      </c>
      <c r="AQ12" s="54">
        <v>1</v>
      </c>
      <c r="AR12" s="54">
        <v>1</v>
      </c>
      <c r="AS12" s="54">
        <v>1</v>
      </c>
      <c r="AT12" s="54">
        <v>1</v>
      </c>
      <c r="AU12">
        <f t="shared" si="16"/>
        <v>46.068636363636372</v>
      </c>
      <c r="AV12">
        <f t="shared" si="17"/>
        <v>12.299090909090911</v>
      </c>
      <c r="AW12" s="54">
        <f t="shared" si="18"/>
        <v>12.521818181818187</v>
      </c>
      <c r="AX12">
        <f t="shared" si="19"/>
        <v>13.334090909090911</v>
      </c>
      <c r="AY12" s="54">
        <v>1</v>
      </c>
      <c r="AZ12" s="54">
        <v>1</v>
      </c>
      <c r="BA12" s="54">
        <v>1</v>
      </c>
      <c r="BB12">
        <v>5</v>
      </c>
      <c r="BG12">
        <f t="shared" si="2"/>
        <v>181.81818181818181</v>
      </c>
      <c r="BH12" s="11">
        <f t="shared" si="20"/>
        <v>7.6388888888888887E-5</v>
      </c>
    </row>
    <row r="13" spans="1:67" ht="48" x14ac:dyDescent="0.2">
      <c r="A13" s="3">
        <v>10</v>
      </c>
      <c r="B13" s="18" t="s">
        <v>1583</v>
      </c>
      <c r="C13" s="3" t="s">
        <v>204</v>
      </c>
      <c r="D13">
        <v>1</v>
      </c>
      <c r="E13">
        <v>1</v>
      </c>
      <c r="F13">
        <f t="shared" si="3"/>
        <v>1</v>
      </c>
      <c r="G13">
        <f t="shared" si="4"/>
        <v>20</v>
      </c>
      <c r="H13">
        <f t="shared" si="5"/>
        <v>20</v>
      </c>
      <c r="I13" s="54">
        <f t="shared" si="6"/>
        <v>105</v>
      </c>
      <c r="J13">
        <v>34</v>
      </c>
      <c r="K13">
        <f t="shared" si="7"/>
        <v>1.7</v>
      </c>
      <c r="L13">
        <f t="shared" si="8"/>
        <v>103</v>
      </c>
      <c r="M13" s="2">
        <f t="shared" si="9"/>
        <v>5.15</v>
      </c>
      <c r="N13">
        <v>1</v>
      </c>
      <c r="O13">
        <v>1</v>
      </c>
      <c r="P13">
        <v>1</v>
      </c>
      <c r="Q13">
        <v>1</v>
      </c>
      <c r="R13" s="54">
        <v>1</v>
      </c>
      <c r="S13">
        <v>1</v>
      </c>
      <c r="T13">
        <f t="shared" si="10"/>
        <v>1</v>
      </c>
      <c r="U13">
        <v>1</v>
      </c>
      <c r="V13">
        <v>1</v>
      </c>
      <c r="W13">
        <f t="shared" si="11"/>
        <v>1</v>
      </c>
      <c r="X13">
        <f t="shared" si="12"/>
        <v>1</v>
      </c>
      <c r="Y13" s="54">
        <v>0</v>
      </c>
      <c r="Z13" s="54">
        <v>1</v>
      </c>
      <c r="AA13" s="54">
        <v>1</v>
      </c>
      <c r="AB13" s="54">
        <v>1</v>
      </c>
      <c r="AC13" s="54">
        <v>1</v>
      </c>
      <c r="AD13" s="54">
        <v>1</v>
      </c>
      <c r="AE13" s="54">
        <v>1</v>
      </c>
      <c r="AF13">
        <f t="shared" si="13"/>
        <v>2</v>
      </c>
      <c r="AG13" s="54">
        <v>1</v>
      </c>
      <c r="AH13">
        <f t="shared" si="14"/>
        <v>1</v>
      </c>
      <c r="AI13" s="54">
        <v>0</v>
      </c>
      <c r="AJ13" s="54">
        <v>1</v>
      </c>
      <c r="AK13">
        <f t="shared" si="15"/>
        <v>1</v>
      </c>
      <c r="AL13" s="54">
        <v>1</v>
      </c>
      <c r="AM13" s="54">
        <v>1</v>
      </c>
      <c r="AN13" s="54">
        <v>1</v>
      </c>
      <c r="AO13" s="54">
        <v>1</v>
      </c>
      <c r="AP13" s="54">
        <v>1</v>
      </c>
      <c r="AQ13" s="54">
        <v>1</v>
      </c>
      <c r="AR13" s="54">
        <v>1</v>
      </c>
      <c r="AS13" s="54">
        <v>1</v>
      </c>
      <c r="AT13" s="54">
        <v>1</v>
      </c>
      <c r="AU13">
        <f t="shared" si="16"/>
        <v>42.715000000000018</v>
      </c>
      <c r="AV13">
        <f t="shared" si="17"/>
        <v>12.270000000000003</v>
      </c>
      <c r="AW13" s="54">
        <f t="shared" si="18"/>
        <v>13.002000000000002</v>
      </c>
      <c r="AX13">
        <f t="shared" si="19"/>
        <v>12.826500000000003</v>
      </c>
      <c r="AY13" s="54">
        <v>1</v>
      </c>
      <c r="AZ13" s="54">
        <v>1</v>
      </c>
      <c r="BA13" s="54">
        <v>1</v>
      </c>
      <c r="BB13">
        <v>5</v>
      </c>
      <c r="BG13">
        <f t="shared" si="2"/>
        <v>100</v>
      </c>
      <c r="BH13" s="11">
        <f t="shared" si="20"/>
        <v>6.9444444444444444E-5</v>
      </c>
    </row>
    <row r="14" spans="1:67" ht="48" x14ac:dyDescent="0.2">
      <c r="A14" s="3">
        <v>11</v>
      </c>
      <c r="B14" s="18" t="s">
        <v>1584</v>
      </c>
      <c r="C14" s="3" t="s">
        <v>204</v>
      </c>
      <c r="D14">
        <v>1</v>
      </c>
      <c r="E14">
        <v>1</v>
      </c>
      <c r="F14">
        <f t="shared" si="3"/>
        <v>1</v>
      </c>
      <c r="G14">
        <f t="shared" si="4"/>
        <v>18</v>
      </c>
      <c r="H14">
        <f t="shared" si="5"/>
        <v>18</v>
      </c>
      <c r="I14" s="54">
        <f t="shared" si="6"/>
        <v>95</v>
      </c>
      <c r="J14">
        <v>30</v>
      </c>
      <c r="K14">
        <f t="shared" si="7"/>
        <v>1.6666666666666667</v>
      </c>
      <c r="L14">
        <f t="shared" si="8"/>
        <v>93</v>
      </c>
      <c r="M14" s="2">
        <f t="shared" si="9"/>
        <v>5.166666666666667</v>
      </c>
      <c r="N14">
        <v>1</v>
      </c>
      <c r="O14">
        <v>1</v>
      </c>
      <c r="P14">
        <v>1</v>
      </c>
      <c r="Q14">
        <v>1</v>
      </c>
      <c r="R14" s="54">
        <v>1</v>
      </c>
      <c r="S14">
        <v>1</v>
      </c>
      <c r="T14">
        <f t="shared" si="10"/>
        <v>1</v>
      </c>
      <c r="U14">
        <v>1</v>
      </c>
      <c r="V14">
        <v>1</v>
      </c>
      <c r="W14">
        <f t="shared" si="11"/>
        <v>1</v>
      </c>
      <c r="X14">
        <f t="shared" si="12"/>
        <v>1</v>
      </c>
      <c r="Y14" s="54">
        <v>0</v>
      </c>
      <c r="Z14" s="54">
        <v>1</v>
      </c>
      <c r="AA14" s="54">
        <v>1</v>
      </c>
      <c r="AB14" s="54">
        <v>1</v>
      </c>
      <c r="AC14" s="54">
        <v>1</v>
      </c>
      <c r="AD14" s="54">
        <v>1</v>
      </c>
      <c r="AE14" s="54">
        <v>1</v>
      </c>
      <c r="AF14">
        <f t="shared" si="13"/>
        <v>2</v>
      </c>
      <c r="AG14" s="54">
        <v>1</v>
      </c>
      <c r="AH14">
        <f t="shared" si="14"/>
        <v>1</v>
      </c>
      <c r="AI14" s="54">
        <v>0</v>
      </c>
      <c r="AJ14" s="54">
        <v>1</v>
      </c>
      <c r="AK14">
        <f t="shared" si="15"/>
        <v>1</v>
      </c>
      <c r="AL14" s="54">
        <v>1</v>
      </c>
      <c r="AM14" s="54">
        <v>1</v>
      </c>
      <c r="AN14" s="54">
        <v>0</v>
      </c>
      <c r="AO14" s="54">
        <v>1</v>
      </c>
      <c r="AP14" s="54">
        <v>1</v>
      </c>
      <c r="AQ14" s="54">
        <v>1</v>
      </c>
      <c r="AR14" s="54">
        <v>1</v>
      </c>
      <c r="AS14" s="54">
        <v>1</v>
      </c>
      <c r="AT14" s="54">
        <v>1</v>
      </c>
      <c r="AU14">
        <f t="shared" si="16"/>
        <v>47.565000000000012</v>
      </c>
      <c r="AV14">
        <f t="shared" si="17"/>
        <v>11.096666666666668</v>
      </c>
      <c r="AW14" s="54">
        <f t="shared" si="18"/>
        <v>12.935555555555556</v>
      </c>
      <c r="AX14">
        <f t="shared" si="19"/>
        <v>11.905000000000001</v>
      </c>
      <c r="AY14" s="54">
        <v>1</v>
      </c>
      <c r="AZ14" s="54">
        <v>1</v>
      </c>
      <c r="BA14" s="54">
        <v>1</v>
      </c>
      <c r="BB14">
        <v>4</v>
      </c>
      <c r="BG14">
        <f t="shared" si="2"/>
        <v>111.1111111111111</v>
      </c>
      <c r="BH14" s="11">
        <f t="shared" si="20"/>
        <v>6.2500000000000001E-5</v>
      </c>
    </row>
    <row r="15" spans="1:67" ht="64" x14ac:dyDescent="0.2">
      <c r="A15" s="3" t="s">
        <v>187</v>
      </c>
      <c r="B15" s="23" t="s">
        <v>1597</v>
      </c>
      <c r="C15" s="3" t="s">
        <v>204</v>
      </c>
      <c r="D15">
        <v>1</v>
      </c>
      <c r="E15">
        <v>1</v>
      </c>
      <c r="F15">
        <f t="shared" si="3"/>
        <v>1</v>
      </c>
      <c r="G15">
        <f t="shared" si="4"/>
        <v>22</v>
      </c>
      <c r="H15">
        <f t="shared" si="5"/>
        <v>22</v>
      </c>
      <c r="I15" s="54">
        <f t="shared" si="6"/>
        <v>120</v>
      </c>
      <c r="J15">
        <v>43</v>
      </c>
      <c r="K15">
        <f t="shared" si="7"/>
        <v>1.9545454545454546</v>
      </c>
      <c r="L15">
        <f t="shared" si="8"/>
        <v>118</v>
      </c>
      <c r="M15" s="2">
        <f t="shared" si="9"/>
        <v>5.3636363636363633</v>
      </c>
      <c r="N15">
        <v>1</v>
      </c>
      <c r="O15">
        <v>1</v>
      </c>
      <c r="P15">
        <v>1</v>
      </c>
      <c r="Q15">
        <v>1</v>
      </c>
      <c r="R15" s="54">
        <v>1</v>
      </c>
      <c r="S15">
        <v>1</v>
      </c>
      <c r="T15">
        <f t="shared" si="10"/>
        <v>1</v>
      </c>
      <c r="U15">
        <v>1</v>
      </c>
      <c r="V15">
        <v>1</v>
      </c>
      <c r="W15">
        <f t="shared" si="11"/>
        <v>1</v>
      </c>
      <c r="X15">
        <f t="shared" si="12"/>
        <v>1</v>
      </c>
      <c r="Y15" s="54">
        <v>1</v>
      </c>
      <c r="Z15" s="54">
        <v>1</v>
      </c>
      <c r="AA15" s="54">
        <v>1</v>
      </c>
      <c r="AB15" s="54">
        <v>1</v>
      </c>
      <c r="AC15" s="54">
        <v>1</v>
      </c>
      <c r="AD15" s="54">
        <v>1</v>
      </c>
      <c r="AE15" s="54">
        <v>1</v>
      </c>
      <c r="AF15">
        <f t="shared" si="13"/>
        <v>2</v>
      </c>
      <c r="AG15" s="54">
        <v>1</v>
      </c>
      <c r="AH15">
        <f t="shared" si="14"/>
        <v>1</v>
      </c>
      <c r="AI15" s="54">
        <v>0</v>
      </c>
      <c r="AJ15" s="54">
        <v>1</v>
      </c>
      <c r="AK15">
        <f t="shared" si="15"/>
        <v>1</v>
      </c>
      <c r="AL15" s="54">
        <v>1</v>
      </c>
      <c r="AM15" s="54">
        <v>1</v>
      </c>
      <c r="AN15" s="54">
        <v>1</v>
      </c>
      <c r="AO15" s="54">
        <v>1</v>
      </c>
      <c r="AP15" s="54">
        <v>1</v>
      </c>
      <c r="AQ15" s="54">
        <v>1</v>
      </c>
      <c r="AR15" s="54">
        <v>1</v>
      </c>
      <c r="AS15" s="54">
        <v>1</v>
      </c>
      <c r="AT15" s="54">
        <v>1</v>
      </c>
      <c r="AU15">
        <f t="shared" si="16"/>
        <v>19.150454545454565</v>
      </c>
      <c r="AV15">
        <f t="shared" si="17"/>
        <v>16.053636363636368</v>
      </c>
      <c r="AW15" s="54">
        <f t="shared" si="18"/>
        <v>14.392727272727271</v>
      </c>
      <c r="AX15">
        <f t="shared" si="19"/>
        <v>14.832727272727276</v>
      </c>
      <c r="AY15" s="54">
        <v>1</v>
      </c>
      <c r="AZ15" s="54">
        <v>1</v>
      </c>
      <c r="BA15" s="54">
        <v>1</v>
      </c>
      <c r="BB15">
        <v>3</v>
      </c>
      <c r="BG15">
        <f t="shared" si="2"/>
        <v>90.909090909090907</v>
      </c>
      <c r="BH15" s="11">
        <f t="shared" si="20"/>
        <v>7.6388888888888887E-5</v>
      </c>
    </row>
    <row r="16" spans="1:67" ht="64" x14ac:dyDescent="0.2">
      <c r="A16" s="3" t="s">
        <v>188</v>
      </c>
      <c r="B16" s="23" t="s">
        <v>1598</v>
      </c>
      <c r="C16" s="3" t="s">
        <v>204</v>
      </c>
      <c r="D16">
        <v>1</v>
      </c>
      <c r="E16">
        <v>1</v>
      </c>
      <c r="F16">
        <f t="shared" si="3"/>
        <v>1</v>
      </c>
      <c r="G16">
        <f t="shared" si="4"/>
        <v>23</v>
      </c>
      <c r="H16">
        <f t="shared" si="5"/>
        <v>23</v>
      </c>
      <c r="I16" s="54">
        <f t="shared" si="6"/>
        <v>128</v>
      </c>
      <c r="J16">
        <v>44</v>
      </c>
      <c r="K16">
        <f t="shared" si="7"/>
        <v>1.9130434782608696</v>
      </c>
      <c r="L16">
        <f t="shared" si="8"/>
        <v>126</v>
      </c>
      <c r="M16" s="2">
        <f t="shared" si="9"/>
        <v>5.4782608695652177</v>
      </c>
      <c r="N16">
        <v>1</v>
      </c>
      <c r="O16">
        <v>1</v>
      </c>
      <c r="P16">
        <v>1</v>
      </c>
      <c r="Q16">
        <v>1</v>
      </c>
      <c r="R16" s="54">
        <v>1</v>
      </c>
      <c r="S16">
        <v>1</v>
      </c>
      <c r="T16">
        <f t="shared" si="10"/>
        <v>1</v>
      </c>
      <c r="U16">
        <v>1</v>
      </c>
      <c r="V16">
        <v>1</v>
      </c>
      <c r="W16">
        <f t="shared" si="11"/>
        <v>1</v>
      </c>
      <c r="X16">
        <f t="shared" si="12"/>
        <v>1</v>
      </c>
      <c r="Y16" s="54">
        <v>1</v>
      </c>
      <c r="Z16" s="54">
        <v>1</v>
      </c>
      <c r="AA16" s="54">
        <v>1</v>
      </c>
      <c r="AB16" s="54">
        <v>1</v>
      </c>
      <c r="AC16" s="54">
        <v>1</v>
      </c>
      <c r="AD16" s="54">
        <v>1</v>
      </c>
      <c r="AE16" s="54">
        <v>1</v>
      </c>
      <c r="AF16">
        <f t="shared" si="13"/>
        <v>2</v>
      </c>
      <c r="AG16" s="54">
        <v>1</v>
      </c>
      <c r="AH16">
        <f t="shared" si="14"/>
        <v>1</v>
      </c>
      <c r="AI16" s="54">
        <v>0</v>
      </c>
      <c r="AJ16" s="54">
        <v>1</v>
      </c>
      <c r="AK16">
        <f t="shared" si="15"/>
        <v>1</v>
      </c>
      <c r="AL16" s="54">
        <v>1</v>
      </c>
      <c r="AM16" s="54">
        <v>1</v>
      </c>
      <c r="AN16" s="54">
        <v>1</v>
      </c>
      <c r="AO16" s="54">
        <v>1</v>
      </c>
      <c r="AP16" s="54">
        <v>1</v>
      </c>
      <c r="AQ16" s="54">
        <v>1</v>
      </c>
      <c r="AR16" s="54">
        <v>1</v>
      </c>
      <c r="AS16" s="54">
        <v>1</v>
      </c>
      <c r="AT16" s="54">
        <v>1</v>
      </c>
      <c r="AU16">
        <f t="shared" si="16"/>
        <v>21.646521739130463</v>
      </c>
      <c r="AV16">
        <f t="shared" si="17"/>
        <v>15.953913043478263</v>
      </c>
      <c r="AW16" s="54">
        <f t="shared" si="18"/>
        <v>15.125217391304346</v>
      </c>
      <c r="AX16">
        <f t="shared" si="19"/>
        <v>15.872608695652175</v>
      </c>
      <c r="AY16" s="54">
        <v>1</v>
      </c>
      <c r="AZ16" s="54">
        <v>1</v>
      </c>
      <c r="BA16" s="54">
        <v>1</v>
      </c>
      <c r="BB16">
        <v>5</v>
      </c>
      <c r="BG16">
        <f t="shared" si="2"/>
        <v>86.956521739130437</v>
      </c>
      <c r="BH16" s="11">
        <f t="shared" si="20"/>
        <v>7.9861111111111116E-5</v>
      </c>
    </row>
    <row r="17" spans="1:60" ht="80" x14ac:dyDescent="0.2">
      <c r="A17" s="3" t="s">
        <v>154</v>
      </c>
      <c r="B17" s="18" t="s">
        <v>1585</v>
      </c>
      <c r="C17" s="3" t="s">
        <v>203</v>
      </c>
      <c r="D17">
        <v>1</v>
      </c>
      <c r="E17">
        <v>1</v>
      </c>
      <c r="F17">
        <f t="shared" si="3"/>
        <v>1</v>
      </c>
      <c r="G17">
        <f t="shared" si="4"/>
        <v>29</v>
      </c>
      <c r="H17">
        <f t="shared" si="5"/>
        <v>29</v>
      </c>
      <c r="I17" s="54">
        <f t="shared" si="6"/>
        <v>166</v>
      </c>
      <c r="J17">
        <v>54</v>
      </c>
      <c r="K17">
        <f t="shared" si="7"/>
        <v>1.8620689655172413</v>
      </c>
      <c r="L17">
        <f t="shared" si="8"/>
        <v>163</v>
      </c>
      <c r="M17" s="2">
        <f t="shared" si="9"/>
        <v>5.6206896551724137</v>
      </c>
      <c r="N17">
        <v>0</v>
      </c>
      <c r="O17">
        <v>1</v>
      </c>
      <c r="P17">
        <v>1</v>
      </c>
      <c r="Q17">
        <v>0</v>
      </c>
      <c r="R17" s="54">
        <v>1</v>
      </c>
      <c r="S17">
        <v>1</v>
      </c>
      <c r="T17">
        <f t="shared" si="10"/>
        <v>0</v>
      </c>
      <c r="U17">
        <v>1</v>
      </c>
      <c r="V17">
        <v>1</v>
      </c>
      <c r="W17">
        <f t="shared" si="11"/>
        <v>0</v>
      </c>
      <c r="X17">
        <f t="shared" si="12"/>
        <v>1</v>
      </c>
      <c r="Y17" s="54">
        <v>1</v>
      </c>
      <c r="Z17" s="54">
        <v>1</v>
      </c>
      <c r="AA17" s="54">
        <v>1</v>
      </c>
      <c r="AB17" s="54">
        <v>1</v>
      </c>
      <c r="AC17" s="54">
        <v>1</v>
      </c>
      <c r="AD17" s="54">
        <v>1</v>
      </c>
      <c r="AE17" s="54">
        <v>1</v>
      </c>
      <c r="AF17">
        <f t="shared" si="13"/>
        <v>3</v>
      </c>
      <c r="AG17" s="54">
        <v>1</v>
      </c>
      <c r="AH17">
        <f t="shared" si="14"/>
        <v>1</v>
      </c>
      <c r="AI17" s="54">
        <v>0</v>
      </c>
      <c r="AJ17" s="54">
        <v>1</v>
      </c>
      <c r="AK17">
        <f t="shared" si="15"/>
        <v>1</v>
      </c>
      <c r="AL17" s="54">
        <v>1</v>
      </c>
      <c r="AM17" s="54">
        <v>1</v>
      </c>
      <c r="AN17" s="54">
        <v>1</v>
      </c>
      <c r="AO17" s="54">
        <v>1</v>
      </c>
      <c r="AP17" s="54">
        <v>1</v>
      </c>
      <c r="AQ17" s="54">
        <v>1</v>
      </c>
      <c r="AR17" s="54">
        <v>1</v>
      </c>
      <c r="AS17" s="54">
        <v>1</v>
      </c>
      <c r="AT17" s="54">
        <v>1</v>
      </c>
      <c r="AU17">
        <f t="shared" si="16"/>
        <v>19.86896551724141</v>
      </c>
      <c r="AV17">
        <f t="shared" si="17"/>
        <v>17.692413793103452</v>
      </c>
      <c r="AW17" s="54">
        <f t="shared" si="18"/>
        <v>16.228965517241374</v>
      </c>
      <c r="AX17">
        <f t="shared" si="19"/>
        <v>19.543448275862069</v>
      </c>
      <c r="AY17" s="54">
        <v>1</v>
      </c>
      <c r="AZ17" s="54">
        <v>1</v>
      </c>
      <c r="BA17" s="54">
        <v>1</v>
      </c>
      <c r="BB17">
        <v>9</v>
      </c>
      <c r="BG17">
        <f t="shared" si="2"/>
        <v>103.44827586206897</v>
      </c>
      <c r="BH17" s="11">
        <f t="shared" si="20"/>
        <v>1.0069444444444445E-4</v>
      </c>
    </row>
    <row r="18" spans="1:60" ht="48" x14ac:dyDescent="0.2">
      <c r="A18" s="3" t="s">
        <v>155</v>
      </c>
      <c r="B18" s="18" t="s">
        <v>1559</v>
      </c>
      <c r="C18" s="3" t="s">
        <v>192</v>
      </c>
      <c r="D18">
        <v>1</v>
      </c>
      <c r="E18">
        <v>1</v>
      </c>
      <c r="F18">
        <f t="shared" si="3"/>
        <v>1</v>
      </c>
      <c r="G18">
        <f t="shared" si="4"/>
        <v>18</v>
      </c>
      <c r="H18">
        <f t="shared" si="5"/>
        <v>18</v>
      </c>
      <c r="I18" s="54">
        <f t="shared" si="6"/>
        <v>94</v>
      </c>
      <c r="J18">
        <v>30</v>
      </c>
      <c r="K18">
        <f t="shared" si="7"/>
        <v>1.6666666666666667</v>
      </c>
      <c r="L18">
        <f t="shared" si="8"/>
        <v>92</v>
      </c>
      <c r="M18" s="2">
        <f t="shared" si="9"/>
        <v>5.1111111111111107</v>
      </c>
      <c r="N18">
        <v>0</v>
      </c>
      <c r="O18">
        <v>1</v>
      </c>
      <c r="P18">
        <v>1</v>
      </c>
      <c r="Q18">
        <v>1</v>
      </c>
      <c r="R18" s="54">
        <v>0</v>
      </c>
      <c r="S18">
        <v>1</v>
      </c>
      <c r="T18">
        <f t="shared" si="10"/>
        <v>0</v>
      </c>
      <c r="U18">
        <v>1</v>
      </c>
      <c r="V18">
        <v>1</v>
      </c>
      <c r="W18">
        <f t="shared" si="11"/>
        <v>0</v>
      </c>
      <c r="X18">
        <f t="shared" si="12"/>
        <v>1</v>
      </c>
      <c r="Y18" s="54">
        <v>1</v>
      </c>
      <c r="Z18" s="54">
        <v>1</v>
      </c>
      <c r="AA18" s="54">
        <v>1</v>
      </c>
      <c r="AB18" s="54">
        <v>1</v>
      </c>
      <c r="AC18" s="54">
        <v>1</v>
      </c>
      <c r="AD18" s="54">
        <v>1</v>
      </c>
      <c r="AE18" s="54">
        <v>1</v>
      </c>
      <c r="AF18">
        <f t="shared" si="13"/>
        <v>2</v>
      </c>
      <c r="AG18" s="54">
        <v>1</v>
      </c>
      <c r="AH18">
        <f t="shared" si="14"/>
        <v>1</v>
      </c>
      <c r="AI18" s="54">
        <v>1</v>
      </c>
      <c r="AJ18" s="54">
        <v>1</v>
      </c>
      <c r="AK18">
        <f t="shared" si="15"/>
        <v>1</v>
      </c>
      <c r="AL18" s="54">
        <v>1</v>
      </c>
      <c r="AM18" s="54">
        <v>1</v>
      </c>
      <c r="AN18" s="54">
        <v>1</v>
      </c>
      <c r="AO18" s="54">
        <v>1</v>
      </c>
      <c r="AP18" s="54">
        <v>1</v>
      </c>
      <c r="AQ18" s="54">
        <v>1</v>
      </c>
      <c r="AR18" s="54">
        <v>1</v>
      </c>
      <c r="AS18" s="54">
        <v>1</v>
      </c>
      <c r="AT18" s="54">
        <v>0</v>
      </c>
      <c r="AU18">
        <f t="shared" si="16"/>
        <v>47.565000000000012</v>
      </c>
      <c r="AV18">
        <f t="shared" si="17"/>
        <v>11.096666666666668</v>
      </c>
      <c r="AW18" s="54">
        <f t="shared" si="18"/>
        <v>12.608888888888885</v>
      </c>
      <c r="AX18">
        <f t="shared" si="19"/>
        <v>11.643333333333331</v>
      </c>
      <c r="AY18" s="54">
        <v>1</v>
      </c>
      <c r="AZ18" s="54">
        <v>1</v>
      </c>
      <c r="BA18" s="54">
        <v>1</v>
      </c>
      <c r="BB18">
        <v>7</v>
      </c>
      <c r="BG18">
        <f t="shared" si="2"/>
        <v>111.1111111111111</v>
      </c>
      <c r="BH18" s="11">
        <f t="shared" si="20"/>
        <v>6.2500000000000001E-5</v>
      </c>
    </row>
    <row r="19" spans="1:60" ht="80" x14ac:dyDescent="0.2">
      <c r="A19" s="3" t="s">
        <v>156</v>
      </c>
      <c r="B19" s="18" t="s">
        <v>1586</v>
      </c>
      <c r="C19" s="3" t="s">
        <v>204</v>
      </c>
      <c r="D19">
        <v>1</v>
      </c>
      <c r="E19">
        <v>1</v>
      </c>
      <c r="F19">
        <f t="shared" si="3"/>
        <v>1</v>
      </c>
      <c r="G19">
        <f t="shared" si="4"/>
        <v>32</v>
      </c>
      <c r="H19">
        <f t="shared" si="5"/>
        <v>32</v>
      </c>
      <c r="I19" s="54">
        <f t="shared" si="6"/>
        <v>169</v>
      </c>
      <c r="J19">
        <v>59</v>
      </c>
      <c r="K19">
        <f t="shared" si="7"/>
        <v>1.84375</v>
      </c>
      <c r="L19">
        <f t="shared" si="8"/>
        <v>167</v>
      </c>
      <c r="M19" s="2">
        <f t="shared" si="9"/>
        <v>5.21875</v>
      </c>
      <c r="N19">
        <v>0</v>
      </c>
      <c r="O19">
        <v>0</v>
      </c>
      <c r="P19">
        <v>1</v>
      </c>
      <c r="Q19">
        <v>1</v>
      </c>
      <c r="R19" s="54">
        <v>1</v>
      </c>
      <c r="S19">
        <v>1</v>
      </c>
      <c r="T19">
        <f t="shared" si="10"/>
        <v>1</v>
      </c>
      <c r="U19">
        <v>1</v>
      </c>
      <c r="V19">
        <v>1</v>
      </c>
      <c r="W19">
        <f t="shared" si="11"/>
        <v>1</v>
      </c>
      <c r="X19">
        <f t="shared" si="12"/>
        <v>1</v>
      </c>
      <c r="Y19" s="54">
        <v>0</v>
      </c>
      <c r="Z19" s="54">
        <v>1</v>
      </c>
      <c r="AA19" s="54">
        <v>1</v>
      </c>
      <c r="AB19" s="54">
        <v>1</v>
      </c>
      <c r="AC19" s="54">
        <v>1</v>
      </c>
      <c r="AD19" s="54">
        <v>1</v>
      </c>
      <c r="AE19" s="54">
        <v>1</v>
      </c>
      <c r="AF19">
        <f t="shared" si="13"/>
        <v>2</v>
      </c>
      <c r="AG19" s="54">
        <v>0</v>
      </c>
      <c r="AH19">
        <f t="shared" si="14"/>
        <v>1</v>
      </c>
      <c r="AI19" s="54">
        <v>0</v>
      </c>
      <c r="AJ19" s="54">
        <v>1</v>
      </c>
      <c r="AK19">
        <f t="shared" si="15"/>
        <v>1</v>
      </c>
      <c r="AL19" s="54">
        <v>1</v>
      </c>
      <c r="AM19" s="54">
        <v>1</v>
      </c>
      <c r="AN19" s="54">
        <v>1</v>
      </c>
      <c r="AO19" s="54">
        <v>1</v>
      </c>
      <c r="AP19" s="54">
        <v>1</v>
      </c>
      <c r="AQ19" s="54">
        <v>1</v>
      </c>
      <c r="AR19" s="54">
        <v>1</v>
      </c>
      <c r="AS19" s="54">
        <v>1</v>
      </c>
      <c r="AT19" s="54">
        <v>1</v>
      </c>
      <c r="AU19">
        <f t="shared" si="16"/>
        <v>18.373750000000022</v>
      </c>
      <c r="AV19">
        <f t="shared" si="17"/>
        <v>18.646249999999998</v>
      </c>
      <c r="AW19" s="54">
        <f t="shared" si="18"/>
        <v>13.961249999999996</v>
      </c>
      <c r="AX19">
        <f t="shared" si="19"/>
        <v>19.150312500000005</v>
      </c>
      <c r="AY19" s="54">
        <v>1</v>
      </c>
      <c r="AZ19" s="54">
        <v>1</v>
      </c>
      <c r="BA19" s="54">
        <v>1</v>
      </c>
      <c r="BB19">
        <v>7</v>
      </c>
      <c r="BG19">
        <f t="shared" si="2"/>
        <v>62.5</v>
      </c>
      <c r="BH19" s="11">
        <f t="shared" si="20"/>
        <v>1.1111111111111112E-4</v>
      </c>
    </row>
    <row r="20" spans="1:60" ht="80" x14ac:dyDescent="0.2">
      <c r="A20" s="3">
        <v>14</v>
      </c>
      <c r="B20" s="18" t="s">
        <v>1587</v>
      </c>
      <c r="C20" s="3" t="s">
        <v>203</v>
      </c>
      <c r="D20">
        <v>1</v>
      </c>
      <c r="E20">
        <v>1</v>
      </c>
      <c r="F20">
        <f t="shared" si="3"/>
        <v>1</v>
      </c>
      <c r="G20">
        <f t="shared" si="4"/>
        <v>19</v>
      </c>
      <c r="H20">
        <f t="shared" si="5"/>
        <v>19</v>
      </c>
      <c r="I20" s="54">
        <f t="shared" si="6"/>
        <v>131</v>
      </c>
      <c r="J20">
        <v>40</v>
      </c>
      <c r="K20">
        <f t="shared" si="7"/>
        <v>2.1052631578947367</v>
      </c>
      <c r="L20">
        <f t="shared" si="8"/>
        <v>128</v>
      </c>
      <c r="M20" s="2">
        <f t="shared" si="9"/>
        <v>6.7368421052631575</v>
      </c>
      <c r="N20">
        <v>0</v>
      </c>
      <c r="O20">
        <v>1</v>
      </c>
      <c r="P20">
        <v>1</v>
      </c>
      <c r="Q20">
        <v>0</v>
      </c>
      <c r="R20" s="54">
        <v>1</v>
      </c>
      <c r="S20">
        <v>1</v>
      </c>
      <c r="T20">
        <f t="shared" si="10"/>
        <v>0</v>
      </c>
      <c r="U20">
        <v>1</v>
      </c>
      <c r="V20">
        <v>1</v>
      </c>
      <c r="W20">
        <f t="shared" si="11"/>
        <v>0</v>
      </c>
      <c r="X20">
        <f t="shared" si="12"/>
        <v>1</v>
      </c>
      <c r="Y20" s="54">
        <v>1</v>
      </c>
      <c r="Z20" s="54">
        <v>0</v>
      </c>
      <c r="AA20" s="54">
        <v>1</v>
      </c>
      <c r="AB20" s="54">
        <v>1</v>
      </c>
      <c r="AC20" s="54">
        <v>1</v>
      </c>
      <c r="AD20" s="54">
        <v>1</v>
      </c>
      <c r="AE20" s="54">
        <v>1</v>
      </c>
      <c r="AF20">
        <f t="shared" si="13"/>
        <v>3</v>
      </c>
      <c r="AG20" s="54">
        <v>1</v>
      </c>
      <c r="AH20">
        <f t="shared" si="14"/>
        <v>1</v>
      </c>
      <c r="AI20" s="54">
        <v>0</v>
      </c>
      <c r="AJ20" s="54">
        <v>1</v>
      </c>
      <c r="AK20">
        <f t="shared" si="15"/>
        <v>1</v>
      </c>
      <c r="AL20" s="54">
        <v>1</v>
      </c>
      <c r="AM20" s="54">
        <v>1</v>
      </c>
      <c r="AN20" s="54">
        <v>1</v>
      </c>
      <c r="AO20" s="54">
        <v>1</v>
      </c>
      <c r="AP20" s="54">
        <v>1</v>
      </c>
      <c r="AQ20" s="54">
        <v>1</v>
      </c>
      <c r="AR20" s="54">
        <v>1</v>
      </c>
      <c r="AS20" s="54">
        <v>1</v>
      </c>
      <c r="AT20" s="54">
        <v>1</v>
      </c>
      <c r="AU20">
        <f t="shared" si="16"/>
        <v>9.4447368421053</v>
      </c>
      <c r="AV20">
        <f t="shared" si="17"/>
        <v>16.662105263157894</v>
      </c>
      <c r="AW20" s="54">
        <f t="shared" si="18"/>
        <v>22.254736842105256</v>
      </c>
      <c r="AX20">
        <f t="shared" si="19"/>
        <v>19.800526315789476</v>
      </c>
      <c r="AY20" s="54">
        <v>1</v>
      </c>
      <c r="AZ20" s="54">
        <v>1</v>
      </c>
      <c r="BA20" s="54">
        <v>1</v>
      </c>
      <c r="BB20">
        <v>5</v>
      </c>
      <c r="BG20">
        <f t="shared" si="2"/>
        <v>157.89473684210526</v>
      </c>
      <c r="BH20" s="11">
        <f t="shared" si="20"/>
        <v>6.597222222222223E-5</v>
      </c>
    </row>
    <row r="21" spans="1:60" ht="32" x14ac:dyDescent="0.2">
      <c r="A21" s="3">
        <v>15</v>
      </c>
      <c r="B21" s="19" t="s">
        <v>1599</v>
      </c>
      <c r="C21" s="3" t="s">
        <v>192</v>
      </c>
      <c r="D21">
        <v>1</v>
      </c>
      <c r="E21">
        <v>1</v>
      </c>
      <c r="F21">
        <f t="shared" si="3"/>
        <v>1</v>
      </c>
      <c r="G21">
        <f t="shared" si="4"/>
        <v>12</v>
      </c>
      <c r="H21">
        <f t="shared" si="5"/>
        <v>12</v>
      </c>
      <c r="I21" s="54">
        <f t="shared" si="6"/>
        <v>65</v>
      </c>
      <c r="J21">
        <v>23</v>
      </c>
      <c r="K21">
        <f t="shared" si="7"/>
        <v>1.9166666666666667</v>
      </c>
      <c r="L21">
        <f t="shared" si="8"/>
        <v>64</v>
      </c>
      <c r="M21" s="2">
        <f t="shared" si="9"/>
        <v>5.333333333333333</v>
      </c>
      <c r="N21">
        <v>1</v>
      </c>
      <c r="O21">
        <v>1</v>
      </c>
      <c r="P21">
        <v>1</v>
      </c>
      <c r="Q21">
        <v>1</v>
      </c>
      <c r="R21" s="54">
        <v>1</v>
      </c>
      <c r="S21">
        <v>1</v>
      </c>
      <c r="T21">
        <f t="shared" si="10"/>
        <v>1</v>
      </c>
      <c r="U21">
        <v>1</v>
      </c>
      <c r="V21">
        <v>1</v>
      </c>
      <c r="W21">
        <f t="shared" si="11"/>
        <v>1</v>
      </c>
      <c r="X21">
        <f t="shared" si="12"/>
        <v>1</v>
      </c>
      <c r="Y21" s="54">
        <v>1</v>
      </c>
      <c r="Z21" s="54">
        <v>1</v>
      </c>
      <c r="AA21" s="54">
        <v>1</v>
      </c>
      <c r="AB21" s="54">
        <v>1</v>
      </c>
      <c r="AC21" s="54">
        <v>1</v>
      </c>
      <c r="AD21" s="54">
        <v>1</v>
      </c>
      <c r="AE21" s="54">
        <v>1</v>
      </c>
      <c r="AF21">
        <f t="shared" si="13"/>
        <v>1</v>
      </c>
      <c r="AG21" s="54">
        <v>1</v>
      </c>
      <c r="AH21">
        <f t="shared" si="14"/>
        <v>1</v>
      </c>
      <c r="AI21" s="54">
        <v>0</v>
      </c>
      <c r="AJ21" s="54">
        <v>1</v>
      </c>
      <c r="AK21">
        <f t="shared" si="15"/>
        <v>1</v>
      </c>
      <c r="AL21" s="54">
        <v>1</v>
      </c>
      <c r="AM21" s="54">
        <v>0</v>
      </c>
      <c r="AN21" s="54">
        <v>1</v>
      </c>
      <c r="AO21" s="54">
        <v>1</v>
      </c>
      <c r="AP21" s="54">
        <v>1</v>
      </c>
      <c r="AQ21" s="54">
        <v>1</v>
      </c>
      <c r="AR21" s="54">
        <v>1</v>
      </c>
      <c r="AS21" s="54">
        <v>1</v>
      </c>
      <c r="AT21" s="54">
        <v>1</v>
      </c>
      <c r="AU21">
        <f t="shared" si="16"/>
        <v>32.505000000000003</v>
      </c>
      <c r="AV21">
        <f t="shared" si="17"/>
        <v>11.706666666666667</v>
      </c>
      <c r="AW21" s="54">
        <f t="shared" si="18"/>
        <v>13.093333333333334</v>
      </c>
      <c r="AX21">
        <f t="shared" si="19"/>
        <v>9.6899999999999977</v>
      </c>
      <c r="AY21" s="54">
        <v>1</v>
      </c>
      <c r="AZ21" s="54">
        <v>1</v>
      </c>
      <c r="BA21" s="54">
        <v>1</v>
      </c>
      <c r="BB21">
        <v>6</v>
      </c>
      <c r="BG21">
        <f t="shared" si="2"/>
        <v>83.333333333333329</v>
      </c>
      <c r="BH21" s="11">
        <f t="shared" si="20"/>
        <v>4.1666666666666665E-5</v>
      </c>
    </row>
    <row r="22" spans="1:60" ht="48" x14ac:dyDescent="0.2">
      <c r="A22" s="3">
        <v>16</v>
      </c>
      <c r="B22" s="18" t="s">
        <v>1588</v>
      </c>
      <c r="C22" s="3" t="s">
        <v>204</v>
      </c>
      <c r="D22">
        <v>1</v>
      </c>
      <c r="E22">
        <v>1</v>
      </c>
      <c r="F22">
        <f t="shared" si="3"/>
        <v>1</v>
      </c>
      <c r="G22">
        <f t="shared" si="4"/>
        <v>17</v>
      </c>
      <c r="H22">
        <f t="shared" si="5"/>
        <v>17</v>
      </c>
      <c r="I22" s="54">
        <f t="shared" si="6"/>
        <v>99</v>
      </c>
      <c r="J22">
        <v>30</v>
      </c>
      <c r="K22">
        <f t="shared" si="7"/>
        <v>1.7647058823529411</v>
      </c>
      <c r="L22">
        <f t="shared" si="8"/>
        <v>96</v>
      </c>
      <c r="M22" s="2">
        <f t="shared" si="9"/>
        <v>5.6470588235294121</v>
      </c>
      <c r="N22">
        <v>1</v>
      </c>
      <c r="O22">
        <v>1</v>
      </c>
      <c r="P22">
        <v>1</v>
      </c>
      <c r="Q22">
        <v>1</v>
      </c>
      <c r="R22" s="54">
        <v>1</v>
      </c>
      <c r="S22">
        <v>1</v>
      </c>
      <c r="T22">
        <f t="shared" si="10"/>
        <v>1</v>
      </c>
      <c r="U22">
        <v>1</v>
      </c>
      <c r="V22">
        <v>1</v>
      </c>
      <c r="W22">
        <f t="shared" si="11"/>
        <v>1</v>
      </c>
      <c r="X22">
        <f t="shared" si="12"/>
        <v>1</v>
      </c>
      <c r="Y22" s="54">
        <v>0</v>
      </c>
      <c r="Z22" s="54">
        <v>1</v>
      </c>
      <c r="AA22" s="54">
        <v>1</v>
      </c>
      <c r="AB22" s="54">
        <v>1</v>
      </c>
      <c r="AC22" s="54">
        <v>1</v>
      </c>
      <c r="AD22" s="54">
        <v>1</v>
      </c>
      <c r="AE22" s="54">
        <v>1</v>
      </c>
      <c r="AF22">
        <f t="shared" si="13"/>
        <v>3</v>
      </c>
      <c r="AG22" s="54">
        <v>1</v>
      </c>
      <c r="AH22">
        <f t="shared" si="14"/>
        <v>1</v>
      </c>
      <c r="AI22" s="54">
        <v>0</v>
      </c>
      <c r="AJ22" s="54">
        <v>1</v>
      </c>
      <c r="AK22">
        <f t="shared" si="15"/>
        <v>1</v>
      </c>
      <c r="AL22" s="54">
        <v>1</v>
      </c>
      <c r="AM22" s="54">
        <v>1</v>
      </c>
      <c r="AN22" s="54">
        <v>0</v>
      </c>
      <c r="AO22" s="54">
        <v>1</v>
      </c>
      <c r="AP22" s="54">
        <v>1</v>
      </c>
      <c r="AQ22" s="54">
        <v>1</v>
      </c>
      <c r="AR22" s="54">
        <v>1</v>
      </c>
      <c r="AS22" s="54">
        <v>1</v>
      </c>
      <c r="AT22" s="54">
        <v>1</v>
      </c>
      <c r="AU22">
        <f t="shared" si="16"/>
        <v>40.285882352941201</v>
      </c>
      <c r="AV22">
        <f t="shared" si="17"/>
        <v>11.863529411764706</v>
      </c>
      <c r="AW22" s="54">
        <f t="shared" si="18"/>
        <v>15.663529411764703</v>
      </c>
      <c r="AX22">
        <f t="shared" si="19"/>
        <v>13.667647058823526</v>
      </c>
      <c r="AY22" s="54">
        <v>1</v>
      </c>
      <c r="AZ22" s="54">
        <v>1</v>
      </c>
      <c r="BA22" s="54">
        <v>1</v>
      </c>
      <c r="BB22">
        <v>5</v>
      </c>
      <c r="BG22">
        <f t="shared" si="2"/>
        <v>176.47058823529412</v>
      </c>
      <c r="BH22" s="11">
        <f t="shared" si="20"/>
        <v>5.902777777777778E-5</v>
      </c>
    </row>
    <row r="23" spans="1:60" ht="64" x14ac:dyDescent="0.2">
      <c r="A23" s="3" t="s">
        <v>189</v>
      </c>
      <c r="B23" s="19" t="s">
        <v>1600</v>
      </c>
      <c r="C23" s="3" t="s">
        <v>204</v>
      </c>
      <c r="D23">
        <v>1</v>
      </c>
      <c r="E23">
        <v>1</v>
      </c>
      <c r="F23">
        <v>1</v>
      </c>
      <c r="G23">
        <f t="shared" si="4"/>
        <v>23</v>
      </c>
      <c r="H23">
        <f t="shared" si="5"/>
        <v>23</v>
      </c>
      <c r="I23" s="54">
        <f t="shared" si="6"/>
        <v>139</v>
      </c>
      <c r="J23">
        <v>44</v>
      </c>
      <c r="K23">
        <f t="shared" si="7"/>
        <v>1.9130434782608696</v>
      </c>
      <c r="L23">
        <f t="shared" si="8"/>
        <v>136</v>
      </c>
      <c r="M23" s="2">
        <f t="shared" si="9"/>
        <v>5.9130434782608692</v>
      </c>
      <c r="N23">
        <v>1</v>
      </c>
      <c r="O23">
        <v>1</v>
      </c>
      <c r="P23">
        <v>1</v>
      </c>
      <c r="Q23">
        <v>1</v>
      </c>
      <c r="R23" s="54">
        <v>1</v>
      </c>
      <c r="S23">
        <v>1</v>
      </c>
      <c r="T23">
        <f t="shared" si="10"/>
        <v>1</v>
      </c>
      <c r="U23">
        <v>1</v>
      </c>
      <c r="V23">
        <v>1</v>
      </c>
      <c r="W23">
        <f t="shared" si="11"/>
        <v>1</v>
      </c>
      <c r="X23">
        <f t="shared" si="12"/>
        <v>1</v>
      </c>
      <c r="Y23" s="54">
        <v>0</v>
      </c>
      <c r="Z23" s="54">
        <v>1</v>
      </c>
      <c r="AA23">
        <v>0</v>
      </c>
      <c r="AB23" s="54">
        <v>1</v>
      </c>
      <c r="AC23" s="54">
        <v>1</v>
      </c>
      <c r="AD23" s="54">
        <v>1</v>
      </c>
      <c r="AE23" s="54">
        <v>1</v>
      </c>
      <c r="AF23">
        <f t="shared" si="13"/>
        <v>3</v>
      </c>
      <c r="AG23" s="54">
        <v>1</v>
      </c>
      <c r="AH23">
        <f t="shared" si="14"/>
        <v>1</v>
      </c>
      <c r="AI23" s="54">
        <v>0</v>
      </c>
      <c r="AJ23" s="54">
        <v>1</v>
      </c>
      <c r="AK23">
        <f t="shared" si="15"/>
        <v>1</v>
      </c>
      <c r="AL23" s="54">
        <v>1</v>
      </c>
      <c r="AM23" s="54">
        <v>1</v>
      </c>
      <c r="AN23" s="54">
        <v>1</v>
      </c>
      <c r="AO23" s="54">
        <v>1</v>
      </c>
      <c r="AP23" s="54">
        <v>1</v>
      </c>
      <c r="AQ23" s="54">
        <v>1</v>
      </c>
      <c r="AR23" s="54">
        <v>1</v>
      </c>
      <c r="AS23" s="54">
        <v>1</v>
      </c>
      <c r="AT23" s="54">
        <v>1</v>
      </c>
      <c r="AU23">
        <f t="shared" si="16"/>
        <v>21.646521739130463</v>
      </c>
      <c r="AV23">
        <f t="shared" si="17"/>
        <v>15.953913043478263</v>
      </c>
      <c r="AW23" s="54">
        <f t="shared" si="18"/>
        <v>17.681739130434782</v>
      </c>
      <c r="AX23">
        <f t="shared" si="19"/>
        <v>17.920434782608694</v>
      </c>
      <c r="AY23" s="54">
        <v>1</v>
      </c>
      <c r="AZ23" s="54">
        <v>1</v>
      </c>
      <c r="BA23" s="54">
        <v>1</v>
      </c>
      <c r="BB23">
        <v>6</v>
      </c>
      <c r="BG23">
        <f t="shared" si="2"/>
        <v>130.43478260869566</v>
      </c>
      <c r="BH23" s="11">
        <f t="shared" si="20"/>
        <v>7.9861111111111116E-5</v>
      </c>
    </row>
    <row r="24" spans="1:60" ht="64" x14ac:dyDescent="0.2">
      <c r="A24" s="3" t="s">
        <v>190</v>
      </c>
      <c r="B24" s="18" t="s">
        <v>1589</v>
      </c>
      <c r="C24" s="3" t="s">
        <v>204</v>
      </c>
      <c r="D24">
        <v>1</v>
      </c>
      <c r="E24">
        <v>1</v>
      </c>
      <c r="F24">
        <f t="shared" si="3"/>
        <v>1</v>
      </c>
      <c r="G24">
        <f t="shared" si="4"/>
        <v>20</v>
      </c>
      <c r="H24">
        <f t="shared" si="5"/>
        <v>20</v>
      </c>
      <c r="I24" s="54">
        <f t="shared" si="6"/>
        <v>118</v>
      </c>
      <c r="J24">
        <v>36</v>
      </c>
      <c r="K24">
        <f t="shared" si="7"/>
        <v>1.8</v>
      </c>
      <c r="L24">
        <f t="shared" si="8"/>
        <v>115</v>
      </c>
      <c r="M24" s="2">
        <f t="shared" si="9"/>
        <v>5.75</v>
      </c>
      <c r="N24">
        <v>1</v>
      </c>
      <c r="O24">
        <v>1</v>
      </c>
      <c r="P24">
        <v>1</v>
      </c>
      <c r="Q24">
        <v>1</v>
      </c>
      <c r="R24" s="54">
        <v>1</v>
      </c>
      <c r="S24">
        <v>1</v>
      </c>
      <c r="T24">
        <f t="shared" si="10"/>
        <v>1</v>
      </c>
      <c r="U24">
        <v>1</v>
      </c>
      <c r="V24">
        <v>1</v>
      </c>
      <c r="W24">
        <f t="shared" si="11"/>
        <v>1</v>
      </c>
      <c r="X24">
        <f t="shared" si="12"/>
        <v>1</v>
      </c>
      <c r="Y24" s="54">
        <v>0</v>
      </c>
      <c r="Z24" s="54">
        <v>1</v>
      </c>
      <c r="AA24" s="54">
        <v>1</v>
      </c>
      <c r="AB24" s="54">
        <v>1</v>
      </c>
      <c r="AC24" s="54">
        <v>1</v>
      </c>
      <c r="AD24" s="54">
        <v>1</v>
      </c>
      <c r="AE24" s="54">
        <v>1</v>
      </c>
      <c r="AF24">
        <f t="shared" si="13"/>
        <v>3</v>
      </c>
      <c r="AG24" s="54">
        <v>1</v>
      </c>
      <c r="AH24">
        <f t="shared" si="14"/>
        <v>1</v>
      </c>
      <c r="AI24" s="54">
        <v>0</v>
      </c>
      <c r="AJ24" s="54">
        <v>1</v>
      </c>
      <c r="AK24">
        <f t="shared" si="15"/>
        <v>1</v>
      </c>
      <c r="AL24" s="54">
        <v>1</v>
      </c>
      <c r="AM24" s="54">
        <v>1</v>
      </c>
      <c r="AN24" s="54">
        <v>1</v>
      </c>
      <c r="AO24" s="54">
        <v>1</v>
      </c>
      <c r="AP24" s="54">
        <v>1</v>
      </c>
      <c r="AQ24" s="54">
        <v>1</v>
      </c>
      <c r="AR24" s="54">
        <v>1</v>
      </c>
      <c r="AS24" s="54">
        <v>1</v>
      </c>
      <c r="AT24" s="54">
        <v>1</v>
      </c>
      <c r="AU24">
        <f t="shared" si="16"/>
        <v>34.25500000000001</v>
      </c>
      <c r="AV24">
        <f t="shared" si="17"/>
        <v>13.450000000000003</v>
      </c>
      <c r="AW24" s="54">
        <f t="shared" si="18"/>
        <v>16.530000000000005</v>
      </c>
      <c r="AX24">
        <f t="shared" si="19"/>
        <v>15.652499999999996</v>
      </c>
      <c r="AY24" s="54">
        <v>1</v>
      </c>
      <c r="AZ24" s="54">
        <v>1</v>
      </c>
      <c r="BA24" s="54">
        <v>1</v>
      </c>
      <c r="BB24">
        <v>5</v>
      </c>
      <c r="BG24">
        <f t="shared" si="2"/>
        <v>150</v>
      </c>
      <c r="BH24" s="11">
        <f t="shared" si="20"/>
        <v>6.9444444444444444E-5</v>
      </c>
    </row>
    <row r="25" spans="1:60" ht="64" x14ac:dyDescent="0.2">
      <c r="A25" s="3" t="s">
        <v>191</v>
      </c>
      <c r="B25" s="18" t="s">
        <v>1590</v>
      </c>
      <c r="C25" s="3" t="s">
        <v>204</v>
      </c>
      <c r="D25">
        <v>1</v>
      </c>
      <c r="E25">
        <v>1</v>
      </c>
      <c r="F25">
        <f t="shared" si="3"/>
        <v>1</v>
      </c>
      <c r="G25">
        <f t="shared" si="4"/>
        <v>20</v>
      </c>
      <c r="H25">
        <f t="shared" si="5"/>
        <v>20</v>
      </c>
      <c r="I25" s="54">
        <f t="shared" si="6"/>
        <v>117</v>
      </c>
      <c r="J25">
        <v>37</v>
      </c>
      <c r="K25">
        <f t="shared" si="7"/>
        <v>1.85</v>
      </c>
      <c r="L25">
        <f t="shared" si="8"/>
        <v>114</v>
      </c>
      <c r="M25" s="2">
        <f t="shared" si="9"/>
        <v>5.7</v>
      </c>
      <c r="N25">
        <v>1</v>
      </c>
      <c r="O25">
        <v>1</v>
      </c>
      <c r="P25">
        <v>1</v>
      </c>
      <c r="Q25">
        <v>1</v>
      </c>
      <c r="R25" s="54">
        <v>1</v>
      </c>
      <c r="S25">
        <v>1</v>
      </c>
      <c r="T25">
        <f t="shared" si="10"/>
        <v>1</v>
      </c>
      <c r="U25">
        <v>1</v>
      </c>
      <c r="V25">
        <v>1</v>
      </c>
      <c r="W25">
        <f t="shared" si="11"/>
        <v>1</v>
      </c>
      <c r="X25">
        <f t="shared" si="12"/>
        <v>1</v>
      </c>
      <c r="Y25" s="54">
        <v>1</v>
      </c>
      <c r="Z25" s="54">
        <v>1</v>
      </c>
      <c r="AA25" s="54">
        <v>1</v>
      </c>
      <c r="AB25" s="54">
        <v>1</v>
      </c>
      <c r="AC25" s="54">
        <v>1</v>
      </c>
      <c r="AD25" s="54">
        <v>1</v>
      </c>
      <c r="AE25" s="54">
        <v>1</v>
      </c>
      <c r="AF25">
        <f t="shared" si="13"/>
        <v>3</v>
      </c>
      <c r="AG25" s="54">
        <v>1</v>
      </c>
      <c r="AH25">
        <f t="shared" si="14"/>
        <v>1</v>
      </c>
      <c r="AI25" s="54">
        <v>0</v>
      </c>
      <c r="AJ25" s="54">
        <v>1</v>
      </c>
      <c r="AK25">
        <f t="shared" si="15"/>
        <v>1</v>
      </c>
      <c r="AL25" s="54">
        <v>1</v>
      </c>
      <c r="AM25" s="54">
        <v>1</v>
      </c>
      <c r="AN25" s="54">
        <v>1</v>
      </c>
      <c r="AO25" s="54">
        <v>1</v>
      </c>
      <c r="AP25" s="54">
        <v>1</v>
      </c>
      <c r="AQ25" s="54">
        <v>1</v>
      </c>
      <c r="AR25" s="54">
        <v>1</v>
      </c>
      <c r="AS25" s="54">
        <v>1</v>
      </c>
      <c r="AT25" s="54">
        <v>1</v>
      </c>
      <c r="AU25">
        <f t="shared" si="16"/>
        <v>30.02500000000002</v>
      </c>
      <c r="AV25">
        <f t="shared" si="17"/>
        <v>14.040000000000003</v>
      </c>
      <c r="AW25" s="54">
        <f t="shared" si="18"/>
        <v>16.236000000000001</v>
      </c>
      <c r="AX25">
        <f t="shared" si="19"/>
        <v>15.417000000000002</v>
      </c>
      <c r="AY25" s="54">
        <v>1</v>
      </c>
      <c r="AZ25" s="54">
        <v>1</v>
      </c>
      <c r="BA25" s="54">
        <v>1</v>
      </c>
      <c r="BB25">
        <v>6</v>
      </c>
      <c r="BG25">
        <f t="shared" si="2"/>
        <v>150</v>
      </c>
      <c r="BH25" s="11">
        <f t="shared" si="20"/>
        <v>6.9444444444444444E-5</v>
      </c>
    </row>
    <row r="26" spans="1:60" ht="64" x14ac:dyDescent="0.2">
      <c r="A26" s="3">
        <v>18</v>
      </c>
      <c r="B26" s="19" t="s">
        <v>1601</v>
      </c>
      <c r="C26" s="3" t="s">
        <v>204</v>
      </c>
      <c r="D26">
        <v>1</v>
      </c>
      <c r="E26">
        <v>1</v>
      </c>
      <c r="F26">
        <f t="shared" si="3"/>
        <v>1</v>
      </c>
      <c r="G26">
        <f t="shared" si="4"/>
        <v>19</v>
      </c>
      <c r="H26">
        <f t="shared" si="5"/>
        <v>19</v>
      </c>
      <c r="I26" s="54">
        <f t="shared" si="6"/>
        <v>106</v>
      </c>
      <c r="J26">
        <v>35</v>
      </c>
      <c r="K26">
        <f t="shared" si="7"/>
        <v>1.8421052631578947</v>
      </c>
      <c r="L26">
        <f t="shared" si="8"/>
        <v>104</v>
      </c>
      <c r="M26" s="2">
        <f t="shared" si="9"/>
        <v>5.4736842105263159</v>
      </c>
      <c r="N26">
        <v>1</v>
      </c>
      <c r="O26">
        <v>1</v>
      </c>
      <c r="P26">
        <v>1</v>
      </c>
      <c r="Q26">
        <v>1</v>
      </c>
      <c r="R26" s="54">
        <v>1</v>
      </c>
      <c r="S26">
        <v>1</v>
      </c>
      <c r="T26">
        <f t="shared" si="10"/>
        <v>1</v>
      </c>
      <c r="U26">
        <v>1</v>
      </c>
      <c r="V26">
        <v>1</v>
      </c>
      <c r="W26">
        <f t="shared" si="11"/>
        <v>1</v>
      </c>
      <c r="X26">
        <f t="shared" si="12"/>
        <v>1</v>
      </c>
      <c r="Y26" s="54">
        <v>0</v>
      </c>
      <c r="Z26" s="54">
        <v>1</v>
      </c>
      <c r="AA26" s="54">
        <v>1</v>
      </c>
      <c r="AB26" s="54">
        <v>1</v>
      </c>
      <c r="AC26" s="54">
        <v>1</v>
      </c>
      <c r="AD26" s="54">
        <v>1</v>
      </c>
      <c r="AE26" s="54">
        <v>1</v>
      </c>
      <c r="AF26">
        <f t="shared" si="13"/>
        <v>2</v>
      </c>
      <c r="AG26" s="54">
        <v>1</v>
      </c>
      <c r="AH26">
        <f t="shared" si="14"/>
        <v>1</v>
      </c>
      <c r="AI26" s="54">
        <v>0</v>
      </c>
      <c r="AJ26" s="54">
        <v>1</v>
      </c>
      <c r="AK26">
        <f t="shared" si="15"/>
        <v>1</v>
      </c>
      <c r="AL26" s="54">
        <v>1</v>
      </c>
      <c r="AM26" s="54">
        <v>1</v>
      </c>
      <c r="AN26" s="54">
        <v>0</v>
      </c>
      <c r="AO26" s="54">
        <v>1</v>
      </c>
      <c r="AP26" s="54">
        <v>1</v>
      </c>
      <c r="AQ26" s="54">
        <v>1</v>
      </c>
      <c r="AR26" s="54">
        <v>1</v>
      </c>
      <c r="AS26" s="54">
        <v>1</v>
      </c>
      <c r="AT26" s="54">
        <v>1</v>
      </c>
      <c r="AU26">
        <f t="shared" si="16"/>
        <v>31.707894736842121</v>
      </c>
      <c r="AV26">
        <f t="shared" si="17"/>
        <v>13.556842105263158</v>
      </c>
      <c r="AW26" s="54">
        <f t="shared" si="18"/>
        <v>14.827368421052633</v>
      </c>
      <c r="AX26">
        <f t="shared" si="19"/>
        <v>13.851052631578945</v>
      </c>
      <c r="AY26" s="54">
        <v>1</v>
      </c>
      <c r="AZ26" s="54">
        <v>1</v>
      </c>
      <c r="BA26" s="54">
        <v>1</v>
      </c>
      <c r="BB26">
        <v>4</v>
      </c>
      <c r="BG26">
        <f t="shared" si="2"/>
        <v>105.26315789473684</v>
      </c>
      <c r="BH26" s="11">
        <f t="shared" si="20"/>
        <v>6.597222222222223E-5</v>
      </c>
    </row>
    <row r="27" spans="1:60" ht="64" x14ac:dyDescent="0.2">
      <c r="A27" s="3">
        <v>19</v>
      </c>
      <c r="B27" s="19" t="s">
        <v>1602</v>
      </c>
      <c r="C27" s="3" t="s">
        <v>204</v>
      </c>
      <c r="D27">
        <v>1</v>
      </c>
      <c r="E27">
        <v>1</v>
      </c>
      <c r="F27">
        <f t="shared" si="3"/>
        <v>1</v>
      </c>
      <c r="G27">
        <f t="shared" si="4"/>
        <v>20</v>
      </c>
      <c r="H27">
        <f t="shared" si="5"/>
        <v>20</v>
      </c>
      <c r="I27" s="54">
        <f t="shared" si="6"/>
        <v>123</v>
      </c>
      <c r="J27">
        <v>42</v>
      </c>
      <c r="K27">
        <f t="shared" si="7"/>
        <v>2.1</v>
      </c>
      <c r="L27">
        <f t="shared" si="8"/>
        <v>121</v>
      </c>
      <c r="M27" s="2">
        <f t="shared" si="9"/>
        <v>6.05</v>
      </c>
      <c r="N27">
        <v>1</v>
      </c>
      <c r="O27">
        <v>1</v>
      </c>
      <c r="P27">
        <v>1</v>
      </c>
      <c r="Q27">
        <v>1</v>
      </c>
      <c r="R27" s="54">
        <v>1</v>
      </c>
      <c r="S27">
        <v>1</v>
      </c>
      <c r="T27">
        <f t="shared" si="10"/>
        <v>1</v>
      </c>
      <c r="U27">
        <v>1</v>
      </c>
      <c r="V27">
        <v>1</v>
      </c>
      <c r="W27">
        <f t="shared" si="11"/>
        <v>1</v>
      </c>
      <c r="X27">
        <f t="shared" si="12"/>
        <v>1</v>
      </c>
      <c r="Y27" s="54">
        <v>1</v>
      </c>
      <c r="Z27" s="54">
        <v>1</v>
      </c>
      <c r="AA27">
        <v>0</v>
      </c>
      <c r="AB27" s="54">
        <v>1</v>
      </c>
      <c r="AC27" s="54">
        <v>1</v>
      </c>
      <c r="AD27" s="54">
        <v>1</v>
      </c>
      <c r="AE27" s="54">
        <v>1</v>
      </c>
      <c r="AF27">
        <f t="shared" si="13"/>
        <v>2</v>
      </c>
      <c r="AG27" s="54">
        <v>1</v>
      </c>
      <c r="AH27">
        <f t="shared" si="14"/>
        <v>1</v>
      </c>
      <c r="AI27" s="54">
        <v>0</v>
      </c>
      <c r="AJ27" s="54">
        <v>1</v>
      </c>
      <c r="AK27">
        <f t="shared" si="15"/>
        <v>1</v>
      </c>
      <c r="AL27" s="54">
        <v>1</v>
      </c>
      <c r="AM27" s="54">
        <v>1</v>
      </c>
      <c r="AN27" s="54">
        <v>1</v>
      </c>
      <c r="AO27" s="54">
        <v>1</v>
      </c>
      <c r="AP27" s="54">
        <v>1</v>
      </c>
      <c r="AQ27" s="54">
        <v>1</v>
      </c>
      <c r="AR27" s="54">
        <v>1</v>
      </c>
      <c r="AS27" s="54">
        <v>1</v>
      </c>
      <c r="AT27" s="54">
        <v>1</v>
      </c>
      <c r="AU27">
        <f t="shared" si="16"/>
        <v>8.8750000000000142</v>
      </c>
      <c r="AV27">
        <f t="shared" si="17"/>
        <v>16.989999999999998</v>
      </c>
      <c r="AW27" s="54">
        <f t="shared" si="18"/>
        <v>18.294</v>
      </c>
      <c r="AX27">
        <f t="shared" si="19"/>
        <v>17.0655</v>
      </c>
      <c r="AY27" s="54">
        <v>1</v>
      </c>
      <c r="AZ27" s="54">
        <v>1</v>
      </c>
      <c r="BA27" s="54">
        <v>1</v>
      </c>
      <c r="BB27">
        <v>5</v>
      </c>
      <c r="BG27">
        <f t="shared" si="2"/>
        <v>100</v>
      </c>
      <c r="BH27" s="11">
        <f t="shared" si="20"/>
        <v>6.9444444444444444E-5</v>
      </c>
    </row>
    <row r="28" spans="1:60" ht="64" x14ac:dyDescent="0.2">
      <c r="A28" s="3">
        <v>20</v>
      </c>
      <c r="B28" s="19" t="s">
        <v>1603</v>
      </c>
      <c r="C28" s="3" t="s">
        <v>204</v>
      </c>
      <c r="D28">
        <v>1</v>
      </c>
      <c r="E28">
        <v>1</v>
      </c>
      <c r="F28">
        <f t="shared" si="3"/>
        <v>1</v>
      </c>
      <c r="G28">
        <f t="shared" si="4"/>
        <v>23</v>
      </c>
      <c r="H28">
        <f t="shared" si="5"/>
        <v>23</v>
      </c>
      <c r="I28" s="54">
        <f t="shared" si="6"/>
        <v>129</v>
      </c>
      <c r="J28">
        <v>46</v>
      </c>
      <c r="K28">
        <f t="shared" si="7"/>
        <v>2</v>
      </c>
      <c r="L28">
        <f t="shared" si="8"/>
        <v>127</v>
      </c>
      <c r="M28" s="2">
        <f t="shared" si="9"/>
        <v>5.5217391304347823</v>
      </c>
      <c r="N28">
        <v>1</v>
      </c>
      <c r="O28">
        <v>1</v>
      </c>
      <c r="P28">
        <v>1</v>
      </c>
      <c r="Q28">
        <v>1</v>
      </c>
      <c r="R28" s="54">
        <v>1</v>
      </c>
      <c r="S28">
        <v>1</v>
      </c>
      <c r="T28">
        <f t="shared" si="10"/>
        <v>1</v>
      </c>
      <c r="U28">
        <v>1</v>
      </c>
      <c r="V28">
        <v>1</v>
      </c>
      <c r="W28">
        <f t="shared" si="11"/>
        <v>1</v>
      </c>
      <c r="X28">
        <f t="shared" si="12"/>
        <v>1</v>
      </c>
      <c r="Y28" s="54">
        <v>1</v>
      </c>
      <c r="Z28" s="54">
        <v>1</v>
      </c>
      <c r="AA28">
        <v>1</v>
      </c>
      <c r="AB28" s="54">
        <v>1</v>
      </c>
      <c r="AC28" s="54">
        <v>1</v>
      </c>
      <c r="AD28" s="54">
        <v>1</v>
      </c>
      <c r="AE28" s="54">
        <v>1</v>
      </c>
      <c r="AF28">
        <f t="shared" si="13"/>
        <v>2</v>
      </c>
      <c r="AG28" s="54">
        <v>1</v>
      </c>
      <c r="AH28">
        <f t="shared" si="14"/>
        <v>1</v>
      </c>
      <c r="AI28" s="54">
        <v>0</v>
      </c>
      <c r="AJ28" s="54">
        <v>1</v>
      </c>
      <c r="AK28">
        <f t="shared" si="15"/>
        <v>1</v>
      </c>
      <c r="AL28" s="54">
        <v>1</v>
      </c>
      <c r="AM28" s="54">
        <v>1</v>
      </c>
      <c r="AN28" s="54">
        <v>1</v>
      </c>
      <c r="AO28" s="54">
        <v>1</v>
      </c>
      <c r="AP28" s="54">
        <v>1</v>
      </c>
      <c r="AQ28" s="54">
        <v>1</v>
      </c>
      <c r="AR28" s="54">
        <v>1</v>
      </c>
      <c r="AS28" s="54">
        <v>1</v>
      </c>
      <c r="AT28" s="54">
        <v>1</v>
      </c>
      <c r="AU28">
        <f t="shared" si="16"/>
        <v>14.29000000000002</v>
      </c>
      <c r="AV28">
        <f t="shared" si="17"/>
        <v>16.98</v>
      </c>
      <c r="AW28" s="54">
        <f t="shared" si="18"/>
        <v>15.380869565217388</v>
      </c>
      <c r="AX28">
        <f t="shared" si="19"/>
        <v>16.07739130434782</v>
      </c>
      <c r="AY28" s="54">
        <v>1</v>
      </c>
      <c r="AZ28" s="54">
        <v>1</v>
      </c>
      <c r="BA28" s="54">
        <v>1</v>
      </c>
      <c r="BB28">
        <v>6</v>
      </c>
      <c r="BG28">
        <f t="shared" si="2"/>
        <v>86.956521739130437</v>
      </c>
      <c r="BH28" s="11">
        <f t="shared" si="20"/>
        <v>7.9861111111111116E-5</v>
      </c>
    </row>
    <row r="29" spans="1:60" ht="64" x14ac:dyDescent="0.2">
      <c r="A29" s="3" t="s">
        <v>170</v>
      </c>
      <c r="B29" s="18" t="s">
        <v>1591</v>
      </c>
      <c r="C29" s="3" t="s">
        <v>192</v>
      </c>
      <c r="D29">
        <v>1</v>
      </c>
      <c r="E29">
        <v>1</v>
      </c>
      <c r="F29">
        <f t="shared" si="3"/>
        <v>1</v>
      </c>
      <c r="G29">
        <f t="shared" si="4"/>
        <v>20</v>
      </c>
      <c r="H29">
        <f t="shared" si="5"/>
        <v>20</v>
      </c>
      <c r="I29" s="54">
        <f t="shared" si="6"/>
        <v>109</v>
      </c>
      <c r="J29">
        <v>35</v>
      </c>
      <c r="K29">
        <f t="shared" si="7"/>
        <v>1.75</v>
      </c>
      <c r="L29">
        <f t="shared" si="8"/>
        <v>108</v>
      </c>
      <c r="M29" s="2">
        <f t="shared" si="9"/>
        <v>5.4</v>
      </c>
      <c r="N29">
        <v>1</v>
      </c>
      <c r="O29">
        <v>1</v>
      </c>
      <c r="P29">
        <v>1</v>
      </c>
      <c r="Q29">
        <v>1</v>
      </c>
      <c r="R29" s="54">
        <v>1</v>
      </c>
      <c r="S29">
        <v>1</v>
      </c>
      <c r="T29">
        <f t="shared" si="10"/>
        <v>1</v>
      </c>
      <c r="U29">
        <v>1</v>
      </c>
      <c r="V29">
        <v>1</v>
      </c>
      <c r="W29">
        <f t="shared" si="11"/>
        <v>1</v>
      </c>
      <c r="X29">
        <f t="shared" si="12"/>
        <v>1</v>
      </c>
      <c r="Y29" s="54">
        <v>1</v>
      </c>
      <c r="Z29" s="54">
        <v>1</v>
      </c>
      <c r="AA29" s="54">
        <v>1</v>
      </c>
      <c r="AB29" s="54">
        <v>1</v>
      </c>
      <c r="AC29" s="54">
        <v>1</v>
      </c>
      <c r="AD29" s="54">
        <v>1</v>
      </c>
      <c r="AE29" s="54">
        <v>1</v>
      </c>
      <c r="AF29">
        <f t="shared" si="13"/>
        <v>1</v>
      </c>
      <c r="AG29" s="54">
        <v>1</v>
      </c>
      <c r="AH29">
        <f t="shared" si="14"/>
        <v>1</v>
      </c>
      <c r="AI29" s="54">
        <v>1</v>
      </c>
      <c r="AJ29" s="54">
        <v>1</v>
      </c>
      <c r="AK29">
        <f t="shared" si="15"/>
        <v>1</v>
      </c>
      <c r="AL29" s="54">
        <v>1</v>
      </c>
      <c r="AM29" s="54">
        <v>0</v>
      </c>
      <c r="AN29" s="54">
        <v>1</v>
      </c>
      <c r="AO29" s="54">
        <v>1</v>
      </c>
      <c r="AP29" s="54">
        <v>1</v>
      </c>
      <c r="AQ29" s="54">
        <v>1</v>
      </c>
      <c r="AR29" s="54">
        <v>1</v>
      </c>
      <c r="AS29" s="54">
        <v>0</v>
      </c>
      <c r="AT29" s="54">
        <v>1</v>
      </c>
      <c r="AU29">
        <f t="shared" si="16"/>
        <v>38.485000000000028</v>
      </c>
      <c r="AV29">
        <f t="shared" si="17"/>
        <v>12.860000000000003</v>
      </c>
      <c r="AW29" s="54">
        <f t="shared" si="18"/>
        <v>14.472000000000001</v>
      </c>
      <c r="AX29">
        <f t="shared" si="19"/>
        <v>14.003999999999998</v>
      </c>
      <c r="AY29" s="54">
        <v>1</v>
      </c>
      <c r="AZ29" s="54">
        <v>1</v>
      </c>
      <c r="BA29" s="54">
        <v>1</v>
      </c>
      <c r="BB29">
        <v>5</v>
      </c>
      <c r="BG29">
        <f t="shared" si="2"/>
        <v>50</v>
      </c>
      <c r="BH29" s="11">
        <f t="shared" si="20"/>
        <v>6.9444444444444444E-5</v>
      </c>
    </row>
    <row r="30" spans="1:60" ht="64" x14ac:dyDescent="0.2">
      <c r="A30" s="3" t="s">
        <v>171</v>
      </c>
      <c r="B30" s="18" t="s">
        <v>1592</v>
      </c>
      <c r="C30" s="3" t="s">
        <v>192</v>
      </c>
      <c r="D30">
        <v>1</v>
      </c>
      <c r="E30">
        <v>1</v>
      </c>
      <c r="F30">
        <f t="shared" si="3"/>
        <v>1</v>
      </c>
      <c r="G30">
        <f t="shared" si="4"/>
        <v>20</v>
      </c>
      <c r="H30">
        <f t="shared" si="5"/>
        <v>20</v>
      </c>
      <c r="I30" s="54">
        <f t="shared" si="6"/>
        <v>119</v>
      </c>
      <c r="J30">
        <v>39</v>
      </c>
      <c r="K30">
        <f t="shared" si="7"/>
        <v>1.95</v>
      </c>
      <c r="L30">
        <f t="shared" si="8"/>
        <v>118</v>
      </c>
      <c r="M30" s="2">
        <f t="shared" si="9"/>
        <v>5.9</v>
      </c>
      <c r="N30">
        <v>1</v>
      </c>
      <c r="O30">
        <v>1</v>
      </c>
      <c r="P30">
        <v>1</v>
      </c>
      <c r="Q30">
        <v>1</v>
      </c>
      <c r="R30" s="54">
        <v>1</v>
      </c>
      <c r="S30">
        <v>1</v>
      </c>
      <c r="T30">
        <f t="shared" si="10"/>
        <v>1</v>
      </c>
      <c r="U30">
        <v>1</v>
      </c>
      <c r="V30">
        <v>1</v>
      </c>
      <c r="W30">
        <f t="shared" si="11"/>
        <v>1</v>
      </c>
      <c r="X30">
        <f t="shared" si="12"/>
        <v>1</v>
      </c>
      <c r="Y30" s="54">
        <v>1</v>
      </c>
      <c r="Z30" s="54">
        <v>1</v>
      </c>
      <c r="AA30" s="54">
        <v>1</v>
      </c>
      <c r="AB30" s="54">
        <v>1</v>
      </c>
      <c r="AC30" s="54">
        <v>1</v>
      </c>
      <c r="AD30" s="54">
        <v>1</v>
      </c>
      <c r="AE30" s="54">
        <v>1</v>
      </c>
      <c r="AF30">
        <f t="shared" si="13"/>
        <v>1</v>
      </c>
      <c r="AG30" s="54">
        <v>1</v>
      </c>
      <c r="AH30">
        <f t="shared" si="14"/>
        <v>1</v>
      </c>
      <c r="AI30" s="54">
        <v>1</v>
      </c>
      <c r="AJ30" s="54">
        <v>1</v>
      </c>
      <c r="AK30">
        <f t="shared" si="15"/>
        <v>1</v>
      </c>
      <c r="AL30" s="54">
        <v>1</v>
      </c>
      <c r="AM30" s="54">
        <v>1</v>
      </c>
      <c r="AN30" s="54">
        <v>1</v>
      </c>
      <c r="AO30" s="54">
        <v>1</v>
      </c>
      <c r="AP30" s="54">
        <v>1</v>
      </c>
      <c r="AQ30" s="54">
        <v>1</v>
      </c>
      <c r="AR30" s="54">
        <v>1</v>
      </c>
      <c r="AS30" s="54">
        <v>0</v>
      </c>
      <c r="AT30" s="54">
        <v>1</v>
      </c>
      <c r="AU30">
        <f t="shared" si="16"/>
        <v>21.565000000000012</v>
      </c>
      <c r="AV30">
        <f t="shared" si="17"/>
        <v>15.220000000000002</v>
      </c>
      <c r="AW30" s="54">
        <f t="shared" si="18"/>
        <v>17.412000000000003</v>
      </c>
      <c r="AX30">
        <f t="shared" si="19"/>
        <v>16.359000000000002</v>
      </c>
      <c r="AY30" s="54">
        <v>1</v>
      </c>
      <c r="AZ30" s="54">
        <v>1</v>
      </c>
      <c r="BA30" s="54">
        <v>1</v>
      </c>
      <c r="BB30">
        <v>6</v>
      </c>
      <c r="BG30">
        <f t="shared" si="2"/>
        <v>50</v>
      </c>
      <c r="BH30" s="11">
        <f t="shared" si="20"/>
        <v>6.9444444444444444E-5</v>
      </c>
    </row>
    <row r="31" spans="1:60" ht="64" x14ac:dyDescent="0.2">
      <c r="A31" s="3">
        <v>22</v>
      </c>
      <c r="B31" s="18" t="s">
        <v>1593</v>
      </c>
      <c r="C31" s="3" t="s">
        <v>203</v>
      </c>
      <c r="D31">
        <v>1</v>
      </c>
      <c r="E31">
        <v>1</v>
      </c>
      <c r="F31">
        <f t="shared" si="3"/>
        <v>1</v>
      </c>
      <c r="G31">
        <f t="shared" si="4"/>
        <v>22</v>
      </c>
      <c r="H31">
        <f t="shared" si="5"/>
        <v>22</v>
      </c>
      <c r="I31" s="54">
        <f t="shared" si="6"/>
        <v>123</v>
      </c>
      <c r="J31">
        <v>39</v>
      </c>
      <c r="K31">
        <f t="shared" si="7"/>
        <v>1.7727272727272727</v>
      </c>
      <c r="L31">
        <f t="shared" si="8"/>
        <v>121</v>
      </c>
      <c r="M31" s="2">
        <f t="shared" si="9"/>
        <v>5.5</v>
      </c>
      <c r="N31">
        <v>1</v>
      </c>
      <c r="O31">
        <v>1</v>
      </c>
      <c r="P31">
        <v>1</v>
      </c>
      <c r="Q31">
        <v>1</v>
      </c>
      <c r="R31" s="54">
        <v>1</v>
      </c>
      <c r="S31">
        <v>1</v>
      </c>
      <c r="T31">
        <f t="shared" si="10"/>
        <v>1</v>
      </c>
      <c r="U31">
        <v>1</v>
      </c>
      <c r="V31">
        <v>1</v>
      </c>
      <c r="W31">
        <f t="shared" si="11"/>
        <v>1</v>
      </c>
      <c r="X31">
        <f t="shared" si="12"/>
        <v>1</v>
      </c>
      <c r="Y31" s="54">
        <v>1</v>
      </c>
      <c r="Z31" s="54">
        <v>1</v>
      </c>
      <c r="AA31" s="54">
        <v>1</v>
      </c>
      <c r="AB31" s="54">
        <v>1</v>
      </c>
      <c r="AC31" s="54">
        <v>1</v>
      </c>
      <c r="AD31" s="54">
        <v>1</v>
      </c>
      <c r="AE31" s="54">
        <v>1</v>
      </c>
      <c r="AF31">
        <f t="shared" si="13"/>
        <v>2</v>
      </c>
      <c r="AG31" s="54">
        <v>1</v>
      </c>
      <c r="AH31">
        <f t="shared" si="14"/>
        <v>1</v>
      </c>
      <c r="AI31" s="54">
        <v>1</v>
      </c>
      <c r="AJ31" s="54">
        <v>1</v>
      </c>
      <c r="AK31">
        <f t="shared" si="15"/>
        <v>1</v>
      </c>
      <c r="AL31" s="54">
        <v>1</v>
      </c>
      <c r="AM31" s="54">
        <v>1</v>
      </c>
      <c r="AN31" s="54">
        <v>1</v>
      </c>
      <c r="AO31" s="54">
        <v>1</v>
      </c>
      <c r="AP31" s="54">
        <v>1</v>
      </c>
      <c r="AQ31" s="54">
        <v>1</v>
      </c>
      <c r="AR31" s="54">
        <v>1</v>
      </c>
      <c r="AS31" s="54">
        <v>1</v>
      </c>
      <c r="AT31" s="54">
        <v>1</v>
      </c>
      <c r="AU31">
        <f t="shared" si="16"/>
        <v>34.532272727272741</v>
      </c>
      <c r="AV31">
        <f t="shared" si="17"/>
        <v>13.90818181818182</v>
      </c>
      <c r="AW31" s="54">
        <f t="shared" si="18"/>
        <v>15.194545454545452</v>
      </c>
      <c r="AX31">
        <f t="shared" si="19"/>
        <v>15.475000000000001</v>
      </c>
      <c r="AY31" s="54">
        <v>1</v>
      </c>
      <c r="AZ31" s="54">
        <v>1</v>
      </c>
      <c r="BA31" s="54">
        <v>1</v>
      </c>
      <c r="BB31">
        <v>7</v>
      </c>
      <c r="BG31">
        <f t="shared" si="2"/>
        <v>90.909090909090907</v>
      </c>
      <c r="BH31" s="11">
        <f t="shared" si="20"/>
        <v>7.6388888888888887E-5</v>
      </c>
    </row>
    <row r="32" spans="1:60" ht="48" x14ac:dyDescent="0.2">
      <c r="A32" s="3">
        <v>23</v>
      </c>
      <c r="B32" s="19" t="s">
        <v>1567</v>
      </c>
      <c r="C32" s="3" t="s">
        <v>192</v>
      </c>
      <c r="D32">
        <v>1</v>
      </c>
      <c r="E32">
        <v>1</v>
      </c>
      <c r="F32">
        <f t="shared" si="3"/>
        <v>1</v>
      </c>
      <c r="G32">
        <f t="shared" si="4"/>
        <v>15</v>
      </c>
      <c r="H32">
        <f t="shared" si="5"/>
        <v>15</v>
      </c>
      <c r="I32" s="54">
        <f t="shared" si="6"/>
        <v>78</v>
      </c>
      <c r="J32">
        <v>24</v>
      </c>
      <c r="K32">
        <f t="shared" si="7"/>
        <v>1.6</v>
      </c>
      <c r="L32">
        <f t="shared" si="8"/>
        <v>77</v>
      </c>
      <c r="M32" s="2">
        <f t="shared" si="9"/>
        <v>5.1333333333333337</v>
      </c>
      <c r="N32">
        <v>0</v>
      </c>
      <c r="O32">
        <v>1</v>
      </c>
      <c r="P32">
        <v>1</v>
      </c>
      <c r="Q32">
        <v>0</v>
      </c>
      <c r="R32" s="54">
        <v>0</v>
      </c>
      <c r="S32">
        <v>1</v>
      </c>
      <c r="T32">
        <f t="shared" si="10"/>
        <v>0</v>
      </c>
      <c r="U32">
        <v>1</v>
      </c>
      <c r="V32">
        <v>1</v>
      </c>
      <c r="W32">
        <f t="shared" si="11"/>
        <v>0</v>
      </c>
      <c r="X32">
        <f t="shared" si="12"/>
        <v>1</v>
      </c>
      <c r="Y32" s="54">
        <v>1</v>
      </c>
      <c r="Z32" s="54">
        <v>1</v>
      </c>
      <c r="AA32" s="54">
        <v>1</v>
      </c>
      <c r="AB32" s="54">
        <v>1</v>
      </c>
      <c r="AC32" s="54">
        <v>1</v>
      </c>
      <c r="AD32" s="54">
        <v>1</v>
      </c>
      <c r="AE32" s="54">
        <v>1</v>
      </c>
      <c r="AF32">
        <f t="shared" si="13"/>
        <v>1</v>
      </c>
      <c r="AG32" s="54">
        <v>1</v>
      </c>
      <c r="AH32">
        <f t="shared" si="14"/>
        <v>1</v>
      </c>
      <c r="AI32" s="54">
        <v>0</v>
      </c>
      <c r="AJ32" s="54">
        <v>1</v>
      </c>
      <c r="AK32">
        <f t="shared" si="15"/>
        <v>1</v>
      </c>
      <c r="AL32" s="54">
        <v>1</v>
      </c>
      <c r="AM32" s="54">
        <v>1</v>
      </c>
      <c r="AN32" s="54">
        <v>1</v>
      </c>
      <c r="AO32" s="54">
        <v>1</v>
      </c>
      <c r="AP32" s="54">
        <v>1</v>
      </c>
      <c r="AQ32" s="54">
        <v>1</v>
      </c>
      <c r="AR32" s="54">
        <v>1</v>
      </c>
      <c r="AS32" s="54">
        <v>1</v>
      </c>
      <c r="AT32" s="54">
        <v>1</v>
      </c>
      <c r="AU32">
        <f t="shared" si="16"/>
        <v>56.250000000000028</v>
      </c>
      <c r="AV32">
        <f t="shared" si="17"/>
        <v>9.1400000000000041</v>
      </c>
      <c r="AW32" s="54">
        <f t="shared" si="18"/>
        <v>12.410666666666668</v>
      </c>
      <c r="AX32">
        <f t="shared" si="19"/>
        <v>10.248000000000001</v>
      </c>
      <c r="AY32" s="54">
        <v>1</v>
      </c>
      <c r="AZ32" s="54">
        <v>1</v>
      </c>
      <c r="BA32" s="54">
        <v>1</v>
      </c>
      <c r="BB32">
        <v>5</v>
      </c>
      <c r="BG32">
        <f t="shared" si="2"/>
        <v>66.666666666666671</v>
      </c>
      <c r="BH32" s="11">
        <f t="shared" si="20"/>
        <v>5.208333333333333E-5</v>
      </c>
    </row>
    <row r="33" spans="1:60" ht="48" x14ac:dyDescent="0.2">
      <c r="A33" s="3">
        <v>24</v>
      </c>
      <c r="B33" s="18" t="s">
        <v>1568</v>
      </c>
      <c r="C33" s="3" t="s">
        <v>192</v>
      </c>
      <c r="D33">
        <v>1</v>
      </c>
      <c r="E33">
        <v>1</v>
      </c>
      <c r="F33">
        <f t="shared" si="3"/>
        <v>1</v>
      </c>
      <c r="G33">
        <f t="shared" si="4"/>
        <v>11</v>
      </c>
      <c r="H33">
        <f t="shared" si="5"/>
        <v>11</v>
      </c>
      <c r="I33" s="54">
        <f t="shared" si="6"/>
        <v>66</v>
      </c>
      <c r="J33">
        <v>22</v>
      </c>
      <c r="K33">
        <f t="shared" si="7"/>
        <v>2</v>
      </c>
      <c r="L33">
        <f t="shared" si="8"/>
        <v>64</v>
      </c>
      <c r="M33" s="2">
        <f t="shared" si="9"/>
        <v>5.8181818181818183</v>
      </c>
      <c r="N33">
        <v>1</v>
      </c>
      <c r="O33">
        <v>1</v>
      </c>
      <c r="P33">
        <v>1</v>
      </c>
      <c r="Q33">
        <v>1</v>
      </c>
      <c r="R33" s="54">
        <v>1</v>
      </c>
      <c r="S33">
        <v>1</v>
      </c>
      <c r="T33">
        <f t="shared" si="10"/>
        <v>1</v>
      </c>
      <c r="U33">
        <v>1</v>
      </c>
      <c r="V33">
        <v>1</v>
      </c>
      <c r="W33">
        <f t="shared" si="11"/>
        <v>1</v>
      </c>
      <c r="X33">
        <f t="shared" si="12"/>
        <v>1</v>
      </c>
      <c r="Y33" s="54">
        <v>1</v>
      </c>
      <c r="Z33" s="54">
        <v>1</v>
      </c>
      <c r="AA33" s="54">
        <v>1</v>
      </c>
      <c r="AB33" s="54">
        <v>1</v>
      </c>
      <c r="AC33" s="54">
        <v>1</v>
      </c>
      <c r="AD33" s="54">
        <v>1</v>
      </c>
      <c r="AE33" s="54">
        <v>1</v>
      </c>
      <c r="AF33">
        <f t="shared" si="13"/>
        <v>2</v>
      </c>
      <c r="AG33" s="54">
        <v>1</v>
      </c>
      <c r="AH33">
        <f t="shared" si="14"/>
        <v>1</v>
      </c>
      <c r="AI33" s="54">
        <v>1</v>
      </c>
      <c r="AJ33" s="54">
        <v>1</v>
      </c>
      <c r="AK33">
        <f t="shared" si="15"/>
        <v>1</v>
      </c>
      <c r="AL33" s="54">
        <v>1</v>
      </c>
      <c r="AM33" s="54">
        <v>1</v>
      </c>
      <c r="AN33" s="54">
        <v>1</v>
      </c>
      <c r="AO33" s="54">
        <v>1</v>
      </c>
      <c r="AP33" s="54">
        <v>1</v>
      </c>
      <c r="AQ33" s="54">
        <v>1</v>
      </c>
      <c r="AR33" s="54">
        <v>1</v>
      </c>
      <c r="AS33" s="54">
        <v>1</v>
      </c>
      <c r="AT33" s="54">
        <v>1</v>
      </c>
      <c r="AU33">
        <f t="shared" si="16"/>
        <v>26.47000000000002</v>
      </c>
      <c r="AV33">
        <f t="shared" si="17"/>
        <v>12.3</v>
      </c>
      <c r="AW33" s="54">
        <f t="shared" si="18"/>
        <v>15.719999999999999</v>
      </c>
      <c r="AX33">
        <f t="shared" si="19"/>
        <v>11.473636363636366</v>
      </c>
      <c r="AY33" s="54">
        <v>1</v>
      </c>
      <c r="AZ33" s="54">
        <v>1</v>
      </c>
      <c r="BA33" s="54">
        <v>1</v>
      </c>
      <c r="BB33">
        <v>1</v>
      </c>
      <c r="BG33">
        <f t="shared" si="2"/>
        <v>181.81818181818181</v>
      </c>
      <c r="BH33" s="11">
        <f t="shared" si="20"/>
        <v>3.8194444444444444E-5</v>
      </c>
    </row>
    <row r="34" spans="1:60" ht="32" x14ac:dyDescent="0.2">
      <c r="A34" s="3">
        <v>25</v>
      </c>
      <c r="B34" s="19" t="s">
        <v>1604</v>
      </c>
      <c r="C34" s="3" t="s">
        <v>192</v>
      </c>
      <c r="D34">
        <v>1</v>
      </c>
      <c r="E34">
        <v>1</v>
      </c>
      <c r="F34">
        <f t="shared" si="3"/>
        <v>1</v>
      </c>
      <c r="G34">
        <f t="shared" si="4"/>
        <v>12</v>
      </c>
      <c r="H34">
        <f t="shared" si="5"/>
        <v>12</v>
      </c>
      <c r="I34" s="54">
        <f t="shared" si="6"/>
        <v>55</v>
      </c>
      <c r="J34">
        <v>19</v>
      </c>
      <c r="K34">
        <f t="shared" si="7"/>
        <v>1.5833333333333333</v>
      </c>
      <c r="L34">
        <f t="shared" si="8"/>
        <v>54</v>
      </c>
      <c r="M34" s="2">
        <f t="shared" si="9"/>
        <v>4.5</v>
      </c>
      <c r="N34">
        <v>0</v>
      </c>
      <c r="O34">
        <v>1</v>
      </c>
      <c r="P34">
        <v>1</v>
      </c>
      <c r="Q34">
        <v>1</v>
      </c>
      <c r="R34" s="54">
        <v>1</v>
      </c>
      <c r="S34">
        <v>1</v>
      </c>
      <c r="T34">
        <f t="shared" si="10"/>
        <v>1</v>
      </c>
      <c r="U34">
        <v>1</v>
      </c>
      <c r="V34">
        <v>1</v>
      </c>
      <c r="W34">
        <f t="shared" si="11"/>
        <v>1</v>
      </c>
      <c r="X34">
        <f t="shared" si="12"/>
        <v>1</v>
      </c>
      <c r="Y34" s="54">
        <v>1</v>
      </c>
      <c r="Z34" s="54">
        <v>1</v>
      </c>
      <c r="AA34" s="54">
        <v>1</v>
      </c>
      <c r="AB34" s="54">
        <v>1</v>
      </c>
      <c r="AC34">
        <v>1</v>
      </c>
      <c r="AD34" s="54">
        <v>1</v>
      </c>
      <c r="AE34">
        <v>1</v>
      </c>
      <c r="AF34">
        <f t="shared" si="13"/>
        <v>1</v>
      </c>
      <c r="AG34">
        <v>1</v>
      </c>
      <c r="AH34">
        <f t="shared" si="14"/>
        <v>1</v>
      </c>
      <c r="AI34" s="54">
        <v>1</v>
      </c>
      <c r="AJ34">
        <v>1</v>
      </c>
      <c r="AK34">
        <f t="shared" si="15"/>
        <v>1</v>
      </c>
      <c r="AL34" s="54">
        <v>1</v>
      </c>
      <c r="AM34" s="54">
        <v>1</v>
      </c>
      <c r="AN34" s="54">
        <v>1</v>
      </c>
      <c r="AO34">
        <v>1</v>
      </c>
      <c r="AP34" s="54">
        <v>1</v>
      </c>
      <c r="AQ34">
        <v>1</v>
      </c>
      <c r="AR34" s="54">
        <v>1</v>
      </c>
      <c r="AS34">
        <v>1</v>
      </c>
      <c r="AT34" s="54">
        <v>1</v>
      </c>
      <c r="AU34">
        <f t="shared" si="16"/>
        <v>60.70500000000002</v>
      </c>
      <c r="AV34">
        <f t="shared" si="17"/>
        <v>7.7733333333333334</v>
      </c>
      <c r="AW34" s="54">
        <f t="shared" si="18"/>
        <v>8.1933333333333351</v>
      </c>
      <c r="AX34">
        <f t="shared" si="19"/>
        <v>5.7650000000000006</v>
      </c>
      <c r="AY34">
        <v>1</v>
      </c>
      <c r="AZ34" s="54">
        <v>1</v>
      </c>
      <c r="BA34" s="54">
        <v>1</v>
      </c>
      <c r="BB34">
        <v>3</v>
      </c>
      <c r="BG34">
        <f t="shared" si="2"/>
        <v>83.333333333333329</v>
      </c>
      <c r="BH34" s="11">
        <f t="shared" si="20"/>
        <v>4.1666666666666665E-5</v>
      </c>
    </row>
    <row r="35" spans="1:60" x14ac:dyDescent="0.2">
      <c r="F35">
        <f t="shared" si="3"/>
        <v>0</v>
      </c>
      <c r="G35">
        <f t="shared" si="4"/>
        <v>0</v>
      </c>
      <c r="H35">
        <f t="shared" si="5"/>
        <v>0</v>
      </c>
      <c r="I35" s="54">
        <f t="shared" si="6"/>
        <v>0</v>
      </c>
      <c r="K35">
        <f t="shared" si="7"/>
        <v>0</v>
      </c>
      <c r="L35">
        <f t="shared" si="8"/>
        <v>0</v>
      </c>
      <c r="M35" s="2">
        <f t="shared" si="9"/>
        <v>0</v>
      </c>
      <c r="T35">
        <f t="shared" si="10"/>
        <v>0</v>
      </c>
      <c r="W35">
        <f t="shared" si="11"/>
        <v>0</v>
      </c>
      <c r="X35">
        <f t="shared" si="12"/>
        <v>0</v>
      </c>
      <c r="AF35">
        <f t="shared" si="13"/>
        <v>0</v>
      </c>
      <c r="AH35">
        <f t="shared" si="14"/>
        <v>0</v>
      </c>
      <c r="AK35">
        <f t="shared" si="15"/>
        <v>0</v>
      </c>
      <c r="AU35">
        <f t="shared" si="16"/>
        <v>0</v>
      </c>
      <c r="AV35">
        <f t="shared" si="17"/>
        <v>0</v>
      </c>
      <c r="AW35" s="54">
        <f t="shared" si="18"/>
        <v>0</v>
      </c>
      <c r="AX35">
        <f t="shared" si="19"/>
        <v>0</v>
      </c>
      <c r="BG35">
        <f t="shared" ref="BG35:BG68" si="21">IF(E35=0,0,AF35/E35*1000)</f>
        <v>0</v>
      </c>
      <c r="BH35" s="11">
        <f t="shared" si="20"/>
        <v>0</v>
      </c>
    </row>
    <row r="36" spans="1:60" x14ac:dyDescent="0.2">
      <c r="F36">
        <f t="shared" si="3"/>
        <v>0</v>
      </c>
      <c r="G36">
        <f t="shared" si="4"/>
        <v>0</v>
      </c>
      <c r="H36">
        <f t="shared" si="5"/>
        <v>0</v>
      </c>
      <c r="I36" s="54">
        <f t="shared" si="6"/>
        <v>0</v>
      </c>
      <c r="K36">
        <f t="shared" si="7"/>
        <v>0</v>
      </c>
      <c r="L36">
        <f t="shared" si="8"/>
        <v>0</v>
      </c>
      <c r="M36" s="2">
        <f t="shared" si="9"/>
        <v>0</v>
      </c>
      <c r="T36">
        <f t="shared" si="10"/>
        <v>0</v>
      </c>
      <c r="W36">
        <f t="shared" si="11"/>
        <v>0</v>
      </c>
      <c r="X36">
        <f t="shared" si="12"/>
        <v>0</v>
      </c>
      <c r="AF36">
        <f t="shared" si="13"/>
        <v>0</v>
      </c>
      <c r="AH36">
        <f t="shared" si="14"/>
        <v>0</v>
      </c>
      <c r="AK36">
        <f t="shared" si="15"/>
        <v>0</v>
      </c>
      <c r="AU36">
        <f t="shared" si="16"/>
        <v>0</v>
      </c>
      <c r="AV36">
        <f t="shared" si="17"/>
        <v>0</v>
      </c>
      <c r="AW36" s="54">
        <f t="shared" si="18"/>
        <v>0</v>
      </c>
      <c r="AX36">
        <f t="shared" si="19"/>
        <v>0</v>
      </c>
      <c r="BG36">
        <f t="shared" si="21"/>
        <v>0</v>
      </c>
      <c r="BH36" s="11">
        <f t="shared" si="20"/>
        <v>0</v>
      </c>
    </row>
    <row r="37" spans="1:60" x14ac:dyDescent="0.2">
      <c r="F37">
        <f t="shared" si="3"/>
        <v>0</v>
      </c>
      <c r="G37">
        <f t="shared" si="4"/>
        <v>0</v>
      </c>
      <c r="H37">
        <f t="shared" si="5"/>
        <v>0</v>
      </c>
      <c r="I37" s="54">
        <f t="shared" si="6"/>
        <v>0</v>
      </c>
      <c r="K37">
        <f t="shared" si="7"/>
        <v>0</v>
      </c>
      <c r="L37">
        <f t="shared" si="8"/>
        <v>0</v>
      </c>
      <c r="M37" s="2">
        <f t="shared" si="9"/>
        <v>0</v>
      </c>
      <c r="T37">
        <f t="shared" si="10"/>
        <v>0</v>
      </c>
      <c r="W37">
        <f t="shared" si="11"/>
        <v>0</v>
      </c>
      <c r="X37">
        <f t="shared" si="12"/>
        <v>0</v>
      </c>
      <c r="AF37">
        <f t="shared" si="13"/>
        <v>0</v>
      </c>
      <c r="AH37">
        <f t="shared" si="14"/>
        <v>0</v>
      </c>
      <c r="AK37">
        <f t="shared" si="15"/>
        <v>0</v>
      </c>
      <c r="AU37">
        <f t="shared" si="16"/>
        <v>0</v>
      </c>
      <c r="AV37">
        <f t="shared" si="17"/>
        <v>0</v>
      </c>
      <c r="AW37" s="54">
        <f t="shared" si="18"/>
        <v>0</v>
      </c>
      <c r="AX37">
        <f t="shared" si="19"/>
        <v>0</v>
      </c>
      <c r="BG37">
        <f t="shared" si="21"/>
        <v>0</v>
      </c>
      <c r="BH37" s="11">
        <f t="shared" si="20"/>
        <v>0</v>
      </c>
    </row>
    <row r="38" spans="1:60" x14ac:dyDescent="0.2">
      <c r="F38">
        <f t="shared" si="3"/>
        <v>0</v>
      </c>
      <c r="G38">
        <f t="shared" si="4"/>
        <v>0</v>
      </c>
      <c r="H38">
        <f t="shared" si="5"/>
        <v>0</v>
      </c>
      <c r="I38" s="54">
        <f t="shared" si="6"/>
        <v>0</v>
      </c>
      <c r="K38">
        <f t="shared" si="7"/>
        <v>0</v>
      </c>
      <c r="L38">
        <f t="shared" si="8"/>
        <v>0</v>
      </c>
      <c r="M38" s="2">
        <f t="shared" si="9"/>
        <v>0</v>
      </c>
      <c r="T38">
        <f t="shared" si="10"/>
        <v>0</v>
      </c>
      <c r="W38">
        <f t="shared" si="11"/>
        <v>0</v>
      </c>
      <c r="X38">
        <f t="shared" si="12"/>
        <v>0</v>
      </c>
      <c r="AF38">
        <f t="shared" si="13"/>
        <v>0</v>
      </c>
      <c r="AH38">
        <f t="shared" si="14"/>
        <v>0</v>
      </c>
      <c r="AK38">
        <f t="shared" si="15"/>
        <v>0</v>
      </c>
      <c r="AU38">
        <f t="shared" si="16"/>
        <v>0</v>
      </c>
      <c r="AV38">
        <f t="shared" si="17"/>
        <v>0</v>
      </c>
      <c r="AW38" s="54">
        <f t="shared" si="18"/>
        <v>0</v>
      </c>
      <c r="AX38">
        <f t="shared" si="19"/>
        <v>0</v>
      </c>
      <c r="BG38">
        <f t="shared" si="21"/>
        <v>0</v>
      </c>
      <c r="BH38" s="11">
        <f t="shared" si="20"/>
        <v>0</v>
      </c>
    </row>
    <row r="39" spans="1:60" x14ac:dyDescent="0.2">
      <c r="F39">
        <f t="shared" si="3"/>
        <v>0</v>
      </c>
      <c r="G39">
        <f t="shared" si="4"/>
        <v>0</v>
      </c>
      <c r="H39">
        <f t="shared" si="5"/>
        <v>0</v>
      </c>
      <c r="I39" s="54">
        <f t="shared" si="6"/>
        <v>0</v>
      </c>
      <c r="K39">
        <f t="shared" si="7"/>
        <v>0</v>
      </c>
      <c r="L39">
        <f t="shared" si="8"/>
        <v>0</v>
      </c>
      <c r="M39" s="2">
        <f t="shared" si="9"/>
        <v>0</v>
      </c>
      <c r="T39">
        <f t="shared" si="10"/>
        <v>0</v>
      </c>
      <c r="W39">
        <f t="shared" si="11"/>
        <v>0</v>
      </c>
      <c r="X39">
        <f t="shared" si="12"/>
        <v>0</v>
      </c>
      <c r="AF39">
        <f t="shared" si="13"/>
        <v>0</v>
      </c>
      <c r="AH39">
        <f t="shared" si="14"/>
        <v>0</v>
      </c>
      <c r="AK39">
        <f t="shared" si="15"/>
        <v>0</v>
      </c>
      <c r="AU39">
        <f t="shared" si="16"/>
        <v>0</v>
      </c>
      <c r="AV39">
        <f t="shared" si="17"/>
        <v>0</v>
      </c>
      <c r="AW39" s="54">
        <f t="shared" si="18"/>
        <v>0</v>
      </c>
      <c r="AX39">
        <f t="shared" si="19"/>
        <v>0</v>
      </c>
      <c r="BG39">
        <f t="shared" si="21"/>
        <v>0</v>
      </c>
      <c r="BH39" s="11">
        <f t="shared" si="20"/>
        <v>0</v>
      </c>
    </row>
    <row r="40" spans="1:60" x14ac:dyDescent="0.2">
      <c r="F40">
        <f t="shared" si="3"/>
        <v>0</v>
      </c>
      <c r="G40">
        <f t="shared" si="4"/>
        <v>0</v>
      </c>
      <c r="H40">
        <f t="shared" si="5"/>
        <v>0</v>
      </c>
      <c r="I40" s="54">
        <f t="shared" si="6"/>
        <v>0</v>
      </c>
      <c r="K40">
        <f t="shared" si="7"/>
        <v>0</v>
      </c>
      <c r="L40">
        <f t="shared" si="8"/>
        <v>0</v>
      </c>
      <c r="M40" s="2">
        <f t="shared" si="9"/>
        <v>0</v>
      </c>
      <c r="T40">
        <f t="shared" si="10"/>
        <v>0</v>
      </c>
      <c r="W40">
        <f t="shared" si="11"/>
        <v>0</v>
      </c>
      <c r="X40">
        <f t="shared" si="12"/>
        <v>0</v>
      </c>
      <c r="AF40">
        <f t="shared" si="13"/>
        <v>0</v>
      </c>
      <c r="AH40">
        <f t="shared" si="14"/>
        <v>0</v>
      </c>
      <c r="AK40">
        <f t="shared" si="15"/>
        <v>0</v>
      </c>
      <c r="AU40">
        <f t="shared" si="16"/>
        <v>0</v>
      </c>
      <c r="AV40">
        <f t="shared" si="17"/>
        <v>0</v>
      </c>
      <c r="AW40" s="54">
        <f t="shared" si="18"/>
        <v>0</v>
      </c>
      <c r="AX40">
        <f t="shared" si="19"/>
        <v>0</v>
      </c>
      <c r="BG40">
        <f t="shared" si="21"/>
        <v>0</v>
      </c>
      <c r="BH40" s="11">
        <f t="shared" si="20"/>
        <v>0</v>
      </c>
    </row>
    <row r="41" spans="1:60" x14ac:dyDescent="0.2">
      <c r="F41">
        <f t="shared" si="3"/>
        <v>0</v>
      </c>
      <c r="G41">
        <f t="shared" si="4"/>
        <v>0</v>
      </c>
      <c r="H41">
        <f t="shared" si="5"/>
        <v>0</v>
      </c>
      <c r="I41" s="54">
        <f t="shared" si="6"/>
        <v>0</v>
      </c>
      <c r="K41">
        <f t="shared" si="7"/>
        <v>0</v>
      </c>
      <c r="L41">
        <f t="shared" si="8"/>
        <v>0</v>
      </c>
      <c r="M41" s="2">
        <f t="shared" si="9"/>
        <v>0</v>
      </c>
      <c r="T41">
        <f t="shared" si="10"/>
        <v>0</v>
      </c>
      <c r="W41">
        <f t="shared" si="11"/>
        <v>0</v>
      </c>
      <c r="X41">
        <f t="shared" si="12"/>
        <v>0</v>
      </c>
      <c r="AF41">
        <f t="shared" si="13"/>
        <v>0</v>
      </c>
      <c r="AH41">
        <f t="shared" si="14"/>
        <v>0</v>
      </c>
      <c r="AK41">
        <f t="shared" si="15"/>
        <v>0</v>
      </c>
      <c r="AU41">
        <f t="shared" si="16"/>
        <v>0</v>
      </c>
      <c r="AV41">
        <f t="shared" si="17"/>
        <v>0</v>
      </c>
      <c r="AW41" s="54">
        <f t="shared" si="18"/>
        <v>0</v>
      </c>
      <c r="AX41">
        <f t="shared" si="19"/>
        <v>0</v>
      </c>
      <c r="BG41">
        <f t="shared" si="21"/>
        <v>0</v>
      </c>
      <c r="BH41" s="11">
        <f t="shared" si="20"/>
        <v>0</v>
      </c>
    </row>
    <row r="42" spans="1:60" x14ac:dyDescent="0.2">
      <c r="F42">
        <f t="shared" si="3"/>
        <v>0</v>
      </c>
      <c r="G42">
        <f t="shared" si="4"/>
        <v>0</v>
      </c>
      <c r="H42">
        <f t="shared" si="5"/>
        <v>0</v>
      </c>
      <c r="I42" s="54">
        <f t="shared" si="6"/>
        <v>0</v>
      </c>
      <c r="K42">
        <f t="shared" si="7"/>
        <v>0</v>
      </c>
      <c r="L42">
        <f t="shared" si="8"/>
        <v>0</v>
      </c>
      <c r="M42" s="2">
        <f t="shared" si="9"/>
        <v>0</v>
      </c>
      <c r="T42">
        <f t="shared" si="10"/>
        <v>0</v>
      </c>
      <c r="W42">
        <f t="shared" si="11"/>
        <v>0</v>
      </c>
      <c r="X42">
        <f t="shared" si="12"/>
        <v>0</v>
      </c>
      <c r="AF42">
        <f t="shared" si="13"/>
        <v>0</v>
      </c>
      <c r="AH42">
        <f t="shared" si="14"/>
        <v>0</v>
      </c>
      <c r="AK42">
        <f t="shared" si="15"/>
        <v>0</v>
      </c>
      <c r="AU42">
        <f t="shared" si="16"/>
        <v>0</v>
      </c>
      <c r="AV42">
        <f t="shared" si="17"/>
        <v>0</v>
      </c>
      <c r="AW42" s="54">
        <f t="shared" si="18"/>
        <v>0</v>
      </c>
      <c r="AX42">
        <f t="shared" si="19"/>
        <v>0</v>
      </c>
      <c r="BG42">
        <f t="shared" si="21"/>
        <v>0</v>
      </c>
      <c r="BH42" s="11">
        <f t="shared" si="20"/>
        <v>0</v>
      </c>
    </row>
    <row r="43" spans="1:60" x14ac:dyDescent="0.2">
      <c r="F43">
        <f t="shared" si="3"/>
        <v>0</v>
      </c>
      <c r="G43">
        <f t="shared" si="4"/>
        <v>0</v>
      </c>
      <c r="H43">
        <f t="shared" si="5"/>
        <v>0</v>
      </c>
      <c r="I43" s="54">
        <f t="shared" si="6"/>
        <v>0</v>
      </c>
      <c r="K43">
        <f t="shared" si="7"/>
        <v>0</v>
      </c>
      <c r="L43">
        <f t="shared" si="8"/>
        <v>0</v>
      </c>
      <c r="M43" s="2">
        <f t="shared" si="9"/>
        <v>0</v>
      </c>
      <c r="T43">
        <f t="shared" si="10"/>
        <v>0</v>
      </c>
      <c r="W43">
        <f t="shared" si="11"/>
        <v>0</v>
      </c>
      <c r="X43">
        <f t="shared" si="12"/>
        <v>0</v>
      </c>
      <c r="AF43">
        <f t="shared" si="13"/>
        <v>0</v>
      </c>
      <c r="AH43">
        <f t="shared" si="14"/>
        <v>0</v>
      </c>
      <c r="AK43">
        <f t="shared" si="15"/>
        <v>0</v>
      </c>
      <c r="AU43">
        <f t="shared" si="16"/>
        <v>0</v>
      </c>
      <c r="AV43">
        <f t="shared" si="17"/>
        <v>0</v>
      </c>
      <c r="AW43" s="54">
        <f t="shared" si="18"/>
        <v>0</v>
      </c>
      <c r="AX43">
        <f t="shared" si="19"/>
        <v>0</v>
      </c>
      <c r="BG43">
        <f t="shared" si="21"/>
        <v>0</v>
      </c>
      <c r="BH43" s="11">
        <f t="shared" si="20"/>
        <v>0</v>
      </c>
    </row>
    <row r="44" spans="1:60" x14ac:dyDescent="0.2">
      <c r="F44">
        <f t="shared" si="3"/>
        <v>0</v>
      </c>
      <c r="G44">
        <f t="shared" si="4"/>
        <v>0</v>
      </c>
      <c r="H44">
        <f t="shared" si="5"/>
        <v>0</v>
      </c>
      <c r="I44" s="54">
        <f t="shared" si="6"/>
        <v>0</v>
      </c>
      <c r="K44">
        <f t="shared" si="7"/>
        <v>0</v>
      </c>
      <c r="L44">
        <f t="shared" si="8"/>
        <v>0</v>
      </c>
      <c r="M44" s="2">
        <f t="shared" si="9"/>
        <v>0</v>
      </c>
      <c r="T44">
        <f t="shared" si="10"/>
        <v>0</v>
      </c>
      <c r="W44">
        <f t="shared" si="11"/>
        <v>0</v>
      </c>
      <c r="X44">
        <f t="shared" si="12"/>
        <v>0</v>
      </c>
      <c r="AF44">
        <f t="shared" si="13"/>
        <v>0</v>
      </c>
      <c r="AH44">
        <f t="shared" si="14"/>
        <v>0</v>
      </c>
      <c r="AK44">
        <f t="shared" si="15"/>
        <v>0</v>
      </c>
      <c r="AU44">
        <f t="shared" si="16"/>
        <v>0</v>
      </c>
      <c r="AV44">
        <f t="shared" si="17"/>
        <v>0</v>
      </c>
      <c r="AW44" s="54">
        <f t="shared" si="18"/>
        <v>0</v>
      </c>
      <c r="AX44">
        <f t="shared" si="19"/>
        <v>0</v>
      </c>
      <c r="BG44">
        <f t="shared" si="21"/>
        <v>0</v>
      </c>
      <c r="BH44" s="11">
        <f t="shared" si="20"/>
        <v>0</v>
      </c>
    </row>
    <row r="45" spans="1:60" x14ac:dyDescent="0.2">
      <c r="F45">
        <f t="shared" si="3"/>
        <v>0</v>
      </c>
      <c r="G45">
        <f t="shared" si="4"/>
        <v>0</v>
      </c>
      <c r="H45">
        <f t="shared" si="5"/>
        <v>0</v>
      </c>
      <c r="I45" s="54">
        <f t="shared" si="6"/>
        <v>0</v>
      </c>
      <c r="K45">
        <f t="shared" si="7"/>
        <v>0</v>
      </c>
      <c r="L45">
        <f t="shared" si="8"/>
        <v>0</v>
      </c>
      <c r="M45" s="2">
        <f t="shared" si="9"/>
        <v>0</v>
      </c>
      <c r="T45">
        <f t="shared" si="10"/>
        <v>0</v>
      </c>
      <c r="W45">
        <f t="shared" si="11"/>
        <v>0</v>
      </c>
      <c r="X45">
        <f t="shared" si="12"/>
        <v>0</v>
      </c>
      <c r="AF45">
        <f t="shared" si="13"/>
        <v>0</v>
      </c>
      <c r="AH45">
        <f t="shared" si="14"/>
        <v>0</v>
      </c>
      <c r="AK45">
        <f t="shared" si="15"/>
        <v>0</v>
      </c>
      <c r="AU45">
        <f t="shared" si="16"/>
        <v>0</v>
      </c>
      <c r="AV45">
        <f t="shared" si="17"/>
        <v>0</v>
      </c>
      <c r="AW45" s="54">
        <f t="shared" si="18"/>
        <v>0</v>
      </c>
      <c r="AX45">
        <f t="shared" si="19"/>
        <v>0</v>
      </c>
      <c r="BG45">
        <f t="shared" si="21"/>
        <v>0</v>
      </c>
      <c r="BH45" s="11">
        <f t="shared" si="20"/>
        <v>0</v>
      </c>
    </row>
    <row r="46" spans="1:60" x14ac:dyDescent="0.2">
      <c r="F46">
        <f t="shared" si="3"/>
        <v>0</v>
      </c>
      <c r="G46">
        <f t="shared" si="4"/>
        <v>0</v>
      </c>
      <c r="H46">
        <f t="shared" si="5"/>
        <v>0</v>
      </c>
      <c r="I46" s="54">
        <f t="shared" si="6"/>
        <v>0</v>
      </c>
      <c r="K46">
        <f t="shared" si="7"/>
        <v>0</v>
      </c>
      <c r="L46">
        <f t="shared" si="8"/>
        <v>0</v>
      </c>
      <c r="M46" s="2">
        <f t="shared" si="9"/>
        <v>0</v>
      </c>
      <c r="T46">
        <f t="shared" si="10"/>
        <v>0</v>
      </c>
      <c r="W46">
        <f t="shared" si="11"/>
        <v>0</v>
      </c>
      <c r="X46">
        <f t="shared" si="12"/>
        <v>0</v>
      </c>
      <c r="AF46">
        <f t="shared" si="13"/>
        <v>0</v>
      </c>
      <c r="AH46">
        <f t="shared" si="14"/>
        <v>0</v>
      </c>
      <c r="AK46">
        <f t="shared" si="15"/>
        <v>0</v>
      </c>
      <c r="AU46">
        <f t="shared" si="16"/>
        <v>0</v>
      </c>
      <c r="AV46">
        <f t="shared" si="17"/>
        <v>0</v>
      </c>
      <c r="AW46" s="54">
        <f t="shared" si="18"/>
        <v>0</v>
      </c>
      <c r="AX46">
        <f t="shared" si="19"/>
        <v>0</v>
      </c>
      <c r="BG46">
        <f t="shared" si="21"/>
        <v>0</v>
      </c>
      <c r="BH46" s="11">
        <f t="shared" si="20"/>
        <v>0</v>
      </c>
    </row>
    <row r="47" spans="1:60" x14ac:dyDescent="0.2">
      <c r="F47">
        <f t="shared" si="3"/>
        <v>0</v>
      </c>
      <c r="G47">
        <f t="shared" si="4"/>
        <v>0</v>
      </c>
      <c r="H47">
        <f t="shared" si="5"/>
        <v>0</v>
      </c>
      <c r="I47" s="54">
        <f t="shared" si="6"/>
        <v>0</v>
      </c>
      <c r="K47">
        <f t="shared" si="7"/>
        <v>0</v>
      </c>
      <c r="L47">
        <f t="shared" si="8"/>
        <v>0</v>
      </c>
      <c r="M47" s="2">
        <f t="shared" si="9"/>
        <v>0</v>
      </c>
      <c r="T47">
        <f t="shared" si="10"/>
        <v>0</v>
      </c>
      <c r="W47">
        <f t="shared" si="11"/>
        <v>0</v>
      </c>
      <c r="X47">
        <f t="shared" si="12"/>
        <v>0</v>
      </c>
      <c r="AF47">
        <f t="shared" si="13"/>
        <v>0</v>
      </c>
      <c r="AH47">
        <f t="shared" si="14"/>
        <v>0</v>
      </c>
      <c r="AK47">
        <f t="shared" si="15"/>
        <v>0</v>
      </c>
      <c r="AU47">
        <f t="shared" si="16"/>
        <v>0</v>
      </c>
      <c r="AV47">
        <f t="shared" si="17"/>
        <v>0</v>
      </c>
      <c r="AW47" s="54">
        <f t="shared" si="18"/>
        <v>0</v>
      </c>
      <c r="AX47">
        <f t="shared" si="19"/>
        <v>0</v>
      </c>
      <c r="BG47">
        <f t="shared" si="21"/>
        <v>0</v>
      </c>
      <c r="BH47" s="11">
        <f t="shared" si="20"/>
        <v>0</v>
      </c>
    </row>
    <row r="48" spans="1:60" x14ac:dyDescent="0.2">
      <c r="F48">
        <f t="shared" si="3"/>
        <v>0</v>
      </c>
      <c r="G48">
        <f t="shared" si="4"/>
        <v>0</v>
      </c>
      <c r="H48">
        <f t="shared" si="5"/>
        <v>0</v>
      </c>
      <c r="I48" s="54">
        <f t="shared" si="6"/>
        <v>0</v>
      </c>
      <c r="K48">
        <f t="shared" si="7"/>
        <v>0</v>
      </c>
      <c r="L48">
        <f t="shared" si="8"/>
        <v>0</v>
      </c>
      <c r="M48" s="2">
        <f t="shared" si="9"/>
        <v>0</v>
      </c>
      <c r="T48">
        <f t="shared" si="10"/>
        <v>0</v>
      </c>
      <c r="W48">
        <f t="shared" si="11"/>
        <v>0</v>
      </c>
      <c r="X48">
        <f t="shared" si="12"/>
        <v>0</v>
      </c>
      <c r="AF48">
        <f t="shared" si="13"/>
        <v>0</v>
      </c>
      <c r="AH48">
        <f t="shared" si="14"/>
        <v>0</v>
      </c>
      <c r="AK48">
        <f t="shared" si="15"/>
        <v>0</v>
      </c>
      <c r="AU48">
        <f t="shared" si="16"/>
        <v>0</v>
      </c>
      <c r="AV48">
        <f t="shared" si="17"/>
        <v>0</v>
      </c>
      <c r="AW48" s="54">
        <f t="shared" si="18"/>
        <v>0</v>
      </c>
      <c r="AX48">
        <f t="shared" si="19"/>
        <v>0</v>
      </c>
      <c r="BG48">
        <f t="shared" si="21"/>
        <v>0</v>
      </c>
      <c r="BH48" s="11">
        <f t="shared" si="20"/>
        <v>0</v>
      </c>
    </row>
    <row r="49" spans="6:60" x14ac:dyDescent="0.2">
      <c r="F49">
        <f t="shared" si="3"/>
        <v>0</v>
      </c>
      <c r="G49">
        <f t="shared" si="4"/>
        <v>0</v>
      </c>
      <c r="H49">
        <f t="shared" si="5"/>
        <v>0</v>
      </c>
      <c r="I49" s="54">
        <f t="shared" si="6"/>
        <v>0</v>
      </c>
      <c r="K49">
        <f t="shared" si="7"/>
        <v>0</v>
      </c>
      <c r="L49">
        <f t="shared" si="8"/>
        <v>0</v>
      </c>
      <c r="M49" s="2">
        <f t="shared" si="9"/>
        <v>0</v>
      </c>
      <c r="T49">
        <f t="shared" si="10"/>
        <v>0</v>
      </c>
      <c r="W49">
        <f t="shared" si="11"/>
        <v>0</v>
      </c>
      <c r="X49">
        <f t="shared" si="12"/>
        <v>0</v>
      </c>
      <c r="AF49">
        <f t="shared" si="13"/>
        <v>0</v>
      </c>
      <c r="AH49">
        <f t="shared" si="14"/>
        <v>0</v>
      </c>
      <c r="AK49">
        <f t="shared" si="15"/>
        <v>0</v>
      </c>
      <c r="AU49">
        <f t="shared" si="16"/>
        <v>0</v>
      </c>
      <c r="AV49">
        <f t="shared" si="17"/>
        <v>0</v>
      </c>
      <c r="AW49" s="54">
        <f t="shared" si="18"/>
        <v>0</v>
      </c>
      <c r="AX49">
        <f t="shared" si="19"/>
        <v>0</v>
      </c>
      <c r="BG49">
        <f t="shared" si="21"/>
        <v>0</v>
      </c>
      <c r="BH49" s="11">
        <f t="shared" si="20"/>
        <v>0</v>
      </c>
    </row>
    <row r="50" spans="6:60" x14ac:dyDescent="0.2">
      <c r="F50">
        <f t="shared" si="3"/>
        <v>0</v>
      </c>
      <c r="G50">
        <f t="shared" si="4"/>
        <v>0</v>
      </c>
      <c r="H50">
        <f t="shared" si="5"/>
        <v>0</v>
      </c>
      <c r="I50" s="54">
        <f t="shared" si="6"/>
        <v>0</v>
      </c>
      <c r="K50">
        <f t="shared" si="7"/>
        <v>0</v>
      </c>
      <c r="L50">
        <f t="shared" si="8"/>
        <v>0</v>
      </c>
      <c r="M50" s="2">
        <f t="shared" si="9"/>
        <v>0</v>
      </c>
      <c r="T50">
        <f t="shared" si="10"/>
        <v>0</v>
      </c>
      <c r="W50">
        <f t="shared" si="11"/>
        <v>0</v>
      </c>
      <c r="X50">
        <f t="shared" si="12"/>
        <v>0</v>
      </c>
      <c r="AF50">
        <f t="shared" si="13"/>
        <v>0</v>
      </c>
      <c r="AH50">
        <f t="shared" si="14"/>
        <v>0</v>
      </c>
      <c r="AK50">
        <f t="shared" si="15"/>
        <v>0</v>
      </c>
      <c r="AU50">
        <f t="shared" si="16"/>
        <v>0</v>
      </c>
      <c r="AV50">
        <f t="shared" si="17"/>
        <v>0</v>
      </c>
      <c r="AW50" s="54">
        <f t="shared" si="18"/>
        <v>0</v>
      </c>
      <c r="AX50">
        <f t="shared" si="19"/>
        <v>0</v>
      </c>
      <c r="BG50">
        <f t="shared" si="21"/>
        <v>0</v>
      </c>
      <c r="BH50" s="11">
        <f t="shared" si="20"/>
        <v>0</v>
      </c>
    </row>
    <row r="51" spans="6:60" x14ac:dyDescent="0.2">
      <c r="F51">
        <f t="shared" si="3"/>
        <v>0</v>
      </c>
      <c r="G51">
        <f t="shared" si="4"/>
        <v>0</v>
      </c>
      <c r="H51">
        <f t="shared" si="5"/>
        <v>0</v>
      </c>
      <c r="I51" s="54">
        <f t="shared" si="6"/>
        <v>0</v>
      </c>
      <c r="K51">
        <f t="shared" si="7"/>
        <v>0</v>
      </c>
      <c r="L51">
        <f t="shared" si="8"/>
        <v>0</v>
      </c>
      <c r="M51" s="2">
        <f t="shared" si="9"/>
        <v>0</v>
      </c>
      <c r="T51">
        <f t="shared" si="10"/>
        <v>0</v>
      </c>
      <c r="W51">
        <f t="shared" si="11"/>
        <v>0</v>
      </c>
      <c r="X51">
        <f t="shared" si="12"/>
        <v>0</v>
      </c>
      <c r="AF51">
        <f t="shared" si="13"/>
        <v>0</v>
      </c>
      <c r="AH51">
        <f t="shared" si="14"/>
        <v>0</v>
      </c>
      <c r="AK51">
        <f t="shared" si="15"/>
        <v>0</v>
      </c>
      <c r="AU51">
        <f t="shared" si="16"/>
        <v>0</v>
      </c>
      <c r="AV51">
        <f t="shared" si="17"/>
        <v>0</v>
      </c>
      <c r="AW51" s="54">
        <f t="shared" si="18"/>
        <v>0</v>
      </c>
      <c r="AX51">
        <f t="shared" si="19"/>
        <v>0</v>
      </c>
      <c r="BG51">
        <f t="shared" si="21"/>
        <v>0</v>
      </c>
      <c r="BH51" s="11">
        <f t="shared" si="20"/>
        <v>0</v>
      </c>
    </row>
    <row r="52" spans="6:60" x14ac:dyDescent="0.2">
      <c r="F52">
        <f t="shared" si="3"/>
        <v>0</v>
      </c>
      <c r="G52">
        <f t="shared" si="4"/>
        <v>0</v>
      </c>
      <c r="H52">
        <f t="shared" si="5"/>
        <v>0</v>
      </c>
      <c r="I52" s="54">
        <f t="shared" si="6"/>
        <v>0</v>
      </c>
      <c r="K52">
        <f t="shared" si="7"/>
        <v>0</v>
      </c>
      <c r="L52">
        <f t="shared" si="8"/>
        <v>0</v>
      </c>
      <c r="M52" s="2">
        <f t="shared" si="9"/>
        <v>0</v>
      </c>
      <c r="T52">
        <f t="shared" si="10"/>
        <v>0</v>
      </c>
      <c r="W52">
        <f t="shared" si="11"/>
        <v>0</v>
      </c>
      <c r="X52">
        <f t="shared" si="12"/>
        <v>0</v>
      </c>
      <c r="AF52">
        <f t="shared" si="13"/>
        <v>0</v>
      </c>
      <c r="AH52">
        <f t="shared" si="14"/>
        <v>0</v>
      </c>
      <c r="AK52">
        <f t="shared" si="15"/>
        <v>0</v>
      </c>
      <c r="AU52">
        <f t="shared" si="16"/>
        <v>0</v>
      </c>
      <c r="AV52">
        <f t="shared" si="17"/>
        <v>0</v>
      </c>
      <c r="AW52" s="54">
        <f t="shared" si="18"/>
        <v>0</v>
      </c>
      <c r="AX52">
        <f t="shared" si="19"/>
        <v>0</v>
      </c>
      <c r="BG52">
        <f t="shared" si="21"/>
        <v>0</v>
      </c>
      <c r="BH52" s="11">
        <f t="shared" si="20"/>
        <v>0</v>
      </c>
    </row>
    <row r="53" spans="6:60" x14ac:dyDescent="0.2">
      <c r="F53">
        <f t="shared" si="3"/>
        <v>0</v>
      </c>
      <c r="G53">
        <f t="shared" si="4"/>
        <v>0</v>
      </c>
      <c r="H53">
        <f t="shared" si="5"/>
        <v>0</v>
      </c>
      <c r="I53" s="54">
        <f t="shared" si="6"/>
        <v>0</v>
      </c>
      <c r="K53">
        <f t="shared" si="7"/>
        <v>0</v>
      </c>
      <c r="L53">
        <f t="shared" si="8"/>
        <v>0</v>
      </c>
      <c r="M53" s="2">
        <f t="shared" si="9"/>
        <v>0</v>
      </c>
      <c r="T53">
        <f t="shared" si="10"/>
        <v>0</v>
      </c>
      <c r="W53">
        <f t="shared" si="11"/>
        <v>0</v>
      </c>
      <c r="X53">
        <f t="shared" si="12"/>
        <v>0</v>
      </c>
      <c r="AF53">
        <f t="shared" si="13"/>
        <v>0</v>
      </c>
      <c r="AH53">
        <f t="shared" si="14"/>
        <v>0</v>
      </c>
      <c r="AK53">
        <f t="shared" si="15"/>
        <v>0</v>
      </c>
      <c r="AU53">
        <f t="shared" si="16"/>
        <v>0</v>
      </c>
      <c r="AV53">
        <f t="shared" si="17"/>
        <v>0</v>
      </c>
      <c r="AW53" s="54">
        <f t="shared" si="18"/>
        <v>0</v>
      </c>
      <c r="AX53">
        <f t="shared" si="19"/>
        <v>0</v>
      </c>
      <c r="BG53">
        <f t="shared" si="21"/>
        <v>0</v>
      </c>
      <c r="BH53" s="11">
        <f t="shared" si="20"/>
        <v>0</v>
      </c>
    </row>
    <row r="54" spans="6:60" x14ac:dyDescent="0.2">
      <c r="F54">
        <f t="shared" si="3"/>
        <v>0</v>
      </c>
      <c r="G54">
        <f t="shared" si="4"/>
        <v>0</v>
      </c>
      <c r="H54">
        <f t="shared" si="5"/>
        <v>0</v>
      </c>
      <c r="I54" s="54">
        <f t="shared" si="6"/>
        <v>0</v>
      </c>
      <c r="K54">
        <f t="shared" si="7"/>
        <v>0</v>
      </c>
      <c r="L54">
        <f t="shared" si="8"/>
        <v>0</v>
      </c>
      <c r="M54" s="2">
        <f t="shared" si="9"/>
        <v>0</v>
      </c>
      <c r="T54">
        <f t="shared" si="10"/>
        <v>0</v>
      </c>
      <c r="W54">
        <f t="shared" si="11"/>
        <v>0</v>
      </c>
      <c r="X54">
        <f t="shared" si="12"/>
        <v>0</v>
      </c>
      <c r="AF54">
        <f t="shared" si="13"/>
        <v>0</v>
      </c>
      <c r="AH54">
        <f t="shared" si="14"/>
        <v>0</v>
      </c>
      <c r="AK54">
        <f t="shared" si="15"/>
        <v>0</v>
      </c>
      <c r="AU54">
        <f t="shared" si="16"/>
        <v>0</v>
      </c>
      <c r="AV54">
        <f t="shared" si="17"/>
        <v>0</v>
      </c>
      <c r="AW54" s="54">
        <f t="shared" si="18"/>
        <v>0</v>
      </c>
      <c r="AX54">
        <f t="shared" si="19"/>
        <v>0</v>
      </c>
      <c r="BG54">
        <f t="shared" si="21"/>
        <v>0</v>
      </c>
      <c r="BH54" s="11">
        <f t="shared" si="20"/>
        <v>0</v>
      </c>
    </row>
    <row r="55" spans="6:60" x14ac:dyDescent="0.2">
      <c r="F55">
        <f t="shared" si="3"/>
        <v>0</v>
      </c>
      <c r="G55">
        <f t="shared" si="4"/>
        <v>0</v>
      </c>
      <c r="H55">
        <f t="shared" si="5"/>
        <v>0</v>
      </c>
      <c r="I55" s="54">
        <f t="shared" si="6"/>
        <v>0</v>
      </c>
      <c r="K55">
        <f t="shared" si="7"/>
        <v>0</v>
      </c>
      <c r="L55">
        <f t="shared" si="8"/>
        <v>0</v>
      </c>
      <c r="M55" s="2">
        <f t="shared" si="9"/>
        <v>0</v>
      </c>
      <c r="T55">
        <f t="shared" si="10"/>
        <v>0</v>
      </c>
      <c r="W55">
        <f t="shared" si="11"/>
        <v>0</v>
      </c>
      <c r="X55">
        <f t="shared" si="12"/>
        <v>0</v>
      </c>
      <c r="AF55">
        <f t="shared" si="13"/>
        <v>0</v>
      </c>
      <c r="AH55">
        <f t="shared" si="14"/>
        <v>0</v>
      </c>
      <c r="AK55">
        <f t="shared" si="15"/>
        <v>0</v>
      </c>
      <c r="AU55">
        <f t="shared" si="16"/>
        <v>0</v>
      </c>
      <c r="AV55">
        <f t="shared" si="17"/>
        <v>0</v>
      </c>
      <c r="AW55" s="54">
        <f t="shared" si="18"/>
        <v>0</v>
      </c>
      <c r="AX55">
        <f t="shared" si="19"/>
        <v>0</v>
      </c>
      <c r="BG55">
        <f t="shared" si="21"/>
        <v>0</v>
      </c>
      <c r="BH55" s="11">
        <f t="shared" si="20"/>
        <v>0</v>
      </c>
    </row>
    <row r="56" spans="6:60" x14ac:dyDescent="0.2">
      <c r="F56">
        <f t="shared" si="3"/>
        <v>0</v>
      </c>
      <c r="G56">
        <f t="shared" si="4"/>
        <v>0</v>
      </c>
      <c r="H56">
        <f t="shared" si="5"/>
        <v>0</v>
      </c>
      <c r="I56" s="54">
        <f t="shared" si="6"/>
        <v>0</v>
      </c>
      <c r="K56">
        <f t="shared" si="7"/>
        <v>0</v>
      </c>
      <c r="L56">
        <f t="shared" si="8"/>
        <v>0</v>
      </c>
      <c r="M56" s="2">
        <f t="shared" si="9"/>
        <v>0</v>
      </c>
      <c r="T56">
        <f t="shared" si="10"/>
        <v>0</v>
      </c>
      <c r="W56">
        <f t="shared" si="11"/>
        <v>0</v>
      </c>
      <c r="X56">
        <f t="shared" si="12"/>
        <v>0</v>
      </c>
      <c r="AF56">
        <f t="shared" si="13"/>
        <v>0</v>
      </c>
      <c r="AH56">
        <f t="shared" si="14"/>
        <v>0</v>
      </c>
      <c r="AK56">
        <f t="shared" si="15"/>
        <v>0</v>
      </c>
      <c r="AU56">
        <f t="shared" si="16"/>
        <v>0</v>
      </c>
      <c r="AV56">
        <f t="shared" si="17"/>
        <v>0</v>
      </c>
      <c r="AW56" s="54">
        <f t="shared" si="18"/>
        <v>0</v>
      </c>
      <c r="AX56">
        <f t="shared" si="19"/>
        <v>0</v>
      </c>
      <c r="BG56">
        <f t="shared" si="21"/>
        <v>0</v>
      </c>
      <c r="BH56" s="11">
        <f t="shared" si="20"/>
        <v>0</v>
      </c>
    </row>
    <row r="57" spans="6:60" x14ac:dyDescent="0.2">
      <c r="F57">
        <f t="shared" si="3"/>
        <v>0</v>
      </c>
      <c r="G57">
        <f t="shared" si="4"/>
        <v>0</v>
      </c>
      <c r="H57">
        <f t="shared" si="5"/>
        <v>0</v>
      </c>
      <c r="I57" s="54">
        <f t="shared" si="6"/>
        <v>0</v>
      </c>
      <c r="K57">
        <f t="shared" si="7"/>
        <v>0</v>
      </c>
      <c r="L57">
        <f t="shared" si="8"/>
        <v>0</v>
      </c>
      <c r="M57" s="2">
        <f t="shared" si="9"/>
        <v>0</v>
      </c>
      <c r="T57">
        <f t="shared" si="10"/>
        <v>0</v>
      </c>
      <c r="W57">
        <f t="shared" si="11"/>
        <v>0</v>
      </c>
      <c r="X57">
        <f t="shared" si="12"/>
        <v>0</v>
      </c>
      <c r="AF57">
        <f t="shared" si="13"/>
        <v>0</v>
      </c>
      <c r="AH57">
        <f t="shared" si="14"/>
        <v>0</v>
      </c>
      <c r="AK57">
        <f t="shared" si="15"/>
        <v>0</v>
      </c>
      <c r="AU57">
        <f t="shared" si="16"/>
        <v>0</v>
      </c>
      <c r="AV57">
        <f t="shared" si="17"/>
        <v>0</v>
      </c>
      <c r="AW57" s="54">
        <f t="shared" si="18"/>
        <v>0</v>
      </c>
      <c r="AX57">
        <f t="shared" si="19"/>
        <v>0</v>
      </c>
      <c r="BG57">
        <f t="shared" si="21"/>
        <v>0</v>
      </c>
      <c r="BH57" s="11">
        <f t="shared" si="20"/>
        <v>0</v>
      </c>
    </row>
    <row r="58" spans="6:60" x14ac:dyDescent="0.2">
      <c r="F58">
        <f t="shared" si="3"/>
        <v>0</v>
      </c>
      <c r="G58">
        <f t="shared" si="4"/>
        <v>0</v>
      </c>
      <c r="H58">
        <f t="shared" si="5"/>
        <v>0</v>
      </c>
      <c r="I58" s="54">
        <f t="shared" si="6"/>
        <v>0</v>
      </c>
      <c r="K58">
        <f t="shared" si="7"/>
        <v>0</v>
      </c>
      <c r="L58">
        <f t="shared" si="8"/>
        <v>0</v>
      </c>
      <c r="M58" s="2">
        <f t="shared" si="9"/>
        <v>0</v>
      </c>
      <c r="T58">
        <f t="shared" si="10"/>
        <v>0</v>
      </c>
      <c r="W58">
        <f t="shared" si="11"/>
        <v>0</v>
      </c>
      <c r="X58">
        <f t="shared" si="12"/>
        <v>0</v>
      </c>
      <c r="AF58">
        <f t="shared" si="13"/>
        <v>0</v>
      </c>
      <c r="AH58">
        <f t="shared" si="14"/>
        <v>0</v>
      </c>
      <c r="AK58">
        <f t="shared" si="15"/>
        <v>0</v>
      </c>
      <c r="AU58">
        <f t="shared" si="16"/>
        <v>0</v>
      </c>
      <c r="AV58">
        <f t="shared" si="17"/>
        <v>0</v>
      </c>
      <c r="AW58" s="54">
        <f t="shared" si="18"/>
        <v>0</v>
      </c>
      <c r="AX58">
        <f t="shared" si="19"/>
        <v>0</v>
      </c>
      <c r="BG58">
        <f t="shared" si="21"/>
        <v>0</v>
      </c>
      <c r="BH58" s="11">
        <f t="shared" si="20"/>
        <v>0</v>
      </c>
    </row>
    <row r="59" spans="6:60" x14ac:dyDescent="0.2">
      <c r="F59">
        <f t="shared" si="3"/>
        <v>0</v>
      </c>
      <c r="G59">
        <f t="shared" si="4"/>
        <v>0</v>
      </c>
      <c r="H59">
        <f t="shared" si="5"/>
        <v>0</v>
      </c>
      <c r="I59" s="54">
        <f t="shared" si="6"/>
        <v>0</v>
      </c>
      <c r="K59">
        <f t="shared" si="7"/>
        <v>0</v>
      </c>
      <c r="L59">
        <f t="shared" si="8"/>
        <v>0</v>
      </c>
      <c r="M59" s="2">
        <f t="shared" si="9"/>
        <v>0</v>
      </c>
      <c r="T59">
        <f t="shared" si="10"/>
        <v>0</v>
      </c>
      <c r="W59">
        <f t="shared" si="11"/>
        <v>0</v>
      </c>
      <c r="X59">
        <f t="shared" si="12"/>
        <v>0</v>
      </c>
      <c r="AF59">
        <f t="shared" si="13"/>
        <v>0</v>
      </c>
      <c r="AH59">
        <f t="shared" si="14"/>
        <v>0</v>
      </c>
      <c r="AK59">
        <f t="shared" si="15"/>
        <v>0</v>
      </c>
      <c r="AU59">
        <f t="shared" si="16"/>
        <v>0</v>
      </c>
      <c r="AV59">
        <f t="shared" si="17"/>
        <v>0</v>
      </c>
      <c r="AW59" s="54">
        <f t="shared" si="18"/>
        <v>0</v>
      </c>
      <c r="AX59">
        <f t="shared" si="19"/>
        <v>0</v>
      </c>
      <c r="BG59">
        <f t="shared" si="21"/>
        <v>0</v>
      </c>
      <c r="BH59" s="11">
        <f t="shared" si="20"/>
        <v>0</v>
      </c>
    </row>
    <row r="60" spans="6:60" x14ac:dyDescent="0.2">
      <c r="F60">
        <f t="shared" si="3"/>
        <v>0</v>
      </c>
      <c r="G60">
        <f t="shared" si="4"/>
        <v>0</v>
      </c>
      <c r="H60">
        <f t="shared" si="5"/>
        <v>0</v>
      </c>
      <c r="I60" s="54">
        <f t="shared" si="6"/>
        <v>0</v>
      </c>
      <c r="K60">
        <f t="shared" si="7"/>
        <v>0</v>
      </c>
      <c r="L60">
        <f t="shared" si="8"/>
        <v>0</v>
      </c>
      <c r="M60" s="2">
        <f t="shared" si="9"/>
        <v>0</v>
      </c>
      <c r="T60">
        <f t="shared" si="10"/>
        <v>0</v>
      </c>
      <c r="W60">
        <f t="shared" si="11"/>
        <v>0</v>
      </c>
      <c r="X60">
        <f t="shared" si="12"/>
        <v>0</v>
      </c>
      <c r="AF60">
        <f t="shared" si="13"/>
        <v>0</v>
      </c>
      <c r="AH60">
        <f t="shared" si="14"/>
        <v>0</v>
      </c>
      <c r="AK60">
        <f t="shared" si="15"/>
        <v>0</v>
      </c>
      <c r="AU60">
        <f t="shared" si="16"/>
        <v>0</v>
      </c>
      <c r="AV60">
        <f t="shared" si="17"/>
        <v>0</v>
      </c>
      <c r="AW60" s="54">
        <f t="shared" si="18"/>
        <v>0</v>
      </c>
      <c r="AX60">
        <f t="shared" si="19"/>
        <v>0</v>
      </c>
      <c r="BG60">
        <f t="shared" si="21"/>
        <v>0</v>
      </c>
      <c r="BH60" s="11">
        <f t="shared" si="20"/>
        <v>0</v>
      </c>
    </row>
    <row r="61" spans="6:60" x14ac:dyDescent="0.2">
      <c r="F61">
        <f t="shared" si="3"/>
        <v>0</v>
      </c>
      <c r="G61">
        <f t="shared" si="4"/>
        <v>0</v>
      </c>
      <c r="H61">
        <f t="shared" si="5"/>
        <v>0</v>
      </c>
      <c r="I61" s="54">
        <f t="shared" si="6"/>
        <v>0</v>
      </c>
      <c r="K61">
        <f t="shared" si="7"/>
        <v>0</v>
      </c>
      <c r="L61">
        <f t="shared" si="8"/>
        <v>0</v>
      </c>
      <c r="M61" s="2">
        <f t="shared" si="9"/>
        <v>0</v>
      </c>
      <c r="T61">
        <f t="shared" si="10"/>
        <v>0</v>
      </c>
      <c r="W61">
        <f t="shared" si="11"/>
        <v>0</v>
      </c>
      <c r="X61">
        <f t="shared" si="12"/>
        <v>0</v>
      </c>
      <c r="AF61">
        <f t="shared" si="13"/>
        <v>0</v>
      </c>
      <c r="AH61">
        <f t="shared" si="14"/>
        <v>0</v>
      </c>
      <c r="AK61">
        <f t="shared" si="15"/>
        <v>0</v>
      </c>
      <c r="AU61">
        <f t="shared" si="16"/>
        <v>0</v>
      </c>
      <c r="AV61">
        <f t="shared" si="17"/>
        <v>0</v>
      </c>
      <c r="AW61" s="54">
        <f t="shared" si="18"/>
        <v>0</v>
      </c>
      <c r="AX61">
        <f t="shared" si="19"/>
        <v>0</v>
      </c>
      <c r="BG61">
        <f t="shared" si="21"/>
        <v>0</v>
      </c>
      <c r="BH61" s="11">
        <f t="shared" si="20"/>
        <v>0</v>
      </c>
    </row>
    <row r="62" spans="6:60" x14ac:dyDescent="0.2">
      <c r="F62">
        <f t="shared" si="3"/>
        <v>0</v>
      </c>
      <c r="G62">
        <f t="shared" si="4"/>
        <v>0</v>
      </c>
      <c r="H62">
        <f t="shared" si="5"/>
        <v>0</v>
      </c>
      <c r="I62" s="54">
        <f t="shared" si="6"/>
        <v>0</v>
      </c>
      <c r="K62">
        <f t="shared" si="7"/>
        <v>0</v>
      </c>
      <c r="L62">
        <f t="shared" si="8"/>
        <v>0</v>
      </c>
      <c r="M62" s="2">
        <f t="shared" si="9"/>
        <v>0</v>
      </c>
      <c r="T62">
        <f t="shared" si="10"/>
        <v>0</v>
      </c>
      <c r="W62">
        <f t="shared" si="11"/>
        <v>0</v>
      </c>
      <c r="X62">
        <f t="shared" si="12"/>
        <v>0</v>
      </c>
      <c r="AF62">
        <f t="shared" si="13"/>
        <v>0</v>
      </c>
      <c r="AH62">
        <f t="shared" si="14"/>
        <v>0</v>
      </c>
      <c r="AK62">
        <f t="shared" si="15"/>
        <v>0</v>
      </c>
      <c r="AU62">
        <f t="shared" si="16"/>
        <v>0</v>
      </c>
      <c r="AV62">
        <f t="shared" si="17"/>
        <v>0</v>
      </c>
      <c r="AW62" s="54">
        <f t="shared" si="18"/>
        <v>0</v>
      </c>
      <c r="AX62">
        <f t="shared" si="19"/>
        <v>0</v>
      </c>
      <c r="BG62">
        <f t="shared" si="21"/>
        <v>0</v>
      </c>
      <c r="BH62" s="11">
        <f t="shared" si="20"/>
        <v>0</v>
      </c>
    </row>
    <row r="63" spans="6:60" x14ac:dyDescent="0.2">
      <c r="F63">
        <f t="shared" si="3"/>
        <v>0</v>
      </c>
      <c r="G63">
        <f t="shared" si="4"/>
        <v>0</v>
      </c>
      <c r="H63">
        <f t="shared" si="5"/>
        <v>0</v>
      </c>
      <c r="I63" s="54">
        <f t="shared" si="6"/>
        <v>0</v>
      </c>
      <c r="K63">
        <f t="shared" si="7"/>
        <v>0</v>
      </c>
      <c r="L63">
        <f t="shared" si="8"/>
        <v>0</v>
      </c>
      <c r="M63" s="2">
        <f t="shared" si="9"/>
        <v>0</v>
      </c>
      <c r="T63">
        <f t="shared" si="10"/>
        <v>0</v>
      </c>
      <c r="W63">
        <f t="shared" si="11"/>
        <v>0</v>
      </c>
      <c r="X63">
        <f t="shared" si="12"/>
        <v>0</v>
      </c>
      <c r="AF63">
        <f t="shared" si="13"/>
        <v>0</v>
      </c>
      <c r="AH63">
        <f t="shared" si="14"/>
        <v>0</v>
      </c>
      <c r="AK63">
        <f t="shared" si="15"/>
        <v>0</v>
      </c>
      <c r="AU63">
        <f t="shared" si="16"/>
        <v>0</v>
      </c>
      <c r="AV63">
        <f t="shared" si="17"/>
        <v>0</v>
      </c>
      <c r="AW63" s="54">
        <f t="shared" si="18"/>
        <v>0</v>
      </c>
      <c r="AX63">
        <f t="shared" si="19"/>
        <v>0</v>
      </c>
      <c r="BG63">
        <f t="shared" si="21"/>
        <v>0</v>
      </c>
      <c r="BH63" s="11">
        <f t="shared" si="20"/>
        <v>0</v>
      </c>
    </row>
    <row r="64" spans="6:60" x14ac:dyDescent="0.2">
      <c r="F64">
        <f t="shared" si="3"/>
        <v>0</v>
      </c>
      <c r="G64">
        <f t="shared" si="4"/>
        <v>0</v>
      </c>
      <c r="H64">
        <f t="shared" si="5"/>
        <v>0</v>
      </c>
      <c r="I64" s="54">
        <f t="shared" si="6"/>
        <v>0</v>
      </c>
      <c r="K64">
        <f t="shared" si="7"/>
        <v>0</v>
      </c>
      <c r="L64">
        <f t="shared" si="8"/>
        <v>0</v>
      </c>
      <c r="M64" s="2">
        <f t="shared" si="9"/>
        <v>0</v>
      </c>
      <c r="T64">
        <f t="shared" si="10"/>
        <v>0</v>
      </c>
      <c r="W64">
        <f t="shared" si="11"/>
        <v>0</v>
      </c>
      <c r="X64">
        <f t="shared" si="12"/>
        <v>0</v>
      </c>
      <c r="AF64">
        <f t="shared" si="13"/>
        <v>0</v>
      </c>
      <c r="AH64">
        <f t="shared" si="14"/>
        <v>0</v>
      </c>
      <c r="AK64">
        <f t="shared" si="15"/>
        <v>0</v>
      </c>
      <c r="AU64">
        <f t="shared" si="16"/>
        <v>0</v>
      </c>
      <c r="AV64">
        <f t="shared" si="17"/>
        <v>0</v>
      </c>
      <c r="AW64" s="54">
        <f t="shared" si="18"/>
        <v>0</v>
      </c>
      <c r="AX64">
        <f t="shared" si="19"/>
        <v>0</v>
      </c>
      <c r="BG64">
        <f t="shared" si="21"/>
        <v>0</v>
      </c>
      <c r="BH64" s="11">
        <f t="shared" si="20"/>
        <v>0</v>
      </c>
    </row>
    <row r="65" spans="6:60" x14ac:dyDescent="0.2">
      <c r="F65">
        <f t="shared" si="3"/>
        <v>0</v>
      </c>
      <c r="G65">
        <f t="shared" si="4"/>
        <v>0</v>
      </c>
      <c r="H65">
        <f t="shared" si="5"/>
        <v>0</v>
      </c>
      <c r="I65" s="54">
        <f t="shared" si="6"/>
        <v>0</v>
      </c>
      <c r="K65">
        <f t="shared" si="7"/>
        <v>0</v>
      </c>
      <c r="L65">
        <f t="shared" si="8"/>
        <v>0</v>
      </c>
      <c r="M65" s="2">
        <f t="shared" si="9"/>
        <v>0</v>
      </c>
      <c r="T65">
        <f t="shared" si="10"/>
        <v>0</v>
      </c>
      <c r="W65">
        <f t="shared" si="11"/>
        <v>0</v>
      </c>
      <c r="X65">
        <f t="shared" si="12"/>
        <v>0</v>
      </c>
      <c r="AF65">
        <f t="shared" si="13"/>
        <v>0</v>
      </c>
      <c r="AH65">
        <f t="shared" si="14"/>
        <v>0</v>
      </c>
      <c r="AK65">
        <f t="shared" si="15"/>
        <v>0</v>
      </c>
      <c r="AU65">
        <f t="shared" si="16"/>
        <v>0</v>
      </c>
      <c r="AV65">
        <f t="shared" si="17"/>
        <v>0</v>
      </c>
      <c r="AW65" s="54">
        <f t="shared" si="18"/>
        <v>0</v>
      </c>
      <c r="AX65">
        <f t="shared" si="19"/>
        <v>0</v>
      </c>
      <c r="BG65">
        <f t="shared" si="21"/>
        <v>0</v>
      </c>
      <c r="BH65" s="11">
        <f t="shared" si="20"/>
        <v>0</v>
      </c>
    </row>
    <row r="66" spans="6:60" x14ac:dyDescent="0.2">
      <c r="F66">
        <f t="shared" si="3"/>
        <v>0</v>
      </c>
      <c r="G66">
        <f t="shared" si="4"/>
        <v>0</v>
      </c>
      <c r="H66">
        <f t="shared" si="5"/>
        <v>0</v>
      </c>
      <c r="I66" s="54">
        <f t="shared" si="6"/>
        <v>0</v>
      </c>
      <c r="K66">
        <f t="shared" si="7"/>
        <v>0</v>
      </c>
      <c r="L66">
        <f t="shared" si="8"/>
        <v>0</v>
      </c>
      <c r="M66" s="2">
        <f t="shared" si="9"/>
        <v>0</v>
      </c>
      <c r="T66">
        <f t="shared" si="10"/>
        <v>0</v>
      </c>
      <c r="W66">
        <f t="shared" si="11"/>
        <v>0</v>
      </c>
      <c r="X66">
        <f t="shared" si="12"/>
        <v>0</v>
      </c>
      <c r="AF66">
        <f t="shared" si="13"/>
        <v>0</v>
      </c>
      <c r="AH66">
        <f t="shared" si="14"/>
        <v>0</v>
      </c>
      <c r="AK66">
        <f t="shared" si="15"/>
        <v>0</v>
      </c>
      <c r="AU66">
        <f t="shared" si="16"/>
        <v>0</v>
      </c>
      <c r="AV66">
        <f t="shared" si="17"/>
        <v>0</v>
      </c>
      <c r="AW66" s="54">
        <f t="shared" si="18"/>
        <v>0</v>
      </c>
      <c r="AX66">
        <f t="shared" si="19"/>
        <v>0</v>
      </c>
      <c r="BG66">
        <f t="shared" si="21"/>
        <v>0</v>
      </c>
      <c r="BH66" s="11">
        <f t="shared" si="20"/>
        <v>0</v>
      </c>
    </row>
    <row r="67" spans="6:60" x14ac:dyDescent="0.2">
      <c r="F67">
        <f t="shared" si="3"/>
        <v>0</v>
      </c>
      <c r="G67">
        <f t="shared" si="4"/>
        <v>0</v>
      </c>
      <c r="H67">
        <f t="shared" si="5"/>
        <v>0</v>
      </c>
      <c r="I67" s="54">
        <f t="shared" si="6"/>
        <v>0</v>
      </c>
      <c r="K67">
        <f t="shared" si="7"/>
        <v>0</v>
      </c>
      <c r="L67">
        <f t="shared" si="8"/>
        <v>0</v>
      </c>
      <c r="M67" s="2">
        <f t="shared" si="9"/>
        <v>0</v>
      </c>
      <c r="T67">
        <f t="shared" si="10"/>
        <v>0</v>
      </c>
      <c r="W67">
        <f t="shared" si="11"/>
        <v>0</v>
      </c>
      <c r="X67">
        <f t="shared" si="12"/>
        <v>0</v>
      </c>
      <c r="AF67">
        <f t="shared" si="13"/>
        <v>0</v>
      </c>
      <c r="AH67">
        <f t="shared" si="14"/>
        <v>0</v>
      </c>
      <c r="AK67">
        <f t="shared" si="15"/>
        <v>0</v>
      </c>
      <c r="AU67">
        <f t="shared" si="16"/>
        <v>0</v>
      </c>
      <c r="AV67">
        <f t="shared" si="17"/>
        <v>0</v>
      </c>
      <c r="AW67" s="54">
        <f t="shared" si="18"/>
        <v>0</v>
      </c>
      <c r="AX67">
        <f t="shared" si="19"/>
        <v>0</v>
      </c>
      <c r="BG67">
        <f t="shared" si="21"/>
        <v>0</v>
      </c>
      <c r="BH67" s="11">
        <f t="shared" si="20"/>
        <v>0</v>
      </c>
    </row>
    <row r="68" spans="6:60" x14ac:dyDescent="0.2">
      <c r="F68">
        <f t="shared" si="3"/>
        <v>0</v>
      </c>
      <c r="G68">
        <f t="shared" si="4"/>
        <v>0</v>
      </c>
      <c r="H68">
        <f t="shared" si="5"/>
        <v>0</v>
      </c>
      <c r="I68" s="54">
        <f t="shared" si="6"/>
        <v>0</v>
      </c>
      <c r="K68">
        <f t="shared" si="7"/>
        <v>0</v>
      </c>
      <c r="L68">
        <f t="shared" si="8"/>
        <v>0</v>
      </c>
      <c r="M68" s="2">
        <f t="shared" si="9"/>
        <v>0</v>
      </c>
      <c r="T68">
        <f t="shared" si="10"/>
        <v>0</v>
      </c>
      <c r="W68">
        <f t="shared" si="11"/>
        <v>0</v>
      </c>
      <c r="X68">
        <f t="shared" si="12"/>
        <v>0</v>
      </c>
      <c r="AF68">
        <f t="shared" si="13"/>
        <v>0</v>
      </c>
      <c r="AH68">
        <f t="shared" si="14"/>
        <v>0</v>
      </c>
      <c r="AK68">
        <f t="shared" si="15"/>
        <v>0</v>
      </c>
      <c r="AU68">
        <f t="shared" si="16"/>
        <v>0</v>
      </c>
      <c r="AV68">
        <f t="shared" si="17"/>
        <v>0</v>
      </c>
      <c r="AW68" s="54">
        <f t="shared" si="18"/>
        <v>0</v>
      </c>
      <c r="AX68">
        <f t="shared" si="19"/>
        <v>0</v>
      </c>
      <c r="BG68">
        <f t="shared" si="21"/>
        <v>0</v>
      </c>
      <c r="BH68" s="11">
        <f t="shared" si="20"/>
        <v>0</v>
      </c>
    </row>
    <row r="69" spans="6:60" x14ac:dyDescent="0.2">
      <c r="F69">
        <f t="shared" ref="F69:F103" si="22">IF(B69="",0,(LEN(B69)-LEN(SUBSTITUTE(B69,". ","."))+1))</f>
        <v>0</v>
      </c>
      <c r="G69">
        <f t="shared" ref="G69:G103" si="23">IF(B69="",0,LEN(B69)-LEN(SUBSTITUTE(B69," ",""))+1)</f>
        <v>0</v>
      </c>
      <c r="H69">
        <f t="shared" ref="H69:H103" si="24">IF(F69=0,0,G69/F69)</f>
        <v>0</v>
      </c>
      <c r="I69" s="54">
        <f t="shared" ref="I69:I103" si="25">LEN(SUBSTITUTE(B69," ",""))</f>
        <v>0</v>
      </c>
      <c r="K69">
        <f t="shared" ref="K69:K103" si="26">IF(G69=0,0,J69/G69)</f>
        <v>0</v>
      </c>
      <c r="L69">
        <f t="shared" ref="L69:L103" si="27">LEN(SUBSTITUTE(SUBSTITUTE(SUBSTITUTE(SUBSTITUTE(SUBSTITUTE(SUBSTITUTE(SUBSTITUTE(SUBSTITUTE(SUBSTITUTE(SUBSTITUTE(SUBSTITUTE(SUBSTITUTE(SUBSTITUTE(SUBSTITUTE(SUBSTITUTE(SUBSTITUTE(SUBSTITUTE(SUBSTITUTE(SUBSTITUTE(B69," ",""),".",""),",",""),"?",""),"!",""),";",""),"(",""),")",""),"[",""),"]",""),"-",""),"{",""),"}",""),"/",""),"+",""),"*",""),"_",""),"&amp;",""),"#",""))</f>
        <v>0</v>
      </c>
      <c r="M69" s="2">
        <f t="shared" ref="M69:M103" si="28">IF(G69=0,0,L69/G69)</f>
        <v>0</v>
      </c>
      <c r="T69">
        <f t="shared" ref="T69:T103" si="29">QUOTIENT((Q69+R69+S69),3)</f>
        <v>0</v>
      </c>
      <c r="W69">
        <f t="shared" ref="W69:W103" si="30">QUOTIENT((P69+T69),2)</f>
        <v>0</v>
      </c>
      <c r="X69">
        <f t="shared" ref="X69:X103" si="31">IF(U69=1,1,IF(V69=1,1,0))</f>
        <v>0</v>
      </c>
      <c r="AF69">
        <f t="shared" ref="AF69:AF103" si="32">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103" si="33">IF(G69&gt;0,IF((LEN(B69)-LEN(SUBSTITUTE(B69,"/","")))&gt;0,0,1),0)</f>
        <v>0</v>
      </c>
      <c r="AK69">
        <f t="shared" ref="AK69:AK103" si="34">IF(G69&gt;0,IF(((LEN(B69)-LEN(SUBSTITUTE(B69,"(","")))+(LEN(B69)-LEN(SUBSTITUTE(B69,")","")))+(LEN(B69)-LEN(SUBSTITUTE(B69,"[","")))+(LEN(B69)-LEN(SUBSTITUTE(B69,"]","")))+(LEN(B69)-LEN(SUBSTITUTE(B69,"{","")))+(LEN(B69)-LEN(SUBSTITUTE(B69,"}",""))))&gt;0,0,1),0)</f>
        <v>0</v>
      </c>
      <c r="AU69">
        <f t="shared" ref="AU69:AU103" si="35">IF(G69=0,0,(206.835-(84.6*(K69))-(1.015*(H69))))</f>
        <v>0</v>
      </c>
      <c r="AV69">
        <f t="shared" ref="AV69:AV103" si="36">IF(G69=0,0,(0.39*H69)+(11.8*K69)-15.59)</f>
        <v>0</v>
      </c>
      <c r="AW69" s="54">
        <f t="shared" ref="AW69:AW103" si="37">IF(G69=0,0,((0.0588*M69*100)-(0.296*(F69/G69)*100)-15.8))</f>
        <v>0</v>
      </c>
      <c r="AX69">
        <f t="shared" ref="AX69:AX103" si="38">IF(I69=0,0,(4.71*M69)+(0.5*H69)-21.43)</f>
        <v>0</v>
      </c>
      <c r="BG69">
        <f t="shared" ref="BG69:BG103" si="39">IF(E69=0,0,AF69/E69*1000)</f>
        <v>0</v>
      </c>
      <c r="BH69" s="11">
        <f t="shared" ref="BH69:BH103" si="40">G69/200/24/60</f>
        <v>0</v>
      </c>
    </row>
    <row r="70" spans="6:60" x14ac:dyDescent="0.2">
      <c r="F70">
        <f t="shared" si="22"/>
        <v>0</v>
      </c>
      <c r="G70">
        <f t="shared" si="23"/>
        <v>0</v>
      </c>
      <c r="H70">
        <f t="shared" si="24"/>
        <v>0</v>
      </c>
      <c r="I70" s="54">
        <f t="shared" si="25"/>
        <v>0</v>
      </c>
      <c r="K70">
        <f t="shared" si="26"/>
        <v>0</v>
      </c>
      <c r="L70">
        <f t="shared" si="27"/>
        <v>0</v>
      </c>
      <c r="M70" s="2">
        <f t="shared" si="28"/>
        <v>0</v>
      </c>
      <c r="T70">
        <f t="shared" si="29"/>
        <v>0</v>
      </c>
      <c r="W70">
        <f t="shared" si="30"/>
        <v>0</v>
      </c>
      <c r="X70">
        <f t="shared" si="31"/>
        <v>0</v>
      </c>
      <c r="AF70">
        <f t="shared" si="32"/>
        <v>0</v>
      </c>
      <c r="AH70">
        <f t="shared" si="33"/>
        <v>0</v>
      </c>
      <c r="AK70">
        <f t="shared" si="34"/>
        <v>0</v>
      </c>
      <c r="AU70">
        <f t="shared" si="35"/>
        <v>0</v>
      </c>
      <c r="AV70">
        <f t="shared" si="36"/>
        <v>0</v>
      </c>
      <c r="AW70" s="54">
        <f t="shared" si="37"/>
        <v>0</v>
      </c>
      <c r="AX70">
        <f t="shared" si="38"/>
        <v>0</v>
      </c>
      <c r="BG70">
        <f t="shared" si="39"/>
        <v>0</v>
      </c>
      <c r="BH70" s="11">
        <f t="shared" si="40"/>
        <v>0</v>
      </c>
    </row>
    <row r="71" spans="6:60" x14ac:dyDescent="0.2">
      <c r="F71">
        <f t="shared" si="22"/>
        <v>0</v>
      </c>
      <c r="G71">
        <f t="shared" si="23"/>
        <v>0</v>
      </c>
      <c r="H71">
        <f t="shared" si="24"/>
        <v>0</v>
      </c>
      <c r="I71" s="54">
        <f t="shared" si="25"/>
        <v>0</v>
      </c>
      <c r="K71">
        <f t="shared" si="26"/>
        <v>0</v>
      </c>
      <c r="L71">
        <f t="shared" si="27"/>
        <v>0</v>
      </c>
      <c r="M71" s="2">
        <f t="shared" si="28"/>
        <v>0</v>
      </c>
      <c r="T71">
        <f t="shared" si="29"/>
        <v>0</v>
      </c>
      <c r="W71">
        <f t="shared" si="30"/>
        <v>0</v>
      </c>
      <c r="X71">
        <f t="shared" si="31"/>
        <v>0</v>
      </c>
      <c r="AF71">
        <f t="shared" si="32"/>
        <v>0</v>
      </c>
      <c r="AH71">
        <f t="shared" si="33"/>
        <v>0</v>
      </c>
      <c r="AK71">
        <f t="shared" si="34"/>
        <v>0</v>
      </c>
      <c r="AU71">
        <f t="shared" si="35"/>
        <v>0</v>
      </c>
      <c r="AV71">
        <f t="shared" si="36"/>
        <v>0</v>
      </c>
      <c r="AW71" s="54">
        <f t="shared" si="37"/>
        <v>0</v>
      </c>
      <c r="AX71">
        <f t="shared" si="38"/>
        <v>0</v>
      </c>
      <c r="BG71">
        <f t="shared" si="39"/>
        <v>0</v>
      </c>
      <c r="BH71" s="11">
        <f t="shared" si="40"/>
        <v>0</v>
      </c>
    </row>
    <row r="72" spans="6:60" x14ac:dyDescent="0.2">
      <c r="F72">
        <f t="shared" si="22"/>
        <v>0</v>
      </c>
      <c r="G72">
        <f t="shared" si="23"/>
        <v>0</v>
      </c>
      <c r="H72">
        <f t="shared" si="24"/>
        <v>0</v>
      </c>
      <c r="I72" s="54">
        <f t="shared" si="25"/>
        <v>0</v>
      </c>
      <c r="K72">
        <f t="shared" si="26"/>
        <v>0</v>
      </c>
      <c r="L72">
        <f t="shared" si="27"/>
        <v>0</v>
      </c>
      <c r="M72" s="2">
        <f t="shared" si="28"/>
        <v>0</v>
      </c>
      <c r="T72">
        <f t="shared" si="29"/>
        <v>0</v>
      </c>
      <c r="W72">
        <f t="shared" si="30"/>
        <v>0</v>
      </c>
      <c r="X72">
        <f t="shared" si="31"/>
        <v>0</v>
      </c>
      <c r="AF72">
        <f t="shared" si="32"/>
        <v>0</v>
      </c>
      <c r="AH72">
        <f t="shared" si="33"/>
        <v>0</v>
      </c>
      <c r="AK72">
        <f t="shared" si="34"/>
        <v>0</v>
      </c>
      <c r="AU72">
        <f t="shared" si="35"/>
        <v>0</v>
      </c>
      <c r="AV72">
        <f t="shared" si="36"/>
        <v>0</v>
      </c>
      <c r="AW72" s="54">
        <f t="shared" si="37"/>
        <v>0</v>
      </c>
      <c r="AX72">
        <f t="shared" si="38"/>
        <v>0</v>
      </c>
      <c r="BG72">
        <f t="shared" si="39"/>
        <v>0</v>
      </c>
      <c r="BH72" s="11">
        <f t="shared" si="40"/>
        <v>0</v>
      </c>
    </row>
    <row r="73" spans="6:60" x14ac:dyDescent="0.2">
      <c r="F73">
        <f t="shared" si="22"/>
        <v>0</v>
      </c>
      <c r="G73">
        <f t="shared" si="23"/>
        <v>0</v>
      </c>
      <c r="H73">
        <f t="shared" si="24"/>
        <v>0</v>
      </c>
      <c r="I73" s="54">
        <f t="shared" si="25"/>
        <v>0</v>
      </c>
      <c r="K73">
        <f t="shared" si="26"/>
        <v>0</v>
      </c>
      <c r="L73">
        <f t="shared" si="27"/>
        <v>0</v>
      </c>
      <c r="M73" s="2">
        <f t="shared" si="28"/>
        <v>0</v>
      </c>
      <c r="T73">
        <f t="shared" si="29"/>
        <v>0</v>
      </c>
      <c r="W73">
        <f t="shared" si="30"/>
        <v>0</v>
      </c>
      <c r="X73">
        <f t="shared" si="31"/>
        <v>0</v>
      </c>
      <c r="AF73">
        <f t="shared" si="32"/>
        <v>0</v>
      </c>
      <c r="AH73">
        <f t="shared" si="33"/>
        <v>0</v>
      </c>
      <c r="AK73">
        <f t="shared" si="34"/>
        <v>0</v>
      </c>
      <c r="AU73">
        <f t="shared" si="35"/>
        <v>0</v>
      </c>
      <c r="AV73">
        <f t="shared" si="36"/>
        <v>0</v>
      </c>
      <c r="AW73" s="54">
        <f t="shared" si="37"/>
        <v>0</v>
      </c>
      <c r="AX73">
        <f t="shared" si="38"/>
        <v>0</v>
      </c>
      <c r="BG73">
        <f t="shared" si="39"/>
        <v>0</v>
      </c>
      <c r="BH73" s="11">
        <f t="shared" si="40"/>
        <v>0</v>
      </c>
    </row>
    <row r="74" spans="6:60" x14ac:dyDescent="0.2">
      <c r="F74">
        <f t="shared" si="22"/>
        <v>0</v>
      </c>
      <c r="G74">
        <f t="shared" si="23"/>
        <v>0</v>
      </c>
      <c r="H74">
        <f t="shared" si="24"/>
        <v>0</v>
      </c>
      <c r="I74" s="54">
        <f t="shared" si="25"/>
        <v>0</v>
      </c>
      <c r="K74">
        <f t="shared" si="26"/>
        <v>0</v>
      </c>
      <c r="L74">
        <f t="shared" si="27"/>
        <v>0</v>
      </c>
      <c r="M74" s="2">
        <f t="shared" si="28"/>
        <v>0</v>
      </c>
      <c r="T74">
        <f t="shared" si="29"/>
        <v>0</v>
      </c>
      <c r="W74">
        <f t="shared" si="30"/>
        <v>0</v>
      </c>
      <c r="X74">
        <f t="shared" si="31"/>
        <v>0</v>
      </c>
      <c r="AF74">
        <f t="shared" si="32"/>
        <v>0</v>
      </c>
      <c r="AH74">
        <f t="shared" si="33"/>
        <v>0</v>
      </c>
      <c r="AK74">
        <f t="shared" si="34"/>
        <v>0</v>
      </c>
      <c r="AU74">
        <f t="shared" si="35"/>
        <v>0</v>
      </c>
      <c r="AV74">
        <f t="shared" si="36"/>
        <v>0</v>
      </c>
      <c r="AW74" s="54">
        <f t="shared" si="37"/>
        <v>0</v>
      </c>
      <c r="AX74">
        <f t="shared" si="38"/>
        <v>0</v>
      </c>
      <c r="BG74">
        <f t="shared" si="39"/>
        <v>0</v>
      </c>
      <c r="BH74" s="11">
        <f t="shared" si="40"/>
        <v>0</v>
      </c>
    </row>
    <row r="75" spans="6:60" x14ac:dyDescent="0.2">
      <c r="F75">
        <f t="shared" si="22"/>
        <v>0</v>
      </c>
      <c r="G75">
        <f t="shared" si="23"/>
        <v>0</v>
      </c>
      <c r="H75">
        <f t="shared" si="24"/>
        <v>0</v>
      </c>
      <c r="I75" s="54">
        <f t="shared" si="25"/>
        <v>0</v>
      </c>
      <c r="K75">
        <f t="shared" si="26"/>
        <v>0</v>
      </c>
      <c r="L75">
        <f t="shared" si="27"/>
        <v>0</v>
      </c>
      <c r="M75" s="2">
        <f t="shared" si="28"/>
        <v>0</v>
      </c>
      <c r="T75">
        <f t="shared" si="29"/>
        <v>0</v>
      </c>
      <c r="W75">
        <f t="shared" si="30"/>
        <v>0</v>
      </c>
      <c r="X75">
        <f t="shared" si="31"/>
        <v>0</v>
      </c>
      <c r="AF75">
        <f t="shared" si="32"/>
        <v>0</v>
      </c>
      <c r="AH75">
        <f t="shared" si="33"/>
        <v>0</v>
      </c>
      <c r="AK75">
        <f t="shared" si="34"/>
        <v>0</v>
      </c>
      <c r="AU75">
        <f t="shared" si="35"/>
        <v>0</v>
      </c>
      <c r="AV75">
        <f t="shared" si="36"/>
        <v>0</v>
      </c>
      <c r="AW75" s="54">
        <f t="shared" si="37"/>
        <v>0</v>
      </c>
      <c r="AX75">
        <f t="shared" si="38"/>
        <v>0</v>
      </c>
      <c r="BG75">
        <f t="shared" si="39"/>
        <v>0</v>
      </c>
      <c r="BH75" s="11">
        <f t="shared" si="40"/>
        <v>0</v>
      </c>
    </row>
    <row r="76" spans="6:60" x14ac:dyDescent="0.2">
      <c r="F76">
        <f t="shared" si="22"/>
        <v>0</v>
      </c>
      <c r="G76">
        <f t="shared" si="23"/>
        <v>0</v>
      </c>
      <c r="H76">
        <f t="shared" si="24"/>
        <v>0</v>
      </c>
      <c r="I76" s="54">
        <f t="shared" si="25"/>
        <v>0</v>
      </c>
      <c r="K76">
        <f t="shared" si="26"/>
        <v>0</v>
      </c>
      <c r="L76">
        <f t="shared" si="27"/>
        <v>0</v>
      </c>
      <c r="M76" s="2">
        <f t="shared" si="28"/>
        <v>0</v>
      </c>
      <c r="T76">
        <f t="shared" si="29"/>
        <v>0</v>
      </c>
      <c r="W76">
        <f t="shared" si="30"/>
        <v>0</v>
      </c>
      <c r="X76">
        <f t="shared" si="31"/>
        <v>0</v>
      </c>
      <c r="AF76">
        <f t="shared" si="32"/>
        <v>0</v>
      </c>
      <c r="AH76">
        <f t="shared" si="33"/>
        <v>0</v>
      </c>
      <c r="AK76">
        <f t="shared" si="34"/>
        <v>0</v>
      </c>
      <c r="AU76">
        <f t="shared" si="35"/>
        <v>0</v>
      </c>
      <c r="AV76">
        <f t="shared" si="36"/>
        <v>0</v>
      </c>
      <c r="AW76" s="54">
        <f t="shared" si="37"/>
        <v>0</v>
      </c>
      <c r="AX76">
        <f t="shared" si="38"/>
        <v>0</v>
      </c>
      <c r="BG76">
        <f t="shared" si="39"/>
        <v>0</v>
      </c>
      <c r="BH76" s="11">
        <f t="shared" si="40"/>
        <v>0</v>
      </c>
    </row>
    <row r="77" spans="6:60" x14ac:dyDescent="0.2">
      <c r="F77">
        <f t="shared" si="22"/>
        <v>0</v>
      </c>
      <c r="G77">
        <f t="shared" si="23"/>
        <v>0</v>
      </c>
      <c r="H77">
        <f t="shared" si="24"/>
        <v>0</v>
      </c>
      <c r="I77" s="54">
        <f t="shared" si="25"/>
        <v>0</v>
      </c>
      <c r="K77">
        <f t="shared" si="26"/>
        <v>0</v>
      </c>
      <c r="L77">
        <f t="shared" si="27"/>
        <v>0</v>
      </c>
      <c r="M77" s="2">
        <f t="shared" si="28"/>
        <v>0</v>
      </c>
      <c r="T77">
        <f t="shared" si="29"/>
        <v>0</v>
      </c>
      <c r="W77">
        <f t="shared" si="30"/>
        <v>0</v>
      </c>
      <c r="X77">
        <f t="shared" si="31"/>
        <v>0</v>
      </c>
      <c r="AF77">
        <f t="shared" si="32"/>
        <v>0</v>
      </c>
      <c r="AH77">
        <f t="shared" si="33"/>
        <v>0</v>
      </c>
      <c r="AK77">
        <f t="shared" si="34"/>
        <v>0</v>
      </c>
      <c r="AU77">
        <f t="shared" si="35"/>
        <v>0</v>
      </c>
      <c r="AV77">
        <f t="shared" si="36"/>
        <v>0</v>
      </c>
      <c r="AW77" s="54">
        <f t="shared" si="37"/>
        <v>0</v>
      </c>
      <c r="AX77">
        <f t="shared" si="38"/>
        <v>0</v>
      </c>
      <c r="BG77">
        <f t="shared" si="39"/>
        <v>0</v>
      </c>
      <c r="BH77" s="11">
        <f t="shared" si="40"/>
        <v>0</v>
      </c>
    </row>
    <row r="78" spans="6:60" x14ac:dyDescent="0.2">
      <c r="F78">
        <f t="shared" si="22"/>
        <v>0</v>
      </c>
      <c r="G78">
        <f t="shared" si="23"/>
        <v>0</v>
      </c>
      <c r="H78">
        <f t="shared" si="24"/>
        <v>0</v>
      </c>
      <c r="I78" s="54">
        <f t="shared" si="25"/>
        <v>0</v>
      </c>
      <c r="K78">
        <f t="shared" si="26"/>
        <v>0</v>
      </c>
      <c r="L78">
        <f t="shared" si="27"/>
        <v>0</v>
      </c>
      <c r="M78" s="2">
        <f t="shared" si="28"/>
        <v>0</v>
      </c>
      <c r="T78">
        <f t="shared" si="29"/>
        <v>0</v>
      </c>
      <c r="W78">
        <f t="shared" si="30"/>
        <v>0</v>
      </c>
      <c r="X78">
        <f t="shared" si="31"/>
        <v>0</v>
      </c>
      <c r="AF78">
        <f t="shared" si="32"/>
        <v>0</v>
      </c>
      <c r="AH78">
        <f t="shared" si="33"/>
        <v>0</v>
      </c>
      <c r="AK78">
        <f t="shared" si="34"/>
        <v>0</v>
      </c>
      <c r="AU78">
        <f t="shared" si="35"/>
        <v>0</v>
      </c>
      <c r="AV78">
        <f t="shared" si="36"/>
        <v>0</v>
      </c>
      <c r="AW78" s="54">
        <f t="shared" si="37"/>
        <v>0</v>
      </c>
      <c r="AX78">
        <f t="shared" si="38"/>
        <v>0</v>
      </c>
      <c r="BG78">
        <f t="shared" si="39"/>
        <v>0</v>
      </c>
      <c r="BH78" s="11">
        <f t="shared" si="40"/>
        <v>0</v>
      </c>
    </row>
    <row r="79" spans="6:60" x14ac:dyDescent="0.2">
      <c r="F79">
        <f t="shared" si="22"/>
        <v>0</v>
      </c>
      <c r="G79">
        <f t="shared" si="23"/>
        <v>0</v>
      </c>
      <c r="H79">
        <f t="shared" si="24"/>
        <v>0</v>
      </c>
      <c r="I79" s="54">
        <f t="shared" si="25"/>
        <v>0</v>
      </c>
      <c r="K79">
        <f t="shared" si="26"/>
        <v>0</v>
      </c>
      <c r="L79">
        <f t="shared" si="27"/>
        <v>0</v>
      </c>
      <c r="M79" s="2">
        <f t="shared" si="28"/>
        <v>0</v>
      </c>
      <c r="T79">
        <f t="shared" si="29"/>
        <v>0</v>
      </c>
      <c r="W79">
        <f t="shared" si="30"/>
        <v>0</v>
      </c>
      <c r="X79">
        <f t="shared" si="31"/>
        <v>0</v>
      </c>
      <c r="AF79">
        <f t="shared" si="32"/>
        <v>0</v>
      </c>
      <c r="AH79">
        <f t="shared" si="33"/>
        <v>0</v>
      </c>
      <c r="AK79">
        <f t="shared" si="34"/>
        <v>0</v>
      </c>
      <c r="AU79">
        <f t="shared" si="35"/>
        <v>0</v>
      </c>
      <c r="AV79">
        <f t="shared" si="36"/>
        <v>0</v>
      </c>
      <c r="AW79" s="54">
        <f t="shared" si="37"/>
        <v>0</v>
      </c>
      <c r="AX79">
        <f t="shared" si="38"/>
        <v>0</v>
      </c>
      <c r="BG79">
        <f t="shared" si="39"/>
        <v>0</v>
      </c>
      <c r="BH79" s="11">
        <f t="shared" si="40"/>
        <v>0</v>
      </c>
    </row>
    <row r="80" spans="6:60" x14ac:dyDescent="0.2">
      <c r="F80">
        <f t="shared" si="22"/>
        <v>0</v>
      </c>
      <c r="G80">
        <f t="shared" si="23"/>
        <v>0</v>
      </c>
      <c r="H80">
        <f t="shared" si="24"/>
        <v>0</v>
      </c>
      <c r="I80" s="54">
        <f t="shared" si="25"/>
        <v>0</v>
      </c>
      <c r="K80">
        <f t="shared" si="26"/>
        <v>0</v>
      </c>
      <c r="L80">
        <f t="shared" si="27"/>
        <v>0</v>
      </c>
      <c r="M80" s="2">
        <f t="shared" si="28"/>
        <v>0</v>
      </c>
      <c r="T80">
        <f t="shared" si="29"/>
        <v>0</v>
      </c>
      <c r="W80">
        <f t="shared" si="30"/>
        <v>0</v>
      </c>
      <c r="X80">
        <f t="shared" si="31"/>
        <v>0</v>
      </c>
      <c r="AF80">
        <f t="shared" si="32"/>
        <v>0</v>
      </c>
      <c r="AH80">
        <f t="shared" si="33"/>
        <v>0</v>
      </c>
      <c r="AK80">
        <f t="shared" si="34"/>
        <v>0</v>
      </c>
      <c r="AU80">
        <f t="shared" si="35"/>
        <v>0</v>
      </c>
      <c r="AV80">
        <f t="shared" si="36"/>
        <v>0</v>
      </c>
      <c r="AW80" s="54">
        <f t="shared" si="37"/>
        <v>0</v>
      </c>
      <c r="AX80">
        <f t="shared" si="38"/>
        <v>0</v>
      </c>
      <c r="BG80">
        <f t="shared" si="39"/>
        <v>0</v>
      </c>
      <c r="BH80" s="11">
        <f t="shared" si="40"/>
        <v>0</v>
      </c>
    </row>
    <row r="81" spans="6:60" x14ac:dyDescent="0.2">
      <c r="F81">
        <f t="shared" si="22"/>
        <v>0</v>
      </c>
      <c r="G81">
        <f t="shared" si="23"/>
        <v>0</v>
      </c>
      <c r="H81">
        <f t="shared" si="24"/>
        <v>0</v>
      </c>
      <c r="I81" s="54">
        <f t="shared" si="25"/>
        <v>0</v>
      </c>
      <c r="K81">
        <f t="shared" si="26"/>
        <v>0</v>
      </c>
      <c r="L81">
        <f t="shared" si="27"/>
        <v>0</v>
      </c>
      <c r="M81" s="2">
        <f t="shared" si="28"/>
        <v>0</v>
      </c>
      <c r="T81">
        <f t="shared" si="29"/>
        <v>0</v>
      </c>
      <c r="W81">
        <f t="shared" si="30"/>
        <v>0</v>
      </c>
      <c r="X81">
        <f t="shared" si="31"/>
        <v>0</v>
      </c>
      <c r="AF81">
        <f t="shared" si="32"/>
        <v>0</v>
      </c>
      <c r="AH81">
        <f t="shared" si="33"/>
        <v>0</v>
      </c>
      <c r="AK81">
        <f t="shared" si="34"/>
        <v>0</v>
      </c>
      <c r="AU81">
        <f t="shared" si="35"/>
        <v>0</v>
      </c>
      <c r="AV81">
        <f t="shared" si="36"/>
        <v>0</v>
      </c>
      <c r="AW81" s="54">
        <f t="shared" si="37"/>
        <v>0</v>
      </c>
      <c r="AX81">
        <f t="shared" si="38"/>
        <v>0</v>
      </c>
      <c r="BG81">
        <f t="shared" si="39"/>
        <v>0</v>
      </c>
      <c r="BH81" s="11">
        <f t="shared" si="40"/>
        <v>0</v>
      </c>
    </row>
    <row r="82" spans="6:60" x14ac:dyDescent="0.2">
      <c r="F82">
        <f t="shared" si="22"/>
        <v>0</v>
      </c>
      <c r="G82">
        <f t="shared" si="23"/>
        <v>0</v>
      </c>
      <c r="H82">
        <f t="shared" si="24"/>
        <v>0</v>
      </c>
      <c r="I82" s="54">
        <f t="shared" si="25"/>
        <v>0</v>
      </c>
      <c r="K82">
        <f t="shared" si="26"/>
        <v>0</v>
      </c>
      <c r="L82">
        <f t="shared" si="27"/>
        <v>0</v>
      </c>
      <c r="M82" s="2">
        <f t="shared" si="28"/>
        <v>0</v>
      </c>
      <c r="T82">
        <f t="shared" si="29"/>
        <v>0</v>
      </c>
      <c r="W82">
        <f t="shared" si="30"/>
        <v>0</v>
      </c>
      <c r="X82">
        <f t="shared" si="31"/>
        <v>0</v>
      </c>
      <c r="AF82">
        <f t="shared" si="32"/>
        <v>0</v>
      </c>
      <c r="AH82">
        <f t="shared" si="33"/>
        <v>0</v>
      </c>
      <c r="AK82">
        <f t="shared" si="34"/>
        <v>0</v>
      </c>
      <c r="AU82">
        <f t="shared" si="35"/>
        <v>0</v>
      </c>
      <c r="AV82">
        <f t="shared" si="36"/>
        <v>0</v>
      </c>
      <c r="AW82" s="54">
        <f t="shared" si="37"/>
        <v>0</v>
      </c>
      <c r="AX82">
        <f t="shared" si="38"/>
        <v>0</v>
      </c>
      <c r="BG82">
        <f t="shared" si="39"/>
        <v>0</v>
      </c>
      <c r="BH82" s="11">
        <f t="shared" si="40"/>
        <v>0</v>
      </c>
    </row>
    <row r="83" spans="6:60" x14ac:dyDescent="0.2">
      <c r="F83">
        <f t="shared" si="22"/>
        <v>0</v>
      </c>
      <c r="G83">
        <f t="shared" si="23"/>
        <v>0</v>
      </c>
      <c r="H83">
        <f t="shared" si="24"/>
        <v>0</v>
      </c>
      <c r="I83" s="54">
        <f t="shared" si="25"/>
        <v>0</v>
      </c>
      <c r="K83">
        <f t="shared" si="26"/>
        <v>0</v>
      </c>
      <c r="L83">
        <f t="shared" si="27"/>
        <v>0</v>
      </c>
      <c r="M83" s="2">
        <f t="shared" si="28"/>
        <v>0</v>
      </c>
      <c r="T83">
        <f t="shared" si="29"/>
        <v>0</v>
      </c>
      <c r="W83">
        <f t="shared" si="30"/>
        <v>0</v>
      </c>
      <c r="X83">
        <f t="shared" si="31"/>
        <v>0</v>
      </c>
      <c r="AF83">
        <f t="shared" si="32"/>
        <v>0</v>
      </c>
      <c r="AH83">
        <f t="shared" si="33"/>
        <v>0</v>
      </c>
      <c r="AK83">
        <f t="shared" si="34"/>
        <v>0</v>
      </c>
      <c r="AU83">
        <f t="shared" si="35"/>
        <v>0</v>
      </c>
      <c r="AV83">
        <f t="shared" si="36"/>
        <v>0</v>
      </c>
      <c r="AW83" s="54">
        <f t="shared" si="37"/>
        <v>0</v>
      </c>
      <c r="AX83">
        <f t="shared" si="38"/>
        <v>0</v>
      </c>
      <c r="BG83">
        <f t="shared" si="39"/>
        <v>0</v>
      </c>
      <c r="BH83" s="11">
        <f t="shared" si="40"/>
        <v>0</v>
      </c>
    </row>
    <row r="84" spans="6:60" x14ac:dyDescent="0.2">
      <c r="F84">
        <f t="shared" si="22"/>
        <v>0</v>
      </c>
      <c r="G84">
        <f t="shared" si="23"/>
        <v>0</v>
      </c>
      <c r="H84">
        <f t="shared" si="24"/>
        <v>0</v>
      </c>
      <c r="I84" s="54">
        <f t="shared" si="25"/>
        <v>0</v>
      </c>
      <c r="K84">
        <f t="shared" si="26"/>
        <v>0</v>
      </c>
      <c r="L84">
        <f t="shared" si="27"/>
        <v>0</v>
      </c>
      <c r="M84" s="2">
        <f t="shared" si="28"/>
        <v>0</v>
      </c>
      <c r="T84">
        <f t="shared" si="29"/>
        <v>0</v>
      </c>
      <c r="W84">
        <f t="shared" si="30"/>
        <v>0</v>
      </c>
      <c r="X84">
        <f t="shared" si="31"/>
        <v>0</v>
      </c>
      <c r="AF84">
        <f t="shared" si="32"/>
        <v>0</v>
      </c>
      <c r="AH84">
        <f t="shared" si="33"/>
        <v>0</v>
      </c>
      <c r="AK84">
        <f t="shared" si="34"/>
        <v>0</v>
      </c>
      <c r="AU84">
        <f t="shared" si="35"/>
        <v>0</v>
      </c>
      <c r="AV84">
        <f t="shared" si="36"/>
        <v>0</v>
      </c>
      <c r="AW84" s="54">
        <f t="shared" si="37"/>
        <v>0</v>
      </c>
      <c r="AX84">
        <f t="shared" si="38"/>
        <v>0</v>
      </c>
      <c r="BG84">
        <f t="shared" si="39"/>
        <v>0</v>
      </c>
      <c r="BH84" s="11">
        <f t="shared" si="40"/>
        <v>0</v>
      </c>
    </row>
    <row r="85" spans="6:60" x14ac:dyDescent="0.2">
      <c r="F85">
        <f t="shared" si="22"/>
        <v>0</v>
      </c>
      <c r="G85">
        <f t="shared" si="23"/>
        <v>0</v>
      </c>
      <c r="H85">
        <f t="shared" si="24"/>
        <v>0</v>
      </c>
      <c r="I85" s="54">
        <f t="shared" si="25"/>
        <v>0</v>
      </c>
      <c r="K85">
        <f t="shared" si="26"/>
        <v>0</v>
      </c>
      <c r="L85">
        <f t="shared" si="27"/>
        <v>0</v>
      </c>
      <c r="M85" s="2">
        <f t="shared" si="28"/>
        <v>0</v>
      </c>
      <c r="T85">
        <f t="shared" si="29"/>
        <v>0</v>
      </c>
      <c r="W85">
        <f t="shared" si="30"/>
        <v>0</v>
      </c>
      <c r="X85">
        <f t="shared" si="31"/>
        <v>0</v>
      </c>
      <c r="AF85">
        <f t="shared" si="32"/>
        <v>0</v>
      </c>
      <c r="AH85">
        <f t="shared" si="33"/>
        <v>0</v>
      </c>
      <c r="AK85">
        <f t="shared" si="34"/>
        <v>0</v>
      </c>
      <c r="AU85">
        <f t="shared" si="35"/>
        <v>0</v>
      </c>
      <c r="AV85">
        <f t="shared" si="36"/>
        <v>0</v>
      </c>
      <c r="AW85" s="54">
        <f t="shared" si="37"/>
        <v>0</v>
      </c>
      <c r="AX85">
        <f t="shared" si="38"/>
        <v>0</v>
      </c>
      <c r="BG85">
        <f t="shared" si="39"/>
        <v>0</v>
      </c>
      <c r="BH85" s="11">
        <f t="shared" si="40"/>
        <v>0</v>
      </c>
    </row>
    <row r="86" spans="6:60" x14ac:dyDescent="0.2">
      <c r="F86">
        <f t="shared" si="22"/>
        <v>0</v>
      </c>
      <c r="G86">
        <f t="shared" si="23"/>
        <v>0</v>
      </c>
      <c r="H86">
        <f t="shared" si="24"/>
        <v>0</v>
      </c>
      <c r="I86" s="54">
        <f t="shared" si="25"/>
        <v>0</v>
      </c>
      <c r="K86">
        <f t="shared" si="26"/>
        <v>0</v>
      </c>
      <c r="L86">
        <f t="shared" si="27"/>
        <v>0</v>
      </c>
      <c r="M86" s="2">
        <f t="shared" si="28"/>
        <v>0</v>
      </c>
      <c r="T86">
        <f t="shared" si="29"/>
        <v>0</v>
      </c>
      <c r="W86">
        <f t="shared" si="30"/>
        <v>0</v>
      </c>
      <c r="X86">
        <f t="shared" si="31"/>
        <v>0</v>
      </c>
      <c r="AF86">
        <f t="shared" si="32"/>
        <v>0</v>
      </c>
      <c r="AH86">
        <f t="shared" si="33"/>
        <v>0</v>
      </c>
      <c r="AK86">
        <f t="shared" si="34"/>
        <v>0</v>
      </c>
      <c r="AU86">
        <f t="shared" si="35"/>
        <v>0</v>
      </c>
      <c r="AV86">
        <f t="shared" si="36"/>
        <v>0</v>
      </c>
      <c r="AW86" s="54">
        <f t="shared" si="37"/>
        <v>0</v>
      </c>
      <c r="AX86">
        <f t="shared" si="38"/>
        <v>0</v>
      </c>
      <c r="BG86">
        <f t="shared" si="39"/>
        <v>0</v>
      </c>
      <c r="BH86" s="11">
        <f t="shared" si="40"/>
        <v>0</v>
      </c>
    </row>
    <row r="87" spans="6:60" x14ac:dyDescent="0.2">
      <c r="F87">
        <f t="shared" si="22"/>
        <v>0</v>
      </c>
      <c r="G87">
        <f t="shared" si="23"/>
        <v>0</v>
      </c>
      <c r="H87">
        <f t="shared" si="24"/>
        <v>0</v>
      </c>
      <c r="I87" s="54">
        <f t="shared" si="25"/>
        <v>0</v>
      </c>
      <c r="K87">
        <f t="shared" si="26"/>
        <v>0</v>
      </c>
      <c r="L87">
        <f t="shared" si="27"/>
        <v>0</v>
      </c>
      <c r="M87" s="2">
        <f t="shared" si="28"/>
        <v>0</v>
      </c>
      <c r="T87">
        <f t="shared" si="29"/>
        <v>0</v>
      </c>
      <c r="W87">
        <f t="shared" si="30"/>
        <v>0</v>
      </c>
      <c r="X87">
        <f t="shared" si="31"/>
        <v>0</v>
      </c>
      <c r="AF87">
        <f t="shared" si="32"/>
        <v>0</v>
      </c>
      <c r="AH87">
        <f t="shared" si="33"/>
        <v>0</v>
      </c>
      <c r="AK87">
        <f t="shared" si="34"/>
        <v>0</v>
      </c>
      <c r="AU87">
        <f t="shared" si="35"/>
        <v>0</v>
      </c>
      <c r="AV87">
        <f t="shared" si="36"/>
        <v>0</v>
      </c>
      <c r="AW87" s="54">
        <f t="shared" si="37"/>
        <v>0</v>
      </c>
      <c r="AX87">
        <f t="shared" si="38"/>
        <v>0</v>
      </c>
      <c r="BG87">
        <f t="shared" si="39"/>
        <v>0</v>
      </c>
      <c r="BH87" s="11">
        <f t="shared" si="40"/>
        <v>0</v>
      </c>
    </row>
    <row r="88" spans="6:60" x14ac:dyDescent="0.2">
      <c r="F88">
        <f t="shared" si="22"/>
        <v>0</v>
      </c>
      <c r="G88">
        <f t="shared" si="23"/>
        <v>0</v>
      </c>
      <c r="H88">
        <f t="shared" si="24"/>
        <v>0</v>
      </c>
      <c r="I88" s="54">
        <f t="shared" si="25"/>
        <v>0</v>
      </c>
      <c r="K88">
        <f t="shared" si="26"/>
        <v>0</v>
      </c>
      <c r="L88">
        <f t="shared" si="27"/>
        <v>0</v>
      </c>
      <c r="M88" s="2">
        <f t="shared" si="28"/>
        <v>0</v>
      </c>
      <c r="T88">
        <f t="shared" si="29"/>
        <v>0</v>
      </c>
      <c r="W88">
        <f t="shared" si="30"/>
        <v>0</v>
      </c>
      <c r="X88">
        <f t="shared" si="31"/>
        <v>0</v>
      </c>
      <c r="AF88">
        <f t="shared" si="32"/>
        <v>0</v>
      </c>
      <c r="AH88">
        <f t="shared" si="33"/>
        <v>0</v>
      </c>
      <c r="AK88">
        <f t="shared" si="34"/>
        <v>0</v>
      </c>
      <c r="AU88">
        <f t="shared" si="35"/>
        <v>0</v>
      </c>
      <c r="AV88">
        <f t="shared" si="36"/>
        <v>0</v>
      </c>
      <c r="AW88" s="54">
        <f t="shared" si="37"/>
        <v>0</v>
      </c>
      <c r="AX88">
        <f t="shared" si="38"/>
        <v>0</v>
      </c>
      <c r="BG88">
        <f t="shared" si="39"/>
        <v>0</v>
      </c>
      <c r="BH88" s="11">
        <f t="shared" si="40"/>
        <v>0</v>
      </c>
    </row>
    <row r="89" spans="6:60" x14ac:dyDescent="0.2">
      <c r="F89">
        <f t="shared" si="22"/>
        <v>0</v>
      </c>
      <c r="G89">
        <f t="shared" si="23"/>
        <v>0</v>
      </c>
      <c r="H89">
        <f t="shared" si="24"/>
        <v>0</v>
      </c>
      <c r="I89" s="54">
        <f t="shared" si="25"/>
        <v>0</v>
      </c>
      <c r="K89">
        <f t="shared" si="26"/>
        <v>0</v>
      </c>
      <c r="L89">
        <f t="shared" si="27"/>
        <v>0</v>
      </c>
      <c r="M89" s="2">
        <f t="shared" si="28"/>
        <v>0</v>
      </c>
      <c r="T89">
        <f t="shared" si="29"/>
        <v>0</v>
      </c>
      <c r="W89">
        <f t="shared" si="30"/>
        <v>0</v>
      </c>
      <c r="X89">
        <f t="shared" si="31"/>
        <v>0</v>
      </c>
      <c r="AF89">
        <f t="shared" si="32"/>
        <v>0</v>
      </c>
      <c r="AH89">
        <f t="shared" si="33"/>
        <v>0</v>
      </c>
      <c r="AK89">
        <f t="shared" si="34"/>
        <v>0</v>
      </c>
      <c r="AU89">
        <f t="shared" si="35"/>
        <v>0</v>
      </c>
      <c r="AV89">
        <f t="shared" si="36"/>
        <v>0</v>
      </c>
      <c r="AW89" s="54">
        <f t="shared" si="37"/>
        <v>0</v>
      </c>
      <c r="AX89">
        <f t="shared" si="38"/>
        <v>0</v>
      </c>
      <c r="BG89">
        <f t="shared" si="39"/>
        <v>0</v>
      </c>
      <c r="BH89" s="11">
        <f t="shared" si="40"/>
        <v>0</v>
      </c>
    </row>
    <row r="90" spans="6:60" x14ac:dyDescent="0.2">
      <c r="F90">
        <f t="shared" si="22"/>
        <v>0</v>
      </c>
      <c r="G90">
        <f t="shared" si="23"/>
        <v>0</v>
      </c>
      <c r="H90">
        <f t="shared" si="24"/>
        <v>0</v>
      </c>
      <c r="I90" s="54">
        <f t="shared" si="25"/>
        <v>0</v>
      </c>
      <c r="K90">
        <f t="shared" si="26"/>
        <v>0</v>
      </c>
      <c r="L90">
        <f t="shared" si="27"/>
        <v>0</v>
      </c>
      <c r="M90" s="2">
        <f t="shared" si="28"/>
        <v>0</v>
      </c>
      <c r="T90">
        <f t="shared" si="29"/>
        <v>0</v>
      </c>
      <c r="W90">
        <f t="shared" si="30"/>
        <v>0</v>
      </c>
      <c r="X90">
        <f t="shared" si="31"/>
        <v>0</v>
      </c>
      <c r="AF90">
        <f t="shared" si="32"/>
        <v>0</v>
      </c>
      <c r="AH90">
        <f t="shared" si="33"/>
        <v>0</v>
      </c>
      <c r="AK90">
        <f t="shared" si="34"/>
        <v>0</v>
      </c>
      <c r="AU90">
        <f t="shared" si="35"/>
        <v>0</v>
      </c>
      <c r="AV90">
        <f t="shared" si="36"/>
        <v>0</v>
      </c>
      <c r="AW90" s="54">
        <f t="shared" si="37"/>
        <v>0</v>
      </c>
      <c r="AX90">
        <f t="shared" si="38"/>
        <v>0</v>
      </c>
      <c r="BG90">
        <f t="shared" si="39"/>
        <v>0</v>
      </c>
      <c r="BH90" s="11">
        <f t="shared" si="40"/>
        <v>0</v>
      </c>
    </row>
    <row r="91" spans="6:60" x14ac:dyDescent="0.2">
      <c r="F91">
        <f t="shared" si="22"/>
        <v>0</v>
      </c>
      <c r="G91">
        <f t="shared" si="23"/>
        <v>0</v>
      </c>
      <c r="H91">
        <f t="shared" si="24"/>
        <v>0</v>
      </c>
      <c r="I91" s="54">
        <f t="shared" si="25"/>
        <v>0</v>
      </c>
      <c r="K91">
        <f t="shared" si="26"/>
        <v>0</v>
      </c>
      <c r="L91">
        <f t="shared" si="27"/>
        <v>0</v>
      </c>
      <c r="M91" s="2">
        <f t="shared" si="28"/>
        <v>0</v>
      </c>
      <c r="T91">
        <f t="shared" si="29"/>
        <v>0</v>
      </c>
      <c r="W91">
        <f t="shared" si="30"/>
        <v>0</v>
      </c>
      <c r="X91">
        <f t="shared" si="31"/>
        <v>0</v>
      </c>
      <c r="AF91">
        <f t="shared" si="32"/>
        <v>0</v>
      </c>
      <c r="AH91">
        <f t="shared" si="33"/>
        <v>0</v>
      </c>
      <c r="AK91">
        <f t="shared" si="34"/>
        <v>0</v>
      </c>
      <c r="AU91">
        <f t="shared" si="35"/>
        <v>0</v>
      </c>
      <c r="AV91">
        <f t="shared" si="36"/>
        <v>0</v>
      </c>
      <c r="AW91" s="54">
        <f t="shared" si="37"/>
        <v>0</v>
      </c>
      <c r="AX91">
        <f t="shared" si="38"/>
        <v>0</v>
      </c>
      <c r="BG91">
        <f t="shared" si="39"/>
        <v>0</v>
      </c>
      <c r="BH91" s="11">
        <f t="shared" si="40"/>
        <v>0</v>
      </c>
    </row>
    <row r="92" spans="6:60" x14ac:dyDescent="0.2">
      <c r="F92">
        <f t="shared" si="22"/>
        <v>0</v>
      </c>
      <c r="G92">
        <f t="shared" si="23"/>
        <v>0</v>
      </c>
      <c r="H92">
        <f t="shared" si="24"/>
        <v>0</v>
      </c>
      <c r="I92" s="54">
        <f t="shared" si="25"/>
        <v>0</v>
      </c>
      <c r="K92">
        <f t="shared" si="26"/>
        <v>0</v>
      </c>
      <c r="L92">
        <f t="shared" si="27"/>
        <v>0</v>
      </c>
      <c r="M92" s="2">
        <f t="shared" si="28"/>
        <v>0</v>
      </c>
      <c r="T92">
        <f t="shared" si="29"/>
        <v>0</v>
      </c>
      <c r="W92">
        <f t="shared" si="30"/>
        <v>0</v>
      </c>
      <c r="X92">
        <f t="shared" si="31"/>
        <v>0</v>
      </c>
      <c r="AF92">
        <f t="shared" si="32"/>
        <v>0</v>
      </c>
      <c r="AH92">
        <f t="shared" si="33"/>
        <v>0</v>
      </c>
      <c r="AK92">
        <f t="shared" si="34"/>
        <v>0</v>
      </c>
      <c r="AU92">
        <f t="shared" si="35"/>
        <v>0</v>
      </c>
      <c r="AV92">
        <f t="shared" si="36"/>
        <v>0</v>
      </c>
      <c r="AW92" s="54">
        <f t="shared" si="37"/>
        <v>0</v>
      </c>
      <c r="AX92">
        <f t="shared" si="38"/>
        <v>0</v>
      </c>
      <c r="BG92">
        <f t="shared" si="39"/>
        <v>0</v>
      </c>
      <c r="BH92" s="11">
        <f t="shared" si="40"/>
        <v>0</v>
      </c>
    </row>
    <row r="93" spans="6:60" x14ac:dyDescent="0.2">
      <c r="F93">
        <f t="shared" si="22"/>
        <v>0</v>
      </c>
      <c r="G93">
        <f t="shared" si="23"/>
        <v>0</v>
      </c>
      <c r="H93">
        <f t="shared" si="24"/>
        <v>0</v>
      </c>
      <c r="I93" s="54">
        <f t="shared" si="25"/>
        <v>0</v>
      </c>
      <c r="K93">
        <f t="shared" si="26"/>
        <v>0</v>
      </c>
      <c r="L93">
        <f t="shared" si="27"/>
        <v>0</v>
      </c>
      <c r="M93" s="2">
        <f t="shared" si="28"/>
        <v>0</v>
      </c>
      <c r="T93">
        <f t="shared" si="29"/>
        <v>0</v>
      </c>
      <c r="W93">
        <f t="shared" si="30"/>
        <v>0</v>
      </c>
      <c r="X93">
        <f t="shared" si="31"/>
        <v>0</v>
      </c>
      <c r="AF93">
        <f t="shared" si="32"/>
        <v>0</v>
      </c>
      <c r="AH93">
        <f t="shared" si="33"/>
        <v>0</v>
      </c>
      <c r="AK93">
        <f t="shared" si="34"/>
        <v>0</v>
      </c>
      <c r="AU93">
        <f t="shared" si="35"/>
        <v>0</v>
      </c>
      <c r="AV93">
        <f t="shared" si="36"/>
        <v>0</v>
      </c>
      <c r="AW93" s="54">
        <f t="shared" si="37"/>
        <v>0</v>
      </c>
      <c r="AX93">
        <f t="shared" si="38"/>
        <v>0</v>
      </c>
      <c r="BG93">
        <f t="shared" si="39"/>
        <v>0</v>
      </c>
      <c r="BH93" s="11">
        <f t="shared" si="40"/>
        <v>0</v>
      </c>
    </row>
    <row r="94" spans="6:60" x14ac:dyDescent="0.2">
      <c r="F94">
        <f t="shared" si="22"/>
        <v>0</v>
      </c>
      <c r="G94">
        <f t="shared" si="23"/>
        <v>0</v>
      </c>
      <c r="H94">
        <f t="shared" si="24"/>
        <v>0</v>
      </c>
      <c r="I94" s="54">
        <f t="shared" si="25"/>
        <v>0</v>
      </c>
      <c r="K94">
        <f t="shared" si="26"/>
        <v>0</v>
      </c>
      <c r="L94">
        <f t="shared" si="27"/>
        <v>0</v>
      </c>
      <c r="M94" s="2">
        <f t="shared" si="28"/>
        <v>0</v>
      </c>
      <c r="T94">
        <f t="shared" si="29"/>
        <v>0</v>
      </c>
      <c r="W94">
        <f t="shared" si="30"/>
        <v>0</v>
      </c>
      <c r="X94">
        <f t="shared" si="31"/>
        <v>0</v>
      </c>
      <c r="AF94">
        <f t="shared" si="32"/>
        <v>0</v>
      </c>
      <c r="AH94">
        <f t="shared" si="33"/>
        <v>0</v>
      </c>
      <c r="AK94">
        <f t="shared" si="34"/>
        <v>0</v>
      </c>
      <c r="AU94">
        <f t="shared" si="35"/>
        <v>0</v>
      </c>
      <c r="AV94">
        <f t="shared" si="36"/>
        <v>0</v>
      </c>
      <c r="AW94" s="54">
        <f t="shared" si="37"/>
        <v>0</v>
      </c>
      <c r="AX94">
        <f t="shared" si="38"/>
        <v>0</v>
      </c>
      <c r="BG94">
        <f t="shared" si="39"/>
        <v>0</v>
      </c>
      <c r="BH94" s="11">
        <f t="shared" si="40"/>
        <v>0</v>
      </c>
    </row>
    <row r="95" spans="6:60" x14ac:dyDescent="0.2">
      <c r="F95">
        <f t="shared" si="22"/>
        <v>0</v>
      </c>
      <c r="G95">
        <f t="shared" si="23"/>
        <v>0</v>
      </c>
      <c r="H95">
        <f t="shared" si="24"/>
        <v>0</v>
      </c>
      <c r="I95" s="54">
        <f t="shared" si="25"/>
        <v>0</v>
      </c>
      <c r="K95">
        <f t="shared" si="26"/>
        <v>0</v>
      </c>
      <c r="L95">
        <f t="shared" si="27"/>
        <v>0</v>
      </c>
      <c r="M95" s="2">
        <f t="shared" si="28"/>
        <v>0</v>
      </c>
      <c r="T95">
        <f t="shared" si="29"/>
        <v>0</v>
      </c>
      <c r="W95">
        <f t="shared" si="30"/>
        <v>0</v>
      </c>
      <c r="X95">
        <f t="shared" si="31"/>
        <v>0</v>
      </c>
      <c r="AF95">
        <f t="shared" si="32"/>
        <v>0</v>
      </c>
      <c r="AH95">
        <f t="shared" si="33"/>
        <v>0</v>
      </c>
      <c r="AK95">
        <f t="shared" si="34"/>
        <v>0</v>
      </c>
      <c r="AU95">
        <f t="shared" si="35"/>
        <v>0</v>
      </c>
      <c r="AV95">
        <f t="shared" si="36"/>
        <v>0</v>
      </c>
      <c r="AW95" s="54">
        <f t="shared" si="37"/>
        <v>0</v>
      </c>
      <c r="AX95">
        <f t="shared" si="38"/>
        <v>0</v>
      </c>
      <c r="BG95">
        <f t="shared" si="39"/>
        <v>0</v>
      </c>
      <c r="BH95" s="11">
        <f t="shared" si="40"/>
        <v>0</v>
      </c>
    </row>
    <row r="96" spans="6:60" x14ac:dyDescent="0.2">
      <c r="F96">
        <f t="shared" si="22"/>
        <v>0</v>
      </c>
      <c r="G96">
        <f t="shared" si="23"/>
        <v>0</v>
      </c>
      <c r="H96">
        <f t="shared" si="24"/>
        <v>0</v>
      </c>
      <c r="I96" s="54">
        <f t="shared" si="25"/>
        <v>0</v>
      </c>
      <c r="K96">
        <f t="shared" si="26"/>
        <v>0</v>
      </c>
      <c r="L96">
        <f t="shared" si="27"/>
        <v>0</v>
      </c>
      <c r="M96" s="2">
        <f t="shared" si="28"/>
        <v>0</v>
      </c>
      <c r="T96">
        <f t="shared" si="29"/>
        <v>0</v>
      </c>
      <c r="W96">
        <f t="shared" si="30"/>
        <v>0</v>
      </c>
      <c r="X96">
        <f t="shared" si="31"/>
        <v>0</v>
      </c>
      <c r="AF96">
        <f t="shared" si="32"/>
        <v>0</v>
      </c>
      <c r="AH96">
        <f t="shared" si="33"/>
        <v>0</v>
      </c>
      <c r="AK96">
        <f t="shared" si="34"/>
        <v>0</v>
      </c>
      <c r="AU96">
        <f t="shared" si="35"/>
        <v>0</v>
      </c>
      <c r="AV96">
        <f t="shared" si="36"/>
        <v>0</v>
      </c>
      <c r="AW96" s="54">
        <f t="shared" si="37"/>
        <v>0</v>
      </c>
      <c r="AX96">
        <f t="shared" si="38"/>
        <v>0</v>
      </c>
      <c r="BG96">
        <f t="shared" si="39"/>
        <v>0</v>
      </c>
      <c r="BH96" s="11">
        <f t="shared" si="40"/>
        <v>0</v>
      </c>
    </row>
    <row r="97" spans="6:60" x14ac:dyDescent="0.2">
      <c r="F97">
        <f t="shared" si="22"/>
        <v>0</v>
      </c>
      <c r="G97">
        <f t="shared" si="23"/>
        <v>0</v>
      </c>
      <c r="H97">
        <f t="shared" si="24"/>
        <v>0</v>
      </c>
      <c r="I97" s="54">
        <f t="shared" si="25"/>
        <v>0</v>
      </c>
      <c r="K97">
        <f t="shared" si="26"/>
        <v>0</v>
      </c>
      <c r="L97">
        <f t="shared" si="27"/>
        <v>0</v>
      </c>
      <c r="M97" s="2">
        <f t="shared" si="28"/>
        <v>0</v>
      </c>
      <c r="T97">
        <f t="shared" si="29"/>
        <v>0</v>
      </c>
      <c r="W97">
        <f t="shared" si="30"/>
        <v>0</v>
      </c>
      <c r="X97">
        <f t="shared" si="31"/>
        <v>0</v>
      </c>
      <c r="AF97">
        <f t="shared" si="32"/>
        <v>0</v>
      </c>
      <c r="AH97">
        <f t="shared" si="33"/>
        <v>0</v>
      </c>
      <c r="AK97">
        <f t="shared" si="34"/>
        <v>0</v>
      </c>
      <c r="AU97">
        <f t="shared" si="35"/>
        <v>0</v>
      </c>
      <c r="AV97">
        <f t="shared" si="36"/>
        <v>0</v>
      </c>
      <c r="AW97" s="54">
        <f t="shared" si="37"/>
        <v>0</v>
      </c>
      <c r="AX97">
        <f t="shared" si="38"/>
        <v>0</v>
      </c>
      <c r="BG97">
        <f t="shared" si="39"/>
        <v>0</v>
      </c>
      <c r="BH97" s="11">
        <f t="shared" si="40"/>
        <v>0</v>
      </c>
    </row>
    <row r="98" spans="6:60" x14ac:dyDescent="0.2">
      <c r="F98">
        <f t="shared" si="22"/>
        <v>0</v>
      </c>
      <c r="G98">
        <f t="shared" si="23"/>
        <v>0</v>
      </c>
      <c r="H98">
        <f t="shared" si="24"/>
        <v>0</v>
      </c>
      <c r="I98" s="54">
        <f t="shared" si="25"/>
        <v>0</v>
      </c>
      <c r="K98">
        <f t="shared" si="26"/>
        <v>0</v>
      </c>
      <c r="L98">
        <f t="shared" si="27"/>
        <v>0</v>
      </c>
      <c r="M98" s="2">
        <f t="shared" si="28"/>
        <v>0</v>
      </c>
      <c r="T98">
        <f t="shared" si="29"/>
        <v>0</v>
      </c>
      <c r="W98">
        <f t="shared" si="30"/>
        <v>0</v>
      </c>
      <c r="X98">
        <f t="shared" si="31"/>
        <v>0</v>
      </c>
      <c r="AF98">
        <f t="shared" si="32"/>
        <v>0</v>
      </c>
      <c r="AH98">
        <f t="shared" si="33"/>
        <v>0</v>
      </c>
      <c r="AK98">
        <f t="shared" si="34"/>
        <v>0</v>
      </c>
      <c r="AU98">
        <f t="shared" si="35"/>
        <v>0</v>
      </c>
      <c r="AV98">
        <f t="shared" si="36"/>
        <v>0</v>
      </c>
      <c r="AW98" s="54">
        <f t="shared" si="37"/>
        <v>0</v>
      </c>
      <c r="AX98">
        <f t="shared" si="38"/>
        <v>0</v>
      </c>
      <c r="BG98">
        <f t="shared" si="39"/>
        <v>0</v>
      </c>
      <c r="BH98" s="11">
        <f t="shared" si="40"/>
        <v>0</v>
      </c>
    </row>
    <row r="99" spans="6:60" x14ac:dyDescent="0.2">
      <c r="F99">
        <f t="shared" si="22"/>
        <v>0</v>
      </c>
      <c r="G99">
        <f t="shared" si="23"/>
        <v>0</v>
      </c>
      <c r="H99">
        <f t="shared" si="24"/>
        <v>0</v>
      </c>
      <c r="I99" s="54">
        <f t="shared" si="25"/>
        <v>0</v>
      </c>
      <c r="K99">
        <f t="shared" si="26"/>
        <v>0</v>
      </c>
      <c r="L99">
        <f t="shared" si="27"/>
        <v>0</v>
      </c>
      <c r="M99" s="2">
        <f t="shared" si="28"/>
        <v>0</v>
      </c>
      <c r="T99">
        <f t="shared" si="29"/>
        <v>0</v>
      </c>
      <c r="W99">
        <f t="shared" si="30"/>
        <v>0</v>
      </c>
      <c r="X99">
        <f t="shared" si="31"/>
        <v>0</v>
      </c>
      <c r="AF99">
        <f t="shared" si="32"/>
        <v>0</v>
      </c>
      <c r="AH99">
        <f t="shared" si="33"/>
        <v>0</v>
      </c>
      <c r="AK99">
        <f t="shared" si="34"/>
        <v>0</v>
      </c>
      <c r="AU99">
        <f t="shared" si="35"/>
        <v>0</v>
      </c>
      <c r="AV99">
        <f t="shared" si="36"/>
        <v>0</v>
      </c>
      <c r="AW99" s="54">
        <f t="shared" si="37"/>
        <v>0</v>
      </c>
      <c r="AX99">
        <f t="shared" si="38"/>
        <v>0</v>
      </c>
      <c r="BG99">
        <f t="shared" si="39"/>
        <v>0</v>
      </c>
      <c r="BH99" s="11">
        <f t="shared" si="40"/>
        <v>0</v>
      </c>
    </row>
    <row r="100" spans="6:60" x14ac:dyDescent="0.2">
      <c r="F100">
        <f t="shared" si="22"/>
        <v>0</v>
      </c>
      <c r="G100">
        <f t="shared" si="23"/>
        <v>0</v>
      </c>
      <c r="H100">
        <f t="shared" si="24"/>
        <v>0</v>
      </c>
      <c r="I100" s="54">
        <f t="shared" si="25"/>
        <v>0</v>
      </c>
      <c r="K100">
        <f t="shared" si="26"/>
        <v>0</v>
      </c>
      <c r="L100">
        <f t="shared" si="27"/>
        <v>0</v>
      </c>
      <c r="M100" s="2">
        <f t="shared" si="28"/>
        <v>0</v>
      </c>
      <c r="T100">
        <f t="shared" si="29"/>
        <v>0</v>
      </c>
      <c r="W100">
        <f t="shared" si="30"/>
        <v>0</v>
      </c>
      <c r="X100">
        <f t="shared" si="31"/>
        <v>0</v>
      </c>
      <c r="AF100">
        <f t="shared" si="32"/>
        <v>0</v>
      </c>
      <c r="AH100">
        <f t="shared" si="33"/>
        <v>0</v>
      </c>
      <c r="AK100">
        <f t="shared" si="34"/>
        <v>0</v>
      </c>
      <c r="AU100">
        <f t="shared" si="35"/>
        <v>0</v>
      </c>
      <c r="AV100">
        <f t="shared" si="36"/>
        <v>0</v>
      </c>
      <c r="AW100" s="54">
        <f t="shared" si="37"/>
        <v>0</v>
      </c>
      <c r="AX100">
        <f t="shared" si="38"/>
        <v>0</v>
      </c>
      <c r="BG100">
        <f t="shared" si="39"/>
        <v>0</v>
      </c>
      <c r="BH100" s="11">
        <f t="shared" si="40"/>
        <v>0</v>
      </c>
    </row>
    <row r="101" spans="6:60" x14ac:dyDescent="0.2">
      <c r="F101">
        <f t="shared" si="22"/>
        <v>0</v>
      </c>
      <c r="G101">
        <f t="shared" si="23"/>
        <v>0</v>
      </c>
      <c r="H101">
        <f t="shared" si="24"/>
        <v>0</v>
      </c>
      <c r="I101" s="54">
        <f t="shared" si="25"/>
        <v>0</v>
      </c>
      <c r="K101">
        <f t="shared" si="26"/>
        <v>0</v>
      </c>
      <c r="L101">
        <f t="shared" si="27"/>
        <v>0</v>
      </c>
      <c r="M101" s="2">
        <f t="shared" si="28"/>
        <v>0</v>
      </c>
      <c r="T101">
        <f t="shared" si="29"/>
        <v>0</v>
      </c>
      <c r="W101">
        <f t="shared" si="30"/>
        <v>0</v>
      </c>
      <c r="X101">
        <f t="shared" si="31"/>
        <v>0</v>
      </c>
      <c r="AF101">
        <f t="shared" si="32"/>
        <v>0</v>
      </c>
      <c r="AH101">
        <f t="shared" si="33"/>
        <v>0</v>
      </c>
      <c r="AK101">
        <f t="shared" si="34"/>
        <v>0</v>
      </c>
      <c r="AU101">
        <f t="shared" si="35"/>
        <v>0</v>
      </c>
      <c r="AV101">
        <f t="shared" si="36"/>
        <v>0</v>
      </c>
      <c r="AW101" s="54">
        <f t="shared" si="37"/>
        <v>0</v>
      </c>
      <c r="AX101">
        <f t="shared" si="38"/>
        <v>0</v>
      </c>
      <c r="BG101">
        <f t="shared" si="39"/>
        <v>0</v>
      </c>
      <c r="BH101" s="11">
        <f t="shared" si="40"/>
        <v>0</v>
      </c>
    </row>
    <row r="102" spans="6:60" x14ac:dyDescent="0.2">
      <c r="F102">
        <f t="shared" si="22"/>
        <v>0</v>
      </c>
      <c r="G102">
        <f t="shared" si="23"/>
        <v>0</v>
      </c>
      <c r="H102">
        <f t="shared" si="24"/>
        <v>0</v>
      </c>
      <c r="I102" s="54">
        <f t="shared" si="25"/>
        <v>0</v>
      </c>
      <c r="K102">
        <f t="shared" si="26"/>
        <v>0</v>
      </c>
      <c r="L102">
        <f t="shared" si="27"/>
        <v>0</v>
      </c>
      <c r="M102" s="2">
        <f t="shared" si="28"/>
        <v>0</v>
      </c>
      <c r="T102">
        <f t="shared" si="29"/>
        <v>0</v>
      </c>
      <c r="W102">
        <f t="shared" si="30"/>
        <v>0</v>
      </c>
      <c r="X102">
        <f t="shared" si="31"/>
        <v>0</v>
      </c>
      <c r="AF102">
        <f t="shared" si="32"/>
        <v>0</v>
      </c>
      <c r="AH102">
        <f t="shared" si="33"/>
        <v>0</v>
      </c>
      <c r="AK102">
        <f t="shared" si="34"/>
        <v>0</v>
      </c>
      <c r="AU102">
        <f t="shared" si="35"/>
        <v>0</v>
      </c>
      <c r="AV102">
        <f t="shared" si="36"/>
        <v>0</v>
      </c>
      <c r="AW102" s="54">
        <f t="shared" si="37"/>
        <v>0</v>
      </c>
      <c r="AX102">
        <f t="shared" si="38"/>
        <v>0</v>
      </c>
      <c r="BG102">
        <f t="shared" si="39"/>
        <v>0</v>
      </c>
      <c r="BH102" s="11">
        <f t="shared" si="40"/>
        <v>0</v>
      </c>
    </row>
    <row r="103" spans="6:60" x14ac:dyDescent="0.2">
      <c r="F103">
        <f t="shared" si="22"/>
        <v>0</v>
      </c>
      <c r="G103">
        <f t="shared" si="23"/>
        <v>0</v>
      </c>
      <c r="H103">
        <f t="shared" si="24"/>
        <v>0</v>
      </c>
      <c r="I103" s="54">
        <f t="shared" si="25"/>
        <v>0</v>
      </c>
      <c r="K103">
        <f t="shared" si="26"/>
        <v>0</v>
      </c>
      <c r="L103">
        <f t="shared" si="27"/>
        <v>0</v>
      </c>
      <c r="M103" s="2">
        <f t="shared" si="28"/>
        <v>0</v>
      </c>
      <c r="T103">
        <f t="shared" si="29"/>
        <v>0</v>
      </c>
      <c r="W103">
        <f t="shared" si="30"/>
        <v>0</v>
      </c>
      <c r="X103">
        <f t="shared" si="31"/>
        <v>0</v>
      </c>
      <c r="AF103">
        <f t="shared" si="32"/>
        <v>0</v>
      </c>
      <c r="AH103">
        <f t="shared" si="33"/>
        <v>0</v>
      </c>
      <c r="AK103">
        <f t="shared" si="34"/>
        <v>0</v>
      </c>
      <c r="AU103">
        <f t="shared" si="35"/>
        <v>0</v>
      </c>
      <c r="AV103">
        <f t="shared" si="36"/>
        <v>0</v>
      </c>
      <c r="AW103" s="54">
        <f t="shared" si="37"/>
        <v>0</v>
      </c>
      <c r="AX103">
        <f t="shared" si="38"/>
        <v>0</v>
      </c>
      <c r="BG103">
        <f t="shared" si="39"/>
        <v>0</v>
      </c>
      <c r="BH103" s="11">
        <f t="shared" si="40"/>
        <v>0</v>
      </c>
    </row>
  </sheetData>
  <conditionalFormatting sqref="V4 V35:V103">
    <cfRule type="cellIs" dxfId="3126" priority="96" operator="equal">
      <formula>0</formula>
    </cfRule>
  </conditionalFormatting>
  <conditionalFormatting sqref="V4 V35:V103">
    <cfRule type="cellIs" dxfId="3125" priority="95" operator="equal">
      <formula>1</formula>
    </cfRule>
  </conditionalFormatting>
  <conditionalFormatting sqref="F4:F103">
    <cfRule type="cellIs" dxfId="3124" priority="82" operator="greaterThanOrEqual">
      <formula>2</formula>
    </cfRule>
    <cfRule type="cellIs" dxfId="3123" priority="83" operator="equal">
      <formula>1</formula>
    </cfRule>
    <cfRule type="cellIs" dxfId="3122" priority="94" operator="equal">
      <formula>0</formula>
    </cfRule>
  </conditionalFormatting>
  <conditionalFormatting sqref="G4:G103">
    <cfRule type="cellIs" dxfId="3121" priority="79" operator="greaterThan">
      <formula>20</formula>
    </cfRule>
    <cfRule type="cellIs" dxfId="3120" priority="80" operator="between">
      <formula>16</formula>
      <formula>20</formula>
    </cfRule>
    <cfRule type="cellIs" dxfId="3119" priority="81" operator="between">
      <formula>5</formula>
      <formula>15</formula>
    </cfRule>
    <cfRule type="cellIs" dxfId="3118" priority="93" operator="lessThan">
      <formula>5</formula>
    </cfRule>
  </conditionalFormatting>
  <conditionalFormatting sqref="AU4:AU103">
    <cfRule type="colorScale" priority="89">
      <colorScale>
        <cfvo type="num" val="0"/>
        <cfvo type="num" val="65"/>
        <cfvo type="num" val="100"/>
        <color rgb="FFFFCCCC"/>
        <color rgb="FFFFEB84"/>
        <color theme="9" tint="0.39997558519241921"/>
      </colorScale>
    </cfRule>
  </conditionalFormatting>
  <conditionalFormatting sqref="AV4:AX103">
    <cfRule type="colorScale" priority="88">
      <colorScale>
        <cfvo type="num" val="0"/>
        <cfvo type="num" val="8"/>
        <cfvo type="num" val="15"/>
        <color theme="9" tint="0.39997558519241921"/>
        <color rgb="FFFFEB84"/>
        <color rgb="FFFFCCCC"/>
      </colorScale>
    </cfRule>
  </conditionalFormatting>
  <conditionalFormatting sqref="AU2">
    <cfRule type="colorScale" priority="87">
      <colorScale>
        <cfvo type="num" val="0"/>
        <cfvo type="num" val="65"/>
        <cfvo type="num" val="100"/>
        <color rgb="FFFFCCCC"/>
        <color rgb="FFFFEB84"/>
        <color theme="9" tint="0.39997558519241921"/>
      </colorScale>
    </cfRule>
  </conditionalFormatting>
  <conditionalFormatting sqref="AV2">
    <cfRule type="colorScale" priority="86">
      <colorScale>
        <cfvo type="num" val="0"/>
        <cfvo type="num" val="8"/>
        <cfvo type="num" val="13"/>
        <color theme="9" tint="0.39997558519241921"/>
        <color rgb="FFFFEB84"/>
        <color rgb="FFFFCCCC"/>
      </colorScale>
    </cfRule>
  </conditionalFormatting>
  <conditionalFormatting sqref="AW2">
    <cfRule type="colorScale" priority="85">
      <colorScale>
        <cfvo type="num" val="0"/>
        <cfvo type="num" val="8"/>
        <cfvo type="num" val="13"/>
        <color theme="9" tint="0.39997558519241921"/>
        <color rgb="FFFFEB84"/>
        <color rgb="FFFFCCCC"/>
      </colorScale>
    </cfRule>
  </conditionalFormatting>
  <conditionalFormatting sqref="AX2">
    <cfRule type="colorScale" priority="84">
      <colorScale>
        <cfvo type="num" val="0"/>
        <cfvo type="num" val="8"/>
        <cfvo type="num" val="13"/>
        <color theme="9" tint="0.39997558519241921"/>
        <color rgb="FFFFEB84"/>
        <color rgb="FFFFCCCC"/>
      </colorScale>
    </cfRule>
  </conditionalFormatting>
  <conditionalFormatting sqref="N34:N103">
    <cfRule type="cellIs" dxfId="3117" priority="77" operator="equal">
      <formula>1</formula>
    </cfRule>
    <cfRule type="cellIs" dxfId="3116" priority="78" operator="notEqual">
      <formula>1</formula>
    </cfRule>
  </conditionalFormatting>
  <conditionalFormatting sqref="L2:M2 O2:AE2 AG2:AT2 AY2:BA2">
    <cfRule type="colorScale" priority="74">
      <colorScale>
        <cfvo type="num" val="0"/>
        <cfvo type="num" val="50"/>
        <cfvo type="num" val="100"/>
        <color rgb="FFFFCCCC"/>
        <color rgb="FFFFEB84"/>
        <color theme="9" tint="0.39997558519241921"/>
      </colorScale>
    </cfRule>
  </conditionalFormatting>
  <conditionalFormatting sqref="BM2">
    <cfRule type="colorScale" priority="73">
      <colorScale>
        <cfvo type="num" val="0"/>
        <cfvo type="num" val="50"/>
        <cfvo type="num" val="100"/>
        <color rgb="FFFFCCCC"/>
        <color rgb="FFFFEB84"/>
        <color theme="9" tint="0.39997558519241921"/>
      </colorScale>
    </cfRule>
  </conditionalFormatting>
  <conditionalFormatting sqref="BG35:BG103">
    <cfRule type="cellIs" dxfId="3115" priority="71" operator="greaterThanOrEqual">
      <formula>208</formula>
    </cfRule>
    <cfRule type="cellIs" dxfId="3114" priority="72" operator="lessThan">
      <formula>208</formula>
    </cfRule>
  </conditionalFormatting>
  <conditionalFormatting sqref="BG2">
    <cfRule type="cellIs" dxfId="3113" priority="69" operator="greaterThanOrEqual">
      <formula>208</formula>
    </cfRule>
    <cfRule type="cellIs" dxfId="3112" priority="70" operator="lessThan">
      <formula>208</formula>
    </cfRule>
  </conditionalFormatting>
  <conditionalFormatting sqref="BB4:BB103 BB2 BC4:BF4">
    <cfRule type="cellIs" dxfId="3111" priority="66" operator="greaterThanOrEqual">
      <formula>9</formula>
    </cfRule>
    <cfRule type="cellIs" dxfId="3110" priority="67" operator="between">
      <formula>7</formula>
      <formula>9</formula>
    </cfRule>
    <cfRule type="cellIs" dxfId="3109" priority="68" operator="lessThan">
      <formula>7</formula>
    </cfRule>
  </conditionalFormatting>
  <conditionalFormatting sqref="BC4">
    <cfRule type="colorScale" priority="65">
      <colorScale>
        <cfvo type="num" val="0"/>
        <cfvo type="percentile" val="8"/>
        <cfvo type="num" val="15"/>
        <color theme="9" tint="0.39997558519241921"/>
        <color rgb="FFFFEB84"/>
        <color rgb="FFFFCCCC"/>
      </colorScale>
    </cfRule>
  </conditionalFormatting>
  <conditionalFormatting sqref="BD4">
    <cfRule type="colorScale" priority="64">
      <colorScale>
        <cfvo type="num" val="0"/>
        <cfvo type="percentile" val="8"/>
        <cfvo type="num" val="15"/>
        <color theme="9" tint="0.39997558519241921"/>
        <color rgb="FFFFEB84"/>
        <color rgb="FFFFCCCC"/>
      </colorScale>
    </cfRule>
  </conditionalFormatting>
  <conditionalFormatting sqref="BE4">
    <cfRule type="colorScale" priority="63">
      <colorScale>
        <cfvo type="num" val="0"/>
        <cfvo type="percentile" val="8"/>
        <cfvo type="num" val="15"/>
        <color theme="9" tint="0.39997558519241921"/>
        <color rgb="FFFFEB84"/>
        <color rgb="FFFFCCCC"/>
      </colorScale>
    </cfRule>
  </conditionalFormatting>
  <conditionalFormatting sqref="BF4">
    <cfRule type="colorScale" priority="62">
      <colorScale>
        <cfvo type="num" val="0"/>
        <cfvo type="percentile" val="8"/>
        <cfvo type="num" val="15"/>
        <color theme="9" tint="0.39997558519241921"/>
        <color rgb="FFFFEB84"/>
        <color rgb="FFFFCCCC"/>
      </colorScale>
    </cfRule>
  </conditionalFormatting>
  <conditionalFormatting sqref="BC2:BF2">
    <cfRule type="cellIs" dxfId="3108" priority="59" operator="greaterThanOrEqual">
      <formula>9</formula>
    </cfRule>
    <cfRule type="cellIs" dxfId="3107" priority="60" operator="between">
      <formula>7</formula>
      <formula>9</formula>
    </cfRule>
    <cfRule type="cellIs" dxfId="3106" priority="61" operator="lessThan">
      <formula>7</formula>
    </cfRule>
  </conditionalFormatting>
  <conditionalFormatting sqref="BC5:BF5">
    <cfRule type="cellIs" dxfId="3105" priority="56" operator="greaterThanOrEqual">
      <formula>9</formula>
    </cfRule>
    <cfRule type="cellIs" dxfId="3104" priority="57" operator="between">
      <formula>7</formula>
      <formula>9</formula>
    </cfRule>
    <cfRule type="cellIs" dxfId="3103" priority="58" operator="lessThan">
      <formula>7</formula>
    </cfRule>
  </conditionalFormatting>
  <conditionalFormatting sqref="BC6:BC103">
    <cfRule type="cellIs" dxfId="3102" priority="53" operator="greaterThanOrEqual">
      <formula>9</formula>
    </cfRule>
    <cfRule type="cellIs" dxfId="3101" priority="54" operator="between">
      <formula>7</formula>
      <formula>9</formula>
    </cfRule>
    <cfRule type="cellIs" dxfId="3100" priority="55" operator="lessThan">
      <formula>7</formula>
    </cfRule>
  </conditionalFormatting>
  <conditionalFormatting sqref="BD6:BD103">
    <cfRule type="cellIs" dxfId="3099" priority="50" operator="greaterThanOrEqual">
      <formula>9</formula>
    </cfRule>
    <cfRule type="cellIs" dxfId="3098" priority="51" operator="between">
      <formula>7</formula>
      <formula>9</formula>
    </cfRule>
    <cfRule type="cellIs" dxfId="3097" priority="52" operator="lessThan">
      <formula>7</formula>
    </cfRule>
  </conditionalFormatting>
  <conditionalFormatting sqref="BE6:BF103">
    <cfRule type="cellIs" dxfId="3096" priority="47" operator="greaterThanOrEqual">
      <formula>9</formula>
    </cfRule>
    <cfRule type="cellIs" dxfId="3095" priority="48" operator="between">
      <formula>7</formula>
      <formula>9</formula>
    </cfRule>
    <cfRule type="cellIs" dxfId="3094" priority="49" operator="lessThan">
      <formula>7</formula>
    </cfRule>
  </conditionalFormatting>
  <conditionalFormatting sqref="N33">
    <cfRule type="cellIs" dxfId="3093" priority="39" operator="equal">
      <formula>1</formula>
    </cfRule>
    <cfRule type="cellIs" dxfId="3092" priority="40" operator="notEqual">
      <formula>1</formula>
    </cfRule>
  </conditionalFormatting>
  <conditionalFormatting sqref="N29:N32">
    <cfRule type="cellIs" dxfId="3091" priority="35" operator="equal">
      <formula>1</formula>
    </cfRule>
    <cfRule type="cellIs" dxfId="3090" priority="36" operator="notEqual">
      <formula>1</formula>
    </cfRule>
  </conditionalFormatting>
  <conditionalFormatting sqref="N4:N28">
    <cfRule type="cellIs" dxfId="3089" priority="31" operator="equal">
      <formula>1</formula>
    </cfRule>
    <cfRule type="cellIs" dxfId="3088" priority="32" operator="notEqual">
      <formula>1</formula>
    </cfRule>
  </conditionalFormatting>
  <conditionalFormatting sqref="V5:V34">
    <cfRule type="cellIs" dxfId="3087" priority="20" operator="equal">
      <formula>0</formula>
    </cfRule>
  </conditionalFormatting>
  <conditionalFormatting sqref="V5:V34">
    <cfRule type="cellIs" dxfId="3086" priority="19" operator="equal">
      <formula>1</formula>
    </cfRule>
  </conditionalFormatting>
  <conditionalFormatting sqref="BG4:BG34">
    <cfRule type="cellIs" dxfId="3085" priority="15" operator="greaterThanOrEqual">
      <formula>208</formula>
    </cfRule>
    <cfRule type="cellIs" dxfId="3084" priority="16" operator="lessThan">
      <formula>208</formula>
    </cfRule>
  </conditionalFormatting>
  <conditionalFormatting sqref="D4:E103 O4:U103 W35:AE103 W4:AB33 AD4:AE4 W34:AC34 AE5:AE34 AY34:BA103 AG4:AT103 AZ4:BA33">
    <cfRule type="cellIs" dxfId="3083" priority="12" operator="equal">
      <formula>1</formula>
    </cfRule>
  </conditionalFormatting>
  <conditionalFormatting sqref="D4:E103 O4:U103 W35:AE103 W4:AB33 AD4:AE4 W34:AC34 AE5:AE34 AY34:BA103 AG4:AT103 AZ4:BA33">
    <cfRule type="cellIs" dxfId="3082" priority="11" operator="equal">
      <formula>0</formula>
    </cfRule>
  </conditionalFormatting>
  <conditionalFormatting sqref="AF4:AF103">
    <cfRule type="cellIs" dxfId="3081" priority="10" operator="equal">
      <formula>0</formula>
    </cfRule>
  </conditionalFormatting>
  <conditionalFormatting sqref="N2">
    <cfRule type="colorScale" priority="7">
      <colorScale>
        <cfvo type="num" val="0"/>
        <cfvo type="num" val="0.5"/>
        <cfvo type="num" val="1"/>
        <color rgb="FFFFCCCC"/>
        <color rgb="FFFFEB84"/>
        <color theme="9" tint="0.39997558519241921"/>
      </colorScale>
    </cfRule>
  </conditionalFormatting>
  <conditionalFormatting sqref="AC4:AC33">
    <cfRule type="cellIs" dxfId="3080" priority="6" operator="equal">
      <formula>1</formula>
    </cfRule>
  </conditionalFormatting>
  <conditionalFormatting sqref="AC4:AC33">
    <cfRule type="cellIs" dxfId="3079" priority="5" operator="equal">
      <formula>0</formula>
    </cfRule>
  </conditionalFormatting>
  <conditionalFormatting sqref="AD5:AD34">
    <cfRule type="cellIs" dxfId="3078" priority="4" operator="equal">
      <formula>1</formula>
    </cfRule>
  </conditionalFormatting>
  <conditionalFormatting sqref="AD5:AD34">
    <cfRule type="cellIs" dxfId="3077" priority="3" operator="equal">
      <formula>0</formula>
    </cfRule>
  </conditionalFormatting>
  <conditionalFormatting sqref="AY4:AY33">
    <cfRule type="cellIs" dxfId="3076" priority="2" operator="equal">
      <formula>0</formula>
    </cfRule>
  </conditionalFormatting>
  <conditionalFormatting sqref="AY4:AY33">
    <cfRule type="cellIs" dxfId="3075" priority="1" operator="equal">
      <formula>1</formula>
    </cfRule>
  </conditionalFormatting>
  <dataValidations count="2">
    <dataValidation type="time" operator="greaterThanOrEqual" allowBlank="1" showInputMessage="1" showErrorMessage="1" sqref="BH2 BH4:BH103" xr:uid="{00000000-0002-0000-1100-000000000000}">
      <formula1>0</formula1>
    </dataValidation>
    <dataValidation type="whole" allowBlank="1" showInputMessage="1" showErrorMessage="1" sqref="AG4:AT103 D4:E103 Y4:AE103 R4:V103 Q35:Q103 O4:P103 AY4:BA103" xr:uid="{00000000-0002-0000-11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19">
    <pageSetUpPr fitToPage="1"/>
  </sheetPr>
  <dimension ref="A1:BO101"/>
  <sheetViews>
    <sheetView zoomScaleNormal="100" workbookViewId="0">
      <pane xSplit="2" topLeftCell="C1" activePane="topRight" state="frozen"/>
      <selection activeCell="A19" sqref="A19"/>
      <selection pane="topRight" activeCell="B1" sqref="B1:B1048576"/>
    </sheetView>
  </sheetViews>
  <sheetFormatPr baseColWidth="10" defaultColWidth="9.1640625" defaultRowHeight="15" x14ac:dyDescent="0.2"/>
  <cols>
    <col min="1" max="1" width="5.5" customWidth="1"/>
    <col min="2" max="2" width="34.1640625" style="240" customWidth="1"/>
    <col min="3" max="3" width="18.1640625" style="3" bestFit="1" customWidth="1"/>
    <col min="4" max="4" width="3.6640625" bestFit="1" customWidth="1"/>
    <col min="5" max="5" width="4.33203125" bestFit="1" customWidth="1"/>
    <col min="6" max="6" width="3.6640625" bestFit="1" customWidth="1"/>
    <col min="7" max="8" width="5" bestFit="1" customWidth="1"/>
    <col min="9" max="9" width="4.33203125" customWidth="1"/>
    <col min="10" max="10" width="5" bestFit="1" customWidth="1"/>
    <col min="11" max="11" width="3.6640625" customWidth="1"/>
    <col min="12" max="12" width="4.33203125" customWidth="1"/>
    <col min="13" max="13" width="4.5" customWidth="1"/>
    <col min="14" max="18" width="3.6640625" bestFit="1" customWidth="1"/>
    <col min="19" max="19" width="4.33203125" bestFit="1" customWidth="1"/>
    <col min="20" max="20" width="3.6640625" bestFit="1" customWidth="1"/>
    <col min="21" max="21" width="4.33203125" bestFit="1" customWidth="1"/>
    <col min="22" max="22" width="4" bestFit="1" customWidth="1"/>
    <col min="23" max="23" width="3.6640625" bestFit="1" customWidth="1"/>
    <col min="24" max="24" width="4.33203125" bestFit="1" customWidth="1"/>
    <col min="25" max="37" width="3.6640625" bestFit="1" customWidth="1"/>
    <col min="38" max="53" width="3.6640625" customWidth="1"/>
    <col min="54" max="55" width="3.6640625" bestFit="1" customWidth="1"/>
    <col min="56" max="57" width="3.6640625" customWidth="1"/>
    <col min="58" max="58" width="3.6640625" bestFit="1" customWidth="1"/>
    <col min="59" max="59" width="4.6640625"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13" t="s">
        <v>103</v>
      </c>
      <c r="C2" s="13">
        <f>COUNTA(A4:A101)</f>
        <v>29</v>
      </c>
      <c r="D2" s="13">
        <f>SUM(F4:F101)</f>
        <v>29</v>
      </c>
      <c r="E2" s="13">
        <f>SUM(G4:G101)</f>
        <v>711</v>
      </c>
      <c r="F2" s="13">
        <f>IF(D2=0,0,E2/D2)</f>
        <v>24.517241379310345</v>
      </c>
      <c r="G2" s="13">
        <f>SUM(I4:I101)</f>
        <v>3915</v>
      </c>
      <c r="H2" s="13">
        <f>SUM(J4:J101)</f>
        <v>1299</v>
      </c>
      <c r="I2" s="13">
        <f>IF(E2=0,0,H2/E2)</f>
        <v>1.8270042194092826</v>
      </c>
      <c r="J2" s="13">
        <f>SUM(L4:L101)</f>
        <v>3851</v>
      </c>
      <c r="K2" s="13">
        <f>IF(E2=0,0,J2/E2)</f>
        <v>5.4163150492264416</v>
      </c>
      <c r="L2" s="13">
        <f>IF($C$2=0,0,COUNTIF(D4:D101,1)/$C$2*100)</f>
        <v>100</v>
      </c>
      <c r="M2" s="13">
        <f>IF($C$2=0,0,COUNTIF(E4:E101,1)/$C$2*100)</f>
        <v>100</v>
      </c>
      <c r="N2" s="17">
        <f>IF($C$2=0,0,SUM(N4:N101)/$C$2*100)</f>
        <v>31.03448275862069</v>
      </c>
      <c r="O2" s="13">
        <f t="shared" ref="O2:T2" si="0">IF($C$2=0,0,COUNTIF(O4:O101,1)/$C$2*100)</f>
        <v>93.103448275862064</v>
      </c>
      <c r="P2" s="13">
        <f t="shared" si="0"/>
        <v>86.206896551724128</v>
      </c>
      <c r="Q2" s="13">
        <f t="shared" si="0"/>
        <v>68.965517241379317</v>
      </c>
      <c r="R2" s="13">
        <f t="shared" si="0"/>
        <v>82.758620689655174</v>
      </c>
      <c r="S2" s="13">
        <f t="shared" si="0"/>
        <v>100</v>
      </c>
      <c r="T2" s="13">
        <f t="shared" si="0"/>
        <v>62.068965517241381</v>
      </c>
      <c r="U2" s="13">
        <f>IF($C$2=0,0,COUNTIF(U4:U101,1)/$C$2*100)</f>
        <v>100</v>
      </c>
      <c r="V2" s="13">
        <f>IF(COUNTIF(U4:U102,0)=0,100,(COUNTIFS(V4:V102,1,U4:U102,0)/COUNTIF(U4:U102,0))*100)</f>
        <v>100</v>
      </c>
      <c r="W2" s="13">
        <f>IF($C$2=0,0,COUNTIF(W4:W101,1)/$C$2*100)</f>
        <v>58.620689655172406</v>
      </c>
      <c r="X2" s="13">
        <f t="shared" ref="X2:AE2" si="1">IF($C$2=0,0,COUNTIF(X4:X101,1)/$C$2*100)</f>
        <v>100</v>
      </c>
      <c r="Y2" s="13">
        <f t="shared" si="1"/>
        <v>37.931034482758619</v>
      </c>
      <c r="Z2" s="13">
        <f t="shared" si="1"/>
        <v>93.103448275862064</v>
      </c>
      <c r="AA2" s="13">
        <f t="shared" si="1"/>
        <v>68.965517241379317</v>
      </c>
      <c r="AB2" s="13">
        <f t="shared" si="1"/>
        <v>100</v>
      </c>
      <c r="AC2" s="13">
        <f t="shared" si="1"/>
        <v>100</v>
      </c>
      <c r="AD2" s="13">
        <f t="shared" si="1"/>
        <v>96.551724137931032</v>
      </c>
      <c r="AE2" s="13">
        <f t="shared" si="1"/>
        <v>100</v>
      </c>
      <c r="AF2" s="13">
        <f>SUM(AF4:AF101)</f>
        <v>64</v>
      </c>
      <c r="AG2" s="13">
        <f t="shared" ref="AG2:AT2" si="2">IF($C$2=0,0,COUNTIF(AG4:AG101,1)/$C$2*100)</f>
        <v>75.862068965517238</v>
      </c>
      <c r="AH2" s="13">
        <f t="shared" si="2"/>
        <v>96.551724137931032</v>
      </c>
      <c r="AI2" s="13">
        <f t="shared" si="2"/>
        <v>51.724137931034484</v>
      </c>
      <c r="AJ2" s="13">
        <f t="shared" si="2"/>
        <v>100</v>
      </c>
      <c r="AK2" s="13">
        <f t="shared" si="2"/>
        <v>96.551724137931032</v>
      </c>
      <c r="AL2" s="13">
        <f t="shared" si="2"/>
        <v>96.551724137931032</v>
      </c>
      <c r="AM2" s="13">
        <f t="shared" si="2"/>
        <v>93.103448275862064</v>
      </c>
      <c r="AN2" s="13">
        <f t="shared" si="2"/>
        <v>89.65517241379311</v>
      </c>
      <c r="AO2" s="13">
        <f t="shared" si="2"/>
        <v>93.103448275862064</v>
      </c>
      <c r="AP2" s="13">
        <f t="shared" si="2"/>
        <v>100</v>
      </c>
      <c r="AQ2" s="13">
        <f t="shared" si="2"/>
        <v>100</v>
      </c>
      <c r="AR2" s="13">
        <f t="shared" si="2"/>
        <v>100</v>
      </c>
      <c r="AS2" s="13">
        <f t="shared" si="2"/>
        <v>93.103448275862064</v>
      </c>
      <c r="AT2" s="13">
        <f t="shared" si="2"/>
        <v>93.103448275862064</v>
      </c>
      <c r="AU2" s="14">
        <f>IF(E2=0,0,(206.835-(84.6*(I2))-(1.015*(F2))))</f>
        <v>27.385443037974703</v>
      </c>
      <c r="AV2" s="14">
        <f>IF(E2=0,0,(0.39*F2)+(11.8*I2)-15.59)</f>
        <v>15.530373926960575</v>
      </c>
      <c r="AW2" s="14">
        <f>IF(E2=0,0,((0.0588*K2*100)-(0.296*(D2/E2)*100)-15.8))</f>
        <v>14.840618846694792</v>
      </c>
      <c r="AX2" s="14">
        <f>IF(G2=0,0,(4.71*K2)+(0.5*F2)-21.43)</f>
        <v>16.339464571511712</v>
      </c>
      <c r="AY2" s="13">
        <f>IF($C$2=0,0,COUNTIF(AY4:AY101,1)/$C$2*100)</f>
        <v>100</v>
      </c>
      <c r="AZ2" s="13">
        <f>IF($C$2=0,0,COUNTIF(AZ4:AZ101,1)/$C$2*100)</f>
        <v>100</v>
      </c>
      <c r="BA2" s="13">
        <f>IF($C$2=0,0,COUNTIF(BA4:BA101,1)/$C$2*100)</f>
        <v>100</v>
      </c>
      <c r="BG2" s="14">
        <f>IF(E2=0,0,AF2/E2*1000)</f>
        <v>90.014064697609001</v>
      </c>
      <c r="BH2" s="15">
        <f>E2/200/24/60</f>
        <v>2.46875E-3</v>
      </c>
      <c r="BI2" s="15">
        <f>IF($C$2=0,0,BH2/$C$2)</f>
        <v>8.5129310344827586E-5</v>
      </c>
      <c r="BJ2" s="13">
        <f>IF($C$2=0,0,D2/$C$2)</f>
        <v>1</v>
      </c>
      <c r="BK2" s="13">
        <f>IF($C$2=0,0,E2/$C$2)</f>
        <v>24.517241379310345</v>
      </c>
      <c r="BL2" s="13">
        <f>IF($C$2=0,0,AF2/$C$2)</f>
        <v>2.2068965517241379</v>
      </c>
      <c r="BM2" s="13">
        <f>(0.5*W2)+(0.5*X2)</f>
        <v>79.310344827586206</v>
      </c>
      <c r="BN2" s="13">
        <f>IF(C2=0,0,J2/G2*100)</f>
        <v>98.365261813537671</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48" x14ac:dyDescent="0.2">
      <c r="A4" s="3">
        <v>1</v>
      </c>
      <c r="B4" s="19" t="s">
        <v>1615</v>
      </c>
      <c r="C4" s="3" t="s">
        <v>192</v>
      </c>
      <c r="D4">
        <v>1</v>
      </c>
      <c r="E4">
        <v>1</v>
      </c>
      <c r="F4">
        <f>IF(B4="",0,(LEN(B4)-LEN(SUBSTITUTE(B4,". ","."))+1))</f>
        <v>1</v>
      </c>
      <c r="G4">
        <f>IF(B4="",0,LEN(B4)-LEN(SUBSTITUTE(B4," ",""))+1)</f>
        <v>15</v>
      </c>
      <c r="H4">
        <f>IF(F4=0,0,G4/F4)</f>
        <v>15</v>
      </c>
      <c r="I4">
        <f>LEN(SUBSTITUTE(B4," ",""))</f>
        <v>89</v>
      </c>
      <c r="J4">
        <v>30</v>
      </c>
      <c r="K4">
        <f>IF(G4=0,0,J4/G4)</f>
        <v>2</v>
      </c>
      <c r="L4">
        <f>LEN(SUBSTITUTE(SUBSTITUTE(SUBSTITUTE(SUBSTITUTE(SUBSTITUTE(SUBSTITUTE(SUBSTITUTE(SUBSTITUTE(SUBSTITUTE(SUBSTITUTE(SUBSTITUTE(SUBSTITUTE(SUBSTITUTE(SUBSTITUTE(SUBSTITUTE(SUBSTITUTE(SUBSTITUTE(SUBSTITUTE(SUBSTITUTE(B4," ",""),".",""),",",""),"?",""),"!",""),";",""),"(",""),")",""),"[",""),"]",""),"-",""),"{",""),"}",""),"/",""),"+",""),"*",""),"_",""),"&amp;",""),"#",""))</f>
        <v>88</v>
      </c>
      <c r="M4" s="2">
        <f>IF(G4=0,0,L4/G4)</f>
        <v>5.8666666666666663</v>
      </c>
      <c r="N4">
        <v>0</v>
      </c>
      <c r="O4">
        <v>1</v>
      </c>
      <c r="P4">
        <v>1</v>
      </c>
      <c r="Q4">
        <v>0</v>
      </c>
      <c r="R4">
        <v>1</v>
      </c>
      <c r="S4">
        <v>1</v>
      </c>
      <c r="T4">
        <f>QUOTIENT((Q4+R4+S4),3)</f>
        <v>0</v>
      </c>
      <c r="U4">
        <v>1</v>
      </c>
      <c r="V4">
        <v>1</v>
      </c>
      <c r="W4">
        <f t="shared" ref="W4:W35" si="3">QUOTIENT((P4+T4),2)</f>
        <v>0</v>
      </c>
      <c r="X4">
        <f t="shared" ref="X4:X35" si="4">IF(U4=1,1,IF(V4=1,1,0))</f>
        <v>1</v>
      </c>
      <c r="Y4">
        <v>1</v>
      </c>
      <c r="Z4">
        <v>1</v>
      </c>
      <c r="AA4">
        <v>0</v>
      </c>
      <c r="AB4">
        <v>1</v>
      </c>
      <c r="AC4" s="54">
        <v>1</v>
      </c>
      <c r="AD4" s="54">
        <v>1</v>
      </c>
      <c r="AE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1</v>
      </c>
      <c r="AG4" s="54">
        <v>1</v>
      </c>
      <c r="AH4">
        <f>IF(G4&gt;0,IF((LEN(B4)-LEN(SUBSTITUTE(B4,"/","")))&gt;0,0,1),0)</f>
        <v>1</v>
      </c>
      <c r="AI4">
        <v>1</v>
      </c>
      <c r="AJ4" s="54">
        <v>1</v>
      </c>
      <c r="AK4">
        <f>IF(G4&gt;0,IF(((LEN(B4)-LEN(SUBSTITUTE(B4,"(","")))+(LEN(B4)-LEN(SUBSTITUTE(B4,")","")))+(LEN(B4)-LEN(SUBSTITUTE(B4,"[","")))+(LEN(B4)-LEN(SUBSTITUTE(B4,"]","")))+(LEN(B4)-LEN(SUBSTITUTE(B4,"{","")))+(LEN(B4)-LEN(SUBSTITUTE(B4,"}",""))))&gt;0,0,1),0)</f>
        <v>1</v>
      </c>
      <c r="AL4">
        <v>1</v>
      </c>
      <c r="AM4">
        <v>1</v>
      </c>
      <c r="AN4">
        <v>1</v>
      </c>
      <c r="AO4">
        <v>1</v>
      </c>
      <c r="AP4">
        <v>1</v>
      </c>
      <c r="AQ4" s="54">
        <v>1</v>
      </c>
      <c r="AR4" s="54">
        <v>1</v>
      </c>
      <c r="AS4">
        <v>1</v>
      </c>
      <c r="AT4">
        <v>1</v>
      </c>
      <c r="AU4">
        <f>IF(G4=0,0,(206.835-(84.6*(K4))-(1.015*(H4))))</f>
        <v>22.410000000000021</v>
      </c>
      <c r="AV4">
        <f>IF(G4=0,0,(0.39*H4)+(11.8*K4)-15.59)</f>
        <v>13.860000000000003</v>
      </c>
      <c r="AW4">
        <f>IF(G4=0,0,((0.0588*M4*100)-(0.296*(F4/G4)*100)-15.8))</f>
        <v>16.722666666666665</v>
      </c>
      <c r="AX4">
        <f>IF(I4=0,0,(4.71*M4)+(0.5*H4)-21.43)</f>
        <v>13.701999999999998</v>
      </c>
      <c r="AY4" s="54">
        <v>1</v>
      </c>
      <c r="AZ4" s="54">
        <v>1</v>
      </c>
      <c r="BA4" s="54">
        <v>1</v>
      </c>
      <c r="BB4">
        <v>5</v>
      </c>
      <c r="BG4">
        <f t="shared" ref="BG4:BG32" si="5">IF(G4=0,0,AF4/G4*1000)</f>
        <v>66.666666666666671</v>
      </c>
      <c r="BH4" s="11">
        <f>G4/200/24/60</f>
        <v>5.208333333333333E-5</v>
      </c>
    </row>
    <row r="5" spans="1:67" ht="80" x14ac:dyDescent="0.2">
      <c r="A5" s="3">
        <v>2</v>
      </c>
      <c r="B5" s="18" t="s">
        <v>1525</v>
      </c>
      <c r="C5" s="3" t="s">
        <v>192</v>
      </c>
      <c r="D5">
        <v>1</v>
      </c>
      <c r="E5">
        <v>1</v>
      </c>
      <c r="F5">
        <f t="shared" ref="F5:F66" si="6">IF(B5="",0,(LEN(B5)-LEN(SUBSTITUTE(B5,". ","."))+1))</f>
        <v>1</v>
      </c>
      <c r="G5">
        <f t="shared" ref="G5:G66" si="7">IF(B5="",0,LEN(B5)-LEN(SUBSTITUTE(B5," ",""))+1)</f>
        <v>25</v>
      </c>
      <c r="H5">
        <f t="shared" ref="H5:H66" si="8">IF(F5=0,0,G5/F5)</f>
        <v>25</v>
      </c>
      <c r="I5" s="54">
        <f t="shared" ref="I5:I68" si="9">LEN(SUBSTITUTE(B5," ",""))</f>
        <v>145</v>
      </c>
      <c r="J5">
        <v>51</v>
      </c>
      <c r="K5">
        <f t="shared" ref="K5:K66" si="10">IF(G5=0,0,J5/G5)</f>
        <v>2.04</v>
      </c>
      <c r="L5">
        <f t="shared" ref="L5:L68" si="11">LEN(SUBSTITUTE(SUBSTITUTE(SUBSTITUTE(SUBSTITUTE(SUBSTITUTE(SUBSTITUTE(SUBSTITUTE(SUBSTITUTE(SUBSTITUTE(SUBSTITUTE(SUBSTITUTE(SUBSTITUTE(SUBSTITUTE(SUBSTITUTE(SUBSTITUTE(SUBSTITUTE(SUBSTITUTE(SUBSTITUTE(SUBSTITUTE(B5," ",""),".",""),",",""),"?",""),"!",""),";",""),"(",""),")",""),"[",""),"]",""),"-",""),"{",""),"}",""),"/",""),"+",""),"*",""),"_",""),"&amp;",""),"#",""))</f>
        <v>144</v>
      </c>
      <c r="M5" s="2">
        <f t="shared" ref="M5:M66" si="12">IF(G5=0,0,L5/G5)</f>
        <v>5.76</v>
      </c>
      <c r="N5">
        <v>0</v>
      </c>
      <c r="O5">
        <v>1</v>
      </c>
      <c r="P5">
        <v>1</v>
      </c>
      <c r="Q5">
        <v>0</v>
      </c>
      <c r="R5" s="54">
        <v>1</v>
      </c>
      <c r="S5">
        <v>1</v>
      </c>
      <c r="T5">
        <f t="shared" ref="T5:T66" si="13">QUOTIENT((Q5+R5+S5),3)</f>
        <v>0</v>
      </c>
      <c r="U5">
        <v>1</v>
      </c>
      <c r="V5">
        <v>1</v>
      </c>
      <c r="W5">
        <f t="shared" si="3"/>
        <v>0</v>
      </c>
      <c r="X5">
        <f t="shared" si="4"/>
        <v>1</v>
      </c>
      <c r="Y5" s="54">
        <v>1</v>
      </c>
      <c r="Z5" s="54">
        <v>1</v>
      </c>
      <c r="AA5">
        <v>0</v>
      </c>
      <c r="AB5" s="54">
        <v>1</v>
      </c>
      <c r="AC5" s="54">
        <v>1</v>
      </c>
      <c r="AD5" s="54">
        <v>1</v>
      </c>
      <c r="AE5" s="54">
        <v>1</v>
      </c>
      <c r="AF5">
        <f t="shared" ref="AF5:AF68" si="14">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v>
      </c>
      <c r="AG5" s="54">
        <v>1</v>
      </c>
      <c r="AH5">
        <f t="shared" ref="AH5:AH68" si="15">IF(G5&gt;0,IF((LEN(B5)-LEN(SUBSTITUTE(B5,"/","")))&gt;0,0,1),0)</f>
        <v>1</v>
      </c>
      <c r="AI5" s="54">
        <v>0</v>
      </c>
      <c r="AJ5" s="54">
        <v>1</v>
      </c>
      <c r="AK5">
        <f t="shared" ref="AK5:AK68" si="16">IF(G5&gt;0,IF(((LEN(B5)-LEN(SUBSTITUTE(B5,"(","")))+(LEN(B5)-LEN(SUBSTITUTE(B5,")","")))+(LEN(B5)-LEN(SUBSTITUTE(B5,"[","")))+(LEN(B5)-LEN(SUBSTITUTE(B5,"]","")))+(LEN(B5)-LEN(SUBSTITUTE(B5,"{","")))+(LEN(B5)-LEN(SUBSTITUTE(B5,"}",""))))&gt;0,0,1),0)</f>
        <v>1</v>
      </c>
      <c r="AL5" s="54">
        <v>1</v>
      </c>
      <c r="AM5" s="54">
        <v>1</v>
      </c>
      <c r="AN5" s="54">
        <v>1</v>
      </c>
      <c r="AO5" s="54">
        <v>1</v>
      </c>
      <c r="AP5" s="54">
        <v>1</v>
      </c>
      <c r="AQ5" s="54">
        <v>1</v>
      </c>
      <c r="AR5" s="54">
        <v>1</v>
      </c>
      <c r="AS5" s="54">
        <v>1</v>
      </c>
      <c r="AT5" s="54">
        <v>0</v>
      </c>
      <c r="AU5">
        <f t="shared" ref="AU5:AU66" si="17">IF(G5=0,0,(206.835-(84.6*(K5))-(1.015*(H5))))</f>
        <v>8.8760000000000083</v>
      </c>
      <c r="AV5">
        <f t="shared" ref="AV5:AV66" si="18">IF(G5=0,0,(0.39*H5)+(11.8*K5)-15.59)</f>
        <v>18.232000000000003</v>
      </c>
      <c r="AW5" s="54">
        <f t="shared" ref="AW5:AW68" si="19">IF(G5=0,0,((0.0588*M5*100)-(0.296*(F5/G5)*100)-15.8))</f>
        <v>16.884800000000002</v>
      </c>
      <c r="AX5">
        <f t="shared" ref="AX5:AX66" si="20">IF(I5=0,0,(4.71*M5)+(0.5*H5)-21.43)</f>
        <v>18.199599999999997</v>
      </c>
      <c r="AY5" s="54">
        <v>1</v>
      </c>
      <c r="AZ5" s="54">
        <v>1</v>
      </c>
      <c r="BA5" s="54">
        <v>1</v>
      </c>
      <c r="BB5">
        <v>8</v>
      </c>
      <c r="BG5">
        <f t="shared" si="5"/>
        <v>40</v>
      </c>
      <c r="BH5" s="11">
        <f t="shared" ref="BH5:BH66" si="21">G5/200/24/60</f>
        <v>8.6805555555555545E-5</v>
      </c>
    </row>
    <row r="6" spans="1:67" ht="32" x14ac:dyDescent="0.2">
      <c r="A6" s="3">
        <v>3</v>
      </c>
      <c r="B6" s="18" t="s">
        <v>1526</v>
      </c>
      <c r="C6" s="3" t="s">
        <v>192</v>
      </c>
      <c r="D6">
        <v>1</v>
      </c>
      <c r="E6">
        <v>1</v>
      </c>
      <c r="F6">
        <f t="shared" si="6"/>
        <v>1</v>
      </c>
      <c r="G6">
        <f t="shared" si="7"/>
        <v>12</v>
      </c>
      <c r="H6">
        <f t="shared" si="8"/>
        <v>12</v>
      </c>
      <c r="I6" s="54">
        <f t="shared" si="9"/>
        <v>73</v>
      </c>
      <c r="J6">
        <v>23</v>
      </c>
      <c r="K6">
        <f t="shared" si="10"/>
        <v>1.9166666666666667</v>
      </c>
      <c r="L6">
        <f t="shared" si="11"/>
        <v>72</v>
      </c>
      <c r="M6" s="2">
        <f t="shared" si="12"/>
        <v>6</v>
      </c>
      <c r="N6">
        <v>0</v>
      </c>
      <c r="O6">
        <v>1</v>
      </c>
      <c r="P6">
        <v>1</v>
      </c>
      <c r="Q6">
        <v>1</v>
      </c>
      <c r="R6" s="54">
        <v>1</v>
      </c>
      <c r="S6">
        <v>1</v>
      </c>
      <c r="T6">
        <f t="shared" si="13"/>
        <v>1</v>
      </c>
      <c r="U6">
        <v>1</v>
      </c>
      <c r="V6">
        <v>1</v>
      </c>
      <c r="W6">
        <f t="shared" si="3"/>
        <v>1</v>
      </c>
      <c r="X6">
        <f t="shared" si="4"/>
        <v>1</v>
      </c>
      <c r="Y6" s="54">
        <v>0</v>
      </c>
      <c r="Z6" s="54">
        <v>1</v>
      </c>
      <c r="AA6">
        <v>0</v>
      </c>
      <c r="AB6" s="54">
        <v>1</v>
      </c>
      <c r="AC6" s="54">
        <v>1</v>
      </c>
      <c r="AD6" s="54">
        <v>1</v>
      </c>
      <c r="AE6" s="54">
        <v>1</v>
      </c>
      <c r="AF6">
        <f t="shared" si="14"/>
        <v>1</v>
      </c>
      <c r="AG6" s="54">
        <v>0</v>
      </c>
      <c r="AH6">
        <f t="shared" si="15"/>
        <v>1</v>
      </c>
      <c r="AI6" s="54">
        <v>0</v>
      </c>
      <c r="AJ6" s="54">
        <v>1</v>
      </c>
      <c r="AK6">
        <f t="shared" si="16"/>
        <v>1</v>
      </c>
      <c r="AL6" s="54">
        <v>1</v>
      </c>
      <c r="AM6" s="54">
        <v>1</v>
      </c>
      <c r="AN6" s="54">
        <v>1</v>
      </c>
      <c r="AO6" s="54">
        <v>1</v>
      </c>
      <c r="AP6" s="54">
        <v>1</v>
      </c>
      <c r="AQ6" s="54">
        <v>1</v>
      </c>
      <c r="AR6" s="54">
        <v>1</v>
      </c>
      <c r="AS6" s="54">
        <v>1</v>
      </c>
      <c r="AT6" s="54">
        <v>1</v>
      </c>
      <c r="AU6">
        <f t="shared" si="17"/>
        <v>32.505000000000003</v>
      </c>
      <c r="AV6">
        <f t="shared" si="18"/>
        <v>11.706666666666667</v>
      </c>
      <c r="AW6" s="54">
        <f t="shared" si="19"/>
        <v>17.013333333333332</v>
      </c>
      <c r="AX6">
        <f t="shared" si="20"/>
        <v>12.829999999999998</v>
      </c>
      <c r="AY6" s="54">
        <v>1</v>
      </c>
      <c r="AZ6" s="54">
        <v>1</v>
      </c>
      <c r="BA6" s="54">
        <v>1</v>
      </c>
      <c r="BB6">
        <v>4</v>
      </c>
      <c r="BG6">
        <f t="shared" si="5"/>
        <v>83.333333333333329</v>
      </c>
      <c r="BH6" s="11">
        <f t="shared" si="21"/>
        <v>4.1666666666666665E-5</v>
      </c>
      <c r="BK6" s="11"/>
      <c r="BL6" s="11"/>
    </row>
    <row r="7" spans="1:67" ht="80" x14ac:dyDescent="0.2">
      <c r="A7" s="3">
        <v>4</v>
      </c>
      <c r="B7" s="19" t="s">
        <v>1616</v>
      </c>
      <c r="C7" s="3" t="s">
        <v>204</v>
      </c>
      <c r="D7">
        <v>1</v>
      </c>
      <c r="E7">
        <v>1</v>
      </c>
      <c r="F7">
        <f t="shared" si="6"/>
        <v>1</v>
      </c>
      <c r="G7">
        <f t="shared" si="7"/>
        <v>26</v>
      </c>
      <c r="H7">
        <f t="shared" si="8"/>
        <v>26</v>
      </c>
      <c r="I7" s="54">
        <f t="shared" si="9"/>
        <v>147</v>
      </c>
      <c r="J7">
        <v>48</v>
      </c>
      <c r="K7">
        <f t="shared" si="10"/>
        <v>1.8461538461538463</v>
      </c>
      <c r="L7">
        <f t="shared" si="11"/>
        <v>145</v>
      </c>
      <c r="M7" s="2">
        <f t="shared" si="12"/>
        <v>5.5769230769230766</v>
      </c>
      <c r="N7">
        <v>1</v>
      </c>
      <c r="O7">
        <v>1</v>
      </c>
      <c r="P7">
        <v>1</v>
      </c>
      <c r="Q7">
        <v>1</v>
      </c>
      <c r="R7" s="54">
        <v>1</v>
      </c>
      <c r="S7">
        <v>1</v>
      </c>
      <c r="T7">
        <f t="shared" si="13"/>
        <v>1</v>
      </c>
      <c r="U7">
        <v>1</v>
      </c>
      <c r="V7">
        <v>1</v>
      </c>
      <c r="W7">
        <f t="shared" si="3"/>
        <v>1</v>
      </c>
      <c r="X7">
        <f t="shared" si="4"/>
        <v>1</v>
      </c>
      <c r="Y7" s="54">
        <v>0</v>
      </c>
      <c r="Z7" s="54">
        <v>1</v>
      </c>
      <c r="AA7">
        <v>1</v>
      </c>
      <c r="AB7" s="54">
        <v>1</v>
      </c>
      <c r="AC7" s="54">
        <v>1</v>
      </c>
      <c r="AD7" s="54">
        <v>1</v>
      </c>
      <c r="AE7" s="54">
        <v>1</v>
      </c>
      <c r="AF7">
        <f t="shared" si="14"/>
        <v>2</v>
      </c>
      <c r="AG7" s="54">
        <v>1</v>
      </c>
      <c r="AH7">
        <f t="shared" si="15"/>
        <v>1</v>
      </c>
      <c r="AI7" s="54">
        <v>0</v>
      </c>
      <c r="AJ7" s="54">
        <v>1</v>
      </c>
      <c r="AK7">
        <f t="shared" si="16"/>
        <v>1</v>
      </c>
      <c r="AL7" s="54">
        <v>1</v>
      </c>
      <c r="AM7" s="54">
        <v>1</v>
      </c>
      <c r="AN7" s="54">
        <v>1</v>
      </c>
      <c r="AO7" s="54">
        <v>1</v>
      </c>
      <c r="AP7" s="54">
        <v>1</v>
      </c>
      <c r="AQ7" s="54">
        <v>1</v>
      </c>
      <c r="AR7" s="54">
        <v>1</v>
      </c>
      <c r="AS7" s="54">
        <v>1</v>
      </c>
      <c r="AT7" s="54">
        <v>1</v>
      </c>
      <c r="AU7">
        <f t="shared" si="17"/>
        <v>24.260384615384641</v>
      </c>
      <c r="AV7">
        <f t="shared" si="18"/>
        <v>16.334615384615386</v>
      </c>
      <c r="AW7" s="54">
        <f t="shared" si="19"/>
        <v>15.853846153846149</v>
      </c>
      <c r="AX7">
        <f t="shared" si="20"/>
        <v>17.837307692307689</v>
      </c>
      <c r="AY7" s="54">
        <v>1</v>
      </c>
      <c r="AZ7" s="54">
        <v>1</v>
      </c>
      <c r="BA7" s="54">
        <v>1</v>
      </c>
      <c r="BB7">
        <v>6</v>
      </c>
      <c r="BG7">
        <f t="shared" si="5"/>
        <v>76.923076923076934</v>
      </c>
      <c r="BH7" s="11">
        <f t="shared" si="21"/>
        <v>9.0277777777777787E-5</v>
      </c>
    </row>
    <row r="8" spans="1:67" ht="64" x14ac:dyDescent="0.2">
      <c r="A8" s="3">
        <v>5</v>
      </c>
      <c r="B8" s="19" t="s">
        <v>1617</v>
      </c>
      <c r="C8" s="3" t="s">
        <v>204</v>
      </c>
      <c r="D8">
        <v>1</v>
      </c>
      <c r="E8">
        <v>1</v>
      </c>
      <c r="F8">
        <f t="shared" si="6"/>
        <v>1</v>
      </c>
      <c r="G8">
        <f t="shared" si="7"/>
        <v>22</v>
      </c>
      <c r="H8">
        <f t="shared" si="8"/>
        <v>22</v>
      </c>
      <c r="I8" s="54">
        <f t="shared" si="9"/>
        <v>132</v>
      </c>
      <c r="J8">
        <v>43</v>
      </c>
      <c r="K8">
        <f t="shared" si="10"/>
        <v>1.9545454545454546</v>
      </c>
      <c r="L8">
        <f t="shared" si="11"/>
        <v>130</v>
      </c>
      <c r="M8" s="2">
        <f t="shared" si="12"/>
        <v>5.9090909090909092</v>
      </c>
      <c r="N8">
        <v>1</v>
      </c>
      <c r="O8">
        <v>1</v>
      </c>
      <c r="P8">
        <v>1</v>
      </c>
      <c r="Q8">
        <v>1</v>
      </c>
      <c r="R8" s="54">
        <v>1</v>
      </c>
      <c r="S8">
        <v>1</v>
      </c>
      <c r="T8">
        <f t="shared" si="13"/>
        <v>1</v>
      </c>
      <c r="U8">
        <v>1</v>
      </c>
      <c r="V8">
        <v>1</v>
      </c>
      <c r="W8">
        <f t="shared" si="3"/>
        <v>1</v>
      </c>
      <c r="X8">
        <f t="shared" si="4"/>
        <v>1</v>
      </c>
      <c r="Y8" s="54">
        <v>0</v>
      </c>
      <c r="Z8" s="54">
        <v>1</v>
      </c>
      <c r="AA8" s="54">
        <v>1</v>
      </c>
      <c r="AB8" s="54">
        <v>1</v>
      </c>
      <c r="AC8" s="54">
        <v>1</v>
      </c>
      <c r="AD8" s="54">
        <v>1</v>
      </c>
      <c r="AE8" s="54">
        <v>1</v>
      </c>
      <c r="AF8">
        <f t="shared" si="14"/>
        <v>2</v>
      </c>
      <c r="AG8" s="54">
        <v>1</v>
      </c>
      <c r="AH8">
        <f t="shared" si="15"/>
        <v>1</v>
      </c>
      <c r="AI8" s="54">
        <v>0</v>
      </c>
      <c r="AJ8" s="54">
        <v>1</v>
      </c>
      <c r="AK8">
        <f t="shared" si="16"/>
        <v>1</v>
      </c>
      <c r="AL8" s="54">
        <v>1</v>
      </c>
      <c r="AM8" s="54">
        <v>1</v>
      </c>
      <c r="AN8" s="54">
        <v>1</v>
      </c>
      <c r="AO8" s="54">
        <v>1</v>
      </c>
      <c r="AP8" s="54">
        <v>1</v>
      </c>
      <c r="AQ8" s="54">
        <v>1</v>
      </c>
      <c r="AR8" s="54">
        <v>1</v>
      </c>
      <c r="AS8" s="54">
        <v>1</v>
      </c>
      <c r="AT8" s="54">
        <v>1</v>
      </c>
      <c r="AU8">
        <f t="shared" si="17"/>
        <v>19.150454545454565</v>
      </c>
      <c r="AV8">
        <f t="shared" si="18"/>
        <v>16.053636363636368</v>
      </c>
      <c r="AW8" s="54">
        <f t="shared" si="19"/>
        <v>17.600000000000005</v>
      </c>
      <c r="AX8">
        <f t="shared" si="20"/>
        <v>17.401818181818179</v>
      </c>
      <c r="AY8" s="54">
        <v>1</v>
      </c>
      <c r="AZ8" s="54">
        <v>1</v>
      </c>
      <c r="BA8" s="54">
        <v>1</v>
      </c>
      <c r="BB8">
        <v>4</v>
      </c>
      <c r="BG8">
        <f t="shared" si="5"/>
        <v>90.909090909090907</v>
      </c>
      <c r="BH8" s="11">
        <f t="shared" si="21"/>
        <v>7.6388888888888887E-5</v>
      </c>
    </row>
    <row r="9" spans="1:67" ht="80" x14ac:dyDescent="0.2">
      <c r="A9" s="3">
        <v>6</v>
      </c>
      <c r="B9" s="19" t="s">
        <v>1618</v>
      </c>
      <c r="C9" s="3" t="s">
        <v>204</v>
      </c>
      <c r="D9">
        <v>1</v>
      </c>
      <c r="E9">
        <v>1</v>
      </c>
      <c r="F9">
        <f t="shared" si="6"/>
        <v>1</v>
      </c>
      <c r="G9">
        <f t="shared" si="7"/>
        <v>28</v>
      </c>
      <c r="H9">
        <f t="shared" si="8"/>
        <v>28</v>
      </c>
      <c r="I9" s="54">
        <f t="shared" si="9"/>
        <v>138</v>
      </c>
      <c r="J9">
        <v>45</v>
      </c>
      <c r="K9">
        <f t="shared" si="10"/>
        <v>1.6071428571428572</v>
      </c>
      <c r="L9">
        <f t="shared" si="11"/>
        <v>136</v>
      </c>
      <c r="M9" s="2">
        <f t="shared" si="12"/>
        <v>4.8571428571428568</v>
      </c>
      <c r="N9">
        <v>0</v>
      </c>
      <c r="O9">
        <v>1</v>
      </c>
      <c r="P9">
        <v>1</v>
      </c>
      <c r="Q9">
        <v>0</v>
      </c>
      <c r="R9" s="54">
        <v>0</v>
      </c>
      <c r="S9">
        <v>1</v>
      </c>
      <c r="T9">
        <f t="shared" si="13"/>
        <v>0</v>
      </c>
      <c r="U9">
        <v>1</v>
      </c>
      <c r="V9">
        <v>1</v>
      </c>
      <c r="W9">
        <f t="shared" si="3"/>
        <v>0</v>
      </c>
      <c r="X9">
        <f t="shared" si="4"/>
        <v>1</v>
      </c>
      <c r="Y9" s="54">
        <v>0</v>
      </c>
      <c r="Z9" s="54">
        <v>1</v>
      </c>
      <c r="AA9" s="54">
        <v>1</v>
      </c>
      <c r="AB9" s="54">
        <v>1</v>
      </c>
      <c r="AC9" s="54">
        <v>1</v>
      </c>
      <c r="AD9" s="54">
        <v>1</v>
      </c>
      <c r="AE9" s="54">
        <v>1</v>
      </c>
      <c r="AF9">
        <f t="shared" si="14"/>
        <v>2</v>
      </c>
      <c r="AG9" s="54">
        <v>1</v>
      </c>
      <c r="AH9">
        <f t="shared" si="15"/>
        <v>1</v>
      </c>
      <c r="AI9" s="54">
        <v>0</v>
      </c>
      <c r="AJ9" s="54">
        <v>1</v>
      </c>
      <c r="AK9">
        <f t="shared" si="16"/>
        <v>1</v>
      </c>
      <c r="AL9" s="54">
        <v>1</v>
      </c>
      <c r="AM9" s="54">
        <v>1</v>
      </c>
      <c r="AN9" s="54">
        <v>1</v>
      </c>
      <c r="AO9" s="54">
        <v>1</v>
      </c>
      <c r="AP9" s="54">
        <v>1</v>
      </c>
      <c r="AQ9" s="54">
        <v>1</v>
      </c>
      <c r="AR9" s="54">
        <v>1</v>
      </c>
      <c r="AS9" s="54">
        <v>1</v>
      </c>
      <c r="AT9" s="54">
        <v>1</v>
      </c>
      <c r="AU9">
        <f t="shared" si="17"/>
        <v>42.450714285714284</v>
      </c>
      <c r="AV9">
        <f t="shared" si="18"/>
        <v>14.294285714285717</v>
      </c>
      <c r="AW9" s="54">
        <f t="shared" si="19"/>
        <v>11.702857142857138</v>
      </c>
      <c r="AX9">
        <f t="shared" si="20"/>
        <v>15.447142857142858</v>
      </c>
      <c r="AY9" s="54">
        <v>1</v>
      </c>
      <c r="AZ9" s="54">
        <v>1</v>
      </c>
      <c r="BA9" s="54">
        <v>1</v>
      </c>
      <c r="BB9">
        <v>5</v>
      </c>
      <c r="BG9">
        <f t="shared" si="5"/>
        <v>71.428571428571431</v>
      </c>
      <c r="BH9" s="11">
        <f t="shared" si="21"/>
        <v>9.722222222222223E-5</v>
      </c>
    </row>
    <row r="10" spans="1:67" ht="48" x14ac:dyDescent="0.2">
      <c r="A10" s="3">
        <v>7</v>
      </c>
      <c r="B10" s="18" t="s">
        <v>1528</v>
      </c>
      <c r="C10" s="3" t="s">
        <v>192</v>
      </c>
      <c r="D10">
        <v>1</v>
      </c>
      <c r="E10">
        <v>1</v>
      </c>
      <c r="F10">
        <f t="shared" si="6"/>
        <v>1</v>
      </c>
      <c r="G10">
        <f t="shared" si="7"/>
        <v>19</v>
      </c>
      <c r="H10">
        <f t="shared" si="8"/>
        <v>19</v>
      </c>
      <c r="I10" s="54">
        <f t="shared" si="9"/>
        <v>103</v>
      </c>
      <c r="J10">
        <v>34</v>
      </c>
      <c r="K10">
        <f t="shared" si="10"/>
        <v>1.7894736842105263</v>
      </c>
      <c r="L10">
        <f t="shared" si="11"/>
        <v>102</v>
      </c>
      <c r="M10" s="2">
        <f t="shared" si="12"/>
        <v>5.3684210526315788</v>
      </c>
      <c r="N10">
        <v>1</v>
      </c>
      <c r="O10">
        <v>1</v>
      </c>
      <c r="P10">
        <v>1</v>
      </c>
      <c r="Q10">
        <v>1</v>
      </c>
      <c r="R10" s="54">
        <v>1</v>
      </c>
      <c r="S10">
        <v>1</v>
      </c>
      <c r="T10">
        <f t="shared" si="13"/>
        <v>1</v>
      </c>
      <c r="U10">
        <v>1</v>
      </c>
      <c r="V10">
        <v>1</v>
      </c>
      <c r="W10">
        <f t="shared" si="3"/>
        <v>1</v>
      </c>
      <c r="X10">
        <f t="shared" si="4"/>
        <v>1</v>
      </c>
      <c r="Y10" s="54">
        <v>1</v>
      </c>
      <c r="Z10" s="54">
        <v>0</v>
      </c>
      <c r="AA10" s="54">
        <v>1</v>
      </c>
      <c r="AB10" s="54">
        <v>1</v>
      </c>
      <c r="AC10" s="54">
        <v>1</v>
      </c>
      <c r="AD10" s="54">
        <v>1</v>
      </c>
      <c r="AE10" s="54">
        <v>1</v>
      </c>
      <c r="AF10">
        <f t="shared" si="14"/>
        <v>1</v>
      </c>
      <c r="AG10" s="54">
        <v>1</v>
      </c>
      <c r="AH10">
        <f t="shared" si="15"/>
        <v>1</v>
      </c>
      <c r="AI10" s="54">
        <v>0</v>
      </c>
      <c r="AJ10" s="54">
        <v>1</v>
      </c>
      <c r="AK10">
        <f t="shared" si="16"/>
        <v>1</v>
      </c>
      <c r="AL10" s="54">
        <v>1</v>
      </c>
      <c r="AM10" s="54">
        <v>0</v>
      </c>
      <c r="AN10" s="54">
        <v>1</v>
      </c>
      <c r="AO10" s="54">
        <v>1</v>
      </c>
      <c r="AP10" s="54">
        <v>1</v>
      </c>
      <c r="AQ10" s="54">
        <v>1</v>
      </c>
      <c r="AR10" s="54">
        <v>1</v>
      </c>
      <c r="AS10" s="54">
        <v>0</v>
      </c>
      <c r="AT10" s="54">
        <v>1</v>
      </c>
      <c r="AU10">
        <f t="shared" si="17"/>
        <v>36.160526315789497</v>
      </c>
      <c r="AV10">
        <f t="shared" si="18"/>
        <v>12.935789473684213</v>
      </c>
      <c r="AW10" s="54">
        <f t="shared" si="19"/>
        <v>14.208421052631575</v>
      </c>
      <c r="AX10">
        <f t="shared" si="20"/>
        <v>13.355263157894733</v>
      </c>
      <c r="AY10" s="54">
        <v>1</v>
      </c>
      <c r="AZ10" s="54">
        <v>1</v>
      </c>
      <c r="BA10" s="54">
        <v>1</v>
      </c>
      <c r="BB10">
        <v>5</v>
      </c>
      <c r="BG10">
        <f t="shared" si="5"/>
        <v>52.631578947368418</v>
      </c>
      <c r="BH10" s="11">
        <f t="shared" si="21"/>
        <v>6.597222222222223E-5</v>
      </c>
    </row>
    <row r="11" spans="1:67" ht="80" x14ac:dyDescent="0.2">
      <c r="A11" s="3">
        <v>8</v>
      </c>
      <c r="B11" s="18" t="s">
        <v>1529</v>
      </c>
      <c r="C11" s="3" t="s">
        <v>192</v>
      </c>
      <c r="D11">
        <v>1</v>
      </c>
      <c r="E11">
        <v>1</v>
      </c>
      <c r="F11">
        <f t="shared" si="6"/>
        <v>1</v>
      </c>
      <c r="G11">
        <f t="shared" si="7"/>
        <v>25</v>
      </c>
      <c r="H11">
        <f t="shared" si="8"/>
        <v>25</v>
      </c>
      <c r="I11" s="54">
        <f t="shared" si="9"/>
        <v>147</v>
      </c>
      <c r="J11">
        <v>47</v>
      </c>
      <c r="K11">
        <f t="shared" si="10"/>
        <v>1.88</v>
      </c>
      <c r="L11">
        <f t="shared" si="11"/>
        <v>145</v>
      </c>
      <c r="M11" s="2">
        <f t="shared" si="12"/>
        <v>5.8</v>
      </c>
      <c r="N11">
        <v>1</v>
      </c>
      <c r="O11">
        <v>1</v>
      </c>
      <c r="P11">
        <v>1</v>
      </c>
      <c r="Q11">
        <v>0</v>
      </c>
      <c r="R11" s="54">
        <v>1</v>
      </c>
      <c r="S11">
        <v>1</v>
      </c>
      <c r="T11">
        <f t="shared" si="13"/>
        <v>0</v>
      </c>
      <c r="U11">
        <v>1</v>
      </c>
      <c r="V11">
        <v>1</v>
      </c>
      <c r="W11">
        <f t="shared" si="3"/>
        <v>0</v>
      </c>
      <c r="X11">
        <f t="shared" si="4"/>
        <v>1</v>
      </c>
      <c r="Y11" s="54">
        <v>1</v>
      </c>
      <c r="Z11" s="54">
        <v>1</v>
      </c>
      <c r="AA11" s="54">
        <v>1</v>
      </c>
      <c r="AB11" s="54">
        <v>1</v>
      </c>
      <c r="AC11" s="54">
        <v>1</v>
      </c>
      <c r="AD11" s="54">
        <v>1</v>
      </c>
      <c r="AE11" s="54">
        <v>1</v>
      </c>
      <c r="AF11">
        <f t="shared" si="14"/>
        <v>2</v>
      </c>
      <c r="AG11" s="54">
        <v>1</v>
      </c>
      <c r="AH11">
        <f t="shared" si="15"/>
        <v>1</v>
      </c>
      <c r="AI11" s="54">
        <v>1</v>
      </c>
      <c r="AJ11" s="54">
        <v>1</v>
      </c>
      <c r="AK11">
        <f t="shared" si="16"/>
        <v>1</v>
      </c>
      <c r="AL11" s="54">
        <v>1</v>
      </c>
      <c r="AM11" s="54">
        <v>1</v>
      </c>
      <c r="AN11" s="54">
        <v>1</v>
      </c>
      <c r="AO11" s="54">
        <v>1</v>
      </c>
      <c r="AP11" s="54">
        <v>1</v>
      </c>
      <c r="AQ11" s="54">
        <v>1</v>
      </c>
      <c r="AR11" s="54">
        <v>1</v>
      </c>
      <c r="AS11" s="54">
        <v>1</v>
      </c>
      <c r="AT11" s="54">
        <v>1</v>
      </c>
      <c r="AU11">
        <f t="shared" si="17"/>
        <v>22.412000000000038</v>
      </c>
      <c r="AV11">
        <f t="shared" si="18"/>
        <v>16.344000000000001</v>
      </c>
      <c r="AW11" s="54">
        <f t="shared" si="19"/>
        <v>17.119999999999994</v>
      </c>
      <c r="AX11">
        <f t="shared" si="20"/>
        <v>18.387999999999998</v>
      </c>
      <c r="AY11" s="54">
        <v>1</v>
      </c>
      <c r="AZ11" s="54">
        <v>1</v>
      </c>
      <c r="BA11" s="54">
        <v>1</v>
      </c>
      <c r="BB11">
        <v>9</v>
      </c>
      <c r="BG11">
        <f t="shared" si="5"/>
        <v>80</v>
      </c>
      <c r="BH11" s="11">
        <f t="shared" si="21"/>
        <v>8.6805555555555545E-5</v>
      </c>
    </row>
    <row r="12" spans="1:67" ht="64" x14ac:dyDescent="0.2">
      <c r="A12" s="3">
        <v>9</v>
      </c>
      <c r="B12" s="18" t="s">
        <v>1605</v>
      </c>
      <c r="C12" s="3" t="s">
        <v>204</v>
      </c>
      <c r="D12">
        <v>1</v>
      </c>
      <c r="E12">
        <v>1</v>
      </c>
      <c r="F12">
        <f t="shared" si="6"/>
        <v>1</v>
      </c>
      <c r="G12">
        <f t="shared" si="7"/>
        <v>24</v>
      </c>
      <c r="H12">
        <f t="shared" si="8"/>
        <v>24</v>
      </c>
      <c r="I12" s="54">
        <f t="shared" si="9"/>
        <v>128</v>
      </c>
      <c r="J12">
        <v>41</v>
      </c>
      <c r="K12">
        <f t="shared" si="10"/>
        <v>1.7083333333333333</v>
      </c>
      <c r="L12">
        <f t="shared" si="11"/>
        <v>124</v>
      </c>
      <c r="M12" s="2">
        <f t="shared" si="12"/>
        <v>5.166666666666667</v>
      </c>
      <c r="N12">
        <v>0</v>
      </c>
      <c r="O12">
        <v>0</v>
      </c>
      <c r="P12">
        <v>0</v>
      </c>
      <c r="Q12">
        <v>0</v>
      </c>
      <c r="R12" s="54">
        <v>1</v>
      </c>
      <c r="S12">
        <v>1</v>
      </c>
      <c r="T12">
        <f t="shared" si="13"/>
        <v>0</v>
      </c>
      <c r="U12">
        <v>1</v>
      </c>
      <c r="V12">
        <v>1</v>
      </c>
      <c r="W12">
        <f t="shared" si="3"/>
        <v>0</v>
      </c>
      <c r="X12">
        <f t="shared" si="4"/>
        <v>1</v>
      </c>
      <c r="Y12" s="54">
        <v>1</v>
      </c>
      <c r="Z12" s="54">
        <v>1</v>
      </c>
      <c r="AA12">
        <v>0</v>
      </c>
      <c r="AB12" s="54">
        <v>1</v>
      </c>
      <c r="AC12" s="54">
        <v>1</v>
      </c>
      <c r="AD12" s="54">
        <v>1</v>
      </c>
      <c r="AE12" s="54">
        <v>1</v>
      </c>
      <c r="AF12">
        <f t="shared" si="14"/>
        <v>4</v>
      </c>
      <c r="AG12" s="54">
        <v>1</v>
      </c>
      <c r="AH12">
        <f t="shared" si="15"/>
        <v>0</v>
      </c>
      <c r="AI12" s="54">
        <v>1</v>
      </c>
      <c r="AJ12" s="54">
        <v>1</v>
      </c>
      <c r="AK12">
        <f t="shared" si="16"/>
        <v>1</v>
      </c>
      <c r="AL12" s="54">
        <v>1</v>
      </c>
      <c r="AM12" s="54">
        <v>1</v>
      </c>
      <c r="AN12" s="54">
        <v>1</v>
      </c>
      <c r="AO12" s="54">
        <v>0</v>
      </c>
      <c r="AP12" s="54">
        <v>1</v>
      </c>
      <c r="AQ12" s="54">
        <v>1</v>
      </c>
      <c r="AR12" s="54">
        <v>1</v>
      </c>
      <c r="AS12" s="54">
        <v>1</v>
      </c>
      <c r="AT12" s="54">
        <v>1</v>
      </c>
      <c r="AU12">
        <f t="shared" si="17"/>
        <v>37.950000000000031</v>
      </c>
      <c r="AV12">
        <f t="shared" si="18"/>
        <v>13.928333333333335</v>
      </c>
      <c r="AW12" s="54">
        <f t="shared" si="19"/>
        <v>13.346666666666668</v>
      </c>
      <c r="AX12">
        <f t="shared" si="20"/>
        <v>14.905000000000001</v>
      </c>
      <c r="AY12" s="54">
        <v>1</v>
      </c>
      <c r="AZ12" s="54">
        <v>1</v>
      </c>
      <c r="BA12" s="54">
        <v>1</v>
      </c>
      <c r="BB12">
        <v>5</v>
      </c>
      <c r="BG12">
        <f t="shared" si="5"/>
        <v>166.66666666666666</v>
      </c>
      <c r="BH12" s="11">
        <f t="shared" si="21"/>
        <v>8.3333333333333331E-5</v>
      </c>
    </row>
    <row r="13" spans="1:67" ht="48" x14ac:dyDescent="0.2">
      <c r="A13" s="3">
        <v>10</v>
      </c>
      <c r="B13" s="18" t="s">
        <v>1606</v>
      </c>
      <c r="C13" s="3" t="s">
        <v>204</v>
      </c>
      <c r="D13">
        <v>1</v>
      </c>
      <c r="E13">
        <v>1</v>
      </c>
      <c r="F13">
        <f t="shared" si="6"/>
        <v>1</v>
      </c>
      <c r="G13">
        <f t="shared" si="7"/>
        <v>21</v>
      </c>
      <c r="H13">
        <f t="shared" si="8"/>
        <v>21</v>
      </c>
      <c r="I13" s="54">
        <f t="shared" si="9"/>
        <v>102</v>
      </c>
      <c r="J13">
        <v>33</v>
      </c>
      <c r="K13">
        <f t="shared" si="10"/>
        <v>1.5714285714285714</v>
      </c>
      <c r="L13">
        <f t="shared" si="11"/>
        <v>100</v>
      </c>
      <c r="M13" s="2">
        <f t="shared" si="12"/>
        <v>4.7619047619047619</v>
      </c>
      <c r="N13">
        <v>0</v>
      </c>
      <c r="O13">
        <v>1</v>
      </c>
      <c r="P13">
        <v>1</v>
      </c>
      <c r="Q13">
        <v>1</v>
      </c>
      <c r="R13" s="54">
        <v>1</v>
      </c>
      <c r="S13">
        <v>1</v>
      </c>
      <c r="T13">
        <f t="shared" si="13"/>
        <v>1</v>
      </c>
      <c r="U13">
        <v>1</v>
      </c>
      <c r="V13">
        <v>1</v>
      </c>
      <c r="W13">
        <f t="shared" si="3"/>
        <v>1</v>
      </c>
      <c r="X13">
        <f t="shared" si="4"/>
        <v>1</v>
      </c>
      <c r="Y13" s="54">
        <v>0</v>
      </c>
      <c r="Z13" s="54">
        <v>1</v>
      </c>
      <c r="AA13" s="54">
        <v>1</v>
      </c>
      <c r="AB13" s="54">
        <v>1</v>
      </c>
      <c r="AC13" s="54">
        <v>1</v>
      </c>
      <c r="AD13" s="54">
        <v>1</v>
      </c>
      <c r="AE13" s="54">
        <v>1</v>
      </c>
      <c r="AF13">
        <f t="shared" si="14"/>
        <v>2</v>
      </c>
      <c r="AG13" s="54">
        <v>0</v>
      </c>
      <c r="AH13">
        <f t="shared" si="15"/>
        <v>1</v>
      </c>
      <c r="AI13" s="54">
        <v>1</v>
      </c>
      <c r="AJ13" s="54">
        <v>1</v>
      </c>
      <c r="AK13">
        <f t="shared" si="16"/>
        <v>1</v>
      </c>
      <c r="AL13" s="54">
        <v>1</v>
      </c>
      <c r="AM13" s="54">
        <v>1</v>
      </c>
      <c r="AN13" s="54">
        <v>1</v>
      </c>
      <c r="AO13" s="54">
        <v>1</v>
      </c>
      <c r="AP13" s="54">
        <v>1</v>
      </c>
      <c r="AQ13" s="54">
        <v>1</v>
      </c>
      <c r="AR13" s="54">
        <v>1</v>
      </c>
      <c r="AS13" s="54">
        <v>1</v>
      </c>
      <c r="AT13" s="54">
        <v>1</v>
      </c>
      <c r="AU13">
        <f t="shared" si="17"/>
        <v>52.577142857142888</v>
      </c>
      <c r="AV13">
        <f t="shared" si="18"/>
        <v>11.142857142857142</v>
      </c>
      <c r="AW13" s="54">
        <f t="shared" si="19"/>
        <v>10.790476190476188</v>
      </c>
      <c r="AX13">
        <f t="shared" si="20"/>
        <v>11.498571428571431</v>
      </c>
      <c r="AY13" s="54">
        <v>1</v>
      </c>
      <c r="AZ13" s="54">
        <v>1</v>
      </c>
      <c r="BA13" s="54">
        <v>1</v>
      </c>
      <c r="BB13">
        <v>5</v>
      </c>
      <c r="BG13">
        <f t="shared" si="5"/>
        <v>95.238095238095227</v>
      </c>
      <c r="BH13" s="11">
        <f t="shared" si="21"/>
        <v>7.2916666666666659E-5</v>
      </c>
    </row>
    <row r="14" spans="1:67" ht="64" x14ac:dyDescent="0.2">
      <c r="A14" s="3">
        <v>11</v>
      </c>
      <c r="B14" s="18" t="s">
        <v>1607</v>
      </c>
      <c r="C14" s="3" t="s">
        <v>204</v>
      </c>
      <c r="D14">
        <v>1</v>
      </c>
      <c r="E14">
        <v>1</v>
      </c>
      <c r="F14">
        <f t="shared" si="6"/>
        <v>1</v>
      </c>
      <c r="G14">
        <f t="shared" si="7"/>
        <v>23</v>
      </c>
      <c r="H14">
        <f t="shared" si="8"/>
        <v>23</v>
      </c>
      <c r="I14" s="54">
        <f t="shared" si="9"/>
        <v>113</v>
      </c>
      <c r="J14">
        <v>36</v>
      </c>
      <c r="K14">
        <f t="shared" si="10"/>
        <v>1.5652173913043479</v>
      </c>
      <c r="L14">
        <f t="shared" si="11"/>
        <v>111</v>
      </c>
      <c r="M14" s="2">
        <f t="shared" si="12"/>
        <v>4.8260869565217392</v>
      </c>
      <c r="N14">
        <v>0</v>
      </c>
      <c r="O14">
        <v>1</v>
      </c>
      <c r="P14">
        <v>1</v>
      </c>
      <c r="Q14">
        <v>1</v>
      </c>
      <c r="R14" s="54">
        <v>1</v>
      </c>
      <c r="S14">
        <v>1</v>
      </c>
      <c r="T14">
        <f t="shared" si="13"/>
        <v>1</v>
      </c>
      <c r="U14">
        <v>1</v>
      </c>
      <c r="V14">
        <v>1</v>
      </c>
      <c r="W14">
        <f t="shared" si="3"/>
        <v>1</v>
      </c>
      <c r="X14">
        <f t="shared" si="4"/>
        <v>1</v>
      </c>
      <c r="Y14" s="54">
        <v>0</v>
      </c>
      <c r="Z14" s="54">
        <v>1</v>
      </c>
      <c r="AA14" s="54">
        <v>1</v>
      </c>
      <c r="AB14" s="54">
        <v>1</v>
      </c>
      <c r="AC14" s="54">
        <v>1</v>
      </c>
      <c r="AD14" s="54">
        <v>1</v>
      </c>
      <c r="AE14" s="54">
        <v>1</v>
      </c>
      <c r="AF14">
        <f t="shared" si="14"/>
        <v>2</v>
      </c>
      <c r="AG14" s="54">
        <v>1</v>
      </c>
      <c r="AH14">
        <f t="shared" si="15"/>
        <v>1</v>
      </c>
      <c r="AI14" s="54">
        <v>1</v>
      </c>
      <c r="AJ14" s="54">
        <v>1</v>
      </c>
      <c r="AK14">
        <f t="shared" si="16"/>
        <v>1</v>
      </c>
      <c r="AL14" s="54">
        <v>1</v>
      </c>
      <c r="AM14" s="54">
        <v>1</v>
      </c>
      <c r="AN14" s="54">
        <v>0</v>
      </c>
      <c r="AO14" s="54">
        <v>1</v>
      </c>
      <c r="AP14" s="54">
        <v>1</v>
      </c>
      <c r="AQ14" s="54">
        <v>1</v>
      </c>
      <c r="AR14" s="54">
        <v>1</v>
      </c>
      <c r="AS14" s="54">
        <v>1</v>
      </c>
      <c r="AT14" s="54">
        <v>1</v>
      </c>
      <c r="AU14">
        <f t="shared" si="17"/>
        <v>51.072608695652178</v>
      </c>
      <c r="AV14">
        <f t="shared" si="18"/>
        <v>11.849565217391305</v>
      </c>
      <c r="AW14" s="54">
        <f t="shared" si="19"/>
        <v>11.290434782608695</v>
      </c>
      <c r="AX14">
        <f t="shared" si="20"/>
        <v>12.80086956521739</v>
      </c>
      <c r="AY14" s="54">
        <v>1</v>
      </c>
      <c r="AZ14" s="54">
        <v>1</v>
      </c>
      <c r="BA14" s="54">
        <v>1</v>
      </c>
      <c r="BB14">
        <v>5</v>
      </c>
      <c r="BG14">
        <f t="shared" si="5"/>
        <v>86.956521739130437</v>
      </c>
      <c r="BH14" s="11">
        <f t="shared" si="21"/>
        <v>7.9861111111111116E-5</v>
      </c>
    </row>
    <row r="15" spans="1:67" ht="112" x14ac:dyDescent="0.2">
      <c r="A15" s="3">
        <v>12</v>
      </c>
      <c r="B15" s="19" t="s">
        <v>1549</v>
      </c>
      <c r="C15" s="3" t="s">
        <v>204</v>
      </c>
      <c r="D15">
        <v>1</v>
      </c>
      <c r="E15">
        <v>1</v>
      </c>
      <c r="F15">
        <f t="shared" si="6"/>
        <v>1</v>
      </c>
      <c r="G15">
        <f t="shared" si="7"/>
        <v>47</v>
      </c>
      <c r="H15">
        <f t="shared" si="8"/>
        <v>47</v>
      </c>
      <c r="I15" s="54">
        <f t="shared" si="9"/>
        <v>232</v>
      </c>
      <c r="J15">
        <v>79</v>
      </c>
      <c r="K15">
        <f t="shared" si="10"/>
        <v>1.6808510638297873</v>
      </c>
      <c r="L15">
        <f t="shared" si="11"/>
        <v>228</v>
      </c>
      <c r="M15" s="2">
        <f t="shared" si="12"/>
        <v>4.8510638297872344</v>
      </c>
      <c r="N15">
        <v>1</v>
      </c>
      <c r="O15">
        <v>1</v>
      </c>
      <c r="P15">
        <v>1</v>
      </c>
      <c r="Q15">
        <v>1</v>
      </c>
      <c r="R15" s="54">
        <v>1</v>
      </c>
      <c r="S15">
        <v>1</v>
      </c>
      <c r="T15">
        <f t="shared" si="13"/>
        <v>1</v>
      </c>
      <c r="U15">
        <v>1</v>
      </c>
      <c r="V15">
        <v>1</v>
      </c>
      <c r="W15">
        <f t="shared" si="3"/>
        <v>1</v>
      </c>
      <c r="X15">
        <f t="shared" si="4"/>
        <v>1</v>
      </c>
      <c r="Y15" s="54">
        <v>0</v>
      </c>
      <c r="Z15" s="54">
        <v>1</v>
      </c>
      <c r="AA15" s="54">
        <v>1</v>
      </c>
      <c r="AB15" s="54">
        <v>1</v>
      </c>
      <c r="AC15" s="54">
        <v>1</v>
      </c>
      <c r="AD15" s="54">
        <v>1</v>
      </c>
      <c r="AE15" s="54">
        <v>1</v>
      </c>
      <c r="AF15">
        <f t="shared" si="14"/>
        <v>4</v>
      </c>
      <c r="AG15" s="54">
        <v>1</v>
      </c>
      <c r="AH15">
        <f t="shared" si="15"/>
        <v>1</v>
      </c>
      <c r="AI15" s="54">
        <v>0</v>
      </c>
      <c r="AJ15" s="54">
        <v>1</v>
      </c>
      <c r="AK15">
        <f t="shared" si="16"/>
        <v>1</v>
      </c>
      <c r="AL15" s="54">
        <v>1</v>
      </c>
      <c r="AM15" s="54">
        <v>1</v>
      </c>
      <c r="AN15" s="54">
        <v>1</v>
      </c>
      <c r="AO15" s="54">
        <v>1</v>
      </c>
      <c r="AP15" s="54">
        <v>1</v>
      </c>
      <c r="AQ15" s="54">
        <v>1</v>
      </c>
      <c r="AR15" s="54">
        <v>1</v>
      </c>
      <c r="AS15" s="54">
        <v>1</v>
      </c>
      <c r="AT15" s="54">
        <v>1</v>
      </c>
      <c r="AU15">
        <f t="shared" si="17"/>
        <v>16.930000000000021</v>
      </c>
      <c r="AV15">
        <f t="shared" si="18"/>
        <v>22.574042553191493</v>
      </c>
      <c r="AW15" s="54">
        <f t="shared" si="19"/>
        <v>12.094468085106385</v>
      </c>
      <c r="AX15">
        <f t="shared" si="20"/>
        <v>24.918510638297874</v>
      </c>
      <c r="AY15" s="54">
        <v>1</v>
      </c>
      <c r="AZ15" s="54">
        <v>1</v>
      </c>
      <c r="BA15" s="54">
        <v>1</v>
      </c>
      <c r="BB15">
        <v>9</v>
      </c>
      <c r="BG15">
        <f t="shared" si="5"/>
        <v>85.106382978723403</v>
      </c>
      <c r="BH15" s="11">
        <f t="shared" si="21"/>
        <v>1.6319444444444443E-4</v>
      </c>
    </row>
    <row r="16" spans="1:67" ht="80" x14ac:dyDescent="0.2">
      <c r="A16" s="3" t="s">
        <v>154</v>
      </c>
      <c r="B16" s="18" t="s">
        <v>1608</v>
      </c>
      <c r="C16" s="3" t="s">
        <v>204</v>
      </c>
      <c r="D16">
        <v>1</v>
      </c>
      <c r="E16">
        <v>1</v>
      </c>
      <c r="F16">
        <f t="shared" si="6"/>
        <v>1</v>
      </c>
      <c r="G16">
        <f t="shared" si="7"/>
        <v>25</v>
      </c>
      <c r="H16">
        <f t="shared" si="8"/>
        <v>25</v>
      </c>
      <c r="I16" s="54">
        <f t="shared" si="9"/>
        <v>147</v>
      </c>
      <c r="J16">
        <v>49</v>
      </c>
      <c r="K16">
        <f t="shared" si="10"/>
        <v>1.96</v>
      </c>
      <c r="L16">
        <f t="shared" si="11"/>
        <v>144</v>
      </c>
      <c r="M16" s="2">
        <f t="shared" si="12"/>
        <v>5.76</v>
      </c>
      <c r="N16">
        <v>0</v>
      </c>
      <c r="O16">
        <v>1</v>
      </c>
      <c r="P16">
        <v>1</v>
      </c>
      <c r="Q16">
        <v>1</v>
      </c>
      <c r="R16" s="54">
        <v>0</v>
      </c>
      <c r="S16">
        <v>1</v>
      </c>
      <c r="T16">
        <f t="shared" si="13"/>
        <v>0</v>
      </c>
      <c r="U16">
        <v>1</v>
      </c>
      <c r="V16">
        <v>1</v>
      </c>
      <c r="W16">
        <f t="shared" si="3"/>
        <v>0</v>
      </c>
      <c r="X16">
        <f t="shared" si="4"/>
        <v>1</v>
      </c>
      <c r="Y16" s="54">
        <v>0</v>
      </c>
      <c r="Z16" s="54">
        <v>1</v>
      </c>
      <c r="AA16" s="54">
        <v>1</v>
      </c>
      <c r="AB16" s="54">
        <v>1</v>
      </c>
      <c r="AC16" s="54">
        <v>1</v>
      </c>
      <c r="AD16" s="54">
        <v>1</v>
      </c>
      <c r="AE16" s="54">
        <v>1</v>
      </c>
      <c r="AF16">
        <f t="shared" si="14"/>
        <v>3</v>
      </c>
      <c r="AG16" s="54">
        <v>1</v>
      </c>
      <c r="AH16">
        <f t="shared" si="15"/>
        <v>1</v>
      </c>
      <c r="AI16" s="54">
        <v>1</v>
      </c>
      <c r="AJ16" s="54">
        <v>1</v>
      </c>
      <c r="AK16">
        <f t="shared" si="16"/>
        <v>1</v>
      </c>
      <c r="AL16" s="54">
        <v>1</v>
      </c>
      <c r="AM16" s="54">
        <v>1</v>
      </c>
      <c r="AN16" s="54">
        <v>1</v>
      </c>
      <c r="AO16" s="54">
        <v>1</v>
      </c>
      <c r="AP16" s="54">
        <v>1</v>
      </c>
      <c r="AQ16" s="54">
        <v>1</v>
      </c>
      <c r="AR16" s="54">
        <v>1</v>
      </c>
      <c r="AS16" s="54">
        <v>1</v>
      </c>
      <c r="AT16" s="54">
        <v>1</v>
      </c>
      <c r="AU16">
        <f t="shared" si="17"/>
        <v>15.644000000000037</v>
      </c>
      <c r="AV16">
        <f t="shared" si="18"/>
        <v>17.288</v>
      </c>
      <c r="AW16" s="54">
        <f t="shared" si="19"/>
        <v>16.884800000000002</v>
      </c>
      <c r="AX16">
        <f t="shared" si="20"/>
        <v>18.199599999999997</v>
      </c>
      <c r="AY16" s="54">
        <v>1</v>
      </c>
      <c r="AZ16" s="54">
        <v>1</v>
      </c>
      <c r="BA16" s="54">
        <v>1</v>
      </c>
      <c r="BB16">
        <v>8</v>
      </c>
      <c r="BG16">
        <f t="shared" si="5"/>
        <v>120</v>
      </c>
      <c r="BH16" s="11">
        <f t="shared" si="21"/>
        <v>8.6805555555555545E-5</v>
      </c>
    </row>
    <row r="17" spans="1:60" ht="48" x14ac:dyDescent="0.2">
      <c r="A17" s="3" t="s">
        <v>155</v>
      </c>
      <c r="B17" s="18" t="s">
        <v>1534</v>
      </c>
      <c r="D17">
        <v>1</v>
      </c>
      <c r="E17">
        <v>1</v>
      </c>
      <c r="F17">
        <f t="shared" si="6"/>
        <v>1</v>
      </c>
      <c r="G17">
        <f t="shared" si="7"/>
        <v>18</v>
      </c>
      <c r="H17">
        <f t="shared" si="8"/>
        <v>18</v>
      </c>
      <c r="I17" s="54">
        <f t="shared" si="9"/>
        <v>86</v>
      </c>
      <c r="J17">
        <v>28</v>
      </c>
      <c r="K17">
        <f t="shared" si="10"/>
        <v>1.5555555555555556</v>
      </c>
      <c r="L17">
        <f t="shared" si="11"/>
        <v>85</v>
      </c>
      <c r="M17" s="2">
        <f t="shared" si="12"/>
        <v>4.7222222222222223</v>
      </c>
      <c r="N17">
        <v>0</v>
      </c>
      <c r="O17">
        <v>1</v>
      </c>
      <c r="P17">
        <v>1</v>
      </c>
      <c r="Q17">
        <v>0</v>
      </c>
      <c r="R17" s="54">
        <v>1</v>
      </c>
      <c r="S17">
        <v>1</v>
      </c>
      <c r="T17">
        <f t="shared" si="13"/>
        <v>0</v>
      </c>
      <c r="U17">
        <v>1</v>
      </c>
      <c r="V17">
        <v>1</v>
      </c>
      <c r="W17">
        <f t="shared" si="3"/>
        <v>0</v>
      </c>
      <c r="X17">
        <f t="shared" si="4"/>
        <v>1</v>
      </c>
      <c r="Y17" s="54">
        <v>0</v>
      </c>
      <c r="Z17" s="54">
        <v>1</v>
      </c>
      <c r="AA17" s="54">
        <v>1</v>
      </c>
      <c r="AB17" s="54">
        <v>1</v>
      </c>
      <c r="AC17" s="54">
        <v>1</v>
      </c>
      <c r="AD17" s="54">
        <v>1</v>
      </c>
      <c r="AE17" s="54">
        <v>1</v>
      </c>
      <c r="AF17">
        <f t="shared" si="14"/>
        <v>1</v>
      </c>
      <c r="AG17" s="54">
        <v>1</v>
      </c>
      <c r="AH17">
        <f t="shared" si="15"/>
        <v>1</v>
      </c>
      <c r="AI17" s="54">
        <v>1</v>
      </c>
      <c r="AJ17" s="54">
        <v>1</v>
      </c>
      <c r="AK17">
        <f t="shared" si="16"/>
        <v>1</v>
      </c>
      <c r="AL17" s="54">
        <v>1</v>
      </c>
      <c r="AM17" s="54">
        <v>1</v>
      </c>
      <c r="AN17" s="54">
        <v>1</v>
      </c>
      <c r="AO17" s="54">
        <v>0</v>
      </c>
      <c r="AP17" s="54">
        <v>1</v>
      </c>
      <c r="AQ17" s="54">
        <v>1</v>
      </c>
      <c r="AR17" s="54">
        <v>1</v>
      </c>
      <c r="AS17" s="54">
        <v>1</v>
      </c>
      <c r="AT17" s="54">
        <v>0</v>
      </c>
      <c r="AU17">
        <f t="shared" si="17"/>
        <v>56.965000000000018</v>
      </c>
      <c r="AV17">
        <f t="shared" si="18"/>
        <v>9.7855555555555576</v>
      </c>
      <c r="AW17" s="54">
        <f t="shared" si="19"/>
        <v>10.322222222222219</v>
      </c>
      <c r="AX17">
        <f t="shared" si="20"/>
        <v>9.8116666666666674</v>
      </c>
      <c r="AY17" s="54">
        <v>1</v>
      </c>
      <c r="AZ17" s="54">
        <v>1</v>
      </c>
      <c r="BA17" s="54">
        <v>1</v>
      </c>
      <c r="BB17">
        <v>5</v>
      </c>
      <c r="BG17">
        <f t="shared" si="5"/>
        <v>55.55555555555555</v>
      </c>
      <c r="BH17" s="11">
        <f t="shared" si="21"/>
        <v>6.2500000000000001E-5</v>
      </c>
    </row>
    <row r="18" spans="1:60" ht="64" x14ac:dyDescent="0.2">
      <c r="A18" s="3" t="s">
        <v>156</v>
      </c>
      <c r="B18" s="18" t="s">
        <v>1535</v>
      </c>
      <c r="C18" s="3" t="s">
        <v>204</v>
      </c>
      <c r="D18">
        <v>1</v>
      </c>
      <c r="E18">
        <v>1</v>
      </c>
      <c r="F18">
        <f t="shared" si="6"/>
        <v>1</v>
      </c>
      <c r="G18">
        <f t="shared" si="7"/>
        <v>22</v>
      </c>
      <c r="H18">
        <f t="shared" si="8"/>
        <v>22</v>
      </c>
      <c r="I18" s="54">
        <f t="shared" si="9"/>
        <v>111</v>
      </c>
      <c r="J18">
        <v>40</v>
      </c>
      <c r="K18">
        <f t="shared" si="10"/>
        <v>1.8181818181818181</v>
      </c>
      <c r="L18">
        <f t="shared" si="11"/>
        <v>109</v>
      </c>
      <c r="M18" s="2">
        <f t="shared" si="12"/>
        <v>4.9545454545454541</v>
      </c>
      <c r="N18">
        <v>0</v>
      </c>
      <c r="O18">
        <v>0</v>
      </c>
      <c r="P18">
        <v>0</v>
      </c>
      <c r="Q18">
        <v>1</v>
      </c>
      <c r="R18" s="54">
        <v>1</v>
      </c>
      <c r="S18">
        <v>1</v>
      </c>
      <c r="T18">
        <f t="shared" si="13"/>
        <v>1</v>
      </c>
      <c r="U18">
        <v>1</v>
      </c>
      <c r="V18">
        <v>1</v>
      </c>
      <c r="W18">
        <f t="shared" si="3"/>
        <v>0</v>
      </c>
      <c r="X18">
        <f t="shared" si="4"/>
        <v>1</v>
      </c>
      <c r="Y18" s="54">
        <v>0</v>
      </c>
      <c r="Z18" s="54">
        <v>1</v>
      </c>
      <c r="AA18">
        <v>0</v>
      </c>
      <c r="AB18" s="54">
        <v>1</v>
      </c>
      <c r="AC18" s="54">
        <v>1</v>
      </c>
      <c r="AD18" s="54">
        <v>1</v>
      </c>
      <c r="AE18" s="54">
        <v>1</v>
      </c>
      <c r="AF18">
        <f t="shared" si="14"/>
        <v>2</v>
      </c>
      <c r="AG18" s="54">
        <v>0</v>
      </c>
      <c r="AH18">
        <f t="shared" si="15"/>
        <v>1</v>
      </c>
      <c r="AI18" s="54">
        <v>1</v>
      </c>
      <c r="AJ18" s="54">
        <v>1</v>
      </c>
      <c r="AK18">
        <f t="shared" si="16"/>
        <v>1</v>
      </c>
      <c r="AL18" s="54">
        <v>1</v>
      </c>
      <c r="AM18" s="54">
        <v>1</v>
      </c>
      <c r="AN18" s="54">
        <v>1</v>
      </c>
      <c r="AO18" s="54">
        <v>1</v>
      </c>
      <c r="AP18" s="54">
        <v>1</v>
      </c>
      <c r="AQ18" s="54">
        <v>1</v>
      </c>
      <c r="AR18" s="54">
        <v>1</v>
      </c>
      <c r="AS18" s="54">
        <v>1</v>
      </c>
      <c r="AT18" s="54">
        <v>1</v>
      </c>
      <c r="AU18">
        <f t="shared" si="17"/>
        <v>30.686818181818197</v>
      </c>
      <c r="AV18">
        <f t="shared" si="18"/>
        <v>14.444545454545459</v>
      </c>
      <c r="AW18" s="54">
        <f t="shared" si="19"/>
        <v>11.987272727272728</v>
      </c>
      <c r="AX18">
        <f t="shared" si="20"/>
        <v>12.905909090909084</v>
      </c>
      <c r="AY18" s="54">
        <v>1</v>
      </c>
      <c r="AZ18" s="54">
        <v>1</v>
      </c>
      <c r="BA18" s="54">
        <v>1</v>
      </c>
      <c r="BB18">
        <v>3</v>
      </c>
      <c r="BG18">
        <f t="shared" si="5"/>
        <v>90.909090909090907</v>
      </c>
      <c r="BH18" s="11">
        <f t="shared" si="21"/>
        <v>7.6388888888888887E-5</v>
      </c>
    </row>
    <row r="19" spans="1:60" ht="96" x14ac:dyDescent="0.2">
      <c r="A19" s="3">
        <v>14</v>
      </c>
      <c r="B19" s="18" t="s">
        <v>1609</v>
      </c>
      <c r="C19" s="3" t="s">
        <v>204</v>
      </c>
      <c r="D19">
        <v>1</v>
      </c>
      <c r="E19">
        <v>1</v>
      </c>
      <c r="F19">
        <f t="shared" si="6"/>
        <v>1</v>
      </c>
      <c r="G19">
        <f t="shared" si="7"/>
        <v>28</v>
      </c>
      <c r="H19">
        <f t="shared" si="8"/>
        <v>28</v>
      </c>
      <c r="I19" s="54">
        <f t="shared" si="9"/>
        <v>181</v>
      </c>
      <c r="J19">
        <v>60</v>
      </c>
      <c r="K19">
        <f t="shared" si="10"/>
        <v>2.1428571428571428</v>
      </c>
      <c r="L19">
        <f t="shared" si="11"/>
        <v>178</v>
      </c>
      <c r="M19" s="2">
        <f t="shared" si="12"/>
        <v>6.3571428571428568</v>
      </c>
      <c r="N19">
        <v>0</v>
      </c>
      <c r="O19">
        <v>1</v>
      </c>
      <c r="P19">
        <v>0</v>
      </c>
      <c r="Q19">
        <v>0</v>
      </c>
      <c r="R19" s="54">
        <v>0</v>
      </c>
      <c r="S19">
        <v>1</v>
      </c>
      <c r="T19">
        <f t="shared" si="13"/>
        <v>0</v>
      </c>
      <c r="U19">
        <v>1</v>
      </c>
      <c r="V19">
        <v>1</v>
      </c>
      <c r="W19">
        <f t="shared" si="3"/>
        <v>0</v>
      </c>
      <c r="X19">
        <f t="shared" si="4"/>
        <v>1</v>
      </c>
      <c r="Y19" s="54">
        <v>1</v>
      </c>
      <c r="Z19" s="54">
        <v>0</v>
      </c>
      <c r="AA19" s="54">
        <v>1</v>
      </c>
      <c r="AB19" s="54">
        <v>1</v>
      </c>
      <c r="AC19" s="54">
        <v>1</v>
      </c>
      <c r="AD19" s="54">
        <v>1</v>
      </c>
      <c r="AE19" s="54">
        <v>1</v>
      </c>
      <c r="AF19">
        <f t="shared" si="14"/>
        <v>3</v>
      </c>
      <c r="AG19" s="54">
        <v>1</v>
      </c>
      <c r="AH19">
        <f t="shared" si="15"/>
        <v>1</v>
      </c>
      <c r="AI19" s="54">
        <v>1</v>
      </c>
      <c r="AJ19" s="54">
        <v>1</v>
      </c>
      <c r="AK19">
        <f t="shared" si="16"/>
        <v>1</v>
      </c>
      <c r="AL19" s="54">
        <v>1</v>
      </c>
      <c r="AM19" s="54">
        <v>1</v>
      </c>
      <c r="AN19" s="54">
        <v>1</v>
      </c>
      <c r="AO19" s="54">
        <v>1</v>
      </c>
      <c r="AP19" s="54">
        <v>1</v>
      </c>
      <c r="AQ19" s="54">
        <v>1</v>
      </c>
      <c r="AR19" s="54">
        <v>1</v>
      </c>
      <c r="AS19" s="54">
        <v>1</v>
      </c>
      <c r="AT19" s="54">
        <v>1</v>
      </c>
      <c r="AU19">
        <f t="shared" si="17"/>
        <v>-2.8707142857142678</v>
      </c>
      <c r="AV19">
        <f t="shared" si="18"/>
        <v>20.615714285714287</v>
      </c>
      <c r="AW19" s="54">
        <f t="shared" si="19"/>
        <v>20.522857142857138</v>
      </c>
      <c r="AX19">
        <f t="shared" si="20"/>
        <v>22.512142857142855</v>
      </c>
      <c r="AY19" s="54">
        <v>1</v>
      </c>
      <c r="AZ19" s="54">
        <v>1</v>
      </c>
      <c r="BA19" s="54">
        <v>1</v>
      </c>
      <c r="BB19">
        <v>9</v>
      </c>
      <c r="BG19">
        <f t="shared" si="5"/>
        <v>107.14285714285714</v>
      </c>
      <c r="BH19" s="11">
        <f t="shared" si="21"/>
        <v>9.722222222222223E-5</v>
      </c>
    </row>
    <row r="20" spans="1:60" ht="80" x14ac:dyDescent="0.2">
      <c r="A20" s="3">
        <v>15</v>
      </c>
      <c r="B20" s="18" t="s">
        <v>1537</v>
      </c>
      <c r="C20" s="3" t="s">
        <v>192</v>
      </c>
      <c r="D20">
        <v>1</v>
      </c>
      <c r="E20">
        <v>1</v>
      </c>
      <c r="F20">
        <f t="shared" si="6"/>
        <v>1</v>
      </c>
      <c r="G20">
        <f t="shared" si="7"/>
        <v>28</v>
      </c>
      <c r="H20">
        <f t="shared" si="8"/>
        <v>28</v>
      </c>
      <c r="I20" s="54">
        <f t="shared" si="9"/>
        <v>156</v>
      </c>
      <c r="J20">
        <v>54</v>
      </c>
      <c r="K20">
        <f t="shared" si="10"/>
        <v>1.9285714285714286</v>
      </c>
      <c r="L20">
        <f t="shared" si="11"/>
        <v>155</v>
      </c>
      <c r="M20" s="2">
        <f t="shared" si="12"/>
        <v>5.5357142857142856</v>
      </c>
      <c r="N20">
        <v>0</v>
      </c>
      <c r="O20">
        <v>1</v>
      </c>
      <c r="P20">
        <v>0</v>
      </c>
      <c r="Q20">
        <v>0</v>
      </c>
      <c r="R20" s="54">
        <v>1</v>
      </c>
      <c r="S20">
        <v>1</v>
      </c>
      <c r="T20">
        <f t="shared" si="13"/>
        <v>0</v>
      </c>
      <c r="U20">
        <v>1</v>
      </c>
      <c r="V20">
        <v>1</v>
      </c>
      <c r="W20">
        <f t="shared" si="3"/>
        <v>0</v>
      </c>
      <c r="X20">
        <f t="shared" si="4"/>
        <v>1</v>
      </c>
      <c r="Y20" s="54">
        <v>0</v>
      </c>
      <c r="Z20" s="54">
        <v>1</v>
      </c>
      <c r="AA20" s="54">
        <v>1</v>
      </c>
      <c r="AB20" s="54">
        <v>1</v>
      </c>
      <c r="AC20" s="54">
        <v>1</v>
      </c>
      <c r="AD20" s="54">
        <v>0</v>
      </c>
      <c r="AE20" s="54">
        <v>1</v>
      </c>
      <c r="AF20">
        <f t="shared" si="14"/>
        <v>1</v>
      </c>
      <c r="AG20" s="54">
        <v>1</v>
      </c>
      <c r="AH20">
        <f t="shared" si="15"/>
        <v>1</v>
      </c>
      <c r="AI20" s="54">
        <v>0</v>
      </c>
      <c r="AJ20" s="54">
        <v>1</v>
      </c>
      <c r="AK20">
        <f t="shared" si="16"/>
        <v>1</v>
      </c>
      <c r="AL20" s="54">
        <v>1</v>
      </c>
      <c r="AM20" s="54">
        <v>1</v>
      </c>
      <c r="AN20" s="54">
        <v>1</v>
      </c>
      <c r="AO20" s="54">
        <v>1</v>
      </c>
      <c r="AP20" s="54">
        <v>1</v>
      </c>
      <c r="AQ20" s="54">
        <v>1</v>
      </c>
      <c r="AR20" s="54">
        <v>1</v>
      </c>
      <c r="AS20" s="54">
        <v>1</v>
      </c>
      <c r="AT20" s="54">
        <v>1</v>
      </c>
      <c r="AU20">
        <f t="shared" si="17"/>
        <v>15.257857142857166</v>
      </c>
      <c r="AV20">
        <f t="shared" si="18"/>
        <v>18.087142857142862</v>
      </c>
      <c r="AW20" s="54">
        <f t="shared" si="19"/>
        <v>15.69285714285714</v>
      </c>
      <c r="AX20">
        <f t="shared" si="20"/>
        <v>18.643214285714286</v>
      </c>
      <c r="AY20" s="54">
        <v>1</v>
      </c>
      <c r="AZ20" s="54">
        <v>1</v>
      </c>
      <c r="BA20" s="54">
        <v>1</v>
      </c>
      <c r="BB20">
        <v>14</v>
      </c>
      <c r="BG20">
        <f t="shared" si="5"/>
        <v>35.714285714285715</v>
      </c>
      <c r="BH20" s="11">
        <f t="shared" si="21"/>
        <v>9.722222222222223E-5</v>
      </c>
    </row>
    <row r="21" spans="1:60" ht="64" x14ac:dyDescent="0.2">
      <c r="A21" s="3">
        <v>16</v>
      </c>
      <c r="B21" s="19" t="s">
        <v>1610</v>
      </c>
      <c r="C21" s="3" t="s">
        <v>204</v>
      </c>
      <c r="D21">
        <v>1</v>
      </c>
      <c r="E21">
        <v>1</v>
      </c>
      <c r="F21">
        <f t="shared" si="6"/>
        <v>1</v>
      </c>
      <c r="G21">
        <f t="shared" si="7"/>
        <v>20</v>
      </c>
      <c r="H21">
        <f t="shared" si="8"/>
        <v>20</v>
      </c>
      <c r="I21" s="54">
        <f t="shared" si="9"/>
        <v>113</v>
      </c>
      <c r="J21">
        <v>35</v>
      </c>
      <c r="K21">
        <f t="shared" si="10"/>
        <v>1.75</v>
      </c>
      <c r="L21">
        <f t="shared" si="11"/>
        <v>110</v>
      </c>
      <c r="M21" s="2">
        <f t="shared" si="12"/>
        <v>5.5</v>
      </c>
      <c r="N21">
        <v>0</v>
      </c>
      <c r="O21">
        <v>1</v>
      </c>
      <c r="P21">
        <v>1</v>
      </c>
      <c r="Q21">
        <v>1</v>
      </c>
      <c r="R21" s="54">
        <v>1</v>
      </c>
      <c r="S21">
        <v>1</v>
      </c>
      <c r="T21">
        <f t="shared" si="13"/>
        <v>1</v>
      </c>
      <c r="U21">
        <v>1</v>
      </c>
      <c r="V21">
        <v>1</v>
      </c>
      <c r="W21">
        <f t="shared" si="3"/>
        <v>1</v>
      </c>
      <c r="X21">
        <f t="shared" si="4"/>
        <v>1</v>
      </c>
      <c r="Y21" s="54">
        <v>0</v>
      </c>
      <c r="Z21" s="54">
        <v>1</v>
      </c>
      <c r="AA21" s="54">
        <v>1</v>
      </c>
      <c r="AB21" s="54">
        <v>1</v>
      </c>
      <c r="AC21" s="54">
        <v>1</v>
      </c>
      <c r="AD21" s="54">
        <v>1</v>
      </c>
      <c r="AE21" s="54">
        <v>1</v>
      </c>
      <c r="AF21">
        <f t="shared" si="14"/>
        <v>3</v>
      </c>
      <c r="AG21" s="54">
        <v>0</v>
      </c>
      <c r="AH21">
        <f t="shared" si="15"/>
        <v>1</v>
      </c>
      <c r="AI21" s="54">
        <v>1</v>
      </c>
      <c r="AJ21" s="54">
        <v>1</v>
      </c>
      <c r="AK21">
        <f t="shared" si="16"/>
        <v>1</v>
      </c>
      <c r="AL21" s="54">
        <v>1</v>
      </c>
      <c r="AM21" s="54">
        <v>1</v>
      </c>
      <c r="AN21" s="54">
        <v>0</v>
      </c>
      <c r="AO21" s="54">
        <v>1</v>
      </c>
      <c r="AP21" s="54">
        <v>1</v>
      </c>
      <c r="AQ21" s="54">
        <v>1</v>
      </c>
      <c r="AR21" s="54">
        <v>1</v>
      </c>
      <c r="AS21" s="54">
        <v>1</v>
      </c>
      <c r="AT21" s="54">
        <v>1</v>
      </c>
      <c r="AU21">
        <f t="shared" si="17"/>
        <v>38.485000000000028</v>
      </c>
      <c r="AV21">
        <f t="shared" si="18"/>
        <v>12.860000000000003</v>
      </c>
      <c r="AW21" s="54">
        <f t="shared" si="19"/>
        <v>15.059999999999995</v>
      </c>
      <c r="AX21">
        <f t="shared" si="20"/>
        <v>14.475000000000001</v>
      </c>
      <c r="AY21" s="54">
        <v>1</v>
      </c>
      <c r="AZ21" s="54">
        <v>1</v>
      </c>
      <c r="BA21" s="54">
        <v>1</v>
      </c>
      <c r="BB21">
        <v>6</v>
      </c>
      <c r="BG21">
        <f t="shared" si="5"/>
        <v>150</v>
      </c>
      <c r="BH21" s="11">
        <f t="shared" si="21"/>
        <v>6.9444444444444444E-5</v>
      </c>
    </row>
    <row r="22" spans="1:60" ht="96" x14ac:dyDescent="0.2">
      <c r="A22" s="3" t="s">
        <v>189</v>
      </c>
      <c r="B22" s="18" t="s">
        <v>1619</v>
      </c>
      <c r="C22" s="3" t="s">
        <v>204</v>
      </c>
      <c r="D22">
        <v>1</v>
      </c>
      <c r="E22">
        <v>1</v>
      </c>
      <c r="F22">
        <v>1</v>
      </c>
      <c r="G22">
        <f t="shared" si="7"/>
        <v>34</v>
      </c>
      <c r="H22">
        <f t="shared" si="8"/>
        <v>34</v>
      </c>
      <c r="I22" s="54">
        <f t="shared" si="9"/>
        <v>190</v>
      </c>
      <c r="J22">
        <v>62</v>
      </c>
      <c r="K22">
        <f t="shared" si="10"/>
        <v>1.8235294117647058</v>
      </c>
      <c r="L22">
        <f t="shared" si="11"/>
        <v>187</v>
      </c>
      <c r="M22" s="2">
        <f t="shared" si="12"/>
        <v>5.5</v>
      </c>
      <c r="N22">
        <v>0</v>
      </c>
      <c r="O22">
        <v>1</v>
      </c>
      <c r="P22">
        <v>1</v>
      </c>
      <c r="Q22">
        <v>1</v>
      </c>
      <c r="R22" s="54">
        <v>1</v>
      </c>
      <c r="S22">
        <v>1</v>
      </c>
      <c r="T22">
        <f t="shared" si="13"/>
        <v>1</v>
      </c>
      <c r="U22">
        <v>1</v>
      </c>
      <c r="V22">
        <v>1</v>
      </c>
      <c r="W22">
        <f t="shared" si="3"/>
        <v>1</v>
      </c>
      <c r="X22">
        <f t="shared" si="4"/>
        <v>1</v>
      </c>
      <c r="Y22" s="54">
        <v>0</v>
      </c>
      <c r="Z22" s="54">
        <v>1</v>
      </c>
      <c r="AA22">
        <v>0</v>
      </c>
      <c r="AB22" s="54">
        <v>1</v>
      </c>
      <c r="AC22" s="54">
        <v>1</v>
      </c>
      <c r="AD22" s="54">
        <v>1</v>
      </c>
      <c r="AE22" s="54">
        <v>1</v>
      </c>
      <c r="AF22">
        <f t="shared" si="14"/>
        <v>3</v>
      </c>
      <c r="AG22" s="54">
        <v>0</v>
      </c>
      <c r="AH22">
        <f t="shared" si="15"/>
        <v>1</v>
      </c>
      <c r="AI22" s="54">
        <v>0</v>
      </c>
      <c r="AJ22" s="54">
        <v>1</v>
      </c>
      <c r="AK22">
        <f t="shared" si="16"/>
        <v>1</v>
      </c>
      <c r="AL22" s="54">
        <v>1</v>
      </c>
      <c r="AM22" s="54">
        <v>1</v>
      </c>
      <c r="AN22" s="54">
        <v>1</v>
      </c>
      <c r="AO22" s="54">
        <v>1</v>
      </c>
      <c r="AP22" s="54">
        <v>1</v>
      </c>
      <c r="AQ22" s="54">
        <v>1</v>
      </c>
      <c r="AR22" s="54">
        <v>1</v>
      </c>
      <c r="AS22" s="54">
        <v>1</v>
      </c>
      <c r="AT22" s="54">
        <v>1</v>
      </c>
      <c r="AU22">
        <f t="shared" si="17"/>
        <v>18.054411764705911</v>
      </c>
      <c r="AV22">
        <f t="shared" si="18"/>
        <v>19.187647058823533</v>
      </c>
      <c r="AW22" s="54">
        <f t="shared" si="19"/>
        <v>15.669411764705877</v>
      </c>
      <c r="AX22">
        <f t="shared" si="20"/>
        <v>21.475000000000001</v>
      </c>
      <c r="AY22" s="54">
        <v>1</v>
      </c>
      <c r="AZ22" s="54">
        <v>1</v>
      </c>
      <c r="BA22" s="54">
        <v>1</v>
      </c>
      <c r="BB22">
        <v>8</v>
      </c>
      <c r="BG22">
        <f t="shared" si="5"/>
        <v>88.235294117647058</v>
      </c>
      <c r="BH22" s="11">
        <f t="shared" si="21"/>
        <v>1.1805555555555556E-4</v>
      </c>
    </row>
    <row r="23" spans="1:60" ht="64" x14ac:dyDescent="0.2">
      <c r="A23" s="3" t="s">
        <v>190</v>
      </c>
      <c r="B23" s="18" t="s">
        <v>1620</v>
      </c>
      <c r="C23" s="3" t="s">
        <v>204</v>
      </c>
      <c r="D23">
        <v>1</v>
      </c>
      <c r="E23">
        <v>1</v>
      </c>
      <c r="F23">
        <f t="shared" si="6"/>
        <v>1</v>
      </c>
      <c r="G23">
        <f t="shared" si="7"/>
        <v>19</v>
      </c>
      <c r="H23">
        <f t="shared" si="8"/>
        <v>19</v>
      </c>
      <c r="I23" s="54">
        <f t="shared" si="9"/>
        <v>113</v>
      </c>
      <c r="J23">
        <v>35</v>
      </c>
      <c r="K23">
        <f t="shared" si="10"/>
        <v>1.8421052631578947</v>
      </c>
      <c r="L23">
        <f t="shared" si="11"/>
        <v>110</v>
      </c>
      <c r="M23" s="2">
        <f t="shared" si="12"/>
        <v>5.7894736842105265</v>
      </c>
      <c r="N23">
        <v>1</v>
      </c>
      <c r="O23">
        <v>1</v>
      </c>
      <c r="P23">
        <v>1</v>
      </c>
      <c r="Q23">
        <v>1</v>
      </c>
      <c r="R23" s="54">
        <v>1</v>
      </c>
      <c r="S23">
        <v>1</v>
      </c>
      <c r="T23">
        <f t="shared" si="13"/>
        <v>1</v>
      </c>
      <c r="U23">
        <v>1</v>
      </c>
      <c r="V23">
        <v>1</v>
      </c>
      <c r="W23">
        <f t="shared" si="3"/>
        <v>1</v>
      </c>
      <c r="X23">
        <f t="shared" si="4"/>
        <v>1</v>
      </c>
      <c r="Y23" s="54">
        <v>0</v>
      </c>
      <c r="Z23" s="54">
        <v>1</v>
      </c>
      <c r="AA23" s="54">
        <v>1</v>
      </c>
      <c r="AB23" s="54">
        <v>1</v>
      </c>
      <c r="AC23" s="54">
        <v>1</v>
      </c>
      <c r="AD23" s="54">
        <v>1</v>
      </c>
      <c r="AE23" s="54">
        <v>1</v>
      </c>
      <c r="AF23">
        <f t="shared" si="14"/>
        <v>3</v>
      </c>
      <c r="AG23" s="54">
        <v>1</v>
      </c>
      <c r="AH23">
        <f t="shared" si="15"/>
        <v>1</v>
      </c>
      <c r="AI23" s="54">
        <v>0</v>
      </c>
      <c r="AJ23" s="54">
        <v>1</v>
      </c>
      <c r="AK23">
        <f t="shared" si="16"/>
        <v>1</v>
      </c>
      <c r="AL23" s="54">
        <v>1</v>
      </c>
      <c r="AM23" s="54">
        <v>1</v>
      </c>
      <c r="AN23" s="54">
        <v>1</v>
      </c>
      <c r="AO23" s="54">
        <v>1</v>
      </c>
      <c r="AP23" s="54">
        <v>1</v>
      </c>
      <c r="AQ23" s="54">
        <v>1</v>
      </c>
      <c r="AR23" s="54">
        <v>1</v>
      </c>
      <c r="AS23" s="54">
        <v>1</v>
      </c>
      <c r="AT23" s="54">
        <v>1</v>
      </c>
      <c r="AU23">
        <f t="shared" si="17"/>
        <v>31.707894736842121</v>
      </c>
      <c r="AV23">
        <f t="shared" si="18"/>
        <v>13.556842105263158</v>
      </c>
      <c r="AW23" s="54">
        <f t="shared" si="19"/>
        <v>16.684210526315784</v>
      </c>
      <c r="AX23">
        <f t="shared" si="20"/>
        <v>15.338421052631581</v>
      </c>
      <c r="AY23" s="54">
        <v>1</v>
      </c>
      <c r="AZ23" s="54">
        <v>1</v>
      </c>
      <c r="BA23" s="54">
        <v>1</v>
      </c>
      <c r="BB23">
        <v>5</v>
      </c>
      <c r="BG23">
        <f t="shared" si="5"/>
        <v>157.89473684210526</v>
      </c>
      <c r="BH23" s="11">
        <f t="shared" si="21"/>
        <v>6.597222222222223E-5</v>
      </c>
    </row>
    <row r="24" spans="1:60" ht="64" x14ac:dyDescent="0.2">
      <c r="A24" s="3" t="s">
        <v>191</v>
      </c>
      <c r="B24" s="18" t="s">
        <v>1621</v>
      </c>
      <c r="C24" s="3" t="s">
        <v>204</v>
      </c>
      <c r="D24">
        <v>1</v>
      </c>
      <c r="E24">
        <v>1</v>
      </c>
      <c r="F24">
        <f t="shared" si="6"/>
        <v>1</v>
      </c>
      <c r="G24">
        <f t="shared" si="7"/>
        <v>19</v>
      </c>
      <c r="H24">
        <f t="shared" si="8"/>
        <v>19</v>
      </c>
      <c r="I24" s="54">
        <f t="shared" si="9"/>
        <v>112</v>
      </c>
      <c r="J24">
        <v>36</v>
      </c>
      <c r="K24">
        <f t="shared" si="10"/>
        <v>1.8947368421052631</v>
      </c>
      <c r="L24">
        <f t="shared" si="11"/>
        <v>109</v>
      </c>
      <c r="M24" s="2">
        <f t="shared" si="12"/>
        <v>5.7368421052631575</v>
      </c>
      <c r="N24">
        <v>1</v>
      </c>
      <c r="O24">
        <v>1</v>
      </c>
      <c r="P24">
        <v>1</v>
      </c>
      <c r="Q24">
        <v>1</v>
      </c>
      <c r="R24" s="54">
        <v>1</v>
      </c>
      <c r="S24">
        <v>1</v>
      </c>
      <c r="T24">
        <f t="shared" si="13"/>
        <v>1</v>
      </c>
      <c r="U24">
        <v>1</v>
      </c>
      <c r="V24">
        <v>1</v>
      </c>
      <c r="W24">
        <f t="shared" si="3"/>
        <v>1</v>
      </c>
      <c r="X24">
        <f t="shared" si="4"/>
        <v>1</v>
      </c>
      <c r="Y24" s="54">
        <v>0</v>
      </c>
      <c r="Z24" s="54">
        <v>1</v>
      </c>
      <c r="AA24" s="54">
        <v>1</v>
      </c>
      <c r="AB24" s="54">
        <v>1</v>
      </c>
      <c r="AC24" s="54">
        <v>1</v>
      </c>
      <c r="AD24" s="54">
        <v>1</v>
      </c>
      <c r="AE24" s="54">
        <v>1</v>
      </c>
      <c r="AF24">
        <f t="shared" si="14"/>
        <v>3</v>
      </c>
      <c r="AG24" s="54">
        <v>1</v>
      </c>
      <c r="AH24">
        <f t="shared" si="15"/>
        <v>1</v>
      </c>
      <c r="AI24" s="54">
        <v>0</v>
      </c>
      <c r="AJ24" s="54">
        <v>1</v>
      </c>
      <c r="AK24">
        <f t="shared" si="16"/>
        <v>1</v>
      </c>
      <c r="AL24" s="54">
        <v>1</v>
      </c>
      <c r="AM24" s="54">
        <v>1</v>
      </c>
      <c r="AN24" s="54">
        <v>1</v>
      </c>
      <c r="AO24" s="54">
        <v>1</v>
      </c>
      <c r="AP24" s="54">
        <v>1</v>
      </c>
      <c r="AQ24" s="54">
        <v>1</v>
      </c>
      <c r="AR24" s="54">
        <v>1</v>
      </c>
      <c r="AS24" s="54">
        <v>1</v>
      </c>
      <c r="AT24" s="54">
        <v>1</v>
      </c>
      <c r="AU24">
        <f t="shared" si="17"/>
        <v>27.255263157894774</v>
      </c>
      <c r="AV24">
        <f t="shared" si="18"/>
        <v>14.177894736842106</v>
      </c>
      <c r="AW24" s="54">
        <f t="shared" si="19"/>
        <v>16.374736842105253</v>
      </c>
      <c r="AX24">
        <f t="shared" si="20"/>
        <v>15.090526315789468</v>
      </c>
      <c r="AY24" s="54">
        <v>1</v>
      </c>
      <c r="AZ24" s="54">
        <v>1</v>
      </c>
      <c r="BA24" s="54">
        <v>1</v>
      </c>
      <c r="BB24">
        <v>6</v>
      </c>
      <c r="BG24">
        <f t="shared" si="5"/>
        <v>157.89473684210526</v>
      </c>
      <c r="BH24" s="11">
        <f t="shared" si="21"/>
        <v>6.597222222222223E-5</v>
      </c>
    </row>
    <row r="25" spans="1:60" ht="80" x14ac:dyDescent="0.2">
      <c r="A25" s="3">
        <v>18</v>
      </c>
      <c r="B25" s="18" t="s">
        <v>1611</v>
      </c>
      <c r="C25" s="3" t="s">
        <v>204</v>
      </c>
      <c r="D25">
        <v>1</v>
      </c>
      <c r="E25">
        <v>1</v>
      </c>
      <c r="F25">
        <f t="shared" si="6"/>
        <v>1</v>
      </c>
      <c r="G25">
        <f t="shared" si="7"/>
        <v>29</v>
      </c>
      <c r="H25">
        <f t="shared" si="8"/>
        <v>29</v>
      </c>
      <c r="I25" s="54">
        <f t="shared" si="9"/>
        <v>150</v>
      </c>
      <c r="J25">
        <v>49</v>
      </c>
      <c r="K25">
        <f t="shared" si="10"/>
        <v>1.6896551724137931</v>
      </c>
      <c r="L25">
        <f t="shared" si="11"/>
        <v>148</v>
      </c>
      <c r="M25" s="2">
        <f t="shared" si="12"/>
        <v>5.1034482758620694</v>
      </c>
      <c r="N25">
        <v>0</v>
      </c>
      <c r="O25">
        <v>1</v>
      </c>
      <c r="P25">
        <v>1</v>
      </c>
      <c r="Q25">
        <v>1</v>
      </c>
      <c r="R25" s="54">
        <v>1</v>
      </c>
      <c r="S25">
        <v>1</v>
      </c>
      <c r="T25">
        <f t="shared" si="13"/>
        <v>1</v>
      </c>
      <c r="U25">
        <v>1</v>
      </c>
      <c r="V25">
        <v>1</v>
      </c>
      <c r="W25">
        <f t="shared" si="3"/>
        <v>1</v>
      </c>
      <c r="X25">
        <f t="shared" si="4"/>
        <v>1</v>
      </c>
      <c r="Y25" s="54">
        <v>0</v>
      </c>
      <c r="Z25" s="54">
        <v>1</v>
      </c>
      <c r="AA25" s="54">
        <v>1</v>
      </c>
      <c r="AB25" s="54">
        <v>1</v>
      </c>
      <c r="AC25" s="54">
        <v>1</v>
      </c>
      <c r="AD25" s="54">
        <v>1</v>
      </c>
      <c r="AE25" s="54">
        <v>1</v>
      </c>
      <c r="AF25">
        <f t="shared" si="14"/>
        <v>2</v>
      </c>
      <c r="AG25" s="54">
        <v>0</v>
      </c>
      <c r="AH25">
        <f t="shared" si="15"/>
        <v>1</v>
      </c>
      <c r="AI25" s="54">
        <v>1</v>
      </c>
      <c r="AJ25" s="54">
        <v>1</v>
      </c>
      <c r="AK25">
        <f t="shared" si="16"/>
        <v>1</v>
      </c>
      <c r="AL25" s="54">
        <v>1</v>
      </c>
      <c r="AM25" s="54">
        <v>1</v>
      </c>
      <c r="AN25" s="54">
        <v>0</v>
      </c>
      <c r="AO25" s="54">
        <v>1</v>
      </c>
      <c r="AP25" s="54">
        <v>1</v>
      </c>
      <c r="AQ25" s="54">
        <v>1</v>
      </c>
      <c r="AR25" s="54">
        <v>1</v>
      </c>
      <c r="AS25" s="54">
        <v>1</v>
      </c>
      <c r="AT25" s="54">
        <v>1</v>
      </c>
      <c r="AU25">
        <f t="shared" si="17"/>
        <v>34.455172413793122</v>
      </c>
      <c r="AV25">
        <f t="shared" si="18"/>
        <v>15.657931034482761</v>
      </c>
      <c r="AW25" s="54">
        <f t="shared" si="19"/>
        <v>13.187586206896551</v>
      </c>
      <c r="AX25">
        <f t="shared" si="20"/>
        <v>17.107241379310345</v>
      </c>
      <c r="AY25" s="54">
        <v>1</v>
      </c>
      <c r="AZ25" s="54">
        <v>1</v>
      </c>
      <c r="BA25" s="54">
        <v>1</v>
      </c>
      <c r="BB25">
        <v>7</v>
      </c>
      <c r="BG25">
        <f t="shared" si="5"/>
        <v>68.965517241379303</v>
      </c>
      <c r="BH25" s="11">
        <f t="shared" si="21"/>
        <v>1.0069444444444445E-4</v>
      </c>
    </row>
    <row r="26" spans="1:60" ht="96" x14ac:dyDescent="0.2">
      <c r="A26" s="3">
        <v>19</v>
      </c>
      <c r="B26" s="18" t="s">
        <v>1612</v>
      </c>
      <c r="C26" s="3" t="s">
        <v>204</v>
      </c>
      <c r="D26">
        <v>1</v>
      </c>
      <c r="E26">
        <v>1</v>
      </c>
      <c r="F26">
        <f t="shared" si="6"/>
        <v>1</v>
      </c>
      <c r="G26">
        <f t="shared" si="7"/>
        <v>30</v>
      </c>
      <c r="H26">
        <f t="shared" si="8"/>
        <v>30</v>
      </c>
      <c r="I26" s="54">
        <f t="shared" si="9"/>
        <v>167</v>
      </c>
      <c r="J26">
        <v>56</v>
      </c>
      <c r="K26">
        <f t="shared" si="10"/>
        <v>1.8666666666666667</v>
      </c>
      <c r="L26">
        <f t="shared" si="11"/>
        <v>165</v>
      </c>
      <c r="M26" s="2">
        <f t="shared" si="12"/>
        <v>5.5</v>
      </c>
      <c r="N26">
        <v>0</v>
      </c>
      <c r="O26">
        <v>1</v>
      </c>
      <c r="P26">
        <v>1</v>
      </c>
      <c r="Q26">
        <v>1</v>
      </c>
      <c r="R26" s="54">
        <v>1</v>
      </c>
      <c r="S26">
        <v>1</v>
      </c>
      <c r="T26">
        <f t="shared" si="13"/>
        <v>1</v>
      </c>
      <c r="U26">
        <v>1</v>
      </c>
      <c r="V26">
        <v>1</v>
      </c>
      <c r="W26">
        <f t="shared" si="3"/>
        <v>1</v>
      </c>
      <c r="X26">
        <f t="shared" si="4"/>
        <v>1</v>
      </c>
      <c r="Y26" s="54">
        <v>0</v>
      </c>
      <c r="Z26" s="54">
        <v>1</v>
      </c>
      <c r="AA26">
        <v>0</v>
      </c>
      <c r="AB26" s="54">
        <v>1</v>
      </c>
      <c r="AC26" s="54">
        <v>1</v>
      </c>
      <c r="AD26" s="54">
        <v>1</v>
      </c>
      <c r="AE26" s="54">
        <v>1</v>
      </c>
      <c r="AF26">
        <f t="shared" si="14"/>
        <v>2</v>
      </c>
      <c r="AG26" s="54">
        <v>0</v>
      </c>
      <c r="AH26">
        <f t="shared" si="15"/>
        <v>1</v>
      </c>
      <c r="AI26" s="54">
        <v>1</v>
      </c>
      <c r="AJ26" s="54">
        <v>1</v>
      </c>
      <c r="AK26">
        <f t="shared" si="16"/>
        <v>1</v>
      </c>
      <c r="AL26" s="54">
        <v>1</v>
      </c>
      <c r="AM26" s="54">
        <v>1</v>
      </c>
      <c r="AN26" s="54">
        <v>1</v>
      </c>
      <c r="AO26" s="54">
        <v>1</v>
      </c>
      <c r="AP26" s="54">
        <v>1</v>
      </c>
      <c r="AQ26" s="54">
        <v>1</v>
      </c>
      <c r="AR26" s="54">
        <v>1</v>
      </c>
      <c r="AS26" s="54">
        <v>1</v>
      </c>
      <c r="AT26" s="54">
        <v>1</v>
      </c>
      <c r="AU26">
        <f t="shared" si="17"/>
        <v>18.465000000000025</v>
      </c>
      <c r="AV26">
        <f t="shared" si="18"/>
        <v>18.136666666666667</v>
      </c>
      <c r="AW26" s="54">
        <f t="shared" si="19"/>
        <v>15.553333333333327</v>
      </c>
      <c r="AX26">
        <f t="shared" si="20"/>
        <v>19.475000000000001</v>
      </c>
      <c r="AY26" s="54">
        <v>1</v>
      </c>
      <c r="AZ26" s="54">
        <v>1</v>
      </c>
      <c r="BA26" s="54">
        <v>1</v>
      </c>
      <c r="BB26">
        <v>8</v>
      </c>
      <c r="BG26">
        <f t="shared" si="5"/>
        <v>66.666666666666671</v>
      </c>
      <c r="BH26" s="11">
        <f t="shared" si="21"/>
        <v>1.0416666666666666E-4</v>
      </c>
    </row>
    <row r="27" spans="1:60" ht="80" x14ac:dyDescent="0.2">
      <c r="A27" s="3">
        <v>20</v>
      </c>
      <c r="B27" s="18" t="s">
        <v>1613</v>
      </c>
      <c r="C27" s="3" t="s">
        <v>204</v>
      </c>
      <c r="D27">
        <v>1</v>
      </c>
      <c r="E27">
        <v>1</v>
      </c>
      <c r="F27">
        <f t="shared" si="6"/>
        <v>1</v>
      </c>
      <c r="G27">
        <f t="shared" si="7"/>
        <v>29</v>
      </c>
      <c r="H27">
        <f t="shared" si="8"/>
        <v>29</v>
      </c>
      <c r="I27" s="54">
        <f t="shared" si="9"/>
        <v>166</v>
      </c>
      <c r="J27">
        <v>61</v>
      </c>
      <c r="K27">
        <f t="shared" si="10"/>
        <v>2.103448275862069</v>
      </c>
      <c r="L27">
        <f t="shared" si="11"/>
        <v>164</v>
      </c>
      <c r="M27" s="2">
        <f t="shared" si="12"/>
        <v>5.6551724137931032</v>
      </c>
      <c r="N27">
        <v>1</v>
      </c>
      <c r="O27">
        <v>1</v>
      </c>
      <c r="P27">
        <v>1</v>
      </c>
      <c r="Q27">
        <v>1</v>
      </c>
      <c r="R27" s="54">
        <v>1</v>
      </c>
      <c r="S27">
        <v>1</v>
      </c>
      <c r="T27">
        <f t="shared" si="13"/>
        <v>1</v>
      </c>
      <c r="U27">
        <v>1</v>
      </c>
      <c r="V27">
        <v>1</v>
      </c>
      <c r="W27">
        <f t="shared" si="3"/>
        <v>1</v>
      </c>
      <c r="X27">
        <f t="shared" si="4"/>
        <v>1</v>
      </c>
      <c r="Y27" s="54">
        <v>1</v>
      </c>
      <c r="Z27" s="54">
        <v>1</v>
      </c>
      <c r="AA27">
        <v>0</v>
      </c>
      <c r="AB27" s="54">
        <v>1</v>
      </c>
      <c r="AC27" s="54">
        <v>1</v>
      </c>
      <c r="AD27" s="54">
        <v>1</v>
      </c>
      <c r="AE27" s="54">
        <v>1</v>
      </c>
      <c r="AF27">
        <f t="shared" si="14"/>
        <v>2</v>
      </c>
      <c r="AG27" s="54">
        <v>1</v>
      </c>
      <c r="AH27">
        <f t="shared" si="15"/>
        <v>1</v>
      </c>
      <c r="AI27" s="54">
        <v>1</v>
      </c>
      <c r="AJ27" s="54">
        <v>1</v>
      </c>
      <c r="AK27">
        <f t="shared" si="16"/>
        <v>1</v>
      </c>
      <c r="AL27" s="54">
        <v>1</v>
      </c>
      <c r="AM27" s="54">
        <v>1</v>
      </c>
      <c r="AN27" s="54">
        <v>1</v>
      </c>
      <c r="AO27" s="54">
        <v>1</v>
      </c>
      <c r="AP27" s="54">
        <v>1</v>
      </c>
      <c r="AQ27" s="54">
        <v>1</v>
      </c>
      <c r="AR27" s="54">
        <v>1</v>
      </c>
      <c r="AS27" s="54">
        <v>1</v>
      </c>
      <c r="AT27" s="54">
        <v>1</v>
      </c>
      <c r="AU27">
        <f t="shared" si="17"/>
        <v>-0.55172413793101427</v>
      </c>
      <c r="AV27">
        <f t="shared" si="18"/>
        <v>20.540689655172418</v>
      </c>
      <c r="AW27" s="54">
        <f t="shared" si="19"/>
        <v>16.431724137931038</v>
      </c>
      <c r="AX27">
        <f t="shared" si="20"/>
        <v>19.705862068965516</v>
      </c>
      <c r="AY27" s="54">
        <v>1</v>
      </c>
      <c r="AZ27" s="54">
        <v>1</v>
      </c>
      <c r="BA27" s="54">
        <v>1</v>
      </c>
      <c r="BB27">
        <v>8</v>
      </c>
      <c r="BG27">
        <f t="shared" si="5"/>
        <v>68.965517241379303</v>
      </c>
      <c r="BH27" s="11">
        <f t="shared" si="21"/>
        <v>1.0069444444444445E-4</v>
      </c>
    </row>
    <row r="28" spans="1:60" ht="80" x14ac:dyDescent="0.2">
      <c r="A28" s="3">
        <v>21</v>
      </c>
      <c r="B28" s="18" t="s">
        <v>1544</v>
      </c>
      <c r="C28" s="3" t="s">
        <v>192</v>
      </c>
      <c r="D28">
        <v>1</v>
      </c>
      <c r="E28">
        <v>1</v>
      </c>
      <c r="F28">
        <f t="shared" si="6"/>
        <v>1</v>
      </c>
      <c r="G28">
        <f t="shared" si="7"/>
        <v>30</v>
      </c>
      <c r="H28">
        <f t="shared" si="8"/>
        <v>30</v>
      </c>
      <c r="I28" s="54">
        <f t="shared" si="9"/>
        <v>166</v>
      </c>
      <c r="J28">
        <v>54</v>
      </c>
      <c r="K28">
        <f t="shared" si="10"/>
        <v>1.8</v>
      </c>
      <c r="L28">
        <f t="shared" si="11"/>
        <v>163</v>
      </c>
      <c r="M28" s="2">
        <f t="shared" si="12"/>
        <v>5.4333333333333336</v>
      </c>
      <c r="N28">
        <v>0</v>
      </c>
      <c r="O28">
        <v>1</v>
      </c>
      <c r="P28">
        <v>1</v>
      </c>
      <c r="Q28">
        <v>1</v>
      </c>
      <c r="R28" s="54">
        <v>1</v>
      </c>
      <c r="S28">
        <v>1</v>
      </c>
      <c r="T28">
        <f t="shared" si="13"/>
        <v>1</v>
      </c>
      <c r="U28">
        <v>1</v>
      </c>
      <c r="V28">
        <v>1</v>
      </c>
      <c r="W28">
        <f t="shared" si="3"/>
        <v>1</v>
      </c>
      <c r="X28">
        <f t="shared" si="4"/>
        <v>1</v>
      </c>
      <c r="Y28" s="54">
        <v>1</v>
      </c>
      <c r="Z28" s="54">
        <v>1</v>
      </c>
      <c r="AA28" s="54">
        <v>1</v>
      </c>
      <c r="AB28" s="54">
        <v>1</v>
      </c>
      <c r="AC28" s="54">
        <v>1</v>
      </c>
      <c r="AD28" s="54">
        <v>1</v>
      </c>
      <c r="AE28" s="54">
        <v>1</v>
      </c>
      <c r="AF28">
        <f t="shared" si="14"/>
        <v>3</v>
      </c>
      <c r="AG28" s="54">
        <v>1</v>
      </c>
      <c r="AH28">
        <f t="shared" si="15"/>
        <v>1</v>
      </c>
      <c r="AI28" s="54">
        <v>0</v>
      </c>
      <c r="AJ28" s="54">
        <v>1</v>
      </c>
      <c r="AK28">
        <f t="shared" si="16"/>
        <v>1</v>
      </c>
      <c r="AL28" s="54">
        <v>0</v>
      </c>
      <c r="AM28" s="54">
        <v>0</v>
      </c>
      <c r="AN28" s="54">
        <v>1</v>
      </c>
      <c r="AO28" s="54">
        <v>1</v>
      </c>
      <c r="AP28" s="54">
        <v>1</v>
      </c>
      <c r="AQ28" s="54">
        <v>1</v>
      </c>
      <c r="AR28" s="54">
        <v>1</v>
      </c>
      <c r="AS28" s="54">
        <v>0</v>
      </c>
      <c r="AT28" s="54">
        <v>1</v>
      </c>
      <c r="AU28">
        <f t="shared" si="17"/>
        <v>24.105000000000011</v>
      </c>
      <c r="AV28">
        <f t="shared" si="18"/>
        <v>17.350000000000005</v>
      </c>
      <c r="AW28" s="54">
        <f t="shared" si="19"/>
        <v>15.161333333333332</v>
      </c>
      <c r="AX28">
        <f t="shared" si="20"/>
        <v>19.161000000000001</v>
      </c>
      <c r="AY28" s="54">
        <v>1</v>
      </c>
      <c r="AZ28" s="54">
        <v>1</v>
      </c>
      <c r="BA28" s="54">
        <v>1</v>
      </c>
      <c r="BB28">
        <v>6</v>
      </c>
      <c r="BG28">
        <f t="shared" si="5"/>
        <v>100</v>
      </c>
      <c r="BH28" s="11">
        <f t="shared" si="21"/>
        <v>1.0416666666666666E-4</v>
      </c>
    </row>
    <row r="29" spans="1:60" ht="64" x14ac:dyDescent="0.2">
      <c r="A29" s="3">
        <v>22</v>
      </c>
      <c r="B29" s="18" t="s">
        <v>1614</v>
      </c>
      <c r="C29" s="3" t="s">
        <v>204</v>
      </c>
      <c r="D29">
        <v>1</v>
      </c>
      <c r="E29">
        <v>1</v>
      </c>
      <c r="F29">
        <f t="shared" si="6"/>
        <v>1</v>
      </c>
      <c r="G29">
        <f t="shared" si="7"/>
        <v>19</v>
      </c>
      <c r="H29">
        <f t="shared" si="8"/>
        <v>19</v>
      </c>
      <c r="I29" s="54">
        <f t="shared" si="9"/>
        <v>114</v>
      </c>
      <c r="J29">
        <v>37</v>
      </c>
      <c r="K29">
        <f t="shared" si="10"/>
        <v>1.9473684210526316</v>
      </c>
      <c r="L29">
        <f t="shared" si="11"/>
        <v>113</v>
      </c>
      <c r="M29" s="2">
        <f t="shared" si="12"/>
        <v>5.9473684210526319</v>
      </c>
      <c r="N29">
        <v>1</v>
      </c>
      <c r="O29">
        <v>1</v>
      </c>
      <c r="P29">
        <v>1</v>
      </c>
      <c r="Q29">
        <v>1</v>
      </c>
      <c r="R29" s="54">
        <v>1</v>
      </c>
      <c r="S29">
        <v>1</v>
      </c>
      <c r="T29">
        <f t="shared" si="13"/>
        <v>1</v>
      </c>
      <c r="U29">
        <v>1</v>
      </c>
      <c r="V29">
        <v>1</v>
      </c>
      <c r="W29">
        <f t="shared" si="3"/>
        <v>1</v>
      </c>
      <c r="X29">
        <f t="shared" si="4"/>
        <v>1</v>
      </c>
      <c r="Y29" s="54">
        <v>1</v>
      </c>
      <c r="Z29" s="54">
        <v>1</v>
      </c>
      <c r="AA29" s="54">
        <v>1</v>
      </c>
      <c r="AB29" s="54">
        <v>1</v>
      </c>
      <c r="AC29" s="54">
        <v>1</v>
      </c>
      <c r="AD29" s="54">
        <v>1</v>
      </c>
      <c r="AE29" s="54">
        <v>1</v>
      </c>
      <c r="AF29">
        <f t="shared" si="14"/>
        <v>1</v>
      </c>
      <c r="AG29" s="54">
        <v>1</v>
      </c>
      <c r="AH29">
        <f t="shared" si="15"/>
        <v>1</v>
      </c>
      <c r="AI29" s="54">
        <v>1</v>
      </c>
      <c r="AJ29" s="54">
        <v>1</v>
      </c>
      <c r="AK29">
        <f t="shared" si="16"/>
        <v>1</v>
      </c>
      <c r="AL29" s="54">
        <v>1</v>
      </c>
      <c r="AM29" s="54">
        <v>1</v>
      </c>
      <c r="AN29" s="54">
        <v>1</v>
      </c>
      <c r="AO29" s="54">
        <v>1</v>
      </c>
      <c r="AP29" s="54">
        <v>1</v>
      </c>
      <c r="AQ29" s="54">
        <v>1</v>
      </c>
      <c r="AR29" s="54">
        <v>1</v>
      </c>
      <c r="AS29" s="54">
        <v>1</v>
      </c>
      <c r="AT29" s="54">
        <v>1</v>
      </c>
      <c r="AU29">
        <f t="shared" si="17"/>
        <v>22.802631578947398</v>
      </c>
      <c r="AV29">
        <f t="shared" si="18"/>
        <v>14.798947368421054</v>
      </c>
      <c r="AW29" s="54">
        <f t="shared" si="19"/>
        <v>17.612631578947362</v>
      </c>
      <c r="AX29">
        <f t="shared" si="20"/>
        <v>16.082105263157892</v>
      </c>
      <c r="AY29" s="54">
        <v>1</v>
      </c>
      <c r="AZ29" s="54">
        <v>1</v>
      </c>
      <c r="BA29" s="54">
        <v>1</v>
      </c>
      <c r="BB29">
        <v>7</v>
      </c>
      <c r="BG29">
        <f t="shared" si="5"/>
        <v>52.631578947368418</v>
      </c>
      <c r="BH29" s="11">
        <f t="shared" si="21"/>
        <v>6.597222222222223E-5</v>
      </c>
    </row>
    <row r="30" spans="1:60" ht="96" x14ac:dyDescent="0.2">
      <c r="A30" s="3">
        <v>23</v>
      </c>
      <c r="B30" s="18" t="s">
        <v>1546</v>
      </c>
      <c r="C30" s="3" t="s">
        <v>204</v>
      </c>
      <c r="D30">
        <v>1</v>
      </c>
      <c r="E30">
        <v>1</v>
      </c>
      <c r="F30">
        <f t="shared" si="6"/>
        <v>1</v>
      </c>
      <c r="G30">
        <f t="shared" si="7"/>
        <v>40</v>
      </c>
      <c r="H30">
        <f t="shared" si="8"/>
        <v>40</v>
      </c>
      <c r="I30" s="54">
        <f t="shared" si="9"/>
        <v>199</v>
      </c>
      <c r="J30">
        <v>66</v>
      </c>
      <c r="K30">
        <f t="shared" si="10"/>
        <v>1.65</v>
      </c>
      <c r="L30">
        <f t="shared" si="11"/>
        <v>194</v>
      </c>
      <c r="M30" s="2">
        <f t="shared" si="12"/>
        <v>4.8499999999999996</v>
      </c>
      <c r="N30">
        <v>0</v>
      </c>
      <c r="O30">
        <v>1</v>
      </c>
      <c r="P30">
        <v>1</v>
      </c>
      <c r="Q30">
        <v>0</v>
      </c>
      <c r="R30" s="54">
        <v>0</v>
      </c>
      <c r="S30">
        <v>1</v>
      </c>
      <c r="T30">
        <f t="shared" si="13"/>
        <v>0</v>
      </c>
      <c r="U30">
        <v>1</v>
      </c>
      <c r="V30">
        <v>1</v>
      </c>
      <c r="W30">
        <f t="shared" si="3"/>
        <v>0</v>
      </c>
      <c r="X30">
        <f t="shared" si="4"/>
        <v>1</v>
      </c>
      <c r="Y30" s="54">
        <v>0</v>
      </c>
      <c r="Z30" s="54">
        <v>1</v>
      </c>
      <c r="AA30">
        <v>0</v>
      </c>
      <c r="AB30" s="54">
        <v>1</v>
      </c>
      <c r="AC30" s="54">
        <v>1</v>
      </c>
      <c r="AD30" s="54">
        <v>1</v>
      </c>
      <c r="AE30" s="54">
        <v>1</v>
      </c>
      <c r="AF30">
        <f t="shared" si="14"/>
        <v>5</v>
      </c>
      <c r="AG30" s="54">
        <v>1</v>
      </c>
      <c r="AH30">
        <f t="shared" si="15"/>
        <v>1</v>
      </c>
      <c r="AI30" s="54">
        <v>0</v>
      </c>
      <c r="AJ30" s="54">
        <v>1</v>
      </c>
      <c r="AK30">
        <f t="shared" si="16"/>
        <v>0</v>
      </c>
      <c r="AL30" s="54">
        <v>1</v>
      </c>
      <c r="AM30" s="54">
        <v>1</v>
      </c>
      <c r="AN30" s="54">
        <v>1</v>
      </c>
      <c r="AO30" s="54">
        <v>1</v>
      </c>
      <c r="AP30" s="54">
        <v>1</v>
      </c>
      <c r="AQ30" s="54">
        <v>1</v>
      </c>
      <c r="AR30" s="54">
        <v>1</v>
      </c>
      <c r="AS30" s="54">
        <v>1</v>
      </c>
      <c r="AT30" s="54">
        <v>1</v>
      </c>
      <c r="AU30">
        <f t="shared" si="17"/>
        <v>26.645000000000039</v>
      </c>
      <c r="AV30">
        <f t="shared" si="18"/>
        <v>19.48</v>
      </c>
      <c r="AW30" s="54">
        <f t="shared" si="19"/>
        <v>11.978000000000002</v>
      </c>
      <c r="AX30">
        <f t="shared" si="20"/>
        <v>21.413499999999999</v>
      </c>
      <c r="AY30" s="54">
        <v>1</v>
      </c>
      <c r="AZ30" s="54">
        <v>1</v>
      </c>
      <c r="BA30" s="54">
        <v>1</v>
      </c>
      <c r="BB30">
        <v>12</v>
      </c>
      <c r="BG30">
        <f t="shared" si="5"/>
        <v>125</v>
      </c>
      <c r="BH30" s="11">
        <f t="shared" si="21"/>
        <v>1.3888888888888889E-4</v>
      </c>
    </row>
    <row r="31" spans="1:60" ht="80" x14ac:dyDescent="0.2">
      <c r="A31" s="3">
        <v>24</v>
      </c>
      <c r="B31" s="18" t="s">
        <v>1547</v>
      </c>
      <c r="C31" s="3" t="s">
        <v>192</v>
      </c>
      <c r="D31">
        <v>1</v>
      </c>
      <c r="E31">
        <v>1</v>
      </c>
      <c r="F31">
        <f t="shared" si="6"/>
        <v>1</v>
      </c>
      <c r="G31">
        <f t="shared" si="7"/>
        <v>26</v>
      </c>
      <c r="H31">
        <f t="shared" si="8"/>
        <v>26</v>
      </c>
      <c r="I31" s="54">
        <f t="shared" si="9"/>
        <v>157</v>
      </c>
      <c r="J31">
        <v>56</v>
      </c>
      <c r="K31">
        <f t="shared" si="10"/>
        <v>2.1538461538461537</v>
      </c>
      <c r="L31">
        <f t="shared" si="11"/>
        <v>155</v>
      </c>
      <c r="M31" s="2">
        <f t="shared" si="12"/>
        <v>5.9615384615384617</v>
      </c>
      <c r="N31">
        <v>0</v>
      </c>
      <c r="O31">
        <v>1</v>
      </c>
      <c r="P31">
        <v>1</v>
      </c>
      <c r="Q31">
        <v>1</v>
      </c>
      <c r="R31" s="54">
        <v>0</v>
      </c>
      <c r="S31">
        <v>1</v>
      </c>
      <c r="T31">
        <f t="shared" si="13"/>
        <v>0</v>
      </c>
      <c r="U31">
        <v>1</v>
      </c>
      <c r="V31">
        <v>1</v>
      </c>
      <c r="W31">
        <f t="shared" si="3"/>
        <v>0</v>
      </c>
      <c r="X31">
        <f t="shared" si="4"/>
        <v>1</v>
      </c>
      <c r="Y31" s="54">
        <v>1</v>
      </c>
      <c r="Z31" s="54">
        <v>1</v>
      </c>
      <c r="AA31" s="54">
        <v>1</v>
      </c>
      <c r="AB31" s="54">
        <v>1</v>
      </c>
      <c r="AC31" s="54">
        <v>1</v>
      </c>
      <c r="AD31" s="54">
        <v>1</v>
      </c>
      <c r="AE31" s="54">
        <v>1</v>
      </c>
      <c r="AF31">
        <f t="shared" si="14"/>
        <v>2</v>
      </c>
      <c r="AG31" s="54">
        <v>1</v>
      </c>
      <c r="AH31">
        <f t="shared" si="15"/>
        <v>1</v>
      </c>
      <c r="AI31" s="54">
        <v>0</v>
      </c>
      <c r="AJ31" s="54">
        <v>1</v>
      </c>
      <c r="AK31">
        <f t="shared" si="16"/>
        <v>1</v>
      </c>
      <c r="AL31" s="54">
        <v>1</v>
      </c>
      <c r="AM31" s="54">
        <v>1</v>
      </c>
      <c r="AN31" s="54">
        <v>1</v>
      </c>
      <c r="AO31" s="54">
        <v>1</v>
      </c>
      <c r="AP31" s="54">
        <v>1</v>
      </c>
      <c r="AQ31" s="54">
        <v>1</v>
      </c>
      <c r="AR31" s="54">
        <v>1</v>
      </c>
      <c r="AS31" s="54">
        <v>1</v>
      </c>
      <c r="AT31" s="54">
        <v>1</v>
      </c>
      <c r="AU31">
        <f t="shared" si="17"/>
        <v>-1.7703846153845966</v>
      </c>
      <c r="AV31">
        <f t="shared" si="18"/>
        <v>19.965384615384618</v>
      </c>
      <c r="AW31" s="54">
        <f t="shared" si="19"/>
        <v>18.11538461538461</v>
      </c>
      <c r="AX31">
        <f t="shared" si="20"/>
        <v>19.648846153846158</v>
      </c>
      <c r="AY31" s="54">
        <v>1</v>
      </c>
      <c r="AZ31" s="54">
        <v>1</v>
      </c>
      <c r="BA31" s="54">
        <v>1</v>
      </c>
      <c r="BB31">
        <v>6</v>
      </c>
      <c r="BG31">
        <f t="shared" si="5"/>
        <v>76.923076923076934</v>
      </c>
      <c r="BH31" s="11">
        <f t="shared" si="21"/>
        <v>9.0277777777777787E-5</v>
      </c>
    </row>
    <row r="32" spans="1:60" ht="32" x14ac:dyDescent="0.2">
      <c r="A32" s="3">
        <v>25</v>
      </c>
      <c r="B32" s="18" t="s">
        <v>1548</v>
      </c>
      <c r="C32" s="3" t="s">
        <v>192</v>
      </c>
      <c r="D32">
        <v>1</v>
      </c>
      <c r="E32">
        <v>1</v>
      </c>
      <c r="F32">
        <f t="shared" si="6"/>
        <v>1</v>
      </c>
      <c r="G32">
        <f t="shared" si="7"/>
        <v>8</v>
      </c>
      <c r="H32">
        <f t="shared" si="8"/>
        <v>8</v>
      </c>
      <c r="I32" s="54">
        <f t="shared" si="9"/>
        <v>38</v>
      </c>
      <c r="J32">
        <v>11</v>
      </c>
      <c r="K32">
        <f t="shared" si="10"/>
        <v>1.375</v>
      </c>
      <c r="L32">
        <f t="shared" si="11"/>
        <v>37</v>
      </c>
      <c r="M32" s="2">
        <f t="shared" si="12"/>
        <v>4.625</v>
      </c>
      <c r="N32">
        <v>0</v>
      </c>
      <c r="O32">
        <v>1</v>
      </c>
      <c r="P32">
        <v>1</v>
      </c>
      <c r="Q32">
        <v>1</v>
      </c>
      <c r="R32" s="54">
        <v>1</v>
      </c>
      <c r="S32">
        <v>1</v>
      </c>
      <c r="T32">
        <f t="shared" si="13"/>
        <v>1</v>
      </c>
      <c r="U32">
        <v>1</v>
      </c>
      <c r="V32">
        <v>1</v>
      </c>
      <c r="W32">
        <f t="shared" si="3"/>
        <v>1</v>
      </c>
      <c r="X32">
        <f t="shared" si="4"/>
        <v>1</v>
      </c>
      <c r="Y32" s="54">
        <v>1</v>
      </c>
      <c r="Z32" s="54">
        <v>1</v>
      </c>
      <c r="AA32" s="54">
        <v>1</v>
      </c>
      <c r="AB32" s="54">
        <v>1</v>
      </c>
      <c r="AC32">
        <v>1</v>
      </c>
      <c r="AD32">
        <v>1</v>
      </c>
      <c r="AE32" s="54">
        <v>1</v>
      </c>
      <c r="AF32">
        <f t="shared" si="14"/>
        <v>1</v>
      </c>
      <c r="AG32">
        <v>1</v>
      </c>
      <c r="AH32">
        <f t="shared" si="15"/>
        <v>1</v>
      </c>
      <c r="AI32" s="54">
        <v>1</v>
      </c>
      <c r="AJ32">
        <v>1</v>
      </c>
      <c r="AK32">
        <f t="shared" si="16"/>
        <v>1</v>
      </c>
      <c r="AL32" s="54">
        <v>1</v>
      </c>
      <c r="AM32" s="54">
        <v>1</v>
      </c>
      <c r="AN32" s="54">
        <v>1</v>
      </c>
      <c r="AO32" s="54">
        <v>1</v>
      </c>
      <c r="AP32" s="54">
        <v>1</v>
      </c>
      <c r="AQ32">
        <v>1</v>
      </c>
      <c r="AR32">
        <v>1</v>
      </c>
      <c r="AS32" s="54">
        <v>1</v>
      </c>
      <c r="AT32" s="54">
        <v>1</v>
      </c>
      <c r="AU32">
        <f t="shared" si="17"/>
        <v>82.390000000000015</v>
      </c>
      <c r="AV32">
        <f t="shared" si="18"/>
        <v>3.7550000000000026</v>
      </c>
      <c r="AW32" s="54">
        <f t="shared" si="19"/>
        <v>7.6949999999999967</v>
      </c>
      <c r="AX32">
        <f t="shared" si="20"/>
        <v>4.3537500000000016</v>
      </c>
      <c r="AY32" s="54">
        <v>1</v>
      </c>
      <c r="AZ32" s="54">
        <v>1</v>
      </c>
      <c r="BA32" s="54">
        <v>1</v>
      </c>
      <c r="BB32">
        <v>2</v>
      </c>
      <c r="BG32">
        <f t="shared" si="5"/>
        <v>125</v>
      </c>
      <c r="BH32" s="11">
        <f t="shared" si="21"/>
        <v>2.7777777777777779E-5</v>
      </c>
    </row>
    <row r="33" spans="6:60" x14ac:dyDescent="0.2">
      <c r="F33">
        <f t="shared" si="6"/>
        <v>0</v>
      </c>
      <c r="G33">
        <f t="shared" si="7"/>
        <v>0</v>
      </c>
      <c r="H33">
        <f t="shared" si="8"/>
        <v>0</v>
      </c>
      <c r="I33" s="54">
        <f t="shared" si="9"/>
        <v>0</v>
      </c>
      <c r="K33">
        <f t="shared" si="10"/>
        <v>0</v>
      </c>
      <c r="L33">
        <f t="shared" si="11"/>
        <v>0</v>
      </c>
      <c r="M33" s="2">
        <f t="shared" si="12"/>
        <v>0</v>
      </c>
      <c r="T33">
        <f t="shared" si="13"/>
        <v>0</v>
      </c>
      <c r="W33">
        <f t="shared" si="3"/>
        <v>0</v>
      </c>
      <c r="X33">
        <f t="shared" si="4"/>
        <v>0</v>
      </c>
      <c r="AF33">
        <f t="shared" si="14"/>
        <v>0</v>
      </c>
      <c r="AH33">
        <f t="shared" si="15"/>
        <v>0</v>
      </c>
      <c r="AK33">
        <f t="shared" si="16"/>
        <v>0</v>
      </c>
      <c r="AU33">
        <f t="shared" si="17"/>
        <v>0</v>
      </c>
      <c r="AV33">
        <f t="shared" si="18"/>
        <v>0</v>
      </c>
      <c r="AW33" s="54">
        <f t="shared" si="19"/>
        <v>0</v>
      </c>
      <c r="AX33">
        <f t="shared" si="20"/>
        <v>0</v>
      </c>
      <c r="AY33" s="54"/>
      <c r="BG33">
        <f t="shared" ref="BG33:BG66" si="22">IF(E33=0,0,AF33/E33*1000)</f>
        <v>0</v>
      </c>
      <c r="BH33" s="11">
        <f t="shared" si="21"/>
        <v>0</v>
      </c>
    </row>
    <row r="34" spans="6:60" x14ac:dyDescent="0.2">
      <c r="F34">
        <f t="shared" si="6"/>
        <v>0</v>
      </c>
      <c r="G34">
        <f t="shared" si="7"/>
        <v>0</v>
      </c>
      <c r="H34">
        <f t="shared" si="8"/>
        <v>0</v>
      </c>
      <c r="I34" s="54">
        <f t="shared" si="9"/>
        <v>0</v>
      </c>
      <c r="K34">
        <f t="shared" si="10"/>
        <v>0</v>
      </c>
      <c r="L34">
        <f t="shared" si="11"/>
        <v>0</v>
      </c>
      <c r="M34" s="2">
        <f t="shared" si="12"/>
        <v>0</v>
      </c>
      <c r="T34">
        <f t="shared" si="13"/>
        <v>0</v>
      </c>
      <c r="W34">
        <f t="shared" si="3"/>
        <v>0</v>
      </c>
      <c r="X34">
        <f t="shared" si="4"/>
        <v>0</v>
      </c>
      <c r="AF34">
        <f t="shared" si="14"/>
        <v>0</v>
      </c>
      <c r="AH34">
        <f t="shared" si="15"/>
        <v>0</v>
      </c>
      <c r="AK34">
        <f t="shared" si="16"/>
        <v>0</v>
      </c>
      <c r="AU34">
        <f t="shared" si="17"/>
        <v>0</v>
      </c>
      <c r="AV34">
        <f t="shared" si="18"/>
        <v>0</v>
      </c>
      <c r="AW34" s="54">
        <f t="shared" si="19"/>
        <v>0</v>
      </c>
      <c r="AX34">
        <f t="shared" si="20"/>
        <v>0</v>
      </c>
      <c r="BG34">
        <f t="shared" si="22"/>
        <v>0</v>
      </c>
      <c r="BH34" s="11">
        <f t="shared" si="21"/>
        <v>0</v>
      </c>
    </row>
    <row r="35" spans="6:60" x14ac:dyDescent="0.2">
      <c r="F35">
        <f t="shared" si="6"/>
        <v>0</v>
      </c>
      <c r="G35">
        <f t="shared" si="7"/>
        <v>0</v>
      </c>
      <c r="H35">
        <f t="shared" si="8"/>
        <v>0</v>
      </c>
      <c r="I35" s="54">
        <f t="shared" si="9"/>
        <v>0</v>
      </c>
      <c r="K35">
        <f t="shared" si="10"/>
        <v>0</v>
      </c>
      <c r="L35">
        <f t="shared" si="11"/>
        <v>0</v>
      </c>
      <c r="M35" s="2">
        <f t="shared" si="12"/>
        <v>0</v>
      </c>
      <c r="T35">
        <f t="shared" si="13"/>
        <v>0</v>
      </c>
      <c r="W35">
        <f t="shared" si="3"/>
        <v>0</v>
      </c>
      <c r="X35">
        <f t="shared" si="4"/>
        <v>0</v>
      </c>
      <c r="AF35">
        <f t="shared" si="14"/>
        <v>0</v>
      </c>
      <c r="AH35">
        <f t="shared" si="15"/>
        <v>0</v>
      </c>
      <c r="AK35">
        <f t="shared" si="16"/>
        <v>0</v>
      </c>
      <c r="AU35">
        <f t="shared" si="17"/>
        <v>0</v>
      </c>
      <c r="AV35">
        <f t="shared" si="18"/>
        <v>0</v>
      </c>
      <c r="AW35" s="54">
        <f t="shared" si="19"/>
        <v>0</v>
      </c>
      <c r="AX35">
        <f t="shared" si="20"/>
        <v>0</v>
      </c>
      <c r="BG35">
        <f t="shared" si="22"/>
        <v>0</v>
      </c>
      <c r="BH35" s="11">
        <f t="shared" si="21"/>
        <v>0</v>
      </c>
    </row>
    <row r="36" spans="6:60" x14ac:dyDescent="0.2">
      <c r="F36">
        <f t="shared" si="6"/>
        <v>0</v>
      </c>
      <c r="G36">
        <f t="shared" si="7"/>
        <v>0</v>
      </c>
      <c r="H36">
        <f t="shared" si="8"/>
        <v>0</v>
      </c>
      <c r="I36" s="54">
        <f t="shared" si="9"/>
        <v>0</v>
      </c>
      <c r="K36">
        <f t="shared" si="10"/>
        <v>0</v>
      </c>
      <c r="L36">
        <f t="shared" si="11"/>
        <v>0</v>
      </c>
      <c r="M36" s="2">
        <f t="shared" si="12"/>
        <v>0</v>
      </c>
      <c r="T36">
        <f t="shared" si="13"/>
        <v>0</v>
      </c>
      <c r="W36">
        <f t="shared" ref="W36:W67" si="23">QUOTIENT((P36+T36),2)</f>
        <v>0</v>
      </c>
      <c r="X36">
        <f t="shared" ref="X36:X67" si="24">IF(U36=1,1,IF(V36=1,1,0))</f>
        <v>0</v>
      </c>
      <c r="AF36">
        <f t="shared" si="14"/>
        <v>0</v>
      </c>
      <c r="AH36">
        <f t="shared" si="15"/>
        <v>0</v>
      </c>
      <c r="AK36">
        <f t="shared" si="16"/>
        <v>0</v>
      </c>
      <c r="AU36">
        <f t="shared" si="17"/>
        <v>0</v>
      </c>
      <c r="AV36">
        <f t="shared" si="18"/>
        <v>0</v>
      </c>
      <c r="AW36" s="54">
        <f t="shared" si="19"/>
        <v>0</v>
      </c>
      <c r="AX36">
        <f t="shared" si="20"/>
        <v>0</v>
      </c>
      <c r="BG36">
        <f t="shared" si="22"/>
        <v>0</v>
      </c>
      <c r="BH36" s="11">
        <f t="shared" si="21"/>
        <v>0</v>
      </c>
    </row>
    <row r="37" spans="6:60" x14ac:dyDescent="0.2">
      <c r="F37">
        <f t="shared" si="6"/>
        <v>0</v>
      </c>
      <c r="G37">
        <f t="shared" si="7"/>
        <v>0</v>
      </c>
      <c r="H37">
        <f t="shared" si="8"/>
        <v>0</v>
      </c>
      <c r="I37" s="54">
        <f t="shared" si="9"/>
        <v>0</v>
      </c>
      <c r="K37">
        <f t="shared" si="10"/>
        <v>0</v>
      </c>
      <c r="L37">
        <f t="shared" si="11"/>
        <v>0</v>
      </c>
      <c r="M37" s="2">
        <f t="shared" si="12"/>
        <v>0</v>
      </c>
      <c r="T37">
        <f t="shared" si="13"/>
        <v>0</v>
      </c>
      <c r="W37">
        <f t="shared" si="23"/>
        <v>0</v>
      </c>
      <c r="X37">
        <f t="shared" si="24"/>
        <v>0</v>
      </c>
      <c r="AF37">
        <f t="shared" si="14"/>
        <v>0</v>
      </c>
      <c r="AH37">
        <f t="shared" si="15"/>
        <v>0</v>
      </c>
      <c r="AK37">
        <f t="shared" si="16"/>
        <v>0</v>
      </c>
      <c r="AU37">
        <f t="shared" si="17"/>
        <v>0</v>
      </c>
      <c r="AV37">
        <f t="shared" si="18"/>
        <v>0</v>
      </c>
      <c r="AW37" s="54">
        <f t="shared" si="19"/>
        <v>0</v>
      </c>
      <c r="AX37">
        <f t="shared" si="20"/>
        <v>0</v>
      </c>
      <c r="BG37">
        <f t="shared" si="22"/>
        <v>0</v>
      </c>
      <c r="BH37" s="11">
        <f t="shared" si="21"/>
        <v>0</v>
      </c>
    </row>
    <row r="38" spans="6:60" x14ac:dyDescent="0.2">
      <c r="F38">
        <f t="shared" si="6"/>
        <v>0</v>
      </c>
      <c r="G38">
        <f t="shared" si="7"/>
        <v>0</v>
      </c>
      <c r="H38">
        <f t="shared" si="8"/>
        <v>0</v>
      </c>
      <c r="I38" s="54">
        <f t="shared" si="9"/>
        <v>0</v>
      </c>
      <c r="K38">
        <f t="shared" si="10"/>
        <v>0</v>
      </c>
      <c r="L38">
        <f t="shared" si="11"/>
        <v>0</v>
      </c>
      <c r="M38" s="2">
        <f t="shared" si="12"/>
        <v>0</v>
      </c>
      <c r="T38">
        <f t="shared" si="13"/>
        <v>0</v>
      </c>
      <c r="W38">
        <f t="shared" si="23"/>
        <v>0</v>
      </c>
      <c r="X38">
        <f t="shared" si="24"/>
        <v>0</v>
      </c>
      <c r="AF38">
        <f t="shared" si="14"/>
        <v>0</v>
      </c>
      <c r="AH38">
        <f t="shared" si="15"/>
        <v>0</v>
      </c>
      <c r="AK38">
        <f t="shared" si="16"/>
        <v>0</v>
      </c>
      <c r="AU38">
        <f t="shared" si="17"/>
        <v>0</v>
      </c>
      <c r="AV38">
        <f t="shared" si="18"/>
        <v>0</v>
      </c>
      <c r="AW38" s="54">
        <f t="shared" si="19"/>
        <v>0</v>
      </c>
      <c r="AX38">
        <f t="shared" si="20"/>
        <v>0</v>
      </c>
      <c r="BG38">
        <f t="shared" si="22"/>
        <v>0</v>
      </c>
      <c r="BH38" s="11">
        <f t="shared" si="21"/>
        <v>0</v>
      </c>
    </row>
    <row r="39" spans="6:60" x14ac:dyDescent="0.2">
      <c r="F39">
        <f t="shared" si="6"/>
        <v>0</v>
      </c>
      <c r="G39">
        <f t="shared" si="7"/>
        <v>0</v>
      </c>
      <c r="H39">
        <f t="shared" si="8"/>
        <v>0</v>
      </c>
      <c r="I39" s="54">
        <f t="shared" si="9"/>
        <v>0</v>
      </c>
      <c r="K39">
        <f t="shared" si="10"/>
        <v>0</v>
      </c>
      <c r="L39">
        <f t="shared" si="11"/>
        <v>0</v>
      </c>
      <c r="M39" s="2">
        <f t="shared" si="12"/>
        <v>0</v>
      </c>
      <c r="T39">
        <f t="shared" si="13"/>
        <v>0</v>
      </c>
      <c r="W39">
        <f t="shared" si="23"/>
        <v>0</v>
      </c>
      <c r="X39">
        <f t="shared" si="24"/>
        <v>0</v>
      </c>
      <c r="AF39">
        <f t="shared" si="14"/>
        <v>0</v>
      </c>
      <c r="AH39">
        <f t="shared" si="15"/>
        <v>0</v>
      </c>
      <c r="AK39">
        <f t="shared" si="16"/>
        <v>0</v>
      </c>
      <c r="AU39">
        <f t="shared" si="17"/>
        <v>0</v>
      </c>
      <c r="AV39">
        <f t="shared" si="18"/>
        <v>0</v>
      </c>
      <c r="AW39" s="54">
        <f t="shared" si="19"/>
        <v>0</v>
      </c>
      <c r="AX39">
        <f t="shared" si="20"/>
        <v>0</v>
      </c>
      <c r="BG39">
        <f t="shared" si="22"/>
        <v>0</v>
      </c>
      <c r="BH39" s="11">
        <f t="shared" si="21"/>
        <v>0</v>
      </c>
    </row>
    <row r="40" spans="6:60" x14ac:dyDescent="0.2">
      <c r="F40">
        <f t="shared" si="6"/>
        <v>0</v>
      </c>
      <c r="G40">
        <f t="shared" si="7"/>
        <v>0</v>
      </c>
      <c r="H40">
        <f t="shared" si="8"/>
        <v>0</v>
      </c>
      <c r="I40" s="54">
        <f t="shared" si="9"/>
        <v>0</v>
      </c>
      <c r="K40">
        <f t="shared" si="10"/>
        <v>0</v>
      </c>
      <c r="L40">
        <f t="shared" si="11"/>
        <v>0</v>
      </c>
      <c r="M40" s="2">
        <f t="shared" si="12"/>
        <v>0</v>
      </c>
      <c r="T40">
        <f t="shared" si="13"/>
        <v>0</v>
      </c>
      <c r="W40">
        <f t="shared" si="23"/>
        <v>0</v>
      </c>
      <c r="X40">
        <f t="shared" si="24"/>
        <v>0</v>
      </c>
      <c r="AF40">
        <f t="shared" si="14"/>
        <v>0</v>
      </c>
      <c r="AH40">
        <f t="shared" si="15"/>
        <v>0</v>
      </c>
      <c r="AK40">
        <f t="shared" si="16"/>
        <v>0</v>
      </c>
      <c r="AU40">
        <f t="shared" si="17"/>
        <v>0</v>
      </c>
      <c r="AV40">
        <f t="shared" si="18"/>
        <v>0</v>
      </c>
      <c r="AW40" s="54">
        <f t="shared" si="19"/>
        <v>0</v>
      </c>
      <c r="AX40">
        <f t="shared" si="20"/>
        <v>0</v>
      </c>
      <c r="BG40">
        <f t="shared" si="22"/>
        <v>0</v>
      </c>
      <c r="BH40" s="11">
        <f t="shared" si="21"/>
        <v>0</v>
      </c>
    </row>
    <row r="41" spans="6:60" x14ac:dyDescent="0.2">
      <c r="F41">
        <f t="shared" si="6"/>
        <v>0</v>
      </c>
      <c r="G41">
        <f t="shared" si="7"/>
        <v>0</v>
      </c>
      <c r="H41">
        <f t="shared" si="8"/>
        <v>0</v>
      </c>
      <c r="I41" s="54">
        <f t="shared" si="9"/>
        <v>0</v>
      </c>
      <c r="K41">
        <f t="shared" si="10"/>
        <v>0</v>
      </c>
      <c r="L41">
        <f t="shared" si="11"/>
        <v>0</v>
      </c>
      <c r="M41" s="2">
        <f t="shared" si="12"/>
        <v>0</v>
      </c>
      <c r="T41">
        <f t="shared" si="13"/>
        <v>0</v>
      </c>
      <c r="W41">
        <f t="shared" si="23"/>
        <v>0</v>
      </c>
      <c r="X41">
        <f t="shared" si="24"/>
        <v>0</v>
      </c>
      <c r="AF41">
        <f t="shared" si="14"/>
        <v>0</v>
      </c>
      <c r="AH41">
        <f t="shared" si="15"/>
        <v>0</v>
      </c>
      <c r="AK41">
        <f t="shared" si="16"/>
        <v>0</v>
      </c>
      <c r="AU41">
        <f t="shared" si="17"/>
        <v>0</v>
      </c>
      <c r="AV41">
        <f t="shared" si="18"/>
        <v>0</v>
      </c>
      <c r="AW41" s="54">
        <f t="shared" si="19"/>
        <v>0</v>
      </c>
      <c r="AX41">
        <f t="shared" si="20"/>
        <v>0</v>
      </c>
      <c r="BG41">
        <f t="shared" si="22"/>
        <v>0</v>
      </c>
      <c r="BH41" s="11">
        <f t="shared" si="21"/>
        <v>0</v>
      </c>
    </row>
    <row r="42" spans="6:60" x14ac:dyDescent="0.2">
      <c r="F42">
        <f t="shared" si="6"/>
        <v>0</v>
      </c>
      <c r="G42">
        <f t="shared" si="7"/>
        <v>0</v>
      </c>
      <c r="H42">
        <f t="shared" si="8"/>
        <v>0</v>
      </c>
      <c r="I42" s="54">
        <f t="shared" si="9"/>
        <v>0</v>
      </c>
      <c r="K42">
        <f t="shared" si="10"/>
        <v>0</v>
      </c>
      <c r="L42">
        <f t="shared" si="11"/>
        <v>0</v>
      </c>
      <c r="M42" s="2">
        <f t="shared" si="12"/>
        <v>0</v>
      </c>
      <c r="T42">
        <f t="shared" si="13"/>
        <v>0</v>
      </c>
      <c r="W42">
        <f t="shared" si="23"/>
        <v>0</v>
      </c>
      <c r="X42">
        <f t="shared" si="24"/>
        <v>0</v>
      </c>
      <c r="AF42">
        <f t="shared" si="14"/>
        <v>0</v>
      </c>
      <c r="AH42">
        <f t="shared" si="15"/>
        <v>0</v>
      </c>
      <c r="AK42">
        <f t="shared" si="16"/>
        <v>0</v>
      </c>
      <c r="AU42">
        <f t="shared" si="17"/>
        <v>0</v>
      </c>
      <c r="AV42">
        <f t="shared" si="18"/>
        <v>0</v>
      </c>
      <c r="AW42" s="54">
        <f t="shared" si="19"/>
        <v>0</v>
      </c>
      <c r="AX42">
        <f t="shared" si="20"/>
        <v>0</v>
      </c>
      <c r="BG42">
        <f t="shared" si="22"/>
        <v>0</v>
      </c>
      <c r="BH42" s="11">
        <f t="shared" si="21"/>
        <v>0</v>
      </c>
    </row>
    <row r="43" spans="6:60" x14ac:dyDescent="0.2">
      <c r="F43">
        <f t="shared" si="6"/>
        <v>0</v>
      </c>
      <c r="G43">
        <f t="shared" si="7"/>
        <v>0</v>
      </c>
      <c r="H43">
        <f t="shared" si="8"/>
        <v>0</v>
      </c>
      <c r="I43" s="54">
        <f t="shared" si="9"/>
        <v>0</v>
      </c>
      <c r="K43">
        <f t="shared" si="10"/>
        <v>0</v>
      </c>
      <c r="L43">
        <f t="shared" si="11"/>
        <v>0</v>
      </c>
      <c r="M43" s="2">
        <f t="shared" si="12"/>
        <v>0</v>
      </c>
      <c r="T43">
        <f t="shared" si="13"/>
        <v>0</v>
      </c>
      <c r="W43">
        <f t="shared" si="23"/>
        <v>0</v>
      </c>
      <c r="X43">
        <f t="shared" si="24"/>
        <v>0</v>
      </c>
      <c r="AF43">
        <f t="shared" si="14"/>
        <v>0</v>
      </c>
      <c r="AH43">
        <f t="shared" si="15"/>
        <v>0</v>
      </c>
      <c r="AK43">
        <f t="shared" si="16"/>
        <v>0</v>
      </c>
      <c r="AU43">
        <f t="shared" si="17"/>
        <v>0</v>
      </c>
      <c r="AV43">
        <f t="shared" si="18"/>
        <v>0</v>
      </c>
      <c r="AW43" s="54">
        <f t="shared" si="19"/>
        <v>0</v>
      </c>
      <c r="AX43">
        <f t="shared" si="20"/>
        <v>0</v>
      </c>
      <c r="BG43">
        <f t="shared" si="22"/>
        <v>0</v>
      </c>
      <c r="BH43" s="11">
        <f t="shared" si="21"/>
        <v>0</v>
      </c>
    </row>
    <row r="44" spans="6:60" x14ac:dyDescent="0.2">
      <c r="F44">
        <f t="shared" si="6"/>
        <v>0</v>
      </c>
      <c r="G44">
        <f t="shared" si="7"/>
        <v>0</v>
      </c>
      <c r="H44">
        <f t="shared" si="8"/>
        <v>0</v>
      </c>
      <c r="I44" s="54">
        <f t="shared" si="9"/>
        <v>0</v>
      </c>
      <c r="K44">
        <f t="shared" si="10"/>
        <v>0</v>
      </c>
      <c r="L44">
        <f t="shared" si="11"/>
        <v>0</v>
      </c>
      <c r="M44" s="2">
        <f t="shared" si="12"/>
        <v>0</v>
      </c>
      <c r="T44">
        <f t="shared" si="13"/>
        <v>0</v>
      </c>
      <c r="W44">
        <f t="shared" si="23"/>
        <v>0</v>
      </c>
      <c r="X44">
        <f t="shared" si="24"/>
        <v>0</v>
      </c>
      <c r="AF44">
        <f t="shared" si="14"/>
        <v>0</v>
      </c>
      <c r="AH44">
        <f t="shared" si="15"/>
        <v>0</v>
      </c>
      <c r="AK44">
        <f t="shared" si="16"/>
        <v>0</v>
      </c>
      <c r="AU44">
        <f t="shared" si="17"/>
        <v>0</v>
      </c>
      <c r="AV44">
        <f t="shared" si="18"/>
        <v>0</v>
      </c>
      <c r="AW44" s="54">
        <f t="shared" si="19"/>
        <v>0</v>
      </c>
      <c r="AX44">
        <f t="shared" si="20"/>
        <v>0</v>
      </c>
      <c r="BG44">
        <f t="shared" si="22"/>
        <v>0</v>
      </c>
      <c r="BH44" s="11">
        <f t="shared" si="21"/>
        <v>0</v>
      </c>
    </row>
    <row r="45" spans="6:60" x14ac:dyDescent="0.2">
      <c r="F45">
        <f t="shared" si="6"/>
        <v>0</v>
      </c>
      <c r="G45">
        <f t="shared" si="7"/>
        <v>0</v>
      </c>
      <c r="H45">
        <f t="shared" si="8"/>
        <v>0</v>
      </c>
      <c r="I45" s="54">
        <f t="shared" si="9"/>
        <v>0</v>
      </c>
      <c r="K45">
        <f t="shared" si="10"/>
        <v>0</v>
      </c>
      <c r="L45">
        <f t="shared" si="11"/>
        <v>0</v>
      </c>
      <c r="M45" s="2">
        <f t="shared" si="12"/>
        <v>0</v>
      </c>
      <c r="T45">
        <f t="shared" si="13"/>
        <v>0</v>
      </c>
      <c r="W45">
        <f t="shared" si="23"/>
        <v>0</v>
      </c>
      <c r="X45">
        <f t="shared" si="24"/>
        <v>0</v>
      </c>
      <c r="AF45">
        <f t="shared" si="14"/>
        <v>0</v>
      </c>
      <c r="AH45">
        <f t="shared" si="15"/>
        <v>0</v>
      </c>
      <c r="AK45">
        <f t="shared" si="16"/>
        <v>0</v>
      </c>
      <c r="AU45">
        <f t="shared" si="17"/>
        <v>0</v>
      </c>
      <c r="AV45">
        <f t="shared" si="18"/>
        <v>0</v>
      </c>
      <c r="AW45" s="54">
        <f t="shared" si="19"/>
        <v>0</v>
      </c>
      <c r="AX45">
        <f t="shared" si="20"/>
        <v>0</v>
      </c>
      <c r="BG45">
        <f t="shared" si="22"/>
        <v>0</v>
      </c>
      <c r="BH45" s="11">
        <f t="shared" si="21"/>
        <v>0</v>
      </c>
    </row>
    <row r="46" spans="6:60" x14ac:dyDescent="0.2">
      <c r="F46">
        <f t="shared" si="6"/>
        <v>0</v>
      </c>
      <c r="G46">
        <f t="shared" si="7"/>
        <v>0</v>
      </c>
      <c r="H46">
        <f t="shared" si="8"/>
        <v>0</v>
      </c>
      <c r="I46" s="54">
        <f t="shared" si="9"/>
        <v>0</v>
      </c>
      <c r="K46">
        <f t="shared" si="10"/>
        <v>0</v>
      </c>
      <c r="L46">
        <f t="shared" si="11"/>
        <v>0</v>
      </c>
      <c r="M46" s="2">
        <f t="shared" si="12"/>
        <v>0</v>
      </c>
      <c r="T46">
        <f t="shared" si="13"/>
        <v>0</v>
      </c>
      <c r="W46">
        <f t="shared" si="23"/>
        <v>0</v>
      </c>
      <c r="X46">
        <f t="shared" si="24"/>
        <v>0</v>
      </c>
      <c r="AF46">
        <f t="shared" si="14"/>
        <v>0</v>
      </c>
      <c r="AH46">
        <f t="shared" si="15"/>
        <v>0</v>
      </c>
      <c r="AK46">
        <f t="shared" si="16"/>
        <v>0</v>
      </c>
      <c r="AU46">
        <f t="shared" si="17"/>
        <v>0</v>
      </c>
      <c r="AV46">
        <f t="shared" si="18"/>
        <v>0</v>
      </c>
      <c r="AW46" s="54">
        <f t="shared" si="19"/>
        <v>0</v>
      </c>
      <c r="AX46">
        <f t="shared" si="20"/>
        <v>0</v>
      </c>
      <c r="BG46">
        <f t="shared" si="22"/>
        <v>0</v>
      </c>
      <c r="BH46" s="11">
        <f t="shared" si="21"/>
        <v>0</v>
      </c>
    </row>
    <row r="47" spans="6:60" x14ac:dyDescent="0.2">
      <c r="F47">
        <f t="shared" si="6"/>
        <v>0</v>
      </c>
      <c r="G47">
        <f t="shared" si="7"/>
        <v>0</v>
      </c>
      <c r="H47">
        <f t="shared" si="8"/>
        <v>0</v>
      </c>
      <c r="I47" s="54">
        <f t="shared" si="9"/>
        <v>0</v>
      </c>
      <c r="K47">
        <f t="shared" si="10"/>
        <v>0</v>
      </c>
      <c r="L47">
        <f t="shared" si="11"/>
        <v>0</v>
      </c>
      <c r="M47" s="2">
        <f t="shared" si="12"/>
        <v>0</v>
      </c>
      <c r="T47">
        <f t="shared" si="13"/>
        <v>0</v>
      </c>
      <c r="W47">
        <f t="shared" si="23"/>
        <v>0</v>
      </c>
      <c r="X47">
        <f t="shared" si="24"/>
        <v>0</v>
      </c>
      <c r="AF47">
        <f t="shared" si="14"/>
        <v>0</v>
      </c>
      <c r="AH47">
        <f t="shared" si="15"/>
        <v>0</v>
      </c>
      <c r="AK47">
        <f t="shared" si="16"/>
        <v>0</v>
      </c>
      <c r="AU47">
        <f t="shared" si="17"/>
        <v>0</v>
      </c>
      <c r="AV47">
        <f t="shared" si="18"/>
        <v>0</v>
      </c>
      <c r="AW47" s="54">
        <f t="shared" si="19"/>
        <v>0</v>
      </c>
      <c r="AX47">
        <f t="shared" si="20"/>
        <v>0</v>
      </c>
      <c r="BG47">
        <f t="shared" si="22"/>
        <v>0</v>
      </c>
      <c r="BH47" s="11">
        <f t="shared" si="21"/>
        <v>0</v>
      </c>
    </row>
    <row r="48" spans="6:60" x14ac:dyDescent="0.2">
      <c r="F48">
        <f t="shared" si="6"/>
        <v>0</v>
      </c>
      <c r="G48">
        <f t="shared" si="7"/>
        <v>0</v>
      </c>
      <c r="H48">
        <f t="shared" si="8"/>
        <v>0</v>
      </c>
      <c r="I48" s="54">
        <f t="shared" si="9"/>
        <v>0</v>
      </c>
      <c r="K48">
        <f t="shared" si="10"/>
        <v>0</v>
      </c>
      <c r="L48">
        <f t="shared" si="11"/>
        <v>0</v>
      </c>
      <c r="M48" s="2">
        <f t="shared" si="12"/>
        <v>0</v>
      </c>
      <c r="T48">
        <f t="shared" si="13"/>
        <v>0</v>
      </c>
      <c r="W48">
        <f t="shared" si="23"/>
        <v>0</v>
      </c>
      <c r="X48">
        <f t="shared" si="24"/>
        <v>0</v>
      </c>
      <c r="AF48">
        <f t="shared" si="14"/>
        <v>0</v>
      </c>
      <c r="AH48">
        <f t="shared" si="15"/>
        <v>0</v>
      </c>
      <c r="AK48">
        <f t="shared" si="16"/>
        <v>0</v>
      </c>
      <c r="AU48">
        <f t="shared" si="17"/>
        <v>0</v>
      </c>
      <c r="AV48">
        <f t="shared" si="18"/>
        <v>0</v>
      </c>
      <c r="AW48" s="54">
        <f t="shared" si="19"/>
        <v>0</v>
      </c>
      <c r="AX48">
        <f t="shared" si="20"/>
        <v>0</v>
      </c>
      <c r="BG48">
        <f t="shared" si="22"/>
        <v>0</v>
      </c>
      <c r="BH48" s="11">
        <f t="shared" si="21"/>
        <v>0</v>
      </c>
    </row>
    <row r="49" spans="6:60" x14ac:dyDescent="0.2">
      <c r="F49">
        <f t="shared" si="6"/>
        <v>0</v>
      </c>
      <c r="G49">
        <f t="shared" si="7"/>
        <v>0</v>
      </c>
      <c r="H49">
        <f t="shared" si="8"/>
        <v>0</v>
      </c>
      <c r="I49" s="54">
        <f t="shared" si="9"/>
        <v>0</v>
      </c>
      <c r="K49">
        <f t="shared" si="10"/>
        <v>0</v>
      </c>
      <c r="L49">
        <f t="shared" si="11"/>
        <v>0</v>
      </c>
      <c r="M49" s="2">
        <f t="shared" si="12"/>
        <v>0</v>
      </c>
      <c r="T49">
        <f t="shared" si="13"/>
        <v>0</v>
      </c>
      <c r="W49">
        <f t="shared" si="23"/>
        <v>0</v>
      </c>
      <c r="X49">
        <f t="shared" si="24"/>
        <v>0</v>
      </c>
      <c r="AF49">
        <f t="shared" si="14"/>
        <v>0</v>
      </c>
      <c r="AH49">
        <f t="shared" si="15"/>
        <v>0</v>
      </c>
      <c r="AK49">
        <f t="shared" si="16"/>
        <v>0</v>
      </c>
      <c r="AU49">
        <f t="shared" si="17"/>
        <v>0</v>
      </c>
      <c r="AV49">
        <f t="shared" si="18"/>
        <v>0</v>
      </c>
      <c r="AW49" s="54">
        <f t="shared" si="19"/>
        <v>0</v>
      </c>
      <c r="AX49">
        <f t="shared" si="20"/>
        <v>0</v>
      </c>
      <c r="BG49">
        <f t="shared" si="22"/>
        <v>0</v>
      </c>
      <c r="BH49" s="11">
        <f t="shared" si="21"/>
        <v>0</v>
      </c>
    </row>
    <row r="50" spans="6:60" x14ac:dyDescent="0.2">
      <c r="F50">
        <f t="shared" si="6"/>
        <v>0</v>
      </c>
      <c r="G50">
        <f t="shared" si="7"/>
        <v>0</v>
      </c>
      <c r="H50">
        <f t="shared" si="8"/>
        <v>0</v>
      </c>
      <c r="I50" s="54">
        <f t="shared" si="9"/>
        <v>0</v>
      </c>
      <c r="K50">
        <f t="shared" si="10"/>
        <v>0</v>
      </c>
      <c r="L50">
        <f t="shared" si="11"/>
        <v>0</v>
      </c>
      <c r="M50" s="2">
        <f t="shared" si="12"/>
        <v>0</v>
      </c>
      <c r="T50">
        <f t="shared" si="13"/>
        <v>0</v>
      </c>
      <c r="W50">
        <f t="shared" si="23"/>
        <v>0</v>
      </c>
      <c r="X50">
        <f t="shared" si="24"/>
        <v>0</v>
      </c>
      <c r="AF50">
        <f t="shared" si="14"/>
        <v>0</v>
      </c>
      <c r="AH50">
        <f t="shared" si="15"/>
        <v>0</v>
      </c>
      <c r="AK50">
        <f t="shared" si="16"/>
        <v>0</v>
      </c>
      <c r="AU50">
        <f t="shared" si="17"/>
        <v>0</v>
      </c>
      <c r="AV50">
        <f t="shared" si="18"/>
        <v>0</v>
      </c>
      <c r="AW50" s="54">
        <f t="shared" si="19"/>
        <v>0</v>
      </c>
      <c r="AX50">
        <f t="shared" si="20"/>
        <v>0</v>
      </c>
      <c r="BG50">
        <f t="shared" si="22"/>
        <v>0</v>
      </c>
      <c r="BH50" s="11">
        <f t="shared" si="21"/>
        <v>0</v>
      </c>
    </row>
    <row r="51" spans="6:60" x14ac:dyDescent="0.2">
      <c r="F51">
        <f t="shared" si="6"/>
        <v>0</v>
      </c>
      <c r="G51">
        <f t="shared" si="7"/>
        <v>0</v>
      </c>
      <c r="H51">
        <f t="shared" si="8"/>
        <v>0</v>
      </c>
      <c r="I51" s="54">
        <f t="shared" si="9"/>
        <v>0</v>
      </c>
      <c r="K51">
        <f t="shared" si="10"/>
        <v>0</v>
      </c>
      <c r="L51">
        <f t="shared" si="11"/>
        <v>0</v>
      </c>
      <c r="M51" s="2">
        <f t="shared" si="12"/>
        <v>0</v>
      </c>
      <c r="T51">
        <f t="shared" si="13"/>
        <v>0</v>
      </c>
      <c r="W51">
        <f t="shared" si="23"/>
        <v>0</v>
      </c>
      <c r="X51">
        <f t="shared" si="24"/>
        <v>0</v>
      </c>
      <c r="AF51">
        <f t="shared" si="14"/>
        <v>0</v>
      </c>
      <c r="AH51">
        <f t="shared" si="15"/>
        <v>0</v>
      </c>
      <c r="AK51">
        <f t="shared" si="16"/>
        <v>0</v>
      </c>
      <c r="AU51">
        <f t="shared" si="17"/>
        <v>0</v>
      </c>
      <c r="AV51">
        <f t="shared" si="18"/>
        <v>0</v>
      </c>
      <c r="AW51" s="54">
        <f t="shared" si="19"/>
        <v>0</v>
      </c>
      <c r="AX51">
        <f t="shared" si="20"/>
        <v>0</v>
      </c>
      <c r="BG51">
        <f t="shared" si="22"/>
        <v>0</v>
      </c>
      <c r="BH51" s="11">
        <f t="shared" si="21"/>
        <v>0</v>
      </c>
    </row>
    <row r="52" spans="6:60" x14ac:dyDescent="0.2">
      <c r="F52">
        <f t="shared" si="6"/>
        <v>0</v>
      </c>
      <c r="G52">
        <f t="shared" si="7"/>
        <v>0</v>
      </c>
      <c r="H52">
        <f t="shared" si="8"/>
        <v>0</v>
      </c>
      <c r="I52" s="54">
        <f t="shared" si="9"/>
        <v>0</v>
      </c>
      <c r="K52">
        <f t="shared" si="10"/>
        <v>0</v>
      </c>
      <c r="L52">
        <f t="shared" si="11"/>
        <v>0</v>
      </c>
      <c r="M52" s="2">
        <f t="shared" si="12"/>
        <v>0</v>
      </c>
      <c r="T52">
        <f t="shared" si="13"/>
        <v>0</v>
      </c>
      <c r="W52">
        <f t="shared" si="23"/>
        <v>0</v>
      </c>
      <c r="X52">
        <f t="shared" si="24"/>
        <v>0</v>
      </c>
      <c r="AF52">
        <f t="shared" si="14"/>
        <v>0</v>
      </c>
      <c r="AH52">
        <f t="shared" si="15"/>
        <v>0</v>
      </c>
      <c r="AK52">
        <f t="shared" si="16"/>
        <v>0</v>
      </c>
      <c r="AU52">
        <f t="shared" si="17"/>
        <v>0</v>
      </c>
      <c r="AV52">
        <f t="shared" si="18"/>
        <v>0</v>
      </c>
      <c r="AW52" s="54">
        <f t="shared" si="19"/>
        <v>0</v>
      </c>
      <c r="AX52">
        <f t="shared" si="20"/>
        <v>0</v>
      </c>
      <c r="BG52">
        <f t="shared" si="22"/>
        <v>0</v>
      </c>
      <c r="BH52" s="11">
        <f t="shared" si="21"/>
        <v>0</v>
      </c>
    </row>
    <row r="53" spans="6:60" x14ac:dyDescent="0.2">
      <c r="F53">
        <f t="shared" si="6"/>
        <v>0</v>
      </c>
      <c r="G53">
        <f t="shared" si="7"/>
        <v>0</v>
      </c>
      <c r="H53">
        <f t="shared" si="8"/>
        <v>0</v>
      </c>
      <c r="I53" s="54">
        <f t="shared" si="9"/>
        <v>0</v>
      </c>
      <c r="K53">
        <f t="shared" si="10"/>
        <v>0</v>
      </c>
      <c r="L53">
        <f t="shared" si="11"/>
        <v>0</v>
      </c>
      <c r="M53" s="2">
        <f t="shared" si="12"/>
        <v>0</v>
      </c>
      <c r="T53">
        <f t="shared" si="13"/>
        <v>0</v>
      </c>
      <c r="W53">
        <f t="shared" si="23"/>
        <v>0</v>
      </c>
      <c r="X53">
        <f t="shared" si="24"/>
        <v>0</v>
      </c>
      <c r="AF53">
        <f t="shared" si="14"/>
        <v>0</v>
      </c>
      <c r="AH53">
        <f t="shared" si="15"/>
        <v>0</v>
      </c>
      <c r="AK53">
        <f t="shared" si="16"/>
        <v>0</v>
      </c>
      <c r="AU53">
        <f t="shared" si="17"/>
        <v>0</v>
      </c>
      <c r="AV53">
        <f t="shared" si="18"/>
        <v>0</v>
      </c>
      <c r="AW53" s="54">
        <f t="shared" si="19"/>
        <v>0</v>
      </c>
      <c r="AX53">
        <f t="shared" si="20"/>
        <v>0</v>
      </c>
      <c r="BG53">
        <f t="shared" si="22"/>
        <v>0</v>
      </c>
      <c r="BH53" s="11">
        <f t="shared" si="21"/>
        <v>0</v>
      </c>
    </row>
    <row r="54" spans="6:60" x14ac:dyDescent="0.2">
      <c r="F54">
        <f t="shared" si="6"/>
        <v>0</v>
      </c>
      <c r="G54">
        <f t="shared" si="7"/>
        <v>0</v>
      </c>
      <c r="H54">
        <f t="shared" si="8"/>
        <v>0</v>
      </c>
      <c r="I54" s="54">
        <f t="shared" si="9"/>
        <v>0</v>
      </c>
      <c r="K54">
        <f t="shared" si="10"/>
        <v>0</v>
      </c>
      <c r="L54">
        <f t="shared" si="11"/>
        <v>0</v>
      </c>
      <c r="M54" s="2">
        <f t="shared" si="12"/>
        <v>0</v>
      </c>
      <c r="T54">
        <f t="shared" si="13"/>
        <v>0</v>
      </c>
      <c r="W54">
        <f t="shared" si="23"/>
        <v>0</v>
      </c>
      <c r="X54">
        <f t="shared" si="24"/>
        <v>0</v>
      </c>
      <c r="AF54">
        <f t="shared" si="14"/>
        <v>0</v>
      </c>
      <c r="AH54">
        <f t="shared" si="15"/>
        <v>0</v>
      </c>
      <c r="AK54">
        <f t="shared" si="16"/>
        <v>0</v>
      </c>
      <c r="AU54">
        <f t="shared" si="17"/>
        <v>0</v>
      </c>
      <c r="AV54">
        <f t="shared" si="18"/>
        <v>0</v>
      </c>
      <c r="AW54" s="54">
        <f t="shared" si="19"/>
        <v>0</v>
      </c>
      <c r="AX54">
        <f t="shared" si="20"/>
        <v>0</v>
      </c>
      <c r="BG54">
        <f t="shared" si="22"/>
        <v>0</v>
      </c>
      <c r="BH54" s="11">
        <f t="shared" si="21"/>
        <v>0</v>
      </c>
    </row>
    <row r="55" spans="6:60" x14ac:dyDescent="0.2">
      <c r="F55">
        <f t="shared" si="6"/>
        <v>0</v>
      </c>
      <c r="G55">
        <f t="shared" si="7"/>
        <v>0</v>
      </c>
      <c r="H55">
        <f t="shared" si="8"/>
        <v>0</v>
      </c>
      <c r="I55" s="54">
        <f t="shared" si="9"/>
        <v>0</v>
      </c>
      <c r="K55">
        <f t="shared" si="10"/>
        <v>0</v>
      </c>
      <c r="L55">
        <f t="shared" si="11"/>
        <v>0</v>
      </c>
      <c r="M55" s="2">
        <f t="shared" si="12"/>
        <v>0</v>
      </c>
      <c r="T55">
        <f t="shared" si="13"/>
        <v>0</v>
      </c>
      <c r="W55">
        <f t="shared" si="23"/>
        <v>0</v>
      </c>
      <c r="X55">
        <f t="shared" si="24"/>
        <v>0</v>
      </c>
      <c r="AF55">
        <f t="shared" si="14"/>
        <v>0</v>
      </c>
      <c r="AH55">
        <f t="shared" si="15"/>
        <v>0</v>
      </c>
      <c r="AK55">
        <f t="shared" si="16"/>
        <v>0</v>
      </c>
      <c r="AU55">
        <f t="shared" si="17"/>
        <v>0</v>
      </c>
      <c r="AV55">
        <f t="shared" si="18"/>
        <v>0</v>
      </c>
      <c r="AW55" s="54">
        <f t="shared" si="19"/>
        <v>0</v>
      </c>
      <c r="AX55">
        <f t="shared" si="20"/>
        <v>0</v>
      </c>
      <c r="BG55">
        <f t="shared" si="22"/>
        <v>0</v>
      </c>
      <c r="BH55" s="11">
        <f t="shared" si="21"/>
        <v>0</v>
      </c>
    </row>
    <row r="56" spans="6:60" x14ac:dyDescent="0.2">
      <c r="F56">
        <f t="shared" si="6"/>
        <v>0</v>
      </c>
      <c r="G56">
        <f t="shared" si="7"/>
        <v>0</v>
      </c>
      <c r="H56">
        <f t="shared" si="8"/>
        <v>0</v>
      </c>
      <c r="I56" s="54">
        <f t="shared" si="9"/>
        <v>0</v>
      </c>
      <c r="K56">
        <f t="shared" si="10"/>
        <v>0</v>
      </c>
      <c r="L56">
        <f t="shared" si="11"/>
        <v>0</v>
      </c>
      <c r="M56" s="2">
        <f t="shared" si="12"/>
        <v>0</v>
      </c>
      <c r="T56">
        <f t="shared" si="13"/>
        <v>0</v>
      </c>
      <c r="W56">
        <f t="shared" si="23"/>
        <v>0</v>
      </c>
      <c r="X56">
        <f t="shared" si="24"/>
        <v>0</v>
      </c>
      <c r="AF56">
        <f t="shared" si="14"/>
        <v>0</v>
      </c>
      <c r="AH56">
        <f t="shared" si="15"/>
        <v>0</v>
      </c>
      <c r="AK56">
        <f t="shared" si="16"/>
        <v>0</v>
      </c>
      <c r="AU56">
        <f t="shared" si="17"/>
        <v>0</v>
      </c>
      <c r="AV56">
        <f t="shared" si="18"/>
        <v>0</v>
      </c>
      <c r="AW56" s="54">
        <f t="shared" si="19"/>
        <v>0</v>
      </c>
      <c r="AX56">
        <f t="shared" si="20"/>
        <v>0</v>
      </c>
      <c r="BG56">
        <f t="shared" si="22"/>
        <v>0</v>
      </c>
      <c r="BH56" s="11">
        <f t="shared" si="21"/>
        <v>0</v>
      </c>
    </row>
    <row r="57" spans="6:60" x14ac:dyDescent="0.2">
      <c r="F57">
        <f t="shared" si="6"/>
        <v>0</v>
      </c>
      <c r="G57">
        <f t="shared" si="7"/>
        <v>0</v>
      </c>
      <c r="H57">
        <f t="shared" si="8"/>
        <v>0</v>
      </c>
      <c r="I57" s="54">
        <f t="shared" si="9"/>
        <v>0</v>
      </c>
      <c r="K57">
        <f t="shared" si="10"/>
        <v>0</v>
      </c>
      <c r="L57">
        <f t="shared" si="11"/>
        <v>0</v>
      </c>
      <c r="M57" s="2">
        <f t="shared" si="12"/>
        <v>0</v>
      </c>
      <c r="T57">
        <f t="shared" si="13"/>
        <v>0</v>
      </c>
      <c r="W57">
        <f t="shared" si="23"/>
        <v>0</v>
      </c>
      <c r="X57">
        <f t="shared" si="24"/>
        <v>0</v>
      </c>
      <c r="AF57">
        <f t="shared" si="14"/>
        <v>0</v>
      </c>
      <c r="AH57">
        <f t="shared" si="15"/>
        <v>0</v>
      </c>
      <c r="AK57">
        <f t="shared" si="16"/>
        <v>0</v>
      </c>
      <c r="AU57">
        <f t="shared" si="17"/>
        <v>0</v>
      </c>
      <c r="AV57">
        <f t="shared" si="18"/>
        <v>0</v>
      </c>
      <c r="AW57" s="54">
        <f t="shared" si="19"/>
        <v>0</v>
      </c>
      <c r="AX57">
        <f t="shared" si="20"/>
        <v>0</v>
      </c>
      <c r="BG57">
        <f t="shared" si="22"/>
        <v>0</v>
      </c>
      <c r="BH57" s="11">
        <f t="shared" si="21"/>
        <v>0</v>
      </c>
    </row>
    <row r="58" spans="6:60" x14ac:dyDescent="0.2">
      <c r="F58">
        <f t="shared" si="6"/>
        <v>0</v>
      </c>
      <c r="G58">
        <f t="shared" si="7"/>
        <v>0</v>
      </c>
      <c r="H58">
        <f t="shared" si="8"/>
        <v>0</v>
      </c>
      <c r="I58" s="54">
        <f t="shared" si="9"/>
        <v>0</v>
      </c>
      <c r="K58">
        <f t="shared" si="10"/>
        <v>0</v>
      </c>
      <c r="L58">
        <f t="shared" si="11"/>
        <v>0</v>
      </c>
      <c r="M58" s="2">
        <f t="shared" si="12"/>
        <v>0</v>
      </c>
      <c r="T58">
        <f t="shared" si="13"/>
        <v>0</v>
      </c>
      <c r="W58">
        <f t="shared" si="23"/>
        <v>0</v>
      </c>
      <c r="X58">
        <f t="shared" si="24"/>
        <v>0</v>
      </c>
      <c r="AF58">
        <f t="shared" si="14"/>
        <v>0</v>
      </c>
      <c r="AH58">
        <f t="shared" si="15"/>
        <v>0</v>
      </c>
      <c r="AK58">
        <f t="shared" si="16"/>
        <v>0</v>
      </c>
      <c r="AU58">
        <f t="shared" si="17"/>
        <v>0</v>
      </c>
      <c r="AV58">
        <f t="shared" si="18"/>
        <v>0</v>
      </c>
      <c r="AW58" s="54">
        <f t="shared" si="19"/>
        <v>0</v>
      </c>
      <c r="AX58">
        <f t="shared" si="20"/>
        <v>0</v>
      </c>
      <c r="BG58">
        <f t="shared" si="22"/>
        <v>0</v>
      </c>
      <c r="BH58" s="11">
        <f t="shared" si="21"/>
        <v>0</v>
      </c>
    </row>
    <row r="59" spans="6:60" x14ac:dyDescent="0.2">
      <c r="F59">
        <f t="shared" si="6"/>
        <v>0</v>
      </c>
      <c r="G59">
        <f t="shared" si="7"/>
        <v>0</v>
      </c>
      <c r="H59">
        <f t="shared" si="8"/>
        <v>0</v>
      </c>
      <c r="I59" s="54">
        <f t="shared" si="9"/>
        <v>0</v>
      </c>
      <c r="K59">
        <f t="shared" si="10"/>
        <v>0</v>
      </c>
      <c r="L59">
        <f t="shared" si="11"/>
        <v>0</v>
      </c>
      <c r="M59" s="2">
        <f t="shared" si="12"/>
        <v>0</v>
      </c>
      <c r="T59">
        <f t="shared" si="13"/>
        <v>0</v>
      </c>
      <c r="W59">
        <f t="shared" si="23"/>
        <v>0</v>
      </c>
      <c r="X59">
        <f t="shared" si="24"/>
        <v>0</v>
      </c>
      <c r="AF59">
        <f t="shared" si="14"/>
        <v>0</v>
      </c>
      <c r="AH59">
        <f t="shared" si="15"/>
        <v>0</v>
      </c>
      <c r="AK59">
        <f t="shared" si="16"/>
        <v>0</v>
      </c>
      <c r="AU59">
        <f t="shared" si="17"/>
        <v>0</v>
      </c>
      <c r="AV59">
        <f t="shared" si="18"/>
        <v>0</v>
      </c>
      <c r="AW59" s="54">
        <f t="shared" si="19"/>
        <v>0</v>
      </c>
      <c r="AX59">
        <f t="shared" si="20"/>
        <v>0</v>
      </c>
      <c r="BG59">
        <f t="shared" si="22"/>
        <v>0</v>
      </c>
      <c r="BH59" s="11">
        <f t="shared" si="21"/>
        <v>0</v>
      </c>
    </row>
    <row r="60" spans="6:60" x14ac:dyDescent="0.2">
      <c r="F60">
        <f t="shared" si="6"/>
        <v>0</v>
      </c>
      <c r="G60">
        <f t="shared" si="7"/>
        <v>0</v>
      </c>
      <c r="H60">
        <f t="shared" si="8"/>
        <v>0</v>
      </c>
      <c r="I60" s="54">
        <f t="shared" si="9"/>
        <v>0</v>
      </c>
      <c r="K60">
        <f t="shared" si="10"/>
        <v>0</v>
      </c>
      <c r="L60">
        <f t="shared" si="11"/>
        <v>0</v>
      </c>
      <c r="M60" s="2">
        <f t="shared" si="12"/>
        <v>0</v>
      </c>
      <c r="T60">
        <f t="shared" si="13"/>
        <v>0</v>
      </c>
      <c r="W60">
        <f t="shared" si="23"/>
        <v>0</v>
      </c>
      <c r="X60">
        <f t="shared" si="24"/>
        <v>0</v>
      </c>
      <c r="AF60">
        <f t="shared" si="14"/>
        <v>0</v>
      </c>
      <c r="AH60">
        <f t="shared" si="15"/>
        <v>0</v>
      </c>
      <c r="AK60">
        <f t="shared" si="16"/>
        <v>0</v>
      </c>
      <c r="AU60">
        <f t="shared" si="17"/>
        <v>0</v>
      </c>
      <c r="AV60">
        <f t="shared" si="18"/>
        <v>0</v>
      </c>
      <c r="AW60" s="54">
        <f t="shared" si="19"/>
        <v>0</v>
      </c>
      <c r="AX60">
        <f t="shared" si="20"/>
        <v>0</v>
      </c>
      <c r="BG60">
        <f t="shared" si="22"/>
        <v>0</v>
      </c>
      <c r="BH60" s="11">
        <f t="shared" si="21"/>
        <v>0</v>
      </c>
    </row>
    <row r="61" spans="6:60" x14ac:dyDescent="0.2">
      <c r="F61">
        <f t="shared" si="6"/>
        <v>0</v>
      </c>
      <c r="G61">
        <f t="shared" si="7"/>
        <v>0</v>
      </c>
      <c r="H61">
        <f t="shared" si="8"/>
        <v>0</v>
      </c>
      <c r="I61" s="54">
        <f t="shared" si="9"/>
        <v>0</v>
      </c>
      <c r="K61">
        <f t="shared" si="10"/>
        <v>0</v>
      </c>
      <c r="L61">
        <f t="shared" si="11"/>
        <v>0</v>
      </c>
      <c r="M61" s="2">
        <f t="shared" si="12"/>
        <v>0</v>
      </c>
      <c r="T61">
        <f t="shared" si="13"/>
        <v>0</v>
      </c>
      <c r="W61">
        <f t="shared" si="23"/>
        <v>0</v>
      </c>
      <c r="X61">
        <f t="shared" si="24"/>
        <v>0</v>
      </c>
      <c r="AF61">
        <f t="shared" si="14"/>
        <v>0</v>
      </c>
      <c r="AH61">
        <f t="shared" si="15"/>
        <v>0</v>
      </c>
      <c r="AK61">
        <f t="shared" si="16"/>
        <v>0</v>
      </c>
      <c r="AU61">
        <f t="shared" si="17"/>
        <v>0</v>
      </c>
      <c r="AV61">
        <f t="shared" si="18"/>
        <v>0</v>
      </c>
      <c r="AW61" s="54">
        <f t="shared" si="19"/>
        <v>0</v>
      </c>
      <c r="AX61">
        <f t="shared" si="20"/>
        <v>0</v>
      </c>
      <c r="BG61">
        <f t="shared" si="22"/>
        <v>0</v>
      </c>
      <c r="BH61" s="11">
        <f t="shared" si="21"/>
        <v>0</v>
      </c>
    </row>
    <row r="62" spans="6:60" x14ac:dyDescent="0.2">
      <c r="F62">
        <f t="shared" si="6"/>
        <v>0</v>
      </c>
      <c r="G62">
        <f t="shared" si="7"/>
        <v>0</v>
      </c>
      <c r="H62">
        <f t="shared" si="8"/>
        <v>0</v>
      </c>
      <c r="I62" s="54">
        <f t="shared" si="9"/>
        <v>0</v>
      </c>
      <c r="K62">
        <f t="shared" si="10"/>
        <v>0</v>
      </c>
      <c r="L62">
        <f t="shared" si="11"/>
        <v>0</v>
      </c>
      <c r="M62" s="2">
        <f t="shared" si="12"/>
        <v>0</v>
      </c>
      <c r="T62">
        <f t="shared" si="13"/>
        <v>0</v>
      </c>
      <c r="W62">
        <f t="shared" si="23"/>
        <v>0</v>
      </c>
      <c r="X62">
        <f t="shared" si="24"/>
        <v>0</v>
      </c>
      <c r="AF62">
        <f t="shared" si="14"/>
        <v>0</v>
      </c>
      <c r="AH62">
        <f t="shared" si="15"/>
        <v>0</v>
      </c>
      <c r="AK62">
        <f t="shared" si="16"/>
        <v>0</v>
      </c>
      <c r="AU62">
        <f t="shared" si="17"/>
        <v>0</v>
      </c>
      <c r="AV62">
        <f t="shared" si="18"/>
        <v>0</v>
      </c>
      <c r="AW62" s="54">
        <f t="shared" si="19"/>
        <v>0</v>
      </c>
      <c r="AX62">
        <f t="shared" si="20"/>
        <v>0</v>
      </c>
      <c r="BG62">
        <f t="shared" si="22"/>
        <v>0</v>
      </c>
      <c r="BH62" s="11">
        <f t="shared" si="21"/>
        <v>0</v>
      </c>
    </row>
    <row r="63" spans="6:60" x14ac:dyDescent="0.2">
      <c r="F63">
        <f t="shared" si="6"/>
        <v>0</v>
      </c>
      <c r="G63">
        <f t="shared" si="7"/>
        <v>0</v>
      </c>
      <c r="H63">
        <f t="shared" si="8"/>
        <v>0</v>
      </c>
      <c r="I63" s="54">
        <f t="shared" si="9"/>
        <v>0</v>
      </c>
      <c r="K63">
        <f t="shared" si="10"/>
        <v>0</v>
      </c>
      <c r="L63">
        <f t="shared" si="11"/>
        <v>0</v>
      </c>
      <c r="M63" s="2">
        <f t="shared" si="12"/>
        <v>0</v>
      </c>
      <c r="T63">
        <f t="shared" si="13"/>
        <v>0</v>
      </c>
      <c r="W63">
        <f t="shared" si="23"/>
        <v>0</v>
      </c>
      <c r="X63">
        <f t="shared" si="24"/>
        <v>0</v>
      </c>
      <c r="AF63">
        <f t="shared" si="14"/>
        <v>0</v>
      </c>
      <c r="AH63">
        <f t="shared" si="15"/>
        <v>0</v>
      </c>
      <c r="AK63">
        <f t="shared" si="16"/>
        <v>0</v>
      </c>
      <c r="AU63">
        <f t="shared" si="17"/>
        <v>0</v>
      </c>
      <c r="AV63">
        <f t="shared" si="18"/>
        <v>0</v>
      </c>
      <c r="AW63" s="54">
        <f t="shared" si="19"/>
        <v>0</v>
      </c>
      <c r="AX63">
        <f t="shared" si="20"/>
        <v>0</v>
      </c>
      <c r="BG63">
        <f t="shared" si="22"/>
        <v>0</v>
      </c>
      <c r="BH63" s="11">
        <f t="shared" si="21"/>
        <v>0</v>
      </c>
    </row>
    <row r="64" spans="6:60" x14ac:dyDescent="0.2">
      <c r="F64">
        <f t="shared" si="6"/>
        <v>0</v>
      </c>
      <c r="G64">
        <f t="shared" si="7"/>
        <v>0</v>
      </c>
      <c r="H64">
        <f t="shared" si="8"/>
        <v>0</v>
      </c>
      <c r="I64" s="54">
        <f t="shared" si="9"/>
        <v>0</v>
      </c>
      <c r="K64">
        <f t="shared" si="10"/>
        <v>0</v>
      </c>
      <c r="L64">
        <f t="shared" si="11"/>
        <v>0</v>
      </c>
      <c r="M64" s="2">
        <f t="shared" si="12"/>
        <v>0</v>
      </c>
      <c r="T64">
        <f t="shared" si="13"/>
        <v>0</v>
      </c>
      <c r="W64">
        <f t="shared" si="23"/>
        <v>0</v>
      </c>
      <c r="X64">
        <f t="shared" si="24"/>
        <v>0</v>
      </c>
      <c r="AF64">
        <f t="shared" si="14"/>
        <v>0</v>
      </c>
      <c r="AH64">
        <f t="shared" si="15"/>
        <v>0</v>
      </c>
      <c r="AK64">
        <f t="shared" si="16"/>
        <v>0</v>
      </c>
      <c r="AU64">
        <f t="shared" si="17"/>
        <v>0</v>
      </c>
      <c r="AV64">
        <f t="shared" si="18"/>
        <v>0</v>
      </c>
      <c r="AW64" s="54">
        <f t="shared" si="19"/>
        <v>0</v>
      </c>
      <c r="AX64">
        <f t="shared" si="20"/>
        <v>0</v>
      </c>
      <c r="BG64">
        <f t="shared" si="22"/>
        <v>0</v>
      </c>
      <c r="BH64" s="11">
        <f t="shared" si="21"/>
        <v>0</v>
      </c>
    </row>
    <row r="65" spans="6:60" x14ac:dyDescent="0.2">
      <c r="F65">
        <f t="shared" si="6"/>
        <v>0</v>
      </c>
      <c r="G65">
        <f t="shared" si="7"/>
        <v>0</v>
      </c>
      <c r="H65">
        <f t="shared" si="8"/>
        <v>0</v>
      </c>
      <c r="I65" s="54">
        <f t="shared" si="9"/>
        <v>0</v>
      </c>
      <c r="K65">
        <f t="shared" si="10"/>
        <v>0</v>
      </c>
      <c r="L65">
        <f t="shared" si="11"/>
        <v>0</v>
      </c>
      <c r="M65" s="2">
        <f t="shared" si="12"/>
        <v>0</v>
      </c>
      <c r="T65">
        <f t="shared" si="13"/>
        <v>0</v>
      </c>
      <c r="W65">
        <f t="shared" si="23"/>
        <v>0</v>
      </c>
      <c r="X65">
        <f t="shared" si="24"/>
        <v>0</v>
      </c>
      <c r="AF65">
        <f t="shared" si="14"/>
        <v>0</v>
      </c>
      <c r="AH65">
        <f t="shared" si="15"/>
        <v>0</v>
      </c>
      <c r="AK65">
        <f t="shared" si="16"/>
        <v>0</v>
      </c>
      <c r="AU65">
        <f t="shared" si="17"/>
        <v>0</v>
      </c>
      <c r="AV65">
        <f t="shared" si="18"/>
        <v>0</v>
      </c>
      <c r="AW65" s="54">
        <f t="shared" si="19"/>
        <v>0</v>
      </c>
      <c r="AX65">
        <f t="shared" si="20"/>
        <v>0</v>
      </c>
      <c r="BG65">
        <f t="shared" si="22"/>
        <v>0</v>
      </c>
      <c r="BH65" s="11">
        <f t="shared" si="21"/>
        <v>0</v>
      </c>
    </row>
    <row r="66" spans="6:60" x14ac:dyDescent="0.2">
      <c r="F66">
        <f t="shared" si="6"/>
        <v>0</v>
      </c>
      <c r="G66">
        <f t="shared" si="7"/>
        <v>0</v>
      </c>
      <c r="H66">
        <f t="shared" si="8"/>
        <v>0</v>
      </c>
      <c r="I66" s="54">
        <f t="shared" si="9"/>
        <v>0</v>
      </c>
      <c r="K66">
        <f t="shared" si="10"/>
        <v>0</v>
      </c>
      <c r="L66">
        <f t="shared" si="11"/>
        <v>0</v>
      </c>
      <c r="M66" s="2">
        <f t="shared" si="12"/>
        <v>0</v>
      </c>
      <c r="T66">
        <f t="shared" si="13"/>
        <v>0</v>
      </c>
      <c r="W66">
        <f t="shared" si="23"/>
        <v>0</v>
      </c>
      <c r="X66">
        <f t="shared" si="24"/>
        <v>0</v>
      </c>
      <c r="AF66">
        <f t="shared" si="14"/>
        <v>0</v>
      </c>
      <c r="AH66">
        <f t="shared" si="15"/>
        <v>0</v>
      </c>
      <c r="AK66">
        <f t="shared" si="16"/>
        <v>0</v>
      </c>
      <c r="AU66">
        <f t="shared" si="17"/>
        <v>0</v>
      </c>
      <c r="AV66">
        <f t="shared" si="18"/>
        <v>0</v>
      </c>
      <c r="AW66" s="54">
        <f t="shared" si="19"/>
        <v>0</v>
      </c>
      <c r="AX66">
        <f t="shared" si="20"/>
        <v>0</v>
      </c>
      <c r="BG66">
        <f t="shared" si="22"/>
        <v>0</v>
      </c>
      <c r="BH66" s="11">
        <f t="shared" si="21"/>
        <v>0</v>
      </c>
    </row>
    <row r="67" spans="6:60" x14ac:dyDescent="0.2">
      <c r="F67">
        <f t="shared" ref="F67:F101" si="25">IF(B67="",0,(LEN(B67)-LEN(SUBSTITUTE(B67,". ","."))+1))</f>
        <v>0</v>
      </c>
      <c r="G67">
        <f t="shared" ref="G67:G101" si="26">IF(B67="",0,LEN(B67)-LEN(SUBSTITUTE(B67," ",""))+1)</f>
        <v>0</v>
      </c>
      <c r="H67">
        <f t="shared" ref="H67:H101" si="27">IF(F67=0,0,G67/F67)</f>
        <v>0</v>
      </c>
      <c r="I67" s="54">
        <f t="shared" si="9"/>
        <v>0</v>
      </c>
      <c r="K67">
        <f t="shared" ref="K67:K101" si="28">IF(G67=0,0,J67/G67)</f>
        <v>0</v>
      </c>
      <c r="L67">
        <f t="shared" si="11"/>
        <v>0</v>
      </c>
      <c r="M67" s="2">
        <f t="shared" ref="M67:M101" si="29">IF(G67=0,0,L67/G67)</f>
        <v>0</v>
      </c>
      <c r="T67">
        <f t="shared" ref="T67:T101" si="30">QUOTIENT((Q67+R67+S67),3)</f>
        <v>0</v>
      </c>
      <c r="W67">
        <f t="shared" si="23"/>
        <v>0</v>
      </c>
      <c r="X67">
        <f t="shared" si="24"/>
        <v>0</v>
      </c>
      <c r="AF67">
        <f t="shared" si="14"/>
        <v>0</v>
      </c>
      <c r="AH67">
        <f t="shared" si="15"/>
        <v>0</v>
      </c>
      <c r="AK67">
        <f t="shared" si="16"/>
        <v>0</v>
      </c>
      <c r="AU67">
        <f t="shared" ref="AU67:AU101" si="31">IF(G67=0,0,(206.835-(84.6*(K67))-(1.015*(H67))))</f>
        <v>0</v>
      </c>
      <c r="AV67">
        <f t="shared" ref="AV67:AV101" si="32">IF(G67=0,0,(0.39*H67)+(11.8*K67)-15.59)</f>
        <v>0</v>
      </c>
      <c r="AW67" s="54">
        <f t="shared" si="19"/>
        <v>0</v>
      </c>
      <c r="AX67">
        <f t="shared" ref="AX67:AX101" si="33">IF(I67=0,0,(4.71*M67)+(0.5*H67)-21.43)</f>
        <v>0</v>
      </c>
      <c r="BG67">
        <f t="shared" ref="BG67:BG101" si="34">IF(E67=0,0,AF67/E67*1000)</f>
        <v>0</v>
      </c>
      <c r="BH67" s="11">
        <f t="shared" ref="BH67:BH101" si="35">G67/200/24/60</f>
        <v>0</v>
      </c>
    </row>
    <row r="68" spans="6:60" x14ac:dyDescent="0.2">
      <c r="F68">
        <f t="shared" si="25"/>
        <v>0</v>
      </c>
      <c r="G68">
        <f t="shared" si="26"/>
        <v>0</v>
      </c>
      <c r="H68">
        <f t="shared" si="27"/>
        <v>0</v>
      </c>
      <c r="I68" s="54">
        <f t="shared" si="9"/>
        <v>0</v>
      </c>
      <c r="K68">
        <f t="shared" si="28"/>
        <v>0</v>
      </c>
      <c r="L68">
        <f t="shared" si="11"/>
        <v>0</v>
      </c>
      <c r="M68" s="2">
        <f t="shared" si="29"/>
        <v>0</v>
      </c>
      <c r="T68">
        <f t="shared" si="30"/>
        <v>0</v>
      </c>
      <c r="W68">
        <f t="shared" ref="W68:W101" si="36">QUOTIENT((P68+T68),2)</f>
        <v>0</v>
      </c>
      <c r="X68">
        <f t="shared" ref="X68:X101" si="37">IF(U68=1,1,IF(V68=1,1,0))</f>
        <v>0</v>
      </c>
      <c r="AF68">
        <f t="shared" si="14"/>
        <v>0</v>
      </c>
      <c r="AH68">
        <f t="shared" si="15"/>
        <v>0</v>
      </c>
      <c r="AK68">
        <f t="shared" si="16"/>
        <v>0</v>
      </c>
      <c r="AU68">
        <f t="shared" si="31"/>
        <v>0</v>
      </c>
      <c r="AV68">
        <f t="shared" si="32"/>
        <v>0</v>
      </c>
      <c r="AW68" s="54">
        <f t="shared" si="19"/>
        <v>0</v>
      </c>
      <c r="AX68">
        <f t="shared" si="33"/>
        <v>0</v>
      </c>
      <c r="BG68">
        <f t="shared" si="34"/>
        <v>0</v>
      </c>
      <c r="BH68" s="11">
        <f t="shared" si="35"/>
        <v>0</v>
      </c>
    </row>
    <row r="69" spans="6:60" x14ac:dyDescent="0.2">
      <c r="F69">
        <f t="shared" si="25"/>
        <v>0</v>
      </c>
      <c r="G69">
        <f t="shared" si="26"/>
        <v>0</v>
      </c>
      <c r="H69">
        <f t="shared" si="27"/>
        <v>0</v>
      </c>
      <c r="I69" s="54">
        <f t="shared" ref="I69:I101" si="38">LEN(SUBSTITUTE(B69," ",""))</f>
        <v>0</v>
      </c>
      <c r="K69">
        <f t="shared" si="28"/>
        <v>0</v>
      </c>
      <c r="L69">
        <f t="shared" ref="L69:L101" si="39">LEN(SUBSTITUTE(SUBSTITUTE(SUBSTITUTE(SUBSTITUTE(SUBSTITUTE(SUBSTITUTE(SUBSTITUTE(SUBSTITUTE(SUBSTITUTE(SUBSTITUTE(SUBSTITUTE(SUBSTITUTE(SUBSTITUTE(SUBSTITUTE(SUBSTITUTE(SUBSTITUTE(SUBSTITUTE(SUBSTITUTE(SUBSTITUTE(B69," ",""),".",""),",",""),"?",""),"!",""),";",""),"(",""),")",""),"[",""),"]",""),"-",""),"{",""),"}",""),"/",""),"+",""),"*",""),"_",""),"&amp;",""),"#",""))</f>
        <v>0</v>
      </c>
      <c r="M69" s="2">
        <f t="shared" si="29"/>
        <v>0</v>
      </c>
      <c r="T69">
        <f t="shared" si="30"/>
        <v>0</v>
      </c>
      <c r="W69">
        <f t="shared" si="36"/>
        <v>0</v>
      </c>
      <c r="X69">
        <f t="shared" si="37"/>
        <v>0</v>
      </c>
      <c r="AF69">
        <f t="shared" ref="AF69:AF101" si="40">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101" si="41">IF(G69&gt;0,IF((LEN(B69)-LEN(SUBSTITUTE(B69,"/","")))&gt;0,0,1),0)</f>
        <v>0</v>
      </c>
      <c r="AK69">
        <f t="shared" ref="AK69:AK101" si="42">IF(G69&gt;0,IF(((LEN(B69)-LEN(SUBSTITUTE(B69,"(","")))+(LEN(B69)-LEN(SUBSTITUTE(B69,")","")))+(LEN(B69)-LEN(SUBSTITUTE(B69,"[","")))+(LEN(B69)-LEN(SUBSTITUTE(B69,"]","")))+(LEN(B69)-LEN(SUBSTITUTE(B69,"{","")))+(LEN(B69)-LEN(SUBSTITUTE(B69,"}",""))))&gt;0,0,1),0)</f>
        <v>0</v>
      </c>
      <c r="AU69">
        <f t="shared" si="31"/>
        <v>0</v>
      </c>
      <c r="AV69">
        <f t="shared" si="32"/>
        <v>0</v>
      </c>
      <c r="AW69" s="54">
        <f t="shared" ref="AW69:AW101" si="43">IF(G69=0,0,((0.0588*M69*100)-(0.296*(F69/G69)*100)-15.8))</f>
        <v>0</v>
      </c>
      <c r="AX69">
        <f t="shared" si="33"/>
        <v>0</v>
      </c>
      <c r="BG69">
        <f t="shared" si="34"/>
        <v>0</v>
      </c>
      <c r="BH69" s="11">
        <f t="shared" si="35"/>
        <v>0</v>
      </c>
    </row>
    <row r="70" spans="6:60" x14ac:dyDescent="0.2">
      <c r="F70">
        <f t="shared" si="25"/>
        <v>0</v>
      </c>
      <c r="G70">
        <f t="shared" si="26"/>
        <v>0</v>
      </c>
      <c r="H70">
        <f t="shared" si="27"/>
        <v>0</v>
      </c>
      <c r="I70" s="54">
        <f t="shared" si="38"/>
        <v>0</v>
      </c>
      <c r="K70">
        <f t="shared" si="28"/>
        <v>0</v>
      </c>
      <c r="L70">
        <f t="shared" si="39"/>
        <v>0</v>
      </c>
      <c r="M70" s="2">
        <f t="shared" si="29"/>
        <v>0</v>
      </c>
      <c r="T70">
        <f t="shared" si="30"/>
        <v>0</v>
      </c>
      <c r="W70">
        <f t="shared" si="36"/>
        <v>0</v>
      </c>
      <c r="X70">
        <f t="shared" si="37"/>
        <v>0</v>
      </c>
      <c r="AF70">
        <f t="shared" si="40"/>
        <v>0</v>
      </c>
      <c r="AH70">
        <f t="shared" si="41"/>
        <v>0</v>
      </c>
      <c r="AK70">
        <f t="shared" si="42"/>
        <v>0</v>
      </c>
      <c r="AU70">
        <f t="shared" si="31"/>
        <v>0</v>
      </c>
      <c r="AV70">
        <f t="shared" si="32"/>
        <v>0</v>
      </c>
      <c r="AW70" s="54">
        <f t="shared" si="43"/>
        <v>0</v>
      </c>
      <c r="AX70">
        <f t="shared" si="33"/>
        <v>0</v>
      </c>
      <c r="BG70">
        <f t="shared" si="34"/>
        <v>0</v>
      </c>
      <c r="BH70" s="11">
        <f t="shared" si="35"/>
        <v>0</v>
      </c>
    </row>
    <row r="71" spans="6:60" x14ac:dyDescent="0.2">
      <c r="F71">
        <f t="shared" si="25"/>
        <v>0</v>
      </c>
      <c r="G71">
        <f t="shared" si="26"/>
        <v>0</v>
      </c>
      <c r="H71">
        <f t="shared" si="27"/>
        <v>0</v>
      </c>
      <c r="I71" s="54">
        <f t="shared" si="38"/>
        <v>0</v>
      </c>
      <c r="K71">
        <f t="shared" si="28"/>
        <v>0</v>
      </c>
      <c r="L71">
        <f t="shared" si="39"/>
        <v>0</v>
      </c>
      <c r="M71" s="2">
        <f t="shared" si="29"/>
        <v>0</v>
      </c>
      <c r="T71">
        <f t="shared" si="30"/>
        <v>0</v>
      </c>
      <c r="W71">
        <f t="shared" si="36"/>
        <v>0</v>
      </c>
      <c r="X71">
        <f t="shared" si="37"/>
        <v>0</v>
      </c>
      <c r="AF71">
        <f t="shared" si="40"/>
        <v>0</v>
      </c>
      <c r="AH71">
        <f t="shared" si="41"/>
        <v>0</v>
      </c>
      <c r="AK71">
        <f t="shared" si="42"/>
        <v>0</v>
      </c>
      <c r="AU71">
        <f t="shared" si="31"/>
        <v>0</v>
      </c>
      <c r="AV71">
        <f t="shared" si="32"/>
        <v>0</v>
      </c>
      <c r="AW71" s="54">
        <f t="shared" si="43"/>
        <v>0</v>
      </c>
      <c r="AX71">
        <f t="shared" si="33"/>
        <v>0</v>
      </c>
      <c r="BG71">
        <f t="shared" si="34"/>
        <v>0</v>
      </c>
      <c r="BH71" s="11">
        <f t="shared" si="35"/>
        <v>0</v>
      </c>
    </row>
    <row r="72" spans="6:60" x14ac:dyDescent="0.2">
      <c r="F72">
        <f t="shared" si="25"/>
        <v>0</v>
      </c>
      <c r="G72">
        <f t="shared" si="26"/>
        <v>0</v>
      </c>
      <c r="H72">
        <f t="shared" si="27"/>
        <v>0</v>
      </c>
      <c r="I72" s="54">
        <f t="shared" si="38"/>
        <v>0</v>
      </c>
      <c r="K72">
        <f t="shared" si="28"/>
        <v>0</v>
      </c>
      <c r="L72">
        <f t="shared" si="39"/>
        <v>0</v>
      </c>
      <c r="M72" s="2">
        <f t="shared" si="29"/>
        <v>0</v>
      </c>
      <c r="T72">
        <f t="shared" si="30"/>
        <v>0</v>
      </c>
      <c r="W72">
        <f t="shared" si="36"/>
        <v>0</v>
      </c>
      <c r="X72">
        <f t="shared" si="37"/>
        <v>0</v>
      </c>
      <c r="AF72">
        <f t="shared" si="40"/>
        <v>0</v>
      </c>
      <c r="AH72">
        <f t="shared" si="41"/>
        <v>0</v>
      </c>
      <c r="AK72">
        <f t="shared" si="42"/>
        <v>0</v>
      </c>
      <c r="AU72">
        <f t="shared" si="31"/>
        <v>0</v>
      </c>
      <c r="AV72">
        <f t="shared" si="32"/>
        <v>0</v>
      </c>
      <c r="AW72" s="54">
        <f t="shared" si="43"/>
        <v>0</v>
      </c>
      <c r="AX72">
        <f t="shared" si="33"/>
        <v>0</v>
      </c>
      <c r="BG72">
        <f t="shared" si="34"/>
        <v>0</v>
      </c>
      <c r="BH72" s="11">
        <f t="shared" si="35"/>
        <v>0</v>
      </c>
    </row>
    <row r="73" spans="6:60" x14ac:dyDescent="0.2">
      <c r="F73">
        <f t="shared" si="25"/>
        <v>0</v>
      </c>
      <c r="G73">
        <f t="shared" si="26"/>
        <v>0</v>
      </c>
      <c r="H73">
        <f t="shared" si="27"/>
        <v>0</v>
      </c>
      <c r="I73" s="54">
        <f t="shared" si="38"/>
        <v>0</v>
      </c>
      <c r="K73">
        <f t="shared" si="28"/>
        <v>0</v>
      </c>
      <c r="L73">
        <f t="shared" si="39"/>
        <v>0</v>
      </c>
      <c r="M73" s="2">
        <f t="shared" si="29"/>
        <v>0</v>
      </c>
      <c r="T73">
        <f t="shared" si="30"/>
        <v>0</v>
      </c>
      <c r="W73">
        <f t="shared" si="36"/>
        <v>0</v>
      </c>
      <c r="X73">
        <f t="shared" si="37"/>
        <v>0</v>
      </c>
      <c r="AF73">
        <f t="shared" si="40"/>
        <v>0</v>
      </c>
      <c r="AH73">
        <f t="shared" si="41"/>
        <v>0</v>
      </c>
      <c r="AK73">
        <f t="shared" si="42"/>
        <v>0</v>
      </c>
      <c r="AU73">
        <f t="shared" si="31"/>
        <v>0</v>
      </c>
      <c r="AV73">
        <f t="shared" si="32"/>
        <v>0</v>
      </c>
      <c r="AW73" s="54">
        <f t="shared" si="43"/>
        <v>0</v>
      </c>
      <c r="AX73">
        <f t="shared" si="33"/>
        <v>0</v>
      </c>
      <c r="BG73">
        <f t="shared" si="34"/>
        <v>0</v>
      </c>
      <c r="BH73" s="11">
        <f t="shared" si="35"/>
        <v>0</v>
      </c>
    </row>
    <row r="74" spans="6:60" x14ac:dyDescent="0.2">
      <c r="F74">
        <f t="shared" si="25"/>
        <v>0</v>
      </c>
      <c r="G74">
        <f t="shared" si="26"/>
        <v>0</v>
      </c>
      <c r="H74">
        <f t="shared" si="27"/>
        <v>0</v>
      </c>
      <c r="I74" s="54">
        <f t="shared" si="38"/>
        <v>0</v>
      </c>
      <c r="K74">
        <f t="shared" si="28"/>
        <v>0</v>
      </c>
      <c r="L74">
        <f t="shared" si="39"/>
        <v>0</v>
      </c>
      <c r="M74" s="2">
        <f t="shared" si="29"/>
        <v>0</v>
      </c>
      <c r="T74">
        <f t="shared" si="30"/>
        <v>0</v>
      </c>
      <c r="W74">
        <f t="shared" si="36"/>
        <v>0</v>
      </c>
      <c r="X74">
        <f t="shared" si="37"/>
        <v>0</v>
      </c>
      <c r="AF74">
        <f t="shared" si="40"/>
        <v>0</v>
      </c>
      <c r="AH74">
        <f t="shared" si="41"/>
        <v>0</v>
      </c>
      <c r="AK74">
        <f t="shared" si="42"/>
        <v>0</v>
      </c>
      <c r="AU74">
        <f t="shared" si="31"/>
        <v>0</v>
      </c>
      <c r="AV74">
        <f t="shared" si="32"/>
        <v>0</v>
      </c>
      <c r="AW74" s="54">
        <f t="shared" si="43"/>
        <v>0</v>
      </c>
      <c r="AX74">
        <f t="shared" si="33"/>
        <v>0</v>
      </c>
      <c r="BG74">
        <f t="shared" si="34"/>
        <v>0</v>
      </c>
      <c r="BH74" s="11">
        <f t="shared" si="35"/>
        <v>0</v>
      </c>
    </row>
    <row r="75" spans="6:60" x14ac:dyDescent="0.2">
      <c r="F75">
        <f t="shared" si="25"/>
        <v>0</v>
      </c>
      <c r="G75">
        <f t="shared" si="26"/>
        <v>0</v>
      </c>
      <c r="H75">
        <f t="shared" si="27"/>
        <v>0</v>
      </c>
      <c r="I75" s="54">
        <f t="shared" si="38"/>
        <v>0</v>
      </c>
      <c r="K75">
        <f t="shared" si="28"/>
        <v>0</v>
      </c>
      <c r="L75">
        <f t="shared" si="39"/>
        <v>0</v>
      </c>
      <c r="M75" s="2">
        <f t="shared" si="29"/>
        <v>0</v>
      </c>
      <c r="T75">
        <f t="shared" si="30"/>
        <v>0</v>
      </c>
      <c r="W75">
        <f t="shared" si="36"/>
        <v>0</v>
      </c>
      <c r="X75">
        <f t="shared" si="37"/>
        <v>0</v>
      </c>
      <c r="AF75">
        <f t="shared" si="40"/>
        <v>0</v>
      </c>
      <c r="AH75">
        <f t="shared" si="41"/>
        <v>0</v>
      </c>
      <c r="AK75">
        <f t="shared" si="42"/>
        <v>0</v>
      </c>
      <c r="AU75">
        <f t="shared" si="31"/>
        <v>0</v>
      </c>
      <c r="AV75">
        <f t="shared" si="32"/>
        <v>0</v>
      </c>
      <c r="AW75" s="54">
        <f t="shared" si="43"/>
        <v>0</v>
      </c>
      <c r="AX75">
        <f t="shared" si="33"/>
        <v>0</v>
      </c>
      <c r="BG75">
        <f t="shared" si="34"/>
        <v>0</v>
      </c>
      <c r="BH75" s="11">
        <f t="shared" si="35"/>
        <v>0</v>
      </c>
    </row>
    <row r="76" spans="6:60" x14ac:dyDescent="0.2">
      <c r="F76">
        <f t="shared" si="25"/>
        <v>0</v>
      </c>
      <c r="G76">
        <f t="shared" si="26"/>
        <v>0</v>
      </c>
      <c r="H76">
        <f t="shared" si="27"/>
        <v>0</v>
      </c>
      <c r="I76" s="54">
        <f t="shared" si="38"/>
        <v>0</v>
      </c>
      <c r="K76">
        <f t="shared" si="28"/>
        <v>0</v>
      </c>
      <c r="L76">
        <f t="shared" si="39"/>
        <v>0</v>
      </c>
      <c r="M76" s="2">
        <f t="shared" si="29"/>
        <v>0</v>
      </c>
      <c r="T76">
        <f t="shared" si="30"/>
        <v>0</v>
      </c>
      <c r="W76">
        <f t="shared" si="36"/>
        <v>0</v>
      </c>
      <c r="X76">
        <f t="shared" si="37"/>
        <v>0</v>
      </c>
      <c r="AF76">
        <f t="shared" si="40"/>
        <v>0</v>
      </c>
      <c r="AH76">
        <f t="shared" si="41"/>
        <v>0</v>
      </c>
      <c r="AK76">
        <f t="shared" si="42"/>
        <v>0</v>
      </c>
      <c r="AU76">
        <f t="shared" si="31"/>
        <v>0</v>
      </c>
      <c r="AV76">
        <f t="shared" si="32"/>
        <v>0</v>
      </c>
      <c r="AW76" s="54">
        <f t="shared" si="43"/>
        <v>0</v>
      </c>
      <c r="AX76">
        <f t="shared" si="33"/>
        <v>0</v>
      </c>
      <c r="BG76">
        <f t="shared" si="34"/>
        <v>0</v>
      </c>
      <c r="BH76" s="11">
        <f t="shared" si="35"/>
        <v>0</v>
      </c>
    </row>
    <row r="77" spans="6:60" x14ac:dyDescent="0.2">
      <c r="F77">
        <f t="shared" si="25"/>
        <v>0</v>
      </c>
      <c r="G77">
        <f t="shared" si="26"/>
        <v>0</v>
      </c>
      <c r="H77">
        <f t="shared" si="27"/>
        <v>0</v>
      </c>
      <c r="I77" s="54">
        <f t="shared" si="38"/>
        <v>0</v>
      </c>
      <c r="K77">
        <f t="shared" si="28"/>
        <v>0</v>
      </c>
      <c r="L77">
        <f t="shared" si="39"/>
        <v>0</v>
      </c>
      <c r="M77" s="2">
        <f t="shared" si="29"/>
        <v>0</v>
      </c>
      <c r="T77">
        <f t="shared" si="30"/>
        <v>0</v>
      </c>
      <c r="W77">
        <f t="shared" si="36"/>
        <v>0</v>
      </c>
      <c r="X77">
        <f t="shared" si="37"/>
        <v>0</v>
      </c>
      <c r="AF77">
        <f t="shared" si="40"/>
        <v>0</v>
      </c>
      <c r="AH77">
        <f t="shared" si="41"/>
        <v>0</v>
      </c>
      <c r="AK77">
        <f t="shared" si="42"/>
        <v>0</v>
      </c>
      <c r="AU77">
        <f t="shared" si="31"/>
        <v>0</v>
      </c>
      <c r="AV77">
        <f t="shared" si="32"/>
        <v>0</v>
      </c>
      <c r="AW77" s="54">
        <f t="shared" si="43"/>
        <v>0</v>
      </c>
      <c r="AX77">
        <f t="shared" si="33"/>
        <v>0</v>
      </c>
      <c r="BG77">
        <f t="shared" si="34"/>
        <v>0</v>
      </c>
      <c r="BH77" s="11">
        <f t="shared" si="35"/>
        <v>0</v>
      </c>
    </row>
    <row r="78" spans="6:60" x14ac:dyDescent="0.2">
      <c r="F78">
        <f t="shared" si="25"/>
        <v>0</v>
      </c>
      <c r="G78">
        <f t="shared" si="26"/>
        <v>0</v>
      </c>
      <c r="H78">
        <f t="shared" si="27"/>
        <v>0</v>
      </c>
      <c r="I78" s="54">
        <f t="shared" si="38"/>
        <v>0</v>
      </c>
      <c r="K78">
        <f t="shared" si="28"/>
        <v>0</v>
      </c>
      <c r="L78">
        <f t="shared" si="39"/>
        <v>0</v>
      </c>
      <c r="M78" s="2">
        <f t="shared" si="29"/>
        <v>0</v>
      </c>
      <c r="T78">
        <f t="shared" si="30"/>
        <v>0</v>
      </c>
      <c r="W78">
        <f t="shared" si="36"/>
        <v>0</v>
      </c>
      <c r="X78">
        <f t="shared" si="37"/>
        <v>0</v>
      </c>
      <c r="AF78">
        <f t="shared" si="40"/>
        <v>0</v>
      </c>
      <c r="AH78">
        <f t="shared" si="41"/>
        <v>0</v>
      </c>
      <c r="AK78">
        <f t="shared" si="42"/>
        <v>0</v>
      </c>
      <c r="AU78">
        <f t="shared" si="31"/>
        <v>0</v>
      </c>
      <c r="AV78">
        <f t="shared" si="32"/>
        <v>0</v>
      </c>
      <c r="AW78" s="54">
        <f t="shared" si="43"/>
        <v>0</v>
      </c>
      <c r="AX78">
        <f t="shared" si="33"/>
        <v>0</v>
      </c>
      <c r="BG78">
        <f t="shared" si="34"/>
        <v>0</v>
      </c>
      <c r="BH78" s="11">
        <f t="shared" si="35"/>
        <v>0</v>
      </c>
    </row>
    <row r="79" spans="6:60" x14ac:dyDescent="0.2">
      <c r="F79">
        <f t="shared" si="25"/>
        <v>0</v>
      </c>
      <c r="G79">
        <f t="shared" si="26"/>
        <v>0</v>
      </c>
      <c r="H79">
        <f t="shared" si="27"/>
        <v>0</v>
      </c>
      <c r="I79" s="54">
        <f t="shared" si="38"/>
        <v>0</v>
      </c>
      <c r="K79">
        <f t="shared" si="28"/>
        <v>0</v>
      </c>
      <c r="L79">
        <f t="shared" si="39"/>
        <v>0</v>
      </c>
      <c r="M79" s="2">
        <f t="shared" si="29"/>
        <v>0</v>
      </c>
      <c r="T79">
        <f t="shared" si="30"/>
        <v>0</v>
      </c>
      <c r="W79">
        <f t="shared" si="36"/>
        <v>0</v>
      </c>
      <c r="X79">
        <f t="shared" si="37"/>
        <v>0</v>
      </c>
      <c r="AF79">
        <f t="shared" si="40"/>
        <v>0</v>
      </c>
      <c r="AH79">
        <f t="shared" si="41"/>
        <v>0</v>
      </c>
      <c r="AK79">
        <f t="shared" si="42"/>
        <v>0</v>
      </c>
      <c r="AU79">
        <f t="shared" si="31"/>
        <v>0</v>
      </c>
      <c r="AV79">
        <f t="shared" si="32"/>
        <v>0</v>
      </c>
      <c r="AW79" s="54">
        <f t="shared" si="43"/>
        <v>0</v>
      </c>
      <c r="AX79">
        <f t="shared" si="33"/>
        <v>0</v>
      </c>
      <c r="BG79">
        <f t="shared" si="34"/>
        <v>0</v>
      </c>
      <c r="BH79" s="11">
        <f t="shared" si="35"/>
        <v>0</v>
      </c>
    </row>
    <row r="80" spans="6:60" x14ac:dyDescent="0.2">
      <c r="F80">
        <f t="shared" si="25"/>
        <v>0</v>
      </c>
      <c r="G80">
        <f t="shared" si="26"/>
        <v>0</v>
      </c>
      <c r="H80">
        <f t="shared" si="27"/>
        <v>0</v>
      </c>
      <c r="I80" s="54">
        <f t="shared" si="38"/>
        <v>0</v>
      </c>
      <c r="K80">
        <f t="shared" si="28"/>
        <v>0</v>
      </c>
      <c r="L80">
        <f t="shared" si="39"/>
        <v>0</v>
      </c>
      <c r="M80" s="2">
        <f t="shared" si="29"/>
        <v>0</v>
      </c>
      <c r="T80">
        <f t="shared" si="30"/>
        <v>0</v>
      </c>
      <c r="W80">
        <f t="shared" si="36"/>
        <v>0</v>
      </c>
      <c r="X80">
        <f t="shared" si="37"/>
        <v>0</v>
      </c>
      <c r="AF80">
        <f t="shared" si="40"/>
        <v>0</v>
      </c>
      <c r="AH80">
        <f t="shared" si="41"/>
        <v>0</v>
      </c>
      <c r="AK80">
        <f t="shared" si="42"/>
        <v>0</v>
      </c>
      <c r="AU80">
        <f t="shared" si="31"/>
        <v>0</v>
      </c>
      <c r="AV80">
        <f t="shared" si="32"/>
        <v>0</v>
      </c>
      <c r="AW80" s="54">
        <f t="shared" si="43"/>
        <v>0</v>
      </c>
      <c r="AX80">
        <f t="shared" si="33"/>
        <v>0</v>
      </c>
      <c r="BG80">
        <f t="shared" si="34"/>
        <v>0</v>
      </c>
      <c r="BH80" s="11">
        <f t="shared" si="35"/>
        <v>0</v>
      </c>
    </row>
    <row r="81" spans="6:60" x14ac:dyDescent="0.2">
      <c r="F81">
        <f t="shared" si="25"/>
        <v>0</v>
      </c>
      <c r="G81">
        <f t="shared" si="26"/>
        <v>0</v>
      </c>
      <c r="H81">
        <f t="shared" si="27"/>
        <v>0</v>
      </c>
      <c r="I81" s="54">
        <f t="shared" si="38"/>
        <v>0</v>
      </c>
      <c r="K81">
        <f t="shared" si="28"/>
        <v>0</v>
      </c>
      <c r="L81">
        <f t="shared" si="39"/>
        <v>0</v>
      </c>
      <c r="M81" s="2">
        <f t="shared" si="29"/>
        <v>0</v>
      </c>
      <c r="T81">
        <f t="shared" si="30"/>
        <v>0</v>
      </c>
      <c r="W81">
        <f t="shared" si="36"/>
        <v>0</v>
      </c>
      <c r="X81">
        <f t="shared" si="37"/>
        <v>0</v>
      </c>
      <c r="AF81">
        <f t="shared" si="40"/>
        <v>0</v>
      </c>
      <c r="AH81">
        <f t="shared" si="41"/>
        <v>0</v>
      </c>
      <c r="AK81">
        <f t="shared" si="42"/>
        <v>0</v>
      </c>
      <c r="AU81">
        <f t="shared" si="31"/>
        <v>0</v>
      </c>
      <c r="AV81">
        <f t="shared" si="32"/>
        <v>0</v>
      </c>
      <c r="AW81" s="54">
        <f t="shared" si="43"/>
        <v>0</v>
      </c>
      <c r="AX81">
        <f t="shared" si="33"/>
        <v>0</v>
      </c>
      <c r="BG81">
        <f t="shared" si="34"/>
        <v>0</v>
      </c>
      <c r="BH81" s="11">
        <f t="shared" si="35"/>
        <v>0</v>
      </c>
    </row>
    <row r="82" spans="6:60" x14ac:dyDescent="0.2">
      <c r="F82">
        <f t="shared" si="25"/>
        <v>0</v>
      </c>
      <c r="G82">
        <f t="shared" si="26"/>
        <v>0</v>
      </c>
      <c r="H82">
        <f t="shared" si="27"/>
        <v>0</v>
      </c>
      <c r="I82" s="54">
        <f t="shared" si="38"/>
        <v>0</v>
      </c>
      <c r="K82">
        <f t="shared" si="28"/>
        <v>0</v>
      </c>
      <c r="L82">
        <f t="shared" si="39"/>
        <v>0</v>
      </c>
      <c r="M82" s="2">
        <f t="shared" si="29"/>
        <v>0</v>
      </c>
      <c r="T82">
        <f t="shared" si="30"/>
        <v>0</v>
      </c>
      <c r="W82">
        <f t="shared" si="36"/>
        <v>0</v>
      </c>
      <c r="X82">
        <f t="shared" si="37"/>
        <v>0</v>
      </c>
      <c r="AF82">
        <f t="shared" si="40"/>
        <v>0</v>
      </c>
      <c r="AH82">
        <f t="shared" si="41"/>
        <v>0</v>
      </c>
      <c r="AK82">
        <f t="shared" si="42"/>
        <v>0</v>
      </c>
      <c r="AU82">
        <f t="shared" si="31"/>
        <v>0</v>
      </c>
      <c r="AV82">
        <f t="shared" si="32"/>
        <v>0</v>
      </c>
      <c r="AW82" s="54">
        <f t="shared" si="43"/>
        <v>0</v>
      </c>
      <c r="AX82">
        <f t="shared" si="33"/>
        <v>0</v>
      </c>
      <c r="BG82">
        <f t="shared" si="34"/>
        <v>0</v>
      </c>
      <c r="BH82" s="11">
        <f t="shared" si="35"/>
        <v>0</v>
      </c>
    </row>
    <row r="83" spans="6:60" x14ac:dyDescent="0.2">
      <c r="F83">
        <f t="shared" si="25"/>
        <v>0</v>
      </c>
      <c r="G83">
        <f t="shared" si="26"/>
        <v>0</v>
      </c>
      <c r="H83">
        <f t="shared" si="27"/>
        <v>0</v>
      </c>
      <c r="I83" s="54">
        <f t="shared" si="38"/>
        <v>0</v>
      </c>
      <c r="K83">
        <f t="shared" si="28"/>
        <v>0</v>
      </c>
      <c r="L83">
        <f t="shared" si="39"/>
        <v>0</v>
      </c>
      <c r="M83" s="2">
        <f t="shared" si="29"/>
        <v>0</v>
      </c>
      <c r="T83">
        <f t="shared" si="30"/>
        <v>0</v>
      </c>
      <c r="W83">
        <f t="shared" si="36"/>
        <v>0</v>
      </c>
      <c r="X83">
        <f t="shared" si="37"/>
        <v>0</v>
      </c>
      <c r="AF83">
        <f t="shared" si="40"/>
        <v>0</v>
      </c>
      <c r="AH83">
        <f t="shared" si="41"/>
        <v>0</v>
      </c>
      <c r="AK83">
        <f t="shared" si="42"/>
        <v>0</v>
      </c>
      <c r="AU83">
        <f t="shared" si="31"/>
        <v>0</v>
      </c>
      <c r="AV83">
        <f t="shared" si="32"/>
        <v>0</v>
      </c>
      <c r="AW83" s="54">
        <f t="shared" si="43"/>
        <v>0</v>
      </c>
      <c r="AX83">
        <f t="shared" si="33"/>
        <v>0</v>
      </c>
      <c r="BG83">
        <f t="shared" si="34"/>
        <v>0</v>
      </c>
      <c r="BH83" s="11">
        <f t="shared" si="35"/>
        <v>0</v>
      </c>
    </row>
    <row r="84" spans="6:60" x14ac:dyDescent="0.2">
      <c r="F84">
        <f t="shared" si="25"/>
        <v>0</v>
      </c>
      <c r="G84">
        <f t="shared" si="26"/>
        <v>0</v>
      </c>
      <c r="H84">
        <f t="shared" si="27"/>
        <v>0</v>
      </c>
      <c r="I84" s="54">
        <f t="shared" si="38"/>
        <v>0</v>
      </c>
      <c r="K84">
        <f t="shared" si="28"/>
        <v>0</v>
      </c>
      <c r="L84">
        <f t="shared" si="39"/>
        <v>0</v>
      </c>
      <c r="M84" s="2">
        <f t="shared" si="29"/>
        <v>0</v>
      </c>
      <c r="T84">
        <f t="shared" si="30"/>
        <v>0</v>
      </c>
      <c r="W84">
        <f t="shared" si="36"/>
        <v>0</v>
      </c>
      <c r="X84">
        <f t="shared" si="37"/>
        <v>0</v>
      </c>
      <c r="AF84">
        <f t="shared" si="40"/>
        <v>0</v>
      </c>
      <c r="AH84">
        <f t="shared" si="41"/>
        <v>0</v>
      </c>
      <c r="AK84">
        <f t="shared" si="42"/>
        <v>0</v>
      </c>
      <c r="AU84">
        <f t="shared" si="31"/>
        <v>0</v>
      </c>
      <c r="AV84">
        <f t="shared" si="32"/>
        <v>0</v>
      </c>
      <c r="AW84" s="54">
        <f t="shared" si="43"/>
        <v>0</v>
      </c>
      <c r="AX84">
        <f t="shared" si="33"/>
        <v>0</v>
      </c>
      <c r="BG84">
        <f t="shared" si="34"/>
        <v>0</v>
      </c>
      <c r="BH84" s="11">
        <f t="shared" si="35"/>
        <v>0</v>
      </c>
    </row>
    <row r="85" spans="6:60" x14ac:dyDescent="0.2">
      <c r="F85">
        <f t="shared" si="25"/>
        <v>0</v>
      </c>
      <c r="G85">
        <f t="shared" si="26"/>
        <v>0</v>
      </c>
      <c r="H85">
        <f t="shared" si="27"/>
        <v>0</v>
      </c>
      <c r="I85" s="54">
        <f t="shared" si="38"/>
        <v>0</v>
      </c>
      <c r="K85">
        <f t="shared" si="28"/>
        <v>0</v>
      </c>
      <c r="L85">
        <f t="shared" si="39"/>
        <v>0</v>
      </c>
      <c r="M85" s="2">
        <f t="shared" si="29"/>
        <v>0</v>
      </c>
      <c r="T85">
        <f t="shared" si="30"/>
        <v>0</v>
      </c>
      <c r="W85">
        <f t="shared" si="36"/>
        <v>0</v>
      </c>
      <c r="X85">
        <f t="shared" si="37"/>
        <v>0</v>
      </c>
      <c r="AF85">
        <f t="shared" si="40"/>
        <v>0</v>
      </c>
      <c r="AH85">
        <f t="shared" si="41"/>
        <v>0</v>
      </c>
      <c r="AK85">
        <f t="shared" si="42"/>
        <v>0</v>
      </c>
      <c r="AU85">
        <f t="shared" si="31"/>
        <v>0</v>
      </c>
      <c r="AV85">
        <f t="shared" si="32"/>
        <v>0</v>
      </c>
      <c r="AW85" s="54">
        <f t="shared" si="43"/>
        <v>0</v>
      </c>
      <c r="AX85">
        <f t="shared" si="33"/>
        <v>0</v>
      </c>
      <c r="BG85">
        <f t="shared" si="34"/>
        <v>0</v>
      </c>
      <c r="BH85" s="11">
        <f t="shared" si="35"/>
        <v>0</v>
      </c>
    </row>
    <row r="86" spans="6:60" x14ac:dyDescent="0.2">
      <c r="F86">
        <f t="shared" si="25"/>
        <v>0</v>
      </c>
      <c r="G86">
        <f t="shared" si="26"/>
        <v>0</v>
      </c>
      <c r="H86">
        <f t="shared" si="27"/>
        <v>0</v>
      </c>
      <c r="I86" s="54">
        <f t="shared" si="38"/>
        <v>0</v>
      </c>
      <c r="K86">
        <f t="shared" si="28"/>
        <v>0</v>
      </c>
      <c r="L86">
        <f t="shared" si="39"/>
        <v>0</v>
      </c>
      <c r="M86" s="2">
        <f t="shared" si="29"/>
        <v>0</v>
      </c>
      <c r="T86">
        <f t="shared" si="30"/>
        <v>0</v>
      </c>
      <c r="W86">
        <f t="shared" si="36"/>
        <v>0</v>
      </c>
      <c r="X86">
        <f t="shared" si="37"/>
        <v>0</v>
      </c>
      <c r="AF86">
        <f t="shared" si="40"/>
        <v>0</v>
      </c>
      <c r="AH86">
        <f t="shared" si="41"/>
        <v>0</v>
      </c>
      <c r="AK86">
        <f t="shared" si="42"/>
        <v>0</v>
      </c>
      <c r="AU86">
        <f t="shared" si="31"/>
        <v>0</v>
      </c>
      <c r="AV86">
        <f t="shared" si="32"/>
        <v>0</v>
      </c>
      <c r="AW86" s="54">
        <f t="shared" si="43"/>
        <v>0</v>
      </c>
      <c r="AX86">
        <f t="shared" si="33"/>
        <v>0</v>
      </c>
      <c r="BG86">
        <f t="shared" si="34"/>
        <v>0</v>
      </c>
      <c r="BH86" s="11">
        <f t="shared" si="35"/>
        <v>0</v>
      </c>
    </row>
    <row r="87" spans="6:60" x14ac:dyDescent="0.2">
      <c r="F87">
        <f t="shared" si="25"/>
        <v>0</v>
      </c>
      <c r="G87">
        <f t="shared" si="26"/>
        <v>0</v>
      </c>
      <c r="H87">
        <f t="shared" si="27"/>
        <v>0</v>
      </c>
      <c r="I87" s="54">
        <f t="shared" si="38"/>
        <v>0</v>
      </c>
      <c r="K87">
        <f t="shared" si="28"/>
        <v>0</v>
      </c>
      <c r="L87">
        <f t="shared" si="39"/>
        <v>0</v>
      </c>
      <c r="M87" s="2">
        <f t="shared" si="29"/>
        <v>0</v>
      </c>
      <c r="T87">
        <f t="shared" si="30"/>
        <v>0</v>
      </c>
      <c r="W87">
        <f t="shared" si="36"/>
        <v>0</v>
      </c>
      <c r="X87">
        <f t="shared" si="37"/>
        <v>0</v>
      </c>
      <c r="AF87">
        <f t="shared" si="40"/>
        <v>0</v>
      </c>
      <c r="AH87">
        <f t="shared" si="41"/>
        <v>0</v>
      </c>
      <c r="AK87">
        <f t="shared" si="42"/>
        <v>0</v>
      </c>
      <c r="AU87">
        <f t="shared" si="31"/>
        <v>0</v>
      </c>
      <c r="AV87">
        <f t="shared" si="32"/>
        <v>0</v>
      </c>
      <c r="AW87" s="54">
        <f t="shared" si="43"/>
        <v>0</v>
      </c>
      <c r="AX87">
        <f t="shared" si="33"/>
        <v>0</v>
      </c>
      <c r="BG87">
        <f t="shared" si="34"/>
        <v>0</v>
      </c>
      <c r="BH87" s="11">
        <f t="shared" si="35"/>
        <v>0</v>
      </c>
    </row>
    <row r="88" spans="6:60" x14ac:dyDescent="0.2">
      <c r="F88">
        <f t="shared" si="25"/>
        <v>0</v>
      </c>
      <c r="G88">
        <f t="shared" si="26"/>
        <v>0</v>
      </c>
      <c r="H88">
        <f t="shared" si="27"/>
        <v>0</v>
      </c>
      <c r="I88" s="54">
        <f t="shared" si="38"/>
        <v>0</v>
      </c>
      <c r="K88">
        <f t="shared" si="28"/>
        <v>0</v>
      </c>
      <c r="L88">
        <f t="shared" si="39"/>
        <v>0</v>
      </c>
      <c r="M88" s="2">
        <f t="shared" si="29"/>
        <v>0</v>
      </c>
      <c r="T88">
        <f t="shared" si="30"/>
        <v>0</v>
      </c>
      <c r="W88">
        <f t="shared" si="36"/>
        <v>0</v>
      </c>
      <c r="X88">
        <f t="shared" si="37"/>
        <v>0</v>
      </c>
      <c r="AF88">
        <f t="shared" si="40"/>
        <v>0</v>
      </c>
      <c r="AH88">
        <f t="shared" si="41"/>
        <v>0</v>
      </c>
      <c r="AK88">
        <f t="shared" si="42"/>
        <v>0</v>
      </c>
      <c r="AU88">
        <f t="shared" si="31"/>
        <v>0</v>
      </c>
      <c r="AV88">
        <f t="shared" si="32"/>
        <v>0</v>
      </c>
      <c r="AW88" s="54">
        <f t="shared" si="43"/>
        <v>0</v>
      </c>
      <c r="AX88">
        <f t="shared" si="33"/>
        <v>0</v>
      </c>
      <c r="BG88">
        <f t="shared" si="34"/>
        <v>0</v>
      </c>
      <c r="BH88" s="11">
        <f t="shared" si="35"/>
        <v>0</v>
      </c>
    </row>
    <row r="89" spans="6:60" x14ac:dyDescent="0.2">
      <c r="F89">
        <f t="shared" si="25"/>
        <v>0</v>
      </c>
      <c r="G89">
        <f t="shared" si="26"/>
        <v>0</v>
      </c>
      <c r="H89">
        <f t="shared" si="27"/>
        <v>0</v>
      </c>
      <c r="I89" s="54">
        <f t="shared" si="38"/>
        <v>0</v>
      </c>
      <c r="K89">
        <f t="shared" si="28"/>
        <v>0</v>
      </c>
      <c r="L89">
        <f t="shared" si="39"/>
        <v>0</v>
      </c>
      <c r="M89" s="2">
        <f t="shared" si="29"/>
        <v>0</v>
      </c>
      <c r="T89">
        <f t="shared" si="30"/>
        <v>0</v>
      </c>
      <c r="W89">
        <f t="shared" si="36"/>
        <v>0</v>
      </c>
      <c r="X89">
        <f t="shared" si="37"/>
        <v>0</v>
      </c>
      <c r="AF89">
        <f t="shared" si="40"/>
        <v>0</v>
      </c>
      <c r="AH89">
        <f t="shared" si="41"/>
        <v>0</v>
      </c>
      <c r="AK89">
        <f t="shared" si="42"/>
        <v>0</v>
      </c>
      <c r="AU89">
        <f t="shared" si="31"/>
        <v>0</v>
      </c>
      <c r="AV89">
        <f t="shared" si="32"/>
        <v>0</v>
      </c>
      <c r="AW89" s="54">
        <f t="shared" si="43"/>
        <v>0</v>
      </c>
      <c r="AX89">
        <f t="shared" si="33"/>
        <v>0</v>
      </c>
      <c r="BG89">
        <f t="shared" si="34"/>
        <v>0</v>
      </c>
      <c r="BH89" s="11">
        <f t="shared" si="35"/>
        <v>0</v>
      </c>
    </row>
    <row r="90" spans="6:60" x14ac:dyDescent="0.2">
      <c r="F90">
        <f t="shared" si="25"/>
        <v>0</v>
      </c>
      <c r="G90">
        <f t="shared" si="26"/>
        <v>0</v>
      </c>
      <c r="H90">
        <f t="shared" si="27"/>
        <v>0</v>
      </c>
      <c r="I90" s="54">
        <f t="shared" si="38"/>
        <v>0</v>
      </c>
      <c r="K90">
        <f t="shared" si="28"/>
        <v>0</v>
      </c>
      <c r="L90">
        <f t="shared" si="39"/>
        <v>0</v>
      </c>
      <c r="M90" s="2">
        <f t="shared" si="29"/>
        <v>0</v>
      </c>
      <c r="T90">
        <f t="shared" si="30"/>
        <v>0</v>
      </c>
      <c r="W90">
        <f t="shared" si="36"/>
        <v>0</v>
      </c>
      <c r="X90">
        <f t="shared" si="37"/>
        <v>0</v>
      </c>
      <c r="AF90">
        <f t="shared" si="40"/>
        <v>0</v>
      </c>
      <c r="AH90">
        <f t="shared" si="41"/>
        <v>0</v>
      </c>
      <c r="AK90">
        <f t="shared" si="42"/>
        <v>0</v>
      </c>
      <c r="AU90">
        <f t="shared" si="31"/>
        <v>0</v>
      </c>
      <c r="AV90">
        <f t="shared" si="32"/>
        <v>0</v>
      </c>
      <c r="AW90" s="54">
        <f t="shared" si="43"/>
        <v>0</v>
      </c>
      <c r="AX90">
        <f t="shared" si="33"/>
        <v>0</v>
      </c>
      <c r="BG90">
        <f t="shared" si="34"/>
        <v>0</v>
      </c>
      <c r="BH90" s="11">
        <f t="shared" si="35"/>
        <v>0</v>
      </c>
    </row>
    <row r="91" spans="6:60" x14ac:dyDescent="0.2">
      <c r="F91">
        <f t="shared" si="25"/>
        <v>0</v>
      </c>
      <c r="G91">
        <f t="shared" si="26"/>
        <v>0</v>
      </c>
      <c r="H91">
        <f t="shared" si="27"/>
        <v>0</v>
      </c>
      <c r="I91" s="54">
        <f t="shared" si="38"/>
        <v>0</v>
      </c>
      <c r="K91">
        <f t="shared" si="28"/>
        <v>0</v>
      </c>
      <c r="L91">
        <f t="shared" si="39"/>
        <v>0</v>
      </c>
      <c r="M91" s="2">
        <f t="shared" si="29"/>
        <v>0</v>
      </c>
      <c r="T91">
        <f t="shared" si="30"/>
        <v>0</v>
      </c>
      <c r="W91">
        <f t="shared" si="36"/>
        <v>0</v>
      </c>
      <c r="X91">
        <f t="shared" si="37"/>
        <v>0</v>
      </c>
      <c r="AF91">
        <f t="shared" si="40"/>
        <v>0</v>
      </c>
      <c r="AH91">
        <f t="shared" si="41"/>
        <v>0</v>
      </c>
      <c r="AK91">
        <f t="shared" si="42"/>
        <v>0</v>
      </c>
      <c r="AU91">
        <f t="shared" si="31"/>
        <v>0</v>
      </c>
      <c r="AV91">
        <f t="shared" si="32"/>
        <v>0</v>
      </c>
      <c r="AW91" s="54">
        <f t="shared" si="43"/>
        <v>0</v>
      </c>
      <c r="AX91">
        <f t="shared" si="33"/>
        <v>0</v>
      </c>
      <c r="BG91">
        <f t="shared" si="34"/>
        <v>0</v>
      </c>
      <c r="BH91" s="11">
        <f t="shared" si="35"/>
        <v>0</v>
      </c>
    </row>
    <row r="92" spans="6:60" x14ac:dyDescent="0.2">
      <c r="F92">
        <f t="shared" si="25"/>
        <v>0</v>
      </c>
      <c r="G92">
        <f t="shared" si="26"/>
        <v>0</v>
      </c>
      <c r="H92">
        <f t="shared" si="27"/>
        <v>0</v>
      </c>
      <c r="I92" s="54">
        <f t="shared" si="38"/>
        <v>0</v>
      </c>
      <c r="K92">
        <f t="shared" si="28"/>
        <v>0</v>
      </c>
      <c r="L92">
        <f t="shared" si="39"/>
        <v>0</v>
      </c>
      <c r="M92" s="2">
        <f t="shared" si="29"/>
        <v>0</v>
      </c>
      <c r="T92">
        <f t="shared" si="30"/>
        <v>0</v>
      </c>
      <c r="W92">
        <f t="shared" si="36"/>
        <v>0</v>
      </c>
      <c r="X92">
        <f t="shared" si="37"/>
        <v>0</v>
      </c>
      <c r="AF92">
        <f t="shared" si="40"/>
        <v>0</v>
      </c>
      <c r="AH92">
        <f t="shared" si="41"/>
        <v>0</v>
      </c>
      <c r="AK92">
        <f t="shared" si="42"/>
        <v>0</v>
      </c>
      <c r="AU92">
        <f t="shared" si="31"/>
        <v>0</v>
      </c>
      <c r="AV92">
        <f t="shared" si="32"/>
        <v>0</v>
      </c>
      <c r="AW92" s="54">
        <f t="shared" si="43"/>
        <v>0</v>
      </c>
      <c r="AX92">
        <f t="shared" si="33"/>
        <v>0</v>
      </c>
      <c r="BG92">
        <f t="shared" si="34"/>
        <v>0</v>
      </c>
      <c r="BH92" s="11">
        <f t="shared" si="35"/>
        <v>0</v>
      </c>
    </row>
    <row r="93" spans="6:60" x14ac:dyDescent="0.2">
      <c r="F93">
        <f t="shared" si="25"/>
        <v>0</v>
      </c>
      <c r="G93">
        <f t="shared" si="26"/>
        <v>0</v>
      </c>
      <c r="H93">
        <f t="shared" si="27"/>
        <v>0</v>
      </c>
      <c r="I93" s="54">
        <f t="shared" si="38"/>
        <v>0</v>
      </c>
      <c r="K93">
        <f t="shared" si="28"/>
        <v>0</v>
      </c>
      <c r="L93">
        <f t="shared" si="39"/>
        <v>0</v>
      </c>
      <c r="M93" s="2">
        <f t="shared" si="29"/>
        <v>0</v>
      </c>
      <c r="T93">
        <f t="shared" si="30"/>
        <v>0</v>
      </c>
      <c r="W93">
        <f t="shared" si="36"/>
        <v>0</v>
      </c>
      <c r="X93">
        <f t="shared" si="37"/>
        <v>0</v>
      </c>
      <c r="AF93">
        <f t="shared" si="40"/>
        <v>0</v>
      </c>
      <c r="AH93">
        <f t="shared" si="41"/>
        <v>0</v>
      </c>
      <c r="AK93">
        <f t="shared" si="42"/>
        <v>0</v>
      </c>
      <c r="AU93">
        <f t="shared" si="31"/>
        <v>0</v>
      </c>
      <c r="AV93">
        <f t="shared" si="32"/>
        <v>0</v>
      </c>
      <c r="AW93" s="54">
        <f t="shared" si="43"/>
        <v>0</v>
      </c>
      <c r="AX93">
        <f t="shared" si="33"/>
        <v>0</v>
      </c>
      <c r="BG93">
        <f t="shared" si="34"/>
        <v>0</v>
      </c>
      <c r="BH93" s="11">
        <f t="shared" si="35"/>
        <v>0</v>
      </c>
    </row>
    <row r="94" spans="6:60" x14ac:dyDescent="0.2">
      <c r="F94">
        <f t="shared" si="25"/>
        <v>0</v>
      </c>
      <c r="G94">
        <f t="shared" si="26"/>
        <v>0</v>
      </c>
      <c r="H94">
        <f t="shared" si="27"/>
        <v>0</v>
      </c>
      <c r="I94" s="54">
        <f t="shared" si="38"/>
        <v>0</v>
      </c>
      <c r="K94">
        <f t="shared" si="28"/>
        <v>0</v>
      </c>
      <c r="L94">
        <f t="shared" si="39"/>
        <v>0</v>
      </c>
      <c r="M94" s="2">
        <f t="shared" si="29"/>
        <v>0</v>
      </c>
      <c r="T94">
        <f t="shared" si="30"/>
        <v>0</v>
      </c>
      <c r="W94">
        <f t="shared" si="36"/>
        <v>0</v>
      </c>
      <c r="X94">
        <f t="shared" si="37"/>
        <v>0</v>
      </c>
      <c r="AF94">
        <f t="shared" si="40"/>
        <v>0</v>
      </c>
      <c r="AH94">
        <f t="shared" si="41"/>
        <v>0</v>
      </c>
      <c r="AK94">
        <f t="shared" si="42"/>
        <v>0</v>
      </c>
      <c r="AU94">
        <f t="shared" si="31"/>
        <v>0</v>
      </c>
      <c r="AV94">
        <f t="shared" si="32"/>
        <v>0</v>
      </c>
      <c r="AW94" s="54">
        <f t="shared" si="43"/>
        <v>0</v>
      </c>
      <c r="AX94">
        <f t="shared" si="33"/>
        <v>0</v>
      </c>
      <c r="BG94">
        <f t="shared" si="34"/>
        <v>0</v>
      </c>
      <c r="BH94" s="11">
        <f t="shared" si="35"/>
        <v>0</v>
      </c>
    </row>
    <row r="95" spans="6:60" x14ac:dyDescent="0.2">
      <c r="F95">
        <f t="shared" si="25"/>
        <v>0</v>
      </c>
      <c r="G95">
        <f t="shared" si="26"/>
        <v>0</v>
      </c>
      <c r="H95">
        <f t="shared" si="27"/>
        <v>0</v>
      </c>
      <c r="I95" s="54">
        <f t="shared" si="38"/>
        <v>0</v>
      </c>
      <c r="K95">
        <f t="shared" si="28"/>
        <v>0</v>
      </c>
      <c r="L95">
        <f t="shared" si="39"/>
        <v>0</v>
      </c>
      <c r="M95" s="2">
        <f t="shared" si="29"/>
        <v>0</v>
      </c>
      <c r="T95">
        <f t="shared" si="30"/>
        <v>0</v>
      </c>
      <c r="W95">
        <f t="shared" si="36"/>
        <v>0</v>
      </c>
      <c r="X95">
        <f t="shared" si="37"/>
        <v>0</v>
      </c>
      <c r="AF95">
        <f t="shared" si="40"/>
        <v>0</v>
      </c>
      <c r="AH95">
        <f t="shared" si="41"/>
        <v>0</v>
      </c>
      <c r="AK95">
        <f t="shared" si="42"/>
        <v>0</v>
      </c>
      <c r="AU95">
        <f t="shared" si="31"/>
        <v>0</v>
      </c>
      <c r="AV95">
        <f t="shared" si="32"/>
        <v>0</v>
      </c>
      <c r="AW95" s="54">
        <f t="shared" si="43"/>
        <v>0</v>
      </c>
      <c r="AX95">
        <f t="shared" si="33"/>
        <v>0</v>
      </c>
      <c r="BG95">
        <f t="shared" si="34"/>
        <v>0</v>
      </c>
      <c r="BH95" s="11">
        <f t="shared" si="35"/>
        <v>0</v>
      </c>
    </row>
    <row r="96" spans="6:60" x14ac:dyDescent="0.2">
      <c r="F96">
        <f t="shared" si="25"/>
        <v>0</v>
      </c>
      <c r="G96">
        <f t="shared" si="26"/>
        <v>0</v>
      </c>
      <c r="H96">
        <f t="shared" si="27"/>
        <v>0</v>
      </c>
      <c r="I96" s="54">
        <f t="shared" si="38"/>
        <v>0</v>
      </c>
      <c r="K96">
        <f t="shared" si="28"/>
        <v>0</v>
      </c>
      <c r="L96">
        <f t="shared" si="39"/>
        <v>0</v>
      </c>
      <c r="M96" s="2">
        <f t="shared" si="29"/>
        <v>0</v>
      </c>
      <c r="T96">
        <f t="shared" si="30"/>
        <v>0</v>
      </c>
      <c r="W96">
        <f t="shared" si="36"/>
        <v>0</v>
      </c>
      <c r="X96">
        <f t="shared" si="37"/>
        <v>0</v>
      </c>
      <c r="AF96">
        <f t="shared" si="40"/>
        <v>0</v>
      </c>
      <c r="AH96">
        <f t="shared" si="41"/>
        <v>0</v>
      </c>
      <c r="AK96">
        <f t="shared" si="42"/>
        <v>0</v>
      </c>
      <c r="AU96">
        <f t="shared" si="31"/>
        <v>0</v>
      </c>
      <c r="AV96">
        <f t="shared" si="32"/>
        <v>0</v>
      </c>
      <c r="AW96" s="54">
        <f t="shared" si="43"/>
        <v>0</v>
      </c>
      <c r="AX96">
        <f t="shared" si="33"/>
        <v>0</v>
      </c>
      <c r="BG96">
        <f t="shared" si="34"/>
        <v>0</v>
      </c>
      <c r="BH96" s="11">
        <f t="shared" si="35"/>
        <v>0</v>
      </c>
    </row>
    <row r="97" spans="6:60" x14ac:dyDescent="0.2">
      <c r="F97">
        <f t="shared" si="25"/>
        <v>0</v>
      </c>
      <c r="G97">
        <f t="shared" si="26"/>
        <v>0</v>
      </c>
      <c r="H97">
        <f t="shared" si="27"/>
        <v>0</v>
      </c>
      <c r="I97" s="54">
        <f t="shared" si="38"/>
        <v>0</v>
      </c>
      <c r="K97">
        <f t="shared" si="28"/>
        <v>0</v>
      </c>
      <c r="L97">
        <f t="shared" si="39"/>
        <v>0</v>
      </c>
      <c r="M97" s="2">
        <f t="shared" si="29"/>
        <v>0</v>
      </c>
      <c r="T97">
        <f t="shared" si="30"/>
        <v>0</v>
      </c>
      <c r="W97">
        <f t="shared" si="36"/>
        <v>0</v>
      </c>
      <c r="X97">
        <f t="shared" si="37"/>
        <v>0</v>
      </c>
      <c r="AF97">
        <f t="shared" si="40"/>
        <v>0</v>
      </c>
      <c r="AH97">
        <f t="shared" si="41"/>
        <v>0</v>
      </c>
      <c r="AK97">
        <f t="shared" si="42"/>
        <v>0</v>
      </c>
      <c r="AU97">
        <f t="shared" si="31"/>
        <v>0</v>
      </c>
      <c r="AV97">
        <f t="shared" si="32"/>
        <v>0</v>
      </c>
      <c r="AW97" s="54">
        <f t="shared" si="43"/>
        <v>0</v>
      </c>
      <c r="AX97">
        <f t="shared" si="33"/>
        <v>0</v>
      </c>
      <c r="BG97">
        <f t="shared" si="34"/>
        <v>0</v>
      </c>
      <c r="BH97" s="11">
        <f t="shared" si="35"/>
        <v>0</v>
      </c>
    </row>
    <row r="98" spans="6:60" x14ac:dyDescent="0.2">
      <c r="F98">
        <f t="shared" si="25"/>
        <v>0</v>
      </c>
      <c r="G98">
        <f t="shared" si="26"/>
        <v>0</v>
      </c>
      <c r="H98">
        <f t="shared" si="27"/>
        <v>0</v>
      </c>
      <c r="I98" s="54">
        <f t="shared" si="38"/>
        <v>0</v>
      </c>
      <c r="K98">
        <f t="shared" si="28"/>
        <v>0</v>
      </c>
      <c r="L98">
        <f t="shared" si="39"/>
        <v>0</v>
      </c>
      <c r="M98" s="2">
        <f t="shared" si="29"/>
        <v>0</v>
      </c>
      <c r="T98">
        <f t="shared" si="30"/>
        <v>0</v>
      </c>
      <c r="W98">
        <f t="shared" si="36"/>
        <v>0</v>
      </c>
      <c r="X98">
        <f t="shared" si="37"/>
        <v>0</v>
      </c>
      <c r="AF98">
        <f t="shared" si="40"/>
        <v>0</v>
      </c>
      <c r="AH98">
        <f t="shared" si="41"/>
        <v>0</v>
      </c>
      <c r="AK98">
        <f t="shared" si="42"/>
        <v>0</v>
      </c>
      <c r="AU98">
        <f t="shared" si="31"/>
        <v>0</v>
      </c>
      <c r="AV98">
        <f t="shared" si="32"/>
        <v>0</v>
      </c>
      <c r="AW98" s="54">
        <f t="shared" si="43"/>
        <v>0</v>
      </c>
      <c r="AX98">
        <f t="shared" si="33"/>
        <v>0</v>
      </c>
      <c r="BG98">
        <f t="shared" si="34"/>
        <v>0</v>
      </c>
      <c r="BH98" s="11">
        <f t="shared" si="35"/>
        <v>0</v>
      </c>
    </row>
    <row r="99" spans="6:60" x14ac:dyDescent="0.2">
      <c r="F99">
        <f t="shared" si="25"/>
        <v>0</v>
      </c>
      <c r="G99">
        <f t="shared" si="26"/>
        <v>0</v>
      </c>
      <c r="H99">
        <f t="shared" si="27"/>
        <v>0</v>
      </c>
      <c r="I99" s="54">
        <f t="shared" si="38"/>
        <v>0</v>
      </c>
      <c r="K99">
        <f t="shared" si="28"/>
        <v>0</v>
      </c>
      <c r="L99">
        <f t="shared" si="39"/>
        <v>0</v>
      </c>
      <c r="M99" s="2">
        <f t="shared" si="29"/>
        <v>0</v>
      </c>
      <c r="T99">
        <f t="shared" si="30"/>
        <v>0</v>
      </c>
      <c r="W99">
        <f t="shared" si="36"/>
        <v>0</v>
      </c>
      <c r="X99">
        <f t="shared" si="37"/>
        <v>0</v>
      </c>
      <c r="AF99">
        <f t="shared" si="40"/>
        <v>0</v>
      </c>
      <c r="AH99">
        <f t="shared" si="41"/>
        <v>0</v>
      </c>
      <c r="AK99">
        <f t="shared" si="42"/>
        <v>0</v>
      </c>
      <c r="AU99">
        <f t="shared" si="31"/>
        <v>0</v>
      </c>
      <c r="AV99">
        <f t="shared" si="32"/>
        <v>0</v>
      </c>
      <c r="AW99" s="54">
        <f t="shared" si="43"/>
        <v>0</v>
      </c>
      <c r="AX99">
        <f t="shared" si="33"/>
        <v>0</v>
      </c>
      <c r="BG99">
        <f t="shared" si="34"/>
        <v>0</v>
      </c>
      <c r="BH99" s="11">
        <f t="shared" si="35"/>
        <v>0</v>
      </c>
    </row>
    <row r="100" spans="6:60" x14ac:dyDescent="0.2">
      <c r="F100">
        <f t="shared" si="25"/>
        <v>0</v>
      </c>
      <c r="G100">
        <f t="shared" si="26"/>
        <v>0</v>
      </c>
      <c r="H100">
        <f t="shared" si="27"/>
        <v>0</v>
      </c>
      <c r="I100" s="54">
        <f t="shared" si="38"/>
        <v>0</v>
      </c>
      <c r="K100">
        <f t="shared" si="28"/>
        <v>0</v>
      </c>
      <c r="L100">
        <f t="shared" si="39"/>
        <v>0</v>
      </c>
      <c r="M100" s="2">
        <f t="shared" si="29"/>
        <v>0</v>
      </c>
      <c r="T100">
        <f t="shared" si="30"/>
        <v>0</v>
      </c>
      <c r="W100">
        <f t="shared" si="36"/>
        <v>0</v>
      </c>
      <c r="X100">
        <f t="shared" si="37"/>
        <v>0</v>
      </c>
      <c r="AF100">
        <f t="shared" si="40"/>
        <v>0</v>
      </c>
      <c r="AH100">
        <f t="shared" si="41"/>
        <v>0</v>
      </c>
      <c r="AK100">
        <f t="shared" si="42"/>
        <v>0</v>
      </c>
      <c r="AU100">
        <f t="shared" si="31"/>
        <v>0</v>
      </c>
      <c r="AV100">
        <f t="shared" si="32"/>
        <v>0</v>
      </c>
      <c r="AW100" s="54">
        <f t="shared" si="43"/>
        <v>0</v>
      </c>
      <c r="AX100">
        <f t="shared" si="33"/>
        <v>0</v>
      </c>
      <c r="BG100">
        <f t="shared" si="34"/>
        <v>0</v>
      </c>
      <c r="BH100" s="11">
        <f t="shared" si="35"/>
        <v>0</v>
      </c>
    </row>
    <row r="101" spans="6:60" x14ac:dyDescent="0.2">
      <c r="F101">
        <f t="shared" si="25"/>
        <v>0</v>
      </c>
      <c r="G101">
        <f t="shared" si="26"/>
        <v>0</v>
      </c>
      <c r="H101">
        <f t="shared" si="27"/>
        <v>0</v>
      </c>
      <c r="I101" s="54">
        <f t="shared" si="38"/>
        <v>0</v>
      </c>
      <c r="K101">
        <f t="shared" si="28"/>
        <v>0</v>
      </c>
      <c r="L101">
        <f t="shared" si="39"/>
        <v>0</v>
      </c>
      <c r="M101" s="2">
        <f t="shared" si="29"/>
        <v>0</v>
      </c>
      <c r="T101">
        <f t="shared" si="30"/>
        <v>0</v>
      </c>
      <c r="W101">
        <f t="shared" si="36"/>
        <v>0</v>
      </c>
      <c r="X101">
        <f t="shared" si="37"/>
        <v>0</v>
      </c>
      <c r="AF101">
        <f t="shared" si="40"/>
        <v>0</v>
      </c>
      <c r="AH101">
        <f t="shared" si="41"/>
        <v>0</v>
      </c>
      <c r="AK101">
        <f t="shared" si="42"/>
        <v>0</v>
      </c>
      <c r="AU101">
        <f t="shared" si="31"/>
        <v>0</v>
      </c>
      <c r="AV101">
        <f t="shared" si="32"/>
        <v>0</v>
      </c>
      <c r="AW101" s="54">
        <f t="shared" si="43"/>
        <v>0</v>
      </c>
      <c r="AX101">
        <f t="shared" si="33"/>
        <v>0</v>
      </c>
      <c r="BG101">
        <f t="shared" si="34"/>
        <v>0</v>
      </c>
      <c r="BH101" s="11">
        <f t="shared" si="35"/>
        <v>0</v>
      </c>
    </row>
  </sheetData>
  <conditionalFormatting sqref="V4 V33:V101">
    <cfRule type="cellIs" dxfId="3074" priority="116" operator="equal">
      <formula>0</formula>
    </cfRule>
  </conditionalFormatting>
  <conditionalFormatting sqref="V4 V33:V101">
    <cfRule type="cellIs" dxfId="3073" priority="115" operator="equal">
      <formula>1</formula>
    </cfRule>
  </conditionalFormatting>
  <conditionalFormatting sqref="F4:F101">
    <cfRule type="cellIs" dxfId="3072" priority="102" operator="greaterThanOrEqual">
      <formula>2</formula>
    </cfRule>
    <cfRule type="cellIs" dxfId="3071" priority="103" operator="equal">
      <formula>1</formula>
    </cfRule>
    <cfRule type="cellIs" dxfId="3070" priority="114" operator="equal">
      <formula>0</formula>
    </cfRule>
  </conditionalFormatting>
  <conditionalFormatting sqref="G4:G101">
    <cfRule type="cellIs" dxfId="3069" priority="99" operator="greaterThan">
      <formula>20</formula>
    </cfRule>
    <cfRule type="cellIs" dxfId="3068" priority="100" operator="between">
      <formula>16</formula>
      <formula>20</formula>
    </cfRule>
    <cfRule type="cellIs" dxfId="3067" priority="101" operator="between">
      <formula>5</formula>
      <formula>15</formula>
    </cfRule>
    <cfRule type="cellIs" dxfId="3066" priority="113" operator="lessThan">
      <formula>5</formula>
    </cfRule>
  </conditionalFormatting>
  <conditionalFormatting sqref="AU4:AU101">
    <cfRule type="colorScale" priority="109">
      <colorScale>
        <cfvo type="num" val="0"/>
        <cfvo type="num" val="65"/>
        <cfvo type="num" val="100"/>
        <color rgb="FFFFCCCC"/>
        <color rgb="FFFFEB84"/>
        <color theme="9" tint="0.39997558519241921"/>
      </colorScale>
    </cfRule>
  </conditionalFormatting>
  <conditionalFormatting sqref="AV4:AX101">
    <cfRule type="colorScale" priority="108">
      <colorScale>
        <cfvo type="num" val="0"/>
        <cfvo type="num" val="8"/>
        <cfvo type="num" val="15"/>
        <color theme="9" tint="0.39997558519241921"/>
        <color rgb="FFFFEB84"/>
        <color rgb="FFFFCCCC"/>
      </colorScale>
    </cfRule>
  </conditionalFormatting>
  <conditionalFormatting sqref="AU2">
    <cfRule type="colorScale" priority="107">
      <colorScale>
        <cfvo type="num" val="0"/>
        <cfvo type="num" val="65"/>
        <cfvo type="num" val="100"/>
        <color rgb="FFFFCCCC"/>
        <color rgb="FFFFEB84"/>
        <color theme="9" tint="0.39997558519241921"/>
      </colorScale>
    </cfRule>
  </conditionalFormatting>
  <conditionalFormatting sqref="AV2">
    <cfRule type="colorScale" priority="106">
      <colorScale>
        <cfvo type="num" val="0"/>
        <cfvo type="num" val="8"/>
        <cfvo type="num" val="13"/>
        <color theme="9" tint="0.39997558519241921"/>
        <color rgb="FFFFEB84"/>
        <color rgb="FFFFCCCC"/>
      </colorScale>
    </cfRule>
  </conditionalFormatting>
  <conditionalFormatting sqref="AW2">
    <cfRule type="colorScale" priority="105">
      <colorScale>
        <cfvo type="num" val="0"/>
        <cfvo type="num" val="8"/>
        <cfvo type="num" val="13"/>
        <color theme="9" tint="0.39997558519241921"/>
        <color rgb="FFFFEB84"/>
        <color rgb="FFFFCCCC"/>
      </colorScale>
    </cfRule>
  </conditionalFormatting>
  <conditionalFormatting sqref="AX2">
    <cfRule type="colorScale" priority="104">
      <colorScale>
        <cfvo type="num" val="0"/>
        <cfvo type="num" val="8"/>
        <cfvo type="num" val="13"/>
        <color theme="9" tint="0.39997558519241921"/>
        <color rgb="FFFFEB84"/>
        <color rgb="FFFFCCCC"/>
      </colorScale>
    </cfRule>
  </conditionalFormatting>
  <conditionalFormatting sqref="N35:N101">
    <cfRule type="cellIs" dxfId="3065" priority="97" operator="equal">
      <formula>1</formula>
    </cfRule>
    <cfRule type="cellIs" dxfId="3064" priority="98" operator="notEqual">
      <formula>1</formula>
    </cfRule>
  </conditionalFormatting>
  <conditionalFormatting sqref="L2:M2 O2:AE2 AG2:AT2 AY2:BA2">
    <cfRule type="colorScale" priority="94">
      <colorScale>
        <cfvo type="num" val="0"/>
        <cfvo type="num" val="50"/>
        <cfvo type="num" val="100"/>
        <color rgb="FFFFCCCC"/>
        <color rgb="FFFFEB84"/>
        <color theme="9" tint="0.39997558519241921"/>
      </colorScale>
    </cfRule>
  </conditionalFormatting>
  <conditionalFormatting sqref="BM2">
    <cfRule type="colorScale" priority="93">
      <colorScale>
        <cfvo type="num" val="0"/>
        <cfvo type="num" val="50"/>
        <cfvo type="num" val="100"/>
        <color rgb="FFFFCCCC"/>
        <color rgb="FFFFEB84"/>
        <color theme="9" tint="0.39997558519241921"/>
      </colorScale>
    </cfRule>
  </conditionalFormatting>
  <conditionalFormatting sqref="BG33:BG101">
    <cfRule type="cellIs" dxfId="3063" priority="91" operator="greaterThanOrEqual">
      <formula>208</formula>
    </cfRule>
    <cfRule type="cellIs" dxfId="3062" priority="92" operator="lessThan">
      <formula>208</formula>
    </cfRule>
  </conditionalFormatting>
  <conditionalFormatting sqref="BG2">
    <cfRule type="cellIs" dxfId="3061" priority="89" operator="greaterThanOrEqual">
      <formula>208</formula>
    </cfRule>
    <cfRule type="cellIs" dxfId="3060" priority="90" operator="lessThan">
      <formula>208</formula>
    </cfRule>
  </conditionalFormatting>
  <conditionalFormatting sqref="BB2 BC4:BF4 BB4:BB101 BC6:BF101">
    <cfRule type="cellIs" dxfId="3059" priority="86" operator="greaterThanOrEqual">
      <formula>9</formula>
    </cfRule>
    <cfRule type="cellIs" dxfId="3058" priority="87" operator="between">
      <formula>7</formula>
      <formula>9</formula>
    </cfRule>
    <cfRule type="cellIs" dxfId="3057" priority="88" operator="lessThan">
      <formula>7</formula>
    </cfRule>
  </conditionalFormatting>
  <conditionalFormatting sqref="BC4">
    <cfRule type="colorScale" priority="85">
      <colorScale>
        <cfvo type="num" val="0"/>
        <cfvo type="percentile" val="8"/>
        <cfvo type="num" val="15"/>
        <color theme="9" tint="0.39997558519241921"/>
        <color rgb="FFFFEB84"/>
        <color rgb="FFFFCCCC"/>
      </colorScale>
    </cfRule>
  </conditionalFormatting>
  <conditionalFormatting sqref="BD4">
    <cfRule type="colorScale" priority="84">
      <colorScale>
        <cfvo type="num" val="0"/>
        <cfvo type="percentile" val="8"/>
        <cfvo type="num" val="15"/>
        <color theme="9" tint="0.39997558519241921"/>
        <color rgb="FFFFEB84"/>
        <color rgb="FFFFCCCC"/>
      </colorScale>
    </cfRule>
  </conditionalFormatting>
  <conditionalFormatting sqref="BE4">
    <cfRule type="colorScale" priority="83">
      <colorScale>
        <cfvo type="num" val="0"/>
        <cfvo type="percentile" val="8"/>
        <cfvo type="num" val="15"/>
        <color theme="9" tint="0.39997558519241921"/>
        <color rgb="FFFFEB84"/>
        <color rgb="FFFFCCCC"/>
      </colorScale>
    </cfRule>
  </conditionalFormatting>
  <conditionalFormatting sqref="BF4">
    <cfRule type="colorScale" priority="82">
      <colorScale>
        <cfvo type="num" val="0"/>
        <cfvo type="percentile" val="8"/>
        <cfvo type="num" val="15"/>
        <color theme="9" tint="0.39997558519241921"/>
        <color rgb="FFFFEB84"/>
        <color rgb="FFFFCCCC"/>
      </colorScale>
    </cfRule>
  </conditionalFormatting>
  <conditionalFormatting sqref="BC2:BF2">
    <cfRule type="cellIs" dxfId="3056" priority="79" operator="greaterThanOrEqual">
      <formula>9</formula>
    </cfRule>
    <cfRule type="cellIs" dxfId="3055" priority="80" operator="between">
      <formula>7</formula>
      <formula>9</formula>
    </cfRule>
    <cfRule type="cellIs" dxfId="3054" priority="81" operator="lessThan">
      <formula>7</formula>
    </cfRule>
  </conditionalFormatting>
  <conditionalFormatting sqref="BC5:BF5">
    <cfRule type="cellIs" dxfId="3053" priority="76" operator="greaterThanOrEqual">
      <formula>9</formula>
    </cfRule>
    <cfRule type="cellIs" dxfId="3052" priority="77" operator="between">
      <formula>7</formula>
      <formula>9</formula>
    </cfRule>
    <cfRule type="cellIs" dxfId="3051" priority="78" operator="lessThan">
      <formula>7</formula>
    </cfRule>
  </conditionalFormatting>
  <conditionalFormatting sqref="N34">
    <cfRule type="cellIs" dxfId="3050" priority="59" operator="equal">
      <formula>1</formula>
    </cfRule>
    <cfRule type="cellIs" dxfId="3049" priority="60" operator="notEqual">
      <formula>1</formula>
    </cfRule>
  </conditionalFormatting>
  <conditionalFormatting sqref="N33">
    <cfRule type="cellIs" dxfId="3048" priority="55" operator="equal">
      <formula>1</formula>
    </cfRule>
    <cfRule type="cellIs" dxfId="3047" priority="56" operator="notEqual">
      <formula>1</formula>
    </cfRule>
  </conditionalFormatting>
  <conditionalFormatting sqref="N29:N32">
    <cfRule type="cellIs" dxfId="3046" priority="51" operator="equal">
      <formula>1</formula>
    </cfRule>
    <cfRule type="cellIs" dxfId="3045" priority="52" operator="notEqual">
      <formula>1</formula>
    </cfRule>
  </conditionalFormatting>
  <conditionalFormatting sqref="N4:N28">
    <cfRule type="cellIs" dxfId="3044" priority="47" operator="equal">
      <formula>1</formula>
    </cfRule>
    <cfRule type="cellIs" dxfId="3043" priority="48" operator="notEqual">
      <formula>1</formula>
    </cfRule>
  </conditionalFormatting>
  <conditionalFormatting sqref="V5:V32">
    <cfRule type="cellIs" dxfId="3042" priority="40" operator="equal">
      <formula>0</formula>
    </cfRule>
  </conditionalFormatting>
  <conditionalFormatting sqref="V5:V32">
    <cfRule type="cellIs" dxfId="3041" priority="39" operator="equal">
      <formula>1</formula>
    </cfRule>
  </conditionalFormatting>
  <conditionalFormatting sqref="BG4:BG32">
    <cfRule type="cellIs" dxfId="3040" priority="35" operator="greaterThanOrEqual">
      <formula>208</formula>
    </cfRule>
    <cfRule type="cellIs" dxfId="3039" priority="36" operator="lessThan">
      <formula>208</formula>
    </cfRule>
  </conditionalFormatting>
  <conditionalFormatting sqref="AY34:BA101 D4:E101 O4:U101 AH4:AI4 AG33:AT101 W4:AE101 AG32:AH32 AJ32:AL32 AH5:AH31 AK4:AP4 AK5:AL31 AN5:AN21 AN25:AN32 AP32:AR32 AP5:AP31 AR4:AT4 AR5:AR31 AT5:AT32 AZ33:BA33">
    <cfRule type="cellIs" dxfId="3038" priority="32" operator="equal">
      <formula>0</formula>
    </cfRule>
  </conditionalFormatting>
  <conditionalFormatting sqref="AY34:BA101 D4:E101 O4:U101 AH4:AI4 AG33:AT101 W4:AE101 AG32:AH32 AJ32:AL32 AH5:AH31 AK4:AP4 AK5:AL31 AN5:AN21 AN25:AN32 AP32:AR32 AP5:AP31 AR4:AT4 AR5:AR31 AT5:AT32 AZ33:BA33">
    <cfRule type="cellIs" dxfId="3037" priority="31" operator="equal">
      <formula>1</formula>
    </cfRule>
  </conditionalFormatting>
  <conditionalFormatting sqref="AF4:AF101">
    <cfRule type="cellIs" dxfId="3036" priority="30" operator="equal">
      <formula>0</formula>
    </cfRule>
  </conditionalFormatting>
  <conditionalFormatting sqref="N2">
    <cfRule type="colorScale" priority="27">
      <colorScale>
        <cfvo type="num" val="0"/>
        <cfvo type="num" val="0.5"/>
        <cfvo type="num" val="1"/>
        <color rgb="FFFFCCCC"/>
        <color rgb="FFFFEB84"/>
        <color theme="9" tint="0.39997558519241921"/>
      </colorScale>
    </cfRule>
  </conditionalFormatting>
  <conditionalFormatting sqref="AN22:AN24">
    <cfRule type="cellIs" dxfId="3035" priority="26" operator="equal">
      <formula>1</formula>
    </cfRule>
  </conditionalFormatting>
  <conditionalFormatting sqref="AN22:AN24">
    <cfRule type="cellIs" dxfId="3034" priority="25" operator="equal">
      <formula>0</formula>
    </cfRule>
  </conditionalFormatting>
  <conditionalFormatting sqref="AG4:AG31">
    <cfRule type="cellIs" dxfId="3033" priority="24" operator="equal">
      <formula>0</formula>
    </cfRule>
  </conditionalFormatting>
  <conditionalFormatting sqref="AG4:AG31">
    <cfRule type="cellIs" dxfId="3032" priority="23" operator="equal">
      <formula>1</formula>
    </cfRule>
  </conditionalFormatting>
  <conditionalFormatting sqref="AI5:AI32">
    <cfRule type="cellIs" dxfId="3031" priority="22" operator="equal">
      <formula>0</formula>
    </cfRule>
  </conditionalFormatting>
  <conditionalFormatting sqref="AI5:AI32">
    <cfRule type="cellIs" dxfId="3030" priority="21" operator="equal">
      <formula>1</formula>
    </cfRule>
  </conditionalFormatting>
  <conditionalFormatting sqref="AJ4:AJ31">
    <cfRule type="cellIs" dxfId="3029" priority="20" operator="equal">
      <formula>0</formula>
    </cfRule>
  </conditionalFormatting>
  <conditionalFormatting sqref="AJ4:AJ31">
    <cfRule type="cellIs" dxfId="3028" priority="19" operator="equal">
      <formula>1</formula>
    </cfRule>
  </conditionalFormatting>
  <conditionalFormatting sqref="AM5:AM32">
    <cfRule type="cellIs" dxfId="3027" priority="18" operator="equal">
      <formula>0</formula>
    </cfRule>
  </conditionalFormatting>
  <conditionalFormatting sqref="AM5:AM32">
    <cfRule type="cellIs" dxfId="3026" priority="17" operator="equal">
      <formula>1</formula>
    </cfRule>
  </conditionalFormatting>
  <conditionalFormatting sqref="AO5:AO32">
    <cfRule type="cellIs" dxfId="3025" priority="16" operator="equal">
      <formula>0</formula>
    </cfRule>
  </conditionalFormatting>
  <conditionalFormatting sqref="AO5:AO32">
    <cfRule type="cellIs" dxfId="3024" priority="15" operator="equal">
      <formula>1</formula>
    </cfRule>
  </conditionalFormatting>
  <conditionalFormatting sqref="AQ4:AQ31">
    <cfRule type="cellIs" dxfId="3023" priority="14" operator="equal">
      <formula>0</formula>
    </cfRule>
  </conditionalFormatting>
  <conditionalFormatting sqref="AQ4:AQ31">
    <cfRule type="cellIs" dxfId="3022" priority="13" operator="equal">
      <formula>1</formula>
    </cfRule>
  </conditionalFormatting>
  <conditionalFormatting sqref="AS5:AS32">
    <cfRule type="cellIs" dxfId="3021" priority="12" operator="equal">
      <formula>0</formula>
    </cfRule>
  </conditionalFormatting>
  <conditionalFormatting sqref="AS5:AS32">
    <cfRule type="cellIs" dxfId="3020" priority="11" operator="equal">
      <formula>1</formula>
    </cfRule>
  </conditionalFormatting>
  <conditionalFormatting sqref="BA4">
    <cfRule type="cellIs" dxfId="3019" priority="10" operator="equal">
      <formula>0</formula>
    </cfRule>
  </conditionalFormatting>
  <conditionalFormatting sqref="BA4">
    <cfRule type="cellIs" dxfId="3018" priority="9" operator="equal">
      <formula>1</formula>
    </cfRule>
  </conditionalFormatting>
  <conditionalFormatting sqref="BA5:BA32">
    <cfRule type="cellIs" dxfId="3017" priority="8" operator="equal">
      <formula>0</formula>
    </cfRule>
  </conditionalFormatting>
  <conditionalFormatting sqref="BA5:BA32">
    <cfRule type="cellIs" dxfId="3016" priority="7" operator="equal">
      <formula>1</formula>
    </cfRule>
  </conditionalFormatting>
  <conditionalFormatting sqref="AZ4">
    <cfRule type="cellIs" dxfId="3015" priority="6" operator="equal">
      <formula>0</formula>
    </cfRule>
  </conditionalFormatting>
  <conditionalFormatting sqref="AZ4">
    <cfRule type="cellIs" dxfId="3014" priority="5" operator="equal">
      <formula>1</formula>
    </cfRule>
  </conditionalFormatting>
  <conditionalFormatting sqref="AZ5:AZ32">
    <cfRule type="cellIs" dxfId="3013" priority="4" operator="equal">
      <formula>0</formula>
    </cfRule>
  </conditionalFormatting>
  <conditionalFormatting sqref="AZ5:AZ32">
    <cfRule type="cellIs" dxfId="3012" priority="3" operator="equal">
      <formula>1</formula>
    </cfRule>
  </conditionalFormatting>
  <conditionalFormatting sqref="AY4:AY33">
    <cfRule type="cellIs" dxfId="3011" priority="2" operator="equal">
      <formula>0</formula>
    </cfRule>
  </conditionalFormatting>
  <conditionalFormatting sqref="AY4:AY33">
    <cfRule type="cellIs" dxfId="3010" priority="1" operator="equal">
      <formula>1</formula>
    </cfRule>
  </conditionalFormatting>
  <dataValidations count="2">
    <dataValidation type="time" operator="greaterThanOrEqual" allowBlank="1" showInputMessage="1" showErrorMessage="1" sqref="BH2 BH4:BH101" xr:uid="{00000000-0002-0000-1200-000000000000}">
      <formula1>0</formula1>
    </dataValidation>
    <dataValidation type="whole" allowBlank="1" showInputMessage="1" showErrorMessage="1" sqref="AG4:AT101 D4:E101 Y4:AE101 R5:T32 O4:P101 Q33:T101 U5:V101 R4:V4 AY4:BA101" xr:uid="{00000000-0002-0000-12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20">
    <pageSetUpPr fitToPage="1"/>
  </sheetPr>
  <dimension ref="A1:BO102"/>
  <sheetViews>
    <sheetView zoomScaleNormal="100" workbookViewId="0">
      <pane xSplit="2" topLeftCell="C1" activePane="topRight" state="frozen"/>
      <selection activeCell="A24" sqref="A24"/>
      <selection pane="topRight" activeCell="B1" sqref="B1:B1048576"/>
    </sheetView>
  </sheetViews>
  <sheetFormatPr baseColWidth="10" defaultColWidth="9.1640625" defaultRowHeight="15" x14ac:dyDescent="0.2"/>
  <cols>
    <col min="1" max="1" width="5.5" customWidth="1"/>
    <col min="2" max="2" width="34.1640625" style="240" customWidth="1"/>
    <col min="3" max="3" width="18.1640625" style="3" bestFit="1" customWidth="1"/>
    <col min="4" max="4" width="3.6640625" bestFit="1" customWidth="1"/>
    <col min="5" max="5" width="4.33203125" bestFit="1" customWidth="1"/>
    <col min="6" max="6" width="3.6640625" bestFit="1" customWidth="1"/>
    <col min="7" max="8" width="5" bestFit="1" customWidth="1"/>
    <col min="9" max="9" width="4.5" customWidth="1"/>
    <col min="10" max="10" width="5" bestFit="1" customWidth="1"/>
    <col min="11" max="11" width="3.6640625" customWidth="1"/>
    <col min="12" max="12" width="4.6640625" customWidth="1"/>
    <col min="13" max="13" width="4.5" customWidth="1"/>
    <col min="14" max="18" width="3.6640625" bestFit="1" customWidth="1"/>
    <col min="19" max="19" width="4.33203125" bestFit="1" customWidth="1"/>
    <col min="20" max="20" width="3.6640625" bestFit="1" customWidth="1"/>
    <col min="21" max="21" width="4.33203125" bestFit="1" customWidth="1"/>
    <col min="22" max="22" width="4" bestFit="1" customWidth="1"/>
    <col min="23" max="23" width="3.6640625" bestFit="1" customWidth="1"/>
    <col min="24" max="24" width="4.33203125" bestFit="1" customWidth="1"/>
    <col min="25" max="37" width="3.6640625" bestFit="1" customWidth="1"/>
    <col min="38" max="53" width="3.6640625" customWidth="1"/>
    <col min="54" max="55" width="3.6640625" bestFit="1" customWidth="1"/>
    <col min="56" max="57" width="3.6640625" customWidth="1"/>
    <col min="58" max="58" width="3.6640625" bestFit="1" customWidth="1"/>
    <col min="59" max="59" width="4.1640625"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13" customFormat="1" x14ac:dyDescent="0.2">
      <c r="B2" s="13" t="s">
        <v>103</v>
      </c>
      <c r="C2" s="13">
        <f>COUNTA(A4:A102)</f>
        <v>30</v>
      </c>
      <c r="D2" s="13">
        <f>SUM(F4:F102)</f>
        <v>30</v>
      </c>
      <c r="E2" s="13">
        <f>SUM(G4:G102)</f>
        <v>659</v>
      </c>
      <c r="F2" s="13">
        <f>IF(D2=0,0,E2/D2)</f>
        <v>21.966666666666665</v>
      </c>
      <c r="G2" s="13">
        <f>SUM(I4:I102)</f>
        <v>3646</v>
      </c>
      <c r="H2" s="13">
        <f>SUM(J4:J102)</f>
        <v>1212</v>
      </c>
      <c r="I2" s="13">
        <f>IF(E2=0,0,H2/E2)</f>
        <v>1.8391502276176024</v>
      </c>
      <c r="J2" s="13">
        <f>SUM(L4:L102)</f>
        <v>3579</v>
      </c>
      <c r="K2" s="13">
        <f>IF(E2=0,0,J2/E2)</f>
        <v>5.4309559939301977</v>
      </c>
      <c r="L2" s="13">
        <f>IF($C$2=0,0,COUNTIF(D4:D102,1)/$C$2*100)</f>
        <v>100</v>
      </c>
      <c r="M2" s="13">
        <f>IF($C$2=0,0,COUNTIF(E4:E102,1)/$C$2*100)</f>
        <v>100</v>
      </c>
      <c r="N2" s="17">
        <f>IF($C$2=0,0,SUM(N4:N102)/$C$2*100)</f>
        <v>36.666666666666664</v>
      </c>
      <c r="O2" s="13">
        <f t="shared" ref="O2:T2" si="0">IF($C$2=0,0,COUNTIF(O4:O102,1)/$C$2*100)</f>
        <v>86.666666666666671</v>
      </c>
      <c r="P2" s="13">
        <f t="shared" si="0"/>
        <v>83.333333333333343</v>
      </c>
      <c r="Q2" s="13">
        <f t="shared" si="0"/>
        <v>76.666666666666671</v>
      </c>
      <c r="R2" s="13">
        <f t="shared" si="0"/>
        <v>83.333333333333343</v>
      </c>
      <c r="S2" s="13">
        <f t="shared" si="0"/>
        <v>100</v>
      </c>
      <c r="T2" s="13">
        <f t="shared" si="0"/>
        <v>66.666666666666657</v>
      </c>
      <c r="U2" s="13">
        <f>IF($C$2=0,0,COUNTIF(U4:U102,1)/$C$2*100)</f>
        <v>100</v>
      </c>
      <c r="V2" s="13">
        <f>IF(COUNTIF(U4:U102,0)=0,100,(COUNTIFS(V4:V102,1,U4:U102,0)/COUNTIF(U4:U102,0))*100)</f>
        <v>100</v>
      </c>
      <c r="W2" s="13">
        <f>IF($C$2=0,0,COUNTIF(W4:W102,1)/$C$2*100)</f>
        <v>63.333333333333329</v>
      </c>
      <c r="X2" s="13">
        <f t="shared" ref="X2:AE2" si="1">IF($C$2=0,0,COUNTIF(X4:X102,1)/$C$2*100)</f>
        <v>100</v>
      </c>
      <c r="Y2" s="13">
        <f t="shared" si="1"/>
        <v>50</v>
      </c>
      <c r="Z2" s="13">
        <f t="shared" si="1"/>
        <v>93.333333333333329</v>
      </c>
      <c r="AA2" s="13">
        <f t="shared" si="1"/>
        <v>80</v>
      </c>
      <c r="AB2" s="13">
        <f t="shared" si="1"/>
        <v>100</v>
      </c>
      <c r="AC2" s="13">
        <f t="shared" si="1"/>
        <v>100</v>
      </c>
      <c r="AD2" s="13">
        <f t="shared" si="1"/>
        <v>90</v>
      </c>
      <c r="AE2" s="13">
        <f t="shared" si="1"/>
        <v>100</v>
      </c>
      <c r="AF2" s="13">
        <f>SUM(AF4:AF102)</f>
        <v>67</v>
      </c>
      <c r="AG2" s="13">
        <f t="shared" ref="AG2:AS2" si="2">IF($C$2=0,0,COUNTIF(AG4:AG102,1)/$C$2*100)</f>
        <v>70</v>
      </c>
      <c r="AH2" s="13">
        <f t="shared" si="2"/>
        <v>96.666666666666671</v>
      </c>
      <c r="AI2" s="13">
        <f t="shared" si="2"/>
        <v>56.666666666666664</v>
      </c>
      <c r="AJ2" s="13">
        <f t="shared" si="2"/>
        <v>100</v>
      </c>
      <c r="AK2" s="13">
        <f t="shared" si="2"/>
        <v>93.333333333333329</v>
      </c>
      <c r="AL2" s="13">
        <f t="shared" si="2"/>
        <v>96.666666666666671</v>
      </c>
      <c r="AM2" s="13">
        <f t="shared" si="2"/>
        <v>90</v>
      </c>
      <c r="AN2" s="13">
        <f t="shared" si="2"/>
        <v>90</v>
      </c>
      <c r="AO2" s="13">
        <f t="shared" si="2"/>
        <v>96.666666666666671</v>
      </c>
      <c r="AP2" s="13">
        <f t="shared" si="2"/>
        <v>100</v>
      </c>
      <c r="AQ2" s="13">
        <f t="shared" si="2"/>
        <v>100</v>
      </c>
      <c r="AR2" s="13">
        <f t="shared" si="2"/>
        <v>100</v>
      </c>
      <c r="AS2" s="13">
        <f t="shared" si="2"/>
        <v>93.333333333333329</v>
      </c>
      <c r="AT2" s="13">
        <f>IF($C$2=0,0,COUNTIF(AT4:AT102,1)/$C$2*100)</f>
        <v>93.333333333333329</v>
      </c>
      <c r="AU2" s="14">
        <f>IF(E2=0,0,(206.835-(84.6*(I2))-(1.015*(F2))))</f>
        <v>28.94672407688418</v>
      </c>
      <c r="AV2" s="14">
        <f>IF(E2=0,0,(0.39*F2)+(11.8*I2)-15.59)</f>
        <v>14.678972685887711</v>
      </c>
      <c r="AW2" s="14">
        <f>IF(E2=0,0,((0.0588*K2*100)-(0.296*(D2/E2)*100)-15.8))</f>
        <v>14.786525037936268</v>
      </c>
      <c r="AX2" s="14">
        <f>IF(G2=0,0,(4.71*K2)+(0.5*F2)-21.43)</f>
        <v>15.133136064744562</v>
      </c>
      <c r="AY2" s="13">
        <f>IF($C$2=0,0,COUNTIF(AY4:AY102,1)/$C$2*100)</f>
        <v>100</v>
      </c>
      <c r="AZ2" s="13">
        <f>IF($C$2=0,0,COUNTIF(AZ4:AZ102,1)/$C$2*100)</f>
        <v>100</v>
      </c>
      <c r="BA2" s="13">
        <f>IF($C$2=0,0,COUNTIF(BA4:BA102,1)/$C$2*100)</f>
        <v>100</v>
      </c>
      <c r="BG2" s="14">
        <f>IF(E2=0,0,AF2/E2*1000)</f>
        <v>101.66919575113809</v>
      </c>
      <c r="BH2" s="15">
        <f>E2/200/24/60</f>
        <v>2.2881944444444447E-3</v>
      </c>
      <c r="BI2" s="15">
        <f>IF($C$2=0,0,BH2/$C$2)</f>
        <v>7.6273148148148161E-5</v>
      </c>
      <c r="BJ2" s="13">
        <f>IF($C$2=0,0,D2/$C$2)</f>
        <v>1</v>
      </c>
      <c r="BK2" s="13">
        <f>IF($C$2=0,0,E2/$C$2)</f>
        <v>21.966666666666665</v>
      </c>
      <c r="BL2" s="13">
        <f>IF($C$2=0,0,AF2/$C$2)</f>
        <v>2.2333333333333334</v>
      </c>
      <c r="BM2" s="13">
        <f>(0.5*W2)+(0.5*X2)</f>
        <v>81.666666666666657</v>
      </c>
      <c r="BN2" s="13">
        <f>IF(C2=0,0,J2/G2*100)</f>
        <v>98.162369720241358</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64" x14ac:dyDescent="0.2">
      <c r="A4" s="3">
        <v>1</v>
      </c>
      <c r="B4" s="18" t="s">
        <v>1622</v>
      </c>
      <c r="D4">
        <v>1</v>
      </c>
      <c r="E4">
        <v>1</v>
      </c>
      <c r="F4">
        <f>IF(B4="",0,(LEN(B4)-LEN(SUBSTITUTE(B4,". ","."))+1))</f>
        <v>1</v>
      </c>
      <c r="G4">
        <f>IF(B4="",0,LEN(B4)-LEN(SUBSTITUTE(B4," ",""))+1)</f>
        <v>20</v>
      </c>
      <c r="H4">
        <f>IF(F4=0,0,G4/F4)</f>
        <v>20</v>
      </c>
      <c r="I4">
        <f>LEN(SUBSTITUTE(B4," ",""))</f>
        <v>100</v>
      </c>
      <c r="J4">
        <v>34</v>
      </c>
      <c r="K4">
        <f>IF(G4=0,0,J4/G4)</f>
        <v>1.7</v>
      </c>
      <c r="L4">
        <f>LEN(SUBSTITUTE(SUBSTITUTE(SUBSTITUTE(SUBSTITUTE(SUBSTITUTE(SUBSTITUTE(SUBSTITUTE(SUBSTITUTE(SUBSTITUTE(SUBSTITUTE(SUBSTITUTE(SUBSTITUTE(SUBSTITUTE(SUBSTITUTE(SUBSTITUTE(SUBSTITUTE(SUBSTITUTE(SUBSTITUTE(SUBSTITUTE(B4," ",""),".",""),",",""),"?",""),"!",""),";",""),"(",""),")",""),"[",""),"]",""),"-",""),"{",""),"}",""),"/",""),"+",""),"*",""),"_",""),"&amp;",""),"#",""))</f>
        <v>98</v>
      </c>
      <c r="M4" s="2">
        <f>IF(G4=0,0,L4/G4)</f>
        <v>4.9000000000000004</v>
      </c>
      <c r="N4">
        <v>0</v>
      </c>
      <c r="O4">
        <v>0</v>
      </c>
      <c r="P4">
        <v>0</v>
      </c>
      <c r="Q4">
        <v>0</v>
      </c>
      <c r="R4">
        <v>1</v>
      </c>
      <c r="S4">
        <v>1</v>
      </c>
      <c r="T4">
        <f>QUOTIENT((Q4+R4+S4),3)</f>
        <v>0</v>
      </c>
      <c r="U4">
        <v>1</v>
      </c>
      <c r="V4">
        <v>1</v>
      </c>
      <c r="W4">
        <f t="shared" ref="W4:W35" si="3">QUOTIENT((P4+T4),2)</f>
        <v>0</v>
      </c>
      <c r="X4">
        <f t="shared" ref="X4:X35" si="4">IF(U4=1,1,IF(V4=1,1,0))</f>
        <v>1</v>
      </c>
      <c r="Y4">
        <v>0</v>
      </c>
      <c r="Z4">
        <v>1</v>
      </c>
      <c r="AA4">
        <v>1</v>
      </c>
      <c r="AB4">
        <v>1</v>
      </c>
      <c r="AC4" s="54">
        <v>1</v>
      </c>
      <c r="AD4" s="54">
        <v>0</v>
      </c>
      <c r="AE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2</v>
      </c>
      <c r="AG4" s="54">
        <v>1</v>
      </c>
      <c r="AH4">
        <f>IF(G4&gt;0,IF((LEN(B4)-LEN(SUBSTITUTE(B4,"/","")))&gt;0,0,1),0)</f>
        <v>1</v>
      </c>
      <c r="AI4">
        <v>1</v>
      </c>
      <c r="AJ4" s="54">
        <v>1</v>
      </c>
      <c r="AK4">
        <f>IF(G4&gt;0,IF(((LEN(B4)-LEN(SUBSTITUTE(B4,"(","")))+(LEN(B4)-LEN(SUBSTITUTE(B4,")","")))+(LEN(B4)-LEN(SUBSTITUTE(B4,"[","")))+(LEN(B4)-LEN(SUBSTITUTE(B4,"]","")))+(LEN(B4)-LEN(SUBSTITUTE(B4,"{","")))+(LEN(B4)-LEN(SUBSTITUTE(B4,"}",""))))&gt;0,0,1),0)</f>
        <v>1</v>
      </c>
      <c r="AL4">
        <v>1</v>
      </c>
      <c r="AM4">
        <v>1</v>
      </c>
      <c r="AN4">
        <v>1</v>
      </c>
      <c r="AO4">
        <v>1</v>
      </c>
      <c r="AP4">
        <v>1</v>
      </c>
      <c r="AQ4" s="54">
        <v>1</v>
      </c>
      <c r="AR4">
        <v>1</v>
      </c>
      <c r="AS4" s="54">
        <v>1</v>
      </c>
      <c r="AT4">
        <v>1</v>
      </c>
      <c r="AU4">
        <f>IF(G4=0,0,(206.835-(84.6*(K4))-(1.015*(H4))))</f>
        <v>42.715000000000018</v>
      </c>
      <c r="AV4">
        <f>IF(G4=0,0,(0.39*H4)+(11.8*K4)-15.59)</f>
        <v>12.270000000000003</v>
      </c>
      <c r="AW4">
        <f>IF(G4=0,0,((0.0588*M4*100)-(0.296*(F4/G4)*100)-15.8))</f>
        <v>11.531999999999996</v>
      </c>
      <c r="AX4">
        <f>IF(I4=0,0,(4.71*M4)+(0.5*H4)-21.43)</f>
        <v>11.649000000000001</v>
      </c>
      <c r="AY4" s="54">
        <v>1</v>
      </c>
      <c r="AZ4" s="54">
        <v>1</v>
      </c>
      <c r="BA4" s="54">
        <v>1</v>
      </c>
      <c r="BB4">
        <v>4</v>
      </c>
      <c r="BG4">
        <f t="shared" ref="BG4:BG33" si="5">IF(G4=0,0,AF4/G4*1000)</f>
        <v>100</v>
      </c>
      <c r="BH4" s="11">
        <f>G4/200/24/60</f>
        <v>6.9444444444444444E-5</v>
      </c>
    </row>
    <row r="5" spans="1:67" ht="80" x14ac:dyDescent="0.2">
      <c r="A5" s="3">
        <v>2</v>
      </c>
      <c r="B5" s="21" t="s">
        <v>1624</v>
      </c>
      <c r="C5" s="3" t="s">
        <v>192</v>
      </c>
      <c r="D5">
        <v>1</v>
      </c>
      <c r="E5">
        <v>1</v>
      </c>
      <c r="F5">
        <f t="shared" ref="F5:F67" si="6">IF(B5="",0,(LEN(B5)-LEN(SUBSTITUTE(B5,". ","."))+1))</f>
        <v>1</v>
      </c>
      <c r="G5">
        <f t="shared" ref="G5:G67" si="7">IF(B5="",0,LEN(B5)-LEN(SUBSTITUTE(B5," ",""))+1)</f>
        <v>31</v>
      </c>
      <c r="H5">
        <f t="shared" ref="H5:H67" si="8">IF(F5=0,0,G5/F5)</f>
        <v>31</v>
      </c>
      <c r="I5" s="54">
        <f t="shared" ref="I5:I68" si="9">LEN(SUBSTITUTE(B5," ",""))</f>
        <v>169</v>
      </c>
      <c r="J5">
        <v>60</v>
      </c>
      <c r="K5">
        <f t="shared" ref="K5:K67" si="10">IF(G5=0,0,J5/G5)</f>
        <v>1.935483870967742</v>
      </c>
      <c r="L5">
        <f t="shared" ref="L5:L68" si="11">LEN(SUBSTITUTE(SUBSTITUTE(SUBSTITUTE(SUBSTITUTE(SUBSTITUTE(SUBSTITUTE(SUBSTITUTE(SUBSTITUTE(SUBSTITUTE(SUBSTITUTE(SUBSTITUTE(SUBSTITUTE(SUBSTITUTE(SUBSTITUTE(SUBSTITUTE(SUBSTITUTE(SUBSTITUTE(SUBSTITUTE(SUBSTITUTE(B5," ",""),".",""),",",""),"?",""),"!",""),";",""),"(",""),")",""),"[",""),"]",""),"-",""),"{",""),"}",""),"/",""),"+",""),"*",""),"_",""),"&amp;",""),"#",""))</f>
        <v>168</v>
      </c>
      <c r="M5" s="2">
        <f t="shared" ref="M5:M67" si="12">IF(G5=0,0,L5/G5)</f>
        <v>5.419354838709677</v>
      </c>
      <c r="N5">
        <v>0</v>
      </c>
      <c r="O5">
        <v>1</v>
      </c>
      <c r="P5">
        <v>1</v>
      </c>
      <c r="Q5">
        <v>0</v>
      </c>
      <c r="R5" s="54">
        <v>1</v>
      </c>
      <c r="S5">
        <v>1</v>
      </c>
      <c r="T5">
        <f t="shared" ref="T5:T67" si="13">QUOTIENT((Q5+R5+S5),3)</f>
        <v>0</v>
      </c>
      <c r="U5">
        <v>1</v>
      </c>
      <c r="V5">
        <v>1</v>
      </c>
      <c r="W5">
        <f t="shared" si="3"/>
        <v>0</v>
      </c>
      <c r="X5">
        <f t="shared" si="4"/>
        <v>1</v>
      </c>
      <c r="Y5" s="54">
        <v>1</v>
      </c>
      <c r="Z5" s="54">
        <v>1</v>
      </c>
      <c r="AA5">
        <v>0</v>
      </c>
      <c r="AB5" s="54">
        <v>1</v>
      </c>
      <c r="AC5" s="54">
        <v>1</v>
      </c>
      <c r="AD5" s="54">
        <v>1</v>
      </c>
      <c r="AE5" s="54">
        <v>1</v>
      </c>
      <c r="AF5">
        <f t="shared" ref="AF5:AF68" si="14">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v>
      </c>
      <c r="AG5" s="54">
        <v>1</v>
      </c>
      <c r="AH5">
        <f t="shared" ref="AH5:AH68" si="15">IF(G5&gt;0,IF((LEN(B5)-LEN(SUBSTITUTE(B5,"/","")))&gt;0,0,1),0)</f>
        <v>1</v>
      </c>
      <c r="AI5" s="54">
        <v>0</v>
      </c>
      <c r="AJ5" s="54">
        <v>1</v>
      </c>
      <c r="AK5">
        <f t="shared" ref="AK5:AK68" si="16">IF(G5&gt;0,IF(((LEN(B5)-LEN(SUBSTITUTE(B5,"(","")))+(LEN(B5)-LEN(SUBSTITUTE(B5,")","")))+(LEN(B5)-LEN(SUBSTITUTE(B5,"[","")))+(LEN(B5)-LEN(SUBSTITUTE(B5,"]","")))+(LEN(B5)-LEN(SUBSTITUTE(B5,"{","")))+(LEN(B5)-LEN(SUBSTITUTE(B5,"}",""))))&gt;0,0,1),0)</f>
        <v>1</v>
      </c>
      <c r="AL5" s="54">
        <v>1</v>
      </c>
      <c r="AM5" s="54">
        <v>1</v>
      </c>
      <c r="AN5" s="54">
        <v>1</v>
      </c>
      <c r="AO5" s="54">
        <v>1</v>
      </c>
      <c r="AP5" s="54">
        <v>1</v>
      </c>
      <c r="AQ5" s="54">
        <v>1</v>
      </c>
      <c r="AR5" s="54">
        <v>1</v>
      </c>
      <c r="AS5" s="54">
        <v>1</v>
      </c>
      <c r="AT5" s="54">
        <v>0</v>
      </c>
      <c r="AU5">
        <f t="shared" ref="AU5:AU67" si="17">IF(G5=0,0,(206.835-(84.6*(K5))-(1.015*(H5))))</f>
        <v>11.628064516129037</v>
      </c>
      <c r="AV5">
        <f t="shared" ref="AV5:AV67" si="18">IF(G5=0,0,(0.39*H5)+(11.8*K5)-15.59)</f>
        <v>19.338709677419356</v>
      </c>
      <c r="AW5" s="54">
        <f t="shared" ref="AW5:AW68" si="19">IF(G5=0,0,((0.0588*M5*100)-(0.296*(F5/G5)*100)-15.8))</f>
        <v>15.110967741935479</v>
      </c>
      <c r="AX5">
        <f t="shared" ref="AX5:AX67" si="20">IF(I5=0,0,(4.71*M5)+(0.5*H5)-21.43)</f>
        <v>19.595161290322579</v>
      </c>
      <c r="AY5" s="54">
        <v>1</v>
      </c>
      <c r="AZ5" s="54">
        <v>1</v>
      </c>
      <c r="BA5" s="54">
        <v>1</v>
      </c>
      <c r="BB5">
        <v>9</v>
      </c>
      <c r="BG5">
        <f t="shared" si="5"/>
        <v>32.258064516129032</v>
      </c>
      <c r="BH5" s="11">
        <f t="shared" ref="BH5:BH67" si="21">G5/200/24/60</f>
        <v>1.0763888888888889E-4</v>
      </c>
    </row>
    <row r="6" spans="1:67" ht="32" x14ac:dyDescent="0.2">
      <c r="A6" s="3">
        <v>3</v>
      </c>
      <c r="B6" s="18" t="s">
        <v>1526</v>
      </c>
      <c r="C6" s="3" t="s">
        <v>192</v>
      </c>
      <c r="D6">
        <v>1</v>
      </c>
      <c r="E6">
        <v>1</v>
      </c>
      <c r="F6">
        <f t="shared" si="6"/>
        <v>1</v>
      </c>
      <c r="G6">
        <f t="shared" si="7"/>
        <v>12</v>
      </c>
      <c r="H6">
        <f t="shared" si="8"/>
        <v>12</v>
      </c>
      <c r="I6" s="54">
        <f t="shared" si="9"/>
        <v>73</v>
      </c>
      <c r="J6">
        <v>23</v>
      </c>
      <c r="K6">
        <f t="shared" si="10"/>
        <v>1.9166666666666667</v>
      </c>
      <c r="L6">
        <f t="shared" si="11"/>
        <v>72</v>
      </c>
      <c r="M6" s="2">
        <f t="shared" si="12"/>
        <v>6</v>
      </c>
      <c r="N6">
        <v>0</v>
      </c>
      <c r="O6">
        <v>1</v>
      </c>
      <c r="P6">
        <v>1</v>
      </c>
      <c r="Q6">
        <v>1</v>
      </c>
      <c r="R6" s="54">
        <v>1</v>
      </c>
      <c r="S6">
        <v>1</v>
      </c>
      <c r="T6">
        <f t="shared" si="13"/>
        <v>1</v>
      </c>
      <c r="U6">
        <v>1</v>
      </c>
      <c r="V6">
        <v>1</v>
      </c>
      <c r="W6">
        <f t="shared" si="3"/>
        <v>1</v>
      </c>
      <c r="X6">
        <f t="shared" si="4"/>
        <v>1</v>
      </c>
      <c r="Y6" s="54">
        <v>1</v>
      </c>
      <c r="Z6" s="54">
        <v>1</v>
      </c>
      <c r="AA6">
        <v>0</v>
      </c>
      <c r="AB6" s="54">
        <v>1</v>
      </c>
      <c r="AC6" s="54">
        <v>1</v>
      </c>
      <c r="AD6" s="54">
        <v>1</v>
      </c>
      <c r="AE6" s="54">
        <v>1</v>
      </c>
      <c r="AF6">
        <f t="shared" si="14"/>
        <v>1</v>
      </c>
      <c r="AG6" s="54">
        <v>0</v>
      </c>
      <c r="AH6">
        <f t="shared" si="15"/>
        <v>1</v>
      </c>
      <c r="AI6" s="54">
        <v>0</v>
      </c>
      <c r="AJ6" s="54">
        <v>1</v>
      </c>
      <c r="AK6">
        <f t="shared" si="16"/>
        <v>1</v>
      </c>
      <c r="AL6" s="54">
        <v>1</v>
      </c>
      <c r="AM6" s="54">
        <v>1</v>
      </c>
      <c r="AN6" s="54">
        <v>1</v>
      </c>
      <c r="AO6" s="54">
        <v>1</v>
      </c>
      <c r="AP6" s="54">
        <v>1</v>
      </c>
      <c r="AQ6" s="54">
        <v>1</v>
      </c>
      <c r="AR6" s="54">
        <v>1</v>
      </c>
      <c r="AS6" s="54">
        <v>1</v>
      </c>
      <c r="AT6" s="54">
        <v>1</v>
      </c>
      <c r="AU6">
        <f t="shared" si="17"/>
        <v>32.505000000000003</v>
      </c>
      <c r="AV6">
        <f t="shared" si="18"/>
        <v>11.706666666666667</v>
      </c>
      <c r="AW6" s="54">
        <f t="shared" si="19"/>
        <v>17.013333333333332</v>
      </c>
      <c r="AX6">
        <f t="shared" si="20"/>
        <v>12.829999999999998</v>
      </c>
      <c r="AY6" s="54">
        <v>1</v>
      </c>
      <c r="AZ6" s="54">
        <v>1</v>
      </c>
      <c r="BA6" s="54">
        <v>1</v>
      </c>
      <c r="BB6">
        <v>4</v>
      </c>
      <c r="BG6">
        <f t="shared" si="5"/>
        <v>83.333333333333329</v>
      </c>
      <c r="BH6" s="11">
        <f t="shared" si="21"/>
        <v>4.1666666666666665E-5</v>
      </c>
      <c r="BK6" s="11"/>
      <c r="BL6" s="11"/>
    </row>
    <row r="7" spans="1:67" ht="80" x14ac:dyDescent="0.2">
      <c r="A7" s="3">
        <v>4</v>
      </c>
      <c r="B7" s="22" t="s">
        <v>1625</v>
      </c>
      <c r="C7" s="22" t="s">
        <v>204</v>
      </c>
      <c r="D7">
        <v>1</v>
      </c>
      <c r="E7">
        <v>1</v>
      </c>
      <c r="F7">
        <f t="shared" si="6"/>
        <v>1</v>
      </c>
      <c r="G7">
        <f t="shared" si="7"/>
        <v>26</v>
      </c>
      <c r="H7">
        <f t="shared" si="8"/>
        <v>26</v>
      </c>
      <c r="I7" s="54">
        <f t="shared" si="9"/>
        <v>147</v>
      </c>
      <c r="J7">
        <v>48</v>
      </c>
      <c r="K7">
        <f t="shared" si="10"/>
        <v>1.8461538461538463</v>
      </c>
      <c r="L7">
        <f t="shared" si="11"/>
        <v>145</v>
      </c>
      <c r="M7" s="2">
        <f t="shared" si="12"/>
        <v>5.5769230769230766</v>
      </c>
      <c r="N7">
        <v>1</v>
      </c>
      <c r="O7">
        <v>1</v>
      </c>
      <c r="P7">
        <v>1</v>
      </c>
      <c r="Q7">
        <v>1</v>
      </c>
      <c r="R7" s="54">
        <v>1</v>
      </c>
      <c r="S7">
        <v>1</v>
      </c>
      <c r="T7">
        <f t="shared" si="13"/>
        <v>1</v>
      </c>
      <c r="U7">
        <v>1</v>
      </c>
      <c r="V7">
        <v>1</v>
      </c>
      <c r="W7">
        <f t="shared" si="3"/>
        <v>1</v>
      </c>
      <c r="X7">
        <f t="shared" si="4"/>
        <v>1</v>
      </c>
      <c r="Y7" s="54">
        <v>0</v>
      </c>
      <c r="Z7" s="54">
        <v>1</v>
      </c>
      <c r="AA7" s="54">
        <v>1</v>
      </c>
      <c r="AB7" s="54">
        <v>1</v>
      </c>
      <c r="AC7" s="54">
        <v>1</v>
      </c>
      <c r="AD7" s="54">
        <v>1</v>
      </c>
      <c r="AE7" s="54">
        <v>1</v>
      </c>
      <c r="AF7">
        <f t="shared" si="14"/>
        <v>2</v>
      </c>
      <c r="AG7" s="54">
        <v>1</v>
      </c>
      <c r="AH7">
        <f t="shared" si="15"/>
        <v>1</v>
      </c>
      <c r="AI7" s="54">
        <v>0</v>
      </c>
      <c r="AJ7" s="54">
        <v>1</v>
      </c>
      <c r="AK7">
        <f t="shared" si="16"/>
        <v>1</v>
      </c>
      <c r="AL7" s="54">
        <v>1</v>
      </c>
      <c r="AM7" s="54">
        <v>1</v>
      </c>
      <c r="AN7" s="54">
        <v>1</v>
      </c>
      <c r="AO7" s="54">
        <v>1</v>
      </c>
      <c r="AP7" s="54">
        <v>1</v>
      </c>
      <c r="AQ7" s="54">
        <v>1</v>
      </c>
      <c r="AR7" s="54">
        <v>1</v>
      </c>
      <c r="AS7" s="54">
        <v>1</v>
      </c>
      <c r="AT7" s="54">
        <v>1</v>
      </c>
      <c r="AU7">
        <f t="shared" si="17"/>
        <v>24.260384615384641</v>
      </c>
      <c r="AV7">
        <f t="shared" si="18"/>
        <v>16.334615384615386</v>
      </c>
      <c r="AW7" s="54">
        <f t="shared" si="19"/>
        <v>15.853846153846149</v>
      </c>
      <c r="AX7">
        <f t="shared" si="20"/>
        <v>17.837307692307689</v>
      </c>
      <c r="AY7" s="54">
        <v>1</v>
      </c>
      <c r="AZ7" s="54">
        <v>1</v>
      </c>
      <c r="BA7" s="54">
        <v>1</v>
      </c>
      <c r="BB7">
        <v>6</v>
      </c>
      <c r="BG7">
        <f t="shared" si="5"/>
        <v>76.923076923076934</v>
      </c>
      <c r="BH7" s="11">
        <f t="shared" si="21"/>
        <v>9.0277777777777787E-5</v>
      </c>
    </row>
    <row r="8" spans="1:67" ht="64" x14ac:dyDescent="0.2">
      <c r="A8" s="3">
        <v>5</v>
      </c>
      <c r="B8" s="22" t="s">
        <v>1626</v>
      </c>
      <c r="C8" s="22" t="s">
        <v>204</v>
      </c>
      <c r="D8">
        <v>1</v>
      </c>
      <c r="E8">
        <v>1</v>
      </c>
      <c r="F8">
        <f t="shared" si="6"/>
        <v>1</v>
      </c>
      <c r="G8">
        <f t="shared" si="7"/>
        <v>22</v>
      </c>
      <c r="H8">
        <f t="shared" si="8"/>
        <v>22</v>
      </c>
      <c r="I8" s="54">
        <f t="shared" si="9"/>
        <v>132</v>
      </c>
      <c r="J8">
        <v>43</v>
      </c>
      <c r="K8">
        <f t="shared" si="10"/>
        <v>1.9545454545454546</v>
      </c>
      <c r="L8">
        <f t="shared" si="11"/>
        <v>130</v>
      </c>
      <c r="M8" s="2">
        <f t="shared" si="12"/>
        <v>5.9090909090909092</v>
      </c>
      <c r="N8">
        <v>1</v>
      </c>
      <c r="O8">
        <v>1</v>
      </c>
      <c r="P8">
        <v>1</v>
      </c>
      <c r="Q8">
        <v>1</v>
      </c>
      <c r="R8" s="54">
        <v>1</v>
      </c>
      <c r="S8">
        <v>1</v>
      </c>
      <c r="T8">
        <f t="shared" si="13"/>
        <v>1</v>
      </c>
      <c r="U8">
        <v>1</v>
      </c>
      <c r="V8">
        <v>1</v>
      </c>
      <c r="W8">
        <f t="shared" si="3"/>
        <v>1</v>
      </c>
      <c r="X8">
        <f t="shared" si="4"/>
        <v>1</v>
      </c>
      <c r="Y8" s="54">
        <v>0</v>
      </c>
      <c r="Z8" s="54">
        <v>1</v>
      </c>
      <c r="AA8" s="54">
        <v>1</v>
      </c>
      <c r="AB8" s="54">
        <v>1</v>
      </c>
      <c r="AC8" s="54">
        <v>1</v>
      </c>
      <c r="AD8" s="54">
        <v>1</v>
      </c>
      <c r="AE8" s="54">
        <v>1</v>
      </c>
      <c r="AF8">
        <f t="shared" si="14"/>
        <v>2</v>
      </c>
      <c r="AG8" s="54">
        <v>1</v>
      </c>
      <c r="AH8">
        <f t="shared" si="15"/>
        <v>1</v>
      </c>
      <c r="AI8" s="54">
        <v>0</v>
      </c>
      <c r="AJ8" s="54">
        <v>1</v>
      </c>
      <c r="AK8">
        <f t="shared" si="16"/>
        <v>1</v>
      </c>
      <c r="AL8" s="54">
        <v>1</v>
      </c>
      <c r="AM8" s="54">
        <v>1</v>
      </c>
      <c r="AN8" s="54">
        <v>1</v>
      </c>
      <c r="AO8" s="54">
        <v>1</v>
      </c>
      <c r="AP8" s="54">
        <v>1</v>
      </c>
      <c r="AQ8" s="54">
        <v>1</v>
      </c>
      <c r="AR8" s="54">
        <v>1</v>
      </c>
      <c r="AS8" s="54">
        <v>1</v>
      </c>
      <c r="AT8" s="54">
        <v>1</v>
      </c>
      <c r="AU8">
        <f t="shared" si="17"/>
        <v>19.150454545454565</v>
      </c>
      <c r="AV8">
        <f t="shared" si="18"/>
        <v>16.053636363636368</v>
      </c>
      <c r="AW8" s="54">
        <f t="shared" si="19"/>
        <v>17.600000000000005</v>
      </c>
      <c r="AX8">
        <f t="shared" si="20"/>
        <v>17.401818181818179</v>
      </c>
      <c r="AY8" s="54">
        <v>1</v>
      </c>
      <c r="AZ8" s="54">
        <v>1</v>
      </c>
      <c r="BA8" s="54">
        <v>1</v>
      </c>
      <c r="BB8">
        <v>4</v>
      </c>
      <c r="BG8">
        <f t="shared" si="5"/>
        <v>90.909090909090907</v>
      </c>
      <c r="BH8" s="11">
        <f t="shared" si="21"/>
        <v>7.6388888888888887E-5</v>
      </c>
    </row>
    <row r="9" spans="1:67" ht="64" x14ac:dyDescent="0.2">
      <c r="A9" s="3">
        <v>6</v>
      </c>
      <c r="B9" s="22" t="s">
        <v>1627</v>
      </c>
      <c r="C9" s="22" t="s">
        <v>204</v>
      </c>
      <c r="D9">
        <v>1</v>
      </c>
      <c r="E9">
        <v>1</v>
      </c>
      <c r="F9">
        <f t="shared" si="6"/>
        <v>1</v>
      </c>
      <c r="G9">
        <f t="shared" si="7"/>
        <v>22</v>
      </c>
      <c r="H9">
        <f t="shared" si="8"/>
        <v>22</v>
      </c>
      <c r="I9" s="54">
        <f t="shared" si="9"/>
        <v>111</v>
      </c>
      <c r="J9">
        <v>36</v>
      </c>
      <c r="K9">
        <f t="shared" si="10"/>
        <v>1.6363636363636365</v>
      </c>
      <c r="L9">
        <f t="shared" si="11"/>
        <v>109</v>
      </c>
      <c r="M9" s="2">
        <f t="shared" si="12"/>
        <v>4.9545454545454541</v>
      </c>
      <c r="N9">
        <v>1</v>
      </c>
      <c r="O9">
        <v>1</v>
      </c>
      <c r="P9">
        <v>1</v>
      </c>
      <c r="Q9">
        <v>1</v>
      </c>
      <c r="R9" s="54">
        <v>1</v>
      </c>
      <c r="S9">
        <v>1</v>
      </c>
      <c r="T9">
        <f t="shared" si="13"/>
        <v>1</v>
      </c>
      <c r="U9">
        <v>1</v>
      </c>
      <c r="V9">
        <v>1</v>
      </c>
      <c r="W9">
        <f t="shared" si="3"/>
        <v>1</v>
      </c>
      <c r="X9">
        <f t="shared" si="4"/>
        <v>1</v>
      </c>
      <c r="Y9" s="54">
        <v>0</v>
      </c>
      <c r="Z9" s="54">
        <v>1</v>
      </c>
      <c r="AA9" s="54">
        <v>1</v>
      </c>
      <c r="AB9" s="54">
        <v>1</v>
      </c>
      <c r="AC9" s="54">
        <v>1</v>
      </c>
      <c r="AD9" s="54">
        <v>1</v>
      </c>
      <c r="AE9" s="54">
        <v>1</v>
      </c>
      <c r="AF9">
        <f t="shared" si="14"/>
        <v>2</v>
      </c>
      <c r="AG9" s="54">
        <v>1</v>
      </c>
      <c r="AH9">
        <f t="shared" si="15"/>
        <v>1</v>
      </c>
      <c r="AI9" s="54">
        <v>0</v>
      </c>
      <c r="AJ9" s="54">
        <v>1</v>
      </c>
      <c r="AK9">
        <f t="shared" si="16"/>
        <v>1</v>
      </c>
      <c r="AL9" s="54">
        <v>1</v>
      </c>
      <c r="AM9" s="54">
        <v>1</v>
      </c>
      <c r="AN9" s="54">
        <v>1</v>
      </c>
      <c r="AO9" s="54">
        <v>1</v>
      </c>
      <c r="AP9" s="54">
        <v>1</v>
      </c>
      <c r="AQ9" s="54">
        <v>1</v>
      </c>
      <c r="AR9" s="54">
        <v>1</v>
      </c>
      <c r="AS9" s="54">
        <v>1</v>
      </c>
      <c r="AT9" s="54">
        <v>1</v>
      </c>
      <c r="AU9">
        <f t="shared" si="17"/>
        <v>46.068636363636372</v>
      </c>
      <c r="AV9">
        <f t="shared" si="18"/>
        <v>12.299090909090911</v>
      </c>
      <c r="AW9" s="54">
        <f t="shared" si="19"/>
        <v>11.987272727272728</v>
      </c>
      <c r="AX9">
        <f t="shared" si="20"/>
        <v>12.905909090909084</v>
      </c>
      <c r="AY9" s="54">
        <v>1</v>
      </c>
      <c r="AZ9" s="54">
        <v>1</v>
      </c>
      <c r="BA9" s="54">
        <v>1</v>
      </c>
      <c r="BB9">
        <v>3</v>
      </c>
      <c r="BG9">
        <f t="shared" si="5"/>
        <v>90.909090909090907</v>
      </c>
      <c r="BH9" s="11">
        <f t="shared" si="21"/>
        <v>7.6388888888888887E-5</v>
      </c>
    </row>
    <row r="10" spans="1:67" ht="48" x14ac:dyDescent="0.2">
      <c r="A10" s="3">
        <v>7</v>
      </c>
      <c r="B10" s="18" t="s">
        <v>1528</v>
      </c>
      <c r="C10" s="3" t="s">
        <v>192</v>
      </c>
      <c r="D10">
        <v>1</v>
      </c>
      <c r="E10">
        <v>1</v>
      </c>
      <c r="F10">
        <f t="shared" si="6"/>
        <v>1</v>
      </c>
      <c r="G10">
        <f t="shared" si="7"/>
        <v>19</v>
      </c>
      <c r="H10">
        <f t="shared" si="8"/>
        <v>19</v>
      </c>
      <c r="I10" s="54">
        <f t="shared" si="9"/>
        <v>103</v>
      </c>
      <c r="J10">
        <v>34</v>
      </c>
      <c r="K10">
        <f t="shared" si="10"/>
        <v>1.7894736842105263</v>
      </c>
      <c r="L10">
        <f t="shared" si="11"/>
        <v>102</v>
      </c>
      <c r="M10" s="2">
        <f t="shared" si="12"/>
        <v>5.3684210526315788</v>
      </c>
      <c r="N10">
        <v>1</v>
      </c>
      <c r="O10">
        <v>1</v>
      </c>
      <c r="P10">
        <v>1</v>
      </c>
      <c r="Q10">
        <v>1</v>
      </c>
      <c r="R10" s="54">
        <v>1</v>
      </c>
      <c r="S10">
        <v>1</v>
      </c>
      <c r="T10">
        <f t="shared" si="13"/>
        <v>1</v>
      </c>
      <c r="U10">
        <v>1</v>
      </c>
      <c r="V10">
        <v>1</v>
      </c>
      <c r="W10">
        <f t="shared" si="3"/>
        <v>1</v>
      </c>
      <c r="X10">
        <f t="shared" si="4"/>
        <v>1</v>
      </c>
      <c r="Y10" s="54">
        <v>1</v>
      </c>
      <c r="Z10" s="54">
        <v>0</v>
      </c>
      <c r="AA10" s="54">
        <v>1</v>
      </c>
      <c r="AB10" s="54">
        <v>1</v>
      </c>
      <c r="AC10" s="54">
        <v>1</v>
      </c>
      <c r="AD10" s="54">
        <v>1</v>
      </c>
      <c r="AE10" s="54">
        <v>1</v>
      </c>
      <c r="AF10">
        <f t="shared" si="14"/>
        <v>1</v>
      </c>
      <c r="AG10" s="54">
        <v>1</v>
      </c>
      <c r="AH10">
        <f t="shared" si="15"/>
        <v>1</v>
      </c>
      <c r="AI10" s="54">
        <v>0</v>
      </c>
      <c r="AJ10" s="54">
        <v>1</v>
      </c>
      <c r="AK10">
        <f t="shared" si="16"/>
        <v>1</v>
      </c>
      <c r="AL10" s="54">
        <v>1</v>
      </c>
      <c r="AM10" s="54">
        <v>0</v>
      </c>
      <c r="AN10" s="54">
        <v>1</v>
      </c>
      <c r="AO10" s="54">
        <v>1</v>
      </c>
      <c r="AP10" s="54">
        <v>1</v>
      </c>
      <c r="AQ10" s="54">
        <v>1</v>
      </c>
      <c r="AR10" s="54">
        <v>1</v>
      </c>
      <c r="AS10" s="54">
        <v>0</v>
      </c>
      <c r="AT10" s="54">
        <v>1</v>
      </c>
      <c r="AU10">
        <f t="shared" si="17"/>
        <v>36.160526315789497</v>
      </c>
      <c r="AV10">
        <f t="shared" si="18"/>
        <v>12.935789473684213</v>
      </c>
      <c r="AW10" s="54">
        <f t="shared" si="19"/>
        <v>14.208421052631575</v>
      </c>
      <c r="AX10">
        <f t="shared" si="20"/>
        <v>13.355263157894733</v>
      </c>
      <c r="AY10" s="54">
        <v>1</v>
      </c>
      <c r="AZ10" s="54">
        <v>1</v>
      </c>
      <c r="BA10" s="54">
        <v>1</v>
      </c>
      <c r="BB10">
        <v>5</v>
      </c>
      <c r="BG10">
        <f t="shared" si="5"/>
        <v>52.631578947368418</v>
      </c>
      <c r="BH10" s="11">
        <f t="shared" si="21"/>
        <v>6.597222222222223E-5</v>
      </c>
    </row>
    <row r="11" spans="1:67" ht="48" x14ac:dyDescent="0.2">
      <c r="A11" s="3">
        <v>8</v>
      </c>
      <c r="B11" s="18" t="s">
        <v>1554</v>
      </c>
      <c r="C11" s="3" t="s">
        <v>192</v>
      </c>
      <c r="D11">
        <v>1</v>
      </c>
      <c r="E11">
        <v>1</v>
      </c>
      <c r="F11">
        <f t="shared" si="6"/>
        <v>1</v>
      </c>
      <c r="G11">
        <f t="shared" si="7"/>
        <v>16</v>
      </c>
      <c r="H11">
        <f t="shared" si="8"/>
        <v>16</v>
      </c>
      <c r="I11" s="54">
        <f t="shared" si="9"/>
        <v>79</v>
      </c>
      <c r="J11">
        <v>23</v>
      </c>
      <c r="K11">
        <f t="shared" si="10"/>
        <v>1.4375</v>
      </c>
      <c r="L11">
        <f t="shared" si="11"/>
        <v>76</v>
      </c>
      <c r="M11" s="2">
        <f t="shared" si="12"/>
        <v>4.75</v>
      </c>
      <c r="N11">
        <v>0</v>
      </c>
      <c r="O11">
        <v>1</v>
      </c>
      <c r="P11">
        <v>1</v>
      </c>
      <c r="Q11">
        <v>0</v>
      </c>
      <c r="R11" s="54">
        <v>1</v>
      </c>
      <c r="S11">
        <v>1</v>
      </c>
      <c r="T11">
        <f t="shared" si="13"/>
        <v>0</v>
      </c>
      <c r="U11">
        <v>1</v>
      </c>
      <c r="V11">
        <v>1</v>
      </c>
      <c r="W11">
        <f t="shared" si="3"/>
        <v>0</v>
      </c>
      <c r="X11">
        <f t="shared" si="4"/>
        <v>1</v>
      </c>
      <c r="Y11" s="54">
        <v>1</v>
      </c>
      <c r="Z11" s="54">
        <v>1</v>
      </c>
      <c r="AA11" s="54">
        <v>1</v>
      </c>
      <c r="AB11" s="54">
        <v>1</v>
      </c>
      <c r="AC11" s="54">
        <v>1</v>
      </c>
      <c r="AD11" s="54">
        <v>1</v>
      </c>
      <c r="AE11" s="54">
        <v>1</v>
      </c>
      <c r="AF11">
        <f t="shared" si="14"/>
        <v>3</v>
      </c>
      <c r="AG11" s="54">
        <v>1</v>
      </c>
      <c r="AH11">
        <f t="shared" si="15"/>
        <v>1</v>
      </c>
      <c r="AI11" s="54">
        <v>1</v>
      </c>
      <c r="AJ11" s="54">
        <v>1</v>
      </c>
      <c r="AK11">
        <f t="shared" si="16"/>
        <v>0</v>
      </c>
      <c r="AL11" s="54">
        <v>1</v>
      </c>
      <c r="AM11" s="54">
        <v>1</v>
      </c>
      <c r="AN11" s="54">
        <v>1</v>
      </c>
      <c r="AO11" s="54">
        <v>1</v>
      </c>
      <c r="AP11" s="54">
        <v>1</v>
      </c>
      <c r="AQ11" s="54">
        <v>1</v>
      </c>
      <c r="AR11" s="54">
        <v>1</v>
      </c>
      <c r="AS11" s="54">
        <v>1</v>
      </c>
      <c r="AT11" s="54">
        <v>1</v>
      </c>
      <c r="AU11">
        <f t="shared" si="17"/>
        <v>68.982500000000016</v>
      </c>
      <c r="AV11">
        <f t="shared" si="18"/>
        <v>7.6125000000000007</v>
      </c>
      <c r="AW11" s="54">
        <f t="shared" si="19"/>
        <v>10.279999999999998</v>
      </c>
      <c r="AX11">
        <f t="shared" si="20"/>
        <v>8.942499999999999</v>
      </c>
      <c r="AY11" s="54">
        <v>1</v>
      </c>
      <c r="AZ11" s="54">
        <v>1</v>
      </c>
      <c r="BA11" s="54">
        <v>1</v>
      </c>
      <c r="BB11">
        <v>4</v>
      </c>
      <c r="BG11">
        <f t="shared" si="5"/>
        <v>187.5</v>
      </c>
      <c r="BH11" s="11">
        <f t="shared" si="21"/>
        <v>5.5555555555555558E-5</v>
      </c>
    </row>
    <row r="12" spans="1:67" ht="64" x14ac:dyDescent="0.2">
      <c r="A12" s="3">
        <v>9</v>
      </c>
      <c r="B12" s="18" t="s">
        <v>1605</v>
      </c>
      <c r="C12" s="22" t="s">
        <v>204</v>
      </c>
      <c r="D12">
        <v>1</v>
      </c>
      <c r="E12">
        <v>1</v>
      </c>
      <c r="F12">
        <f t="shared" si="6"/>
        <v>1</v>
      </c>
      <c r="G12">
        <f t="shared" si="7"/>
        <v>24</v>
      </c>
      <c r="H12">
        <f t="shared" si="8"/>
        <v>24</v>
      </c>
      <c r="I12" s="54">
        <f t="shared" si="9"/>
        <v>128</v>
      </c>
      <c r="J12">
        <v>41</v>
      </c>
      <c r="K12">
        <f t="shared" si="10"/>
        <v>1.7083333333333333</v>
      </c>
      <c r="L12">
        <f t="shared" si="11"/>
        <v>124</v>
      </c>
      <c r="M12" s="2">
        <f t="shared" si="12"/>
        <v>5.166666666666667</v>
      </c>
      <c r="N12">
        <v>0</v>
      </c>
      <c r="O12">
        <v>0</v>
      </c>
      <c r="P12">
        <v>0</v>
      </c>
      <c r="Q12">
        <v>0</v>
      </c>
      <c r="R12" s="54">
        <v>1</v>
      </c>
      <c r="S12">
        <v>1</v>
      </c>
      <c r="T12">
        <f t="shared" si="13"/>
        <v>0</v>
      </c>
      <c r="U12">
        <v>1</v>
      </c>
      <c r="V12">
        <v>1</v>
      </c>
      <c r="W12">
        <f t="shared" si="3"/>
        <v>0</v>
      </c>
      <c r="X12">
        <f t="shared" si="4"/>
        <v>1</v>
      </c>
      <c r="Y12" s="54">
        <v>1</v>
      </c>
      <c r="Z12" s="54">
        <v>1</v>
      </c>
      <c r="AA12">
        <v>0</v>
      </c>
      <c r="AB12" s="54">
        <v>1</v>
      </c>
      <c r="AC12" s="54">
        <v>1</v>
      </c>
      <c r="AD12" s="54">
        <v>1</v>
      </c>
      <c r="AE12" s="54">
        <v>1</v>
      </c>
      <c r="AF12">
        <f t="shared" si="14"/>
        <v>4</v>
      </c>
      <c r="AG12" s="54">
        <v>1</v>
      </c>
      <c r="AH12">
        <f t="shared" si="15"/>
        <v>0</v>
      </c>
      <c r="AI12" s="54">
        <v>0</v>
      </c>
      <c r="AJ12" s="54">
        <v>1</v>
      </c>
      <c r="AK12">
        <f t="shared" si="16"/>
        <v>1</v>
      </c>
      <c r="AL12" s="54">
        <v>1</v>
      </c>
      <c r="AM12" s="54">
        <v>1</v>
      </c>
      <c r="AN12" s="54">
        <v>1</v>
      </c>
      <c r="AO12" s="54">
        <v>0</v>
      </c>
      <c r="AP12" s="54">
        <v>1</v>
      </c>
      <c r="AQ12" s="54">
        <v>1</v>
      </c>
      <c r="AR12" s="54">
        <v>1</v>
      </c>
      <c r="AS12" s="54">
        <v>1</v>
      </c>
      <c r="AT12" s="54">
        <v>1</v>
      </c>
      <c r="AU12">
        <f t="shared" si="17"/>
        <v>37.950000000000031</v>
      </c>
      <c r="AV12">
        <f t="shared" si="18"/>
        <v>13.928333333333335</v>
      </c>
      <c r="AW12" s="54">
        <f t="shared" si="19"/>
        <v>13.346666666666668</v>
      </c>
      <c r="AX12">
        <f t="shared" si="20"/>
        <v>14.905000000000001</v>
      </c>
      <c r="AY12" s="54">
        <v>1</v>
      </c>
      <c r="AZ12" s="54">
        <v>1</v>
      </c>
      <c r="BA12" s="54">
        <v>1</v>
      </c>
      <c r="BB12">
        <v>5</v>
      </c>
      <c r="BG12">
        <f t="shared" si="5"/>
        <v>166.66666666666666</v>
      </c>
      <c r="BH12" s="11">
        <f t="shared" si="21"/>
        <v>8.3333333333333331E-5</v>
      </c>
    </row>
    <row r="13" spans="1:67" ht="48" x14ac:dyDescent="0.2">
      <c r="A13" s="3">
        <v>10</v>
      </c>
      <c r="B13" s="18" t="s">
        <v>1623</v>
      </c>
      <c r="C13" s="22" t="s">
        <v>204</v>
      </c>
      <c r="D13">
        <v>1</v>
      </c>
      <c r="E13">
        <v>1</v>
      </c>
      <c r="F13">
        <f t="shared" si="6"/>
        <v>1</v>
      </c>
      <c r="G13">
        <f t="shared" si="7"/>
        <v>20</v>
      </c>
      <c r="H13">
        <f t="shared" si="8"/>
        <v>20</v>
      </c>
      <c r="I13" s="54">
        <f t="shared" si="9"/>
        <v>103</v>
      </c>
      <c r="J13">
        <v>33</v>
      </c>
      <c r="K13">
        <f t="shared" si="10"/>
        <v>1.65</v>
      </c>
      <c r="L13">
        <f t="shared" si="11"/>
        <v>101</v>
      </c>
      <c r="M13" s="2">
        <f t="shared" si="12"/>
        <v>5.05</v>
      </c>
      <c r="N13">
        <v>0</v>
      </c>
      <c r="O13">
        <v>1</v>
      </c>
      <c r="P13">
        <v>1</v>
      </c>
      <c r="Q13">
        <v>1</v>
      </c>
      <c r="R13" s="54">
        <v>1</v>
      </c>
      <c r="S13">
        <v>1</v>
      </c>
      <c r="T13">
        <f t="shared" si="13"/>
        <v>1</v>
      </c>
      <c r="U13">
        <v>1</v>
      </c>
      <c r="V13">
        <v>1</v>
      </c>
      <c r="W13">
        <f t="shared" si="3"/>
        <v>1</v>
      </c>
      <c r="X13">
        <f t="shared" si="4"/>
        <v>1</v>
      </c>
      <c r="Y13" s="54">
        <v>0</v>
      </c>
      <c r="Z13" s="54">
        <v>1</v>
      </c>
      <c r="AA13" s="54">
        <v>1</v>
      </c>
      <c r="AB13" s="54">
        <v>1</v>
      </c>
      <c r="AC13" s="54">
        <v>1</v>
      </c>
      <c r="AD13" s="54">
        <v>1</v>
      </c>
      <c r="AE13" s="54">
        <v>1</v>
      </c>
      <c r="AF13">
        <f t="shared" si="14"/>
        <v>2</v>
      </c>
      <c r="AG13" s="54">
        <v>0</v>
      </c>
      <c r="AH13">
        <f t="shared" si="15"/>
        <v>1</v>
      </c>
      <c r="AI13" s="54">
        <v>1</v>
      </c>
      <c r="AJ13" s="54">
        <v>1</v>
      </c>
      <c r="AK13">
        <f t="shared" si="16"/>
        <v>1</v>
      </c>
      <c r="AL13" s="54">
        <v>1</v>
      </c>
      <c r="AM13" s="54">
        <v>1</v>
      </c>
      <c r="AN13" s="54">
        <v>1</v>
      </c>
      <c r="AO13" s="54">
        <v>1</v>
      </c>
      <c r="AP13" s="54">
        <v>1</v>
      </c>
      <c r="AQ13" s="54">
        <v>1</v>
      </c>
      <c r="AR13" s="54">
        <v>1</v>
      </c>
      <c r="AS13" s="54">
        <v>1</v>
      </c>
      <c r="AT13" s="54">
        <v>1</v>
      </c>
      <c r="AU13">
        <f t="shared" si="17"/>
        <v>46.945000000000036</v>
      </c>
      <c r="AV13">
        <f t="shared" si="18"/>
        <v>11.68</v>
      </c>
      <c r="AW13" s="54">
        <f t="shared" si="19"/>
        <v>12.413999999999998</v>
      </c>
      <c r="AX13">
        <f t="shared" si="20"/>
        <v>12.355499999999999</v>
      </c>
      <c r="AY13" s="54">
        <v>1</v>
      </c>
      <c r="AZ13" s="54">
        <v>1</v>
      </c>
      <c r="BA13" s="54">
        <v>1</v>
      </c>
      <c r="BB13">
        <v>5</v>
      </c>
      <c r="BG13">
        <f t="shared" si="5"/>
        <v>100</v>
      </c>
      <c r="BH13" s="11">
        <f t="shared" si="21"/>
        <v>6.9444444444444444E-5</v>
      </c>
    </row>
    <row r="14" spans="1:67" ht="48" x14ac:dyDescent="0.2">
      <c r="A14" s="3">
        <v>11</v>
      </c>
      <c r="B14" s="18" t="s">
        <v>1557</v>
      </c>
      <c r="C14" s="22" t="s">
        <v>204</v>
      </c>
      <c r="D14">
        <v>1</v>
      </c>
      <c r="E14">
        <v>1</v>
      </c>
      <c r="F14">
        <f t="shared" si="6"/>
        <v>1</v>
      </c>
      <c r="G14">
        <f t="shared" si="7"/>
        <v>18</v>
      </c>
      <c r="H14">
        <f t="shared" si="8"/>
        <v>18</v>
      </c>
      <c r="I14" s="54">
        <f t="shared" si="9"/>
        <v>92</v>
      </c>
      <c r="J14">
        <v>29</v>
      </c>
      <c r="K14">
        <f t="shared" si="10"/>
        <v>1.6111111111111112</v>
      </c>
      <c r="L14">
        <f t="shared" si="11"/>
        <v>90</v>
      </c>
      <c r="M14" s="2">
        <f t="shared" si="12"/>
        <v>5</v>
      </c>
      <c r="N14">
        <v>0</v>
      </c>
      <c r="O14">
        <v>1</v>
      </c>
      <c r="P14">
        <v>1</v>
      </c>
      <c r="Q14">
        <v>1</v>
      </c>
      <c r="R14" s="54">
        <v>1</v>
      </c>
      <c r="S14">
        <v>1</v>
      </c>
      <c r="T14">
        <f t="shared" si="13"/>
        <v>1</v>
      </c>
      <c r="U14">
        <v>1</v>
      </c>
      <c r="V14">
        <v>1</v>
      </c>
      <c r="W14">
        <f t="shared" si="3"/>
        <v>1</v>
      </c>
      <c r="X14">
        <f t="shared" si="4"/>
        <v>1</v>
      </c>
      <c r="Y14" s="54">
        <v>0</v>
      </c>
      <c r="Z14" s="54">
        <v>1</v>
      </c>
      <c r="AA14" s="54">
        <v>1</v>
      </c>
      <c r="AB14" s="54">
        <v>1</v>
      </c>
      <c r="AC14" s="54">
        <v>1</v>
      </c>
      <c r="AD14" s="54">
        <v>1</v>
      </c>
      <c r="AE14" s="54">
        <v>1</v>
      </c>
      <c r="AF14">
        <f t="shared" si="14"/>
        <v>2</v>
      </c>
      <c r="AG14" s="54">
        <v>0</v>
      </c>
      <c r="AH14">
        <f t="shared" si="15"/>
        <v>1</v>
      </c>
      <c r="AI14" s="54">
        <v>1</v>
      </c>
      <c r="AJ14" s="54">
        <v>1</v>
      </c>
      <c r="AK14">
        <f t="shared" si="16"/>
        <v>1</v>
      </c>
      <c r="AL14" s="54">
        <v>1</v>
      </c>
      <c r="AM14" s="54">
        <v>1</v>
      </c>
      <c r="AN14" s="54">
        <v>0</v>
      </c>
      <c r="AO14" s="54">
        <v>1</v>
      </c>
      <c r="AP14" s="54">
        <v>1</v>
      </c>
      <c r="AQ14" s="54">
        <v>1</v>
      </c>
      <c r="AR14" s="54">
        <v>1</v>
      </c>
      <c r="AS14" s="54">
        <v>1</v>
      </c>
      <c r="AT14" s="54">
        <v>1</v>
      </c>
      <c r="AU14">
        <f t="shared" si="17"/>
        <v>52.265000000000029</v>
      </c>
      <c r="AV14">
        <f t="shared" si="18"/>
        <v>10.441111111111113</v>
      </c>
      <c r="AW14" s="54">
        <f t="shared" si="19"/>
        <v>11.955555555555552</v>
      </c>
      <c r="AX14">
        <f t="shared" si="20"/>
        <v>11.119999999999997</v>
      </c>
      <c r="AY14" s="54">
        <v>1</v>
      </c>
      <c r="AZ14" s="54">
        <v>1</v>
      </c>
      <c r="BA14" s="54">
        <v>1</v>
      </c>
      <c r="BB14">
        <v>4</v>
      </c>
      <c r="BG14">
        <f t="shared" si="5"/>
        <v>111.1111111111111</v>
      </c>
      <c r="BH14" s="11">
        <f t="shared" si="21"/>
        <v>6.2500000000000001E-5</v>
      </c>
    </row>
    <row r="15" spans="1:67" ht="64" x14ac:dyDescent="0.2">
      <c r="A15" s="3" t="s">
        <v>187</v>
      </c>
      <c r="B15" s="21" t="s">
        <v>1628</v>
      </c>
      <c r="C15" s="22" t="s">
        <v>204</v>
      </c>
      <c r="D15">
        <v>1</v>
      </c>
      <c r="E15">
        <v>1</v>
      </c>
      <c r="F15">
        <f t="shared" si="6"/>
        <v>1</v>
      </c>
      <c r="G15">
        <f t="shared" si="7"/>
        <v>21</v>
      </c>
      <c r="H15">
        <f t="shared" si="8"/>
        <v>21</v>
      </c>
      <c r="I15" s="54">
        <f t="shared" si="9"/>
        <v>116</v>
      </c>
      <c r="J15">
        <v>42</v>
      </c>
      <c r="K15">
        <f t="shared" si="10"/>
        <v>2</v>
      </c>
      <c r="L15">
        <f t="shared" si="11"/>
        <v>114</v>
      </c>
      <c r="M15" s="2">
        <f t="shared" si="12"/>
        <v>5.4285714285714288</v>
      </c>
      <c r="N15">
        <v>1</v>
      </c>
      <c r="O15">
        <v>1</v>
      </c>
      <c r="P15">
        <v>1</v>
      </c>
      <c r="Q15">
        <v>1</v>
      </c>
      <c r="R15" s="54">
        <v>1</v>
      </c>
      <c r="S15">
        <v>1</v>
      </c>
      <c r="T15">
        <f t="shared" si="13"/>
        <v>1</v>
      </c>
      <c r="U15">
        <v>1</v>
      </c>
      <c r="V15">
        <v>1</v>
      </c>
      <c r="W15">
        <f t="shared" si="3"/>
        <v>1</v>
      </c>
      <c r="X15">
        <f t="shared" si="4"/>
        <v>1</v>
      </c>
      <c r="Y15" s="54">
        <v>1</v>
      </c>
      <c r="Z15" s="54">
        <v>1</v>
      </c>
      <c r="AA15" s="54">
        <v>1</v>
      </c>
      <c r="AB15" s="54">
        <v>1</v>
      </c>
      <c r="AC15" s="54">
        <v>1</v>
      </c>
      <c r="AD15" s="54">
        <v>1</v>
      </c>
      <c r="AE15" s="54">
        <v>1</v>
      </c>
      <c r="AF15">
        <f t="shared" si="14"/>
        <v>2</v>
      </c>
      <c r="AG15" s="54">
        <v>1</v>
      </c>
      <c r="AH15">
        <f t="shared" si="15"/>
        <v>1</v>
      </c>
      <c r="AI15" s="54">
        <v>0</v>
      </c>
      <c r="AJ15" s="54">
        <v>1</v>
      </c>
      <c r="AK15">
        <f t="shared" si="16"/>
        <v>1</v>
      </c>
      <c r="AL15" s="54">
        <v>1</v>
      </c>
      <c r="AM15" s="54">
        <v>1</v>
      </c>
      <c r="AN15" s="54">
        <v>1</v>
      </c>
      <c r="AO15" s="54">
        <v>1</v>
      </c>
      <c r="AP15" s="54">
        <v>1</v>
      </c>
      <c r="AQ15" s="54">
        <v>1</v>
      </c>
      <c r="AR15" s="54">
        <v>1</v>
      </c>
      <c r="AS15" s="54">
        <v>1</v>
      </c>
      <c r="AT15" s="54">
        <v>1</v>
      </c>
      <c r="AU15">
        <f t="shared" si="17"/>
        <v>16.320000000000022</v>
      </c>
      <c r="AV15">
        <f t="shared" si="18"/>
        <v>16.2</v>
      </c>
      <c r="AW15" s="54">
        <f t="shared" si="19"/>
        <v>14.710476190476189</v>
      </c>
      <c r="AX15">
        <f t="shared" si="20"/>
        <v>14.638571428571431</v>
      </c>
      <c r="AY15" s="54">
        <v>1</v>
      </c>
      <c r="AZ15" s="54">
        <v>1</v>
      </c>
      <c r="BA15" s="54">
        <v>1</v>
      </c>
      <c r="BB15">
        <v>3</v>
      </c>
      <c r="BG15">
        <f t="shared" si="5"/>
        <v>95.238095238095227</v>
      </c>
      <c r="BH15" s="11">
        <f t="shared" si="21"/>
        <v>7.2916666666666659E-5</v>
      </c>
    </row>
    <row r="16" spans="1:67" ht="64" x14ac:dyDescent="0.2">
      <c r="A16" s="3" t="s">
        <v>188</v>
      </c>
      <c r="B16" s="21" t="s">
        <v>1629</v>
      </c>
      <c r="C16" s="22" t="s">
        <v>204</v>
      </c>
      <c r="D16">
        <v>1</v>
      </c>
      <c r="E16">
        <v>1</v>
      </c>
      <c r="F16">
        <f t="shared" si="6"/>
        <v>1</v>
      </c>
      <c r="G16">
        <f t="shared" si="7"/>
        <v>22</v>
      </c>
      <c r="H16">
        <f t="shared" si="8"/>
        <v>22</v>
      </c>
      <c r="I16" s="54">
        <f t="shared" si="9"/>
        <v>124</v>
      </c>
      <c r="J16">
        <v>43</v>
      </c>
      <c r="K16">
        <f t="shared" si="10"/>
        <v>1.9545454545454546</v>
      </c>
      <c r="L16">
        <f t="shared" si="11"/>
        <v>122</v>
      </c>
      <c r="M16" s="2">
        <f t="shared" si="12"/>
        <v>5.5454545454545459</v>
      </c>
      <c r="N16">
        <v>1</v>
      </c>
      <c r="O16">
        <v>1</v>
      </c>
      <c r="P16">
        <v>1</v>
      </c>
      <c r="Q16">
        <v>1</v>
      </c>
      <c r="R16" s="54">
        <v>1</v>
      </c>
      <c r="S16">
        <v>1</v>
      </c>
      <c r="T16">
        <f t="shared" si="13"/>
        <v>1</v>
      </c>
      <c r="U16">
        <v>1</v>
      </c>
      <c r="V16">
        <v>1</v>
      </c>
      <c r="W16">
        <f t="shared" si="3"/>
        <v>1</v>
      </c>
      <c r="X16">
        <f t="shared" si="4"/>
        <v>1</v>
      </c>
      <c r="Y16" s="54">
        <v>1</v>
      </c>
      <c r="Z16" s="54">
        <v>1</v>
      </c>
      <c r="AA16" s="54">
        <v>1</v>
      </c>
      <c r="AB16" s="54">
        <v>1</v>
      </c>
      <c r="AC16" s="54">
        <v>1</v>
      </c>
      <c r="AD16" s="54">
        <v>1</v>
      </c>
      <c r="AE16" s="54">
        <v>1</v>
      </c>
      <c r="AF16">
        <f t="shared" si="14"/>
        <v>2</v>
      </c>
      <c r="AG16" s="54">
        <v>1</v>
      </c>
      <c r="AH16">
        <f t="shared" si="15"/>
        <v>1</v>
      </c>
      <c r="AI16" s="54">
        <v>1</v>
      </c>
      <c r="AJ16" s="54">
        <v>1</v>
      </c>
      <c r="AK16">
        <f t="shared" si="16"/>
        <v>1</v>
      </c>
      <c r="AL16" s="54">
        <v>1</v>
      </c>
      <c r="AM16" s="54">
        <v>1</v>
      </c>
      <c r="AN16" s="54">
        <v>1</v>
      </c>
      <c r="AO16" s="54">
        <v>1</v>
      </c>
      <c r="AP16" s="54">
        <v>1</v>
      </c>
      <c r="AQ16" s="54">
        <v>1</v>
      </c>
      <c r="AR16" s="54">
        <v>1</v>
      </c>
      <c r="AS16" s="54">
        <v>1</v>
      </c>
      <c r="AT16" s="54">
        <v>1</v>
      </c>
      <c r="AU16">
        <f t="shared" si="17"/>
        <v>19.150454545454565</v>
      </c>
      <c r="AV16">
        <f t="shared" si="18"/>
        <v>16.053636363636368</v>
      </c>
      <c r="AW16" s="54">
        <f t="shared" si="19"/>
        <v>15.461818181818185</v>
      </c>
      <c r="AX16">
        <f t="shared" si="20"/>
        <v>15.689090909090915</v>
      </c>
      <c r="AY16" s="54">
        <v>1</v>
      </c>
      <c r="AZ16" s="54">
        <v>1</v>
      </c>
      <c r="BA16" s="54">
        <v>1</v>
      </c>
      <c r="BB16">
        <v>5</v>
      </c>
      <c r="BG16">
        <f t="shared" si="5"/>
        <v>90.909090909090907</v>
      </c>
      <c r="BH16" s="11">
        <f t="shared" si="21"/>
        <v>7.6388888888888887E-5</v>
      </c>
    </row>
    <row r="17" spans="1:60" ht="80" x14ac:dyDescent="0.2">
      <c r="A17" s="3" t="s">
        <v>154</v>
      </c>
      <c r="B17" s="18" t="s">
        <v>1608</v>
      </c>
      <c r="C17" s="22" t="s">
        <v>204</v>
      </c>
      <c r="D17">
        <v>1</v>
      </c>
      <c r="E17">
        <v>1</v>
      </c>
      <c r="F17">
        <f t="shared" si="6"/>
        <v>1</v>
      </c>
      <c r="G17">
        <f t="shared" si="7"/>
        <v>25</v>
      </c>
      <c r="H17">
        <f t="shared" si="8"/>
        <v>25</v>
      </c>
      <c r="I17" s="54">
        <f t="shared" si="9"/>
        <v>147</v>
      </c>
      <c r="J17">
        <v>49</v>
      </c>
      <c r="K17">
        <f t="shared" si="10"/>
        <v>1.96</v>
      </c>
      <c r="L17">
        <f t="shared" si="11"/>
        <v>144</v>
      </c>
      <c r="M17" s="2">
        <f t="shared" si="12"/>
        <v>5.76</v>
      </c>
      <c r="N17">
        <v>0</v>
      </c>
      <c r="O17">
        <v>1</v>
      </c>
      <c r="P17">
        <v>1</v>
      </c>
      <c r="Q17">
        <v>1</v>
      </c>
      <c r="R17" s="54">
        <v>0</v>
      </c>
      <c r="S17">
        <v>1</v>
      </c>
      <c r="T17">
        <f t="shared" si="13"/>
        <v>0</v>
      </c>
      <c r="U17">
        <v>1</v>
      </c>
      <c r="V17">
        <v>1</v>
      </c>
      <c r="W17">
        <f t="shared" si="3"/>
        <v>0</v>
      </c>
      <c r="X17">
        <f t="shared" si="4"/>
        <v>1</v>
      </c>
      <c r="Y17" s="54">
        <v>0</v>
      </c>
      <c r="Z17" s="54">
        <v>1</v>
      </c>
      <c r="AA17" s="54">
        <v>1</v>
      </c>
      <c r="AB17" s="54">
        <v>1</v>
      </c>
      <c r="AC17" s="54">
        <v>1</v>
      </c>
      <c r="AD17" s="54">
        <v>1</v>
      </c>
      <c r="AE17" s="54">
        <v>1</v>
      </c>
      <c r="AF17">
        <f t="shared" si="14"/>
        <v>3</v>
      </c>
      <c r="AG17" s="54">
        <v>1</v>
      </c>
      <c r="AH17">
        <f t="shared" si="15"/>
        <v>1</v>
      </c>
      <c r="AI17" s="54">
        <v>1</v>
      </c>
      <c r="AJ17" s="54">
        <v>1</v>
      </c>
      <c r="AK17">
        <f t="shared" si="16"/>
        <v>1</v>
      </c>
      <c r="AL17" s="54">
        <v>1</v>
      </c>
      <c r="AM17" s="54">
        <v>1</v>
      </c>
      <c r="AN17" s="54">
        <v>1</v>
      </c>
      <c r="AO17" s="54">
        <v>1</v>
      </c>
      <c r="AP17" s="54">
        <v>1</v>
      </c>
      <c r="AQ17" s="54">
        <v>1</v>
      </c>
      <c r="AR17" s="54">
        <v>1</v>
      </c>
      <c r="AS17" s="54">
        <v>1</v>
      </c>
      <c r="AT17" s="54">
        <v>1</v>
      </c>
      <c r="AU17">
        <f t="shared" si="17"/>
        <v>15.644000000000037</v>
      </c>
      <c r="AV17">
        <f t="shared" si="18"/>
        <v>17.288</v>
      </c>
      <c r="AW17" s="54">
        <f t="shared" si="19"/>
        <v>16.884800000000002</v>
      </c>
      <c r="AX17">
        <f t="shared" si="20"/>
        <v>18.199599999999997</v>
      </c>
      <c r="AY17" s="54">
        <v>1</v>
      </c>
      <c r="AZ17" s="54">
        <v>1</v>
      </c>
      <c r="BA17" s="54">
        <v>1</v>
      </c>
      <c r="BB17">
        <v>8</v>
      </c>
      <c r="BG17">
        <f t="shared" si="5"/>
        <v>120</v>
      </c>
      <c r="BH17" s="11">
        <f t="shared" si="21"/>
        <v>8.6805555555555545E-5</v>
      </c>
    </row>
    <row r="18" spans="1:60" ht="48" x14ac:dyDescent="0.2">
      <c r="A18" s="3" t="s">
        <v>155</v>
      </c>
      <c r="B18" s="18" t="s">
        <v>1559</v>
      </c>
      <c r="C18" s="3" t="s">
        <v>192</v>
      </c>
      <c r="D18">
        <v>1</v>
      </c>
      <c r="E18">
        <v>1</v>
      </c>
      <c r="F18">
        <f t="shared" si="6"/>
        <v>1</v>
      </c>
      <c r="G18">
        <f t="shared" si="7"/>
        <v>18</v>
      </c>
      <c r="H18">
        <f t="shared" si="8"/>
        <v>18</v>
      </c>
      <c r="I18" s="54">
        <f t="shared" si="9"/>
        <v>94</v>
      </c>
      <c r="J18">
        <v>30</v>
      </c>
      <c r="K18">
        <f t="shared" si="10"/>
        <v>1.6666666666666667</v>
      </c>
      <c r="L18">
        <f t="shared" si="11"/>
        <v>92</v>
      </c>
      <c r="M18" s="2">
        <f t="shared" si="12"/>
        <v>5.1111111111111107</v>
      </c>
      <c r="N18">
        <v>0</v>
      </c>
      <c r="O18">
        <v>1</v>
      </c>
      <c r="P18">
        <v>1</v>
      </c>
      <c r="Q18">
        <v>1</v>
      </c>
      <c r="R18" s="54">
        <v>0</v>
      </c>
      <c r="S18">
        <v>1</v>
      </c>
      <c r="T18">
        <f t="shared" si="13"/>
        <v>0</v>
      </c>
      <c r="U18">
        <v>1</v>
      </c>
      <c r="V18">
        <v>1</v>
      </c>
      <c r="W18">
        <f t="shared" si="3"/>
        <v>0</v>
      </c>
      <c r="X18">
        <f t="shared" si="4"/>
        <v>1</v>
      </c>
      <c r="Y18" s="54">
        <v>1</v>
      </c>
      <c r="Z18" s="54">
        <v>1</v>
      </c>
      <c r="AA18" s="54">
        <v>1</v>
      </c>
      <c r="AB18" s="54">
        <v>1</v>
      </c>
      <c r="AC18" s="54">
        <v>1</v>
      </c>
      <c r="AD18" s="54">
        <v>1</v>
      </c>
      <c r="AE18" s="54">
        <v>1</v>
      </c>
      <c r="AF18">
        <f t="shared" si="14"/>
        <v>2</v>
      </c>
      <c r="AG18" s="54">
        <v>1</v>
      </c>
      <c r="AH18">
        <f t="shared" si="15"/>
        <v>1</v>
      </c>
      <c r="AI18" s="54">
        <v>1</v>
      </c>
      <c r="AJ18" s="54">
        <v>1</v>
      </c>
      <c r="AK18">
        <f t="shared" si="16"/>
        <v>1</v>
      </c>
      <c r="AL18" s="54">
        <v>1</v>
      </c>
      <c r="AM18" s="54">
        <v>1</v>
      </c>
      <c r="AN18" s="54">
        <v>1</v>
      </c>
      <c r="AO18" s="54">
        <v>1</v>
      </c>
      <c r="AP18" s="54">
        <v>1</v>
      </c>
      <c r="AQ18" s="54">
        <v>1</v>
      </c>
      <c r="AR18" s="54">
        <v>1</v>
      </c>
      <c r="AS18" s="54">
        <v>1</v>
      </c>
      <c r="AT18" s="54">
        <v>0</v>
      </c>
      <c r="AU18">
        <f t="shared" si="17"/>
        <v>47.565000000000012</v>
      </c>
      <c r="AV18">
        <f t="shared" si="18"/>
        <v>11.096666666666668</v>
      </c>
      <c r="AW18" s="54">
        <f t="shared" si="19"/>
        <v>12.608888888888885</v>
      </c>
      <c r="AX18">
        <f t="shared" si="20"/>
        <v>11.643333333333331</v>
      </c>
      <c r="AY18" s="54">
        <v>1</v>
      </c>
      <c r="AZ18" s="54">
        <v>1</v>
      </c>
      <c r="BA18" s="54">
        <v>1</v>
      </c>
      <c r="BB18">
        <v>7</v>
      </c>
      <c r="BG18">
        <f t="shared" si="5"/>
        <v>111.1111111111111</v>
      </c>
      <c r="BH18" s="11">
        <f t="shared" si="21"/>
        <v>6.2500000000000001E-5</v>
      </c>
    </row>
    <row r="19" spans="1:60" ht="80" x14ac:dyDescent="0.2">
      <c r="A19" s="3" t="s">
        <v>156</v>
      </c>
      <c r="B19" s="18" t="s">
        <v>1560</v>
      </c>
      <c r="C19" s="22" t="s">
        <v>204</v>
      </c>
      <c r="D19">
        <v>1</v>
      </c>
      <c r="E19">
        <v>1</v>
      </c>
      <c r="F19">
        <f t="shared" si="6"/>
        <v>1</v>
      </c>
      <c r="G19">
        <f t="shared" si="7"/>
        <v>31</v>
      </c>
      <c r="H19">
        <f t="shared" si="8"/>
        <v>31</v>
      </c>
      <c r="I19" s="54">
        <f t="shared" si="9"/>
        <v>166</v>
      </c>
      <c r="J19">
        <v>58</v>
      </c>
      <c r="K19">
        <f t="shared" si="10"/>
        <v>1.8709677419354838</v>
      </c>
      <c r="L19">
        <f t="shared" si="11"/>
        <v>164</v>
      </c>
      <c r="M19" s="2">
        <f t="shared" si="12"/>
        <v>5.290322580645161</v>
      </c>
      <c r="N19">
        <v>0</v>
      </c>
      <c r="O19">
        <v>0</v>
      </c>
      <c r="P19">
        <v>1</v>
      </c>
      <c r="Q19">
        <v>1</v>
      </c>
      <c r="R19" s="54">
        <v>1</v>
      </c>
      <c r="S19">
        <v>1</v>
      </c>
      <c r="T19">
        <f t="shared" si="13"/>
        <v>1</v>
      </c>
      <c r="U19">
        <v>1</v>
      </c>
      <c r="V19">
        <v>1</v>
      </c>
      <c r="W19">
        <f t="shared" si="3"/>
        <v>1</v>
      </c>
      <c r="X19">
        <f t="shared" si="4"/>
        <v>1</v>
      </c>
      <c r="Y19" s="54">
        <v>0</v>
      </c>
      <c r="Z19" s="54">
        <v>1</v>
      </c>
      <c r="AA19" s="54">
        <v>1</v>
      </c>
      <c r="AB19" s="54">
        <v>1</v>
      </c>
      <c r="AC19" s="54">
        <v>1</v>
      </c>
      <c r="AD19" s="54">
        <v>1</v>
      </c>
      <c r="AE19" s="54">
        <v>1</v>
      </c>
      <c r="AF19">
        <f t="shared" si="14"/>
        <v>2</v>
      </c>
      <c r="AG19" s="54">
        <v>0</v>
      </c>
      <c r="AH19">
        <f t="shared" si="15"/>
        <v>1</v>
      </c>
      <c r="AI19" s="54">
        <v>1</v>
      </c>
      <c r="AJ19" s="54">
        <v>1</v>
      </c>
      <c r="AK19">
        <f t="shared" si="16"/>
        <v>1</v>
      </c>
      <c r="AL19" s="54">
        <v>1</v>
      </c>
      <c r="AM19" s="54">
        <v>1</v>
      </c>
      <c r="AN19" s="54">
        <v>1</v>
      </c>
      <c r="AO19" s="54">
        <v>1</v>
      </c>
      <c r="AP19" s="54">
        <v>1</v>
      </c>
      <c r="AQ19" s="54">
        <v>1</v>
      </c>
      <c r="AR19" s="54">
        <v>1</v>
      </c>
      <c r="AS19" s="54">
        <v>1</v>
      </c>
      <c r="AT19" s="54">
        <v>1</v>
      </c>
      <c r="AU19">
        <f t="shared" si="17"/>
        <v>17.086129032258107</v>
      </c>
      <c r="AV19">
        <f t="shared" si="18"/>
        <v>18.577419354838714</v>
      </c>
      <c r="AW19" s="54">
        <f t="shared" si="19"/>
        <v>14.352258064516125</v>
      </c>
      <c r="AX19">
        <f t="shared" si="20"/>
        <v>18.987419354838707</v>
      </c>
      <c r="AY19" s="54">
        <v>1</v>
      </c>
      <c r="AZ19" s="54">
        <v>1</v>
      </c>
      <c r="BA19" s="54">
        <v>1</v>
      </c>
      <c r="BB19">
        <v>7</v>
      </c>
      <c r="BG19">
        <f t="shared" si="5"/>
        <v>64.516129032258064</v>
      </c>
      <c r="BH19" s="11">
        <f t="shared" si="21"/>
        <v>1.0763888888888889E-4</v>
      </c>
    </row>
    <row r="20" spans="1:60" ht="96" x14ac:dyDescent="0.2">
      <c r="A20" s="3">
        <v>14</v>
      </c>
      <c r="B20" s="18" t="s">
        <v>1609</v>
      </c>
      <c r="C20" s="22" t="s">
        <v>204</v>
      </c>
      <c r="D20">
        <v>1</v>
      </c>
      <c r="E20">
        <v>1</v>
      </c>
      <c r="F20">
        <f t="shared" si="6"/>
        <v>1</v>
      </c>
      <c r="G20">
        <f t="shared" si="7"/>
        <v>28</v>
      </c>
      <c r="H20">
        <f t="shared" si="8"/>
        <v>28</v>
      </c>
      <c r="I20" s="54">
        <f t="shared" si="9"/>
        <v>181</v>
      </c>
      <c r="J20">
        <v>60</v>
      </c>
      <c r="K20">
        <f t="shared" si="10"/>
        <v>2.1428571428571428</v>
      </c>
      <c r="L20">
        <f t="shared" si="11"/>
        <v>178</v>
      </c>
      <c r="M20" s="2">
        <f t="shared" si="12"/>
        <v>6.3571428571428568</v>
      </c>
      <c r="N20">
        <v>0</v>
      </c>
      <c r="O20">
        <v>1</v>
      </c>
      <c r="P20">
        <v>0</v>
      </c>
      <c r="Q20">
        <v>0</v>
      </c>
      <c r="R20" s="54">
        <v>0</v>
      </c>
      <c r="S20">
        <v>1</v>
      </c>
      <c r="T20">
        <f t="shared" si="13"/>
        <v>0</v>
      </c>
      <c r="U20">
        <v>1</v>
      </c>
      <c r="V20">
        <v>1</v>
      </c>
      <c r="W20">
        <f t="shared" si="3"/>
        <v>0</v>
      </c>
      <c r="X20">
        <f t="shared" si="4"/>
        <v>1</v>
      </c>
      <c r="Y20" s="54">
        <v>1</v>
      </c>
      <c r="Z20" s="54">
        <v>0</v>
      </c>
      <c r="AA20" s="54">
        <v>1</v>
      </c>
      <c r="AB20" s="54">
        <v>1</v>
      </c>
      <c r="AC20" s="54">
        <v>1</v>
      </c>
      <c r="AD20" s="54">
        <v>1</v>
      </c>
      <c r="AE20" s="54">
        <v>1</v>
      </c>
      <c r="AF20">
        <f t="shared" si="14"/>
        <v>3</v>
      </c>
      <c r="AG20" s="54">
        <v>1</v>
      </c>
      <c r="AH20">
        <f t="shared" si="15"/>
        <v>1</v>
      </c>
      <c r="AI20" s="54">
        <v>1</v>
      </c>
      <c r="AJ20" s="54">
        <v>1</v>
      </c>
      <c r="AK20">
        <f t="shared" si="16"/>
        <v>1</v>
      </c>
      <c r="AL20" s="54">
        <v>1</v>
      </c>
      <c r="AM20" s="54">
        <v>1</v>
      </c>
      <c r="AN20" s="54">
        <v>1</v>
      </c>
      <c r="AO20" s="54">
        <v>1</v>
      </c>
      <c r="AP20" s="54">
        <v>1</v>
      </c>
      <c r="AQ20" s="54">
        <v>1</v>
      </c>
      <c r="AR20" s="54">
        <v>1</v>
      </c>
      <c r="AS20" s="54">
        <v>1</v>
      </c>
      <c r="AT20" s="54">
        <v>1</v>
      </c>
      <c r="AU20">
        <f t="shared" si="17"/>
        <v>-2.8707142857142678</v>
      </c>
      <c r="AV20">
        <f t="shared" si="18"/>
        <v>20.615714285714287</v>
      </c>
      <c r="AW20" s="54">
        <f t="shared" si="19"/>
        <v>20.522857142857138</v>
      </c>
      <c r="AX20">
        <f t="shared" si="20"/>
        <v>22.512142857142855</v>
      </c>
      <c r="AY20" s="54">
        <v>1</v>
      </c>
      <c r="AZ20" s="54">
        <v>1</v>
      </c>
      <c r="BA20" s="54">
        <v>1</v>
      </c>
      <c r="BB20">
        <v>9</v>
      </c>
      <c r="BG20">
        <f t="shared" si="5"/>
        <v>107.14285714285714</v>
      </c>
      <c r="BH20" s="11">
        <f t="shared" si="21"/>
        <v>9.722222222222223E-5</v>
      </c>
    </row>
    <row r="21" spans="1:60" ht="64" x14ac:dyDescent="0.2">
      <c r="A21" s="3">
        <v>15</v>
      </c>
      <c r="B21" s="22" t="s">
        <v>1630</v>
      </c>
      <c r="C21" s="3" t="s">
        <v>192</v>
      </c>
      <c r="D21">
        <v>1</v>
      </c>
      <c r="E21">
        <v>1</v>
      </c>
      <c r="F21">
        <f t="shared" si="6"/>
        <v>1</v>
      </c>
      <c r="G21">
        <f t="shared" si="7"/>
        <v>22</v>
      </c>
      <c r="H21">
        <f t="shared" si="8"/>
        <v>22</v>
      </c>
      <c r="I21" s="54">
        <f t="shared" si="9"/>
        <v>111</v>
      </c>
      <c r="J21">
        <v>40</v>
      </c>
      <c r="K21">
        <f t="shared" si="10"/>
        <v>1.8181818181818181</v>
      </c>
      <c r="L21">
        <f t="shared" si="11"/>
        <v>110</v>
      </c>
      <c r="M21" s="2">
        <f t="shared" si="12"/>
        <v>5</v>
      </c>
      <c r="N21">
        <v>0</v>
      </c>
      <c r="O21">
        <v>0</v>
      </c>
      <c r="P21">
        <v>0</v>
      </c>
      <c r="Q21">
        <v>0</v>
      </c>
      <c r="R21" s="54">
        <v>1</v>
      </c>
      <c r="S21">
        <v>1</v>
      </c>
      <c r="T21">
        <f t="shared" si="13"/>
        <v>0</v>
      </c>
      <c r="U21">
        <v>1</v>
      </c>
      <c r="V21">
        <v>1</v>
      </c>
      <c r="W21">
        <f t="shared" si="3"/>
        <v>0</v>
      </c>
      <c r="X21">
        <f t="shared" si="4"/>
        <v>1</v>
      </c>
      <c r="Y21" s="54">
        <v>0</v>
      </c>
      <c r="Z21" s="54">
        <v>1</v>
      </c>
      <c r="AA21" s="54">
        <v>1</v>
      </c>
      <c r="AB21" s="54">
        <v>1</v>
      </c>
      <c r="AC21" s="54">
        <v>1</v>
      </c>
      <c r="AD21" s="54">
        <v>0</v>
      </c>
      <c r="AE21" s="54">
        <v>1</v>
      </c>
      <c r="AF21">
        <f t="shared" si="14"/>
        <v>1</v>
      </c>
      <c r="AG21" s="54">
        <v>1</v>
      </c>
      <c r="AH21">
        <f t="shared" si="15"/>
        <v>1</v>
      </c>
      <c r="AI21" s="30">
        <v>1</v>
      </c>
      <c r="AJ21" s="54">
        <v>1</v>
      </c>
      <c r="AK21">
        <f t="shared" si="16"/>
        <v>1</v>
      </c>
      <c r="AL21" s="54">
        <v>1</v>
      </c>
      <c r="AM21" s="54">
        <v>0</v>
      </c>
      <c r="AN21" s="54">
        <v>1</v>
      </c>
      <c r="AO21" s="54">
        <v>1</v>
      </c>
      <c r="AP21" s="54">
        <v>1</v>
      </c>
      <c r="AQ21" s="54">
        <v>1</v>
      </c>
      <c r="AR21" s="54">
        <v>1</v>
      </c>
      <c r="AS21" s="54">
        <v>1</v>
      </c>
      <c r="AT21" s="54">
        <v>1</v>
      </c>
      <c r="AU21">
        <f t="shared" si="17"/>
        <v>30.686818181818197</v>
      </c>
      <c r="AV21">
        <f t="shared" si="18"/>
        <v>14.444545454545459</v>
      </c>
      <c r="AW21" s="54">
        <f t="shared" si="19"/>
        <v>12.254545454545454</v>
      </c>
      <c r="AX21">
        <f t="shared" si="20"/>
        <v>13.119999999999997</v>
      </c>
      <c r="AY21" s="54">
        <v>1</v>
      </c>
      <c r="AZ21" s="54">
        <v>1</v>
      </c>
      <c r="BA21" s="54">
        <v>1</v>
      </c>
      <c r="BB21">
        <v>8</v>
      </c>
      <c r="BG21">
        <f t="shared" si="5"/>
        <v>45.454545454545453</v>
      </c>
      <c r="BH21" s="11">
        <f t="shared" si="21"/>
        <v>7.6388888888888887E-5</v>
      </c>
    </row>
    <row r="22" spans="1:60" ht="64" x14ac:dyDescent="0.2">
      <c r="A22" s="3">
        <v>16</v>
      </c>
      <c r="B22" s="22" t="s">
        <v>1610</v>
      </c>
      <c r="C22" s="22" t="s">
        <v>204</v>
      </c>
      <c r="D22">
        <v>1</v>
      </c>
      <c r="E22">
        <v>1</v>
      </c>
      <c r="F22">
        <f t="shared" si="6"/>
        <v>1</v>
      </c>
      <c r="G22">
        <f t="shared" si="7"/>
        <v>20</v>
      </c>
      <c r="H22">
        <f t="shared" si="8"/>
        <v>20</v>
      </c>
      <c r="I22" s="54">
        <f t="shared" si="9"/>
        <v>113</v>
      </c>
      <c r="J22">
        <v>35</v>
      </c>
      <c r="K22">
        <f t="shared" si="10"/>
        <v>1.75</v>
      </c>
      <c r="L22">
        <f t="shared" si="11"/>
        <v>110</v>
      </c>
      <c r="M22" s="2">
        <f t="shared" si="12"/>
        <v>5.5</v>
      </c>
      <c r="N22">
        <v>0</v>
      </c>
      <c r="O22">
        <v>1</v>
      </c>
      <c r="P22">
        <v>1</v>
      </c>
      <c r="Q22">
        <v>1</v>
      </c>
      <c r="R22" s="54">
        <v>1</v>
      </c>
      <c r="S22">
        <v>1</v>
      </c>
      <c r="T22">
        <f t="shared" si="13"/>
        <v>1</v>
      </c>
      <c r="U22">
        <v>1</v>
      </c>
      <c r="V22">
        <v>1</v>
      </c>
      <c r="W22">
        <f t="shared" si="3"/>
        <v>1</v>
      </c>
      <c r="X22">
        <f t="shared" si="4"/>
        <v>1</v>
      </c>
      <c r="Y22" s="54">
        <v>0</v>
      </c>
      <c r="Z22" s="54">
        <v>1</v>
      </c>
      <c r="AA22" s="54">
        <v>1</v>
      </c>
      <c r="AB22" s="54">
        <v>1</v>
      </c>
      <c r="AC22" s="54">
        <v>1</v>
      </c>
      <c r="AD22" s="54">
        <v>1</v>
      </c>
      <c r="AE22" s="54">
        <v>1</v>
      </c>
      <c r="AF22">
        <f t="shared" si="14"/>
        <v>3</v>
      </c>
      <c r="AG22" s="54">
        <v>0</v>
      </c>
      <c r="AH22">
        <f t="shared" si="15"/>
        <v>1</v>
      </c>
      <c r="AI22" s="30">
        <v>1</v>
      </c>
      <c r="AJ22" s="54">
        <v>1</v>
      </c>
      <c r="AK22">
        <f t="shared" si="16"/>
        <v>1</v>
      </c>
      <c r="AL22" s="54">
        <v>1</v>
      </c>
      <c r="AM22" s="54">
        <v>1</v>
      </c>
      <c r="AN22" s="54">
        <v>0</v>
      </c>
      <c r="AO22" s="54">
        <v>1</v>
      </c>
      <c r="AP22" s="54">
        <v>1</v>
      </c>
      <c r="AQ22" s="54">
        <v>1</v>
      </c>
      <c r="AR22" s="54">
        <v>1</v>
      </c>
      <c r="AS22" s="54">
        <v>1</v>
      </c>
      <c r="AT22" s="54">
        <v>1</v>
      </c>
      <c r="AU22">
        <f t="shared" si="17"/>
        <v>38.485000000000028</v>
      </c>
      <c r="AV22">
        <f t="shared" si="18"/>
        <v>12.860000000000003</v>
      </c>
      <c r="AW22" s="54">
        <f t="shared" si="19"/>
        <v>15.059999999999995</v>
      </c>
      <c r="AX22">
        <f t="shared" si="20"/>
        <v>14.475000000000001</v>
      </c>
      <c r="AY22" s="54">
        <v>1</v>
      </c>
      <c r="AZ22" s="54">
        <v>1</v>
      </c>
      <c r="BA22" s="54">
        <v>1</v>
      </c>
      <c r="BB22">
        <v>6</v>
      </c>
      <c r="BG22">
        <f t="shared" si="5"/>
        <v>150</v>
      </c>
      <c r="BH22" s="11">
        <f t="shared" si="21"/>
        <v>6.9444444444444444E-5</v>
      </c>
    </row>
    <row r="23" spans="1:60" ht="64" x14ac:dyDescent="0.2">
      <c r="A23" s="3" t="s">
        <v>189</v>
      </c>
      <c r="B23" s="22" t="s">
        <v>1631</v>
      </c>
      <c r="C23" s="22" t="s">
        <v>204</v>
      </c>
      <c r="D23">
        <v>1</v>
      </c>
      <c r="E23">
        <v>1</v>
      </c>
      <c r="F23">
        <v>1</v>
      </c>
      <c r="G23">
        <f t="shared" si="7"/>
        <v>23</v>
      </c>
      <c r="H23">
        <f t="shared" si="8"/>
        <v>23</v>
      </c>
      <c r="I23" s="54">
        <f t="shared" si="9"/>
        <v>136</v>
      </c>
      <c r="J23">
        <v>43</v>
      </c>
      <c r="K23">
        <f t="shared" si="10"/>
        <v>1.8695652173913044</v>
      </c>
      <c r="L23">
        <f t="shared" si="11"/>
        <v>133</v>
      </c>
      <c r="M23" s="2">
        <f t="shared" si="12"/>
        <v>5.7826086956521738</v>
      </c>
      <c r="N23">
        <v>0</v>
      </c>
      <c r="O23">
        <v>1</v>
      </c>
      <c r="P23">
        <v>1</v>
      </c>
      <c r="Q23">
        <v>1</v>
      </c>
      <c r="R23" s="54">
        <v>1</v>
      </c>
      <c r="S23">
        <v>1</v>
      </c>
      <c r="T23">
        <f t="shared" si="13"/>
        <v>1</v>
      </c>
      <c r="U23">
        <v>1</v>
      </c>
      <c r="V23">
        <v>1</v>
      </c>
      <c r="W23">
        <f t="shared" si="3"/>
        <v>1</v>
      </c>
      <c r="X23">
        <f t="shared" si="4"/>
        <v>1</v>
      </c>
      <c r="Y23" s="54">
        <v>0</v>
      </c>
      <c r="Z23" s="54">
        <v>1</v>
      </c>
      <c r="AA23">
        <v>0</v>
      </c>
      <c r="AB23" s="54">
        <v>1</v>
      </c>
      <c r="AC23" s="54">
        <v>1</v>
      </c>
      <c r="AD23" s="54">
        <v>1</v>
      </c>
      <c r="AE23" s="54">
        <v>1</v>
      </c>
      <c r="AF23">
        <f t="shared" si="14"/>
        <v>3</v>
      </c>
      <c r="AG23" s="54">
        <v>0</v>
      </c>
      <c r="AH23">
        <f t="shared" si="15"/>
        <v>1</v>
      </c>
      <c r="AI23" s="30">
        <v>1</v>
      </c>
      <c r="AJ23" s="54">
        <v>1</v>
      </c>
      <c r="AK23">
        <f t="shared" si="16"/>
        <v>1</v>
      </c>
      <c r="AL23" s="54">
        <v>1</v>
      </c>
      <c r="AM23" s="54">
        <v>1</v>
      </c>
      <c r="AN23" s="54">
        <v>1</v>
      </c>
      <c r="AO23" s="54">
        <v>1</v>
      </c>
      <c r="AP23" s="54">
        <v>1</v>
      </c>
      <c r="AQ23" s="54">
        <v>1</v>
      </c>
      <c r="AR23" s="54">
        <v>1</v>
      </c>
      <c r="AS23" s="54">
        <v>1</v>
      </c>
      <c r="AT23" s="54">
        <v>1</v>
      </c>
      <c r="AU23">
        <f t="shared" si="17"/>
        <v>25.324782608695671</v>
      </c>
      <c r="AV23">
        <f t="shared" si="18"/>
        <v>15.440869565217394</v>
      </c>
      <c r="AW23" s="54">
        <f t="shared" si="19"/>
        <v>16.914782608695656</v>
      </c>
      <c r="AX23">
        <f t="shared" si="20"/>
        <v>17.306086956521739</v>
      </c>
      <c r="AY23" s="54">
        <v>1</v>
      </c>
      <c r="AZ23" s="54">
        <v>1</v>
      </c>
      <c r="BA23" s="54">
        <v>1</v>
      </c>
      <c r="BB23">
        <v>6</v>
      </c>
      <c r="BG23">
        <f t="shared" si="5"/>
        <v>130.43478260869566</v>
      </c>
      <c r="BH23" s="11">
        <f t="shared" si="21"/>
        <v>7.9861111111111116E-5</v>
      </c>
    </row>
    <row r="24" spans="1:60" ht="64" x14ac:dyDescent="0.2">
      <c r="A24" s="3" t="s">
        <v>190</v>
      </c>
      <c r="B24" s="18" t="s">
        <v>1632</v>
      </c>
      <c r="C24" s="22" t="s">
        <v>204</v>
      </c>
      <c r="D24">
        <v>1</v>
      </c>
      <c r="E24">
        <v>1</v>
      </c>
      <c r="F24">
        <f t="shared" si="6"/>
        <v>1</v>
      </c>
      <c r="G24">
        <f t="shared" si="7"/>
        <v>19</v>
      </c>
      <c r="H24">
        <f t="shared" si="8"/>
        <v>19</v>
      </c>
      <c r="I24" s="54">
        <f t="shared" si="9"/>
        <v>113</v>
      </c>
      <c r="J24">
        <v>35</v>
      </c>
      <c r="K24">
        <f t="shared" si="10"/>
        <v>1.8421052631578947</v>
      </c>
      <c r="L24">
        <f t="shared" si="11"/>
        <v>110</v>
      </c>
      <c r="M24" s="2">
        <f t="shared" si="12"/>
        <v>5.7894736842105265</v>
      </c>
      <c r="N24">
        <v>1</v>
      </c>
      <c r="O24">
        <v>1</v>
      </c>
      <c r="P24">
        <v>1</v>
      </c>
      <c r="Q24">
        <v>1</v>
      </c>
      <c r="R24" s="54">
        <v>1</v>
      </c>
      <c r="S24">
        <v>1</v>
      </c>
      <c r="T24">
        <f t="shared" si="13"/>
        <v>1</v>
      </c>
      <c r="U24">
        <v>1</v>
      </c>
      <c r="V24">
        <v>1</v>
      </c>
      <c r="W24">
        <f t="shared" si="3"/>
        <v>1</v>
      </c>
      <c r="X24">
        <f t="shared" si="4"/>
        <v>1</v>
      </c>
      <c r="Y24" s="54">
        <v>0</v>
      </c>
      <c r="Z24" s="54">
        <v>1</v>
      </c>
      <c r="AA24" s="54">
        <v>1</v>
      </c>
      <c r="AB24" s="54">
        <v>1</v>
      </c>
      <c r="AC24" s="54">
        <v>1</v>
      </c>
      <c r="AD24" s="54">
        <v>1</v>
      </c>
      <c r="AE24" s="54">
        <v>1</v>
      </c>
      <c r="AF24">
        <f t="shared" si="14"/>
        <v>3</v>
      </c>
      <c r="AG24" s="54">
        <v>1</v>
      </c>
      <c r="AH24">
        <f t="shared" si="15"/>
        <v>1</v>
      </c>
      <c r="AI24" s="54">
        <v>0</v>
      </c>
      <c r="AJ24" s="54">
        <v>1</v>
      </c>
      <c r="AK24">
        <f t="shared" si="16"/>
        <v>1</v>
      </c>
      <c r="AL24" s="54">
        <v>1</v>
      </c>
      <c r="AM24" s="54">
        <v>1</v>
      </c>
      <c r="AN24" s="54">
        <v>1</v>
      </c>
      <c r="AO24" s="54">
        <v>1</v>
      </c>
      <c r="AP24" s="54">
        <v>1</v>
      </c>
      <c r="AQ24" s="54">
        <v>1</v>
      </c>
      <c r="AR24" s="54">
        <v>1</v>
      </c>
      <c r="AS24" s="54">
        <v>1</v>
      </c>
      <c r="AT24" s="54">
        <v>1</v>
      </c>
      <c r="AU24">
        <f t="shared" si="17"/>
        <v>31.707894736842121</v>
      </c>
      <c r="AV24">
        <f t="shared" si="18"/>
        <v>13.556842105263158</v>
      </c>
      <c r="AW24" s="54">
        <f t="shared" si="19"/>
        <v>16.684210526315784</v>
      </c>
      <c r="AX24">
        <f t="shared" si="20"/>
        <v>15.338421052631581</v>
      </c>
      <c r="AY24" s="54">
        <v>1</v>
      </c>
      <c r="AZ24" s="54">
        <v>1</v>
      </c>
      <c r="BA24" s="54">
        <v>1</v>
      </c>
      <c r="BB24">
        <v>5</v>
      </c>
      <c r="BG24">
        <f t="shared" si="5"/>
        <v>157.89473684210526</v>
      </c>
      <c r="BH24" s="11">
        <f t="shared" si="21"/>
        <v>6.597222222222223E-5</v>
      </c>
    </row>
    <row r="25" spans="1:60" ht="64" x14ac:dyDescent="0.2">
      <c r="A25" s="3" t="s">
        <v>191</v>
      </c>
      <c r="B25" s="18" t="s">
        <v>1633</v>
      </c>
      <c r="C25" s="22" t="s">
        <v>204</v>
      </c>
      <c r="D25">
        <v>1</v>
      </c>
      <c r="E25">
        <v>1</v>
      </c>
      <c r="F25">
        <f t="shared" si="6"/>
        <v>1</v>
      </c>
      <c r="G25">
        <f t="shared" si="7"/>
        <v>19</v>
      </c>
      <c r="H25">
        <f t="shared" si="8"/>
        <v>19</v>
      </c>
      <c r="I25" s="54">
        <f t="shared" si="9"/>
        <v>112</v>
      </c>
      <c r="J25">
        <v>36</v>
      </c>
      <c r="K25">
        <f t="shared" si="10"/>
        <v>1.8947368421052631</v>
      </c>
      <c r="L25">
        <f t="shared" si="11"/>
        <v>109</v>
      </c>
      <c r="M25" s="2">
        <f t="shared" si="12"/>
        <v>5.7368421052631575</v>
      </c>
      <c r="N25">
        <v>1</v>
      </c>
      <c r="O25">
        <v>1</v>
      </c>
      <c r="P25">
        <v>1</v>
      </c>
      <c r="Q25">
        <v>1</v>
      </c>
      <c r="R25" s="54">
        <v>1</v>
      </c>
      <c r="S25">
        <v>1</v>
      </c>
      <c r="T25">
        <f t="shared" si="13"/>
        <v>1</v>
      </c>
      <c r="U25">
        <v>1</v>
      </c>
      <c r="V25">
        <v>1</v>
      </c>
      <c r="W25">
        <f t="shared" si="3"/>
        <v>1</v>
      </c>
      <c r="X25">
        <f t="shared" si="4"/>
        <v>1</v>
      </c>
      <c r="Y25" s="54">
        <v>0</v>
      </c>
      <c r="Z25" s="54">
        <v>1</v>
      </c>
      <c r="AA25" s="54">
        <v>1</v>
      </c>
      <c r="AB25" s="54">
        <v>1</v>
      </c>
      <c r="AC25" s="54">
        <v>1</v>
      </c>
      <c r="AD25" s="54">
        <v>1</v>
      </c>
      <c r="AE25" s="54">
        <v>1</v>
      </c>
      <c r="AF25">
        <f t="shared" si="14"/>
        <v>3</v>
      </c>
      <c r="AG25" s="54">
        <v>0</v>
      </c>
      <c r="AH25">
        <f t="shared" si="15"/>
        <v>1</v>
      </c>
      <c r="AI25" s="54">
        <v>0</v>
      </c>
      <c r="AJ25" s="54">
        <v>1</v>
      </c>
      <c r="AK25">
        <f t="shared" si="16"/>
        <v>1</v>
      </c>
      <c r="AL25" s="54">
        <v>1</v>
      </c>
      <c r="AM25" s="54">
        <v>1</v>
      </c>
      <c r="AN25" s="54">
        <v>1</v>
      </c>
      <c r="AO25" s="54">
        <v>1</v>
      </c>
      <c r="AP25" s="54">
        <v>1</v>
      </c>
      <c r="AQ25" s="54">
        <v>1</v>
      </c>
      <c r="AR25" s="54">
        <v>1</v>
      </c>
      <c r="AS25" s="54">
        <v>1</v>
      </c>
      <c r="AT25" s="54">
        <v>1</v>
      </c>
      <c r="AU25">
        <f t="shared" si="17"/>
        <v>27.255263157894774</v>
      </c>
      <c r="AV25">
        <f t="shared" si="18"/>
        <v>14.177894736842106</v>
      </c>
      <c r="AW25" s="54">
        <f t="shared" si="19"/>
        <v>16.374736842105253</v>
      </c>
      <c r="AX25">
        <f t="shared" si="20"/>
        <v>15.090526315789468</v>
      </c>
      <c r="AY25" s="54">
        <v>1</v>
      </c>
      <c r="AZ25" s="54">
        <v>1</v>
      </c>
      <c r="BA25" s="54">
        <v>1</v>
      </c>
      <c r="BB25">
        <v>6</v>
      </c>
      <c r="BG25">
        <f t="shared" si="5"/>
        <v>157.89473684210526</v>
      </c>
      <c r="BH25" s="11">
        <f t="shared" si="21"/>
        <v>6.597222222222223E-5</v>
      </c>
    </row>
    <row r="26" spans="1:60" ht="64" x14ac:dyDescent="0.2">
      <c r="A26" s="3">
        <v>18</v>
      </c>
      <c r="B26" s="22" t="s">
        <v>1634</v>
      </c>
      <c r="C26" s="22" t="s">
        <v>204</v>
      </c>
      <c r="D26">
        <v>1</v>
      </c>
      <c r="E26">
        <v>1</v>
      </c>
      <c r="F26">
        <f t="shared" si="6"/>
        <v>1</v>
      </c>
      <c r="G26">
        <f t="shared" si="7"/>
        <v>19</v>
      </c>
      <c r="H26">
        <f t="shared" si="8"/>
        <v>19</v>
      </c>
      <c r="I26" s="54">
        <f t="shared" si="9"/>
        <v>103</v>
      </c>
      <c r="J26">
        <v>34</v>
      </c>
      <c r="K26">
        <f t="shared" si="10"/>
        <v>1.7894736842105263</v>
      </c>
      <c r="L26">
        <f t="shared" si="11"/>
        <v>101</v>
      </c>
      <c r="M26" s="2">
        <f t="shared" si="12"/>
        <v>5.3157894736842106</v>
      </c>
      <c r="N26">
        <v>0</v>
      </c>
      <c r="O26">
        <v>1</v>
      </c>
      <c r="P26">
        <v>1</v>
      </c>
      <c r="Q26">
        <v>1</v>
      </c>
      <c r="R26" s="54">
        <v>1</v>
      </c>
      <c r="S26">
        <v>1</v>
      </c>
      <c r="T26">
        <f t="shared" si="13"/>
        <v>1</v>
      </c>
      <c r="U26">
        <v>1</v>
      </c>
      <c r="V26">
        <v>1</v>
      </c>
      <c r="W26">
        <f t="shared" si="3"/>
        <v>1</v>
      </c>
      <c r="X26">
        <f t="shared" si="4"/>
        <v>1</v>
      </c>
      <c r="Y26" s="54">
        <v>0</v>
      </c>
      <c r="Z26" s="54">
        <v>1</v>
      </c>
      <c r="AA26" s="54">
        <v>1</v>
      </c>
      <c r="AB26" s="54">
        <v>1</v>
      </c>
      <c r="AC26" s="54">
        <v>1</v>
      </c>
      <c r="AD26" s="54">
        <v>1</v>
      </c>
      <c r="AE26" s="54">
        <v>1</v>
      </c>
      <c r="AF26">
        <f t="shared" si="14"/>
        <v>2</v>
      </c>
      <c r="AG26" s="54">
        <v>0</v>
      </c>
      <c r="AH26">
        <f t="shared" si="15"/>
        <v>1</v>
      </c>
      <c r="AI26" s="30">
        <v>1</v>
      </c>
      <c r="AJ26" s="54">
        <v>1</v>
      </c>
      <c r="AK26">
        <f t="shared" si="16"/>
        <v>1</v>
      </c>
      <c r="AL26" s="54">
        <v>1</v>
      </c>
      <c r="AM26" s="54">
        <v>1</v>
      </c>
      <c r="AN26" s="54">
        <v>0</v>
      </c>
      <c r="AO26" s="54">
        <v>1</v>
      </c>
      <c r="AP26" s="54">
        <v>1</v>
      </c>
      <c r="AQ26" s="54">
        <v>1</v>
      </c>
      <c r="AR26" s="54">
        <v>1</v>
      </c>
      <c r="AS26" s="54">
        <v>1</v>
      </c>
      <c r="AT26" s="54">
        <v>1</v>
      </c>
      <c r="AU26">
        <f t="shared" si="17"/>
        <v>36.160526315789497</v>
      </c>
      <c r="AV26">
        <f t="shared" si="18"/>
        <v>12.935789473684213</v>
      </c>
      <c r="AW26" s="54">
        <f t="shared" si="19"/>
        <v>13.898947368421048</v>
      </c>
      <c r="AX26">
        <f t="shared" si="20"/>
        <v>13.107368421052634</v>
      </c>
      <c r="AY26" s="54">
        <v>1</v>
      </c>
      <c r="AZ26" s="54">
        <v>1</v>
      </c>
      <c r="BA26" s="54">
        <v>1</v>
      </c>
      <c r="BB26">
        <v>4</v>
      </c>
      <c r="BG26">
        <f t="shared" si="5"/>
        <v>105.26315789473684</v>
      </c>
      <c r="BH26" s="11">
        <f t="shared" si="21"/>
        <v>6.597222222222223E-5</v>
      </c>
    </row>
    <row r="27" spans="1:60" ht="64" x14ac:dyDescent="0.2">
      <c r="A27" s="3">
        <v>19</v>
      </c>
      <c r="B27" s="22" t="s">
        <v>1635</v>
      </c>
      <c r="C27" s="22" t="s">
        <v>204</v>
      </c>
      <c r="D27">
        <v>1</v>
      </c>
      <c r="E27">
        <v>1</v>
      </c>
      <c r="F27">
        <f t="shared" si="6"/>
        <v>1</v>
      </c>
      <c r="G27">
        <f t="shared" si="7"/>
        <v>20</v>
      </c>
      <c r="H27">
        <f t="shared" si="8"/>
        <v>20</v>
      </c>
      <c r="I27" s="54">
        <f t="shared" si="9"/>
        <v>120</v>
      </c>
      <c r="J27">
        <v>41</v>
      </c>
      <c r="K27">
        <f t="shared" si="10"/>
        <v>2.0499999999999998</v>
      </c>
      <c r="L27">
        <f t="shared" si="11"/>
        <v>118</v>
      </c>
      <c r="M27" s="2">
        <f t="shared" si="12"/>
        <v>5.9</v>
      </c>
      <c r="N27">
        <v>0</v>
      </c>
      <c r="O27">
        <v>1</v>
      </c>
      <c r="P27">
        <v>1</v>
      </c>
      <c r="Q27">
        <v>1</v>
      </c>
      <c r="R27" s="54">
        <v>1</v>
      </c>
      <c r="S27">
        <v>1</v>
      </c>
      <c r="T27">
        <f t="shared" si="13"/>
        <v>1</v>
      </c>
      <c r="U27">
        <v>1</v>
      </c>
      <c r="V27">
        <v>1</v>
      </c>
      <c r="W27">
        <f t="shared" si="3"/>
        <v>1</v>
      </c>
      <c r="X27">
        <f t="shared" si="4"/>
        <v>1</v>
      </c>
      <c r="Y27" s="54">
        <v>1</v>
      </c>
      <c r="Z27" s="54">
        <v>1</v>
      </c>
      <c r="AA27">
        <v>0</v>
      </c>
      <c r="AB27" s="54">
        <v>1</v>
      </c>
      <c r="AC27" s="54">
        <v>1</v>
      </c>
      <c r="AD27" s="54">
        <v>1</v>
      </c>
      <c r="AE27" s="54">
        <v>1</v>
      </c>
      <c r="AF27">
        <f t="shared" si="14"/>
        <v>2</v>
      </c>
      <c r="AG27" s="54">
        <v>0</v>
      </c>
      <c r="AH27">
        <f t="shared" si="15"/>
        <v>1</v>
      </c>
      <c r="AI27" s="30">
        <v>1</v>
      </c>
      <c r="AJ27" s="54">
        <v>1</v>
      </c>
      <c r="AK27">
        <f t="shared" si="16"/>
        <v>1</v>
      </c>
      <c r="AL27" s="54">
        <v>1</v>
      </c>
      <c r="AM27" s="54">
        <v>1</v>
      </c>
      <c r="AN27" s="54">
        <v>1</v>
      </c>
      <c r="AO27" s="54">
        <v>1</v>
      </c>
      <c r="AP27" s="54">
        <v>1</v>
      </c>
      <c r="AQ27" s="54">
        <v>1</v>
      </c>
      <c r="AR27" s="54">
        <v>1</v>
      </c>
      <c r="AS27" s="54">
        <v>1</v>
      </c>
      <c r="AT27" s="54">
        <v>1</v>
      </c>
      <c r="AU27">
        <f t="shared" si="17"/>
        <v>13.105000000000032</v>
      </c>
      <c r="AV27">
        <f t="shared" si="18"/>
        <v>16.399999999999999</v>
      </c>
      <c r="AW27" s="54">
        <f t="shared" si="19"/>
        <v>17.412000000000003</v>
      </c>
      <c r="AX27">
        <f t="shared" si="20"/>
        <v>16.359000000000002</v>
      </c>
      <c r="AY27" s="54">
        <v>1</v>
      </c>
      <c r="AZ27" s="54">
        <v>1</v>
      </c>
      <c r="BA27" s="54">
        <v>1</v>
      </c>
      <c r="BB27">
        <v>5</v>
      </c>
      <c r="BG27">
        <f t="shared" si="5"/>
        <v>100</v>
      </c>
      <c r="BH27" s="11">
        <f t="shared" si="21"/>
        <v>6.9444444444444444E-5</v>
      </c>
    </row>
    <row r="28" spans="1:60" ht="64" x14ac:dyDescent="0.2">
      <c r="A28" s="3">
        <v>20</v>
      </c>
      <c r="B28" s="22" t="s">
        <v>1636</v>
      </c>
      <c r="C28" s="22" t="s">
        <v>204</v>
      </c>
      <c r="D28">
        <v>1</v>
      </c>
      <c r="E28">
        <v>1</v>
      </c>
      <c r="F28">
        <f t="shared" si="6"/>
        <v>1</v>
      </c>
      <c r="G28">
        <f t="shared" si="7"/>
        <v>22</v>
      </c>
      <c r="H28">
        <f t="shared" si="8"/>
        <v>22</v>
      </c>
      <c r="I28" s="54">
        <f t="shared" si="9"/>
        <v>125</v>
      </c>
      <c r="J28">
        <v>45</v>
      </c>
      <c r="K28">
        <f t="shared" si="10"/>
        <v>2.0454545454545454</v>
      </c>
      <c r="L28">
        <f t="shared" si="11"/>
        <v>123</v>
      </c>
      <c r="M28" s="2">
        <f t="shared" si="12"/>
        <v>5.5909090909090908</v>
      </c>
      <c r="N28">
        <v>1</v>
      </c>
      <c r="O28">
        <v>1</v>
      </c>
      <c r="P28">
        <v>1</v>
      </c>
      <c r="Q28">
        <v>1</v>
      </c>
      <c r="R28" s="54">
        <v>1</v>
      </c>
      <c r="S28">
        <v>1</v>
      </c>
      <c r="T28">
        <f t="shared" si="13"/>
        <v>1</v>
      </c>
      <c r="U28">
        <v>1</v>
      </c>
      <c r="V28">
        <v>1</v>
      </c>
      <c r="W28">
        <f t="shared" si="3"/>
        <v>1</v>
      </c>
      <c r="X28">
        <f t="shared" si="4"/>
        <v>1</v>
      </c>
      <c r="Y28" s="54">
        <v>1</v>
      </c>
      <c r="Z28" s="54">
        <v>1</v>
      </c>
      <c r="AA28" s="54">
        <v>1</v>
      </c>
      <c r="AB28" s="54">
        <v>1</v>
      </c>
      <c r="AC28" s="54">
        <v>1</v>
      </c>
      <c r="AD28" s="54">
        <v>1</v>
      </c>
      <c r="AE28" s="54">
        <v>1</v>
      </c>
      <c r="AF28">
        <f t="shared" si="14"/>
        <v>2</v>
      </c>
      <c r="AG28" s="54">
        <v>1</v>
      </c>
      <c r="AH28">
        <f t="shared" si="15"/>
        <v>1</v>
      </c>
      <c r="AI28" s="30">
        <v>1</v>
      </c>
      <c r="AJ28" s="54">
        <v>1</v>
      </c>
      <c r="AK28">
        <f t="shared" si="16"/>
        <v>1</v>
      </c>
      <c r="AL28" s="54">
        <v>1</v>
      </c>
      <c r="AM28" s="54">
        <v>1</v>
      </c>
      <c r="AN28" s="54">
        <v>1</v>
      </c>
      <c r="AO28" s="54">
        <v>1</v>
      </c>
      <c r="AP28" s="54">
        <v>1</v>
      </c>
      <c r="AQ28" s="54">
        <v>1</v>
      </c>
      <c r="AR28" s="54">
        <v>1</v>
      </c>
      <c r="AS28" s="54">
        <v>1</v>
      </c>
      <c r="AT28" s="54">
        <v>1</v>
      </c>
      <c r="AU28">
        <f t="shared" si="17"/>
        <v>11.459545454545477</v>
      </c>
      <c r="AV28">
        <f t="shared" si="18"/>
        <v>17.126363636363639</v>
      </c>
      <c r="AW28" s="54">
        <f t="shared" si="19"/>
        <v>15.729090909090903</v>
      </c>
      <c r="AX28">
        <f t="shared" si="20"/>
        <v>15.903181818181814</v>
      </c>
      <c r="AY28" s="54">
        <v>1</v>
      </c>
      <c r="AZ28" s="54">
        <v>1</v>
      </c>
      <c r="BA28" s="54">
        <v>1</v>
      </c>
      <c r="BB28">
        <v>6</v>
      </c>
      <c r="BG28">
        <f t="shared" si="5"/>
        <v>90.909090909090907</v>
      </c>
      <c r="BH28" s="11">
        <f t="shared" si="21"/>
        <v>7.6388888888888887E-5</v>
      </c>
    </row>
    <row r="29" spans="1:60" ht="64" x14ac:dyDescent="0.2">
      <c r="A29" s="3">
        <v>21</v>
      </c>
      <c r="B29" s="18" t="s">
        <v>1565</v>
      </c>
      <c r="C29" s="3" t="s">
        <v>192</v>
      </c>
      <c r="D29">
        <v>1</v>
      </c>
      <c r="E29">
        <v>1</v>
      </c>
      <c r="F29">
        <f t="shared" si="6"/>
        <v>1</v>
      </c>
      <c r="G29">
        <f t="shared" si="7"/>
        <v>24</v>
      </c>
      <c r="H29">
        <f t="shared" si="8"/>
        <v>24</v>
      </c>
      <c r="I29" s="54">
        <f t="shared" si="9"/>
        <v>134</v>
      </c>
      <c r="J29">
        <v>43</v>
      </c>
      <c r="K29">
        <f t="shared" si="10"/>
        <v>1.7916666666666667</v>
      </c>
      <c r="L29">
        <f t="shared" si="11"/>
        <v>131</v>
      </c>
      <c r="M29" s="2">
        <f t="shared" si="12"/>
        <v>5.458333333333333</v>
      </c>
      <c r="N29">
        <v>0</v>
      </c>
      <c r="O29">
        <v>1</v>
      </c>
      <c r="P29">
        <v>1</v>
      </c>
      <c r="Q29">
        <v>1</v>
      </c>
      <c r="R29" s="54">
        <v>1</v>
      </c>
      <c r="S29">
        <v>1</v>
      </c>
      <c r="T29">
        <f t="shared" si="13"/>
        <v>1</v>
      </c>
      <c r="U29">
        <v>1</v>
      </c>
      <c r="V29">
        <v>1</v>
      </c>
      <c r="W29">
        <f t="shared" si="3"/>
        <v>1</v>
      </c>
      <c r="X29">
        <f t="shared" si="4"/>
        <v>1</v>
      </c>
      <c r="Y29" s="54">
        <v>1</v>
      </c>
      <c r="Z29" s="54">
        <v>1</v>
      </c>
      <c r="AA29" s="54">
        <v>1</v>
      </c>
      <c r="AB29" s="54">
        <v>1</v>
      </c>
      <c r="AC29" s="54">
        <v>1</v>
      </c>
      <c r="AD29" s="54">
        <v>1</v>
      </c>
      <c r="AE29" s="54">
        <v>1</v>
      </c>
      <c r="AF29">
        <f t="shared" si="14"/>
        <v>3</v>
      </c>
      <c r="AG29" s="54">
        <v>1</v>
      </c>
      <c r="AH29">
        <f t="shared" si="15"/>
        <v>1</v>
      </c>
      <c r="AI29" s="54">
        <v>0</v>
      </c>
      <c r="AJ29" s="54">
        <v>1</v>
      </c>
      <c r="AK29">
        <f t="shared" si="16"/>
        <v>1</v>
      </c>
      <c r="AL29" s="54">
        <v>0</v>
      </c>
      <c r="AM29" s="54">
        <v>0</v>
      </c>
      <c r="AN29" s="54">
        <v>1</v>
      </c>
      <c r="AO29" s="54">
        <v>1</v>
      </c>
      <c r="AP29" s="54">
        <v>1</v>
      </c>
      <c r="AQ29" s="54">
        <v>1</v>
      </c>
      <c r="AR29" s="54">
        <v>1</v>
      </c>
      <c r="AS29" s="54">
        <v>0</v>
      </c>
      <c r="AT29" s="54">
        <v>1</v>
      </c>
      <c r="AU29">
        <f t="shared" si="17"/>
        <v>30.90000000000002</v>
      </c>
      <c r="AV29">
        <f t="shared" si="18"/>
        <v>14.911666666666669</v>
      </c>
      <c r="AW29" s="54">
        <f t="shared" si="19"/>
        <v>15.061666666666664</v>
      </c>
      <c r="AX29">
        <f t="shared" si="20"/>
        <v>16.278749999999995</v>
      </c>
      <c r="AY29" s="54">
        <v>1</v>
      </c>
      <c r="AZ29" s="54">
        <v>1</v>
      </c>
      <c r="BA29" s="54">
        <v>1</v>
      </c>
      <c r="BB29">
        <v>6</v>
      </c>
      <c r="BG29">
        <f t="shared" si="5"/>
        <v>125</v>
      </c>
      <c r="BH29" s="11">
        <f t="shared" si="21"/>
        <v>8.3333333333333331E-5</v>
      </c>
    </row>
    <row r="30" spans="1:60" ht="64" x14ac:dyDescent="0.2">
      <c r="A30" s="3">
        <v>22</v>
      </c>
      <c r="B30" s="18" t="s">
        <v>1614</v>
      </c>
      <c r="C30" s="22" t="s">
        <v>204</v>
      </c>
      <c r="D30">
        <v>1</v>
      </c>
      <c r="E30">
        <v>1</v>
      </c>
      <c r="F30">
        <f t="shared" si="6"/>
        <v>1</v>
      </c>
      <c r="G30">
        <f t="shared" si="7"/>
        <v>19</v>
      </c>
      <c r="H30">
        <f t="shared" si="8"/>
        <v>19</v>
      </c>
      <c r="I30" s="54">
        <f t="shared" si="9"/>
        <v>114</v>
      </c>
      <c r="J30">
        <v>37</v>
      </c>
      <c r="K30">
        <f t="shared" si="10"/>
        <v>1.9473684210526316</v>
      </c>
      <c r="L30">
        <f t="shared" si="11"/>
        <v>113</v>
      </c>
      <c r="M30" s="2">
        <f t="shared" si="12"/>
        <v>5.9473684210526319</v>
      </c>
      <c r="N30">
        <v>1</v>
      </c>
      <c r="O30">
        <v>1</v>
      </c>
      <c r="P30">
        <v>1</v>
      </c>
      <c r="Q30">
        <v>1</v>
      </c>
      <c r="R30" s="54">
        <v>1</v>
      </c>
      <c r="S30">
        <v>1</v>
      </c>
      <c r="T30">
        <f t="shared" si="13"/>
        <v>1</v>
      </c>
      <c r="U30">
        <v>1</v>
      </c>
      <c r="V30">
        <v>1</v>
      </c>
      <c r="W30">
        <f t="shared" si="3"/>
        <v>1</v>
      </c>
      <c r="X30">
        <f t="shared" si="4"/>
        <v>1</v>
      </c>
      <c r="Y30" s="54">
        <v>1</v>
      </c>
      <c r="Z30" s="54">
        <v>1</v>
      </c>
      <c r="AA30" s="54">
        <v>1</v>
      </c>
      <c r="AB30" s="54">
        <v>1</v>
      </c>
      <c r="AC30" s="54">
        <v>1</v>
      </c>
      <c r="AD30" s="54">
        <v>1</v>
      </c>
      <c r="AE30" s="54">
        <v>1</v>
      </c>
      <c r="AF30">
        <f t="shared" si="14"/>
        <v>1</v>
      </c>
      <c r="AG30" s="54">
        <v>1</v>
      </c>
      <c r="AH30">
        <f t="shared" si="15"/>
        <v>1</v>
      </c>
      <c r="AI30" s="30">
        <v>1</v>
      </c>
      <c r="AJ30" s="54">
        <v>1</v>
      </c>
      <c r="AK30">
        <f t="shared" si="16"/>
        <v>1</v>
      </c>
      <c r="AL30" s="54">
        <v>1</v>
      </c>
      <c r="AM30" s="54">
        <v>1</v>
      </c>
      <c r="AN30" s="54">
        <v>1</v>
      </c>
      <c r="AO30" s="54">
        <v>1</v>
      </c>
      <c r="AP30" s="54">
        <v>1</v>
      </c>
      <c r="AQ30" s="54">
        <v>1</v>
      </c>
      <c r="AR30" s="54">
        <v>1</v>
      </c>
      <c r="AS30" s="54">
        <v>1</v>
      </c>
      <c r="AT30" s="54">
        <v>1</v>
      </c>
      <c r="AU30">
        <f t="shared" si="17"/>
        <v>22.802631578947398</v>
      </c>
      <c r="AV30">
        <f t="shared" si="18"/>
        <v>14.798947368421054</v>
      </c>
      <c r="AW30" s="54">
        <f t="shared" si="19"/>
        <v>17.612631578947362</v>
      </c>
      <c r="AX30">
        <f t="shared" si="20"/>
        <v>16.082105263157892</v>
      </c>
      <c r="AY30" s="54">
        <v>1</v>
      </c>
      <c r="AZ30" s="54">
        <v>1</v>
      </c>
      <c r="BA30" s="54">
        <v>1</v>
      </c>
      <c r="BB30">
        <v>7</v>
      </c>
      <c r="BG30">
        <f t="shared" si="5"/>
        <v>52.631578947368418</v>
      </c>
      <c r="BH30" s="11">
        <f t="shared" si="21"/>
        <v>6.597222222222223E-5</v>
      </c>
    </row>
    <row r="31" spans="1:60" ht="96" x14ac:dyDescent="0.2">
      <c r="A31" s="3">
        <v>23</v>
      </c>
      <c r="B31" s="18" t="s">
        <v>1546</v>
      </c>
      <c r="C31" s="22" t="s">
        <v>204</v>
      </c>
      <c r="D31">
        <v>1</v>
      </c>
      <c r="E31">
        <v>1</v>
      </c>
      <c r="F31">
        <f t="shared" si="6"/>
        <v>1</v>
      </c>
      <c r="G31">
        <f t="shared" si="7"/>
        <v>40</v>
      </c>
      <c r="H31">
        <f t="shared" si="8"/>
        <v>40</v>
      </c>
      <c r="I31" s="54">
        <f t="shared" si="9"/>
        <v>199</v>
      </c>
      <c r="J31">
        <v>66</v>
      </c>
      <c r="K31">
        <f t="shared" si="10"/>
        <v>1.65</v>
      </c>
      <c r="L31">
        <f t="shared" si="11"/>
        <v>194</v>
      </c>
      <c r="M31" s="2">
        <f t="shared" si="12"/>
        <v>4.8499999999999996</v>
      </c>
      <c r="N31">
        <v>0</v>
      </c>
      <c r="O31">
        <v>1</v>
      </c>
      <c r="P31">
        <v>1</v>
      </c>
      <c r="Q31">
        <v>1</v>
      </c>
      <c r="R31" s="54">
        <v>0</v>
      </c>
      <c r="S31">
        <v>1</v>
      </c>
      <c r="T31">
        <f t="shared" si="13"/>
        <v>0</v>
      </c>
      <c r="U31">
        <v>1</v>
      </c>
      <c r="V31">
        <v>1</v>
      </c>
      <c r="W31">
        <f t="shared" si="3"/>
        <v>0</v>
      </c>
      <c r="X31">
        <f t="shared" si="4"/>
        <v>1</v>
      </c>
      <c r="Y31" s="54">
        <v>0</v>
      </c>
      <c r="Z31" s="54">
        <v>1</v>
      </c>
      <c r="AA31">
        <v>0</v>
      </c>
      <c r="AB31" s="54">
        <v>1</v>
      </c>
      <c r="AC31" s="54">
        <v>1</v>
      </c>
      <c r="AD31" s="54">
        <v>1</v>
      </c>
      <c r="AE31" s="54">
        <v>1</v>
      </c>
      <c r="AF31">
        <f t="shared" si="14"/>
        <v>5</v>
      </c>
      <c r="AG31" s="54">
        <v>1</v>
      </c>
      <c r="AH31">
        <f t="shared" si="15"/>
        <v>1</v>
      </c>
      <c r="AI31" s="54">
        <v>0</v>
      </c>
      <c r="AJ31" s="54">
        <v>1</v>
      </c>
      <c r="AK31">
        <f t="shared" si="16"/>
        <v>0</v>
      </c>
      <c r="AL31" s="54">
        <v>1</v>
      </c>
      <c r="AM31" s="54">
        <v>1</v>
      </c>
      <c r="AN31" s="54">
        <v>1</v>
      </c>
      <c r="AO31" s="54">
        <v>1</v>
      </c>
      <c r="AP31" s="54">
        <v>1</v>
      </c>
      <c r="AQ31" s="54">
        <v>1</v>
      </c>
      <c r="AR31" s="54">
        <v>1</v>
      </c>
      <c r="AS31" s="54">
        <v>1</v>
      </c>
      <c r="AT31" s="54">
        <v>1</v>
      </c>
      <c r="AU31">
        <f t="shared" si="17"/>
        <v>26.645000000000039</v>
      </c>
      <c r="AV31">
        <f t="shared" si="18"/>
        <v>19.48</v>
      </c>
      <c r="AW31" s="54">
        <f t="shared" si="19"/>
        <v>11.978000000000002</v>
      </c>
      <c r="AX31">
        <f t="shared" si="20"/>
        <v>21.413499999999999</v>
      </c>
      <c r="AY31" s="54">
        <v>1</v>
      </c>
      <c r="AZ31" s="54">
        <v>1</v>
      </c>
      <c r="BA31" s="54">
        <v>1</v>
      </c>
      <c r="BB31">
        <v>12</v>
      </c>
      <c r="BG31">
        <f t="shared" si="5"/>
        <v>125</v>
      </c>
      <c r="BH31" s="11">
        <f t="shared" si="21"/>
        <v>1.3888888888888889E-4</v>
      </c>
    </row>
    <row r="32" spans="1:60" ht="80" x14ac:dyDescent="0.2">
      <c r="A32" s="3">
        <v>24</v>
      </c>
      <c r="B32" s="18" t="s">
        <v>1547</v>
      </c>
      <c r="C32" s="3" t="s">
        <v>192</v>
      </c>
      <c r="D32">
        <v>1</v>
      </c>
      <c r="E32">
        <v>1</v>
      </c>
      <c r="F32">
        <f t="shared" si="6"/>
        <v>1</v>
      </c>
      <c r="G32">
        <f t="shared" si="7"/>
        <v>26</v>
      </c>
      <c r="H32">
        <f t="shared" si="8"/>
        <v>26</v>
      </c>
      <c r="I32" s="54">
        <f t="shared" si="9"/>
        <v>157</v>
      </c>
      <c r="J32">
        <v>56</v>
      </c>
      <c r="K32">
        <f t="shared" si="10"/>
        <v>2.1538461538461537</v>
      </c>
      <c r="L32">
        <f t="shared" si="11"/>
        <v>155</v>
      </c>
      <c r="M32" s="2">
        <f t="shared" si="12"/>
        <v>5.9615384615384617</v>
      </c>
      <c r="N32">
        <v>0</v>
      </c>
      <c r="O32">
        <v>1</v>
      </c>
      <c r="P32">
        <v>1</v>
      </c>
      <c r="Q32">
        <v>0</v>
      </c>
      <c r="R32" s="54">
        <v>0</v>
      </c>
      <c r="S32">
        <v>1</v>
      </c>
      <c r="T32">
        <f t="shared" si="13"/>
        <v>0</v>
      </c>
      <c r="U32">
        <v>1</v>
      </c>
      <c r="V32">
        <v>1</v>
      </c>
      <c r="W32">
        <f t="shared" si="3"/>
        <v>0</v>
      </c>
      <c r="X32">
        <f t="shared" si="4"/>
        <v>1</v>
      </c>
      <c r="Y32" s="54">
        <v>1</v>
      </c>
      <c r="Z32" s="54">
        <v>1</v>
      </c>
      <c r="AA32">
        <v>1</v>
      </c>
      <c r="AB32" s="54">
        <v>1</v>
      </c>
      <c r="AC32" s="54">
        <v>1</v>
      </c>
      <c r="AD32" s="54">
        <v>1</v>
      </c>
      <c r="AE32" s="54">
        <v>1</v>
      </c>
      <c r="AF32">
        <f t="shared" si="14"/>
        <v>2</v>
      </c>
      <c r="AG32" s="54">
        <v>1</v>
      </c>
      <c r="AH32">
        <f t="shared" si="15"/>
        <v>1</v>
      </c>
      <c r="AI32" s="54">
        <v>0</v>
      </c>
      <c r="AJ32" s="54">
        <v>1</v>
      </c>
      <c r="AK32">
        <f t="shared" si="16"/>
        <v>1</v>
      </c>
      <c r="AL32" s="54">
        <v>1</v>
      </c>
      <c r="AM32" s="54">
        <v>1</v>
      </c>
      <c r="AN32" s="54">
        <v>1</v>
      </c>
      <c r="AO32" s="54">
        <v>1</v>
      </c>
      <c r="AP32" s="54">
        <v>1</v>
      </c>
      <c r="AQ32" s="54">
        <v>1</v>
      </c>
      <c r="AR32" s="54">
        <v>1</v>
      </c>
      <c r="AS32" s="54">
        <v>1</v>
      </c>
      <c r="AT32" s="54">
        <v>1</v>
      </c>
      <c r="AU32">
        <f t="shared" si="17"/>
        <v>-1.7703846153845966</v>
      </c>
      <c r="AV32">
        <f t="shared" si="18"/>
        <v>19.965384615384618</v>
      </c>
      <c r="AW32" s="54">
        <f t="shared" si="19"/>
        <v>18.11538461538461</v>
      </c>
      <c r="AX32">
        <f t="shared" si="20"/>
        <v>19.648846153846158</v>
      </c>
      <c r="AY32" s="54">
        <v>1</v>
      </c>
      <c r="AZ32" s="54">
        <v>1</v>
      </c>
      <c r="BA32" s="54">
        <v>1</v>
      </c>
      <c r="BB32">
        <v>6</v>
      </c>
      <c r="BG32">
        <f t="shared" si="5"/>
        <v>76.923076923076934</v>
      </c>
      <c r="BH32" s="11">
        <f t="shared" si="21"/>
        <v>9.0277777777777787E-5</v>
      </c>
    </row>
    <row r="33" spans="1:60" ht="32" x14ac:dyDescent="0.2">
      <c r="A33" s="3">
        <v>25</v>
      </c>
      <c r="B33" s="22" t="s">
        <v>1637</v>
      </c>
      <c r="C33" s="3" t="s">
        <v>192</v>
      </c>
      <c r="D33">
        <v>1</v>
      </c>
      <c r="E33">
        <v>1</v>
      </c>
      <c r="F33">
        <f t="shared" si="6"/>
        <v>1</v>
      </c>
      <c r="G33">
        <f t="shared" si="7"/>
        <v>11</v>
      </c>
      <c r="H33">
        <f t="shared" si="8"/>
        <v>11</v>
      </c>
      <c r="I33" s="54">
        <f t="shared" si="9"/>
        <v>44</v>
      </c>
      <c r="J33">
        <v>15</v>
      </c>
      <c r="K33">
        <f t="shared" si="10"/>
        <v>1.3636363636363635</v>
      </c>
      <c r="L33">
        <f t="shared" si="11"/>
        <v>43</v>
      </c>
      <c r="M33" s="2">
        <f t="shared" si="12"/>
        <v>3.9090909090909092</v>
      </c>
      <c r="N33">
        <v>1</v>
      </c>
      <c r="O33">
        <v>1</v>
      </c>
      <c r="P33">
        <v>0</v>
      </c>
      <c r="Q33">
        <v>1</v>
      </c>
      <c r="R33" s="54">
        <v>1</v>
      </c>
      <c r="S33">
        <v>1</v>
      </c>
      <c r="T33">
        <f t="shared" si="13"/>
        <v>1</v>
      </c>
      <c r="U33">
        <v>1</v>
      </c>
      <c r="V33">
        <v>1</v>
      </c>
      <c r="W33">
        <f t="shared" si="3"/>
        <v>0</v>
      </c>
      <c r="X33">
        <f t="shared" si="4"/>
        <v>1</v>
      </c>
      <c r="Y33" s="54">
        <v>1</v>
      </c>
      <c r="Z33" s="54">
        <v>1</v>
      </c>
      <c r="AA33" s="54">
        <v>1</v>
      </c>
      <c r="AB33" s="54">
        <v>1</v>
      </c>
      <c r="AC33">
        <v>1</v>
      </c>
      <c r="AD33">
        <v>0</v>
      </c>
      <c r="AE33" s="54">
        <v>1</v>
      </c>
      <c r="AF33">
        <f t="shared" si="14"/>
        <v>1</v>
      </c>
      <c r="AG33">
        <v>1</v>
      </c>
      <c r="AH33">
        <f t="shared" si="15"/>
        <v>1</v>
      </c>
      <c r="AI33" s="54">
        <v>1</v>
      </c>
      <c r="AJ33">
        <v>1</v>
      </c>
      <c r="AK33">
        <f t="shared" si="16"/>
        <v>1</v>
      </c>
      <c r="AL33" s="54">
        <v>1</v>
      </c>
      <c r="AM33" s="54">
        <v>1</v>
      </c>
      <c r="AN33" s="54">
        <v>1</v>
      </c>
      <c r="AO33" s="54">
        <v>1</v>
      </c>
      <c r="AP33" s="54">
        <v>1</v>
      </c>
      <c r="AQ33">
        <v>1</v>
      </c>
      <c r="AR33" s="54">
        <v>1</v>
      </c>
      <c r="AS33">
        <v>1</v>
      </c>
      <c r="AT33" s="54">
        <v>1</v>
      </c>
      <c r="AU33">
        <f t="shared" si="17"/>
        <v>80.30636363636367</v>
      </c>
      <c r="AV33">
        <f t="shared" si="18"/>
        <v>4.7909090909090892</v>
      </c>
      <c r="AW33" s="54">
        <f t="shared" si="19"/>
        <v>4.4945454545454524</v>
      </c>
      <c r="AX33">
        <f t="shared" si="20"/>
        <v>2.4818181818181806</v>
      </c>
      <c r="AY33" s="54">
        <v>1</v>
      </c>
      <c r="AZ33" s="54">
        <v>1</v>
      </c>
      <c r="BA33" s="54">
        <v>1</v>
      </c>
      <c r="BB33">
        <v>1</v>
      </c>
      <c r="BG33">
        <f t="shared" si="5"/>
        <v>90.909090909090907</v>
      </c>
      <c r="BH33" s="11">
        <f t="shared" si="21"/>
        <v>3.8194444444444444E-5</v>
      </c>
    </row>
    <row r="34" spans="1:60" x14ac:dyDescent="0.2">
      <c r="F34">
        <f t="shared" si="6"/>
        <v>0</v>
      </c>
      <c r="G34">
        <f t="shared" si="7"/>
        <v>0</v>
      </c>
      <c r="H34">
        <f t="shared" si="8"/>
        <v>0</v>
      </c>
      <c r="I34" s="54">
        <f t="shared" si="9"/>
        <v>0</v>
      </c>
      <c r="K34">
        <f t="shared" si="10"/>
        <v>0</v>
      </c>
      <c r="L34">
        <f t="shared" si="11"/>
        <v>0</v>
      </c>
      <c r="M34" s="2">
        <f t="shared" si="12"/>
        <v>0</v>
      </c>
      <c r="T34">
        <f t="shared" si="13"/>
        <v>0</v>
      </c>
      <c r="W34">
        <f t="shared" si="3"/>
        <v>0</v>
      </c>
      <c r="X34">
        <f t="shared" si="4"/>
        <v>0</v>
      </c>
      <c r="AF34">
        <f t="shared" si="14"/>
        <v>0</v>
      </c>
      <c r="AH34">
        <f t="shared" si="15"/>
        <v>0</v>
      </c>
      <c r="AK34">
        <f t="shared" si="16"/>
        <v>0</v>
      </c>
      <c r="AU34">
        <f t="shared" si="17"/>
        <v>0</v>
      </c>
      <c r="AV34">
        <f t="shared" si="18"/>
        <v>0</v>
      </c>
      <c r="AW34" s="54">
        <f t="shared" si="19"/>
        <v>0</v>
      </c>
      <c r="AX34">
        <f t="shared" si="20"/>
        <v>0</v>
      </c>
      <c r="BG34">
        <f t="shared" ref="BG34:BG67" si="22">IF(E34=0,0,AF34/E34*1000)</f>
        <v>0</v>
      </c>
      <c r="BH34" s="11">
        <f t="shared" si="21"/>
        <v>0</v>
      </c>
    </row>
    <row r="35" spans="1:60" x14ac:dyDescent="0.2">
      <c r="F35">
        <f t="shared" si="6"/>
        <v>0</v>
      </c>
      <c r="G35">
        <f t="shared" si="7"/>
        <v>0</v>
      </c>
      <c r="H35">
        <f t="shared" si="8"/>
        <v>0</v>
      </c>
      <c r="I35" s="54">
        <f t="shared" si="9"/>
        <v>0</v>
      </c>
      <c r="K35">
        <f t="shared" si="10"/>
        <v>0</v>
      </c>
      <c r="L35">
        <f t="shared" si="11"/>
        <v>0</v>
      </c>
      <c r="M35" s="2">
        <f t="shared" si="12"/>
        <v>0</v>
      </c>
      <c r="T35">
        <f t="shared" si="13"/>
        <v>0</v>
      </c>
      <c r="W35">
        <f t="shared" si="3"/>
        <v>0</v>
      </c>
      <c r="X35">
        <f t="shared" si="4"/>
        <v>0</v>
      </c>
      <c r="AF35">
        <f t="shared" si="14"/>
        <v>0</v>
      </c>
      <c r="AH35">
        <f t="shared" si="15"/>
        <v>0</v>
      </c>
      <c r="AK35">
        <f t="shared" si="16"/>
        <v>0</v>
      </c>
      <c r="AU35">
        <f t="shared" si="17"/>
        <v>0</v>
      </c>
      <c r="AV35">
        <f t="shared" si="18"/>
        <v>0</v>
      </c>
      <c r="AW35" s="54">
        <f t="shared" si="19"/>
        <v>0</v>
      </c>
      <c r="AX35">
        <f t="shared" si="20"/>
        <v>0</v>
      </c>
      <c r="BG35">
        <f t="shared" si="22"/>
        <v>0</v>
      </c>
      <c r="BH35" s="11">
        <f t="shared" si="21"/>
        <v>0</v>
      </c>
    </row>
    <row r="36" spans="1:60" x14ac:dyDescent="0.2">
      <c r="F36">
        <f t="shared" si="6"/>
        <v>0</v>
      </c>
      <c r="G36">
        <f t="shared" si="7"/>
        <v>0</v>
      </c>
      <c r="H36">
        <f t="shared" si="8"/>
        <v>0</v>
      </c>
      <c r="I36" s="54">
        <f t="shared" si="9"/>
        <v>0</v>
      </c>
      <c r="K36">
        <f t="shared" si="10"/>
        <v>0</v>
      </c>
      <c r="L36">
        <f t="shared" si="11"/>
        <v>0</v>
      </c>
      <c r="M36" s="2">
        <f t="shared" si="12"/>
        <v>0</v>
      </c>
      <c r="T36">
        <f t="shared" si="13"/>
        <v>0</v>
      </c>
      <c r="W36">
        <f t="shared" ref="W36:W67" si="23">QUOTIENT((P36+T36),2)</f>
        <v>0</v>
      </c>
      <c r="X36">
        <f t="shared" ref="X36:X67" si="24">IF(U36=1,1,IF(V36=1,1,0))</f>
        <v>0</v>
      </c>
      <c r="AF36">
        <f t="shared" si="14"/>
        <v>0</v>
      </c>
      <c r="AH36">
        <f t="shared" si="15"/>
        <v>0</v>
      </c>
      <c r="AK36">
        <f t="shared" si="16"/>
        <v>0</v>
      </c>
      <c r="AU36">
        <f t="shared" si="17"/>
        <v>0</v>
      </c>
      <c r="AV36">
        <f t="shared" si="18"/>
        <v>0</v>
      </c>
      <c r="AW36" s="54">
        <f t="shared" si="19"/>
        <v>0</v>
      </c>
      <c r="AX36">
        <f t="shared" si="20"/>
        <v>0</v>
      </c>
      <c r="BG36">
        <f t="shared" si="22"/>
        <v>0</v>
      </c>
      <c r="BH36" s="11">
        <f t="shared" si="21"/>
        <v>0</v>
      </c>
    </row>
    <row r="37" spans="1:60" x14ac:dyDescent="0.2">
      <c r="F37">
        <f t="shared" si="6"/>
        <v>0</v>
      </c>
      <c r="G37">
        <f t="shared" si="7"/>
        <v>0</v>
      </c>
      <c r="H37">
        <f t="shared" si="8"/>
        <v>0</v>
      </c>
      <c r="I37" s="54">
        <f t="shared" si="9"/>
        <v>0</v>
      </c>
      <c r="K37">
        <f t="shared" si="10"/>
        <v>0</v>
      </c>
      <c r="L37">
        <f t="shared" si="11"/>
        <v>0</v>
      </c>
      <c r="M37" s="2">
        <f t="shared" si="12"/>
        <v>0</v>
      </c>
      <c r="T37">
        <f t="shared" si="13"/>
        <v>0</v>
      </c>
      <c r="W37">
        <f t="shared" si="23"/>
        <v>0</v>
      </c>
      <c r="X37">
        <f t="shared" si="24"/>
        <v>0</v>
      </c>
      <c r="AF37">
        <f t="shared" si="14"/>
        <v>0</v>
      </c>
      <c r="AH37">
        <f t="shared" si="15"/>
        <v>0</v>
      </c>
      <c r="AK37">
        <f t="shared" si="16"/>
        <v>0</v>
      </c>
      <c r="AU37">
        <f t="shared" si="17"/>
        <v>0</v>
      </c>
      <c r="AV37">
        <f t="shared" si="18"/>
        <v>0</v>
      </c>
      <c r="AW37" s="54">
        <f t="shared" si="19"/>
        <v>0</v>
      </c>
      <c r="AX37">
        <f t="shared" si="20"/>
        <v>0</v>
      </c>
      <c r="BG37">
        <f t="shared" si="22"/>
        <v>0</v>
      </c>
      <c r="BH37" s="11">
        <f t="shared" si="21"/>
        <v>0</v>
      </c>
    </row>
    <row r="38" spans="1:60" x14ac:dyDescent="0.2">
      <c r="F38">
        <f t="shared" si="6"/>
        <v>0</v>
      </c>
      <c r="G38">
        <f t="shared" si="7"/>
        <v>0</v>
      </c>
      <c r="H38">
        <f t="shared" si="8"/>
        <v>0</v>
      </c>
      <c r="I38" s="54">
        <f t="shared" si="9"/>
        <v>0</v>
      </c>
      <c r="K38">
        <f t="shared" si="10"/>
        <v>0</v>
      </c>
      <c r="L38">
        <f t="shared" si="11"/>
        <v>0</v>
      </c>
      <c r="M38" s="2">
        <f t="shared" si="12"/>
        <v>0</v>
      </c>
      <c r="T38">
        <f t="shared" si="13"/>
        <v>0</v>
      </c>
      <c r="W38">
        <f t="shared" si="23"/>
        <v>0</v>
      </c>
      <c r="X38">
        <f t="shared" si="24"/>
        <v>0</v>
      </c>
      <c r="AF38">
        <f t="shared" si="14"/>
        <v>0</v>
      </c>
      <c r="AH38">
        <f t="shared" si="15"/>
        <v>0</v>
      </c>
      <c r="AK38">
        <f t="shared" si="16"/>
        <v>0</v>
      </c>
      <c r="AU38">
        <f t="shared" si="17"/>
        <v>0</v>
      </c>
      <c r="AV38">
        <f t="shared" si="18"/>
        <v>0</v>
      </c>
      <c r="AW38" s="54">
        <f t="shared" si="19"/>
        <v>0</v>
      </c>
      <c r="AX38">
        <f t="shared" si="20"/>
        <v>0</v>
      </c>
      <c r="BG38">
        <f t="shared" si="22"/>
        <v>0</v>
      </c>
      <c r="BH38" s="11">
        <f t="shared" si="21"/>
        <v>0</v>
      </c>
    </row>
    <row r="39" spans="1:60" x14ac:dyDescent="0.2">
      <c r="F39">
        <f t="shared" si="6"/>
        <v>0</v>
      </c>
      <c r="G39">
        <f t="shared" si="7"/>
        <v>0</v>
      </c>
      <c r="H39">
        <f t="shared" si="8"/>
        <v>0</v>
      </c>
      <c r="I39" s="54">
        <f t="shared" si="9"/>
        <v>0</v>
      </c>
      <c r="K39">
        <f t="shared" si="10"/>
        <v>0</v>
      </c>
      <c r="L39">
        <f t="shared" si="11"/>
        <v>0</v>
      </c>
      <c r="M39" s="2">
        <f t="shared" si="12"/>
        <v>0</v>
      </c>
      <c r="T39">
        <f t="shared" si="13"/>
        <v>0</v>
      </c>
      <c r="W39">
        <f t="shared" si="23"/>
        <v>0</v>
      </c>
      <c r="X39">
        <f t="shared" si="24"/>
        <v>0</v>
      </c>
      <c r="AF39">
        <f t="shared" si="14"/>
        <v>0</v>
      </c>
      <c r="AH39">
        <f t="shared" si="15"/>
        <v>0</v>
      </c>
      <c r="AK39">
        <f t="shared" si="16"/>
        <v>0</v>
      </c>
      <c r="AU39">
        <f t="shared" si="17"/>
        <v>0</v>
      </c>
      <c r="AV39">
        <f t="shared" si="18"/>
        <v>0</v>
      </c>
      <c r="AW39" s="54">
        <f t="shared" si="19"/>
        <v>0</v>
      </c>
      <c r="AX39">
        <f t="shared" si="20"/>
        <v>0</v>
      </c>
      <c r="BG39">
        <f t="shared" si="22"/>
        <v>0</v>
      </c>
      <c r="BH39" s="11">
        <f t="shared" si="21"/>
        <v>0</v>
      </c>
    </row>
    <row r="40" spans="1:60" x14ac:dyDescent="0.2">
      <c r="F40">
        <f t="shared" si="6"/>
        <v>0</v>
      </c>
      <c r="G40">
        <f t="shared" si="7"/>
        <v>0</v>
      </c>
      <c r="H40">
        <f t="shared" si="8"/>
        <v>0</v>
      </c>
      <c r="I40" s="54">
        <f t="shared" si="9"/>
        <v>0</v>
      </c>
      <c r="K40">
        <f t="shared" si="10"/>
        <v>0</v>
      </c>
      <c r="L40">
        <f t="shared" si="11"/>
        <v>0</v>
      </c>
      <c r="M40" s="2">
        <f t="shared" si="12"/>
        <v>0</v>
      </c>
      <c r="T40">
        <f t="shared" si="13"/>
        <v>0</v>
      </c>
      <c r="W40">
        <f t="shared" si="23"/>
        <v>0</v>
      </c>
      <c r="X40">
        <f t="shared" si="24"/>
        <v>0</v>
      </c>
      <c r="AF40">
        <f t="shared" si="14"/>
        <v>0</v>
      </c>
      <c r="AH40">
        <f t="shared" si="15"/>
        <v>0</v>
      </c>
      <c r="AK40">
        <f t="shared" si="16"/>
        <v>0</v>
      </c>
      <c r="AU40">
        <f t="shared" si="17"/>
        <v>0</v>
      </c>
      <c r="AV40">
        <f t="shared" si="18"/>
        <v>0</v>
      </c>
      <c r="AW40" s="54">
        <f t="shared" si="19"/>
        <v>0</v>
      </c>
      <c r="AX40">
        <f t="shared" si="20"/>
        <v>0</v>
      </c>
      <c r="BG40">
        <f t="shared" si="22"/>
        <v>0</v>
      </c>
      <c r="BH40" s="11">
        <f t="shared" si="21"/>
        <v>0</v>
      </c>
    </row>
    <row r="41" spans="1:60" x14ac:dyDescent="0.2">
      <c r="F41">
        <f t="shared" si="6"/>
        <v>0</v>
      </c>
      <c r="G41">
        <f t="shared" si="7"/>
        <v>0</v>
      </c>
      <c r="H41">
        <f t="shared" si="8"/>
        <v>0</v>
      </c>
      <c r="I41" s="54">
        <f t="shared" si="9"/>
        <v>0</v>
      </c>
      <c r="K41">
        <f t="shared" si="10"/>
        <v>0</v>
      </c>
      <c r="L41">
        <f t="shared" si="11"/>
        <v>0</v>
      </c>
      <c r="M41" s="2">
        <f t="shared" si="12"/>
        <v>0</v>
      </c>
      <c r="T41">
        <f t="shared" si="13"/>
        <v>0</v>
      </c>
      <c r="W41">
        <f t="shared" si="23"/>
        <v>0</v>
      </c>
      <c r="X41">
        <f t="shared" si="24"/>
        <v>0</v>
      </c>
      <c r="AF41">
        <f t="shared" si="14"/>
        <v>0</v>
      </c>
      <c r="AH41">
        <f t="shared" si="15"/>
        <v>0</v>
      </c>
      <c r="AK41">
        <f t="shared" si="16"/>
        <v>0</v>
      </c>
      <c r="AU41">
        <f t="shared" si="17"/>
        <v>0</v>
      </c>
      <c r="AV41">
        <f t="shared" si="18"/>
        <v>0</v>
      </c>
      <c r="AW41" s="54">
        <f t="shared" si="19"/>
        <v>0</v>
      </c>
      <c r="AX41">
        <f t="shared" si="20"/>
        <v>0</v>
      </c>
      <c r="BG41">
        <f t="shared" si="22"/>
        <v>0</v>
      </c>
      <c r="BH41" s="11">
        <f t="shared" si="21"/>
        <v>0</v>
      </c>
    </row>
    <row r="42" spans="1:60" x14ac:dyDescent="0.2">
      <c r="F42">
        <f t="shared" si="6"/>
        <v>0</v>
      </c>
      <c r="G42">
        <f t="shared" si="7"/>
        <v>0</v>
      </c>
      <c r="H42">
        <f t="shared" si="8"/>
        <v>0</v>
      </c>
      <c r="I42" s="54">
        <f t="shared" si="9"/>
        <v>0</v>
      </c>
      <c r="K42">
        <f t="shared" si="10"/>
        <v>0</v>
      </c>
      <c r="L42">
        <f t="shared" si="11"/>
        <v>0</v>
      </c>
      <c r="M42" s="2">
        <f t="shared" si="12"/>
        <v>0</v>
      </c>
      <c r="T42">
        <f t="shared" si="13"/>
        <v>0</v>
      </c>
      <c r="W42">
        <f t="shared" si="23"/>
        <v>0</v>
      </c>
      <c r="X42">
        <f t="shared" si="24"/>
        <v>0</v>
      </c>
      <c r="AF42">
        <f t="shared" si="14"/>
        <v>0</v>
      </c>
      <c r="AH42">
        <f t="shared" si="15"/>
        <v>0</v>
      </c>
      <c r="AK42">
        <f t="shared" si="16"/>
        <v>0</v>
      </c>
      <c r="AU42">
        <f t="shared" si="17"/>
        <v>0</v>
      </c>
      <c r="AV42">
        <f t="shared" si="18"/>
        <v>0</v>
      </c>
      <c r="AW42" s="54">
        <f t="shared" si="19"/>
        <v>0</v>
      </c>
      <c r="AX42">
        <f t="shared" si="20"/>
        <v>0</v>
      </c>
      <c r="BG42">
        <f t="shared" si="22"/>
        <v>0</v>
      </c>
      <c r="BH42" s="11">
        <f t="shared" si="21"/>
        <v>0</v>
      </c>
    </row>
    <row r="43" spans="1:60" x14ac:dyDescent="0.2">
      <c r="F43">
        <f t="shared" si="6"/>
        <v>0</v>
      </c>
      <c r="G43">
        <f t="shared" si="7"/>
        <v>0</v>
      </c>
      <c r="H43">
        <f t="shared" si="8"/>
        <v>0</v>
      </c>
      <c r="I43" s="54">
        <f t="shared" si="9"/>
        <v>0</v>
      </c>
      <c r="K43">
        <f t="shared" si="10"/>
        <v>0</v>
      </c>
      <c r="L43">
        <f t="shared" si="11"/>
        <v>0</v>
      </c>
      <c r="M43" s="2">
        <f t="shared" si="12"/>
        <v>0</v>
      </c>
      <c r="T43">
        <f t="shared" si="13"/>
        <v>0</v>
      </c>
      <c r="W43">
        <f t="shared" si="23"/>
        <v>0</v>
      </c>
      <c r="X43">
        <f t="shared" si="24"/>
        <v>0</v>
      </c>
      <c r="AF43">
        <f t="shared" si="14"/>
        <v>0</v>
      </c>
      <c r="AH43">
        <f t="shared" si="15"/>
        <v>0</v>
      </c>
      <c r="AK43">
        <f t="shared" si="16"/>
        <v>0</v>
      </c>
      <c r="AU43">
        <f t="shared" si="17"/>
        <v>0</v>
      </c>
      <c r="AV43">
        <f t="shared" si="18"/>
        <v>0</v>
      </c>
      <c r="AW43" s="54">
        <f t="shared" si="19"/>
        <v>0</v>
      </c>
      <c r="AX43">
        <f t="shared" si="20"/>
        <v>0</v>
      </c>
      <c r="BG43">
        <f t="shared" si="22"/>
        <v>0</v>
      </c>
      <c r="BH43" s="11">
        <f t="shared" si="21"/>
        <v>0</v>
      </c>
    </row>
    <row r="44" spans="1:60" x14ac:dyDescent="0.2">
      <c r="F44">
        <f t="shared" si="6"/>
        <v>0</v>
      </c>
      <c r="G44">
        <f t="shared" si="7"/>
        <v>0</v>
      </c>
      <c r="H44">
        <f t="shared" si="8"/>
        <v>0</v>
      </c>
      <c r="I44" s="54">
        <f t="shared" si="9"/>
        <v>0</v>
      </c>
      <c r="K44">
        <f t="shared" si="10"/>
        <v>0</v>
      </c>
      <c r="L44">
        <f t="shared" si="11"/>
        <v>0</v>
      </c>
      <c r="M44" s="2">
        <f t="shared" si="12"/>
        <v>0</v>
      </c>
      <c r="T44">
        <f t="shared" si="13"/>
        <v>0</v>
      </c>
      <c r="W44">
        <f t="shared" si="23"/>
        <v>0</v>
      </c>
      <c r="X44">
        <f t="shared" si="24"/>
        <v>0</v>
      </c>
      <c r="AF44">
        <f t="shared" si="14"/>
        <v>0</v>
      </c>
      <c r="AH44">
        <f t="shared" si="15"/>
        <v>0</v>
      </c>
      <c r="AK44">
        <f t="shared" si="16"/>
        <v>0</v>
      </c>
      <c r="AU44">
        <f t="shared" si="17"/>
        <v>0</v>
      </c>
      <c r="AV44">
        <f t="shared" si="18"/>
        <v>0</v>
      </c>
      <c r="AW44" s="54">
        <f t="shared" si="19"/>
        <v>0</v>
      </c>
      <c r="AX44">
        <f t="shared" si="20"/>
        <v>0</v>
      </c>
      <c r="BG44">
        <f t="shared" si="22"/>
        <v>0</v>
      </c>
      <c r="BH44" s="11">
        <f t="shared" si="21"/>
        <v>0</v>
      </c>
    </row>
    <row r="45" spans="1:60" x14ac:dyDescent="0.2">
      <c r="F45">
        <f t="shared" si="6"/>
        <v>0</v>
      </c>
      <c r="G45">
        <f t="shared" si="7"/>
        <v>0</v>
      </c>
      <c r="H45">
        <f t="shared" si="8"/>
        <v>0</v>
      </c>
      <c r="I45" s="54">
        <f t="shared" si="9"/>
        <v>0</v>
      </c>
      <c r="K45">
        <f t="shared" si="10"/>
        <v>0</v>
      </c>
      <c r="L45">
        <f t="shared" si="11"/>
        <v>0</v>
      </c>
      <c r="M45" s="2">
        <f t="shared" si="12"/>
        <v>0</v>
      </c>
      <c r="T45">
        <f t="shared" si="13"/>
        <v>0</v>
      </c>
      <c r="W45">
        <f t="shared" si="23"/>
        <v>0</v>
      </c>
      <c r="X45">
        <f t="shared" si="24"/>
        <v>0</v>
      </c>
      <c r="AF45">
        <f t="shared" si="14"/>
        <v>0</v>
      </c>
      <c r="AH45">
        <f t="shared" si="15"/>
        <v>0</v>
      </c>
      <c r="AK45">
        <f t="shared" si="16"/>
        <v>0</v>
      </c>
      <c r="AU45">
        <f t="shared" si="17"/>
        <v>0</v>
      </c>
      <c r="AV45">
        <f t="shared" si="18"/>
        <v>0</v>
      </c>
      <c r="AW45" s="54">
        <f t="shared" si="19"/>
        <v>0</v>
      </c>
      <c r="AX45">
        <f t="shared" si="20"/>
        <v>0</v>
      </c>
      <c r="BG45">
        <f t="shared" si="22"/>
        <v>0</v>
      </c>
      <c r="BH45" s="11">
        <f t="shared" si="21"/>
        <v>0</v>
      </c>
    </row>
    <row r="46" spans="1:60" x14ac:dyDescent="0.2">
      <c r="F46">
        <f t="shared" si="6"/>
        <v>0</v>
      </c>
      <c r="G46">
        <f t="shared" si="7"/>
        <v>0</v>
      </c>
      <c r="H46">
        <f t="shared" si="8"/>
        <v>0</v>
      </c>
      <c r="I46" s="54">
        <f t="shared" si="9"/>
        <v>0</v>
      </c>
      <c r="K46">
        <f t="shared" si="10"/>
        <v>0</v>
      </c>
      <c r="L46">
        <f t="shared" si="11"/>
        <v>0</v>
      </c>
      <c r="M46" s="2">
        <f t="shared" si="12"/>
        <v>0</v>
      </c>
      <c r="T46">
        <f t="shared" si="13"/>
        <v>0</v>
      </c>
      <c r="W46">
        <f t="shared" si="23"/>
        <v>0</v>
      </c>
      <c r="X46">
        <f t="shared" si="24"/>
        <v>0</v>
      </c>
      <c r="AF46">
        <f t="shared" si="14"/>
        <v>0</v>
      </c>
      <c r="AH46">
        <f t="shared" si="15"/>
        <v>0</v>
      </c>
      <c r="AK46">
        <f t="shared" si="16"/>
        <v>0</v>
      </c>
      <c r="AU46">
        <f t="shared" si="17"/>
        <v>0</v>
      </c>
      <c r="AV46">
        <f t="shared" si="18"/>
        <v>0</v>
      </c>
      <c r="AW46" s="54">
        <f t="shared" si="19"/>
        <v>0</v>
      </c>
      <c r="AX46">
        <f t="shared" si="20"/>
        <v>0</v>
      </c>
      <c r="BG46">
        <f t="shared" si="22"/>
        <v>0</v>
      </c>
      <c r="BH46" s="11">
        <f t="shared" si="21"/>
        <v>0</v>
      </c>
    </row>
    <row r="47" spans="1:60" x14ac:dyDescent="0.2">
      <c r="F47">
        <f t="shared" si="6"/>
        <v>0</v>
      </c>
      <c r="G47">
        <f t="shared" si="7"/>
        <v>0</v>
      </c>
      <c r="H47">
        <f t="shared" si="8"/>
        <v>0</v>
      </c>
      <c r="I47" s="54">
        <f t="shared" si="9"/>
        <v>0</v>
      </c>
      <c r="K47">
        <f t="shared" si="10"/>
        <v>0</v>
      </c>
      <c r="L47">
        <f t="shared" si="11"/>
        <v>0</v>
      </c>
      <c r="M47" s="2">
        <f t="shared" si="12"/>
        <v>0</v>
      </c>
      <c r="T47">
        <f t="shared" si="13"/>
        <v>0</v>
      </c>
      <c r="W47">
        <f t="shared" si="23"/>
        <v>0</v>
      </c>
      <c r="X47">
        <f t="shared" si="24"/>
        <v>0</v>
      </c>
      <c r="AF47">
        <f t="shared" si="14"/>
        <v>0</v>
      </c>
      <c r="AH47">
        <f t="shared" si="15"/>
        <v>0</v>
      </c>
      <c r="AK47">
        <f t="shared" si="16"/>
        <v>0</v>
      </c>
      <c r="AU47">
        <f t="shared" si="17"/>
        <v>0</v>
      </c>
      <c r="AV47">
        <f t="shared" si="18"/>
        <v>0</v>
      </c>
      <c r="AW47" s="54">
        <f t="shared" si="19"/>
        <v>0</v>
      </c>
      <c r="AX47">
        <f t="shared" si="20"/>
        <v>0</v>
      </c>
      <c r="BG47">
        <f t="shared" si="22"/>
        <v>0</v>
      </c>
      <c r="BH47" s="11">
        <f t="shared" si="21"/>
        <v>0</v>
      </c>
    </row>
    <row r="48" spans="1:60" x14ac:dyDescent="0.2">
      <c r="F48">
        <f t="shared" si="6"/>
        <v>0</v>
      </c>
      <c r="G48">
        <f t="shared" si="7"/>
        <v>0</v>
      </c>
      <c r="H48">
        <f t="shared" si="8"/>
        <v>0</v>
      </c>
      <c r="I48" s="54">
        <f t="shared" si="9"/>
        <v>0</v>
      </c>
      <c r="K48">
        <f t="shared" si="10"/>
        <v>0</v>
      </c>
      <c r="L48">
        <f t="shared" si="11"/>
        <v>0</v>
      </c>
      <c r="M48" s="2">
        <f t="shared" si="12"/>
        <v>0</v>
      </c>
      <c r="T48">
        <f t="shared" si="13"/>
        <v>0</v>
      </c>
      <c r="W48">
        <f t="shared" si="23"/>
        <v>0</v>
      </c>
      <c r="X48">
        <f t="shared" si="24"/>
        <v>0</v>
      </c>
      <c r="AF48">
        <f t="shared" si="14"/>
        <v>0</v>
      </c>
      <c r="AH48">
        <f t="shared" si="15"/>
        <v>0</v>
      </c>
      <c r="AK48">
        <f t="shared" si="16"/>
        <v>0</v>
      </c>
      <c r="AU48">
        <f t="shared" si="17"/>
        <v>0</v>
      </c>
      <c r="AV48">
        <f t="shared" si="18"/>
        <v>0</v>
      </c>
      <c r="AW48" s="54">
        <f t="shared" si="19"/>
        <v>0</v>
      </c>
      <c r="AX48">
        <f t="shared" si="20"/>
        <v>0</v>
      </c>
      <c r="BG48">
        <f t="shared" si="22"/>
        <v>0</v>
      </c>
      <c r="BH48" s="11">
        <f t="shared" si="21"/>
        <v>0</v>
      </c>
    </row>
    <row r="49" spans="6:60" x14ac:dyDescent="0.2">
      <c r="F49">
        <f t="shared" si="6"/>
        <v>0</v>
      </c>
      <c r="G49">
        <f t="shared" si="7"/>
        <v>0</v>
      </c>
      <c r="H49">
        <f t="shared" si="8"/>
        <v>0</v>
      </c>
      <c r="I49" s="54">
        <f t="shared" si="9"/>
        <v>0</v>
      </c>
      <c r="K49">
        <f t="shared" si="10"/>
        <v>0</v>
      </c>
      <c r="L49">
        <f t="shared" si="11"/>
        <v>0</v>
      </c>
      <c r="M49" s="2">
        <f t="shared" si="12"/>
        <v>0</v>
      </c>
      <c r="T49">
        <f t="shared" si="13"/>
        <v>0</v>
      </c>
      <c r="W49">
        <f t="shared" si="23"/>
        <v>0</v>
      </c>
      <c r="X49">
        <f t="shared" si="24"/>
        <v>0</v>
      </c>
      <c r="AF49">
        <f t="shared" si="14"/>
        <v>0</v>
      </c>
      <c r="AH49">
        <f t="shared" si="15"/>
        <v>0</v>
      </c>
      <c r="AK49">
        <f t="shared" si="16"/>
        <v>0</v>
      </c>
      <c r="AU49">
        <f t="shared" si="17"/>
        <v>0</v>
      </c>
      <c r="AV49">
        <f t="shared" si="18"/>
        <v>0</v>
      </c>
      <c r="AW49" s="54">
        <f t="shared" si="19"/>
        <v>0</v>
      </c>
      <c r="AX49">
        <f t="shared" si="20"/>
        <v>0</v>
      </c>
      <c r="BG49">
        <f t="shared" si="22"/>
        <v>0</v>
      </c>
      <c r="BH49" s="11">
        <f t="shared" si="21"/>
        <v>0</v>
      </c>
    </row>
    <row r="50" spans="6:60" x14ac:dyDescent="0.2">
      <c r="F50">
        <f t="shared" si="6"/>
        <v>0</v>
      </c>
      <c r="G50">
        <f t="shared" si="7"/>
        <v>0</v>
      </c>
      <c r="H50">
        <f t="shared" si="8"/>
        <v>0</v>
      </c>
      <c r="I50" s="54">
        <f t="shared" si="9"/>
        <v>0</v>
      </c>
      <c r="K50">
        <f t="shared" si="10"/>
        <v>0</v>
      </c>
      <c r="L50">
        <f t="shared" si="11"/>
        <v>0</v>
      </c>
      <c r="M50" s="2">
        <f t="shared" si="12"/>
        <v>0</v>
      </c>
      <c r="T50">
        <f t="shared" si="13"/>
        <v>0</v>
      </c>
      <c r="W50">
        <f t="shared" si="23"/>
        <v>0</v>
      </c>
      <c r="X50">
        <f t="shared" si="24"/>
        <v>0</v>
      </c>
      <c r="AF50">
        <f t="shared" si="14"/>
        <v>0</v>
      </c>
      <c r="AH50">
        <f t="shared" si="15"/>
        <v>0</v>
      </c>
      <c r="AK50">
        <f t="shared" si="16"/>
        <v>0</v>
      </c>
      <c r="AU50">
        <f t="shared" si="17"/>
        <v>0</v>
      </c>
      <c r="AV50">
        <f t="shared" si="18"/>
        <v>0</v>
      </c>
      <c r="AW50" s="54">
        <f t="shared" si="19"/>
        <v>0</v>
      </c>
      <c r="AX50">
        <f t="shared" si="20"/>
        <v>0</v>
      </c>
      <c r="BG50">
        <f t="shared" si="22"/>
        <v>0</v>
      </c>
      <c r="BH50" s="11">
        <f t="shared" si="21"/>
        <v>0</v>
      </c>
    </row>
    <row r="51" spans="6:60" x14ac:dyDescent="0.2">
      <c r="F51">
        <f t="shared" si="6"/>
        <v>0</v>
      </c>
      <c r="G51">
        <f t="shared" si="7"/>
        <v>0</v>
      </c>
      <c r="H51">
        <f t="shared" si="8"/>
        <v>0</v>
      </c>
      <c r="I51" s="54">
        <f t="shared" si="9"/>
        <v>0</v>
      </c>
      <c r="K51">
        <f t="shared" si="10"/>
        <v>0</v>
      </c>
      <c r="L51">
        <f t="shared" si="11"/>
        <v>0</v>
      </c>
      <c r="M51" s="2">
        <f t="shared" si="12"/>
        <v>0</v>
      </c>
      <c r="T51">
        <f t="shared" si="13"/>
        <v>0</v>
      </c>
      <c r="W51">
        <f t="shared" si="23"/>
        <v>0</v>
      </c>
      <c r="X51">
        <f t="shared" si="24"/>
        <v>0</v>
      </c>
      <c r="AF51">
        <f t="shared" si="14"/>
        <v>0</v>
      </c>
      <c r="AH51">
        <f t="shared" si="15"/>
        <v>0</v>
      </c>
      <c r="AK51">
        <f t="shared" si="16"/>
        <v>0</v>
      </c>
      <c r="AU51">
        <f t="shared" si="17"/>
        <v>0</v>
      </c>
      <c r="AV51">
        <f t="shared" si="18"/>
        <v>0</v>
      </c>
      <c r="AW51" s="54">
        <f t="shared" si="19"/>
        <v>0</v>
      </c>
      <c r="AX51">
        <f t="shared" si="20"/>
        <v>0</v>
      </c>
      <c r="BG51">
        <f t="shared" si="22"/>
        <v>0</v>
      </c>
      <c r="BH51" s="11">
        <f t="shared" si="21"/>
        <v>0</v>
      </c>
    </row>
    <row r="52" spans="6:60" x14ac:dyDescent="0.2">
      <c r="F52">
        <f t="shared" si="6"/>
        <v>0</v>
      </c>
      <c r="G52">
        <f t="shared" si="7"/>
        <v>0</v>
      </c>
      <c r="H52">
        <f t="shared" si="8"/>
        <v>0</v>
      </c>
      <c r="I52" s="54">
        <f t="shared" si="9"/>
        <v>0</v>
      </c>
      <c r="K52">
        <f t="shared" si="10"/>
        <v>0</v>
      </c>
      <c r="L52">
        <f t="shared" si="11"/>
        <v>0</v>
      </c>
      <c r="M52" s="2">
        <f t="shared" si="12"/>
        <v>0</v>
      </c>
      <c r="T52">
        <f t="shared" si="13"/>
        <v>0</v>
      </c>
      <c r="W52">
        <f t="shared" si="23"/>
        <v>0</v>
      </c>
      <c r="X52">
        <f t="shared" si="24"/>
        <v>0</v>
      </c>
      <c r="AF52">
        <f t="shared" si="14"/>
        <v>0</v>
      </c>
      <c r="AH52">
        <f t="shared" si="15"/>
        <v>0</v>
      </c>
      <c r="AK52">
        <f t="shared" si="16"/>
        <v>0</v>
      </c>
      <c r="AU52">
        <f t="shared" si="17"/>
        <v>0</v>
      </c>
      <c r="AV52">
        <f t="shared" si="18"/>
        <v>0</v>
      </c>
      <c r="AW52" s="54">
        <f t="shared" si="19"/>
        <v>0</v>
      </c>
      <c r="AX52">
        <f t="shared" si="20"/>
        <v>0</v>
      </c>
      <c r="BG52">
        <f t="shared" si="22"/>
        <v>0</v>
      </c>
      <c r="BH52" s="11">
        <f t="shared" si="21"/>
        <v>0</v>
      </c>
    </row>
    <row r="53" spans="6:60" x14ac:dyDescent="0.2">
      <c r="F53">
        <f t="shared" si="6"/>
        <v>0</v>
      </c>
      <c r="G53">
        <f t="shared" si="7"/>
        <v>0</v>
      </c>
      <c r="H53">
        <f t="shared" si="8"/>
        <v>0</v>
      </c>
      <c r="I53" s="54">
        <f t="shared" si="9"/>
        <v>0</v>
      </c>
      <c r="K53">
        <f t="shared" si="10"/>
        <v>0</v>
      </c>
      <c r="L53">
        <f t="shared" si="11"/>
        <v>0</v>
      </c>
      <c r="M53" s="2">
        <f t="shared" si="12"/>
        <v>0</v>
      </c>
      <c r="T53">
        <f t="shared" si="13"/>
        <v>0</v>
      </c>
      <c r="W53">
        <f t="shared" si="23"/>
        <v>0</v>
      </c>
      <c r="X53">
        <f t="shared" si="24"/>
        <v>0</v>
      </c>
      <c r="AF53">
        <f t="shared" si="14"/>
        <v>0</v>
      </c>
      <c r="AH53">
        <f t="shared" si="15"/>
        <v>0</v>
      </c>
      <c r="AK53">
        <f t="shared" si="16"/>
        <v>0</v>
      </c>
      <c r="AU53">
        <f t="shared" si="17"/>
        <v>0</v>
      </c>
      <c r="AV53">
        <f t="shared" si="18"/>
        <v>0</v>
      </c>
      <c r="AW53" s="54">
        <f t="shared" si="19"/>
        <v>0</v>
      </c>
      <c r="AX53">
        <f t="shared" si="20"/>
        <v>0</v>
      </c>
      <c r="BG53">
        <f t="shared" si="22"/>
        <v>0</v>
      </c>
      <c r="BH53" s="11">
        <f t="shared" si="21"/>
        <v>0</v>
      </c>
    </row>
    <row r="54" spans="6:60" x14ac:dyDescent="0.2">
      <c r="F54">
        <f t="shared" si="6"/>
        <v>0</v>
      </c>
      <c r="G54">
        <f t="shared" si="7"/>
        <v>0</v>
      </c>
      <c r="H54">
        <f t="shared" si="8"/>
        <v>0</v>
      </c>
      <c r="I54" s="54">
        <f t="shared" si="9"/>
        <v>0</v>
      </c>
      <c r="K54">
        <f t="shared" si="10"/>
        <v>0</v>
      </c>
      <c r="L54">
        <f t="shared" si="11"/>
        <v>0</v>
      </c>
      <c r="M54" s="2">
        <f t="shared" si="12"/>
        <v>0</v>
      </c>
      <c r="T54">
        <f t="shared" si="13"/>
        <v>0</v>
      </c>
      <c r="W54">
        <f t="shared" si="23"/>
        <v>0</v>
      </c>
      <c r="X54">
        <f t="shared" si="24"/>
        <v>0</v>
      </c>
      <c r="AF54">
        <f t="shared" si="14"/>
        <v>0</v>
      </c>
      <c r="AH54">
        <f t="shared" si="15"/>
        <v>0</v>
      </c>
      <c r="AK54">
        <f t="shared" si="16"/>
        <v>0</v>
      </c>
      <c r="AU54">
        <f t="shared" si="17"/>
        <v>0</v>
      </c>
      <c r="AV54">
        <f t="shared" si="18"/>
        <v>0</v>
      </c>
      <c r="AW54" s="54">
        <f t="shared" si="19"/>
        <v>0</v>
      </c>
      <c r="AX54">
        <f t="shared" si="20"/>
        <v>0</v>
      </c>
      <c r="BG54">
        <f t="shared" si="22"/>
        <v>0</v>
      </c>
      <c r="BH54" s="11">
        <f t="shared" si="21"/>
        <v>0</v>
      </c>
    </row>
    <row r="55" spans="6:60" x14ac:dyDescent="0.2">
      <c r="F55">
        <f t="shared" si="6"/>
        <v>0</v>
      </c>
      <c r="G55">
        <f t="shared" si="7"/>
        <v>0</v>
      </c>
      <c r="H55">
        <f t="shared" si="8"/>
        <v>0</v>
      </c>
      <c r="I55" s="54">
        <f t="shared" si="9"/>
        <v>0</v>
      </c>
      <c r="K55">
        <f t="shared" si="10"/>
        <v>0</v>
      </c>
      <c r="L55">
        <f t="shared" si="11"/>
        <v>0</v>
      </c>
      <c r="M55" s="2">
        <f t="shared" si="12"/>
        <v>0</v>
      </c>
      <c r="T55">
        <f t="shared" si="13"/>
        <v>0</v>
      </c>
      <c r="W55">
        <f t="shared" si="23"/>
        <v>0</v>
      </c>
      <c r="X55">
        <f t="shared" si="24"/>
        <v>0</v>
      </c>
      <c r="AF55">
        <f t="shared" si="14"/>
        <v>0</v>
      </c>
      <c r="AH55">
        <f t="shared" si="15"/>
        <v>0</v>
      </c>
      <c r="AK55">
        <f t="shared" si="16"/>
        <v>0</v>
      </c>
      <c r="AU55">
        <f t="shared" si="17"/>
        <v>0</v>
      </c>
      <c r="AV55">
        <f t="shared" si="18"/>
        <v>0</v>
      </c>
      <c r="AW55" s="54">
        <f t="shared" si="19"/>
        <v>0</v>
      </c>
      <c r="AX55">
        <f t="shared" si="20"/>
        <v>0</v>
      </c>
      <c r="BG55">
        <f t="shared" si="22"/>
        <v>0</v>
      </c>
      <c r="BH55" s="11">
        <f t="shared" si="21"/>
        <v>0</v>
      </c>
    </row>
    <row r="56" spans="6:60" x14ac:dyDescent="0.2">
      <c r="F56">
        <f t="shared" si="6"/>
        <v>0</v>
      </c>
      <c r="G56">
        <f t="shared" si="7"/>
        <v>0</v>
      </c>
      <c r="H56">
        <f t="shared" si="8"/>
        <v>0</v>
      </c>
      <c r="I56" s="54">
        <f t="shared" si="9"/>
        <v>0</v>
      </c>
      <c r="K56">
        <f t="shared" si="10"/>
        <v>0</v>
      </c>
      <c r="L56">
        <f t="shared" si="11"/>
        <v>0</v>
      </c>
      <c r="M56" s="2">
        <f t="shared" si="12"/>
        <v>0</v>
      </c>
      <c r="T56">
        <f t="shared" si="13"/>
        <v>0</v>
      </c>
      <c r="W56">
        <f t="shared" si="23"/>
        <v>0</v>
      </c>
      <c r="X56">
        <f t="shared" si="24"/>
        <v>0</v>
      </c>
      <c r="AF56">
        <f t="shared" si="14"/>
        <v>0</v>
      </c>
      <c r="AH56">
        <f t="shared" si="15"/>
        <v>0</v>
      </c>
      <c r="AK56">
        <f t="shared" si="16"/>
        <v>0</v>
      </c>
      <c r="AU56">
        <f t="shared" si="17"/>
        <v>0</v>
      </c>
      <c r="AV56">
        <f t="shared" si="18"/>
        <v>0</v>
      </c>
      <c r="AW56" s="54">
        <f t="shared" si="19"/>
        <v>0</v>
      </c>
      <c r="AX56">
        <f t="shared" si="20"/>
        <v>0</v>
      </c>
      <c r="BG56">
        <f t="shared" si="22"/>
        <v>0</v>
      </c>
      <c r="BH56" s="11">
        <f t="shared" si="21"/>
        <v>0</v>
      </c>
    </row>
    <row r="57" spans="6:60" x14ac:dyDescent="0.2">
      <c r="F57">
        <f t="shared" si="6"/>
        <v>0</v>
      </c>
      <c r="G57">
        <f t="shared" si="7"/>
        <v>0</v>
      </c>
      <c r="H57">
        <f t="shared" si="8"/>
        <v>0</v>
      </c>
      <c r="I57" s="54">
        <f t="shared" si="9"/>
        <v>0</v>
      </c>
      <c r="K57">
        <f t="shared" si="10"/>
        <v>0</v>
      </c>
      <c r="L57">
        <f t="shared" si="11"/>
        <v>0</v>
      </c>
      <c r="M57" s="2">
        <f t="shared" si="12"/>
        <v>0</v>
      </c>
      <c r="T57">
        <f t="shared" si="13"/>
        <v>0</v>
      </c>
      <c r="W57">
        <f t="shared" si="23"/>
        <v>0</v>
      </c>
      <c r="X57">
        <f t="shared" si="24"/>
        <v>0</v>
      </c>
      <c r="AF57">
        <f t="shared" si="14"/>
        <v>0</v>
      </c>
      <c r="AH57">
        <f t="shared" si="15"/>
        <v>0</v>
      </c>
      <c r="AK57">
        <f t="shared" si="16"/>
        <v>0</v>
      </c>
      <c r="AU57">
        <f t="shared" si="17"/>
        <v>0</v>
      </c>
      <c r="AV57">
        <f t="shared" si="18"/>
        <v>0</v>
      </c>
      <c r="AW57" s="54">
        <f t="shared" si="19"/>
        <v>0</v>
      </c>
      <c r="AX57">
        <f t="shared" si="20"/>
        <v>0</v>
      </c>
      <c r="BG57">
        <f t="shared" si="22"/>
        <v>0</v>
      </c>
      <c r="BH57" s="11">
        <f t="shared" si="21"/>
        <v>0</v>
      </c>
    </row>
    <row r="58" spans="6:60" x14ac:dyDescent="0.2">
      <c r="F58">
        <f t="shared" si="6"/>
        <v>0</v>
      </c>
      <c r="G58">
        <f t="shared" si="7"/>
        <v>0</v>
      </c>
      <c r="H58">
        <f t="shared" si="8"/>
        <v>0</v>
      </c>
      <c r="I58" s="54">
        <f t="shared" si="9"/>
        <v>0</v>
      </c>
      <c r="K58">
        <f t="shared" si="10"/>
        <v>0</v>
      </c>
      <c r="L58">
        <f t="shared" si="11"/>
        <v>0</v>
      </c>
      <c r="M58" s="2">
        <f t="shared" si="12"/>
        <v>0</v>
      </c>
      <c r="T58">
        <f t="shared" si="13"/>
        <v>0</v>
      </c>
      <c r="W58">
        <f t="shared" si="23"/>
        <v>0</v>
      </c>
      <c r="X58">
        <f t="shared" si="24"/>
        <v>0</v>
      </c>
      <c r="AF58">
        <f t="shared" si="14"/>
        <v>0</v>
      </c>
      <c r="AH58">
        <f t="shared" si="15"/>
        <v>0</v>
      </c>
      <c r="AK58">
        <f t="shared" si="16"/>
        <v>0</v>
      </c>
      <c r="AU58">
        <f t="shared" si="17"/>
        <v>0</v>
      </c>
      <c r="AV58">
        <f t="shared" si="18"/>
        <v>0</v>
      </c>
      <c r="AW58" s="54">
        <f t="shared" si="19"/>
        <v>0</v>
      </c>
      <c r="AX58">
        <f t="shared" si="20"/>
        <v>0</v>
      </c>
      <c r="BG58">
        <f t="shared" si="22"/>
        <v>0</v>
      </c>
      <c r="BH58" s="11">
        <f t="shared" si="21"/>
        <v>0</v>
      </c>
    </row>
    <row r="59" spans="6:60" x14ac:dyDescent="0.2">
      <c r="F59">
        <f t="shared" si="6"/>
        <v>0</v>
      </c>
      <c r="G59">
        <f t="shared" si="7"/>
        <v>0</v>
      </c>
      <c r="H59">
        <f t="shared" si="8"/>
        <v>0</v>
      </c>
      <c r="I59" s="54">
        <f t="shared" si="9"/>
        <v>0</v>
      </c>
      <c r="K59">
        <f t="shared" si="10"/>
        <v>0</v>
      </c>
      <c r="L59">
        <f t="shared" si="11"/>
        <v>0</v>
      </c>
      <c r="M59" s="2">
        <f t="shared" si="12"/>
        <v>0</v>
      </c>
      <c r="T59">
        <f t="shared" si="13"/>
        <v>0</v>
      </c>
      <c r="W59">
        <f t="shared" si="23"/>
        <v>0</v>
      </c>
      <c r="X59">
        <f t="shared" si="24"/>
        <v>0</v>
      </c>
      <c r="AF59">
        <f t="shared" si="14"/>
        <v>0</v>
      </c>
      <c r="AH59">
        <f t="shared" si="15"/>
        <v>0</v>
      </c>
      <c r="AK59">
        <f t="shared" si="16"/>
        <v>0</v>
      </c>
      <c r="AU59">
        <f t="shared" si="17"/>
        <v>0</v>
      </c>
      <c r="AV59">
        <f t="shared" si="18"/>
        <v>0</v>
      </c>
      <c r="AW59" s="54">
        <f t="shared" si="19"/>
        <v>0</v>
      </c>
      <c r="AX59">
        <f t="shared" si="20"/>
        <v>0</v>
      </c>
      <c r="BG59">
        <f t="shared" si="22"/>
        <v>0</v>
      </c>
      <c r="BH59" s="11">
        <f t="shared" si="21"/>
        <v>0</v>
      </c>
    </row>
    <row r="60" spans="6:60" x14ac:dyDescent="0.2">
      <c r="F60">
        <f t="shared" si="6"/>
        <v>0</v>
      </c>
      <c r="G60">
        <f t="shared" si="7"/>
        <v>0</v>
      </c>
      <c r="H60">
        <f t="shared" si="8"/>
        <v>0</v>
      </c>
      <c r="I60" s="54">
        <f t="shared" si="9"/>
        <v>0</v>
      </c>
      <c r="K60">
        <f t="shared" si="10"/>
        <v>0</v>
      </c>
      <c r="L60">
        <f t="shared" si="11"/>
        <v>0</v>
      </c>
      <c r="M60" s="2">
        <f t="shared" si="12"/>
        <v>0</v>
      </c>
      <c r="T60">
        <f t="shared" si="13"/>
        <v>0</v>
      </c>
      <c r="W60">
        <f t="shared" si="23"/>
        <v>0</v>
      </c>
      <c r="X60">
        <f t="shared" si="24"/>
        <v>0</v>
      </c>
      <c r="AF60">
        <f t="shared" si="14"/>
        <v>0</v>
      </c>
      <c r="AH60">
        <f t="shared" si="15"/>
        <v>0</v>
      </c>
      <c r="AK60">
        <f t="shared" si="16"/>
        <v>0</v>
      </c>
      <c r="AU60">
        <f t="shared" si="17"/>
        <v>0</v>
      </c>
      <c r="AV60">
        <f t="shared" si="18"/>
        <v>0</v>
      </c>
      <c r="AW60" s="54">
        <f t="shared" si="19"/>
        <v>0</v>
      </c>
      <c r="AX60">
        <f t="shared" si="20"/>
        <v>0</v>
      </c>
      <c r="BG60">
        <f t="shared" si="22"/>
        <v>0</v>
      </c>
      <c r="BH60" s="11">
        <f t="shared" si="21"/>
        <v>0</v>
      </c>
    </row>
    <row r="61" spans="6:60" x14ac:dyDescent="0.2">
      <c r="F61">
        <f t="shared" si="6"/>
        <v>0</v>
      </c>
      <c r="G61">
        <f t="shared" si="7"/>
        <v>0</v>
      </c>
      <c r="H61">
        <f t="shared" si="8"/>
        <v>0</v>
      </c>
      <c r="I61" s="54">
        <f t="shared" si="9"/>
        <v>0</v>
      </c>
      <c r="K61">
        <f t="shared" si="10"/>
        <v>0</v>
      </c>
      <c r="L61">
        <f t="shared" si="11"/>
        <v>0</v>
      </c>
      <c r="M61" s="2">
        <f t="shared" si="12"/>
        <v>0</v>
      </c>
      <c r="T61">
        <f t="shared" si="13"/>
        <v>0</v>
      </c>
      <c r="W61">
        <f t="shared" si="23"/>
        <v>0</v>
      </c>
      <c r="X61">
        <f t="shared" si="24"/>
        <v>0</v>
      </c>
      <c r="AF61">
        <f t="shared" si="14"/>
        <v>0</v>
      </c>
      <c r="AH61">
        <f t="shared" si="15"/>
        <v>0</v>
      </c>
      <c r="AK61">
        <f t="shared" si="16"/>
        <v>0</v>
      </c>
      <c r="AU61">
        <f t="shared" si="17"/>
        <v>0</v>
      </c>
      <c r="AV61">
        <f t="shared" si="18"/>
        <v>0</v>
      </c>
      <c r="AW61" s="54">
        <f t="shared" si="19"/>
        <v>0</v>
      </c>
      <c r="AX61">
        <f t="shared" si="20"/>
        <v>0</v>
      </c>
      <c r="BG61">
        <f t="shared" si="22"/>
        <v>0</v>
      </c>
      <c r="BH61" s="11">
        <f t="shared" si="21"/>
        <v>0</v>
      </c>
    </row>
    <row r="62" spans="6:60" x14ac:dyDescent="0.2">
      <c r="F62">
        <f t="shared" si="6"/>
        <v>0</v>
      </c>
      <c r="G62">
        <f t="shared" si="7"/>
        <v>0</v>
      </c>
      <c r="H62">
        <f t="shared" si="8"/>
        <v>0</v>
      </c>
      <c r="I62" s="54">
        <f t="shared" si="9"/>
        <v>0</v>
      </c>
      <c r="K62">
        <f t="shared" si="10"/>
        <v>0</v>
      </c>
      <c r="L62">
        <f t="shared" si="11"/>
        <v>0</v>
      </c>
      <c r="M62" s="2">
        <f t="shared" si="12"/>
        <v>0</v>
      </c>
      <c r="T62">
        <f t="shared" si="13"/>
        <v>0</v>
      </c>
      <c r="W62">
        <f t="shared" si="23"/>
        <v>0</v>
      </c>
      <c r="X62">
        <f t="shared" si="24"/>
        <v>0</v>
      </c>
      <c r="AF62">
        <f t="shared" si="14"/>
        <v>0</v>
      </c>
      <c r="AH62">
        <f t="shared" si="15"/>
        <v>0</v>
      </c>
      <c r="AK62">
        <f t="shared" si="16"/>
        <v>0</v>
      </c>
      <c r="AU62">
        <f t="shared" si="17"/>
        <v>0</v>
      </c>
      <c r="AV62">
        <f t="shared" si="18"/>
        <v>0</v>
      </c>
      <c r="AW62" s="54">
        <f t="shared" si="19"/>
        <v>0</v>
      </c>
      <c r="AX62">
        <f t="shared" si="20"/>
        <v>0</v>
      </c>
      <c r="BG62">
        <f t="shared" si="22"/>
        <v>0</v>
      </c>
      <c r="BH62" s="11">
        <f t="shared" si="21"/>
        <v>0</v>
      </c>
    </row>
    <row r="63" spans="6:60" x14ac:dyDescent="0.2">
      <c r="F63">
        <f t="shared" si="6"/>
        <v>0</v>
      </c>
      <c r="G63">
        <f t="shared" si="7"/>
        <v>0</v>
      </c>
      <c r="H63">
        <f t="shared" si="8"/>
        <v>0</v>
      </c>
      <c r="I63" s="54">
        <f t="shared" si="9"/>
        <v>0</v>
      </c>
      <c r="K63">
        <f t="shared" si="10"/>
        <v>0</v>
      </c>
      <c r="L63">
        <f t="shared" si="11"/>
        <v>0</v>
      </c>
      <c r="M63" s="2">
        <f t="shared" si="12"/>
        <v>0</v>
      </c>
      <c r="T63">
        <f t="shared" si="13"/>
        <v>0</v>
      </c>
      <c r="W63">
        <f t="shared" si="23"/>
        <v>0</v>
      </c>
      <c r="X63">
        <f t="shared" si="24"/>
        <v>0</v>
      </c>
      <c r="AF63">
        <f t="shared" si="14"/>
        <v>0</v>
      </c>
      <c r="AH63">
        <f t="shared" si="15"/>
        <v>0</v>
      </c>
      <c r="AK63">
        <f t="shared" si="16"/>
        <v>0</v>
      </c>
      <c r="AU63">
        <f t="shared" si="17"/>
        <v>0</v>
      </c>
      <c r="AV63">
        <f t="shared" si="18"/>
        <v>0</v>
      </c>
      <c r="AW63" s="54">
        <f t="shared" si="19"/>
        <v>0</v>
      </c>
      <c r="AX63">
        <f t="shared" si="20"/>
        <v>0</v>
      </c>
      <c r="BG63">
        <f t="shared" si="22"/>
        <v>0</v>
      </c>
      <c r="BH63" s="11">
        <f t="shared" si="21"/>
        <v>0</v>
      </c>
    </row>
    <row r="64" spans="6:60" x14ac:dyDescent="0.2">
      <c r="F64">
        <f t="shared" si="6"/>
        <v>0</v>
      </c>
      <c r="G64">
        <f t="shared" si="7"/>
        <v>0</v>
      </c>
      <c r="H64">
        <f t="shared" si="8"/>
        <v>0</v>
      </c>
      <c r="I64" s="54">
        <f t="shared" si="9"/>
        <v>0</v>
      </c>
      <c r="K64">
        <f t="shared" si="10"/>
        <v>0</v>
      </c>
      <c r="L64">
        <f t="shared" si="11"/>
        <v>0</v>
      </c>
      <c r="M64" s="2">
        <f t="shared" si="12"/>
        <v>0</v>
      </c>
      <c r="T64">
        <f t="shared" si="13"/>
        <v>0</v>
      </c>
      <c r="W64">
        <f t="shared" si="23"/>
        <v>0</v>
      </c>
      <c r="X64">
        <f t="shared" si="24"/>
        <v>0</v>
      </c>
      <c r="AF64">
        <f t="shared" si="14"/>
        <v>0</v>
      </c>
      <c r="AH64">
        <f t="shared" si="15"/>
        <v>0</v>
      </c>
      <c r="AK64">
        <f t="shared" si="16"/>
        <v>0</v>
      </c>
      <c r="AU64">
        <f t="shared" si="17"/>
        <v>0</v>
      </c>
      <c r="AV64">
        <f t="shared" si="18"/>
        <v>0</v>
      </c>
      <c r="AW64" s="54">
        <f t="shared" si="19"/>
        <v>0</v>
      </c>
      <c r="AX64">
        <f t="shared" si="20"/>
        <v>0</v>
      </c>
      <c r="BG64">
        <f t="shared" si="22"/>
        <v>0</v>
      </c>
      <c r="BH64" s="11">
        <f t="shared" si="21"/>
        <v>0</v>
      </c>
    </row>
    <row r="65" spans="6:60" x14ac:dyDescent="0.2">
      <c r="F65">
        <f t="shared" si="6"/>
        <v>0</v>
      </c>
      <c r="G65">
        <f t="shared" si="7"/>
        <v>0</v>
      </c>
      <c r="H65">
        <f t="shared" si="8"/>
        <v>0</v>
      </c>
      <c r="I65" s="54">
        <f t="shared" si="9"/>
        <v>0</v>
      </c>
      <c r="K65">
        <f t="shared" si="10"/>
        <v>0</v>
      </c>
      <c r="L65">
        <f t="shared" si="11"/>
        <v>0</v>
      </c>
      <c r="M65" s="2">
        <f t="shared" si="12"/>
        <v>0</v>
      </c>
      <c r="T65">
        <f t="shared" si="13"/>
        <v>0</v>
      </c>
      <c r="W65">
        <f t="shared" si="23"/>
        <v>0</v>
      </c>
      <c r="X65">
        <f t="shared" si="24"/>
        <v>0</v>
      </c>
      <c r="AF65">
        <f t="shared" si="14"/>
        <v>0</v>
      </c>
      <c r="AH65">
        <f t="shared" si="15"/>
        <v>0</v>
      </c>
      <c r="AK65">
        <f t="shared" si="16"/>
        <v>0</v>
      </c>
      <c r="AU65">
        <f t="shared" si="17"/>
        <v>0</v>
      </c>
      <c r="AV65">
        <f t="shared" si="18"/>
        <v>0</v>
      </c>
      <c r="AW65" s="54">
        <f t="shared" si="19"/>
        <v>0</v>
      </c>
      <c r="AX65">
        <f t="shared" si="20"/>
        <v>0</v>
      </c>
      <c r="BG65">
        <f t="shared" si="22"/>
        <v>0</v>
      </c>
      <c r="BH65" s="11">
        <f t="shared" si="21"/>
        <v>0</v>
      </c>
    </row>
    <row r="66" spans="6:60" x14ac:dyDescent="0.2">
      <c r="F66">
        <f t="shared" si="6"/>
        <v>0</v>
      </c>
      <c r="G66">
        <f t="shared" si="7"/>
        <v>0</v>
      </c>
      <c r="H66">
        <f t="shared" si="8"/>
        <v>0</v>
      </c>
      <c r="I66" s="54">
        <f t="shared" si="9"/>
        <v>0</v>
      </c>
      <c r="K66">
        <f t="shared" si="10"/>
        <v>0</v>
      </c>
      <c r="L66">
        <f t="shared" si="11"/>
        <v>0</v>
      </c>
      <c r="M66" s="2">
        <f t="shared" si="12"/>
        <v>0</v>
      </c>
      <c r="T66">
        <f t="shared" si="13"/>
        <v>0</v>
      </c>
      <c r="W66">
        <f t="shared" si="23"/>
        <v>0</v>
      </c>
      <c r="X66">
        <f t="shared" si="24"/>
        <v>0</v>
      </c>
      <c r="AF66">
        <f t="shared" si="14"/>
        <v>0</v>
      </c>
      <c r="AH66">
        <f t="shared" si="15"/>
        <v>0</v>
      </c>
      <c r="AK66">
        <f t="shared" si="16"/>
        <v>0</v>
      </c>
      <c r="AU66">
        <f t="shared" si="17"/>
        <v>0</v>
      </c>
      <c r="AV66">
        <f t="shared" si="18"/>
        <v>0</v>
      </c>
      <c r="AW66" s="54">
        <f t="shared" si="19"/>
        <v>0</v>
      </c>
      <c r="AX66">
        <f t="shared" si="20"/>
        <v>0</v>
      </c>
      <c r="BG66">
        <f t="shared" si="22"/>
        <v>0</v>
      </c>
      <c r="BH66" s="11">
        <f t="shared" si="21"/>
        <v>0</v>
      </c>
    </row>
    <row r="67" spans="6:60" x14ac:dyDescent="0.2">
      <c r="F67">
        <f t="shared" si="6"/>
        <v>0</v>
      </c>
      <c r="G67">
        <f t="shared" si="7"/>
        <v>0</v>
      </c>
      <c r="H67">
        <f t="shared" si="8"/>
        <v>0</v>
      </c>
      <c r="I67" s="54">
        <f t="shared" si="9"/>
        <v>0</v>
      </c>
      <c r="K67">
        <f t="shared" si="10"/>
        <v>0</v>
      </c>
      <c r="L67">
        <f t="shared" si="11"/>
        <v>0</v>
      </c>
      <c r="M67" s="2">
        <f t="shared" si="12"/>
        <v>0</v>
      </c>
      <c r="T67">
        <f t="shared" si="13"/>
        <v>0</v>
      </c>
      <c r="W67">
        <f t="shared" si="23"/>
        <v>0</v>
      </c>
      <c r="X67">
        <f t="shared" si="24"/>
        <v>0</v>
      </c>
      <c r="AF67">
        <f t="shared" si="14"/>
        <v>0</v>
      </c>
      <c r="AH67">
        <f t="shared" si="15"/>
        <v>0</v>
      </c>
      <c r="AK67">
        <f t="shared" si="16"/>
        <v>0</v>
      </c>
      <c r="AU67">
        <f t="shared" si="17"/>
        <v>0</v>
      </c>
      <c r="AV67">
        <f t="shared" si="18"/>
        <v>0</v>
      </c>
      <c r="AW67" s="54">
        <f t="shared" si="19"/>
        <v>0</v>
      </c>
      <c r="AX67">
        <f t="shared" si="20"/>
        <v>0</v>
      </c>
      <c r="BG67">
        <f t="shared" si="22"/>
        <v>0</v>
      </c>
      <c r="BH67" s="11">
        <f t="shared" si="21"/>
        <v>0</v>
      </c>
    </row>
    <row r="68" spans="6:60" x14ac:dyDescent="0.2">
      <c r="F68">
        <f t="shared" ref="F68:F102" si="25">IF(B68="",0,(LEN(B68)-LEN(SUBSTITUTE(B68,". ","."))+1))</f>
        <v>0</v>
      </c>
      <c r="G68">
        <f t="shared" ref="G68:G102" si="26">IF(B68="",0,LEN(B68)-LEN(SUBSTITUTE(B68," ",""))+1)</f>
        <v>0</v>
      </c>
      <c r="H68">
        <f t="shared" ref="H68:H102" si="27">IF(F68=0,0,G68/F68)</f>
        <v>0</v>
      </c>
      <c r="I68" s="54">
        <f t="shared" si="9"/>
        <v>0</v>
      </c>
      <c r="K68">
        <f t="shared" ref="K68:K102" si="28">IF(G68=0,0,J68/G68)</f>
        <v>0</v>
      </c>
      <c r="L68">
        <f t="shared" si="11"/>
        <v>0</v>
      </c>
      <c r="M68" s="2">
        <f t="shared" ref="M68:M102" si="29">IF(G68=0,0,L68/G68)</f>
        <v>0</v>
      </c>
      <c r="T68">
        <f t="shared" ref="T68:T102" si="30">QUOTIENT((Q68+R68+S68),3)</f>
        <v>0</v>
      </c>
      <c r="W68">
        <f t="shared" ref="W68:W102" si="31">QUOTIENT((P68+T68),2)</f>
        <v>0</v>
      </c>
      <c r="X68">
        <f t="shared" ref="X68:X102" si="32">IF(U68=1,1,IF(V68=1,1,0))</f>
        <v>0</v>
      </c>
      <c r="AF68">
        <f t="shared" si="14"/>
        <v>0</v>
      </c>
      <c r="AH68">
        <f t="shared" si="15"/>
        <v>0</v>
      </c>
      <c r="AK68">
        <f t="shared" si="16"/>
        <v>0</v>
      </c>
      <c r="AU68">
        <f t="shared" ref="AU68:AU102" si="33">IF(G68=0,0,(206.835-(84.6*(K68))-(1.015*(H68))))</f>
        <v>0</v>
      </c>
      <c r="AV68">
        <f t="shared" ref="AV68:AV102" si="34">IF(G68=0,0,(0.39*H68)+(11.8*K68)-15.59)</f>
        <v>0</v>
      </c>
      <c r="AW68" s="54">
        <f t="shared" si="19"/>
        <v>0</v>
      </c>
      <c r="AX68">
        <f t="shared" ref="AX68:AX102" si="35">IF(I68=0,0,(4.71*M68)+(0.5*H68)-21.43)</f>
        <v>0</v>
      </c>
      <c r="BG68">
        <f t="shared" ref="BG68:BG102" si="36">IF(E68=0,0,AF68/E68*1000)</f>
        <v>0</v>
      </c>
      <c r="BH68" s="11">
        <f t="shared" ref="BH68:BH102" si="37">G68/200/24/60</f>
        <v>0</v>
      </c>
    </row>
    <row r="69" spans="6:60" x14ac:dyDescent="0.2">
      <c r="F69">
        <f t="shared" si="25"/>
        <v>0</v>
      </c>
      <c r="G69">
        <f t="shared" si="26"/>
        <v>0</v>
      </c>
      <c r="H69">
        <f t="shared" si="27"/>
        <v>0</v>
      </c>
      <c r="I69" s="54">
        <f t="shared" ref="I69:I102" si="38">LEN(SUBSTITUTE(B69," ",""))</f>
        <v>0</v>
      </c>
      <c r="K69">
        <f t="shared" si="28"/>
        <v>0</v>
      </c>
      <c r="L69">
        <f t="shared" ref="L69:L102" si="39">LEN(SUBSTITUTE(SUBSTITUTE(SUBSTITUTE(SUBSTITUTE(SUBSTITUTE(SUBSTITUTE(SUBSTITUTE(SUBSTITUTE(SUBSTITUTE(SUBSTITUTE(SUBSTITUTE(SUBSTITUTE(SUBSTITUTE(SUBSTITUTE(SUBSTITUTE(SUBSTITUTE(SUBSTITUTE(SUBSTITUTE(SUBSTITUTE(B69," ",""),".",""),",",""),"?",""),"!",""),";",""),"(",""),")",""),"[",""),"]",""),"-",""),"{",""),"}",""),"/",""),"+",""),"*",""),"_",""),"&amp;",""),"#",""))</f>
        <v>0</v>
      </c>
      <c r="M69" s="2">
        <f t="shared" si="29"/>
        <v>0</v>
      </c>
      <c r="T69">
        <f t="shared" si="30"/>
        <v>0</v>
      </c>
      <c r="W69">
        <f t="shared" si="31"/>
        <v>0</v>
      </c>
      <c r="X69">
        <f t="shared" si="32"/>
        <v>0</v>
      </c>
      <c r="AF69">
        <f t="shared" ref="AF69:AF102" si="40">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102" si="41">IF(G69&gt;0,IF((LEN(B69)-LEN(SUBSTITUTE(B69,"/","")))&gt;0,0,1),0)</f>
        <v>0</v>
      </c>
      <c r="AK69">
        <f t="shared" ref="AK69:AK102" si="42">IF(G69&gt;0,IF(((LEN(B69)-LEN(SUBSTITUTE(B69,"(","")))+(LEN(B69)-LEN(SUBSTITUTE(B69,")","")))+(LEN(B69)-LEN(SUBSTITUTE(B69,"[","")))+(LEN(B69)-LEN(SUBSTITUTE(B69,"]","")))+(LEN(B69)-LEN(SUBSTITUTE(B69,"{","")))+(LEN(B69)-LEN(SUBSTITUTE(B69,"}",""))))&gt;0,0,1),0)</f>
        <v>0</v>
      </c>
      <c r="AU69">
        <f t="shared" si="33"/>
        <v>0</v>
      </c>
      <c r="AV69">
        <f t="shared" si="34"/>
        <v>0</v>
      </c>
      <c r="AW69" s="54">
        <f t="shared" ref="AW69:AW102" si="43">IF(G69=0,0,((0.0588*M69*100)-(0.296*(F69/G69)*100)-15.8))</f>
        <v>0</v>
      </c>
      <c r="AX69">
        <f t="shared" si="35"/>
        <v>0</v>
      </c>
      <c r="BG69">
        <f t="shared" si="36"/>
        <v>0</v>
      </c>
      <c r="BH69" s="11">
        <f t="shared" si="37"/>
        <v>0</v>
      </c>
    </row>
    <row r="70" spans="6:60" x14ac:dyDescent="0.2">
      <c r="F70">
        <f t="shared" si="25"/>
        <v>0</v>
      </c>
      <c r="G70">
        <f t="shared" si="26"/>
        <v>0</v>
      </c>
      <c r="H70">
        <f t="shared" si="27"/>
        <v>0</v>
      </c>
      <c r="I70" s="54">
        <f t="shared" si="38"/>
        <v>0</v>
      </c>
      <c r="K70">
        <f t="shared" si="28"/>
        <v>0</v>
      </c>
      <c r="L70">
        <f t="shared" si="39"/>
        <v>0</v>
      </c>
      <c r="M70" s="2">
        <f t="shared" si="29"/>
        <v>0</v>
      </c>
      <c r="T70">
        <f t="shared" si="30"/>
        <v>0</v>
      </c>
      <c r="W70">
        <f t="shared" si="31"/>
        <v>0</v>
      </c>
      <c r="X70">
        <f t="shared" si="32"/>
        <v>0</v>
      </c>
      <c r="AF70">
        <f t="shared" si="40"/>
        <v>0</v>
      </c>
      <c r="AH70">
        <f t="shared" si="41"/>
        <v>0</v>
      </c>
      <c r="AK70">
        <f t="shared" si="42"/>
        <v>0</v>
      </c>
      <c r="AU70">
        <f t="shared" si="33"/>
        <v>0</v>
      </c>
      <c r="AV70">
        <f t="shared" si="34"/>
        <v>0</v>
      </c>
      <c r="AW70" s="54">
        <f t="shared" si="43"/>
        <v>0</v>
      </c>
      <c r="AX70">
        <f t="shared" si="35"/>
        <v>0</v>
      </c>
      <c r="BG70">
        <f t="shared" si="36"/>
        <v>0</v>
      </c>
      <c r="BH70" s="11">
        <f t="shared" si="37"/>
        <v>0</v>
      </c>
    </row>
    <row r="71" spans="6:60" x14ac:dyDescent="0.2">
      <c r="F71">
        <f t="shared" si="25"/>
        <v>0</v>
      </c>
      <c r="G71">
        <f t="shared" si="26"/>
        <v>0</v>
      </c>
      <c r="H71">
        <f t="shared" si="27"/>
        <v>0</v>
      </c>
      <c r="I71" s="54">
        <f t="shared" si="38"/>
        <v>0</v>
      </c>
      <c r="K71">
        <f t="shared" si="28"/>
        <v>0</v>
      </c>
      <c r="L71">
        <f t="shared" si="39"/>
        <v>0</v>
      </c>
      <c r="M71" s="2">
        <f t="shared" si="29"/>
        <v>0</v>
      </c>
      <c r="T71">
        <f t="shared" si="30"/>
        <v>0</v>
      </c>
      <c r="W71">
        <f t="shared" si="31"/>
        <v>0</v>
      </c>
      <c r="X71">
        <f t="shared" si="32"/>
        <v>0</v>
      </c>
      <c r="AF71">
        <f t="shared" si="40"/>
        <v>0</v>
      </c>
      <c r="AH71">
        <f t="shared" si="41"/>
        <v>0</v>
      </c>
      <c r="AK71">
        <f t="shared" si="42"/>
        <v>0</v>
      </c>
      <c r="AU71">
        <f t="shared" si="33"/>
        <v>0</v>
      </c>
      <c r="AV71">
        <f t="shared" si="34"/>
        <v>0</v>
      </c>
      <c r="AW71" s="54">
        <f t="shared" si="43"/>
        <v>0</v>
      </c>
      <c r="AX71">
        <f t="shared" si="35"/>
        <v>0</v>
      </c>
      <c r="BG71">
        <f t="shared" si="36"/>
        <v>0</v>
      </c>
      <c r="BH71" s="11">
        <f t="shared" si="37"/>
        <v>0</v>
      </c>
    </row>
    <row r="72" spans="6:60" x14ac:dyDescent="0.2">
      <c r="F72">
        <f t="shared" si="25"/>
        <v>0</v>
      </c>
      <c r="G72">
        <f t="shared" si="26"/>
        <v>0</v>
      </c>
      <c r="H72">
        <f t="shared" si="27"/>
        <v>0</v>
      </c>
      <c r="I72" s="54">
        <f t="shared" si="38"/>
        <v>0</v>
      </c>
      <c r="K72">
        <f t="shared" si="28"/>
        <v>0</v>
      </c>
      <c r="L72">
        <f t="shared" si="39"/>
        <v>0</v>
      </c>
      <c r="M72" s="2">
        <f t="shared" si="29"/>
        <v>0</v>
      </c>
      <c r="T72">
        <f t="shared" si="30"/>
        <v>0</v>
      </c>
      <c r="W72">
        <f t="shared" si="31"/>
        <v>0</v>
      </c>
      <c r="X72">
        <f t="shared" si="32"/>
        <v>0</v>
      </c>
      <c r="AF72">
        <f t="shared" si="40"/>
        <v>0</v>
      </c>
      <c r="AH72">
        <f t="shared" si="41"/>
        <v>0</v>
      </c>
      <c r="AK72">
        <f t="shared" si="42"/>
        <v>0</v>
      </c>
      <c r="AU72">
        <f t="shared" si="33"/>
        <v>0</v>
      </c>
      <c r="AV72">
        <f t="shared" si="34"/>
        <v>0</v>
      </c>
      <c r="AW72" s="54">
        <f t="shared" si="43"/>
        <v>0</v>
      </c>
      <c r="AX72">
        <f t="shared" si="35"/>
        <v>0</v>
      </c>
      <c r="BG72">
        <f t="shared" si="36"/>
        <v>0</v>
      </c>
      <c r="BH72" s="11">
        <f t="shared" si="37"/>
        <v>0</v>
      </c>
    </row>
    <row r="73" spans="6:60" x14ac:dyDescent="0.2">
      <c r="F73">
        <f t="shared" si="25"/>
        <v>0</v>
      </c>
      <c r="G73">
        <f t="shared" si="26"/>
        <v>0</v>
      </c>
      <c r="H73">
        <f t="shared" si="27"/>
        <v>0</v>
      </c>
      <c r="I73" s="54">
        <f t="shared" si="38"/>
        <v>0</v>
      </c>
      <c r="K73">
        <f t="shared" si="28"/>
        <v>0</v>
      </c>
      <c r="L73">
        <f t="shared" si="39"/>
        <v>0</v>
      </c>
      <c r="M73" s="2">
        <f t="shared" si="29"/>
        <v>0</v>
      </c>
      <c r="T73">
        <f t="shared" si="30"/>
        <v>0</v>
      </c>
      <c r="W73">
        <f t="shared" si="31"/>
        <v>0</v>
      </c>
      <c r="X73">
        <f t="shared" si="32"/>
        <v>0</v>
      </c>
      <c r="AF73">
        <f t="shared" si="40"/>
        <v>0</v>
      </c>
      <c r="AH73">
        <f t="shared" si="41"/>
        <v>0</v>
      </c>
      <c r="AK73">
        <f t="shared" si="42"/>
        <v>0</v>
      </c>
      <c r="AU73">
        <f t="shared" si="33"/>
        <v>0</v>
      </c>
      <c r="AV73">
        <f t="shared" si="34"/>
        <v>0</v>
      </c>
      <c r="AW73" s="54">
        <f t="shared" si="43"/>
        <v>0</v>
      </c>
      <c r="AX73">
        <f t="shared" si="35"/>
        <v>0</v>
      </c>
      <c r="BG73">
        <f t="shared" si="36"/>
        <v>0</v>
      </c>
      <c r="BH73" s="11">
        <f t="shared" si="37"/>
        <v>0</v>
      </c>
    </row>
    <row r="74" spans="6:60" x14ac:dyDescent="0.2">
      <c r="F74">
        <f t="shared" si="25"/>
        <v>0</v>
      </c>
      <c r="G74">
        <f t="shared" si="26"/>
        <v>0</v>
      </c>
      <c r="H74">
        <f t="shared" si="27"/>
        <v>0</v>
      </c>
      <c r="I74" s="54">
        <f t="shared" si="38"/>
        <v>0</v>
      </c>
      <c r="K74">
        <f t="shared" si="28"/>
        <v>0</v>
      </c>
      <c r="L74">
        <f t="shared" si="39"/>
        <v>0</v>
      </c>
      <c r="M74" s="2">
        <f t="shared" si="29"/>
        <v>0</v>
      </c>
      <c r="T74">
        <f t="shared" si="30"/>
        <v>0</v>
      </c>
      <c r="W74">
        <f t="shared" si="31"/>
        <v>0</v>
      </c>
      <c r="X74">
        <f t="shared" si="32"/>
        <v>0</v>
      </c>
      <c r="AF74">
        <f t="shared" si="40"/>
        <v>0</v>
      </c>
      <c r="AH74">
        <f t="shared" si="41"/>
        <v>0</v>
      </c>
      <c r="AK74">
        <f t="shared" si="42"/>
        <v>0</v>
      </c>
      <c r="AU74">
        <f t="shared" si="33"/>
        <v>0</v>
      </c>
      <c r="AV74">
        <f t="shared" si="34"/>
        <v>0</v>
      </c>
      <c r="AW74" s="54">
        <f t="shared" si="43"/>
        <v>0</v>
      </c>
      <c r="AX74">
        <f t="shared" si="35"/>
        <v>0</v>
      </c>
      <c r="BG74">
        <f t="shared" si="36"/>
        <v>0</v>
      </c>
      <c r="BH74" s="11">
        <f t="shared" si="37"/>
        <v>0</v>
      </c>
    </row>
    <row r="75" spans="6:60" x14ac:dyDescent="0.2">
      <c r="F75">
        <f t="shared" si="25"/>
        <v>0</v>
      </c>
      <c r="G75">
        <f t="shared" si="26"/>
        <v>0</v>
      </c>
      <c r="H75">
        <f t="shared" si="27"/>
        <v>0</v>
      </c>
      <c r="I75" s="54">
        <f t="shared" si="38"/>
        <v>0</v>
      </c>
      <c r="K75">
        <f t="shared" si="28"/>
        <v>0</v>
      </c>
      <c r="L75">
        <f t="shared" si="39"/>
        <v>0</v>
      </c>
      <c r="M75" s="2">
        <f t="shared" si="29"/>
        <v>0</v>
      </c>
      <c r="T75">
        <f t="shared" si="30"/>
        <v>0</v>
      </c>
      <c r="W75">
        <f t="shared" si="31"/>
        <v>0</v>
      </c>
      <c r="X75">
        <f t="shared" si="32"/>
        <v>0</v>
      </c>
      <c r="AF75">
        <f t="shared" si="40"/>
        <v>0</v>
      </c>
      <c r="AH75">
        <f t="shared" si="41"/>
        <v>0</v>
      </c>
      <c r="AK75">
        <f t="shared" si="42"/>
        <v>0</v>
      </c>
      <c r="AU75">
        <f t="shared" si="33"/>
        <v>0</v>
      </c>
      <c r="AV75">
        <f t="shared" si="34"/>
        <v>0</v>
      </c>
      <c r="AW75" s="54">
        <f t="shared" si="43"/>
        <v>0</v>
      </c>
      <c r="AX75">
        <f t="shared" si="35"/>
        <v>0</v>
      </c>
      <c r="BG75">
        <f t="shared" si="36"/>
        <v>0</v>
      </c>
      <c r="BH75" s="11">
        <f t="shared" si="37"/>
        <v>0</v>
      </c>
    </row>
    <row r="76" spans="6:60" x14ac:dyDescent="0.2">
      <c r="F76">
        <f t="shared" si="25"/>
        <v>0</v>
      </c>
      <c r="G76">
        <f t="shared" si="26"/>
        <v>0</v>
      </c>
      <c r="H76">
        <f t="shared" si="27"/>
        <v>0</v>
      </c>
      <c r="I76" s="54">
        <f t="shared" si="38"/>
        <v>0</v>
      </c>
      <c r="K76">
        <f t="shared" si="28"/>
        <v>0</v>
      </c>
      <c r="L76">
        <f t="shared" si="39"/>
        <v>0</v>
      </c>
      <c r="M76" s="2">
        <f t="shared" si="29"/>
        <v>0</v>
      </c>
      <c r="T76">
        <f t="shared" si="30"/>
        <v>0</v>
      </c>
      <c r="W76">
        <f t="shared" si="31"/>
        <v>0</v>
      </c>
      <c r="X76">
        <f t="shared" si="32"/>
        <v>0</v>
      </c>
      <c r="AF76">
        <f t="shared" si="40"/>
        <v>0</v>
      </c>
      <c r="AH76">
        <f t="shared" si="41"/>
        <v>0</v>
      </c>
      <c r="AK76">
        <f t="shared" si="42"/>
        <v>0</v>
      </c>
      <c r="AU76">
        <f t="shared" si="33"/>
        <v>0</v>
      </c>
      <c r="AV76">
        <f t="shared" si="34"/>
        <v>0</v>
      </c>
      <c r="AW76" s="54">
        <f t="shared" si="43"/>
        <v>0</v>
      </c>
      <c r="AX76">
        <f t="shared" si="35"/>
        <v>0</v>
      </c>
      <c r="BG76">
        <f t="shared" si="36"/>
        <v>0</v>
      </c>
      <c r="BH76" s="11">
        <f t="shared" si="37"/>
        <v>0</v>
      </c>
    </row>
    <row r="77" spans="6:60" x14ac:dyDescent="0.2">
      <c r="F77">
        <f t="shared" si="25"/>
        <v>0</v>
      </c>
      <c r="G77">
        <f t="shared" si="26"/>
        <v>0</v>
      </c>
      <c r="H77">
        <f t="shared" si="27"/>
        <v>0</v>
      </c>
      <c r="I77" s="54">
        <f t="shared" si="38"/>
        <v>0</v>
      </c>
      <c r="K77">
        <f t="shared" si="28"/>
        <v>0</v>
      </c>
      <c r="L77">
        <f t="shared" si="39"/>
        <v>0</v>
      </c>
      <c r="M77" s="2">
        <f t="shared" si="29"/>
        <v>0</v>
      </c>
      <c r="T77">
        <f t="shared" si="30"/>
        <v>0</v>
      </c>
      <c r="W77">
        <f t="shared" si="31"/>
        <v>0</v>
      </c>
      <c r="X77">
        <f t="shared" si="32"/>
        <v>0</v>
      </c>
      <c r="AF77">
        <f t="shared" si="40"/>
        <v>0</v>
      </c>
      <c r="AH77">
        <f t="shared" si="41"/>
        <v>0</v>
      </c>
      <c r="AK77">
        <f t="shared" si="42"/>
        <v>0</v>
      </c>
      <c r="AU77">
        <f t="shared" si="33"/>
        <v>0</v>
      </c>
      <c r="AV77">
        <f t="shared" si="34"/>
        <v>0</v>
      </c>
      <c r="AW77" s="54">
        <f t="shared" si="43"/>
        <v>0</v>
      </c>
      <c r="AX77">
        <f t="shared" si="35"/>
        <v>0</v>
      </c>
      <c r="BG77">
        <f t="shared" si="36"/>
        <v>0</v>
      </c>
      <c r="BH77" s="11">
        <f t="shared" si="37"/>
        <v>0</v>
      </c>
    </row>
    <row r="78" spans="6:60" x14ac:dyDescent="0.2">
      <c r="F78">
        <f t="shared" si="25"/>
        <v>0</v>
      </c>
      <c r="G78">
        <f t="shared" si="26"/>
        <v>0</v>
      </c>
      <c r="H78">
        <f t="shared" si="27"/>
        <v>0</v>
      </c>
      <c r="I78" s="54">
        <f t="shared" si="38"/>
        <v>0</v>
      </c>
      <c r="K78">
        <f t="shared" si="28"/>
        <v>0</v>
      </c>
      <c r="L78">
        <f t="shared" si="39"/>
        <v>0</v>
      </c>
      <c r="M78" s="2">
        <f t="shared" si="29"/>
        <v>0</v>
      </c>
      <c r="T78">
        <f t="shared" si="30"/>
        <v>0</v>
      </c>
      <c r="W78">
        <f t="shared" si="31"/>
        <v>0</v>
      </c>
      <c r="X78">
        <f t="shared" si="32"/>
        <v>0</v>
      </c>
      <c r="AF78">
        <f t="shared" si="40"/>
        <v>0</v>
      </c>
      <c r="AH78">
        <f t="shared" si="41"/>
        <v>0</v>
      </c>
      <c r="AK78">
        <f t="shared" si="42"/>
        <v>0</v>
      </c>
      <c r="AU78">
        <f t="shared" si="33"/>
        <v>0</v>
      </c>
      <c r="AV78">
        <f t="shared" si="34"/>
        <v>0</v>
      </c>
      <c r="AW78" s="54">
        <f t="shared" si="43"/>
        <v>0</v>
      </c>
      <c r="AX78">
        <f t="shared" si="35"/>
        <v>0</v>
      </c>
      <c r="BG78">
        <f t="shared" si="36"/>
        <v>0</v>
      </c>
      <c r="BH78" s="11">
        <f t="shared" si="37"/>
        <v>0</v>
      </c>
    </row>
    <row r="79" spans="6:60" x14ac:dyDescent="0.2">
      <c r="F79">
        <f t="shared" si="25"/>
        <v>0</v>
      </c>
      <c r="G79">
        <f t="shared" si="26"/>
        <v>0</v>
      </c>
      <c r="H79">
        <f t="shared" si="27"/>
        <v>0</v>
      </c>
      <c r="I79" s="54">
        <f t="shared" si="38"/>
        <v>0</v>
      </c>
      <c r="K79">
        <f t="shared" si="28"/>
        <v>0</v>
      </c>
      <c r="L79">
        <f t="shared" si="39"/>
        <v>0</v>
      </c>
      <c r="M79" s="2">
        <f t="shared" si="29"/>
        <v>0</v>
      </c>
      <c r="T79">
        <f t="shared" si="30"/>
        <v>0</v>
      </c>
      <c r="W79">
        <f t="shared" si="31"/>
        <v>0</v>
      </c>
      <c r="X79">
        <f t="shared" si="32"/>
        <v>0</v>
      </c>
      <c r="AF79">
        <f t="shared" si="40"/>
        <v>0</v>
      </c>
      <c r="AH79">
        <f t="shared" si="41"/>
        <v>0</v>
      </c>
      <c r="AK79">
        <f t="shared" si="42"/>
        <v>0</v>
      </c>
      <c r="AU79">
        <f t="shared" si="33"/>
        <v>0</v>
      </c>
      <c r="AV79">
        <f t="shared" si="34"/>
        <v>0</v>
      </c>
      <c r="AW79" s="54">
        <f t="shared" si="43"/>
        <v>0</v>
      </c>
      <c r="AX79">
        <f t="shared" si="35"/>
        <v>0</v>
      </c>
      <c r="BG79">
        <f t="shared" si="36"/>
        <v>0</v>
      </c>
      <c r="BH79" s="11">
        <f t="shared" si="37"/>
        <v>0</v>
      </c>
    </row>
    <row r="80" spans="6:60" x14ac:dyDescent="0.2">
      <c r="F80">
        <f t="shared" si="25"/>
        <v>0</v>
      </c>
      <c r="G80">
        <f t="shared" si="26"/>
        <v>0</v>
      </c>
      <c r="H80">
        <f t="shared" si="27"/>
        <v>0</v>
      </c>
      <c r="I80" s="54">
        <f t="shared" si="38"/>
        <v>0</v>
      </c>
      <c r="K80">
        <f t="shared" si="28"/>
        <v>0</v>
      </c>
      <c r="L80">
        <f t="shared" si="39"/>
        <v>0</v>
      </c>
      <c r="M80" s="2">
        <f t="shared" si="29"/>
        <v>0</v>
      </c>
      <c r="T80">
        <f t="shared" si="30"/>
        <v>0</v>
      </c>
      <c r="W80">
        <f t="shared" si="31"/>
        <v>0</v>
      </c>
      <c r="X80">
        <f t="shared" si="32"/>
        <v>0</v>
      </c>
      <c r="AF80">
        <f t="shared" si="40"/>
        <v>0</v>
      </c>
      <c r="AH80">
        <f t="shared" si="41"/>
        <v>0</v>
      </c>
      <c r="AK80">
        <f t="shared" si="42"/>
        <v>0</v>
      </c>
      <c r="AU80">
        <f t="shared" si="33"/>
        <v>0</v>
      </c>
      <c r="AV80">
        <f t="shared" si="34"/>
        <v>0</v>
      </c>
      <c r="AW80" s="54">
        <f t="shared" si="43"/>
        <v>0</v>
      </c>
      <c r="AX80">
        <f t="shared" si="35"/>
        <v>0</v>
      </c>
      <c r="BG80">
        <f t="shared" si="36"/>
        <v>0</v>
      </c>
      <c r="BH80" s="11">
        <f t="shared" si="37"/>
        <v>0</v>
      </c>
    </row>
    <row r="81" spans="6:60" x14ac:dyDescent="0.2">
      <c r="F81">
        <f t="shared" si="25"/>
        <v>0</v>
      </c>
      <c r="G81">
        <f t="shared" si="26"/>
        <v>0</v>
      </c>
      <c r="H81">
        <f t="shared" si="27"/>
        <v>0</v>
      </c>
      <c r="I81" s="54">
        <f t="shared" si="38"/>
        <v>0</v>
      </c>
      <c r="K81">
        <f t="shared" si="28"/>
        <v>0</v>
      </c>
      <c r="L81">
        <f t="shared" si="39"/>
        <v>0</v>
      </c>
      <c r="M81" s="2">
        <f t="shared" si="29"/>
        <v>0</v>
      </c>
      <c r="T81">
        <f t="shared" si="30"/>
        <v>0</v>
      </c>
      <c r="W81">
        <f t="shared" si="31"/>
        <v>0</v>
      </c>
      <c r="X81">
        <f t="shared" si="32"/>
        <v>0</v>
      </c>
      <c r="AF81">
        <f t="shared" si="40"/>
        <v>0</v>
      </c>
      <c r="AH81">
        <f t="shared" si="41"/>
        <v>0</v>
      </c>
      <c r="AK81">
        <f t="shared" si="42"/>
        <v>0</v>
      </c>
      <c r="AU81">
        <f t="shared" si="33"/>
        <v>0</v>
      </c>
      <c r="AV81">
        <f t="shared" si="34"/>
        <v>0</v>
      </c>
      <c r="AW81" s="54">
        <f t="shared" si="43"/>
        <v>0</v>
      </c>
      <c r="AX81">
        <f t="shared" si="35"/>
        <v>0</v>
      </c>
      <c r="BG81">
        <f t="shared" si="36"/>
        <v>0</v>
      </c>
      <c r="BH81" s="11">
        <f t="shared" si="37"/>
        <v>0</v>
      </c>
    </row>
    <row r="82" spans="6:60" x14ac:dyDescent="0.2">
      <c r="F82">
        <f t="shared" si="25"/>
        <v>0</v>
      </c>
      <c r="G82">
        <f t="shared" si="26"/>
        <v>0</v>
      </c>
      <c r="H82">
        <f t="shared" si="27"/>
        <v>0</v>
      </c>
      <c r="I82" s="54">
        <f t="shared" si="38"/>
        <v>0</v>
      </c>
      <c r="K82">
        <f t="shared" si="28"/>
        <v>0</v>
      </c>
      <c r="L82">
        <f t="shared" si="39"/>
        <v>0</v>
      </c>
      <c r="M82" s="2">
        <f t="shared" si="29"/>
        <v>0</v>
      </c>
      <c r="T82">
        <f t="shared" si="30"/>
        <v>0</v>
      </c>
      <c r="W82">
        <f t="shared" si="31"/>
        <v>0</v>
      </c>
      <c r="X82">
        <f t="shared" si="32"/>
        <v>0</v>
      </c>
      <c r="AF82">
        <f t="shared" si="40"/>
        <v>0</v>
      </c>
      <c r="AH82">
        <f t="shared" si="41"/>
        <v>0</v>
      </c>
      <c r="AK82">
        <f t="shared" si="42"/>
        <v>0</v>
      </c>
      <c r="AU82">
        <f t="shared" si="33"/>
        <v>0</v>
      </c>
      <c r="AV82">
        <f t="shared" si="34"/>
        <v>0</v>
      </c>
      <c r="AW82" s="54">
        <f t="shared" si="43"/>
        <v>0</v>
      </c>
      <c r="AX82">
        <f t="shared" si="35"/>
        <v>0</v>
      </c>
      <c r="BG82">
        <f t="shared" si="36"/>
        <v>0</v>
      </c>
      <c r="BH82" s="11">
        <f t="shared" si="37"/>
        <v>0</v>
      </c>
    </row>
    <row r="83" spans="6:60" x14ac:dyDescent="0.2">
      <c r="F83">
        <f t="shared" si="25"/>
        <v>0</v>
      </c>
      <c r="G83">
        <f t="shared" si="26"/>
        <v>0</v>
      </c>
      <c r="H83">
        <f t="shared" si="27"/>
        <v>0</v>
      </c>
      <c r="I83" s="54">
        <f t="shared" si="38"/>
        <v>0</v>
      </c>
      <c r="K83">
        <f t="shared" si="28"/>
        <v>0</v>
      </c>
      <c r="L83">
        <f t="shared" si="39"/>
        <v>0</v>
      </c>
      <c r="M83" s="2">
        <f t="shared" si="29"/>
        <v>0</v>
      </c>
      <c r="T83">
        <f t="shared" si="30"/>
        <v>0</v>
      </c>
      <c r="W83">
        <f t="shared" si="31"/>
        <v>0</v>
      </c>
      <c r="X83">
        <f t="shared" si="32"/>
        <v>0</v>
      </c>
      <c r="AF83">
        <f t="shared" si="40"/>
        <v>0</v>
      </c>
      <c r="AH83">
        <f t="shared" si="41"/>
        <v>0</v>
      </c>
      <c r="AK83">
        <f t="shared" si="42"/>
        <v>0</v>
      </c>
      <c r="AU83">
        <f t="shared" si="33"/>
        <v>0</v>
      </c>
      <c r="AV83">
        <f t="shared" si="34"/>
        <v>0</v>
      </c>
      <c r="AW83" s="54">
        <f t="shared" si="43"/>
        <v>0</v>
      </c>
      <c r="AX83">
        <f t="shared" si="35"/>
        <v>0</v>
      </c>
      <c r="BG83">
        <f t="shared" si="36"/>
        <v>0</v>
      </c>
      <c r="BH83" s="11">
        <f t="shared" si="37"/>
        <v>0</v>
      </c>
    </row>
    <row r="84" spans="6:60" x14ac:dyDescent="0.2">
      <c r="F84">
        <f t="shared" si="25"/>
        <v>0</v>
      </c>
      <c r="G84">
        <f t="shared" si="26"/>
        <v>0</v>
      </c>
      <c r="H84">
        <f t="shared" si="27"/>
        <v>0</v>
      </c>
      <c r="I84" s="54">
        <f t="shared" si="38"/>
        <v>0</v>
      </c>
      <c r="K84">
        <f t="shared" si="28"/>
        <v>0</v>
      </c>
      <c r="L84">
        <f t="shared" si="39"/>
        <v>0</v>
      </c>
      <c r="M84" s="2">
        <f t="shared" si="29"/>
        <v>0</v>
      </c>
      <c r="T84">
        <f t="shared" si="30"/>
        <v>0</v>
      </c>
      <c r="W84">
        <f t="shared" si="31"/>
        <v>0</v>
      </c>
      <c r="X84">
        <f t="shared" si="32"/>
        <v>0</v>
      </c>
      <c r="AF84">
        <f t="shared" si="40"/>
        <v>0</v>
      </c>
      <c r="AH84">
        <f t="shared" si="41"/>
        <v>0</v>
      </c>
      <c r="AK84">
        <f t="shared" si="42"/>
        <v>0</v>
      </c>
      <c r="AU84">
        <f t="shared" si="33"/>
        <v>0</v>
      </c>
      <c r="AV84">
        <f t="shared" si="34"/>
        <v>0</v>
      </c>
      <c r="AW84" s="54">
        <f t="shared" si="43"/>
        <v>0</v>
      </c>
      <c r="AX84">
        <f t="shared" si="35"/>
        <v>0</v>
      </c>
      <c r="BG84">
        <f t="shared" si="36"/>
        <v>0</v>
      </c>
      <c r="BH84" s="11">
        <f t="shared" si="37"/>
        <v>0</v>
      </c>
    </row>
    <row r="85" spans="6:60" x14ac:dyDescent="0.2">
      <c r="F85">
        <f t="shared" si="25"/>
        <v>0</v>
      </c>
      <c r="G85">
        <f t="shared" si="26"/>
        <v>0</v>
      </c>
      <c r="H85">
        <f t="shared" si="27"/>
        <v>0</v>
      </c>
      <c r="I85" s="54">
        <f t="shared" si="38"/>
        <v>0</v>
      </c>
      <c r="K85">
        <f t="shared" si="28"/>
        <v>0</v>
      </c>
      <c r="L85">
        <f t="shared" si="39"/>
        <v>0</v>
      </c>
      <c r="M85" s="2">
        <f t="shared" si="29"/>
        <v>0</v>
      </c>
      <c r="T85">
        <f t="shared" si="30"/>
        <v>0</v>
      </c>
      <c r="W85">
        <f t="shared" si="31"/>
        <v>0</v>
      </c>
      <c r="X85">
        <f t="shared" si="32"/>
        <v>0</v>
      </c>
      <c r="AF85">
        <f t="shared" si="40"/>
        <v>0</v>
      </c>
      <c r="AH85">
        <f t="shared" si="41"/>
        <v>0</v>
      </c>
      <c r="AK85">
        <f t="shared" si="42"/>
        <v>0</v>
      </c>
      <c r="AU85">
        <f t="shared" si="33"/>
        <v>0</v>
      </c>
      <c r="AV85">
        <f t="shared" si="34"/>
        <v>0</v>
      </c>
      <c r="AW85" s="54">
        <f t="shared" si="43"/>
        <v>0</v>
      </c>
      <c r="AX85">
        <f t="shared" si="35"/>
        <v>0</v>
      </c>
      <c r="BG85">
        <f t="shared" si="36"/>
        <v>0</v>
      </c>
      <c r="BH85" s="11">
        <f t="shared" si="37"/>
        <v>0</v>
      </c>
    </row>
    <row r="86" spans="6:60" x14ac:dyDescent="0.2">
      <c r="F86">
        <f t="shared" si="25"/>
        <v>0</v>
      </c>
      <c r="G86">
        <f t="shared" si="26"/>
        <v>0</v>
      </c>
      <c r="H86">
        <f t="shared" si="27"/>
        <v>0</v>
      </c>
      <c r="I86" s="54">
        <f t="shared" si="38"/>
        <v>0</v>
      </c>
      <c r="K86">
        <f t="shared" si="28"/>
        <v>0</v>
      </c>
      <c r="L86">
        <f t="shared" si="39"/>
        <v>0</v>
      </c>
      <c r="M86" s="2">
        <f t="shared" si="29"/>
        <v>0</v>
      </c>
      <c r="T86">
        <f t="shared" si="30"/>
        <v>0</v>
      </c>
      <c r="W86">
        <f t="shared" si="31"/>
        <v>0</v>
      </c>
      <c r="X86">
        <f t="shared" si="32"/>
        <v>0</v>
      </c>
      <c r="AF86">
        <f t="shared" si="40"/>
        <v>0</v>
      </c>
      <c r="AH86">
        <f t="shared" si="41"/>
        <v>0</v>
      </c>
      <c r="AK86">
        <f t="shared" si="42"/>
        <v>0</v>
      </c>
      <c r="AU86">
        <f t="shared" si="33"/>
        <v>0</v>
      </c>
      <c r="AV86">
        <f t="shared" si="34"/>
        <v>0</v>
      </c>
      <c r="AW86" s="54">
        <f t="shared" si="43"/>
        <v>0</v>
      </c>
      <c r="AX86">
        <f t="shared" si="35"/>
        <v>0</v>
      </c>
      <c r="BG86">
        <f t="shared" si="36"/>
        <v>0</v>
      </c>
      <c r="BH86" s="11">
        <f t="shared" si="37"/>
        <v>0</v>
      </c>
    </row>
    <row r="87" spans="6:60" x14ac:dyDescent="0.2">
      <c r="F87">
        <f t="shared" si="25"/>
        <v>0</v>
      </c>
      <c r="G87">
        <f t="shared" si="26"/>
        <v>0</v>
      </c>
      <c r="H87">
        <f t="shared" si="27"/>
        <v>0</v>
      </c>
      <c r="I87" s="54">
        <f t="shared" si="38"/>
        <v>0</v>
      </c>
      <c r="K87">
        <f t="shared" si="28"/>
        <v>0</v>
      </c>
      <c r="L87">
        <f t="shared" si="39"/>
        <v>0</v>
      </c>
      <c r="M87" s="2">
        <f t="shared" si="29"/>
        <v>0</v>
      </c>
      <c r="T87">
        <f t="shared" si="30"/>
        <v>0</v>
      </c>
      <c r="W87">
        <f t="shared" si="31"/>
        <v>0</v>
      </c>
      <c r="X87">
        <f t="shared" si="32"/>
        <v>0</v>
      </c>
      <c r="AF87">
        <f t="shared" si="40"/>
        <v>0</v>
      </c>
      <c r="AH87">
        <f t="shared" si="41"/>
        <v>0</v>
      </c>
      <c r="AK87">
        <f t="shared" si="42"/>
        <v>0</v>
      </c>
      <c r="AU87">
        <f t="shared" si="33"/>
        <v>0</v>
      </c>
      <c r="AV87">
        <f t="shared" si="34"/>
        <v>0</v>
      </c>
      <c r="AW87" s="54">
        <f t="shared" si="43"/>
        <v>0</v>
      </c>
      <c r="AX87">
        <f t="shared" si="35"/>
        <v>0</v>
      </c>
      <c r="BG87">
        <f t="shared" si="36"/>
        <v>0</v>
      </c>
      <c r="BH87" s="11">
        <f t="shared" si="37"/>
        <v>0</v>
      </c>
    </row>
    <row r="88" spans="6:60" x14ac:dyDescent="0.2">
      <c r="F88">
        <f t="shared" si="25"/>
        <v>0</v>
      </c>
      <c r="G88">
        <f t="shared" si="26"/>
        <v>0</v>
      </c>
      <c r="H88">
        <f t="shared" si="27"/>
        <v>0</v>
      </c>
      <c r="I88" s="54">
        <f t="shared" si="38"/>
        <v>0</v>
      </c>
      <c r="K88">
        <f t="shared" si="28"/>
        <v>0</v>
      </c>
      <c r="L88">
        <f t="shared" si="39"/>
        <v>0</v>
      </c>
      <c r="M88" s="2">
        <f t="shared" si="29"/>
        <v>0</v>
      </c>
      <c r="T88">
        <f t="shared" si="30"/>
        <v>0</v>
      </c>
      <c r="W88">
        <f t="shared" si="31"/>
        <v>0</v>
      </c>
      <c r="X88">
        <f t="shared" si="32"/>
        <v>0</v>
      </c>
      <c r="AF88">
        <f t="shared" si="40"/>
        <v>0</v>
      </c>
      <c r="AH88">
        <f t="shared" si="41"/>
        <v>0</v>
      </c>
      <c r="AK88">
        <f t="shared" si="42"/>
        <v>0</v>
      </c>
      <c r="AU88">
        <f t="shared" si="33"/>
        <v>0</v>
      </c>
      <c r="AV88">
        <f t="shared" si="34"/>
        <v>0</v>
      </c>
      <c r="AW88" s="54">
        <f t="shared" si="43"/>
        <v>0</v>
      </c>
      <c r="AX88">
        <f t="shared" si="35"/>
        <v>0</v>
      </c>
      <c r="BG88">
        <f t="shared" si="36"/>
        <v>0</v>
      </c>
      <c r="BH88" s="11">
        <f t="shared" si="37"/>
        <v>0</v>
      </c>
    </row>
    <row r="89" spans="6:60" x14ac:dyDescent="0.2">
      <c r="F89">
        <f t="shared" si="25"/>
        <v>0</v>
      </c>
      <c r="G89">
        <f t="shared" si="26"/>
        <v>0</v>
      </c>
      <c r="H89">
        <f t="shared" si="27"/>
        <v>0</v>
      </c>
      <c r="I89" s="54">
        <f t="shared" si="38"/>
        <v>0</v>
      </c>
      <c r="K89">
        <f t="shared" si="28"/>
        <v>0</v>
      </c>
      <c r="L89">
        <f t="shared" si="39"/>
        <v>0</v>
      </c>
      <c r="M89" s="2">
        <f t="shared" si="29"/>
        <v>0</v>
      </c>
      <c r="T89">
        <f t="shared" si="30"/>
        <v>0</v>
      </c>
      <c r="W89">
        <f t="shared" si="31"/>
        <v>0</v>
      </c>
      <c r="X89">
        <f t="shared" si="32"/>
        <v>0</v>
      </c>
      <c r="AF89">
        <f t="shared" si="40"/>
        <v>0</v>
      </c>
      <c r="AH89">
        <f t="shared" si="41"/>
        <v>0</v>
      </c>
      <c r="AK89">
        <f t="shared" si="42"/>
        <v>0</v>
      </c>
      <c r="AU89">
        <f t="shared" si="33"/>
        <v>0</v>
      </c>
      <c r="AV89">
        <f t="shared" si="34"/>
        <v>0</v>
      </c>
      <c r="AW89" s="54">
        <f t="shared" si="43"/>
        <v>0</v>
      </c>
      <c r="AX89">
        <f t="shared" si="35"/>
        <v>0</v>
      </c>
      <c r="BG89">
        <f t="shared" si="36"/>
        <v>0</v>
      </c>
      <c r="BH89" s="11">
        <f t="shared" si="37"/>
        <v>0</v>
      </c>
    </row>
    <row r="90" spans="6:60" x14ac:dyDescent="0.2">
      <c r="F90">
        <f t="shared" si="25"/>
        <v>0</v>
      </c>
      <c r="G90">
        <f t="shared" si="26"/>
        <v>0</v>
      </c>
      <c r="H90">
        <f t="shared" si="27"/>
        <v>0</v>
      </c>
      <c r="I90" s="54">
        <f t="shared" si="38"/>
        <v>0</v>
      </c>
      <c r="K90">
        <f t="shared" si="28"/>
        <v>0</v>
      </c>
      <c r="L90">
        <f t="shared" si="39"/>
        <v>0</v>
      </c>
      <c r="M90" s="2">
        <f t="shared" si="29"/>
        <v>0</v>
      </c>
      <c r="T90">
        <f t="shared" si="30"/>
        <v>0</v>
      </c>
      <c r="W90">
        <f t="shared" si="31"/>
        <v>0</v>
      </c>
      <c r="X90">
        <f t="shared" si="32"/>
        <v>0</v>
      </c>
      <c r="AF90">
        <f t="shared" si="40"/>
        <v>0</v>
      </c>
      <c r="AH90">
        <f t="shared" si="41"/>
        <v>0</v>
      </c>
      <c r="AK90">
        <f t="shared" si="42"/>
        <v>0</v>
      </c>
      <c r="AU90">
        <f t="shared" si="33"/>
        <v>0</v>
      </c>
      <c r="AV90">
        <f t="shared" si="34"/>
        <v>0</v>
      </c>
      <c r="AW90" s="54">
        <f t="shared" si="43"/>
        <v>0</v>
      </c>
      <c r="AX90">
        <f t="shared" si="35"/>
        <v>0</v>
      </c>
      <c r="BG90">
        <f t="shared" si="36"/>
        <v>0</v>
      </c>
      <c r="BH90" s="11">
        <f t="shared" si="37"/>
        <v>0</v>
      </c>
    </row>
    <row r="91" spans="6:60" x14ac:dyDescent="0.2">
      <c r="F91">
        <f t="shared" si="25"/>
        <v>0</v>
      </c>
      <c r="G91">
        <f t="shared" si="26"/>
        <v>0</v>
      </c>
      <c r="H91">
        <f t="shared" si="27"/>
        <v>0</v>
      </c>
      <c r="I91" s="54">
        <f t="shared" si="38"/>
        <v>0</v>
      </c>
      <c r="K91">
        <f t="shared" si="28"/>
        <v>0</v>
      </c>
      <c r="L91">
        <f t="shared" si="39"/>
        <v>0</v>
      </c>
      <c r="M91" s="2">
        <f t="shared" si="29"/>
        <v>0</v>
      </c>
      <c r="T91">
        <f t="shared" si="30"/>
        <v>0</v>
      </c>
      <c r="W91">
        <f t="shared" si="31"/>
        <v>0</v>
      </c>
      <c r="X91">
        <f t="shared" si="32"/>
        <v>0</v>
      </c>
      <c r="AF91">
        <f t="shared" si="40"/>
        <v>0</v>
      </c>
      <c r="AH91">
        <f t="shared" si="41"/>
        <v>0</v>
      </c>
      <c r="AK91">
        <f t="shared" si="42"/>
        <v>0</v>
      </c>
      <c r="AU91">
        <f t="shared" si="33"/>
        <v>0</v>
      </c>
      <c r="AV91">
        <f t="shared" si="34"/>
        <v>0</v>
      </c>
      <c r="AW91" s="54">
        <f t="shared" si="43"/>
        <v>0</v>
      </c>
      <c r="AX91">
        <f t="shared" si="35"/>
        <v>0</v>
      </c>
      <c r="BG91">
        <f t="shared" si="36"/>
        <v>0</v>
      </c>
      <c r="BH91" s="11">
        <f t="shared" si="37"/>
        <v>0</v>
      </c>
    </row>
    <row r="92" spans="6:60" x14ac:dyDescent="0.2">
      <c r="F92">
        <f t="shared" si="25"/>
        <v>0</v>
      </c>
      <c r="G92">
        <f t="shared" si="26"/>
        <v>0</v>
      </c>
      <c r="H92">
        <f t="shared" si="27"/>
        <v>0</v>
      </c>
      <c r="I92" s="54">
        <f t="shared" si="38"/>
        <v>0</v>
      </c>
      <c r="K92">
        <f t="shared" si="28"/>
        <v>0</v>
      </c>
      <c r="L92">
        <f t="shared" si="39"/>
        <v>0</v>
      </c>
      <c r="M92" s="2">
        <f t="shared" si="29"/>
        <v>0</v>
      </c>
      <c r="T92">
        <f t="shared" si="30"/>
        <v>0</v>
      </c>
      <c r="W92">
        <f t="shared" si="31"/>
        <v>0</v>
      </c>
      <c r="X92">
        <f t="shared" si="32"/>
        <v>0</v>
      </c>
      <c r="AF92">
        <f t="shared" si="40"/>
        <v>0</v>
      </c>
      <c r="AH92">
        <f t="shared" si="41"/>
        <v>0</v>
      </c>
      <c r="AK92">
        <f t="shared" si="42"/>
        <v>0</v>
      </c>
      <c r="AU92">
        <f t="shared" si="33"/>
        <v>0</v>
      </c>
      <c r="AV92">
        <f t="shared" si="34"/>
        <v>0</v>
      </c>
      <c r="AW92" s="54">
        <f t="shared" si="43"/>
        <v>0</v>
      </c>
      <c r="AX92">
        <f t="shared" si="35"/>
        <v>0</v>
      </c>
      <c r="BG92">
        <f t="shared" si="36"/>
        <v>0</v>
      </c>
      <c r="BH92" s="11">
        <f t="shared" si="37"/>
        <v>0</v>
      </c>
    </row>
    <row r="93" spans="6:60" x14ac:dyDescent="0.2">
      <c r="F93">
        <f t="shared" si="25"/>
        <v>0</v>
      </c>
      <c r="G93">
        <f t="shared" si="26"/>
        <v>0</v>
      </c>
      <c r="H93">
        <f t="shared" si="27"/>
        <v>0</v>
      </c>
      <c r="I93" s="54">
        <f t="shared" si="38"/>
        <v>0</v>
      </c>
      <c r="K93">
        <f t="shared" si="28"/>
        <v>0</v>
      </c>
      <c r="L93">
        <f t="shared" si="39"/>
        <v>0</v>
      </c>
      <c r="M93" s="2">
        <f t="shared" si="29"/>
        <v>0</v>
      </c>
      <c r="T93">
        <f t="shared" si="30"/>
        <v>0</v>
      </c>
      <c r="W93">
        <f t="shared" si="31"/>
        <v>0</v>
      </c>
      <c r="X93">
        <f t="shared" si="32"/>
        <v>0</v>
      </c>
      <c r="AF93">
        <f t="shared" si="40"/>
        <v>0</v>
      </c>
      <c r="AH93">
        <f t="shared" si="41"/>
        <v>0</v>
      </c>
      <c r="AK93">
        <f t="shared" si="42"/>
        <v>0</v>
      </c>
      <c r="AU93">
        <f t="shared" si="33"/>
        <v>0</v>
      </c>
      <c r="AV93">
        <f t="shared" si="34"/>
        <v>0</v>
      </c>
      <c r="AW93" s="54">
        <f t="shared" si="43"/>
        <v>0</v>
      </c>
      <c r="AX93">
        <f t="shared" si="35"/>
        <v>0</v>
      </c>
      <c r="BG93">
        <f t="shared" si="36"/>
        <v>0</v>
      </c>
      <c r="BH93" s="11">
        <f t="shared" si="37"/>
        <v>0</v>
      </c>
    </row>
    <row r="94" spans="6:60" x14ac:dyDescent="0.2">
      <c r="F94">
        <f t="shared" si="25"/>
        <v>0</v>
      </c>
      <c r="G94">
        <f t="shared" si="26"/>
        <v>0</v>
      </c>
      <c r="H94">
        <f t="shared" si="27"/>
        <v>0</v>
      </c>
      <c r="I94" s="54">
        <f t="shared" si="38"/>
        <v>0</v>
      </c>
      <c r="K94">
        <f t="shared" si="28"/>
        <v>0</v>
      </c>
      <c r="L94">
        <f t="shared" si="39"/>
        <v>0</v>
      </c>
      <c r="M94" s="2">
        <f t="shared" si="29"/>
        <v>0</v>
      </c>
      <c r="T94">
        <f t="shared" si="30"/>
        <v>0</v>
      </c>
      <c r="W94">
        <f t="shared" si="31"/>
        <v>0</v>
      </c>
      <c r="X94">
        <f t="shared" si="32"/>
        <v>0</v>
      </c>
      <c r="AF94">
        <f t="shared" si="40"/>
        <v>0</v>
      </c>
      <c r="AH94">
        <f t="shared" si="41"/>
        <v>0</v>
      </c>
      <c r="AK94">
        <f t="shared" si="42"/>
        <v>0</v>
      </c>
      <c r="AU94">
        <f t="shared" si="33"/>
        <v>0</v>
      </c>
      <c r="AV94">
        <f t="shared" si="34"/>
        <v>0</v>
      </c>
      <c r="AW94" s="54">
        <f t="shared" si="43"/>
        <v>0</v>
      </c>
      <c r="AX94">
        <f t="shared" si="35"/>
        <v>0</v>
      </c>
      <c r="BG94">
        <f t="shared" si="36"/>
        <v>0</v>
      </c>
      <c r="BH94" s="11">
        <f t="shared" si="37"/>
        <v>0</v>
      </c>
    </row>
    <row r="95" spans="6:60" x14ac:dyDescent="0.2">
      <c r="F95">
        <f t="shared" si="25"/>
        <v>0</v>
      </c>
      <c r="G95">
        <f t="shared" si="26"/>
        <v>0</v>
      </c>
      <c r="H95">
        <f t="shared" si="27"/>
        <v>0</v>
      </c>
      <c r="I95" s="54">
        <f t="shared" si="38"/>
        <v>0</v>
      </c>
      <c r="K95">
        <f t="shared" si="28"/>
        <v>0</v>
      </c>
      <c r="L95">
        <f t="shared" si="39"/>
        <v>0</v>
      </c>
      <c r="M95" s="2">
        <f t="shared" si="29"/>
        <v>0</v>
      </c>
      <c r="T95">
        <f t="shared" si="30"/>
        <v>0</v>
      </c>
      <c r="W95">
        <f t="shared" si="31"/>
        <v>0</v>
      </c>
      <c r="X95">
        <f t="shared" si="32"/>
        <v>0</v>
      </c>
      <c r="AF95">
        <f t="shared" si="40"/>
        <v>0</v>
      </c>
      <c r="AH95">
        <f t="shared" si="41"/>
        <v>0</v>
      </c>
      <c r="AK95">
        <f t="shared" si="42"/>
        <v>0</v>
      </c>
      <c r="AU95">
        <f t="shared" si="33"/>
        <v>0</v>
      </c>
      <c r="AV95">
        <f t="shared" si="34"/>
        <v>0</v>
      </c>
      <c r="AW95" s="54">
        <f t="shared" si="43"/>
        <v>0</v>
      </c>
      <c r="AX95">
        <f t="shared" si="35"/>
        <v>0</v>
      </c>
      <c r="BG95">
        <f t="shared" si="36"/>
        <v>0</v>
      </c>
      <c r="BH95" s="11">
        <f t="shared" si="37"/>
        <v>0</v>
      </c>
    </row>
    <row r="96" spans="6:60" x14ac:dyDescent="0.2">
      <c r="F96">
        <f t="shared" si="25"/>
        <v>0</v>
      </c>
      <c r="G96">
        <f t="shared" si="26"/>
        <v>0</v>
      </c>
      <c r="H96">
        <f t="shared" si="27"/>
        <v>0</v>
      </c>
      <c r="I96" s="54">
        <f t="shared" si="38"/>
        <v>0</v>
      </c>
      <c r="K96">
        <f t="shared" si="28"/>
        <v>0</v>
      </c>
      <c r="L96">
        <f t="shared" si="39"/>
        <v>0</v>
      </c>
      <c r="M96" s="2">
        <f t="shared" si="29"/>
        <v>0</v>
      </c>
      <c r="T96">
        <f t="shared" si="30"/>
        <v>0</v>
      </c>
      <c r="W96">
        <f t="shared" si="31"/>
        <v>0</v>
      </c>
      <c r="X96">
        <f t="shared" si="32"/>
        <v>0</v>
      </c>
      <c r="AF96">
        <f t="shared" si="40"/>
        <v>0</v>
      </c>
      <c r="AH96">
        <f t="shared" si="41"/>
        <v>0</v>
      </c>
      <c r="AK96">
        <f t="shared" si="42"/>
        <v>0</v>
      </c>
      <c r="AU96">
        <f t="shared" si="33"/>
        <v>0</v>
      </c>
      <c r="AV96">
        <f t="shared" si="34"/>
        <v>0</v>
      </c>
      <c r="AW96" s="54">
        <f t="shared" si="43"/>
        <v>0</v>
      </c>
      <c r="AX96">
        <f t="shared" si="35"/>
        <v>0</v>
      </c>
      <c r="BG96">
        <f t="shared" si="36"/>
        <v>0</v>
      </c>
      <c r="BH96" s="11">
        <f t="shared" si="37"/>
        <v>0</v>
      </c>
    </row>
    <row r="97" spans="6:60" x14ac:dyDescent="0.2">
      <c r="F97">
        <f t="shared" si="25"/>
        <v>0</v>
      </c>
      <c r="G97">
        <f t="shared" si="26"/>
        <v>0</v>
      </c>
      <c r="H97">
        <f t="shared" si="27"/>
        <v>0</v>
      </c>
      <c r="I97" s="54">
        <f t="shared" si="38"/>
        <v>0</v>
      </c>
      <c r="K97">
        <f t="shared" si="28"/>
        <v>0</v>
      </c>
      <c r="L97">
        <f t="shared" si="39"/>
        <v>0</v>
      </c>
      <c r="M97" s="2">
        <f t="shared" si="29"/>
        <v>0</v>
      </c>
      <c r="T97">
        <f t="shared" si="30"/>
        <v>0</v>
      </c>
      <c r="W97">
        <f t="shared" si="31"/>
        <v>0</v>
      </c>
      <c r="X97">
        <f t="shared" si="32"/>
        <v>0</v>
      </c>
      <c r="AF97">
        <f t="shared" si="40"/>
        <v>0</v>
      </c>
      <c r="AH97">
        <f t="shared" si="41"/>
        <v>0</v>
      </c>
      <c r="AK97">
        <f t="shared" si="42"/>
        <v>0</v>
      </c>
      <c r="AU97">
        <f t="shared" si="33"/>
        <v>0</v>
      </c>
      <c r="AV97">
        <f t="shared" si="34"/>
        <v>0</v>
      </c>
      <c r="AW97" s="54">
        <f t="shared" si="43"/>
        <v>0</v>
      </c>
      <c r="AX97">
        <f t="shared" si="35"/>
        <v>0</v>
      </c>
      <c r="BG97">
        <f t="shared" si="36"/>
        <v>0</v>
      </c>
      <c r="BH97" s="11">
        <f t="shared" si="37"/>
        <v>0</v>
      </c>
    </row>
    <row r="98" spans="6:60" x14ac:dyDescent="0.2">
      <c r="F98">
        <f t="shared" si="25"/>
        <v>0</v>
      </c>
      <c r="G98">
        <f t="shared" si="26"/>
        <v>0</v>
      </c>
      <c r="H98">
        <f t="shared" si="27"/>
        <v>0</v>
      </c>
      <c r="I98" s="54">
        <f t="shared" si="38"/>
        <v>0</v>
      </c>
      <c r="K98">
        <f t="shared" si="28"/>
        <v>0</v>
      </c>
      <c r="L98">
        <f t="shared" si="39"/>
        <v>0</v>
      </c>
      <c r="M98" s="2">
        <f t="shared" si="29"/>
        <v>0</v>
      </c>
      <c r="T98">
        <f t="shared" si="30"/>
        <v>0</v>
      </c>
      <c r="W98">
        <f t="shared" si="31"/>
        <v>0</v>
      </c>
      <c r="X98">
        <f t="shared" si="32"/>
        <v>0</v>
      </c>
      <c r="AF98">
        <f t="shared" si="40"/>
        <v>0</v>
      </c>
      <c r="AH98">
        <f t="shared" si="41"/>
        <v>0</v>
      </c>
      <c r="AK98">
        <f t="shared" si="42"/>
        <v>0</v>
      </c>
      <c r="AU98">
        <f t="shared" si="33"/>
        <v>0</v>
      </c>
      <c r="AV98">
        <f t="shared" si="34"/>
        <v>0</v>
      </c>
      <c r="AW98" s="54">
        <f t="shared" si="43"/>
        <v>0</v>
      </c>
      <c r="AX98">
        <f t="shared" si="35"/>
        <v>0</v>
      </c>
      <c r="BG98">
        <f t="shared" si="36"/>
        <v>0</v>
      </c>
      <c r="BH98" s="11">
        <f t="shared" si="37"/>
        <v>0</v>
      </c>
    </row>
    <row r="99" spans="6:60" x14ac:dyDescent="0.2">
      <c r="F99">
        <f t="shared" si="25"/>
        <v>0</v>
      </c>
      <c r="G99">
        <f t="shared" si="26"/>
        <v>0</v>
      </c>
      <c r="H99">
        <f t="shared" si="27"/>
        <v>0</v>
      </c>
      <c r="I99" s="54">
        <f t="shared" si="38"/>
        <v>0</v>
      </c>
      <c r="K99">
        <f t="shared" si="28"/>
        <v>0</v>
      </c>
      <c r="L99">
        <f t="shared" si="39"/>
        <v>0</v>
      </c>
      <c r="M99" s="2">
        <f t="shared" si="29"/>
        <v>0</v>
      </c>
      <c r="T99">
        <f t="shared" si="30"/>
        <v>0</v>
      </c>
      <c r="W99">
        <f t="shared" si="31"/>
        <v>0</v>
      </c>
      <c r="X99">
        <f t="shared" si="32"/>
        <v>0</v>
      </c>
      <c r="AF99">
        <f t="shared" si="40"/>
        <v>0</v>
      </c>
      <c r="AH99">
        <f t="shared" si="41"/>
        <v>0</v>
      </c>
      <c r="AK99">
        <f t="shared" si="42"/>
        <v>0</v>
      </c>
      <c r="AU99">
        <f t="shared" si="33"/>
        <v>0</v>
      </c>
      <c r="AV99">
        <f t="shared" si="34"/>
        <v>0</v>
      </c>
      <c r="AW99" s="54">
        <f t="shared" si="43"/>
        <v>0</v>
      </c>
      <c r="AX99">
        <f t="shared" si="35"/>
        <v>0</v>
      </c>
      <c r="BG99">
        <f t="shared" si="36"/>
        <v>0</v>
      </c>
      <c r="BH99" s="11">
        <f t="shared" si="37"/>
        <v>0</v>
      </c>
    </row>
    <row r="100" spans="6:60" x14ac:dyDescent="0.2">
      <c r="F100">
        <f t="shared" si="25"/>
        <v>0</v>
      </c>
      <c r="G100">
        <f t="shared" si="26"/>
        <v>0</v>
      </c>
      <c r="H100">
        <f t="shared" si="27"/>
        <v>0</v>
      </c>
      <c r="I100" s="54">
        <f t="shared" si="38"/>
        <v>0</v>
      </c>
      <c r="K100">
        <f t="shared" si="28"/>
        <v>0</v>
      </c>
      <c r="L100">
        <f t="shared" si="39"/>
        <v>0</v>
      </c>
      <c r="M100" s="2">
        <f t="shared" si="29"/>
        <v>0</v>
      </c>
      <c r="T100">
        <f t="shared" si="30"/>
        <v>0</v>
      </c>
      <c r="W100">
        <f t="shared" si="31"/>
        <v>0</v>
      </c>
      <c r="X100">
        <f t="shared" si="32"/>
        <v>0</v>
      </c>
      <c r="AF100">
        <f t="shared" si="40"/>
        <v>0</v>
      </c>
      <c r="AH100">
        <f t="shared" si="41"/>
        <v>0</v>
      </c>
      <c r="AK100">
        <f t="shared" si="42"/>
        <v>0</v>
      </c>
      <c r="AU100">
        <f t="shared" si="33"/>
        <v>0</v>
      </c>
      <c r="AV100">
        <f t="shared" si="34"/>
        <v>0</v>
      </c>
      <c r="AW100" s="54">
        <f t="shared" si="43"/>
        <v>0</v>
      </c>
      <c r="AX100">
        <f t="shared" si="35"/>
        <v>0</v>
      </c>
      <c r="BG100">
        <f t="shared" si="36"/>
        <v>0</v>
      </c>
      <c r="BH100" s="11">
        <f t="shared" si="37"/>
        <v>0</v>
      </c>
    </row>
    <row r="101" spans="6:60" x14ac:dyDescent="0.2">
      <c r="F101">
        <f t="shared" si="25"/>
        <v>0</v>
      </c>
      <c r="G101">
        <f t="shared" si="26"/>
        <v>0</v>
      </c>
      <c r="H101">
        <f t="shared" si="27"/>
        <v>0</v>
      </c>
      <c r="I101" s="54">
        <f t="shared" si="38"/>
        <v>0</v>
      </c>
      <c r="K101">
        <f t="shared" si="28"/>
        <v>0</v>
      </c>
      <c r="L101">
        <f t="shared" si="39"/>
        <v>0</v>
      </c>
      <c r="M101" s="2">
        <f t="shared" si="29"/>
        <v>0</v>
      </c>
      <c r="T101">
        <f t="shared" si="30"/>
        <v>0</v>
      </c>
      <c r="W101">
        <f t="shared" si="31"/>
        <v>0</v>
      </c>
      <c r="X101">
        <f t="shared" si="32"/>
        <v>0</v>
      </c>
      <c r="AF101">
        <f t="shared" si="40"/>
        <v>0</v>
      </c>
      <c r="AH101">
        <f t="shared" si="41"/>
        <v>0</v>
      </c>
      <c r="AK101">
        <f t="shared" si="42"/>
        <v>0</v>
      </c>
      <c r="AU101">
        <f t="shared" si="33"/>
        <v>0</v>
      </c>
      <c r="AV101">
        <f t="shared" si="34"/>
        <v>0</v>
      </c>
      <c r="AW101" s="54">
        <f t="shared" si="43"/>
        <v>0</v>
      </c>
      <c r="AX101">
        <f t="shared" si="35"/>
        <v>0</v>
      </c>
      <c r="BG101">
        <f t="shared" si="36"/>
        <v>0</v>
      </c>
      <c r="BH101" s="11">
        <f t="shared" si="37"/>
        <v>0</v>
      </c>
    </row>
    <row r="102" spans="6:60" x14ac:dyDescent="0.2">
      <c r="F102">
        <f t="shared" si="25"/>
        <v>0</v>
      </c>
      <c r="G102">
        <f t="shared" si="26"/>
        <v>0</v>
      </c>
      <c r="H102">
        <f t="shared" si="27"/>
        <v>0</v>
      </c>
      <c r="I102" s="54">
        <f t="shared" si="38"/>
        <v>0</v>
      </c>
      <c r="K102">
        <f t="shared" si="28"/>
        <v>0</v>
      </c>
      <c r="L102">
        <f t="shared" si="39"/>
        <v>0</v>
      </c>
      <c r="M102" s="2">
        <f t="shared" si="29"/>
        <v>0</v>
      </c>
      <c r="T102">
        <f t="shared" si="30"/>
        <v>0</v>
      </c>
      <c r="W102">
        <f t="shared" si="31"/>
        <v>0</v>
      </c>
      <c r="X102">
        <f t="shared" si="32"/>
        <v>0</v>
      </c>
      <c r="AF102">
        <f t="shared" si="40"/>
        <v>0</v>
      </c>
      <c r="AH102">
        <f t="shared" si="41"/>
        <v>0</v>
      </c>
      <c r="AK102">
        <f t="shared" si="42"/>
        <v>0</v>
      </c>
      <c r="AU102">
        <f t="shared" si="33"/>
        <v>0</v>
      </c>
      <c r="AV102">
        <f t="shared" si="34"/>
        <v>0</v>
      </c>
      <c r="AW102" s="54">
        <f t="shared" si="43"/>
        <v>0</v>
      </c>
      <c r="AX102">
        <f t="shared" si="35"/>
        <v>0</v>
      </c>
      <c r="BG102">
        <f t="shared" si="36"/>
        <v>0</v>
      </c>
      <c r="BH102" s="11">
        <f t="shared" si="37"/>
        <v>0</v>
      </c>
    </row>
  </sheetData>
  <conditionalFormatting sqref="V4 V34:V102">
    <cfRule type="cellIs" dxfId="3009" priority="114" operator="equal">
      <formula>0</formula>
    </cfRule>
  </conditionalFormatting>
  <conditionalFormatting sqref="V4 V34:V102">
    <cfRule type="cellIs" dxfId="3008" priority="113" operator="equal">
      <formula>1</formula>
    </cfRule>
  </conditionalFormatting>
  <conditionalFormatting sqref="F4:F102">
    <cfRule type="cellIs" dxfId="3007" priority="100" operator="greaterThanOrEqual">
      <formula>2</formula>
    </cfRule>
    <cfRule type="cellIs" dxfId="3006" priority="101" operator="equal">
      <formula>1</formula>
    </cfRule>
    <cfRule type="cellIs" dxfId="3005" priority="112" operator="equal">
      <formula>0</formula>
    </cfRule>
  </conditionalFormatting>
  <conditionalFormatting sqref="G4:G102">
    <cfRule type="cellIs" dxfId="3004" priority="97" operator="greaterThan">
      <formula>20</formula>
    </cfRule>
    <cfRule type="cellIs" dxfId="3003" priority="98" operator="between">
      <formula>16</formula>
      <formula>20</formula>
    </cfRule>
    <cfRule type="cellIs" dxfId="3002" priority="99" operator="between">
      <formula>5</formula>
      <formula>15</formula>
    </cfRule>
    <cfRule type="cellIs" dxfId="3001" priority="111" operator="lessThan">
      <formula>5</formula>
    </cfRule>
  </conditionalFormatting>
  <conditionalFormatting sqref="AU4:AU102">
    <cfRule type="colorScale" priority="107">
      <colorScale>
        <cfvo type="num" val="0"/>
        <cfvo type="num" val="65"/>
        <cfvo type="num" val="100"/>
        <color rgb="FFFFCCCC"/>
        <color rgb="FFFFEB84"/>
        <color theme="9" tint="0.39997558519241921"/>
      </colorScale>
    </cfRule>
  </conditionalFormatting>
  <conditionalFormatting sqref="AV4:AX102">
    <cfRule type="colorScale" priority="106">
      <colorScale>
        <cfvo type="num" val="0"/>
        <cfvo type="num" val="8"/>
        <cfvo type="num" val="15"/>
        <color theme="9" tint="0.39997558519241921"/>
        <color rgb="FFFFEB84"/>
        <color rgb="FFFFCCCC"/>
      </colorScale>
    </cfRule>
  </conditionalFormatting>
  <conditionalFormatting sqref="AU2">
    <cfRule type="colorScale" priority="105">
      <colorScale>
        <cfvo type="num" val="0"/>
        <cfvo type="num" val="65"/>
        <cfvo type="num" val="100"/>
        <color rgb="FFFFCCCC"/>
        <color rgb="FFFFEB84"/>
        <color theme="9" tint="0.39997558519241921"/>
      </colorScale>
    </cfRule>
  </conditionalFormatting>
  <conditionalFormatting sqref="AV2">
    <cfRule type="colorScale" priority="104">
      <colorScale>
        <cfvo type="num" val="0"/>
        <cfvo type="num" val="8"/>
        <cfvo type="num" val="13"/>
        <color theme="9" tint="0.39997558519241921"/>
        <color rgb="FFFFEB84"/>
        <color rgb="FFFFCCCC"/>
      </colorScale>
    </cfRule>
  </conditionalFormatting>
  <conditionalFormatting sqref="AW2">
    <cfRule type="colorScale" priority="103">
      <colorScale>
        <cfvo type="num" val="0"/>
        <cfvo type="num" val="8"/>
        <cfvo type="num" val="13"/>
        <color theme="9" tint="0.39997558519241921"/>
        <color rgb="FFFFEB84"/>
        <color rgb="FFFFCCCC"/>
      </colorScale>
    </cfRule>
  </conditionalFormatting>
  <conditionalFormatting sqref="AX2">
    <cfRule type="colorScale" priority="102">
      <colorScale>
        <cfvo type="num" val="0"/>
        <cfvo type="num" val="8"/>
        <cfvo type="num" val="13"/>
        <color theme="9" tint="0.39997558519241921"/>
        <color rgb="FFFFEB84"/>
        <color rgb="FFFFCCCC"/>
      </colorScale>
    </cfRule>
  </conditionalFormatting>
  <conditionalFormatting sqref="N33:N102">
    <cfRule type="cellIs" dxfId="3000" priority="95" operator="equal">
      <formula>1</formula>
    </cfRule>
    <cfRule type="cellIs" dxfId="2999" priority="96" operator="notEqual">
      <formula>1</formula>
    </cfRule>
  </conditionalFormatting>
  <conditionalFormatting sqref="L2:M2 O2:AE2 AG2:AT2 AY2:BA2">
    <cfRule type="colorScale" priority="92">
      <colorScale>
        <cfvo type="num" val="0"/>
        <cfvo type="num" val="50"/>
        <cfvo type="num" val="100"/>
        <color rgb="FFFFCCCC"/>
        <color rgb="FFFFEB84"/>
        <color theme="9" tint="0.39997558519241921"/>
      </colorScale>
    </cfRule>
  </conditionalFormatting>
  <conditionalFormatting sqref="BM2">
    <cfRule type="colorScale" priority="91">
      <colorScale>
        <cfvo type="num" val="0"/>
        <cfvo type="num" val="50"/>
        <cfvo type="num" val="100"/>
        <color rgb="FFFFCCCC"/>
        <color rgb="FFFFEB84"/>
        <color theme="9" tint="0.39997558519241921"/>
      </colorScale>
    </cfRule>
  </conditionalFormatting>
  <conditionalFormatting sqref="BG34:BG102">
    <cfRule type="cellIs" dxfId="2998" priority="89" operator="greaterThanOrEqual">
      <formula>208</formula>
    </cfRule>
    <cfRule type="cellIs" dxfId="2997" priority="90" operator="lessThan">
      <formula>208</formula>
    </cfRule>
  </conditionalFormatting>
  <conditionalFormatting sqref="BG2">
    <cfRule type="cellIs" dxfId="2996" priority="87" operator="greaterThanOrEqual">
      <formula>208</formula>
    </cfRule>
    <cfRule type="cellIs" dxfId="2995" priority="88" operator="lessThan">
      <formula>208</formula>
    </cfRule>
  </conditionalFormatting>
  <conditionalFormatting sqref="BB2 BC4:BF4 BB4:BB102 BC6:BF102">
    <cfRule type="cellIs" dxfId="2994" priority="84" operator="greaterThanOrEqual">
      <formula>9</formula>
    </cfRule>
    <cfRule type="cellIs" dxfId="2993" priority="85" operator="between">
      <formula>7</formula>
      <formula>9</formula>
    </cfRule>
    <cfRule type="cellIs" dxfId="2992" priority="86" operator="lessThan">
      <formula>7</formula>
    </cfRule>
  </conditionalFormatting>
  <conditionalFormatting sqref="BC4">
    <cfRule type="colorScale" priority="83">
      <colorScale>
        <cfvo type="num" val="0"/>
        <cfvo type="percentile" val="8"/>
        <cfvo type="num" val="15"/>
        <color theme="9" tint="0.39997558519241921"/>
        <color rgb="FFFFEB84"/>
        <color rgb="FFFFCCCC"/>
      </colorScale>
    </cfRule>
  </conditionalFormatting>
  <conditionalFormatting sqref="BD4">
    <cfRule type="colorScale" priority="82">
      <colorScale>
        <cfvo type="num" val="0"/>
        <cfvo type="percentile" val="8"/>
        <cfvo type="num" val="15"/>
        <color theme="9" tint="0.39997558519241921"/>
        <color rgb="FFFFEB84"/>
        <color rgb="FFFFCCCC"/>
      </colorScale>
    </cfRule>
  </conditionalFormatting>
  <conditionalFormatting sqref="BE4">
    <cfRule type="colorScale" priority="81">
      <colorScale>
        <cfvo type="num" val="0"/>
        <cfvo type="percentile" val="8"/>
        <cfvo type="num" val="15"/>
        <color theme="9" tint="0.39997558519241921"/>
        <color rgb="FFFFEB84"/>
        <color rgb="FFFFCCCC"/>
      </colorScale>
    </cfRule>
  </conditionalFormatting>
  <conditionalFormatting sqref="BF4">
    <cfRule type="colorScale" priority="80">
      <colorScale>
        <cfvo type="num" val="0"/>
        <cfvo type="percentile" val="8"/>
        <cfvo type="num" val="15"/>
        <color theme="9" tint="0.39997558519241921"/>
        <color rgb="FFFFEB84"/>
        <color rgb="FFFFCCCC"/>
      </colorScale>
    </cfRule>
  </conditionalFormatting>
  <conditionalFormatting sqref="BC2:BF2">
    <cfRule type="cellIs" dxfId="2991" priority="77" operator="greaterThanOrEqual">
      <formula>9</formula>
    </cfRule>
    <cfRule type="cellIs" dxfId="2990" priority="78" operator="between">
      <formula>7</formula>
      <formula>9</formula>
    </cfRule>
    <cfRule type="cellIs" dxfId="2989" priority="79" operator="lessThan">
      <formula>7</formula>
    </cfRule>
  </conditionalFormatting>
  <conditionalFormatting sqref="BC5:BF5">
    <cfRule type="cellIs" dxfId="2988" priority="74" operator="greaterThanOrEqual">
      <formula>9</formula>
    </cfRule>
    <cfRule type="cellIs" dxfId="2987" priority="75" operator="between">
      <formula>7</formula>
      <formula>9</formula>
    </cfRule>
    <cfRule type="cellIs" dxfId="2986" priority="76" operator="lessThan">
      <formula>7</formula>
    </cfRule>
  </conditionalFormatting>
  <conditionalFormatting sqref="N29:N32">
    <cfRule type="cellIs" dxfId="2985" priority="57" operator="equal">
      <formula>1</formula>
    </cfRule>
    <cfRule type="cellIs" dxfId="2984" priority="58" operator="notEqual">
      <formula>1</formula>
    </cfRule>
  </conditionalFormatting>
  <conditionalFormatting sqref="N4:N28">
    <cfRule type="cellIs" dxfId="2983" priority="53" operator="equal">
      <formula>1</formula>
    </cfRule>
    <cfRule type="cellIs" dxfId="2982" priority="54" operator="notEqual">
      <formula>1</formula>
    </cfRule>
  </conditionalFormatting>
  <conditionalFormatting sqref="V5:V33">
    <cfRule type="cellIs" dxfId="2981" priority="44" operator="equal">
      <formula>0</formula>
    </cfRule>
  </conditionalFormatting>
  <conditionalFormatting sqref="V5:V33">
    <cfRule type="cellIs" dxfId="2980" priority="43" operator="equal">
      <formula>1</formula>
    </cfRule>
  </conditionalFormatting>
  <conditionalFormatting sqref="BG4:BG33">
    <cfRule type="cellIs" dxfId="2979" priority="39" operator="greaterThanOrEqual">
      <formula>208</formula>
    </cfRule>
    <cfRule type="cellIs" dxfId="2978" priority="40" operator="lessThan">
      <formula>208</formula>
    </cfRule>
  </conditionalFormatting>
  <conditionalFormatting sqref="D4:E102 AY34:BA102 O4:U102 AH4:AI4 AG34:AT102 W4:AE102 AG33:AH33 AJ33:AL33 AH5:AH32 AK4:AP4 AK5:AL32 AN5:AN22 AN26:AN33 AP33:AQ33 AP5:AP32 AR4 AS33 AT4">
    <cfRule type="cellIs" dxfId="2977" priority="35" operator="equal">
      <formula>1</formula>
    </cfRule>
    <cfRule type="cellIs" dxfId="2976" priority="36" operator="equal">
      <formula>0</formula>
    </cfRule>
  </conditionalFormatting>
  <conditionalFormatting sqref="AF4:AF102">
    <cfRule type="cellIs" dxfId="2975" priority="34" operator="equal">
      <formula>0</formula>
    </cfRule>
  </conditionalFormatting>
  <conditionalFormatting sqref="N2">
    <cfRule type="colorScale" priority="31">
      <colorScale>
        <cfvo type="num" val="0"/>
        <cfvo type="num" val="0.5"/>
        <cfvo type="num" val="1"/>
        <color rgb="FFFFCCCC"/>
        <color rgb="FFFFEB84"/>
        <color theme="9" tint="0.39997558519241921"/>
      </colorScale>
    </cfRule>
  </conditionalFormatting>
  <conditionalFormatting sqref="AN23:AN25">
    <cfRule type="cellIs" dxfId="2974" priority="30" operator="equal">
      <formula>1</formula>
    </cfRule>
  </conditionalFormatting>
  <conditionalFormatting sqref="AN23:AN25">
    <cfRule type="cellIs" dxfId="2973" priority="29" operator="equal">
      <formula>0</formula>
    </cfRule>
  </conditionalFormatting>
  <conditionalFormatting sqref="AG4:AG32">
    <cfRule type="cellIs" dxfId="2972" priority="27" operator="equal">
      <formula>1</formula>
    </cfRule>
    <cfRule type="cellIs" dxfId="2971" priority="28" operator="equal">
      <formula>0</formula>
    </cfRule>
  </conditionalFormatting>
  <conditionalFormatting sqref="AI5:AI20 AI24:AI25 AI29 AI31:AI33">
    <cfRule type="cellIs" dxfId="2970" priority="25" operator="equal">
      <formula>1</formula>
    </cfRule>
    <cfRule type="cellIs" dxfId="2969" priority="26" operator="equal">
      <formula>0</formula>
    </cfRule>
  </conditionalFormatting>
  <conditionalFormatting sqref="AJ4:AJ32">
    <cfRule type="cellIs" dxfId="2968" priority="23" operator="equal">
      <formula>1</formula>
    </cfRule>
    <cfRule type="cellIs" dxfId="2967" priority="24" operator="equal">
      <formula>0</formula>
    </cfRule>
  </conditionalFormatting>
  <conditionalFormatting sqref="AM5:AM33">
    <cfRule type="cellIs" dxfId="2966" priority="21" operator="equal">
      <formula>1</formula>
    </cfRule>
    <cfRule type="cellIs" dxfId="2965" priority="22" operator="equal">
      <formula>0</formula>
    </cfRule>
  </conditionalFormatting>
  <conditionalFormatting sqref="AO5:AO33">
    <cfRule type="cellIs" dxfId="2964" priority="19" operator="equal">
      <formula>1</formula>
    </cfRule>
    <cfRule type="cellIs" dxfId="2963" priority="20" operator="equal">
      <formula>0</formula>
    </cfRule>
  </conditionalFormatting>
  <conditionalFormatting sqref="AQ4:AQ32">
    <cfRule type="cellIs" dxfId="2962" priority="17" operator="equal">
      <formula>1</formula>
    </cfRule>
    <cfRule type="cellIs" dxfId="2961" priority="18" operator="equal">
      <formula>0</formula>
    </cfRule>
  </conditionalFormatting>
  <conditionalFormatting sqref="AR5:AR33">
    <cfRule type="cellIs" dxfId="2960" priority="15" operator="equal">
      <formula>1</formula>
    </cfRule>
    <cfRule type="cellIs" dxfId="2959" priority="16" operator="equal">
      <formula>0</formula>
    </cfRule>
  </conditionalFormatting>
  <conditionalFormatting sqref="AS4:AS32">
    <cfRule type="cellIs" dxfId="2958" priority="13" operator="equal">
      <formula>1</formula>
    </cfRule>
    <cfRule type="cellIs" dxfId="2957" priority="14" operator="equal">
      <formula>0</formula>
    </cfRule>
  </conditionalFormatting>
  <conditionalFormatting sqref="BA33">
    <cfRule type="cellIs" dxfId="2956" priority="11" operator="equal">
      <formula>1</formula>
    </cfRule>
    <cfRule type="cellIs" dxfId="2955" priority="12" operator="equal">
      <formula>0</formula>
    </cfRule>
  </conditionalFormatting>
  <conditionalFormatting sqref="BA4:BA32">
    <cfRule type="cellIs" dxfId="2954" priority="9" operator="equal">
      <formula>1</formula>
    </cfRule>
    <cfRule type="cellIs" dxfId="2953" priority="10" operator="equal">
      <formula>0</formula>
    </cfRule>
  </conditionalFormatting>
  <conditionalFormatting sqref="AZ33">
    <cfRule type="cellIs" dxfId="2952" priority="7" operator="equal">
      <formula>1</formula>
    </cfRule>
    <cfRule type="cellIs" dxfId="2951" priority="8" operator="equal">
      <formula>0</formula>
    </cfRule>
  </conditionalFormatting>
  <conditionalFormatting sqref="AZ4:AZ32">
    <cfRule type="cellIs" dxfId="2950" priority="5" operator="equal">
      <formula>1</formula>
    </cfRule>
    <cfRule type="cellIs" dxfId="2949" priority="6" operator="equal">
      <formula>0</formula>
    </cfRule>
  </conditionalFormatting>
  <conditionalFormatting sqref="AT5:AT33">
    <cfRule type="cellIs" dxfId="2948" priority="3" operator="equal">
      <formula>1</formula>
    </cfRule>
    <cfRule type="cellIs" dxfId="2947" priority="4" operator="equal">
      <formula>0</formula>
    </cfRule>
  </conditionalFormatting>
  <conditionalFormatting sqref="AY4:AY33">
    <cfRule type="cellIs" dxfId="2946" priority="2" operator="equal">
      <formula>0</formula>
    </cfRule>
  </conditionalFormatting>
  <conditionalFormatting sqref="AY4:AY33">
    <cfRule type="cellIs" dxfId="2945" priority="1" operator="equal">
      <formula>1</formula>
    </cfRule>
  </conditionalFormatting>
  <dataValidations count="2">
    <dataValidation type="time" operator="greaterThanOrEqual" allowBlank="1" showInputMessage="1" showErrorMessage="1" sqref="BH2 BH4:BH102" xr:uid="{00000000-0002-0000-1300-000000000000}">
      <formula1>0</formula1>
    </dataValidation>
    <dataValidation type="whole" allowBlank="1" showInputMessage="1" showErrorMessage="1" sqref="AK4:AT102 R5:T33 Y4:AE102 D4:E102 O4:P102 Q34:T102 U5:V102 R4:V4 AG4:AH102 AI31:AI102 AI4:AI20 AI24:AI25 AI29:AJ29 AJ30:AJ102 AJ4:AJ28 AY4:BA102" xr:uid="{00000000-0002-0000-13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21">
    <pageSetUpPr fitToPage="1"/>
  </sheetPr>
  <dimension ref="A1:BO102"/>
  <sheetViews>
    <sheetView zoomScaleNormal="100" workbookViewId="0">
      <pane xSplit="2" topLeftCell="C1" activePane="topRight" state="frozen"/>
      <selection activeCell="A24" sqref="A24"/>
      <selection pane="topRight" activeCell="B1" sqref="B1:B1048576"/>
    </sheetView>
  </sheetViews>
  <sheetFormatPr baseColWidth="10" defaultColWidth="9.1640625" defaultRowHeight="15" x14ac:dyDescent="0.2"/>
  <cols>
    <col min="1" max="1" width="5.5" customWidth="1"/>
    <col min="2" max="2" width="34.1640625" style="240" customWidth="1"/>
    <col min="3" max="3" width="18.1640625" style="3" bestFit="1" customWidth="1"/>
    <col min="4" max="4" width="3.6640625" bestFit="1" customWidth="1"/>
    <col min="5" max="5" width="4.33203125" bestFit="1" customWidth="1"/>
    <col min="6" max="6" width="3.6640625" bestFit="1" customWidth="1"/>
    <col min="7" max="8" width="5" bestFit="1" customWidth="1"/>
    <col min="9" max="9" width="4.1640625" customWidth="1"/>
    <col min="10" max="10" width="5" bestFit="1" customWidth="1"/>
    <col min="11" max="11" width="3.6640625" customWidth="1"/>
    <col min="12" max="13" width="4.33203125" customWidth="1"/>
    <col min="14" max="18" width="3.6640625" bestFit="1" customWidth="1"/>
    <col min="19" max="19" width="4.33203125" bestFit="1" customWidth="1"/>
    <col min="20" max="20" width="3.6640625" bestFit="1" customWidth="1"/>
    <col min="21" max="21" width="4.33203125" bestFit="1" customWidth="1"/>
    <col min="22" max="22" width="4" bestFit="1" customWidth="1"/>
    <col min="23" max="23" width="3.6640625" bestFit="1" customWidth="1"/>
    <col min="24" max="24" width="4.33203125" bestFit="1" customWidth="1"/>
    <col min="25" max="37" width="3.6640625" bestFit="1" customWidth="1"/>
    <col min="38" max="53" width="3.6640625" customWidth="1"/>
    <col min="54" max="55" width="3.6640625" bestFit="1" customWidth="1"/>
    <col min="56" max="57" width="3.6640625" customWidth="1"/>
    <col min="58" max="58" width="3.6640625" bestFit="1" customWidth="1"/>
    <col min="59" max="59" width="5.5" customWidth="1"/>
    <col min="60" max="60" width="8.33203125" customWidth="1"/>
    <col min="61" max="61" width="7.1640625" bestFit="1" customWidth="1"/>
    <col min="62" max="65" width="3.6640625" customWidth="1"/>
    <col min="66" max="66" width="3.6640625" bestFit="1" customWidth="1"/>
  </cols>
  <sheetData>
    <row r="1" spans="1:67" s="9" customFormat="1" ht="156"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230</v>
      </c>
      <c r="BN1" s="8" t="s">
        <v>296</v>
      </c>
    </row>
    <row r="2" spans="1:67" s="13" customFormat="1" x14ac:dyDescent="0.2">
      <c r="B2" s="13" t="s">
        <v>103</v>
      </c>
      <c r="C2" s="13">
        <f>COUNTA(A4:A102)</f>
        <v>30</v>
      </c>
      <c r="D2" s="13">
        <f>SUM(F4:F102)</f>
        <v>30</v>
      </c>
      <c r="E2" s="13">
        <f>SUM(G4:G102)</f>
        <v>763</v>
      </c>
      <c r="F2" s="13">
        <f>IF(D2=0,0,E2/D2)</f>
        <v>25.433333333333334</v>
      </c>
      <c r="G2" s="13">
        <f>SUM(I4:I102)</f>
        <v>4185</v>
      </c>
      <c r="H2" s="13">
        <f>SUM(J4:J102)</f>
        <v>1399</v>
      </c>
      <c r="I2" s="13">
        <f>IF(E2=0,0,H2/E2)</f>
        <v>1.8335517693315859</v>
      </c>
      <c r="J2" s="13">
        <f>SUM(L4:L102)</f>
        <v>4103</v>
      </c>
      <c r="K2" s="13">
        <f>IF(E2=0,0,J2/E2)</f>
        <v>5.3774574049803405</v>
      </c>
      <c r="L2" s="13">
        <f>IF($C$2=0,0,COUNTIF(D4:D102,1)/$C$2*100)</f>
        <v>100</v>
      </c>
      <c r="M2" s="13">
        <f>IF($C$2=0,0,COUNTIF(E4:E102,1)/$C$2*100)</f>
        <v>100</v>
      </c>
      <c r="N2" s="17">
        <f>IF($C$2=0,0,SUM(N4:N102)/$C$2*100)</f>
        <v>43.333333333333336</v>
      </c>
      <c r="O2" s="13">
        <f t="shared" ref="O2:U2" si="0">IF($C$2=0,0,COUNTIF(O4:O102,1)/$C$2*100)</f>
        <v>83.333333333333343</v>
      </c>
      <c r="P2" s="13">
        <f t="shared" si="0"/>
        <v>83.333333333333343</v>
      </c>
      <c r="Q2" s="13">
        <f t="shared" si="0"/>
        <v>66.666666666666657</v>
      </c>
      <c r="R2" s="13">
        <f t="shared" si="0"/>
        <v>86.666666666666671</v>
      </c>
      <c r="S2" s="13">
        <f t="shared" si="0"/>
        <v>100</v>
      </c>
      <c r="T2" s="13">
        <f t="shared" si="0"/>
        <v>63.333333333333329</v>
      </c>
      <c r="U2" s="13">
        <f t="shared" si="0"/>
        <v>100</v>
      </c>
      <c r="V2" s="13">
        <f>IF(COUNTIF(U4:U102,0)=0,100,(COUNTIFS(V4:V102,1,U4:U102,0)/COUNTIF(U4:U102,0))*100)</f>
        <v>100</v>
      </c>
      <c r="W2" s="13">
        <f t="shared" ref="W2:AE2" si="1">IF($C$2=0,0,COUNTIF(W4:W102,1)/$C$2*100)</f>
        <v>60</v>
      </c>
      <c r="X2" s="13">
        <f t="shared" si="1"/>
        <v>100</v>
      </c>
      <c r="Y2" s="13">
        <f t="shared" si="1"/>
        <v>63.333333333333329</v>
      </c>
      <c r="Z2" s="13">
        <f t="shared" si="1"/>
        <v>93.333333333333329</v>
      </c>
      <c r="AA2" s="13">
        <f t="shared" si="1"/>
        <v>70</v>
      </c>
      <c r="AB2" s="13">
        <f t="shared" si="1"/>
        <v>100</v>
      </c>
      <c r="AC2" s="13">
        <f t="shared" si="1"/>
        <v>100</v>
      </c>
      <c r="AD2" s="13">
        <f t="shared" si="1"/>
        <v>100</v>
      </c>
      <c r="AE2" s="13">
        <f t="shared" si="1"/>
        <v>100</v>
      </c>
      <c r="AF2" s="13">
        <f>SUM(AF4:AF102)</f>
        <v>82</v>
      </c>
      <c r="AG2" s="13">
        <f t="shared" ref="AG2:AT2" si="2">IF($C$2=0,0,COUNTIF(AG4:AG102,1)/$C$2*100)</f>
        <v>73.333333333333329</v>
      </c>
      <c r="AH2" s="13">
        <f t="shared" si="2"/>
        <v>96.666666666666671</v>
      </c>
      <c r="AI2" s="13">
        <f t="shared" si="2"/>
        <v>50</v>
      </c>
      <c r="AJ2" s="13">
        <f t="shared" si="2"/>
        <v>100</v>
      </c>
      <c r="AK2" s="13">
        <f t="shared" si="2"/>
        <v>96.666666666666671</v>
      </c>
      <c r="AL2" s="13">
        <f t="shared" si="2"/>
        <v>96.666666666666671</v>
      </c>
      <c r="AM2" s="13">
        <f t="shared" si="2"/>
        <v>43.333333333333336</v>
      </c>
      <c r="AN2" s="13">
        <f t="shared" si="2"/>
        <v>90</v>
      </c>
      <c r="AO2" s="13">
        <f t="shared" si="2"/>
        <v>43.333333333333336</v>
      </c>
      <c r="AP2" s="13">
        <f t="shared" si="2"/>
        <v>100</v>
      </c>
      <c r="AQ2" s="13">
        <f t="shared" si="2"/>
        <v>100</v>
      </c>
      <c r="AR2" s="13">
        <f t="shared" si="2"/>
        <v>100</v>
      </c>
      <c r="AS2" s="13">
        <f t="shared" si="2"/>
        <v>93.333333333333329</v>
      </c>
      <c r="AT2" s="13">
        <f t="shared" si="2"/>
        <v>93.333333333333329</v>
      </c>
      <c r="AU2" s="14">
        <f>IF(E2=0,0,(206.835-(84.6*(I2))-(1.015*(F2))))</f>
        <v>25.901686981214503</v>
      </c>
      <c r="AV2" s="14">
        <f>IF(E2=0,0,(0.39*F2)+(11.8*I2)-15.59)</f>
        <v>15.964910878112715</v>
      </c>
      <c r="AW2" s="14">
        <f>IF(E2=0,0,((0.0588*K2*100)-(0.296*(D2/E2)*100)-15.8))</f>
        <v>14.655622542595015</v>
      </c>
      <c r="AX2" s="14">
        <f>IF(G2=0,0,(4.71*K2)+(0.5*F2)-21.43)</f>
        <v>16.614491044124073</v>
      </c>
      <c r="AY2" s="13">
        <f>IF($C$2=0,0,COUNTIF(AY4:AY102,1)/$C$2*100)</f>
        <v>100</v>
      </c>
      <c r="AZ2" s="13">
        <f>IF($C$2=0,0,COUNTIF(AZ4:AZ102,1)/$C$2*100)</f>
        <v>100</v>
      </c>
      <c r="BA2" s="13">
        <f>IF($C$2=0,0,COUNTIF(BA4:BA102,1)/$C$2*100)</f>
        <v>100</v>
      </c>
      <c r="BG2" s="14">
        <f>IF(E2=0,0,AF2/E2*1000)</f>
        <v>107.47051114023591</v>
      </c>
      <c r="BH2" s="15">
        <f>E2/200/24/60</f>
        <v>2.6493055555555558E-3</v>
      </c>
      <c r="BI2" s="15">
        <f>IF($C$2=0,0,BH2/$C$2)</f>
        <v>8.8310185185185193E-5</v>
      </c>
      <c r="BJ2" s="13">
        <f>IF($C$2=0,0,D2/$C$2)</f>
        <v>1</v>
      </c>
      <c r="BK2" s="13">
        <f>IF($C$2=0,0,E2/$C$2)</f>
        <v>25.433333333333334</v>
      </c>
      <c r="BL2" s="13">
        <f>IF($C$2=0,0,AF2/$C$2)</f>
        <v>2.7333333333333334</v>
      </c>
      <c r="BM2" s="13">
        <f>(0.5*W2)+(0.5*X2)</f>
        <v>80</v>
      </c>
      <c r="BN2" s="13">
        <f>IF(C2=0,0,J2/G2*100)</f>
        <v>98.040621266427721</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64" x14ac:dyDescent="0.2">
      <c r="A4" s="3">
        <v>1</v>
      </c>
      <c r="B4" s="19" t="s">
        <v>1655</v>
      </c>
      <c r="C4" s="3" t="s">
        <v>207</v>
      </c>
      <c r="D4">
        <v>1</v>
      </c>
      <c r="E4">
        <v>1</v>
      </c>
      <c r="F4">
        <f>IF(B4="",0,(LEN(B4)-LEN(SUBSTITUTE(B4,". ","."))+1))</f>
        <v>1</v>
      </c>
      <c r="G4">
        <f>IF(B4="",0,LEN(B4)-LEN(SUBSTITUTE(B4," ",""))+1)</f>
        <v>21</v>
      </c>
      <c r="H4">
        <f>IF(F4=0,0,G4/F4)</f>
        <v>21</v>
      </c>
      <c r="I4">
        <f>LEN(SUBSTITUTE(B4," ",""))</f>
        <v>115</v>
      </c>
      <c r="J4">
        <v>39</v>
      </c>
      <c r="K4">
        <f>IF(G4=0,0,J4/G4)</f>
        <v>1.8571428571428572</v>
      </c>
      <c r="L4">
        <f>LEN(SUBSTITUTE(SUBSTITUTE(SUBSTITUTE(SUBSTITUTE(SUBSTITUTE(SUBSTITUTE(SUBSTITUTE(SUBSTITUTE(SUBSTITUTE(SUBSTITUTE(SUBSTITUTE(SUBSTITUTE(SUBSTITUTE(SUBSTITUTE(SUBSTITUTE(SUBSTITUTE(SUBSTITUTE(SUBSTITUTE(SUBSTITUTE(B4," ",""),".",""),",",""),"?",""),"!",""),";",""),"(",""),")",""),"[",""),"]",""),"-",""),"{",""),"}",""),"/",""),"+",""),"*",""),"_",""),"&amp;",""),"#",""))</f>
        <v>113</v>
      </c>
      <c r="M4" s="2">
        <f>IF(G4=0,0,L4/G4)</f>
        <v>5.3809523809523814</v>
      </c>
      <c r="N4">
        <v>0</v>
      </c>
      <c r="O4">
        <v>1</v>
      </c>
      <c r="P4">
        <v>0</v>
      </c>
      <c r="Q4">
        <v>0</v>
      </c>
      <c r="R4">
        <v>1</v>
      </c>
      <c r="S4">
        <v>1</v>
      </c>
      <c r="T4">
        <f>QUOTIENT((Q4+R4+S4),3)</f>
        <v>0</v>
      </c>
      <c r="U4">
        <v>1</v>
      </c>
      <c r="V4" s="54">
        <v>1</v>
      </c>
      <c r="W4">
        <f>QUOTIENT((P4+T4),2)</f>
        <v>0</v>
      </c>
      <c r="X4">
        <f>IF(U4=1,1,IF(V4=1,1,0))</f>
        <v>1</v>
      </c>
      <c r="Y4">
        <v>1</v>
      </c>
      <c r="Z4">
        <v>1</v>
      </c>
      <c r="AA4">
        <v>0</v>
      </c>
      <c r="AB4">
        <v>1</v>
      </c>
      <c r="AC4" s="54">
        <v>1</v>
      </c>
      <c r="AD4">
        <v>1</v>
      </c>
      <c r="AE4" s="54">
        <v>1</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2</v>
      </c>
      <c r="AG4">
        <v>1</v>
      </c>
      <c r="AH4" s="54">
        <f t="shared" ref="AH4:AH68" si="3">IF(G4&gt;0,IF((LEN(B4)-LEN(SUBSTITUTE(B4,"/","")))&gt;0,0,1),0)</f>
        <v>1</v>
      </c>
      <c r="AI4">
        <v>1</v>
      </c>
      <c r="AJ4" s="54">
        <v>1</v>
      </c>
      <c r="AK4">
        <f>IF(G4&gt;0,IF(((LEN(B4)-LEN(SUBSTITUTE(B4,"(","")))+(LEN(B4)-LEN(SUBSTITUTE(B4,")","")))+(LEN(B4)-LEN(SUBSTITUTE(B4,"[","")))+(LEN(B4)-LEN(SUBSTITUTE(B4,"]","")))+(LEN(B4)-LEN(SUBSTITUTE(B4,"{","")))+(LEN(B4)-LEN(SUBSTITUTE(B4,"}",""))))&gt;0,0,1),0)</f>
        <v>1</v>
      </c>
      <c r="AL4">
        <v>1</v>
      </c>
      <c r="AM4">
        <v>0</v>
      </c>
      <c r="AN4">
        <v>1</v>
      </c>
      <c r="AO4" s="54">
        <v>0</v>
      </c>
      <c r="AP4">
        <v>1</v>
      </c>
      <c r="AQ4" s="54">
        <v>1</v>
      </c>
      <c r="AR4">
        <v>1</v>
      </c>
      <c r="AS4" s="54">
        <v>1</v>
      </c>
      <c r="AT4">
        <v>1</v>
      </c>
      <c r="AU4">
        <f>IF(G4=0,0,(206.835-(84.6*(K4))-(1.015*(H4))))</f>
        <v>28.405714285714311</v>
      </c>
      <c r="AV4">
        <f>IF(G4=0,0,(0.39*H4)+(11.8*K4)-15.59)</f>
        <v>14.514285714285716</v>
      </c>
      <c r="AW4">
        <f>IF(G4=0,0,((0.0588*M4*100)-(0.296*(F4/G4)*100)-15.8))</f>
        <v>14.430476190476192</v>
      </c>
      <c r="AX4">
        <f>IF(I4=0,0,(4.71*M4)+(0.5*H4)-21.43)</f>
        <v>14.414285714285718</v>
      </c>
      <c r="AY4" s="54">
        <v>1</v>
      </c>
      <c r="AZ4" s="54">
        <v>1</v>
      </c>
      <c r="BA4" s="54">
        <v>1</v>
      </c>
      <c r="BB4">
        <v>6</v>
      </c>
      <c r="BG4">
        <f t="shared" ref="BG4:BG33" si="4">IF(G4=0,0,AF4/G4*1000)</f>
        <v>95.238095238095227</v>
      </c>
      <c r="BH4" s="11">
        <f>G4/200/24/60</f>
        <v>7.2916666666666659E-5</v>
      </c>
    </row>
    <row r="5" spans="1:67" ht="80" x14ac:dyDescent="0.2">
      <c r="A5" s="3">
        <v>2</v>
      </c>
      <c r="B5" s="18" t="s">
        <v>1638</v>
      </c>
      <c r="C5" s="3" t="s">
        <v>207</v>
      </c>
      <c r="D5">
        <v>1</v>
      </c>
      <c r="E5">
        <v>1</v>
      </c>
      <c r="F5">
        <f t="shared" ref="F5:F67" si="5">IF(B5="",0,(LEN(B5)-LEN(SUBSTITUTE(B5,". ","."))+1))</f>
        <v>1</v>
      </c>
      <c r="G5">
        <f t="shared" ref="G5:G67" si="6">IF(B5="",0,LEN(B5)-LEN(SUBSTITUTE(B5," ",""))+1)</f>
        <v>31</v>
      </c>
      <c r="H5">
        <f t="shared" ref="H5:H67" si="7">IF(F5=0,0,G5/F5)</f>
        <v>31</v>
      </c>
      <c r="I5" s="54">
        <f t="shared" ref="I5:I68" si="8">LEN(SUBSTITUTE(B5," ",""))</f>
        <v>171</v>
      </c>
      <c r="J5">
        <v>60</v>
      </c>
      <c r="K5">
        <f t="shared" ref="K5:K67" si="9">IF(G5=0,0,J5/G5)</f>
        <v>1.935483870967742</v>
      </c>
      <c r="L5">
        <f t="shared" ref="L5:L68" si="10">LEN(SUBSTITUTE(SUBSTITUTE(SUBSTITUTE(SUBSTITUTE(SUBSTITUTE(SUBSTITUTE(SUBSTITUTE(SUBSTITUTE(SUBSTITUTE(SUBSTITUTE(SUBSTITUTE(SUBSTITUTE(SUBSTITUTE(SUBSTITUTE(SUBSTITUTE(SUBSTITUTE(SUBSTITUTE(SUBSTITUTE(SUBSTITUTE(B5," ",""),".",""),",",""),"?",""),"!",""),";",""),"(",""),")",""),"[",""),"]",""),"-",""),"{",""),"}",""),"/",""),"+",""),"*",""),"_",""),"&amp;",""),"#",""))</f>
        <v>169</v>
      </c>
      <c r="M5" s="2">
        <f t="shared" ref="M5:M67" si="11">IF(G5=0,0,L5/G5)</f>
        <v>5.4516129032258061</v>
      </c>
      <c r="N5">
        <v>0</v>
      </c>
      <c r="O5">
        <v>1</v>
      </c>
      <c r="P5">
        <v>1</v>
      </c>
      <c r="Q5">
        <v>0</v>
      </c>
      <c r="R5" s="54">
        <v>1</v>
      </c>
      <c r="S5">
        <v>1</v>
      </c>
      <c r="T5">
        <f t="shared" ref="T5:T67" si="12">QUOTIENT((Q5+R5+S5),3)</f>
        <v>0</v>
      </c>
      <c r="U5">
        <v>1</v>
      </c>
      <c r="V5" s="54">
        <v>1</v>
      </c>
      <c r="W5">
        <f t="shared" ref="W5:W67" si="13">QUOTIENT((P5+T5),2)</f>
        <v>0</v>
      </c>
      <c r="X5">
        <f t="shared" ref="X5:X67" si="14">IF(U5=1,1,IF(V5=1,1,0))</f>
        <v>1</v>
      </c>
      <c r="Y5" s="54">
        <v>1</v>
      </c>
      <c r="Z5" s="54">
        <v>1</v>
      </c>
      <c r="AA5">
        <v>0</v>
      </c>
      <c r="AB5" s="54">
        <v>1</v>
      </c>
      <c r="AC5" s="54">
        <v>1</v>
      </c>
      <c r="AD5" s="54">
        <v>1</v>
      </c>
      <c r="AE5" s="54">
        <v>1</v>
      </c>
      <c r="AF5">
        <f t="shared" ref="AF5:AF68" si="15">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2</v>
      </c>
      <c r="AG5" s="54">
        <v>1</v>
      </c>
      <c r="AH5">
        <f t="shared" si="3"/>
        <v>1</v>
      </c>
      <c r="AI5">
        <v>0</v>
      </c>
      <c r="AJ5" s="54">
        <v>1</v>
      </c>
      <c r="AK5">
        <f t="shared" ref="AK5:AK68" si="16">IF(G5&gt;0,IF(((LEN(B5)-LEN(SUBSTITUTE(B5,"(","")))+(LEN(B5)-LEN(SUBSTITUTE(B5,")","")))+(LEN(B5)-LEN(SUBSTITUTE(B5,"[","")))+(LEN(B5)-LEN(SUBSTITUTE(B5,"]","")))+(LEN(B5)-LEN(SUBSTITUTE(B5,"{","")))+(LEN(B5)-LEN(SUBSTITUTE(B5,"}",""))))&gt;0,0,1),0)</f>
        <v>1</v>
      </c>
      <c r="AL5" s="54">
        <v>1</v>
      </c>
      <c r="AM5" s="54">
        <v>0</v>
      </c>
      <c r="AN5" s="54">
        <v>1</v>
      </c>
      <c r="AO5" s="54">
        <v>0</v>
      </c>
      <c r="AP5" s="54">
        <v>1</v>
      </c>
      <c r="AQ5" s="54">
        <v>1</v>
      </c>
      <c r="AR5" s="54">
        <v>1</v>
      </c>
      <c r="AS5" s="54">
        <v>1</v>
      </c>
      <c r="AT5" s="54">
        <v>0</v>
      </c>
      <c r="AU5">
        <f t="shared" ref="AU5:AU67" si="17">IF(G5=0,0,(206.835-(84.6*(K5))-(1.015*(H5))))</f>
        <v>11.628064516129037</v>
      </c>
      <c r="AV5">
        <f t="shared" ref="AV5:AV67" si="18">IF(G5=0,0,(0.39*H5)+(11.8*K5)-15.59)</f>
        <v>19.338709677419356</v>
      </c>
      <c r="AW5" s="54">
        <f t="shared" ref="AW5:AW68" si="19">IF(G5=0,0,((0.0588*M5*100)-(0.296*(F5/G5)*100)-15.8))</f>
        <v>15.300645161290323</v>
      </c>
      <c r="AX5">
        <f t="shared" ref="AX5:AX67" si="20">IF(I5=0,0,(4.71*M5)+(0.5*H5)-21.43)</f>
        <v>19.747096774193544</v>
      </c>
      <c r="AY5" s="54">
        <v>1</v>
      </c>
      <c r="AZ5" s="54">
        <v>1</v>
      </c>
      <c r="BA5" s="54">
        <v>1</v>
      </c>
      <c r="BB5">
        <v>9</v>
      </c>
      <c r="BG5">
        <f t="shared" si="4"/>
        <v>64.516129032258064</v>
      </c>
      <c r="BH5" s="11">
        <f t="shared" ref="BH5:BH67" si="21">G5/200/24/60</f>
        <v>1.0763888888888889E-4</v>
      </c>
    </row>
    <row r="6" spans="1:67" ht="48" x14ac:dyDescent="0.2">
      <c r="A6" s="3">
        <v>3</v>
      </c>
      <c r="B6" s="18" t="s">
        <v>1639</v>
      </c>
      <c r="C6" s="3" t="s">
        <v>207</v>
      </c>
      <c r="D6">
        <v>1</v>
      </c>
      <c r="E6">
        <v>1</v>
      </c>
      <c r="F6">
        <f t="shared" si="5"/>
        <v>1</v>
      </c>
      <c r="G6">
        <f t="shared" si="6"/>
        <v>19</v>
      </c>
      <c r="H6">
        <f t="shared" si="7"/>
        <v>19</v>
      </c>
      <c r="I6" s="54">
        <f t="shared" si="8"/>
        <v>102</v>
      </c>
      <c r="J6">
        <v>33</v>
      </c>
      <c r="K6">
        <f t="shared" si="9"/>
        <v>1.736842105263158</v>
      </c>
      <c r="L6">
        <f t="shared" si="10"/>
        <v>100</v>
      </c>
      <c r="M6" s="2">
        <f t="shared" si="11"/>
        <v>5.2631578947368425</v>
      </c>
      <c r="N6">
        <v>0</v>
      </c>
      <c r="O6">
        <v>1</v>
      </c>
      <c r="P6">
        <v>1</v>
      </c>
      <c r="Q6">
        <v>1</v>
      </c>
      <c r="R6" s="54">
        <v>1</v>
      </c>
      <c r="S6">
        <v>1</v>
      </c>
      <c r="T6">
        <f t="shared" si="12"/>
        <v>1</v>
      </c>
      <c r="U6">
        <v>1</v>
      </c>
      <c r="V6" s="54">
        <v>1</v>
      </c>
      <c r="W6">
        <f t="shared" si="13"/>
        <v>1</v>
      </c>
      <c r="X6">
        <f t="shared" si="14"/>
        <v>1</v>
      </c>
      <c r="Y6" s="54">
        <v>1</v>
      </c>
      <c r="Z6" s="54">
        <v>1</v>
      </c>
      <c r="AA6">
        <v>0</v>
      </c>
      <c r="AB6" s="54">
        <v>1</v>
      </c>
      <c r="AC6" s="54">
        <v>1</v>
      </c>
      <c r="AD6" s="54">
        <v>1</v>
      </c>
      <c r="AE6" s="54">
        <v>1</v>
      </c>
      <c r="AF6">
        <f t="shared" si="15"/>
        <v>2</v>
      </c>
      <c r="AG6" s="54">
        <v>0</v>
      </c>
      <c r="AH6">
        <f t="shared" si="3"/>
        <v>1</v>
      </c>
      <c r="AI6" s="54">
        <v>0</v>
      </c>
      <c r="AJ6" s="54">
        <v>1</v>
      </c>
      <c r="AK6">
        <f t="shared" si="16"/>
        <v>1</v>
      </c>
      <c r="AL6" s="54">
        <v>1</v>
      </c>
      <c r="AM6" s="54">
        <v>0</v>
      </c>
      <c r="AN6" s="54">
        <v>1</v>
      </c>
      <c r="AO6" s="54">
        <v>0</v>
      </c>
      <c r="AP6" s="54">
        <v>1</v>
      </c>
      <c r="AQ6" s="54">
        <v>1</v>
      </c>
      <c r="AR6" s="54">
        <v>1</v>
      </c>
      <c r="AS6" s="54">
        <v>1</v>
      </c>
      <c r="AT6" s="54">
        <v>1</v>
      </c>
      <c r="AU6">
        <f t="shared" si="17"/>
        <v>40.613157894736844</v>
      </c>
      <c r="AV6">
        <f t="shared" si="18"/>
        <v>12.314736842105265</v>
      </c>
      <c r="AW6" s="54">
        <f t="shared" si="19"/>
        <v>13.589473684210528</v>
      </c>
      <c r="AX6">
        <f t="shared" si="20"/>
        <v>12.859473684210528</v>
      </c>
      <c r="AY6" s="54">
        <v>1</v>
      </c>
      <c r="AZ6" s="54">
        <v>1</v>
      </c>
      <c r="BA6" s="54">
        <v>1</v>
      </c>
      <c r="BB6">
        <v>5</v>
      </c>
      <c r="BG6">
        <f t="shared" si="4"/>
        <v>105.26315789473684</v>
      </c>
      <c r="BH6" s="11">
        <f t="shared" si="21"/>
        <v>6.597222222222223E-5</v>
      </c>
      <c r="BK6" s="11"/>
      <c r="BL6" s="11"/>
    </row>
    <row r="7" spans="1:67" ht="80" x14ac:dyDescent="0.2">
      <c r="A7" s="3">
        <v>4</v>
      </c>
      <c r="B7" s="19" t="s">
        <v>1656</v>
      </c>
      <c r="C7" s="3" t="s">
        <v>210</v>
      </c>
      <c r="D7">
        <v>1</v>
      </c>
      <c r="E7">
        <v>1</v>
      </c>
      <c r="F7">
        <f t="shared" si="5"/>
        <v>1</v>
      </c>
      <c r="G7">
        <f t="shared" si="6"/>
        <v>25</v>
      </c>
      <c r="H7">
        <f t="shared" si="7"/>
        <v>25</v>
      </c>
      <c r="I7" s="54">
        <f t="shared" si="8"/>
        <v>146</v>
      </c>
      <c r="J7">
        <v>48</v>
      </c>
      <c r="K7">
        <f t="shared" si="9"/>
        <v>1.92</v>
      </c>
      <c r="L7">
        <f t="shared" si="10"/>
        <v>144</v>
      </c>
      <c r="M7" s="2">
        <f t="shared" si="11"/>
        <v>5.76</v>
      </c>
      <c r="N7">
        <v>1</v>
      </c>
      <c r="O7">
        <v>1</v>
      </c>
      <c r="P7">
        <v>1</v>
      </c>
      <c r="Q7">
        <v>1</v>
      </c>
      <c r="R7" s="54">
        <v>1</v>
      </c>
      <c r="S7">
        <v>1</v>
      </c>
      <c r="T7">
        <f t="shared" si="12"/>
        <v>1</v>
      </c>
      <c r="U7">
        <v>1</v>
      </c>
      <c r="V7" s="54">
        <v>1</v>
      </c>
      <c r="W7">
        <f t="shared" si="13"/>
        <v>1</v>
      </c>
      <c r="X7">
        <f t="shared" si="14"/>
        <v>1</v>
      </c>
      <c r="Y7" s="54">
        <v>0</v>
      </c>
      <c r="Z7" s="54">
        <v>1</v>
      </c>
      <c r="AA7">
        <v>1</v>
      </c>
      <c r="AB7" s="54">
        <v>1</v>
      </c>
      <c r="AC7" s="54">
        <v>1</v>
      </c>
      <c r="AD7" s="54">
        <v>1</v>
      </c>
      <c r="AE7" s="54">
        <v>1</v>
      </c>
      <c r="AF7">
        <f t="shared" si="15"/>
        <v>2</v>
      </c>
      <c r="AG7" s="54">
        <v>1</v>
      </c>
      <c r="AH7">
        <f t="shared" si="3"/>
        <v>1</v>
      </c>
      <c r="AI7" s="54">
        <v>0</v>
      </c>
      <c r="AJ7" s="54">
        <v>1</v>
      </c>
      <c r="AK7">
        <f t="shared" si="16"/>
        <v>1</v>
      </c>
      <c r="AL7" s="54">
        <v>1</v>
      </c>
      <c r="AM7" s="54">
        <v>1</v>
      </c>
      <c r="AN7" s="54">
        <v>1</v>
      </c>
      <c r="AO7" s="54">
        <v>1</v>
      </c>
      <c r="AP7" s="54">
        <v>1</v>
      </c>
      <c r="AQ7" s="54">
        <v>1</v>
      </c>
      <c r="AR7" s="54">
        <v>1</v>
      </c>
      <c r="AS7" s="54">
        <v>1</v>
      </c>
      <c r="AT7" s="54">
        <v>1</v>
      </c>
      <c r="AU7">
        <f t="shared" si="17"/>
        <v>19.028000000000024</v>
      </c>
      <c r="AV7">
        <f t="shared" si="18"/>
        <v>16.815999999999999</v>
      </c>
      <c r="AW7" s="54">
        <f t="shared" si="19"/>
        <v>16.884800000000002</v>
      </c>
      <c r="AX7">
        <f t="shared" si="20"/>
        <v>18.199599999999997</v>
      </c>
      <c r="AY7" s="54">
        <v>1</v>
      </c>
      <c r="AZ7" s="54">
        <v>1</v>
      </c>
      <c r="BA7" s="54">
        <v>1</v>
      </c>
      <c r="BB7">
        <v>6</v>
      </c>
      <c r="BG7">
        <f t="shared" si="4"/>
        <v>80</v>
      </c>
      <c r="BH7" s="11">
        <f t="shared" si="21"/>
        <v>8.6805555555555545E-5</v>
      </c>
    </row>
    <row r="8" spans="1:67" ht="64" x14ac:dyDescent="0.2">
      <c r="A8" s="3">
        <v>5</v>
      </c>
      <c r="B8" s="19" t="s">
        <v>1657</v>
      </c>
      <c r="C8" s="3" t="s">
        <v>210</v>
      </c>
      <c r="D8">
        <v>1</v>
      </c>
      <c r="E8">
        <v>1</v>
      </c>
      <c r="F8">
        <f t="shared" si="5"/>
        <v>1</v>
      </c>
      <c r="G8">
        <f t="shared" si="6"/>
        <v>21</v>
      </c>
      <c r="H8">
        <f t="shared" si="7"/>
        <v>21</v>
      </c>
      <c r="I8" s="54">
        <f t="shared" si="8"/>
        <v>131</v>
      </c>
      <c r="J8">
        <v>43</v>
      </c>
      <c r="K8">
        <f t="shared" si="9"/>
        <v>2.0476190476190474</v>
      </c>
      <c r="L8">
        <f t="shared" si="10"/>
        <v>129</v>
      </c>
      <c r="M8" s="2">
        <f t="shared" si="11"/>
        <v>6.1428571428571432</v>
      </c>
      <c r="N8">
        <v>1</v>
      </c>
      <c r="O8">
        <v>1</v>
      </c>
      <c r="P8">
        <v>1</v>
      </c>
      <c r="Q8">
        <v>1</v>
      </c>
      <c r="R8" s="54">
        <v>1</v>
      </c>
      <c r="S8">
        <v>1</v>
      </c>
      <c r="T8">
        <f t="shared" si="12"/>
        <v>1</v>
      </c>
      <c r="U8">
        <v>1</v>
      </c>
      <c r="V8" s="54">
        <v>1</v>
      </c>
      <c r="W8">
        <f t="shared" si="13"/>
        <v>1</v>
      </c>
      <c r="X8">
        <f t="shared" si="14"/>
        <v>1</v>
      </c>
      <c r="Y8" s="54">
        <v>0</v>
      </c>
      <c r="Z8" s="54">
        <v>1</v>
      </c>
      <c r="AA8" s="54">
        <v>1</v>
      </c>
      <c r="AB8" s="54">
        <v>1</v>
      </c>
      <c r="AC8" s="54">
        <v>1</v>
      </c>
      <c r="AD8" s="54">
        <v>1</v>
      </c>
      <c r="AE8" s="54">
        <v>1</v>
      </c>
      <c r="AF8">
        <f t="shared" si="15"/>
        <v>2</v>
      </c>
      <c r="AG8" s="54">
        <v>1</v>
      </c>
      <c r="AH8">
        <f t="shared" si="3"/>
        <v>1</v>
      </c>
      <c r="AI8" s="54">
        <v>0</v>
      </c>
      <c r="AJ8" s="54">
        <v>1</v>
      </c>
      <c r="AK8">
        <f t="shared" si="16"/>
        <v>1</v>
      </c>
      <c r="AL8" s="54">
        <v>1</v>
      </c>
      <c r="AM8" s="54">
        <v>1</v>
      </c>
      <c r="AN8" s="54">
        <v>1</v>
      </c>
      <c r="AO8" s="54">
        <v>1</v>
      </c>
      <c r="AP8" s="54">
        <v>1</v>
      </c>
      <c r="AQ8" s="54">
        <v>1</v>
      </c>
      <c r="AR8" s="54">
        <v>1</v>
      </c>
      <c r="AS8" s="54">
        <v>1</v>
      </c>
      <c r="AT8" s="54">
        <v>1</v>
      </c>
      <c r="AU8">
        <f t="shared" si="17"/>
        <v>12.291428571428611</v>
      </c>
      <c r="AV8">
        <f t="shared" si="18"/>
        <v>16.761904761904763</v>
      </c>
      <c r="AW8" s="54">
        <f t="shared" si="19"/>
        <v>18.910476190476192</v>
      </c>
      <c r="AX8">
        <f t="shared" si="20"/>
        <v>18.002857142857145</v>
      </c>
      <c r="AY8" s="54">
        <v>1</v>
      </c>
      <c r="AZ8" s="54">
        <v>1</v>
      </c>
      <c r="BA8" s="54">
        <v>1</v>
      </c>
      <c r="BB8">
        <v>4</v>
      </c>
      <c r="BG8">
        <f t="shared" si="4"/>
        <v>95.238095238095227</v>
      </c>
      <c r="BH8" s="11">
        <f t="shared" si="21"/>
        <v>7.2916666666666659E-5</v>
      </c>
    </row>
    <row r="9" spans="1:67" ht="64" x14ac:dyDescent="0.2">
      <c r="A9" s="3">
        <v>6</v>
      </c>
      <c r="B9" s="19" t="s">
        <v>1658</v>
      </c>
      <c r="C9" s="3" t="s">
        <v>210</v>
      </c>
      <c r="D9">
        <v>1</v>
      </c>
      <c r="E9">
        <v>1</v>
      </c>
      <c r="F9">
        <f t="shared" si="5"/>
        <v>1</v>
      </c>
      <c r="G9">
        <f t="shared" si="6"/>
        <v>21</v>
      </c>
      <c r="H9">
        <f t="shared" si="7"/>
        <v>21</v>
      </c>
      <c r="I9" s="54">
        <f t="shared" si="8"/>
        <v>110</v>
      </c>
      <c r="J9">
        <v>36</v>
      </c>
      <c r="K9">
        <f t="shared" si="9"/>
        <v>1.7142857142857142</v>
      </c>
      <c r="L9">
        <f t="shared" si="10"/>
        <v>108</v>
      </c>
      <c r="M9" s="2">
        <f t="shared" si="11"/>
        <v>5.1428571428571432</v>
      </c>
      <c r="N9">
        <v>1</v>
      </c>
      <c r="O9">
        <v>1</v>
      </c>
      <c r="P9">
        <v>1</v>
      </c>
      <c r="Q9">
        <v>1</v>
      </c>
      <c r="R9" s="54">
        <v>1</v>
      </c>
      <c r="S9">
        <v>1</v>
      </c>
      <c r="T9">
        <f t="shared" si="12"/>
        <v>1</v>
      </c>
      <c r="U9">
        <v>1</v>
      </c>
      <c r="V9" s="54">
        <v>1</v>
      </c>
      <c r="W9">
        <f t="shared" si="13"/>
        <v>1</v>
      </c>
      <c r="X9">
        <f t="shared" si="14"/>
        <v>1</v>
      </c>
      <c r="Y9" s="54">
        <v>0</v>
      </c>
      <c r="Z9" s="54">
        <v>1</v>
      </c>
      <c r="AA9" s="54">
        <v>1</v>
      </c>
      <c r="AB9" s="54">
        <v>1</v>
      </c>
      <c r="AC9" s="54">
        <v>1</v>
      </c>
      <c r="AD9" s="54">
        <v>1</v>
      </c>
      <c r="AE9" s="54">
        <v>1</v>
      </c>
      <c r="AF9">
        <f t="shared" si="15"/>
        <v>2</v>
      </c>
      <c r="AG9" s="54">
        <v>1</v>
      </c>
      <c r="AH9">
        <f t="shared" si="3"/>
        <v>1</v>
      </c>
      <c r="AI9" s="54">
        <v>0</v>
      </c>
      <c r="AJ9" s="54">
        <v>1</v>
      </c>
      <c r="AK9">
        <f t="shared" si="16"/>
        <v>1</v>
      </c>
      <c r="AL9" s="54">
        <v>1</v>
      </c>
      <c r="AM9" s="54">
        <v>1</v>
      </c>
      <c r="AN9" s="54">
        <v>1</v>
      </c>
      <c r="AO9" s="54">
        <v>1</v>
      </c>
      <c r="AP9" s="54">
        <v>1</v>
      </c>
      <c r="AQ9" s="54">
        <v>1</v>
      </c>
      <c r="AR9" s="54">
        <v>1</v>
      </c>
      <c r="AS9" s="54">
        <v>1</v>
      </c>
      <c r="AT9" s="54">
        <v>1</v>
      </c>
      <c r="AU9">
        <f t="shared" si="17"/>
        <v>40.4914285714286</v>
      </c>
      <c r="AV9">
        <f t="shared" si="18"/>
        <v>12.828571428571426</v>
      </c>
      <c r="AW9" s="54">
        <f t="shared" si="19"/>
        <v>13.030476190476193</v>
      </c>
      <c r="AX9">
        <f t="shared" si="20"/>
        <v>13.292857142857144</v>
      </c>
      <c r="AY9" s="54">
        <v>1</v>
      </c>
      <c r="AZ9" s="54">
        <v>1</v>
      </c>
      <c r="BA9" s="54">
        <v>1</v>
      </c>
      <c r="BB9">
        <v>3</v>
      </c>
      <c r="BG9">
        <f t="shared" si="4"/>
        <v>95.238095238095227</v>
      </c>
      <c r="BH9" s="11">
        <f t="shared" si="21"/>
        <v>7.2916666666666659E-5</v>
      </c>
    </row>
    <row r="10" spans="1:67" ht="64" x14ac:dyDescent="0.2">
      <c r="A10" s="3">
        <v>7</v>
      </c>
      <c r="B10" s="18" t="s">
        <v>1640</v>
      </c>
      <c r="C10" s="3" t="s">
        <v>207</v>
      </c>
      <c r="D10">
        <v>1</v>
      </c>
      <c r="E10">
        <v>1</v>
      </c>
      <c r="F10">
        <f t="shared" si="5"/>
        <v>1</v>
      </c>
      <c r="G10">
        <f t="shared" si="6"/>
        <v>25</v>
      </c>
      <c r="H10">
        <f t="shared" si="7"/>
        <v>25</v>
      </c>
      <c r="I10" s="54">
        <f t="shared" si="8"/>
        <v>128</v>
      </c>
      <c r="J10">
        <v>43</v>
      </c>
      <c r="K10">
        <f t="shared" si="9"/>
        <v>1.72</v>
      </c>
      <c r="L10">
        <f t="shared" si="10"/>
        <v>126</v>
      </c>
      <c r="M10" s="2">
        <f t="shared" si="11"/>
        <v>5.04</v>
      </c>
      <c r="N10">
        <v>1</v>
      </c>
      <c r="O10">
        <v>1</v>
      </c>
      <c r="P10">
        <v>1</v>
      </c>
      <c r="Q10">
        <v>1</v>
      </c>
      <c r="R10" s="54">
        <v>1</v>
      </c>
      <c r="S10">
        <v>1</v>
      </c>
      <c r="T10">
        <f t="shared" si="12"/>
        <v>1</v>
      </c>
      <c r="U10">
        <v>1</v>
      </c>
      <c r="V10" s="54">
        <v>1</v>
      </c>
      <c r="W10">
        <f t="shared" si="13"/>
        <v>1</v>
      </c>
      <c r="X10">
        <f t="shared" si="14"/>
        <v>1</v>
      </c>
      <c r="Y10" s="54">
        <v>1</v>
      </c>
      <c r="Z10" s="54">
        <v>0</v>
      </c>
      <c r="AA10" s="54">
        <v>1</v>
      </c>
      <c r="AB10" s="54">
        <v>1</v>
      </c>
      <c r="AC10" s="54">
        <v>1</v>
      </c>
      <c r="AD10" s="54">
        <v>1</v>
      </c>
      <c r="AE10" s="54">
        <v>1</v>
      </c>
      <c r="AF10">
        <f t="shared" si="15"/>
        <v>2</v>
      </c>
      <c r="AG10" s="54">
        <v>1</v>
      </c>
      <c r="AH10">
        <f t="shared" si="3"/>
        <v>1</v>
      </c>
      <c r="AI10" s="54">
        <v>0</v>
      </c>
      <c r="AJ10" s="54">
        <v>1</v>
      </c>
      <c r="AK10">
        <f t="shared" si="16"/>
        <v>1</v>
      </c>
      <c r="AL10" s="54">
        <v>1</v>
      </c>
      <c r="AM10" s="54">
        <v>0</v>
      </c>
      <c r="AN10" s="54">
        <v>1</v>
      </c>
      <c r="AO10" s="54">
        <v>0</v>
      </c>
      <c r="AP10" s="54">
        <v>1</v>
      </c>
      <c r="AQ10" s="54">
        <v>1</v>
      </c>
      <c r="AR10" s="54">
        <v>1</v>
      </c>
      <c r="AS10" s="54">
        <v>0</v>
      </c>
      <c r="AT10" s="54">
        <v>1</v>
      </c>
      <c r="AU10">
        <f t="shared" si="17"/>
        <v>35.948000000000008</v>
      </c>
      <c r="AV10">
        <f t="shared" si="18"/>
        <v>14.456</v>
      </c>
      <c r="AW10" s="54">
        <f t="shared" si="19"/>
        <v>12.651199999999999</v>
      </c>
      <c r="AX10">
        <f t="shared" si="20"/>
        <v>14.808399999999999</v>
      </c>
      <c r="AY10" s="54">
        <v>1</v>
      </c>
      <c r="AZ10" s="54">
        <v>1</v>
      </c>
      <c r="BA10" s="54">
        <v>1</v>
      </c>
      <c r="BB10">
        <v>6</v>
      </c>
      <c r="BG10">
        <f t="shared" si="4"/>
        <v>80</v>
      </c>
      <c r="BH10" s="11">
        <f t="shared" si="21"/>
        <v>8.6805555555555545E-5</v>
      </c>
    </row>
    <row r="11" spans="1:67" ht="96" x14ac:dyDescent="0.2">
      <c r="A11" s="3">
        <v>8</v>
      </c>
      <c r="B11" s="18" t="s">
        <v>1641</v>
      </c>
      <c r="C11" s="3" t="s">
        <v>207</v>
      </c>
      <c r="D11">
        <v>1</v>
      </c>
      <c r="E11">
        <v>1</v>
      </c>
      <c r="F11">
        <f t="shared" si="5"/>
        <v>1</v>
      </c>
      <c r="G11">
        <f t="shared" si="6"/>
        <v>31</v>
      </c>
      <c r="H11">
        <f t="shared" si="7"/>
        <v>31</v>
      </c>
      <c r="I11" s="54">
        <f t="shared" si="8"/>
        <v>173</v>
      </c>
      <c r="J11">
        <v>56</v>
      </c>
      <c r="K11">
        <f t="shared" si="9"/>
        <v>1.8064516129032258</v>
      </c>
      <c r="L11">
        <f t="shared" si="10"/>
        <v>170</v>
      </c>
      <c r="M11" s="2">
        <f t="shared" si="11"/>
        <v>5.4838709677419351</v>
      </c>
      <c r="N11">
        <v>1</v>
      </c>
      <c r="O11">
        <v>1</v>
      </c>
      <c r="P11">
        <v>1</v>
      </c>
      <c r="Q11">
        <v>0</v>
      </c>
      <c r="R11" s="54">
        <v>1</v>
      </c>
      <c r="S11">
        <v>1</v>
      </c>
      <c r="T11">
        <f t="shared" si="12"/>
        <v>0</v>
      </c>
      <c r="U11">
        <v>1</v>
      </c>
      <c r="V11" s="54">
        <v>1</v>
      </c>
      <c r="W11">
        <f t="shared" si="13"/>
        <v>0</v>
      </c>
      <c r="X11">
        <f t="shared" si="14"/>
        <v>1</v>
      </c>
      <c r="Y11" s="54">
        <v>1</v>
      </c>
      <c r="Z11" s="54">
        <v>1</v>
      </c>
      <c r="AA11" s="54">
        <v>1</v>
      </c>
      <c r="AB11" s="54">
        <v>1</v>
      </c>
      <c r="AC11" s="54">
        <v>1</v>
      </c>
      <c r="AD11" s="54">
        <v>1</v>
      </c>
      <c r="AE11" s="54">
        <v>1</v>
      </c>
      <c r="AF11">
        <f t="shared" si="15"/>
        <v>3</v>
      </c>
      <c r="AG11" s="54">
        <v>1</v>
      </c>
      <c r="AH11">
        <f t="shared" si="3"/>
        <v>1</v>
      </c>
      <c r="AI11" s="54">
        <v>1</v>
      </c>
      <c r="AJ11" s="54">
        <v>1</v>
      </c>
      <c r="AK11">
        <f t="shared" si="16"/>
        <v>1</v>
      </c>
      <c r="AL11" s="54">
        <v>1</v>
      </c>
      <c r="AM11" s="54">
        <v>0</v>
      </c>
      <c r="AN11" s="54">
        <v>1</v>
      </c>
      <c r="AO11" s="54">
        <v>0</v>
      </c>
      <c r="AP11" s="54">
        <v>1</v>
      </c>
      <c r="AQ11" s="54">
        <v>1</v>
      </c>
      <c r="AR11" s="54">
        <v>1</v>
      </c>
      <c r="AS11" s="54">
        <v>1</v>
      </c>
      <c r="AT11" s="54">
        <v>1</v>
      </c>
      <c r="AU11">
        <f t="shared" si="17"/>
        <v>22.544193548387121</v>
      </c>
      <c r="AV11">
        <f t="shared" si="18"/>
        <v>17.816129032258065</v>
      </c>
      <c r="AW11" s="54">
        <f t="shared" si="19"/>
        <v>15.490322580645159</v>
      </c>
      <c r="AX11">
        <f t="shared" si="20"/>
        <v>19.899032258064516</v>
      </c>
      <c r="AY11" s="54">
        <v>1</v>
      </c>
      <c r="AZ11" s="54">
        <v>1</v>
      </c>
      <c r="BA11" s="54">
        <v>1</v>
      </c>
      <c r="BB11">
        <v>10</v>
      </c>
      <c r="BG11">
        <f t="shared" si="4"/>
        <v>96.774193548387089</v>
      </c>
      <c r="BH11" s="11">
        <f t="shared" si="21"/>
        <v>1.0763888888888889E-4</v>
      </c>
    </row>
    <row r="12" spans="1:67" ht="80" x14ac:dyDescent="0.2">
      <c r="A12" s="3">
        <v>9</v>
      </c>
      <c r="B12" s="18" t="s">
        <v>1642</v>
      </c>
      <c r="C12" s="3" t="s">
        <v>208</v>
      </c>
      <c r="D12">
        <v>1</v>
      </c>
      <c r="E12">
        <v>1</v>
      </c>
      <c r="F12">
        <f t="shared" si="5"/>
        <v>1</v>
      </c>
      <c r="G12">
        <f t="shared" si="6"/>
        <v>30</v>
      </c>
      <c r="H12">
        <f t="shared" si="7"/>
        <v>30</v>
      </c>
      <c r="I12" s="54">
        <f t="shared" si="8"/>
        <v>153</v>
      </c>
      <c r="J12">
        <v>50</v>
      </c>
      <c r="K12">
        <f t="shared" si="9"/>
        <v>1.6666666666666667</v>
      </c>
      <c r="L12">
        <f t="shared" si="10"/>
        <v>148</v>
      </c>
      <c r="M12" s="2">
        <f t="shared" si="11"/>
        <v>4.9333333333333336</v>
      </c>
      <c r="N12">
        <v>0</v>
      </c>
      <c r="O12">
        <v>0</v>
      </c>
      <c r="P12">
        <v>0</v>
      </c>
      <c r="Q12">
        <v>0</v>
      </c>
      <c r="R12" s="54">
        <v>1</v>
      </c>
      <c r="S12">
        <v>1</v>
      </c>
      <c r="T12">
        <f t="shared" si="12"/>
        <v>0</v>
      </c>
      <c r="U12">
        <v>1</v>
      </c>
      <c r="V12" s="54">
        <v>1</v>
      </c>
      <c r="W12">
        <f t="shared" si="13"/>
        <v>0</v>
      </c>
      <c r="X12">
        <f t="shared" si="14"/>
        <v>1</v>
      </c>
      <c r="Y12" s="54">
        <v>1</v>
      </c>
      <c r="Z12" s="54">
        <v>1</v>
      </c>
      <c r="AA12">
        <v>0</v>
      </c>
      <c r="AB12" s="54">
        <v>1</v>
      </c>
      <c r="AC12" s="54">
        <v>1</v>
      </c>
      <c r="AD12" s="54">
        <v>1</v>
      </c>
      <c r="AE12" s="54">
        <v>1</v>
      </c>
      <c r="AF12">
        <f t="shared" si="15"/>
        <v>5</v>
      </c>
      <c r="AG12" s="54">
        <v>1</v>
      </c>
      <c r="AH12">
        <f t="shared" si="3"/>
        <v>0</v>
      </c>
      <c r="AI12" s="54">
        <v>1</v>
      </c>
      <c r="AJ12" s="54">
        <v>1</v>
      </c>
      <c r="AK12">
        <f t="shared" si="16"/>
        <v>1</v>
      </c>
      <c r="AL12" s="54">
        <v>1</v>
      </c>
      <c r="AM12" s="54">
        <v>0</v>
      </c>
      <c r="AN12" s="54">
        <v>1</v>
      </c>
      <c r="AO12" s="54">
        <v>0</v>
      </c>
      <c r="AP12" s="54">
        <v>1</v>
      </c>
      <c r="AQ12" s="54">
        <v>1</v>
      </c>
      <c r="AR12" s="54">
        <v>1</v>
      </c>
      <c r="AS12" s="54">
        <v>1</v>
      </c>
      <c r="AT12" s="54">
        <v>1</v>
      </c>
      <c r="AU12">
        <f t="shared" si="17"/>
        <v>35.385000000000012</v>
      </c>
      <c r="AV12">
        <f t="shared" si="18"/>
        <v>15.776666666666667</v>
      </c>
      <c r="AW12" s="54">
        <f t="shared" si="19"/>
        <v>12.22133333333333</v>
      </c>
      <c r="AX12">
        <f t="shared" si="20"/>
        <v>16.806000000000004</v>
      </c>
      <c r="AY12" s="54">
        <v>1</v>
      </c>
      <c r="AZ12" s="54">
        <v>1</v>
      </c>
      <c r="BA12" s="54">
        <v>1</v>
      </c>
      <c r="BB12">
        <v>6</v>
      </c>
      <c r="BG12">
        <f t="shared" si="4"/>
        <v>166.66666666666666</v>
      </c>
      <c r="BH12" s="11">
        <f t="shared" si="21"/>
        <v>1.0416666666666666E-4</v>
      </c>
    </row>
    <row r="13" spans="1:67" ht="48" x14ac:dyDescent="0.2">
      <c r="A13" s="3">
        <v>10</v>
      </c>
      <c r="B13" s="18" t="s">
        <v>1643</v>
      </c>
      <c r="C13" s="3" t="s">
        <v>210</v>
      </c>
      <c r="D13">
        <v>1</v>
      </c>
      <c r="E13">
        <v>1</v>
      </c>
      <c r="F13">
        <f t="shared" si="5"/>
        <v>1</v>
      </c>
      <c r="G13">
        <f t="shared" si="6"/>
        <v>21</v>
      </c>
      <c r="H13">
        <f t="shared" si="7"/>
        <v>21</v>
      </c>
      <c r="I13" s="54">
        <f t="shared" si="8"/>
        <v>104</v>
      </c>
      <c r="J13">
        <v>34</v>
      </c>
      <c r="K13">
        <f t="shared" si="9"/>
        <v>1.6190476190476191</v>
      </c>
      <c r="L13">
        <f t="shared" si="10"/>
        <v>102</v>
      </c>
      <c r="M13" s="2">
        <f t="shared" si="11"/>
        <v>4.8571428571428568</v>
      </c>
      <c r="N13">
        <v>0</v>
      </c>
      <c r="O13">
        <v>1</v>
      </c>
      <c r="P13">
        <v>1</v>
      </c>
      <c r="Q13">
        <v>1</v>
      </c>
      <c r="R13" s="54">
        <v>1</v>
      </c>
      <c r="S13">
        <v>1</v>
      </c>
      <c r="T13">
        <f t="shared" si="12"/>
        <v>1</v>
      </c>
      <c r="U13">
        <v>1</v>
      </c>
      <c r="V13" s="54">
        <v>1</v>
      </c>
      <c r="W13">
        <f t="shared" si="13"/>
        <v>1</v>
      </c>
      <c r="X13">
        <f t="shared" si="14"/>
        <v>1</v>
      </c>
      <c r="Y13" s="54">
        <v>0</v>
      </c>
      <c r="Z13" s="54">
        <v>1</v>
      </c>
      <c r="AB13" s="54">
        <v>1</v>
      </c>
      <c r="AC13" s="54">
        <v>1</v>
      </c>
      <c r="AD13" s="54">
        <v>1</v>
      </c>
      <c r="AE13" s="54">
        <v>1</v>
      </c>
      <c r="AF13">
        <f t="shared" si="15"/>
        <v>2</v>
      </c>
      <c r="AG13" s="54">
        <v>0</v>
      </c>
      <c r="AH13">
        <f t="shared" si="3"/>
        <v>1</v>
      </c>
      <c r="AI13" s="54">
        <v>1</v>
      </c>
      <c r="AJ13" s="54">
        <v>1</v>
      </c>
      <c r="AK13">
        <f t="shared" si="16"/>
        <v>1</v>
      </c>
      <c r="AL13" s="54">
        <v>1</v>
      </c>
      <c r="AM13" s="54">
        <v>1</v>
      </c>
      <c r="AN13" s="54">
        <v>1</v>
      </c>
      <c r="AO13" s="54">
        <v>1</v>
      </c>
      <c r="AP13" s="54">
        <v>1</v>
      </c>
      <c r="AQ13" s="54">
        <v>1</v>
      </c>
      <c r="AR13" s="54">
        <v>1</v>
      </c>
      <c r="AS13" s="54">
        <v>1</v>
      </c>
      <c r="AT13" s="54">
        <v>1</v>
      </c>
      <c r="AU13">
        <f t="shared" si="17"/>
        <v>48.548571428571449</v>
      </c>
      <c r="AV13">
        <f t="shared" si="18"/>
        <v>11.704761904761906</v>
      </c>
      <c r="AW13" s="54">
        <f t="shared" si="19"/>
        <v>11.350476190476186</v>
      </c>
      <c r="AX13">
        <f t="shared" si="20"/>
        <v>11.947142857142858</v>
      </c>
      <c r="AY13" s="54">
        <v>1</v>
      </c>
      <c r="AZ13" s="54">
        <v>1</v>
      </c>
      <c r="BA13" s="54">
        <v>1</v>
      </c>
      <c r="BB13">
        <v>5</v>
      </c>
      <c r="BG13">
        <f t="shared" si="4"/>
        <v>95.238095238095227</v>
      </c>
      <c r="BH13" s="11">
        <f t="shared" si="21"/>
        <v>7.2916666666666659E-5</v>
      </c>
    </row>
    <row r="14" spans="1:67" ht="80" x14ac:dyDescent="0.2">
      <c r="A14" s="3">
        <v>11</v>
      </c>
      <c r="B14" s="18" t="s">
        <v>1644</v>
      </c>
      <c r="C14" s="3" t="s">
        <v>208</v>
      </c>
      <c r="D14">
        <v>1</v>
      </c>
      <c r="E14">
        <v>1</v>
      </c>
      <c r="F14">
        <f t="shared" si="5"/>
        <v>1</v>
      </c>
      <c r="G14">
        <f t="shared" si="6"/>
        <v>30</v>
      </c>
      <c r="H14">
        <f t="shared" si="7"/>
        <v>30</v>
      </c>
      <c r="I14" s="54">
        <f t="shared" si="8"/>
        <v>146</v>
      </c>
      <c r="J14">
        <v>47</v>
      </c>
      <c r="K14">
        <f t="shared" si="9"/>
        <v>1.5666666666666667</v>
      </c>
      <c r="L14">
        <f t="shared" si="10"/>
        <v>143</v>
      </c>
      <c r="M14" s="2">
        <f t="shared" si="11"/>
        <v>4.7666666666666666</v>
      </c>
      <c r="N14">
        <v>0</v>
      </c>
      <c r="O14">
        <v>1</v>
      </c>
      <c r="P14">
        <v>1</v>
      </c>
      <c r="Q14">
        <v>1</v>
      </c>
      <c r="R14" s="54">
        <v>1</v>
      </c>
      <c r="S14">
        <v>1</v>
      </c>
      <c r="T14">
        <f t="shared" si="12"/>
        <v>1</v>
      </c>
      <c r="U14">
        <v>1</v>
      </c>
      <c r="V14" s="54">
        <v>1</v>
      </c>
      <c r="W14">
        <f t="shared" si="13"/>
        <v>1</v>
      </c>
      <c r="X14">
        <f t="shared" si="14"/>
        <v>1</v>
      </c>
      <c r="Y14" s="54">
        <v>0</v>
      </c>
      <c r="Z14" s="54">
        <v>1</v>
      </c>
      <c r="AA14" s="54">
        <v>1</v>
      </c>
      <c r="AB14" s="54">
        <v>1</v>
      </c>
      <c r="AC14" s="54">
        <v>1</v>
      </c>
      <c r="AD14" s="54">
        <v>1</v>
      </c>
      <c r="AE14" s="54">
        <v>1</v>
      </c>
      <c r="AF14">
        <f t="shared" si="15"/>
        <v>3</v>
      </c>
      <c r="AG14" s="54">
        <v>0</v>
      </c>
      <c r="AH14">
        <f t="shared" si="3"/>
        <v>1</v>
      </c>
      <c r="AI14" s="54">
        <v>1</v>
      </c>
      <c r="AJ14" s="54">
        <v>1</v>
      </c>
      <c r="AK14">
        <f t="shared" si="16"/>
        <v>1</v>
      </c>
      <c r="AL14" s="54">
        <v>1</v>
      </c>
      <c r="AM14" s="54">
        <v>0</v>
      </c>
      <c r="AN14" s="54">
        <v>0</v>
      </c>
      <c r="AO14" s="54">
        <v>0</v>
      </c>
      <c r="AP14" s="54">
        <v>1</v>
      </c>
      <c r="AQ14" s="54">
        <v>1</v>
      </c>
      <c r="AR14" s="54">
        <v>1</v>
      </c>
      <c r="AS14" s="54">
        <v>1</v>
      </c>
      <c r="AT14" s="54">
        <v>1</v>
      </c>
      <c r="AU14">
        <f t="shared" si="17"/>
        <v>43.84500000000002</v>
      </c>
      <c r="AV14">
        <f t="shared" si="18"/>
        <v>14.596666666666668</v>
      </c>
      <c r="AW14" s="54">
        <f t="shared" si="19"/>
        <v>11.24133333333333</v>
      </c>
      <c r="AX14">
        <f t="shared" si="20"/>
        <v>16.021000000000001</v>
      </c>
      <c r="AY14" s="54">
        <v>1</v>
      </c>
      <c r="AZ14" s="54">
        <v>1</v>
      </c>
      <c r="BA14" s="54">
        <v>1</v>
      </c>
      <c r="BB14">
        <v>6</v>
      </c>
      <c r="BG14">
        <f t="shared" si="4"/>
        <v>100</v>
      </c>
      <c r="BH14" s="11">
        <f t="shared" si="21"/>
        <v>1.0416666666666666E-4</v>
      </c>
    </row>
    <row r="15" spans="1:67" ht="64" x14ac:dyDescent="0.2">
      <c r="A15" s="3" t="s">
        <v>187</v>
      </c>
      <c r="B15" s="23" t="s">
        <v>1659</v>
      </c>
      <c r="C15" s="3" t="s">
        <v>210</v>
      </c>
      <c r="D15">
        <v>1</v>
      </c>
      <c r="E15">
        <v>1</v>
      </c>
      <c r="F15">
        <f t="shared" si="5"/>
        <v>1</v>
      </c>
      <c r="G15">
        <f t="shared" si="6"/>
        <v>20</v>
      </c>
      <c r="H15">
        <f t="shared" si="7"/>
        <v>20</v>
      </c>
      <c r="I15" s="54">
        <f t="shared" si="8"/>
        <v>123</v>
      </c>
      <c r="J15">
        <v>44</v>
      </c>
      <c r="K15">
        <f t="shared" si="9"/>
        <v>2.2000000000000002</v>
      </c>
      <c r="L15">
        <f t="shared" si="10"/>
        <v>121</v>
      </c>
      <c r="M15" s="2">
        <f t="shared" si="11"/>
        <v>6.05</v>
      </c>
      <c r="N15">
        <v>1</v>
      </c>
      <c r="O15">
        <v>1</v>
      </c>
      <c r="P15">
        <v>1</v>
      </c>
      <c r="Q15">
        <v>1</v>
      </c>
      <c r="R15" s="54">
        <v>1</v>
      </c>
      <c r="S15">
        <v>1</v>
      </c>
      <c r="T15">
        <f t="shared" si="12"/>
        <v>1</v>
      </c>
      <c r="U15">
        <v>1</v>
      </c>
      <c r="V15" s="54">
        <v>1</v>
      </c>
      <c r="W15">
        <f t="shared" si="13"/>
        <v>1</v>
      </c>
      <c r="X15">
        <f t="shared" si="14"/>
        <v>1</v>
      </c>
      <c r="Y15" s="54">
        <v>1</v>
      </c>
      <c r="Z15" s="54">
        <v>1</v>
      </c>
      <c r="AA15" s="54">
        <v>1</v>
      </c>
      <c r="AB15" s="54">
        <v>1</v>
      </c>
      <c r="AC15" s="54">
        <v>1</v>
      </c>
      <c r="AD15" s="54">
        <v>1</v>
      </c>
      <c r="AE15" s="54">
        <v>1</v>
      </c>
      <c r="AF15">
        <f t="shared" si="15"/>
        <v>2</v>
      </c>
      <c r="AG15" s="54">
        <v>1</v>
      </c>
      <c r="AH15">
        <f t="shared" si="3"/>
        <v>1</v>
      </c>
      <c r="AI15" s="54">
        <v>0</v>
      </c>
      <c r="AJ15" s="54">
        <v>1</v>
      </c>
      <c r="AK15">
        <f t="shared" si="16"/>
        <v>1</v>
      </c>
      <c r="AL15" s="54">
        <v>1</v>
      </c>
      <c r="AM15" s="54">
        <v>1</v>
      </c>
      <c r="AN15" s="54">
        <v>1</v>
      </c>
      <c r="AO15" s="54">
        <v>1</v>
      </c>
      <c r="AP15" s="54">
        <v>1</v>
      </c>
      <c r="AQ15" s="54">
        <v>1</v>
      </c>
      <c r="AR15" s="54">
        <v>1</v>
      </c>
      <c r="AS15" s="54">
        <v>1</v>
      </c>
      <c r="AT15" s="54">
        <v>1</v>
      </c>
      <c r="AU15">
        <f t="shared" si="17"/>
        <v>0.41500000000000625</v>
      </c>
      <c r="AV15">
        <f t="shared" si="18"/>
        <v>18.170000000000005</v>
      </c>
      <c r="AW15" s="54">
        <f t="shared" si="19"/>
        <v>18.294</v>
      </c>
      <c r="AX15">
        <f t="shared" si="20"/>
        <v>17.0655</v>
      </c>
      <c r="AY15" s="54">
        <v>1</v>
      </c>
      <c r="AZ15" s="54">
        <v>1</v>
      </c>
      <c r="BA15" s="54">
        <v>1</v>
      </c>
      <c r="BB15">
        <v>4</v>
      </c>
      <c r="BG15">
        <f t="shared" si="4"/>
        <v>100</v>
      </c>
      <c r="BH15" s="11">
        <f t="shared" si="21"/>
        <v>6.9444444444444444E-5</v>
      </c>
    </row>
    <row r="16" spans="1:67" ht="64" x14ac:dyDescent="0.2">
      <c r="A16" s="3" t="s">
        <v>188</v>
      </c>
      <c r="B16" s="23" t="s">
        <v>1660</v>
      </c>
      <c r="C16" s="3" t="s">
        <v>210</v>
      </c>
      <c r="D16">
        <v>1</v>
      </c>
      <c r="E16">
        <v>1</v>
      </c>
      <c r="F16">
        <f t="shared" si="5"/>
        <v>1</v>
      </c>
      <c r="G16">
        <f t="shared" si="6"/>
        <v>22</v>
      </c>
      <c r="H16">
        <f t="shared" si="7"/>
        <v>22</v>
      </c>
      <c r="I16" s="54">
        <f t="shared" si="8"/>
        <v>134</v>
      </c>
      <c r="J16">
        <v>46</v>
      </c>
      <c r="K16">
        <f t="shared" si="9"/>
        <v>2.0909090909090908</v>
      </c>
      <c r="L16">
        <f t="shared" si="10"/>
        <v>132</v>
      </c>
      <c r="M16" s="2">
        <f t="shared" si="11"/>
        <v>6</v>
      </c>
      <c r="N16">
        <v>1</v>
      </c>
      <c r="O16">
        <v>1</v>
      </c>
      <c r="P16">
        <v>1</v>
      </c>
      <c r="Q16">
        <v>1</v>
      </c>
      <c r="R16" s="54">
        <v>1</v>
      </c>
      <c r="S16">
        <v>1</v>
      </c>
      <c r="T16">
        <f t="shared" si="12"/>
        <v>1</v>
      </c>
      <c r="U16">
        <v>1</v>
      </c>
      <c r="V16" s="54">
        <v>1</v>
      </c>
      <c r="W16">
        <f t="shared" si="13"/>
        <v>1</v>
      </c>
      <c r="X16">
        <f t="shared" si="14"/>
        <v>1</v>
      </c>
      <c r="Y16" s="54">
        <v>1</v>
      </c>
      <c r="Z16" s="54">
        <v>1</v>
      </c>
      <c r="AA16" s="54">
        <v>1</v>
      </c>
      <c r="AB16" s="54">
        <v>1</v>
      </c>
      <c r="AC16" s="54">
        <v>1</v>
      </c>
      <c r="AD16" s="54">
        <v>1</v>
      </c>
      <c r="AE16" s="54">
        <v>1</v>
      </c>
      <c r="AF16">
        <f t="shared" si="15"/>
        <v>2</v>
      </c>
      <c r="AG16" s="54">
        <v>1</v>
      </c>
      <c r="AH16">
        <f t="shared" si="3"/>
        <v>1</v>
      </c>
      <c r="AI16" s="54">
        <v>0</v>
      </c>
      <c r="AJ16" s="54">
        <v>1</v>
      </c>
      <c r="AK16">
        <f t="shared" si="16"/>
        <v>1</v>
      </c>
      <c r="AL16" s="54">
        <v>1</v>
      </c>
      <c r="AM16" s="54">
        <v>1</v>
      </c>
      <c r="AN16" s="54">
        <v>1</v>
      </c>
      <c r="AO16" s="54">
        <v>1</v>
      </c>
      <c r="AP16" s="54">
        <v>1</v>
      </c>
      <c r="AQ16" s="54">
        <v>1</v>
      </c>
      <c r="AR16" s="54">
        <v>1</v>
      </c>
      <c r="AS16" s="54">
        <v>1</v>
      </c>
      <c r="AT16" s="54">
        <v>1</v>
      </c>
      <c r="AU16">
        <f t="shared" si="17"/>
        <v>7.6140909090909332</v>
      </c>
      <c r="AV16">
        <f t="shared" si="18"/>
        <v>17.66272727272727</v>
      </c>
      <c r="AW16" s="54">
        <f t="shared" si="19"/>
        <v>18.134545454545457</v>
      </c>
      <c r="AX16">
        <f t="shared" si="20"/>
        <v>17.829999999999998</v>
      </c>
      <c r="AY16" s="54">
        <v>1</v>
      </c>
      <c r="AZ16" s="54">
        <v>1</v>
      </c>
      <c r="BA16" s="54">
        <v>1</v>
      </c>
      <c r="BB16">
        <v>6</v>
      </c>
      <c r="BG16">
        <f t="shared" si="4"/>
        <v>90.909090909090907</v>
      </c>
      <c r="BH16" s="11">
        <f t="shared" si="21"/>
        <v>7.6388888888888887E-5</v>
      </c>
    </row>
    <row r="17" spans="1:60" ht="80" x14ac:dyDescent="0.2">
      <c r="A17" s="3" t="s">
        <v>154</v>
      </c>
      <c r="B17" s="18" t="s">
        <v>1645</v>
      </c>
      <c r="C17" s="3" t="s">
        <v>208</v>
      </c>
      <c r="D17">
        <v>1</v>
      </c>
      <c r="E17">
        <v>1</v>
      </c>
      <c r="F17">
        <f t="shared" si="5"/>
        <v>1</v>
      </c>
      <c r="G17">
        <f t="shared" si="6"/>
        <v>30</v>
      </c>
      <c r="H17">
        <f t="shared" si="7"/>
        <v>30</v>
      </c>
      <c r="I17" s="54">
        <f t="shared" si="8"/>
        <v>172</v>
      </c>
      <c r="J17">
        <v>58</v>
      </c>
      <c r="K17">
        <f t="shared" si="9"/>
        <v>1.9333333333333333</v>
      </c>
      <c r="L17">
        <f t="shared" si="10"/>
        <v>168</v>
      </c>
      <c r="M17" s="2">
        <f t="shared" si="11"/>
        <v>5.6</v>
      </c>
      <c r="N17">
        <v>0</v>
      </c>
      <c r="O17">
        <v>0</v>
      </c>
      <c r="P17">
        <v>1</v>
      </c>
      <c r="Q17">
        <v>1</v>
      </c>
      <c r="R17" s="54">
        <v>0</v>
      </c>
      <c r="S17">
        <v>1</v>
      </c>
      <c r="T17">
        <f t="shared" si="12"/>
        <v>0</v>
      </c>
      <c r="U17">
        <v>1</v>
      </c>
      <c r="V17" s="54">
        <v>1</v>
      </c>
      <c r="W17">
        <f t="shared" si="13"/>
        <v>0</v>
      </c>
      <c r="X17">
        <f t="shared" si="14"/>
        <v>1</v>
      </c>
      <c r="Y17" s="54">
        <v>1</v>
      </c>
      <c r="Z17" s="54">
        <v>1</v>
      </c>
      <c r="AA17" s="54">
        <v>1</v>
      </c>
      <c r="AB17" s="54">
        <v>1</v>
      </c>
      <c r="AC17" s="54">
        <v>1</v>
      </c>
      <c r="AD17" s="54">
        <v>1</v>
      </c>
      <c r="AE17" s="54">
        <v>1</v>
      </c>
      <c r="AF17">
        <f t="shared" si="15"/>
        <v>4</v>
      </c>
      <c r="AG17" s="54">
        <v>1</v>
      </c>
      <c r="AH17">
        <f t="shared" si="3"/>
        <v>1</v>
      </c>
      <c r="AI17" s="54">
        <v>1</v>
      </c>
      <c r="AJ17" s="54">
        <v>1</v>
      </c>
      <c r="AK17">
        <f t="shared" si="16"/>
        <v>1</v>
      </c>
      <c r="AL17" s="54">
        <v>1</v>
      </c>
      <c r="AM17" s="54">
        <v>0</v>
      </c>
      <c r="AN17" s="54">
        <v>1</v>
      </c>
      <c r="AO17" s="54">
        <v>0</v>
      </c>
      <c r="AP17" s="54">
        <v>1</v>
      </c>
      <c r="AQ17" s="54">
        <v>1</v>
      </c>
      <c r="AR17" s="54">
        <v>1</v>
      </c>
      <c r="AS17" s="54">
        <v>1</v>
      </c>
      <c r="AT17" s="54">
        <v>1</v>
      </c>
      <c r="AU17">
        <f t="shared" si="17"/>
        <v>12.82500000000001</v>
      </c>
      <c r="AV17">
        <f t="shared" si="18"/>
        <v>18.923333333333336</v>
      </c>
      <c r="AW17" s="54">
        <f t="shared" si="19"/>
        <v>16.141333333333328</v>
      </c>
      <c r="AX17">
        <f t="shared" si="20"/>
        <v>19.945999999999998</v>
      </c>
      <c r="AY17" s="54">
        <v>1</v>
      </c>
      <c r="AZ17" s="54">
        <v>1</v>
      </c>
      <c r="BA17" s="54">
        <v>1</v>
      </c>
      <c r="BB17">
        <v>9</v>
      </c>
      <c r="BG17">
        <f t="shared" si="4"/>
        <v>133.33333333333334</v>
      </c>
      <c r="BH17" s="11">
        <f t="shared" si="21"/>
        <v>1.0416666666666666E-4</v>
      </c>
    </row>
    <row r="18" spans="1:60" ht="64" x14ac:dyDescent="0.2">
      <c r="A18" s="3" t="s">
        <v>155</v>
      </c>
      <c r="B18" s="18" t="s">
        <v>1646</v>
      </c>
      <c r="C18" s="3" t="s">
        <v>207</v>
      </c>
      <c r="D18">
        <v>1</v>
      </c>
      <c r="E18">
        <v>1</v>
      </c>
      <c r="F18">
        <f t="shared" si="5"/>
        <v>1</v>
      </c>
      <c r="G18">
        <f t="shared" si="6"/>
        <v>24</v>
      </c>
      <c r="H18">
        <f t="shared" si="7"/>
        <v>24</v>
      </c>
      <c r="I18" s="54">
        <f t="shared" si="8"/>
        <v>112</v>
      </c>
      <c r="J18">
        <v>37</v>
      </c>
      <c r="K18">
        <f t="shared" si="9"/>
        <v>1.5416666666666667</v>
      </c>
      <c r="L18">
        <f t="shared" si="10"/>
        <v>110</v>
      </c>
      <c r="M18" s="2">
        <f t="shared" si="11"/>
        <v>4.583333333333333</v>
      </c>
      <c r="N18">
        <v>1</v>
      </c>
      <c r="O18">
        <v>1</v>
      </c>
      <c r="P18">
        <v>1</v>
      </c>
      <c r="Q18">
        <v>0</v>
      </c>
      <c r="R18" s="54">
        <v>1</v>
      </c>
      <c r="S18">
        <v>1</v>
      </c>
      <c r="T18">
        <f t="shared" si="12"/>
        <v>0</v>
      </c>
      <c r="U18">
        <v>1</v>
      </c>
      <c r="V18" s="54">
        <v>1</v>
      </c>
      <c r="W18">
        <f t="shared" si="13"/>
        <v>0</v>
      </c>
      <c r="X18">
        <f t="shared" si="14"/>
        <v>1</v>
      </c>
      <c r="Y18" s="54">
        <v>0</v>
      </c>
      <c r="Z18" s="54">
        <v>1</v>
      </c>
      <c r="AA18" s="54">
        <v>1</v>
      </c>
      <c r="AB18" s="54">
        <v>1</v>
      </c>
      <c r="AC18" s="54">
        <v>1</v>
      </c>
      <c r="AD18" s="54">
        <v>1</v>
      </c>
      <c r="AE18" s="54">
        <v>1</v>
      </c>
      <c r="AF18">
        <f t="shared" si="15"/>
        <v>2</v>
      </c>
      <c r="AG18" s="54">
        <v>1</v>
      </c>
      <c r="AH18">
        <f t="shared" si="3"/>
        <v>1</v>
      </c>
      <c r="AI18" s="54">
        <v>1</v>
      </c>
      <c r="AJ18" s="54">
        <v>1</v>
      </c>
      <c r="AK18">
        <f t="shared" si="16"/>
        <v>1</v>
      </c>
      <c r="AL18" s="54">
        <v>1</v>
      </c>
      <c r="AM18" s="54">
        <v>0</v>
      </c>
      <c r="AN18" s="54">
        <v>1</v>
      </c>
      <c r="AO18" s="54">
        <v>0</v>
      </c>
      <c r="AP18" s="54">
        <v>1</v>
      </c>
      <c r="AQ18" s="54">
        <v>1</v>
      </c>
      <c r="AR18" s="54">
        <v>1</v>
      </c>
      <c r="AS18" s="54">
        <v>1</v>
      </c>
      <c r="AT18" s="54">
        <v>0</v>
      </c>
      <c r="AU18">
        <f t="shared" si="17"/>
        <v>52.05</v>
      </c>
      <c r="AV18">
        <f t="shared" si="18"/>
        <v>11.96166666666667</v>
      </c>
      <c r="AW18" s="54">
        <f t="shared" si="19"/>
        <v>9.9166666666666607</v>
      </c>
      <c r="AX18">
        <f t="shared" si="20"/>
        <v>12.157499999999999</v>
      </c>
      <c r="AY18" s="54">
        <v>1</v>
      </c>
      <c r="AZ18" s="54">
        <v>1</v>
      </c>
      <c r="BA18" s="54">
        <v>1</v>
      </c>
      <c r="BB18">
        <v>6</v>
      </c>
      <c r="BG18">
        <f t="shared" si="4"/>
        <v>83.333333333333329</v>
      </c>
      <c r="BH18" s="11">
        <f t="shared" si="21"/>
        <v>8.3333333333333331E-5</v>
      </c>
    </row>
    <row r="19" spans="1:60" ht="64" x14ac:dyDescent="0.2">
      <c r="A19" s="3" t="s">
        <v>156</v>
      </c>
      <c r="B19" s="18" t="s">
        <v>1647</v>
      </c>
      <c r="C19" s="22" t="s">
        <v>208</v>
      </c>
      <c r="D19">
        <v>1</v>
      </c>
      <c r="E19">
        <v>1</v>
      </c>
      <c r="F19">
        <f t="shared" si="5"/>
        <v>1</v>
      </c>
      <c r="G19">
        <f t="shared" si="6"/>
        <v>28</v>
      </c>
      <c r="H19">
        <f t="shared" si="7"/>
        <v>28</v>
      </c>
      <c r="I19" s="54">
        <f t="shared" si="8"/>
        <v>136</v>
      </c>
      <c r="J19">
        <v>49</v>
      </c>
      <c r="K19">
        <f t="shared" si="9"/>
        <v>1.75</v>
      </c>
      <c r="L19">
        <f t="shared" si="10"/>
        <v>133</v>
      </c>
      <c r="M19" s="2">
        <f t="shared" si="11"/>
        <v>4.75</v>
      </c>
      <c r="N19">
        <v>0</v>
      </c>
      <c r="O19">
        <v>0</v>
      </c>
      <c r="P19">
        <v>0</v>
      </c>
      <c r="Q19">
        <v>1</v>
      </c>
      <c r="R19" s="54">
        <v>1</v>
      </c>
      <c r="S19">
        <v>1</v>
      </c>
      <c r="T19">
        <f t="shared" si="12"/>
        <v>1</v>
      </c>
      <c r="U19">
        <v>1</v>
      </c>
      <c r="V19" s="54">
        <v>1</v>
      </c>
      <c r="W19">
        <f t="shared" si="13"/>
        <v>0</v>
      </c>
      <c r="X19">
        <f t="shared" si="14"/>
        <v>1</v>
      </c>
      <c r="Y19" s="54">
        <v>0</v>
      </c>
      <c r="Z19" s="54">
        <v>1</v>
      </c>
      <c r="AA19">
        <v>0</v>
      </c>
      <c r="AB19" s="54">
        <v>1</v>
      </c>
      <c r="AC19" s="54">
        <v>1</v>
      </c>
      <c r="AD19" s="54">
        <v>1</v>
      </c>
      <c r="AE19" s="54">
        <v>1</v>
      </c>
      <c r="AF19">
        <f t="shared" si="15"/>
        <v>3</v>
      </c>
      <c r="AG19" s="54">
        <v>0</v>
      </c>
      <c r="AH19">
        <f t="shared" si="3"/>
        <v>1</v>
      </c>
      <c r="AI19" s="54">
        <v>1</v>
      </c>
      <c r="AJ19" s="54">
        <v>1</v>
      </c>
      <c r="AK19">
        <f t="shared" si="16"/>
        <v>1</v>
      </c>
      <c r="AL19" s="54">
        <v>1</v>
      </c>
      <c r="AM19" s="54">
        <v>0</v>
      </c>
      <c r="AN19" s="54">
        <v>1</v>
      </c>
      <c r="AO19" s="54">
        <v>0</v>
      </c>
      <c r="AP19" s="54">
        <v>1</v>
      </c>
      <c r="AQ19" s="54">
        <v>1</v>
      </c>
      <c r="AR19" s="54">
        <v>1</v>
      </c>
      <c r="AS19" s="54">
        <v>1</v>
      </c>
      <c r="AT19" s="54">
        <v>1</v>
      </c>
      <c r="AU19">
        <f t="shared" si="17"/>
        <v>30.365000000000027</v>
      </c>
      <c r="AV19">
        <f t="shared" si="18"/>
        <v>15.98</v>
      </c>
      <c r="AW19" s="54">
        <f t="shared" si="19"/>
        <v>11.072857142857142</v>
      </c>
      <c r="AX19">
        <f t="shared" si="20"/>
        <v>14.942500000000003</v>
      </c>
      <c r="AY19" s="54">
        <v>1</v>
      </c>
      <c r="AZ19" s="54">
        <v>1</v>
      </c>
      <c r="BA19" s="54">
        <v>1</v>
      </c>
      <c r="BB19">
        <v>4</v>
      </c>
      <c r="BG19">
        <f t="shared" si="4"/>
        <v>107.14285714285714</v>
      </c>
      <c r="BH19" s="11">
        <f t="shared" si="21"/>
        <v>9.722222222222223E-5</v>
      </c>
    </row>
    <row r="20" spans="1:60" ht="96" x14ac:dyDescent="0.2">
      <c r="A20" s="3">
        <v>14</v>
      </c>
      <c r="B20" s="18" t="s">
        <v>1648</v>
      </c>
      <c r="C20" s="22" t="s">
        <v>208</v>
      </c>
      <c r="D20">
        <v>1</v>
      </c>
      <c r="E20">
        <v>1</v>
      </c>
      <c r="F20">
        <f t="shared" si="5"/>
        <v>1</v>
      </c>
      <c r="G20">
        <f t="shared" si="6"/>
        <v>34</v>
      </c>
      <c r="H20">
        <f t="shared" si="7"/>
        <v>34</v>
      </c>
      <c r="I20" s="54">
        <f t="shared" si="8"/>
        <v>207</v>
      </c>
      <c r="J20">
        <v>69</v>
      </c>
      <c r="K20">
        <f t="shared" si="9"/>
        <v>2.0294117647058822</v>
      </c>
      <c r="L20">
        <f t="shared" si="10"/>
        <v>203</v>
      </c>
      <c r="M20" s="2">
        <f t="shared" si="11"/>
        <v>5.9705882352941178</v>
      </c>
      <c r="N20">
        <v>0</v>
      </c>
      <c r="O20">
        <v>0</v>
      </c>
      <c r="P20">
        <v>0</v>
      </c>
      <c r="Q20">
        <v>0</v>
      </c>
      <c r="R20" s="54">
        <v>0</v>
      </c>
      <c r="S20">
        <v>1</v>
      </c>
      <c r="T20">
        <f t="shared" si="12"/>
        <v>0</v>
      </c>
      <c r="U20">
        <v>1</v>
      </c>
      <c r="V20" s="54">
        <v>1</v>
      </c>
      <c r="W20">
        <f t="shared" si="13"/>
        <v>0</v>
      </c>
      <c r="X20">
        <f t="shared" si="14"/>
        <v>1</v>
      </c>
      <c r="Y20" s="54">
        <v>1</v>
      </c>
      <c r="Z20" s="54">
        <v>0</v>
      </c>
      <c r="AA20" s="54">
        <v>1</v>
      </c>
      <c r="AB20" s="54">
        <v>1</v>
      </c>
      <c r="AC20" s="54">
        <v>1</v>
      </c>
      <c r="AD20" s="54">
        <v>1</v>
      </c>
      <c r="AE20" s="54">
        <v>1</v>
      </c>
      <c r="AF20">
        <f t="shared" si="15"/>
        <v>4</v>
      </c>
      <c r="AG20" s="54">
        <v>1</v>
      </c>
      <c r="AH20">
        <f t="shared" si="3"/>
        <v>1</v>
      </c>
      <c r="AI20" s="54">
        <v>0</v>
      </c>
      <c r="AJ20" s="54">
        <v>1</v>
      </c>
      <c r="AK20">
        <f t="shared" si="16"/>
        <v>1</v>
      </c>
      <c r="AL20" s="54">
        <v>1</v>
      </c>
      <c r="AM20" s="54">
        <v>0</v>
      </c>
      <c r="AN20" s="54">
        <v>1</v>
      </c>
      <c r="AO20" s="54">
        <v>0</v>
      </c>
      <c r="AP20" s="54">
        <v>1</v>
      </c>
      <c r="AQ20" s="54">
        <v>1</v>
      </c>
      <c r="AR20" s="54">
        <v>1</v>
      </c>
      <c r="AS20" s="54">
        <v>1</v>
      </c>
      <c r="AT20" s="54">
        <v>1</v>
      </c>
      <c r="AU20">
        <f t="shared" si="17"/>
        <v>0.63676470588239198</v>
      </c>
      <c r="AV20">
        <f t="shared" si="18"/>
        <v>21.617058823529415</v>
      </c>
      <c r="AW20" s="54">
        <f t="shared" si="19"/>
        <v>18.436470588235299</v>
      </c>
      <c r="AX20">
        <f t="shared" si="20"/>
        <v>23.691470588235298</v>
      </c>
      <c r="AY20" s="54">
        <v>1</v>
      </c>
      <c r="AZ20" s="54">
        <v>1</v>
      </c>
      <c r="BA20" s="54">
        <v>1</v>
      </c>
      <c r="BB20">
        <v>10</v>
      </c>
      <c r="BG20">
        <f t="shared" si="4"/>
        <v>117.64705882352941</v>
      </c>
      <c r="BH20" s="11">
        <f t="shared" si="21"/>
        <v>1.1805555555555556E-4</v>
      </c>
    </row>
    <row r="21" spans="1:60" ht="96" x14ac:dyDescent="0.2">
      <c r="A21" s="3">
        <v>15</v>
      </c>
      <c r="B21" s="18" t="s">
        <v>1649</v>
      </c>
      <c r="C21" s="3" t="s">
        <v>207</v>
      </c>
      <c r="D21">
        <v>1</v>
      </c>
      <c r="E21">
        <v>1</v>
      </c>
      <c r="F21">
        <f t="shared" si="5"/>
        <v>1</v>
      </c>
      <c r="G21">
        <f t="shared" si="6"/>
        <v>35</v>
      </c>
      <c r="H21">
        <f t="shared" si="7"/>
        <v>35</v>
      </c>
      <c r="I21" s="54">
        <f t="shared" si="8"/>
        <v>181</v>
      </c>
      <c r="J21">
        <v>63</v>
      </c>
      <c r="K21">
        <f t="shared" si="9"/>
        <v>1.8</v>
      </c>
      <c r="L21">
        <f t="shared" si="10"/>
        <v>179</v>
      </c>
      <c r="M21" s="2">
        <f t="shared" si="11"/>
        <v>5.1142857142857139</v>
      </c>
      <c r="N21">
        <v>0</v>
      </c>
      <c r="O21">
        <v>0</v>
      </c>
      <c r="P21">
        <v>0</v>
      </c>
      <c r="Q21">
        <v>0</v>
      </c>
      <c r="R21" s="54">
        <v>1</v>
      </c>
      <c r="S21">
        <v>1</v>
      </c>
      <c r="T21">
        <f t="shared" si="12"/>
        <v>0</v>
      </c>
      <c r="U21">
        <v>1</v>
      </c>
      <c r="V21" s="54">
        <v>1</v>
      </c>
      <c r="W21">
        <f t="shared" si="13"/>
        <v>0</v>
      </c>
      <c r="X21">
        <f t="shared" si="14"/>
        <v>1</v>
      </c>
      <c r="Y21" s="54">
        <v>1</v>
      </c>
      <c r="Z21" s="54">
        <v>1</v>
      </c>
      <c r="AA21" s="54">
        <v>1</v>
      </c>
      <c r="AB21" s="54">
        <v>1</v>
      </c>
      <c r="AC21" s="54">
        <v>1</v>
      </c>
      <c r="AD21" s="54">
        <v>1</v>
      </c>
      <c r="AE21" s="54">
        <v>1</v>
      </c>
      <c r="AF21">
        <f t="shared" si="15"/>
        <v>2</v>
      </c>
      <c r="AG21" s="54">
        <v>1</v>
      </c>
      <c r="AH21">
        <f t="shared" si="3"/>
        <v>1</v>
      </c>
      <c r="AI21" s="54">
        <v>0</v>
      </c>
      <c r="AJ21" s="54">
        <v>1</v>
      </c>
      <c r="AK21">
        <f t="shared" si="16"/>
        <v>1</v>
      </c>
      <c r="AL21" s="54">
        <v>1</v>
      </c>
      <c r="AM21" s="54">
        <v>0</v>
      </c>
      <c r="AN21" s="54">
        <v>1</v>
      </c>
      <c r="AO21" s="54">
        <v>0</v>
      </c>
      <c r="AP21" s="54">
        <v>1</v>
      </c>
      <c r="AQ21" s="54">
        <v>1</v>
      </c>
      <c r="AR21" s="54">
        <v>1</v>
      </c>
      <c r="AS21" s="54">
        <v>1</v>
      </c>
      <c r="AT21" s="54">
        <v>1</v>
      </c>
      <c r="AU21">
        <f t="shared" si="17"/>
        <v>19.030000000000008</v>
      </c>
      <c r="AV21">
        <f t="shared" si="18"/>
        <v>19.3</v>
      </c>
      <c r="AW21" s="54">
        <f t="shared" si="19"/>
        <v>13.426285714285711</v>
      </c>
      <c r="AX21">
        <f t="shared" si="20"/>
        <v>20.158285714285711</v>
      </c>
      <c r="AY21" s="54">
        <v>1</v>
      </c>
      <c r="AZ21" s="54">
        <v>1</v>
      </c>
      <c r="BA21" s="54">
        <v>1</v>
      </c>
      <c r="BB21">
        <v>15</v>
      </c>
      <c r="BG21">
        <f t="shared" si="4"/>
        <v>57.142857142857139</v>
      </c>
      <c r="BH21" s="11">
        <f t="shared" si="21"/>
        <v>1.2152777777777776E-4</v>
      </c>
    </row>
    <row r="22" spans="1:60" ht="80" x14ac:dyDescent="0.2">
      <c r="A22" s="3">
        <v>16</v>
      </c>
      <c r="B22" s="19" t="s">
        <v>1650</v>
      </c>
      <c r="C22" s="22" t="s">
        <v>208</v>
      </c>
      <c r="D22">
        <v>1</v>
      </c>
      <c r="E22">
        <v>1</v>
      </c>
      <c r="F22">
        <f t="shared" si="5"/>
        <v>1</v>
      </c>
      <c r="G22">
        <f t="shared" si="6"/>
        <v>28</v>
      </c>
      <c r="H22">
        <f t="shared" si="7"/>
        <v>28</v>
      </c>
      <c r="I22" s="54">
        <f t="shared" si="8"/>
        <v>146</v>
      </c>
      <c r="J22">
        <v>46</v>
      </c>
      <c r="K22">
        <f t="shared" si="9"/>
        <v>1.6428571428571428</v>
      </c>
      <c r="L22">
        <f t="shared" si="10"/>
        <v>142</v>
      </c>
      <c r="M22" s="2">
        <f t="shared" si="11"/>
        <v>5.0714285714285712</v>
      </c>
      <c r="N22">
        <v>0</v>
      </c>
      <c r="O22">
        <v>1</v>
      </c>
      <c r="P22">
        <v>1</v>
      </c>
      <c r="Q22">
        <v>1</v>
      </c>
      <c r="R22" s="54">
        <v>1</v>
      </c>
      <c r="S22">
        <v>1</v>
      </c>
      <c r="T22">
        <f t="shared" si="12"/>
        <v>1</v>
      </c>
      <c r="U22">
        <v>1</v>
      </c>
      <c r="V22" s="54">
        <v>1</v>
      </c>
      <c r="W22">
        <f t="shared" si="13"/>
        <v>1</v>
      </c>
      <c r="X22">
        <f t="shared" si="14"/>
        <v>1</v>
      </c>
      <c r="Y22" s="54">
        <v>0</v>
      </c>
      <c r="Z22" s="54">
        <v>1</v>
      </c>
      <c r="AA22" s="54">
        <v>1</v>
      </c>
      <c r="AB22" s="54">
        <v>1</v>
      </c>
      <c r="AC22" s="54">
        <v>1</v>
      </c>
      <c r="AD22" s="54">
        <v>1</v>
      </c>
      <c r="AE22" s="54">
        <v>1</v>
      </c>
      <c r="AF22">
        <f t="shared" si="15"/>
        <v>4</v>
      </c>
      <c r="AG22" s="54">
        <v>0</v>
      </c>
      <c r="AH22">
        <f t="shared" si="3"/>
        <v>1</v>
      </c>
      <c r="AI22" s="54">
        <v>0</v>
      </c>
      <c r="AJ22" s="54">
        <v>1</v>
      </c>
      <c r="AK22">
        <f t="shared" si="16"/>
        <v>1</v>
      </c>
      <c r="AL22" s="54">
        <v>1</v>
      </c>
      <c r="AM22" s="54">
        <v>0</v>
      </c>
      <c r="AN22" s="54">
        <v>0</v>
      </c>
      <c r="AO22" s="54">
        <v>0</v>
      </c>
      <c r="AP22" s="54">
        <v>1</v>
      </c>
      <c r="AQ22" s="54">
        <v>1</v>
      </c>
      <c r="AR22" s="54">
        <v>1</v>
      </c>
      <c r="AS22" s="54">
        <v>1</v>
      </c>
      <c r="AT22" s="54">
        <v>1</v>
      </c>
      <c r="AU22">
        <f t="shared" si="17"/>
        <v>39.42928571428574</v>
      </c>
      <c r="AV22">
        <f t="shared" si="18"/>
        <v>14.715714285714288</v>
      </c>
      <c r="AW22" s="54">
        <f t="shared" si="19"/>
        <v>12.962857142857139</v>
      </c>
      <c r="AX22">
        <f t="shared" si="20"/>
        <v>16.456428571428567</v>
      </c>
      <c r="AY22" s="54">
        <v>1</v>
      </c>
      <c r="AZ22" s="54">
        <v>1</v>
      </c>
      <c r="BA22" s="54">
        <v>1</v>
      </c>
      <c r="BB22">
        <v>7</v>
      </c>
      <c r="BG22">
        <f t="shared" si="4"/>
        <v>142.85714285714286</v>
      </c>
      <c r="BH22" s="11">
        <f t="shared" si="21"/>
        <v>9.722222222222223E-5</v>
      </c>
    </row>
    <row r="23" spans="1:60" ht="64" x14ac:dyDescent="0.2">
      <c r="A23" s="3" t="s">
        <v>189</v>
      </c>
      <c r="B23" s="19" t="s">
        <v>1661</v>
      </c>
      <c r="C23" s="3" t="s">
        <v>210</v>
      </c>
      <c r="D23">
        <v>1</v>
      </c>
      <c r="E23">
        <v>1</v>
      </c>
      <c r="F23">
        <v>1</v>
      </c>
      <c r="G23">
        <f t="shared" si="6"/>
        <v>23</v>
      </c>
      <c r="H23">
        <f t="shared" si="7"/>
        <v>23</v>
      </c>
      <c r="I23" s="54">
        <f t="shared" si="8"/>
        <v>138</v>
      </c>
      <c r="J23">
        <v>44</v>
      </c>
      <c r="K23">
        <f t="shared" si="9"/>
        <v>1.9130434782608696</v>
      </c>
      <c r="L23">
        <f t="shared" si="10"/>
        <v>135</v>
      </c>
      <c r="M23" s="2">
        <f t="shared" si="11"/>
        <v>5.8695652173913047</v>
      </c>
      <c r="N23">
        <v>0</v>
      </c>
      <c r="O23">
        <v>1</v>
      </c>
      <c r="P23">
        <v>1</v>
      </c>
      <c r="Q23">
        <v>1</v>
      </c>
      <c r="R23" s="54">
        <v>1</v>
      </c>
      <c r="S23">
        <v>1</v>
      </c>
      <c r="T23">
        <f t="shared" si="12"/>
        <v>1</v>
      </c>
      <c r="U23">
        <v>1</v>
      </c>
      <c r="V23" s="54">
        <v>1</v>
      </c>
      <c r="W23">
        <f t="shared" si="13"/>
        <v>1</v>
      </c>
      <c r="X23">
        <f t="shared" si="14"/>
        <v>1</v>
      </c>
      <c r="Y23" s="54">
        <v>1</v>
      </c>
      <c r="Z23" s="54">
        <v>1</v>
      </c>
      <c r="AA23">
        <v>0</v>
      </c>
      <c r="AB23" s="54">
        <v>1</v>
      </c>
      <c r="AC23" s="54">
        <v>1</v>
      </c>
      <c r="AD23" s="54">
        <v>1</v>
      </c>
      <c r="AE23" s="54">
        <v>1</v>
      </c>
      <c r="AF23">
        <f t="shared" si="15"/>
        <v>3</v>
      </c>
      <c r="AG23" s="54">
        <v>0</v>
      </c>
      <c r="AH23">
        <f t="shared" si="3"/>
        <v>1</v>
      </c>
      <c r="AI23" s="54">
        <v>1</v>
      </c>
      <c r="AJ23" s="54">
        <v>1</v>
      </c>
      <c r="AK23">
        <f t="shared" si="16"/>
        <v>1</v>
      </c>
      <c r="AL23" s="54">
        <v>1</v>
      </c>
      <c r="AM23" s="54">
        <v>1</v>
      </c>
      <c r="AN23" s="54">
        <v>1</v>
      </c>
      <c r="AO23" s="54">
        <v>1</v>
      </c>
      <c r="AP23" s="54">
        <v>1</v>
      </c>
      <c r="AQ23" s="54">
        <v>1</v>
      </c>
      <c r="AR23" s="54">
        <v>1</v>
      </c>
      <c r="AS23" s="54">
        <v>1</v>
      </c>
      <c r="AT23" s="54">
        <v>1</v>
      </c>
      <c r="AU23">
        <f t="shared" si="17"/>
        <v>21.646521739130463</v>
      </c>
      <c r="AV23">
        <f t="shared" si="18"/>
        <v>15.953913043478263</v>
      </c>
      <c r="AW23" s="54">
        <f t="shared" si="19"/>
        <v>17.42608695652174</v>
      </c>
      <c r="AX23">
        <f t="shared" si="20"/>
        <v>17.71565217391305</v>
      </c>
      <c r="AY23" s="54">
        <v>1</v>
      </c>
      <c r="AZ23" s="54">
        <v>1</v>
      </c>
      <c r="BA23" s="54">
        <v>1</v>
      </c>
      <c r="BB23">
        <v>6</v>
      </c>
      <c r="BG23">
        <f t="shared" si="4"/>
        <v>130.43478260869566</v>
      </c>
      <c r="BH23" s="11">
        <f t="shared" si="21"/>
        <v>7.9861111111111116E-5</v>
      </c>
    </row>
    <row r="24" spans="1:60" ht="64" x14ac:dyDescent="0.2">
      <c r="A24" s="3" t="s">
        <v>190</v>
      </c>
      <c r="B24" s="18" t="s">
        <v>1662</v>
      </c>
      <c r="C24" s="3" t="s">
        <v>210</v>
      </c>
      <c r="D24">
        <v>1</v>
      </c>
      <c r="E24">
        <v>1</v>
      </c>
      <c r="F24">
        <f t="shared" si="5"/>
        <v>1</v>
      </c>
      <c r="G24">
        <f t="shared" si="6"/>
        <v>18</v>
      </c>
      <c r="H24">
        <f t="shared" si="7"/>
        <v>18</v>
      </c>
      <c r="I24" s="54">
        <f t="shared" si="8"/>
        <v>112</v>
      </c>
      <c r="J24">
        <v>35</v>
      </c>
      <c r="K24">
        <f t="shared" si="9"/>
        <v>1.9444444444444444</v>
      </c>
      <c r="L24">
        <f t="shared" si="10"/>
        <v>109</v>
      </c>
      <c r="M24" s="2">
        <f t="shared" si="11"/>
        <v>6.0555555555555554</v>
      </c>
      <c r="N24">
        <v>1</v>
      </c>
      <c r="O24">
        <v>1</v>
      </c>
      <c r="P24">
        <v>1</v>
      </c>
      <c r="Q24">
        <v>1</v>
      </c>
      <c r="R24" s="54">
        <v>1</v>
      </c>
      <c r="S24">
        <v>1</v>
      </c>
      <c r="T24">
        <f t="shared" si="12"/>
        <v>1</v>
      </c>
      <c r="U24">
        <v>1</v>
      </c>
      <c r="V24" s="54">
        <v>1</v>
      </c>
      <c r="W24">
        <f t="shared" si="13"/>
        <v>1</v>
      </c>
      <c r="X24">
        <f t="shared" si="14"/>
        <v>1</v>
      </c>
      <c r="Y24" s="54">
        <v>0</v>
      </c>
      <c r="Z24" s="54">
        <v>1</v>
      </c>
      <c r="AA24" s="54">
        <v>1</v>
      </c>
      <c r="AB24" s="54">
        <v>1</v>
      </c>
      <c r="AC24" s="54">
        <v>1</v>
      </c>
      <c r="AD24" s="54">
        <v>1</v>
      </c>
      <c r="AE24" s="54">
        <v>1</v>
      </c>
      <c r="AF24">
        <f t="shared" si="15"/>
        <v>3</v>
      </c>
      <c r="AG24" s="54">
        <v>1</v>
      </c>
      <c r="AH24">
        <f t="shared" si="3"/>
        <v>1</v>
      </c>
      <c r="AI24" s="54">
        <v>1</v>
      </c>
      <c r="AJ24" s="54">
        <v>1</v>
      </c>
      <c r="AK24">
        <f t="shared" si="16"/>
        <v>1</v>
      </c>
      <c r="AL24" s="54">
        <v>1</v>
      </c>
      <c r="AM24" s="54">
        <v>1</v>
      </c>
      <c r="AN24" s="54">
        <v>1</v>
      </c>
      <c r="AO24" s="54">
        <v>1</v>
      </c>
      <c r="AP24" s="54">
        <v>1</v>
      </c>
      <c r="AQ24" s="54">
        <v>1</v>
      </c>
      <c r="AR24" s="54">
        <v>1</v>
      </c>
      <c r="AS24" s="54">
        <v>1</v>
      </c>
      <c r="AT24" s="54">
        <v>1</v>
      </c>
      <c r="AU24">
        <f t="shared" si="17"/>
        <v>24.065000000000008</v>
      </c>
      <c r="AV24">
        <f t="shared" si="18"/>
        <v>14.374444444444446</v>
      </c>
      <c r="AW24" s="54">
        <f t="shared" si="19"/>
        <v>18.162222222222216</v>
      </c>
      <c r="AX24">
        <f t="shared" si="20"/>
        <v>16.091666666666661</v>
      </c>
      <c r="AY24" s="54">
        <v>1</v>
      </c>
      <c r="AZ24" s="54">
        <v>1</v>
      </c>
      <c r="BA24" s="54">
        <v>1</v>
      </c>
      <c r="BB24">
        <v>5</v>
      </c>
      <c r="BG24">
        <f t="shared" si="4"/>
        <v>166.66666666666666</v>
      </c>
      <c r="BH24" s="11">
        <f t="shared" si="21"/>
        <v>6.2500000000000001E-5</v>
      </c>
    </row>
    <row r="25" spans="1:60" ht="64" x14ac:dyDescent="0.2">
      <c r="A25" s="3" t="s">
        <v>191</v>
      </c>
      <c r="B25" s="18" t="s">
        <v>1663</v>
      </c>
      <c r="C25" s="3" t="s">
        <v>210</v>
      </c>
      <c r="D25">
        <v>1</v>
      </c>
      <c r="E25">
        <v>1</v>
      </c>
      <c r="F25">
        <f t="shared" si="5"/>
        <v>1</v>
      </c>
      <c r="G25">
        <f t="shared" si="6"/>
        <v>18</v>
      </c>
      <c r="H25">
        <f t="shared" si="7"/>
        <v>18</v>
      </c>
      <c r="I25" s="54">
        <f t="shared" si="8"/>
        <v>112</v>
      </c>
      <c r="J25">
        <v>36</v>
      </c>
      <c r="K25">
        <f t="shared" si="9"/>
        <v>2</v>
      </c>
      <c r="L25">
        <f t="shared" si="10"/>
        <v>109</v>
      </c>
      <c r="M25" s="2">
        <f t="shared" si="11"/>
        <v>6.0555555555555554</v>
      </c>
      <c r="N25">
        <v>1</v>
      </c>
      <c r="O25">
        <v>1</v>
      </c>
      <c r="P25">
        <v>1</v>
      </c>
      <c r="Q25">
        <v>1</v>
      </c>
      <c r="R25" s="54">
        <v>1</v>
      </c>
      <c r="S25">
        <v>1</v>
      </c>
      <c r="T25">
        <f t="shared" si="12"/>
        <v>1</v>
      </c>
      <c r="U25">
        <v>1</v>
      </c>
      <c r="V25" s="54">
        <v>1</v>
      </c>
      <c r="W25">
        <f t="shared" si="13"/>
        <v>1</v>
      </c>
      <c r="X25">
        <f t="shared" si="14"/>
        <v>1</v>
      </c>
      <c r="Y25" s="54">
        <v>1</v>
      </c>
      <c r="Z25" s="54">
        <v>1</v>
      </c>
      <c r="AA25" s="54">
        <v>1</v>
      </c>
      <c r="AB25" s="54">
        <v>1</v>
      </c>
      <c r="AC25" s="54">
        <v>1</v>
      </c>
      <c r="AD25" s="54">
        <v>1</v>
      </c>
      <c r="AE25" s="54">
        <v>1</v>
      </c>
      <c r="AF25">
        <f t="shared" si="15"/>
        <v>3</v>
      </c>
      <c r="AG25" s="54">
        <v>1</v>
      </c>
      <c r="AH25">
        <f t="shared" si="3"/>
        <v>1</v>
      </c>
      <c r="AI25" s="54">
        <v>0</v>
      </c>
      <c r="AJ25" s="54">
        <v>1</v>
      </c>
      <c r="AK25">
        <f t="shared" si="16"/>
        <v>1</v>
      </c>
      <c r="AL25" s="54">
        <v>1</v>
      </c>
      <c r="AM25" s="54">
        <v>1</v>
      </c>
      <c r="AN25" s="54">
        <v>1</v>
      </c>
      <c r="AO25" s="54">
        <v>1</v>
      </c>
      <c r="AP25" s="54">
        <v>1</v>
      </c>
      <c r="AQ25" s="54">
        <v>1</v>
      </c>
      <c r="AR25" s="54">
        <v>1</v>
      </c>
      <c r="AS25" s="54">
        <v>1</v>
      </c>
      <c r="AT25" s="54">
        <v>1</v>
      </c>
      <c r="AU25">
        <f t="shared" si="17"/>
        <v>19.36500000000002</v>
      </c>
      <c r="AV25">
        <f t="shared" si="18"/>
        <v>15.030000000000001</v>
      </c>
      <c r="AW25" s="54">
        <f t="shared" si="19"/>
        <v>18.162222222222216</v>
      </c>
      <c r="AX25">
        <f t="shared" si="20"/>
        <v>16.091666666666661</v>
      </c>
      <c r="AY25" s="54">
        <v>1</v>
      </c>
      <c r="AZ25" s="54">
        <v>1</v>
      </c>
      <c r="BA25" s="54">
        <v>1</v>
      </c>
      <c r="BB25">
        <v>6</v>
      </c>
      <c r="BG25">
        <f t="shared" si="4"/>
        <v>166.66666666666666</v>
      </c>
      <c r="BH25" s="11">
        <f t="shared" si="21"/>
        <v>6.2500000000000001E-5</v>
      </c>
    </row>
    <row r="26" spans="1:60" ht="64" x14ac:dyDescent="0.2">
      <c r="A26" s="3">
        <v>18</v>
      </c>
      <c r="B26" s="19" t="s">
        <v>1664</v>
      </c>
      <c r="C26" s="3" t="s">
        <v>210</v>
      </c>
      <c r="D26">
        <v>1</v>
      </c>
      <c r="E26">
        <v>1</v>
      </c>
      <c r="F26">
        <f t="shared" si="5"/>
        <v>1</v>
      </c>
      <c r="G26">
        <f t="shared" si="6"/>
        <v>19</v>
      </c>
      <c r="H26">
        <f t="shared" si="7"/>
        <v>19</v>
      </c>
      <c r="I26" s="54">
        <f t="shared" si="8"/>
        <v>105</v>
      </c>
      <c r="J26">
        <v>35</v>
      </c>
      <c r="K26">
        <f t="shared" si="9"/>
        <v>1.8421052631578947</v>
      </c>
      <c r="L26">
        <f t="shared" si="10"/>
        <v>103</v>
      </c>
      <c r="M26" s="2">
        <f t="shared" si="11"/>
        <v>5.4210526315789478</v>
      </c>
      <c r="N26">
        <v>0</v>
      </c>
      <c r="O26">
        <v>1</v>
      </c>
      <c r="P26">
        <v>1</v>
      </c>
      <c r="Q26">
        <v>1</v>
      </c>
      <c r="R26" s="54">
        <v>1</v>
      </c>
      <c r="S26">
        <v>1</v>
      </c>
      <c r="T26">
        <f t="shared" si="12"/>
        <v>1</v>
      </c>
      <c r="U26">
        <v>1</v>
      </c>
      <c r="V26" s="54">
        <v>1</v>
      </c>
      <c r="W26">
        <f t="shared" si="13"/>
        <v>1</v>
      </c>
      <c r="X26">
        <f t="shared" si="14"/>
        <v>1</v>
      </c>
      <c r="Y26" s="54">
        <v>0</v>
      </c>
      <c r="Z26" s="54">
        <v>1</v>
      </c>
      <c r="AA26" s="54">
        <v>1</v>
      </c>
      <c r="AB26" s="54">
        <v>1</v>
      </c>
      <c r="AC26" s="54">
        <v>1</v>
      </c>
      <c r="AD26" s="54">
        <v>1</v>
      </c>
      <c r="AE26" s="54">
        <v>1</v>
      </c>
      <c r="AF26">
        <f t="shared" si="15"/>
        <v>2</v>
      </c>
      <c r="AG26" s="54">
        <v>0</v>
      </c>
      <c r="AH26">
        <f t="shared" si="3"/>
        <v>1</v>
      </c>
      <c r="AI26" s="54">
        <v>1</v>
      </c>
      <c r="AJ26" s="54">
        <v>1</v>
      </c>
      <c r="AK26">
        <f t="shared" si="16"/>
        <v>1</v>
      </c>
      <c r="AL26" s="54">
        <v>1</v>
      </c>
      <c r="AM26" s="54">
        <v>1</v>
      </c>
      <c r="AN26" s="54">
        <v>0</v>
      </c>
      <c r="AO26" s="54">
        <v>1</v>
      </c>
      <c r="AP26" s="54">
        <v>1</v>
      </c>
      <c r="AQ26" s="54">
        <v>1</v>
      </c>
      <c r="AR26" s="54">
        <v>1</v>
      </c>
      <c r="AS26" s="54">
        <v>1</v>
      </c>
      <c r="AT26" s="54">
        <v>1</v>
      </c>
      <c r="AU26">
        <f t="shared" si="17"/>
        <v>31.707894736842121</v>
      </c>
      <c r="AV26">
        <f t="shared" si="18"/>
        <v>13.556842105263158</v>
      </c>
      <c r="AW26" s="54">
        <f t="shared" si="19"/>
        <v>14.517894736842109</v>
      </c>
      <c r="AX26">
        <f t="shared" si="20"/>
        <v>13.603157894736846</v>
      </c>
      <c r="AY26" s="54">
        <v>1</v>
      </c>
      <c r="AZ26" s="54">
        <v>1</v>
      </c>
      <c r="BA26" s="54">
        <v>1</v>
      </c>
      <c r="BB26">
        <v>4</v>
      </c>
      <c r="BG26">
        <f t="shared" si="4"/>
        <v>105.26315789473684</v>
      </c>
      <c r="BH26" s="11">
        <f t="shared" si="21"/>
        <v>6.597222222222223E-5</v>
      </c>
    </row>
    <row r="27" spans="1:60" ht="64" x14ac:dyDescent="0.2">
      <c r="A27" s="3">
        <v>19</v>
      </c>
      <c r="B27" s="19" t="s">
        <v>1665</v>
      </c>
      <c r="C27" s="3" t="s">
        <v>210</v>
      </c>
      <c r="D27">
        <v>1</v>
      </c>
      <c r="E27">
        <v>1</v>
      </c>
      <c r="F27">
        <f t="shared" si="5"/>
        <v>1</v>
      </c>
      <c r="G27">
        <f t="shared" si="6"/>
        <v>20</v>
      </c>
      <c r="H27">
        <f t="shared" si="7"/>
        <v>20</v>
      </c>
      <c r="I27" s="54">
        <f t="shared" si="8"/>
        <v>122</v>
      </c>
      <c r="J27">
        <v>42</v>
      </c>
      <c r="K27">
        <f t="shared" si="9"/>
        <v>2.1</v>
      </c>
      <c r="L27">
        <f t="shared" si="10"/>
        <v>120</v>
      </c>
      <c r="M27" s="2">
        <f t="shared" si="11"/>
        <v>6</v>
      </c>
      <c r="N27">
        <v>0</v>
      </c>
      <c r="O27">
        <v>1</v>
      </c>
      <c r="P27">
        <v>1</v>
      </c>
      <c r="Q27">
        <v>1</v>
      </c>
      <c r="R27" s="54">
        <v>1</v>
      </c>
      <c r="S27">
        <v>1</v>
      </c>
      <c r="T27">
        <f t="shared" si="12"/>
        <v>1</v>
      </c>
      <c r="U27">
        <v>1</v>
      </c>
      <c r="V27" s="54">
        <v>1</v>
      </c>
      <c r="W27">
        <f t="shared" si="13"/>
        <v>1</v>
      </c>
      <c r="X27">
        <f t="shared" si="14"/>
        <v>1</v>
      </c>
      <c r="Y27" s="54">
        <v>1</v>
      </c>
      <c r="Z27" s="54">
        <v>1</v>
      </c>
      <c r="AA27">
        <v>0</v>
      </c>
      <c r="AB27" s="54">
        <v>1</v>
      </c>
      <c r="AC27" s="54">
        <v>1</v>
      </c>
      <c r="AD27" s="54">
        <v>1</v>
      </c>
      <c r="AE27" s="54">
        <v>1</v>
      </c>
      <c r="AF27">
        <f t="shared" si="15"/>
        <v>2</v>
      </c>
      <c r="AG27" s="54">
        <v>0</v>
      </c>
      <c r="AH27">
        <f t="shared" si="3"/>
        <v>1</v>
      </c>
      <c r="AI27" s="54">
        <v>1</v>
      </c>
      <c r="AJ27" s="54">
        <v>1</v>
      </c>
      <c r="AK27">
        <f t="shared" si="16"/>
        <v>1</v>
      </c>
      <c r="AL27" s="54">
        <v>1</v>
      </c>
      <c r="AM27" s="54">
        <v>1</v>
      </c>
      <c r="AN27" s="54">
        <v>1</v>
      </c>
      <c r="AO27" s="54">
        <v>1</v>
      </c>
      <c r="AP27" s="54">
        <v>1</v>
      </c>
      <c r="AQ27" s="54">
        <v>1</v>
      </c>
      <c r="AR27" s="54">
        <v>1</v>
      </c>
      <c r="AS27" s="54">
        <v>1</v>
      </c>
      <c r="AT27" s="54">
        <v>1</v>
      </c>
      <c r="AU27">
        <f t="shared" si="17"/>
        <v>8.8750000000000142</v>
      </c>
      <c r="AV27">
        <f t="shared" si="18"/>
        <v>16.989999999999998</v>
      </c>
      <c r="AW27" s="54">
        <f t="shared" si="19"/>
        <v>18.000000000000004</v>
      </c>
      <c r="AX27">
        <f t="shared" si="20"/>
        <v>16.829999999999998</v>
      </c>
      <c r="AY27" s="54">
        <v>1</v>
      </c>
      <c r="AZ27" s="54">
        <v>1</v>
      </c>
      <c r="BA27" s="54">
        <v>1</v>
      </c>
      <c r="BB27">
        <v>5</v>
      </c>
      <c r="BG27">
        <f t="shared" si="4"/>
        <v>100</v>
      </c>
      <c r="BH27" s="11">
        <f t="shared" si="21"/>
        <v>6.9444444444444444E-5</v>
      </c>
    </row>
    <row r="28" spans="1:60" ht="64" x14ac:dyDescent="0.2">
      <c r="A28" s="3">
        <v>20</v>
      </c>
      <c r="B28" s="19" t="s">
        <v>1666</v>
      </c>
      <c r="C28" s="3" t="s">
        <v>210</v>
      </c>
      <c r="D28">
        <v>1</v>
      </c>
      <c r="E28">
        <v>1</v>
      </c>
      <c r="F28">
        <f t="shared" si="5"/>
        <v>1</v>
      </c>
      <c r="G28">
        <f t="shared" si="6"/>
        <v>22</v>
      </c>
      <c r="H28">
        <f t="shared" si="7"/>
        <v>22</v>
      </c>
      <c r="I28" s="54">
        <f t="shared" si="8"/>
        <v>128</v>
      </c>
      <c r="J28">
        <v>46</v>
      </c>
      <c r="K28">
        <f t="shared" si="9"/>
        <v>2.0909090909090908</v>
      </c>
      <c r="L28">
        <f t="shared" si="10"/>
        <v>126</v>
      </c>
      <c r="M28" s="2">
        <f t="shared" si="11"/>
        <v>5.7272727272727275</v>
      </c>
      <c r="N28">
        <v>1</v>
      </c>
      <c r="O28">
        <v>1</v>
      </c>
      <c r="P28">
        <v>1</v>
      </c>
      <c r="Q28">
        <v>1</v>
      </c>
      <c r="R28" s="54">
        <v>1</v>
      </c>
      <c r="S28">
        <v>1</v>
      </c>
      <c r="T28">
        <f t="shared" si="12"/>
        <v>1</v>
      </c>
      <c r="U28">
        <v>1</v>
      </c>
      <c r="V28" s="54">
        <v>1</v>
      </c>
      <c r="W28">
        <f t="shared" si="13"/>
        <v>1</v>
      </c>
      <c r="X28">
        <f t="shared" si="14"/>
        <v>1</v>
      </c>
      <c r="Y28" s="54">
        <v>1</v>
      </c>
      <c r="Z28" s="54">
        <v>1</v>
      </c>
      <c r="AA28" s="54">
        <v>1</v>
      </c>
      <c r="AB28" s="54">
        <v>1</v>
      </c>
      <c r="AC28" s="54">
        <v>1</v>
      </c>
      <c r="AD28" s="54">
        <v>1</v>
      </c>
      <c r="AE28" s="54">
        <v>1</v>
      </c>
      <c r="AF28">
        <f t="shared" si="15"/>
        <v>2</v>
      </c>
      <c r="AG28" s="54">
        <v>1</v>
      </c>
      <c r="AH28">
        <f t="shared" si="3"/>
        <v>1</v>
      </c>
      <c r="AI28" s="54">
        <v>1</v>
      </c>
      <c r="AJ28" s="54">
        <v>1</v>
      </c>
      <c r="AK28">
        <f t="shared" si="16"/>
        <v>1</v>
      </c>
      <c r="AL28" s="54">
        <v>1</v>
      </c>
      <c r="AM28" s="54">
        <v>1</v>
      </c>
      <c r="AN28" s="54">
        <v>1</v>
      </c>
      <c r="AO28" s="54">
        <v>1</v>
      </c>
      <c r="AP28" s="54">
        <v>1</v>
      </c>
      <c r="AQ28" s="54">
        <v>1</v>
      </c>
      <c r="AR28" s="54">
        <v>1</v>
      </c>
      <c r="AS28" s="54">
        <v>1</v>
      </c>
      <c r="AT28" s="54">
        <v>1</v>
      </c>
      <c r="AU28">
        <f t="shared" si="17"/>
        <v>7.6140909090909332</v>
      </c>
      <c r="AV28">
        <f t="shared" si="18"/>
        <v>17.66272727272727</v>
      </c>
      <c r="AW28" s="54">
        <f t="shared" si="19"/>
        <v>16.530909090909095</v>
      </c>
      <c r="AX28">
        <f t="shared" si="20"/>
        <v>16.545454545454547</v>
      </c>
      <c r="AY28" s="54">
        <v>1</v>
      </c>
      <c r="AZ28" s="54">
        <v>1</v>
      </c>
      <c r="BA28" s="54">
        <v>1</v>
      </c>
      <c r="BB28">
        <v>6</v>
      </c>
      <c r="BG28">
        <f t="shared" si="4"/>
        <v>90.909090909090907</v>
      </c>
      <c r="BH28" s="11">
        <f t="shared" si="21"/>
        <v>7.6388888888888887E-5</v>
      </c>
    </row>
    <row r="29" spans="1:60" ht="96" x14ac:dyDescent="0.2">
      <c r="A29" s="3">
        <v>21</v>
      </c>
      <c r="B29" s="18" t="s">
        <v>1651</v>
      </c>
      <c r="C29" s="3" t="s">
        <v>207</v>
      </c>
      <c r="D29">
        <v>1</v>
      </c>
      <c r="E29">
        <v>1</v>
      </c>
      <c r="F29">
        <f t="shared" si="5"/>
        <v>1</v>
      </c>
      <c r="G29">
        <f t="shared" si="6"/>
        <v>36</v>
      </c>
      <c r="H29">
        <f t="shared" si="7"/>
        <v>36</v>
      </c>
      <c r="I29" s="54">
        <f t="shared" si="8"/>
        <v>192</v>
      </c>
      <c r="J29">
        <v>63</v>
      </c>
      <c r="K29">
        <f t="shared" si="9"/>
        <v>1.75</v>
      </c>
      <c r="L29">
        <f t="shared" si="10"/>
        <v>188</v>
      </c>
      <c r="M29" s="2">
        <f t="shared" si="11"/>
        <v>5.2222222222222223</v>
      </c>
      <c r="N29">
        <v>1</v>
      </c>
      <c r="O29">
        <v>1</v>
      </c>
      <c r="P29">
        <v>1</v>
      </c>
      <c r="Q29">
        <v>1</v>
      </c>
      <c r="R29" s="54">
        <v>1</v>
      </c>
      <c r="S29">
        <v>1</v>
      </c>
      <c r="T29">
        <f t="shared" si="12"/>
        <v>1</v>
      </c>
      <c r="U29">
        <v>1</v>
      </c>
      <c r="V29">
        <v>1</v>
      </c>
      <c r="W29">
        <f t="shared" si="13"/>
        <v>1</v>
      </c>
      <c r="X29">
        <f t="shared" si="14"/>
        <v>1</v>
      </c>
      <c r="Y29" s="54">
        <v>1</v>
      </c>
      <c r="Z29" s="54">
        <v>1</v>
      </c>
      <c r="AA29" s="54">
        <v>1</v>
      </c>
      <c r="AB29" s="54">
        <v>1</v>
      </c>
      <c r="AC29" s="54">
        <v>1</v>
      </c>
      <c r="AD29" s="54">
        <v>1</v>
      </c>
      <c r="AE29" s="54">
        <v>1</v>
      </c>
      <c r="AF29">
        <f t="shared" si="15"/>
        <v>4</v>
      </c>
      <c r="AG29" s="54">
        <v>1</v>
      </c>
      <c r="AH29">
        <f t="shared" si="3"/>
        <v>1</v>
      </c>
      <c r="AI29" s="54">
        <v>0</v>
      </c>
      <c r="AJ29" s="54">
        <v>1</v>
      </c>
      <c r="AK29">
        <f t="shared" si="16"/>
        <v>1</v>
      </c>
      <c r="AL29" s="54">
        <v>0</v>
      </c>
      <c r="AM29" s="54">
        <v>0</v>
      </c>
      <c r="AN29" s="54">
        <v>1</v>
      </c>
      <c r="AO29" s="54">
        <v>0</v>
      </c>
      <c r="AP29" s="54">
        <v>1</v>
      </c>
      <c r="AQ29" s="54">
        <v>1</v>
      </c>
      <c r="AR29" s="54">
        <v>1</v>
      </c>
      <c r="AS29" s="54">
        <v>0</v>
      </c>
      <c r="AT29" s="54">
        <v>1</v>
      </c>
      <c r="AU29">
        <f t="shared" si="17"/>
        <v>22.245000000000026</v>
      </c>
      <c r="AV29">
        <f t="shared" si="18"/>
        <v>19.100000000000005</v>
      </c>
      <c r="AW29" s="54">
        <f t="shared" si="19"/>
        <v>14.084444444444443</v>
      </c>
      <c r="AX29">
        <f t="shared" si="20"/>
        <v>21.166666666666664</v>
      </c>
      <c r="AY29" s="54">
        <v>1</v>
      </c>
      <c r="AZ29" s="54">
        <v>1</v>
      </c>
      <c r="BA29" s="54">
        <v>1</v>
      </c>
      <c r="BB29">
        <v>7</v>
      </c>
      <c r="BG29">
        <f t="shared" si="4"/>
        <v>111.1111111111111</v>
      </c>
      <c r="BH29" s="11">
        <f t="shared" si="21"/>
        <v>1.25E-4</v>
      </c>
    </row>
    <row r="30" spans="1:60" ht="64" x14ac:dyDescent="0.2">
      <c r="A30" s="3">
        <v>22</v>
      </c>
      <c r="B30" s="18" t="s">
        <v>1652</v>
      </c>
      <c r="C30" s="3" t="s">
        <v>210</v>
      </c>
      <c r="D30">
        <v>1</v>
      </c>
      <c r="E30">
        <v>1</v>
      </c>
      <c r="F30">
        <f t="shared" si="5"/>
        <v>1</v>
      </c>
      <c r="G30">
        <f t="shared" si="6"/>
        <v>19</v>
      </c>
      <c r="H30">
        <f t="shared" si="7"/>
        <v>19</v>
      </c>
      <c r="I30" s="54">
        <f t="shared" si="8"/>
        <v>114</v>
      </c>
      <c r="J30">
        <v>37</v>
      </c>
      <c r="K30">
        <f t="shared" si="9"/>
        <v>1.9473684210526316</v>
      </c>
      <c r="L30">
        <f t="shared" si="10"/>
        <v>112</v>
      </c>
      <c r="M30" s="2">
        <f t="shared" si="11"/>
        <v>5.8947368421052628</v>
      </c>
      <c r="N30">
        <v>1</v>
      </c>
      <c r="O30">
        <v>1</v>
      </c>
      <c r="P30">
        <v>1</v>
      </c>
      <c r="Q30">
        <v>1</v>
      </c>
      <c r="R30" s="54">
        <v>1</v>
      </c>
      <c r="S30">
        <v>1</v>
      </c>
      <c r="T30">
        <f t="shared" si="12"/>
        <v>1</v>
      </c>
      <c r="U30">
        <v>1</v>
      </c>
      <c r="V30">
        <v>1</v>
      </c>
      <c r="W30">
        <f t="shared" si="13"/>
        <v>1</v>
      </c>
      <c r="X30">
        <f t="shared" si="14"/>
        <v>1</v>
      </c>
      <c r="Y30" s="54">
        <v>1</v>
      </c>
      <c r="Z30" s="54">
        <v>1</v>
      </c>
      <c r="AA30" s="54">
        <v>1</v>
      </c>
      <c r="AB30" s="54">
        <v>1</v>
      </c>
      <c r="AC30" s="54">
        <v>1</v>
      </c>
      <c r="AD30" s="54">
        <v>1</v>
      </c>
      <c r="AE30" s="54">
        <v>1</v>
      </c>
      <c r="AF30">
        <f t="shared" si="15"/>
        <v>2</v>
      </c>
      <c r="AG30" s="54">
        <v>1</v>
      </c>
      <c r="AH30">
        <f t="shared" si="3"/>
        <v>1</v>
      </c>
      <c r="AI30" s="54">
        <v>1</v>
      </c>
      <c r="AJ30" s="54">
        <v>1</v>
      </c>
      <c r="AK30">
        <f t="shared" si="16"/>
        <v>1</v>
      </c>
      <c r="AL30" s="54">
        <v>1</v>
      </c>
      <c r="AM30" s="54">
        <v>1</v>
      </c>
      <c r="AN30" s="54">
        <v>1</v>
      </c>
      <c r="AO30" s="54">
        <v>1</v>
      </c>
      <c r="AP30" s="54">
        <v>1</v>
      </c>
      <c r="AQ30" s="54">
        <v>1</v>
      </c>
      <c r="AR30" s="54">
        <v>1</v>
      </c>
      <c r="AS30" s="54">
        <v>1</v>
      </c>
      <c r="AT30" s="54">
        <v>1</v>
      </c>
      <c r="AU30">
        <f t="shared" si="17"/>
        <v>22.802631578947398</v>
      </c>
      <c r="AV30">
        <f t="shared" si="18"/>
        <v>14.798947368421054</v>
      </c>
      <c r="AW30" s="54">
        <f t="shared" si="19"/>
        <v>17.303157894736831</v>
      </c>
      <c r="AX30">
        <f t="shared" si="20"/>
        <v>15.834210526315793</v>
      </c>
      <c r="AY30" s="54">
        <v>1</v>
      </c>
      <c r="AZ30" s="54">
        <v>1</v>
      </c>
      <c r="BA30" s="54">
        <v>1</v>
      </c>
      <c r="BB30">
        <v>7</v>
      </c>
      <c r="BG30">
        <f t="shared" si="4"/>
        <v>105.26315789473684</v>
      </c>
      <c r="BH30" s="11">
        <f t="shared" si="21"/>
        <v>6.597222222222223E-5</v>
      </c>
    </row>
    <row r="31" spans="1:60" ht="112" x14ac:dyDescent="0.2">
      <c r="A31" s="3">
        <v>23</v>
      </c>
      <c r="B31" s="18" t="s">
        <v>1653</v>
      </c>
      <c r="C31" s="22" t="s">
        <v>208</v>
      </c>
      <c r="D31">
        <v>1</v>
      </c>
      <c r="E31">
        <v>1</v>
      </c>
      <c r="F31">
        <f t="shared" si="5"/>
        <v>1</v>
      </c>
      <c r="G31">
        <f t="shared" si="6"/>
        <v>46</v>
      </c>
      <c r="H31">
        <f t="shared" si="7"/>
        <v>46</v>
      </c>
      <c r="I31" s="54">
        <f t="shared" si="8"/>
        <v>225</v>
      </c>
      <c r="J31">
        <v>75</v>
      </c>
      <c r="K31">
        <f t="shared" si="9"/>
        <v>1.6304347826086956</v>
      </c>
      <c r="L31">
        <f t="shared" si="10"/>
        <v>219</v>
      </c>
      <c r="M31" s="2">
        <f t="shared" si="11"/>
        <v>4.7608695652173916</v>
      </c>
      <c r="N31">
        <v>0</v>
      </c>
      <c r="O31">
        <v>1</v>
      </c>
      <c r="P31">
        <v>1</v>
      </c>
      <c r="Q31">
        <v>0</v>
      </c>
      <c r="R31" s="54">
        <v>0</v>
      </c>
      <c r="S31">
        <v>1</v>
      </c>
      <c r="T31">
        <f t="shared" si="12"/>
        <v>0</v>
      </c>
      <c r="U31">
        <v>1</v>
      </c>
      <c r="V31">
        <v>1</v>
      </c>
      <c r="W31">
        <f t="shared" si="13"/>
        <v>0</v>
      </c>
      <c r="X31">
        <f t="shared" si="14"/>
        <v>1</v>
      </c>
      <c r="Y31" s="54">
        <v>0</v>
      </c>
      <c r="Z31" s="54">
        <v>1</v>
      </c>
      <c r="AA31">
        <v>0</v>
      </c>
      <c r="AB31" s="54">
        <v>1</v>
      </c>
      <c r="AC31" s="54">
        <v>1</v>
      </c>
      <c r="AD31" s="54">
        <v>1</v>
      </c>
      <c r="AE31" s="54">
        <v>1</v>
      </c>
      <c r="AF31">
        <f t="shared" si="15"/>
        <v>6</v>
      </c>
      <c r="AG31" s="54">
        <v>1</v>
      </c>
      <c r="AH31">
        <f t="shared" si="3"/>
        <v>1</v>
      </c>
      <c r="AI31" s="54">
        <v>0</v>
      </c>
      <c r="AJ31" s="54">
        <v>1</v>
      </c>
      <c r="AK31">
        <f t="shared" si="16"/>
        <v>0</v>
      </c>
      <c r="AL31" s="54">
        <v>1</v>
      </c>
      <c r="AM31" s="54">
        <v>0</v>
      </c>
      <c r="AN31" s="54">
        <v>1</v>
      </c>
      <c r="AO31" s="54">
        <v>0</v>
      </c>
      <c r="AP31" s="54">
        <v>1</v>
      </c>
      <c r="AQ31" s="54">
        <v>1</v>
      </c>
      <c r="AR31" s="54">
        <v>1</v>
      </c>
      <c r="AS31" s="54">
        <v>1</v>
      </c>
      <c r="AT31" s="54">
        <v>1</v>
      </c>
      <c r="AU31">
        <f t="shared" si="17"/>
        <v>22.210217391304383</v>
      </c>
      <c r="AV31">
        <f t="shared" si="18"/>
        <v>21.589130434782607</v>
      </c>
      <c r="AW31" s="54">
        <f t="shared" si="19"/>
        <v>11.550434782608697</v>
      </c>
      <c r="AX31">
        <f t="shared" si="20"/>
        <v>23.993695652173919</v>
      </c>
      <c r="AY31" s="54">
        <v>1</v>
      </c>
      <c r="AZ31" s="54">
        <v>1</v>
      </c>
      <c r="BA31" s="54">
        <v>1</v>
      </c>
      <c r="BB31">
        <v>13</v>
      </c>
      <c r="BG31">
        <f t="shared" si="4"/>
        <v>130.43478260869566</v>
      </c>
      <c r="BH31" s="11">
        <f t="shared" si="21"/>
        <v>1.5972222222222223E-4</v>
      </c>
    </row>
    <row r="32" spans="1:60" ht="96" x14ac:dyDescent="0.2">
      <c r="A32" s="3">
        <v>24</v>
      </c>
      <c r="B32" s="18" t="s">
        <v>1654</v>
      </c>
      <c r="C32" s="3" t="s">
        <v>207</v>
      </c>
      <c r="D32">
        <v>1</v>
      </c>
      <c r="E32">
        <v>1</v>
      </c>
      <c r="F32">
        <f t="shared" si="5"/>
        <v>1</v>
      </c>
      <c r="G32">
        <f t="shared" si="6"/>
        <v>32</v>
      </c>
      <c r="H32">
        <f t="shared" si="7"/>
        <v>32</v>
      </c>
      <c r="I32" s="54">
        <f t="shared" si="8"/>
        <v>183</v>
      </c>
      <c r="J32">
        <v>65</v>
      </c>
      <c r="K32">
        <f t="shared" si="9"/>
        <v>2.03125</v>
      </c>
      <c r="L32">
        <f t="shared" si="10"/>
        <v>180</v>
      </c>
      <c r="M32" s="2">
        <f t="shared" si="11"/>
        <v>5.625</v>
      </c>
      <c r="N32">
        <v>0</v>
      </c>
      <c r="O32">
        <v>1</v>
      </c>
      <c r="P32">
        <v>1</v>
      </c>
      <c r="Q32">
        <v>0</v>
      </c>
      <c r="R32" s="54">
        <v>0</v>
      </c>
      <c r="S32">
        <v>1</v>
      </c>
      <c r="T32">
        <f t="shared" si="12"/>
        <v>0</v>
      </c>
      <c r="U32">
        <v>1</v>
      </c>
      <c r="V32">
        <v>1</v>
      </c>
      <c r="W32">
        <f t="shared" si="13"/>
        <v>0</v>
      </c>
      <c r="X32">
        <f t="shared" si="14"/>
        <v>1</v>
      </c>
      <c r="Y32" s="54">
        <v>1</v>
      </c>
      <c r="Z32" s="54">
        <v>1</v>
      </c>
      <c r="AA32" s="54">
        <v>1</v>
      </c>
      <c r="AB32" s="54">
        <v>1</v>
      </c>
      <c r="AC32" s="54">
        <v>1</v>
      </c>
      <c r="AD32" s="54">
        <v>1</v>
      </c>
      <c r="AE32" s="54">
        <v>1</v>
      </c>
      <c r="AF32">
        <f t="shared" si="15"/>
        <v>3</v>
      </c>
      <c r="AG32" s="54">
        <v>1</v>
      </c>
      <c r="AH32">
        <f t="shared" si="3"/>
        <v>1</v>
      </c>
      <c r="AI32" s="54">
        <v>0</v>
      </c>
      <c r="AJ32" s="54">
        <v>1</v>
      </c>
      <c r="AK32">
        <f t="shared" si="16"/>
        <v>1</v>
      </c>
      <c r="AL32" s="54">
        <v>1</v>
      </c>
      <c r="AM32" s="54">
        <v>0</v>
      </c>
      <c r="AN32" s="54">
        <v>1</v>
      </c>
      <c r="AO32" s="54">
        <v>0</v>
      </c>
      <c r="AP32" s="54">
        <v>1</v>
      </c>
      <c r="AQ32" s="54">
        <v>1</v>
      </c>
      <c r="AR32" s="54">
        <v>1</v>
      </c>
      <c r="AS32" s="54">
        <v>1</v>
      </c>
      <c r="AT32" s="54">
        <v>1</v>
      </c>
      <c r="AU32">
        <f t="shared" si="17"/>
        <v>2.5112500000000111</v>
      </c>
      <c r="AV32">
        <f t="shared" si="18"/>
        <v>20.858750000000004</v>
      </c>
      <c r="AW32" s="54">
        <f t="shared" si="19"/>
        <v>16.349999999999998</v>
      </c>
      <c r="AX32">
        <f t="shared" si="20"/>
        <v>21.063749999999999</v>
      </c>
      <c r="AY32" s="54">
        <v>1</v>
      </c>
      <c r="AZ32" s="54">
        <v>1</v>
      </c>
      <c r="BA32" s="54">
        <v>1</v>
      </c>
      <c r="BB32">
        <v>7</v>
      </c>
      <c r="BG32">
        <f t="shared" si="4"/>
        <v>93.75</v>
      </c>
      <c r="BH32" s="11">
        <f t="shared" si="21"/>
        <v>1.1111111111111112E-4</v>
      </c>
    </row>
    <row r="33" spans="1:60" ht="32" x14ac:dyDescent="0.2">
      <c r="A33" s="3">
        <v>25</v>
      </c>
      <c r="B33" s="18" t="s">
        <v>1667</v>
      </c>
      <c r="C33" s="3" t="s">
        <v>207</v>
      </c>
      <c r="D33">
        <v>1</v>
      </c>
      <c r="E33">
        <v>1</v>
      </c>
      <c r="F33">
        <f t="shared" si="5"/>
        <v>1</v>
      </c>
      <c r="G33">
        <f t="shared" si="6"/>
        <v>14</v>
      </c>
      <c r="H33">
        <f t="shared" si="7"/>
        <v>14</v>
      </c>
      <c r="I33" s="54">
        <f t="shared" si="8"/>
        <v>64</v>
      </c>
      <c r="J33">
        <v>20</v>
      </c>
      <c r="K33">
        <f t="shared" si="9"/>
        <v>1.4285714285714286</v>
      </c>
      <c r="L33">
        <f t="shared" si="10"/>
        <v>62</v>
      </c>
      <c r="M33" s="2">
        <f t="shared" si="11"/>
        <v>4.4285714285714288</v>
      </c>
      <c r="N33">
        <v>0</v>
      </c>
      <c r="O33">
        <v>1</v>
      </c>
      <c r="P33">
        <v>1</v>
      </c>
      <c r="Q33">
        <v>0</v>
      </c>
      <c r="R33" s="54">
        <v>1</v>
      </c>
      <c r="S33">
        <v>1</v>
      </c>
      <c r="T33">
        <f t="shared" si="12"/>
        <v>0</v>
      </c>
      <c r="U33">
        <v>1</v>
      </c>
      <c r="V33">
        <v>1</v>
      </c>
      <c r="W33">
        <f t="shared" si="13"/>
        <v>0</v>
      </c>
      <c r="X33">
        <f t="shared" si="14"/>
        <v>1</v>
      </c>
      <c r="Y33" s="54">
        <v>1</v>
      </c>
      <c r="Z33" s="54">
        <v>1</v>
      </c>
      <c r="AA33" s="54">
        <v>1</v>
      </c>
      <c r="AB33" s="54">
        <v>1</v>
      </c>
      <c r="AC33">
        <v>1</v>
      </c>
      <c r="AD33" s="54">
        <v>1</v>
      </c>
      <c r="AE33">
        <v>1</v>
      </c>
      <c r="AF33">
        <f t="shared" si="15"/>
        <v>2</v>
      </c>
      <c r="AG33" s="54">
        <v>1</v>
      </c>
      <c r="AH33">
        <f t="shared" si="3"/>
        <v>1</v>
      </c>
      <c r="AI33" s="54">
        <v>1</v>
      </c>
      <c r="AJ33">
        <v>1</v>
      </c>
      <c r="AK33">
        <f t="shared" si="16"/>
        <v>1</v>
      </c>
      <c r="AL33" s="54">
        <v>1</v>
      </c>
      <c r="AM33" s="54">
        <v>0</v>
      </c>
      <c r="AN33" s="54">
        <v>1</v>
      </c>
      <c r="AO33" s="54">
        <v>0</v>
      </c>
      <c r="AP33" s="54">
        <v>1</v>
      </c>
      <c r="AQ33">
        <v>1</v>
      </c>
      <c r="AR33" s="54">
        <v>1</v>
      </c>
      <c r="AS33">
        <v>1</v>
      </c>
      <c r="AT33" s="54">
        <v>1</v>
      </c>
      <c r="AU33">
        <f t="shared" si="17"/>
        <v>71.767857142857167</v>
      </c>
      <c r="AV33">
        <f t="shared" si="18"/>
        <v>6.7271428571428586</v>
      </c>
      <c r="AW33" s="54">
        <f t="shared" si="19"/>
        <v>8.1257142857142881</v>
      </c>
      <c r="AX33">
        <f t="shared" si="20"/>
        <v>6.4285714285714306</v>
      </c>
      <c r="AY33" s="54">
        <v>1</v>
      </c>
      <c r="AZ33" s="54">
        <v>1</v>
      </c>
      <c r="BA33" s="54">
        <v>1</v>
      </c>
      <c r="BB33">
        <v>3</v>
      </c>
      <c r="BG33">
        <f t="shared" si="4"/>
        <v>142.85714285714286</v>
      </c>
      <c r="BH33" s="11">
        <f t="shared" si="21"/>
        <v>4.8611111111111115E-5</v>
      </c>
    </row>
    <row r="34" spans="1:60" x14ac:dyDescent="0.2">
      <c r="F34">
        <f t="shared" si="5"/>
        <v>0</v>
      </c>
      <c r="G34">
        <f t="shared" si="6"/>
        <v>0</v>
      </c>
      <c r="H34">
        <f t="shared" si="7"/>
        <v>0</v>
      </c>
      <c r="I34" s="54">
        <f t="shared" si="8"/>
        <v>0</v>
      </c>
      <c r="K34">
        <f t="shared" si="9"/>
        <v>0</v>
      </c>
      <c r="L34">
        <f t="shared" si="10"/>
        <v>0</v>
      </c>
      <c r="M34" s="2">
        <f t="shared" si="11"/>
        <v>0</v>
      </c>
      <c r="T34">
        <f t="shared" si="12"/>
        <v>0</v>
      </c>
      <c r="W34">
        <f t="shared" si="13"/>
        <v>0</v>
      </c>
      <c r="X34">
        <f t="shared" si="14"/>
        <v>0</v>
      </c>
      <c r="AF34">
        <f t="shared" si="15"/>
        <v>0</v>
      </c>
      <c r="AH34">
        <f t="shared" si="3"/>
        <v>0</v>
      </c>
      <c r="AK34">
        <f t="shared" si="16"/>
        <v>0</v>
      </c>
      <c r="AU34">
        <f t="shared" si="17"/>
        <v>0</v>
      </c>
      <c r="AV34">
        <f t="shared" si="18"/>
        <v>0</v>
      </c>
      <c r="AW34" s="54">
        <f t="shared" si="19"/>
        <v>0</v>
      </c>
      <c r="AX34">
        <f t="shared" si="20"/>
        <v>0</v>
      </c>
      <c r="BG34">
        <f t="shared" ref="BG34:BG67" si="22">IF(E34=0,0,AF34/E34*1000)</f>
        <v>0</v>
      </c>
      <c r="BH34" s="11">
        <f t="shared" si="21"/>
        <v>0</v>
      </c>
    </row>
    <row r="35" spans="1:60" x14ac:dyDescent="0.2">
      <c r="F35">
        <f t="shared" si="5"/>
        <v>0</v>
      </c>
      <c r="G35">
        <f t="shared" si="6"/>
        <v>0</v>
      </c>
      <c r="H35">
        <f t="shared" si="7"/>
        <v>0</v>
      </c>
      <c r="I35" s="54">
        <f t="shared" si="8"/>
        <v>0</v>
      </c>
      <c r="K35">
        <f t="shared" si="9"/>
        <v>0</v>
      </c>
      <c r="L35">
        <f t="shared" si="10"/>
        <v>0</v>
      </c>
      <c r="M35" s="2">
        <f t="shared" si="11"/>
        <v>0</v>
      </c>
      <c r="T35">
        <f t="shared" si="12"/>
        <v>0</v>
      </c>
      <c r="W35">
        <f t="shared" si="13"/>
        <v>0</v>
      </c>
      <c r="X35">
        <f t="shared" si="14"/>
        <v>0</v>
      </c>
      <c r="AF35">
        <f t="shared" si="15"/>
        <v>0</v>
      </c>
      <c r="AH35">
        <f t="shared" si="3"/>
        <v>0</v>
      </c>
      <c r="AK35">
        <f t="shared" si="16"/>
        <v>0</v>
      </c>
      <c r="AU35">
        <f t="shared" si="17"/>
        <v>0</v>
      </c>
      <c r="AV35">
        <f t="shared" si="18"/>
        <v>0</v>
      </c>
      <c r="AW35" s="54">
        <f t="shared" si="19"/>
        <v>0</v>
      </c>
      <c r="AX35">
        <f t="shared" si="20"/>
        <v>0</v>
      </c>
      <c r="BG35">
        <f t="shared" si="22"/>
        <v>0</v>
      </c>
      <c r="BH35" s="11">
        <f t="shared" si="21"/>
        <v>0</v>
      </c>
    </row>
    <row r="36" spans="1:60" x14ac:dyDescent="0.2">
      <c r="F36">
        <f t="shared" si="5"/>
        <v>0</v>
      </c>
      <c r="G36">
        <f t="shared" si="6"/>
        <v>0</v>
      </c>
      <c r="H36">
        <f t="shared" si="7"/>
        <v>0</v>
      </c>
      <c r="I36" s="54">
        <f t="shared" si="8"/>
        <v>0</v>
      </c>
      <c r="K36">
        <f t="shared" si="9"/>
        <v>0</v>
      </c>
      <c r="L36">
        <f t="shared" si="10"/>
        <v>0</v>
      </c>
      <c r="M36" s="2">
        <f t="shared" si="11"/>
        <v>0</v>
      </c>
      <c r="T36">
        <f t="shared" si="12"/>
        <v>0</v>
      </c>
      <c r="W36">
        <f t="shared" si="13"/>
        <v>0</v>
      </c>
      <c r="X36">
        <f t="shared" si="14"/>
        <v>0</v>
      </c>
      <c r="AF36">
        <f t="shared" si="15"/>
        <v>0</v>
      </c>
      <c r="AH36">
        <f t="shared" si="3"/>
        <v>0</v>
      </c>
      <c r="AK36">
        <f t="shared" si="16"/>
        <v>0</v>
      </c>
      <c r="AU36">
        <f t="shared" si="17"/>
        <v>0</v>
      </c>
      <c r="AV36">
        <f t="shared" si="18"/>
        <v>0</v>
      </c>
      <c r="AW36" s="54">
        <f t="shared" si="19"/>
        <v>0</v>
      </c>
      <c r="AX36">
        <f t="shared" si="20"/>
        <v>0</v>
      </c>
      <c r="BG36">
        <f t="shared" si="22"/>
        <v>0</v>
      </c>
      <c r="BH36" s="11">
        <f t="shared" si="21"/>
        <v>0</v>
      </c>
    </row>
    <row r="37" spans="1:60" x14ac:dyDescent="0.2">
      <c r="F37">
        <f t="shared" si="5"/>
        <v>0</v>
      </c>
      <c r="G37">
        <f t="shared" si="6"/>
        <v>0</v>
      </c>
      <c r="H37">
        <f t="shared" si="7"/>
        <v>0</v>
      </c>
      <c r="I37" s="54">
        <f t="shared" si="8"/>
        <v>0</v>
      </c>
      <c r="K37">
        <f t="shared" si="9"/>
        <v>0</v>
      </c>
      <c r="L37">
        <f t="shared" si="10"/>
        <v>0</v>
      </c>
      <c r="M37" s="2">
        <f t="shared" si="11"/>
        <v>0</v>
      </c>
      <c r="T37">
        <f t="shared" si="12"/>
        <v>0</v>
      </c>
      <c r="W37">
        <f t="shared" si="13"/>
        <v>0</v>
      </c>
      <c r="X37">
        <f t="shared" si="14"/>
        <v>0</v>
      </c>
      <c r="AF37">
        <f t="shared" si="15"/>
        <v>0</v>
      </c>
      <c r="AH37">
        <f t="shared" si="3"/>
        <v>0</v>
      </c>
      <c r="AK37">
        <f t="shared" si="16"/>
        <v>0</v>
      </c>
      <c r="AU37">
        <f t="shared" si="17"/>
        <v>0</v>
      </c>
      <c r="AV37">
        <f t="shared" si="18"/>
        <v>0</v>
      </c>
      <c r="AW37" s="54">
        <f t="shared" si="19"/>
        <v>0</v>
      </c>
      <c r="AX37">
        <f t="shared" si="20"/>
        <v>0</v>
      </c>
      <c r="BG37">
        <f t="shared" si="22"/>
        <v>0</v>
      </c>
      <c r="BH37" s="11">
        <f t="shared" si="21"/>
        <v>0</v>
      </c>
    </row>
    <row r="38" spans="1:60" x14ac:dyDescent="0.2">
      <c r="F38">
        <f t="shared" si="5"/>
        <v>0</v>
      </c>
      <c r="G38">
        <f t="shared" si="6"/>
        <v>0</v>
      </c>
      <c r="H38">
        <f t="shared" si="7"/>
        <v>0</v>
      </c>
      <c r="I38" s="54">
        <f t="shared" si="8"/>
        <v>0</v>
      </c>
      <c r="K38">
        <f t="shared" si="9"/>
        <v>0</v>
      </c>
      <c r="L38">
        <f t="shared" si="10"/>
        <v>0</v>
      </c>
      <c r="M38" s="2">
        <f t="shared" si="11"/>
        <v>0</v>
      </c>
      <c r="T38">
        <f t="shared" si="12"/>
        <v>0</v>
      </c>
      <c r="W38">
        <f t="shared" si="13"/>
        <v>0</v>
      </c>
      <c r="X38">
        <f t="shared" si="14"/>
        <v>0</v>
      </c>
      <c r="AF38">
        <f t="shared" si="15"/>
        <v>0</v>
      </c>
      <c r="AH38">
        <f t="shared" si="3"/>
        <v>0</v>
      </c>
      <c r="AK38">
        <f t="shared" si="16"/>
        <v>0</v>
      </c>
      <c r="AU38">
        <f t="shared" si="17"/>
        <v>0</v>
      </c>
      <c r="AV38">
        <f t="shared" si="18"/>
        <v>0</v>
      </c>
      <c r="AW38" s="54">
        <f t="shared" si="19"/>
        <v>0</v>
      </c>
      <c r="AX38">
        <f t="shared" si="20"/>
        <v>0</v>
      </c>
      <c r="BG38">
        <f t="shared" si="22"/>
        <v>0</v>
      </c>
      <c r="BH38" s="11">
        <f t="shared" si="21"/>
        <v>0</v>
      </c>
    </row>
    <row r="39" spans="1:60" x14ac:dyDescent="0.2">
      <c r="F39">
        <f t="shared" si="5"/>
        <v>0</v>
      </c>
      <c r="G39">
        <f t="shared" si="6"/>
        <v>0</v>
      </c>
      <c r="H39">
        <f t="shared" si="7"/>
        <v>0</v>
      </c>
      <c r="I39" s="54">
        <f t="shared" si="8"/>
        <v>0</v>
      </c>
      <c r="K39">
        <f t="shared" si="9"/>
        <v>0</v>
      </c>
      <c r="L39">
        <f t="shared" si="10"/>
        <v>0</v>
      </c>
      <c r="M39" s="2">
        <f t="shared" si="11"/>
        <v>0</v>
      </c>
      <c r="T39">
        <f t="shared" si="12"/>
        <v>0</v>
      </c>
      <c r="W39">
        <f t="shared" si="13"/>
        <v>0</v>
      </c>
      <c r="X39">
        <f t="shared" si="14"/>
        <v>0</v>
      </c>
      <c r="AF39">
        <f t="shared" si="15"/>
        <v>0</v>
      </c>
      <c r="AH39">
        <f t="shared" si="3"/>
        <v>0</v>
      </c>
      <c r="AK39">
        <f t="shared" si="16"/>
        <v>0</v>
      </c>
      <c r="AU39">
        <f t="shared" si="17"/>
        <v>0</v>
      </c>
      <c r="AV39">
        <f t="shared" si="18"/>
        <v>0</v>
      </c>
      <c r="AW39" s="54">
        <f t="shared" si="19"/>
        <v>0</v>
      </c>
      <c r="AX39">
        <f t="shared" si="20"/>
        <v>0</v>
      </c>
      <c r="BG39">
        <f t="shared" si="22"/>
        <v>0</v>
      </c>
      <c r="BH39" s="11">
        <f t="shared" si="21"/>
        <v>0</v>
      </c>
    </row>
    <row r="40" spans="1:60" x14ac:dyDescent="0.2">
      <c r="F40">
        <f t="shared" si="5"/>
        <v>0</v>
      </c>
      <c r="G40">
        <f t="shared" si="6"/>
        <v>0</v>
      </c>
      <c r="H40">
        <f t="shared" si="7"/>
        <v>0</v>
      </c>
      <c r="I40" s="54">
        <f t="shared" si="8"/>
        <v>0</v>
      </c>
      <c r="K40">
        <f t="shared" si="9"/>
        <v>0</v>
      </c>
      <c r="L40">
        <f t="shared" si="10"/>
        <v>0</v>
      </c>
      <c r="M40" s="2">
        <f t="shared" si="11"/>
        <v>0</v>
      </c>
      <c r="T40">
        <f t="shared" si="12"/>
        <v>0</v>
      </c>
      <c r="W40">
        <f t="shared" si="13"/>
        <v>0</v>
      </c>
      <c r="X40">
        <f t="shared" si="14"/>
        <v>0</v>
      </c>
      <c r="AF40">
        <f t="shared" si="15"/>
        <v>0</v>
      </c>
      <c r="AH40">
        <f t="shared" si="3"/>
        <v>0</v>
      </c>
      <c r="AK40">
        <f t="shared" si="16"/>
        <v>0</v>
      </c>
      <c r="AU40">
        <f t="shared" si="17"/>
        <v>0</v>
      </c>
      <c r="AV40">
        <f t="shared" si="18"/>
        <v>0</v>
      </c>
      <c r="AW40" s="54">
        <f t="shared" si="19"/>
        <v>0</v>
      </c>
      <c r="AX40">
        <f t="shared" si="20"/>
        <v>0</v>
      </c>
      <c r="BG40">
        <f t="shared" si="22"/>
        <v>0</v>
      </c>
      <c r="BH40" s="11">
        <f t="shared" si="21"/>
        <v>0</v>
      </c>
    </row>
    <row r="41" spans="1:60" x14ac:dyDescent="0.2">
      <c r="F41">
        <f t="shared" si="5"/>
        <v>0</v>
      </c>
      <c r="G41">
        <f t="shared" si="6"/>
        <v>0</v>
      </c>
      <c r="H41">
        <f t="shared" si="7"/>
        <v>0</v>
      </c>
      <c r="I41" s="54">
        <f t="shared" si="8"/>
        <v>0</v>
      </c>
      <c r="K41">
        <f t="shared" si="9"/>
        <v>0</v>
      </c>
      <c r="L41">
        <f t="shared" si="10"/>
        <v>0</v>
      </c>
      <c r="M41" s="2">
        <f t="shared" si="11"/>
        <v>0</v>
      </c>
      <c r="T41">
        <f t="shared" si="12"/>
        <v>0</v>
      </c>
      <c r="W41">
        <f t="shared" si="13"/>
        <v>0</v>
      </c>
      <c r="X41">
        <f t="shared" si="14"/>
        <v>0</v>
      </c>
      <c r="AF41">
        <f t="shared" si="15"/>
        <v>0</v>
      </c>
      <c r="AH41">
        <f t="shared" si="3"/>
        <v>0</v>
      </c>
      <c r="AK41">
        <f t="shared" si="16"/>
        <v>0</v>
      </c>
      <c r="AU41">
        <f t="shared" si="17"/>
        <v>0</v>
      </c>
      <c r="AV41">
        <f t="shared" si="18"/>
        <v>0</v>
      </c>
      <c r="AW41" s="54">
        <f t="shared" si="19"/>
        <v>0</v>
      </c>
      <c r="AX41">
        <f t="shared" si="20"/>
        <v>0</v>
      </c>
      <c r="BG41">
        <f t="shared" si="22"/>
        <v>0</v>
      </c>
      <c r="BH41" s="11">
        <f t="shared" si="21"/>
        <v>0</v>
      </c>
    </row>
    <row r="42" spans="1:60" x14ac:dyDescent="0.2">
      <c r="F42">
        <f t="shared" si="5"/>
        <v>0</v>
      </c>
      <c r="G42">
        <f t="shared" si="6"/>
        <v>0</v>
      </c>
      <c r="H42">
        <f t="shared" si="7"/>
        <v>0</v>
      </c>
      <c r="I42" s="54">
        <f t="shared" si="8"/>
        <v>0</v>
      </c>
      <c r="K42">
        <f t="shared" si="9"/>
        <v>0</v>
      </c>
      <c r="L42">
        <f t="shared" si="10"/>
        <v>0</v>
      </c>
      <c r="M42" s="2">
        <f t="shared" si="11"/>
        <v>0</v>
      </c>
      <c r="T42">
        <f t="shared" si="12"/>
        <v>0</v>
      </c>
      <c r="W42">
        <f t="shared" si="13"/>
        <v>0</v>
      </c>
      <c r="X42">
        <f t="shared" si="14"/>
        <v>0</v>
      </c>
      <c r="AF42">
        <f t="shared" si="15"/>
        <v>0</v>
      </c>
      <c r="AH42">
        <f t="shared" si="3"/>
        <v>0</v>
      </c>
      <c r="AK42">
        <f t="shared" si="16"/>
        <v>0</v>
      </c>
      <c r="AU42">
        <f t="shared" si="17"/>
        <v>0</v>
      </c>
      <c r="AV42">
        <f t="shared" si="18"/>
        <v>0</v>
      </c>
      <c r="AW42" s="54">
        <f t="shared" si="19"/>
        <v>0</v>
      </c>
      <c r="AX42">
        <f t="shared" si="20"/>
        <v>0</v>
      </c>
      <c r="BG42">
        <f t="shared" si="22"/>
        <v>0</v>
      </c>
      <c r="BH42" s="11">
        <f t="shared" si="21"/>
        <v>0</v>
      </c>
    </row>
    <row r="43" spans="1:60" x14ac:dyDescent="0.2">
      <c r="F43">
        <f t="shared" si="5"/>
        <v>0</v>
      </c>
      <c r="G43">
        <f t="shared" si="6"/>
        <v>0</v>
      </c>
      <c r="H43">
        <f t="shared" si="7"/>
        <v>0</v>
      </c>
      <c r="I43" s="54">
        <f t="shared" si="8"/>
        <v>0</v>
      </c>
      <c r="K43">
        <f t="shared" si="9"/>
        <v>0</v>
      </c>
      <c r="L43">
        <f t="shared" si="10"/>
        <v>0</v>
      </c>
      <c r="M43" s="2">
        <f t="shared" si="11"/>
        <v>0</v>
      </c>
      <c r="T43">
        <f t="shared" si="12"/>
        <v>0</v>
      </c>
      <c r="W43">
        <f t="shared" si="13"/>
        <v>0</v>
      </c>
      <c r="X43">
        <f t="shared" si="14"/>
        <v>0</v>
      </c>
      <c r="AF43">
        <f t="shared" si="15"/>
        <v>0</v>
      </c>
      <c r="AH43">
        <f t="shared" si="3"/>
        <v>0</v>
      </c>
      <c r="AK43">
        <f t="shared" si="16"/>
        <v>0</v>
      </c>
      <c r="AU43">
        <f t="shared" si="17"/>
        <v>0</v>
      </c>
      <c r="AV43">
        <f t="shared" si="18"/>
        <v>0</v>
      </c>
      <c r="AW43" s="54">
        <f t="shared" si="19"/>
        <v>0</v>
      </c>
      <c r="AX43">
        <f t="shared" si="20"/>
        <v>0</v>
      </c>
      <c r="BG43">
        <f t="shared" si="22"/>
        <v>0</v>
      </c>
      <c r="BH43" s="11">
        <f t="shared" si="21"/>
        <v>0</v>
      </c>
    </row>
    <row r="44" spans="1:60" x14ac:dyDescent="0.2">
      <c r="F44">
        <f t="shared" si="5"/>
        <v>0</v>
      </c>
      <c r="G44">
        <f t="shared" si="6"/>
        <v>0</v>
      </c>
      <c r="H44">
        <f t="shared" si="7"/>
        <v>0</v>
      </c>
      <c r="I44" s="54">
        <f t="shared" si="8"/>
        <v>0</v>
      </c>
      <c r="K44">
        <f t="shared" si="9"/>
        <v>0</v>
      </c>
      <c r="L44">
        <f t="shared" si="10"/>
        <v>0</v>
      </c>
      <c r="M44" s="2">
        <f t="shared" si="11"/>
        <v>0</v>
      </c>
      <c r="T44">
        <f t="shared" si="12"/>
        <v>0</v>
      </c>
      <c r="W44">
        <f t="shared" si="13"/>
        <v>0</v>
      </c>
      <c r="X44">
        <f t="shared" si="14"/>
        <v>0</v>
      </c>
      <c r="AF44">
        <f t="shared" si="15"/>
        <v>0</v>
      </c>
      <c r="AH44">
        <f t="shared" si="3"/>
        <v>0</v>
      </c>
      <c r="AK44">
        <f t="shared" si="16"/>
        <v>0</v>
      </c>
      <c r="AU44">
        <f t="shared" si="17"/>
        <v>0</v>
      </c>
      <c r="AV44">
        <f t="shared" si="18"/>
        <v>0</v>
      </c>
      <c r="AW44" s="54">
        <f t="shared" si="19"/>
        <v>0</v>
      </c>
      <c r="AX44">
        <f t="shared" si="20"/>
        <v>0</v>
      </c>
      <c r="BG44">
        <f t="shared" si="22"/>
        <v>0</v>
      </c>
      <c r="BH44" s="11">
        <f t="shared" si="21"/>
        <v>0</v>
      </c>
    </row>
    <row r="45" spans="1:60" x14ac:dyDescent="0.2">
      <c r="F45">
        <f t="shared" si="5"/>
        <v>0</v>
      </c>
      <c r="G45">
        <f t="shared" si="6"/>
        <v>0</v>
      </c>
      <c r="H45">
        <f t="shared" si="7"/>
        <v>0</v>
      </c>
      <c r="I45" s="54">
        <f t="shared" si="8"/>
        <v>0</v>
      </c>
      <c r="K45">
        <f t="shared" si="9"/>
        <v>0</v>
      </c>
      <c r="L45">
        <f t="shared" si="10"/>
        <v>0</v>
      </c>
      <c r="M45" s="2">
        <f t="shared" si="11"/>
        <v>0</v>
      </c>
      <c r="T45">
        <f t="shared" si="12"/>
        <v>0</v>
      </c>
      <c r="W45">
        <f t="shared" si="13"/>
        <v>0</v>
      </c>
      <c r="X45">
        <f t="shared" si="14"/>
        <v>0</v>
      </c>
      <c r="AF45">
        <f t="shared" si="15"/>
        <v>0</v>
      </c>
      <c r="AH45">
        <f t="shared" si="3"/>
        <v>0</v>
      </c>
      <c r="AK45">
        <f t="shared" si="16"/>
        <v>0</v>
      </c>
      <c r="AU45">
        <f t="shared" si="17"/>
        <v>0</v>
      </c>
      <c r="AV45">
        <f t="shared" si="18"/>
        <v>0</v>
      </c>
      <c r="AW45" s="54">
        <f t="shared" si="19"/>
        <v>0</v>
      </c>
      <c r="AX45">
        <f t="shared" si="20"/>
        <v>0</v>
      </c>
      <c r="BG45">
        <f t="shared" si="22"/>
        <v>0</v>
      </c>
      <c r="BH45" s="11">
        <f t="shared" si="21"/>
        <v>0</v>
      </c>
    </row>
    <row r="46" spans="1:60" x14ac:dyDescent="0.2">
      <c r="F46">
        <f t="shared" si="5"/>
        <v>0</v>
      </c>
      <c r="G46">
        <f t="shared" si="6"/>
        <v>0</v>
      </c>
      <c r="H46">
        <f t="shared" si="7"/>
        <v>0</v>
      </c>
      <c r="I46" s="54">
        <f t="shared" si="8"/>
        <v>0</v>
      </c>
      <c r="K46">
        <f t="shared" si="9"/>
        <v>0</v>
      </c>
      <c r="L46">
        <f t="shared" si="10"/>
        <v>0</v>
      </c>
      <c r="M46" s="2">
        <f t="shared" si="11"/>
        <v>0</v>
      </c>
      <c r="T46">
        <f t="shared" si="12"/>
        <v>0</v>
      </c>
      <c r="W46">
        <f t="shared" si="13"/>
        <v>0</v>
      </c>
      <c r="X46">
        <f t="shared" si="14"/>
        <v>0</v>
      </c>
      <c r="AF46">
        <f t="shared" si="15"/>
        <v>0</v>
      </c>
      <c r="AH46">
        <f t="shared" si="3"/>
        <v>0</v>
      </c>
      <c r="AK46">
        <f t="shared" si="16"/>
        <v>0</v>
      </c>
      <c r="AU46">
        <f t="shared" si="17"/>
        <v>0</v>
      </c>
      <c r="AV46">
        <f t="shared" si="18"/>
        <v>0</v>
      </c>
      <c r="AW46" s="54">
        <f t="shared" si="19"/>
        <v>0</v>
      </c>
      <c r="AX46">
        <f t="shared" si="20"/>
        <v>0</v>
      </c>
      <c r="BG46">
        <f t="shared" si="22"/>
        <v>0</v>
      </c>
      <c r="BH46" s="11">
        <f t="shared" si="21"/>
        <v>0</v>
      </c>
    </row>
    <row r="47" spans="1:60" x14ac:dyDescent="0.2">
      <c r="F47">
        <f t="shared" si="5"/>
        <v>0</v>
      </c>
      <c r="G47">
        <f t="shared" si="6"/>
        <v>0</v>
      </c>
      <c r="H47">
        <f t="shared" si="7"/>
        <v>0</v>
      </c>
      <c r="I47" s="54">
        <f t="shared" si="8"/>
        <v>0</v>
      </c>
      <c r="K47">
        <f t="shared" si="9"/>
        <v>0</v>
      </c>
      <c r="L47">
        <f t="shared" si="10"/>
        <v>0</v>
      </c>
      <c r="M47" s="2">
        <f t="shared" si="11"/>
        <v>0</v>
      </c>
      <c r="T47">
        <f t="shared" si="12"/>
        <v>0</v>
      </c>
      <c r="W47">
        <f t="shared" si="13"/>
        <v>0</v>
      </c>
      <c r="X47">
        <f t="shared" si="14"/>
        <v>0</v>
      </c>
      <c r="AF47">
        <f t="shared" si="15"/>
        <v>0</v>
      </c>
      <c r="AH47">
        <f t="shared" si="3"/>
        <v>0</v>
      </c>
      <c r="AK47">
        <f t="shared" si="16"/>
        <v>0</v>
      </c>
      <c r="AU47">
        <f t="shared" si="17"/>
        <v>0</v>
      </c>
      <c r="AV47">
        <f t="shared" si="18"/>
        <v>0</v>
      </c>
      <c r="AW47" s="54">
        <f t="shared" si="19"/>
        <v>0</v>
      </c>
      <c r="AX47">
        <f t="shared" si="20"/>
        <v>0</v>
      </c>
      <c r="BG47">
        <f t="shared" si="22"/>
        <v>0</v>
      </c>
      <c r="BH47" s="11">
        <f t="shared" si="21"/>
        <v>0</v>
      </c>
    </row>
    <row r="48" spans="1:60" x14ac:dyDescent="0.2">
      <c r="F48">
        <f t="shared" si="5"/>
        <v>0</v>
      </c>
      <c r="G48">
        <f t="shared" si="6"/>
        <v>0</v>
      </c>
      <c r="H48">
        <f t="shared" si="7"/>
        <v>0</v>
      </c>
      <c r="I48" s="54">
        <f t="shared" si="8"/>
        <v>0</v>
      </c>
      <c r="K48">
        <f t="shared" si="9"/>
        <v>0</v>
      </c>
      <c r="L48">
        <f t="shared" si="10"/>
        <v>0</v>
      </c>
      <c r="M48" s="2">
        <f t="shared" si="11"/>
        <v>0</v>
      </c>
      <c r="T48">
        <f t="shared" si="12"/>
        <v>0</v>
      </c>
      <c r="W48">
        <f t="shared" si="13"/>
        <v>0</v>
      </c>
      <c r="X48">
        <f t="shared" si="14"/>
        <v>0</v>
      </c>
      <c r="AF48">
        <f t="shared" si="15"/>
        <v>0</v>
      </c>
      <c r="AH48">
        <f t="shared" si="3"/>
        <v>0</v>
      </c>
      <c r="AK48">
        <f t="shared" si="16"/>
        <v>0</v>
      </c>
      <c r="AU48">
        <f t="shared" si="17"/>
        <v>0</v>
      </c>
      <c r="AV48">
        <f t="shared" si="18"/>
        <v>0</v>
      </c>
      <c r="AW48" s="54">
        <f t="shared" si="19"/>
        <v>0</v>
      </c>
      <c r="AX48">
        <f t="shared" si="20"/>
        <v>0</v>
      </c>
      <c r="BG48">
        <f t="shared" si="22"/>
        <v>0</v>
      </c>
      <c r="BH48" s="11">
        <f t="shared" si="21"/>
        <v>0</v>
      </c>
    </row>
    <row r="49" spans="6:60" x14ac:dyDescent="0.2">
      <c r="F49">
        <f t="shared" si="5"/>
        <v>0</v>
      </c>
      <c r="G49">
        <f t="shared" si="6"/>
        <v>0</v>
      </c>
      <c r="H49">
        <f t="shared" si="7"/>
        <v>0</v>
      </c>
      <c r="I49" s="54">
        <f t="shared" si="8"/>
        <v>0</v>
      </c>
      <c r="K49">
        <f t="shared" si="9"/>
        <v>0</v>
      </c>
      <c r="L49">
        <f t="shared" si="10"/>
        <v>0</v>
      </c>
      <c r="M49" s="2">
        <f t="shared" si="11"/>
        <v>0</v>
      </c>
      <c r="T49">
        <f t="shared" si="12"/>
        <v>0</v>
      </c>
      <c r="W49">
        <f t="shared" si="13"/>
        <v>0</v>
      </c>
      <c r="X49">
        <f t="shared" si="14"/>
        <v>0</v>
      </c>
      <c r="AF49">
        <f t="shared" si="15"/>
        <v>0</v>
      </c>
      <c r="AH49">
        <f t="shared" si="3"/>
        <v>0</v>
      </c>
      <c r="AK49">
        <f t="shared" si="16"/>
        <v>0</v>
      </c>
      <c r="AU49">
        <f t="shared" si="17"/>
        <v>0</v>
      </c>
      <c r="AV49">
        <f t="shared" si="18"/>
        <v>0</v>
      </c>
      <c r="AW49" s="54">
        <f t="shared" si="19"/>
        <v>0</v>
      </c>
      <c r="AX49">
        <f t="shared" si="20"/>
        <v>0</v>
      </c>
      <c r="BG49">
        <f t="shared" si="22"/>
        <v>0</v>
      </c>
      <c r="BH49" s="11">
        <f t="shared" si="21"/>
        <v>0</v>
      </c>
    </row>
    <row r="50" spans="6:60" x14ac:dyDescent="0.2">
      <c r="F50">
        <f t="shared" si="5"/>
        <v>0</v>
      </c>
      <c r="G50">
        <f t="shared" si="6"/>
        <v>0</v>
      </c>
      <c r="H50">
        <f t="shared" si="7"/>
        <v>0</v>
      </c>
      <c r="I50" s="54">
        <f t="shared" si="8"/>
        <v>0</v>
      </c>
      <c r="K50">
        <f t="shared" si="9"/>
        <v>0</v>
      </c>
      <c r="L50">
        <f t="shared" si="10"/>
        <v>0</v>
      </c>
      <c r="M50" s="2">
        <f t="shared" si="11"/>
        <v>0</v>
      </c>
      <c r="T50">
        <f t="shared" si="12"/>
        <v>0</v>
      </c>
      <c r="W50">
        <f t="shared" si="13"/>
        <v>0</v>
      </c>
      <c r="X50">
        <f t="shared" si="14"/>
        <v>0</v>
      </c>
      <c r="AF50">
        <f t="shared" si="15"/>
        <v>0</v>
      </c>
      <c r="AH50">
        <f t="shared" si="3"/>
        <v>0</v>
      </c>
      <c r="AK50">
        <f t="shared" si="16"/>
        <v>0</v>
      </c>
      <c r="AU50">
        <f t="shared" si="17"/>
        <v>0</v>
      </c>
      <c r="AV50">
        <f t="shared" si="18"/>
        <v>0</v>
      </c>
      <c r="AW50" s="54">
        <f t="shared" si="19"/>
        <v>0</v>
      </c>
      <c r="AX50">
        <f t="shared" si="20"/>
        <v>0</v>
      </c>
      <c r="BG50">
        <f t="shared" si="22"/>
        <v>0</v>
      </c>
      <c r="BH50" s="11">
        <f t="shared" si="21"/>
        <v>0</v>
      </c>
    </row>
    <row r="51" spans="6:60" x14ac:dyDescent="0.2">
      <c r="F51">
        <f t="shared" si="5"/>
        <v>0</v>
      </c>
      <c r="G51">
        <f t="shared" si="6"/>
        <v>0</v>
      </c>
      <c r="H51">
        <f t="shared" si="7"/>
        <v>0</v>
      </c>
      <c r="I51" s="54">
        <f t="shared" si="8"/>
        <v>0</v>
      </c>
      <c r="K51">
        <f t="shared" si="9"/>
        <v>0</v>
      </c>
      <c r="L51">
        <f t="shared" si="10"/>
        <v>0</v>
      </c>
      <c r="M51" s="2">
        <f t="shared" si="11"/>
        <v>0</v>
      </c>
      <c r="T51">
        <f t="shared" si="12"/>
        <v>0</v>
      </c>
      <c r="W51">
        <f t="shared" si="13"/>
        <v>0</v>
      </c>
      <c r="X51">
        <f t="shared" si="14"/>
        <v>0</v>
      </c>
      <c r="AF51">
        <f t="shared" si="15"/>
        <v>0</v>
      </c>
      <c r="AH51">
        <f t="shared" si="3"/>
        <v>0</v>
      </c>
      <c r="AK51">
        <f t="shared" si="16"/>
        <v>0</v>
      </c>
      <c r="AU51">
        <f t="shared" si="17"/>
        <v>0</v>
      </c>
      <c r="AV51">
        <f t="shared" si="18"/>
        <v>0</v>
      </c>
      <c r="AW51" s="54">
        <f t="shared" si="19"/>
        <v>0</v>
      </c>
      <c r="AX51">
        <f t="shared" si="20"/>
        <v>0</v>
      </c>
      <c r="BG51">
        <f t="shared" si="22"/>
        <v>0</v>
      </c>
      <c r="BH51" s="11">
        <f t="shared" si="21"/>
        <v>0</v>
      </c>
    </row>
    <row r="52" spans="6:60" x14ac:dyDescent="0.2">
      <c r="F52">
        <f t="shared" si="5"/>
        <v>0</v>
      </c>
      <c r="G52">
        <f t="shared" si="6"/>
        <v>0</v>
      </c>
      <c r="H52">
        <f t="shared" si="7"/>
        <v>0</v>
      </c>
      <c r="I52" s="54">
        <f t="shared" si="8"/>
        <v>0</v>
      </c>
      <c r="K52">
        <f t="shared" si="9"/>
        <v>0</v>
      </c>
      <c r="L52">
        <f t="shared" si="10"/>
        <v>0</v>
      </c>
      <c r="M52" s="2">
        <f t="shared" si="11"/>
        <v>0</v>
      </c>
      <c r="T52">
        <f t="shared" si="12"/>
        <v>0</v>
      </c>
      <c r="W52">
        <f t="shared" si="13"/>
        <v>0</v>
      </c>
      <c r="X52">
        <f t="shared" si="14"/>
        <v>0</v>
      </c>
      <c r="AF52">
        <f t="shared" si="15"/>
        <v>0</v>
      </c>
      <c r="AH52">
        <f t="shared" si="3"/>
        <v>0</v>
      </c>
      <c r="AK52">
        <f t="shared" si="16"/>
        <v>0</v>
      </c>
      <c r="AU52">
        <f t="shared" si="17"/>
        <v>0</v>
      </c>
      <c r="AV52">
        <f t="shared" si="18"/>
        <v>0</v>
      </c>
      <c r="AW52" s="54">
        <f t="shared" si="19"/>
        <v>0</v>
      </c>
      <c r="AX52">
        <f t="shared" si="20"/>
        <v>0</v>
      </c>
      <c r="BG52">
        <f t="shared" si="22"/>
        <v>0</v>
      </c>
      <c r="BH52" s="11">
        <f t="shared" si="21"/>
        <v>0</v>
      </c>
    </row>
    <row r="53" spans="6:60" x14ac:dyDescent="0.2">
      <c r="F53">
        <f t="shared" si="5"/>
        <v>0</v>
      </c>
      <c r="G53">
        <f t="shared" si="6"/>
        <v>0</v>
      </c>
      <c r="H53">
        <f t="shared" si="7"/>
        <v>0</v>
      </c>
      <c r="I53" s="54">
        <f t="shared" si="8"/>
        <v>0</v>
      </c>
      <c r="K53">
        <f t="shared" si="9"/>
        <v>0</v>
      </c>
      <c r="L53">
        <f t="shared" si="10"/>
        <v>0</v>
      </c>
      <c r="M53" s="2">
        <f t="shared" si="11"/>
        <v>0</v>
      </c>
      <c r="T53">
        <f t="shared" si="12"/>
        <v>0</v>
      </c>
      <c r="W53">
        <f t="shared" si="13"/>
        <v>0</v>
      </c>
      <c r="X53">
        <f t="shared" si="14"/>
        <v>0</v>
      </c>
      <c r="AF53">
        <f t="shared" si="15"/>
        <v>0</v>
      </c>
      <c r="AH53">
        <f t="shared" si="3"/>
        <v>0</v>
      </c>
      <c r="AK53">
        <f t="shared" si="16"/>
        <v>0</v>
      </c>
      <c r="AU53">
        <f t="shared" si="17"/>
        <v>0</v>
      </c>
      <c r="AV53">
        <f t="shared" si="18"/>
        <v>0</v>
      </c>
      <c r="AW53" s="54">
        <f t="shared" si="19"/>
        <v>0</v>
      </c>
      <c r="AX53">
        <f t="shared" si="20"/>
        <v>0</v>
      </c>
      <c r="BG53">
        <f t="shared" si="22"/>
        <v>0</v>
      </c>
      <c r="BH53" s="11">
        <f t="shared" si="21"/>
        <v>0</v>
      </c>
    </row>
    <row r="54" spans="6:60" x14ac:dyDescent="0.2">
      <c r="F54">
        <f t="shared" si="5"/>
        <v>0</v>
      </c>
      <c r="G54">
        <f t="shared" si="6"/>
        <v>0</v>
      </c>
      <c r="H54">
        <f t="shared" si="7"/>
        <v>0</v>
      </c>
      <c r="I54" s="54">
        <f t="shared" si="8"/>
        <v>0</v>
      </c>
      <c r="K54">
        <f t="shared" si="9"/>
        <v>0</v>
      </c>
      <c r="L54">
        <f t="shared" si="10"/>
        <v>0</v>
      </c>
      <c r="M54" s="2">
        <f t="shared" si="11"/>
        <v>0</v>
      </c>
      <c r="T54">
        <f t="shared" si="12"/>
        <v>0</v>
      </c>
      <c r="W54">
        <f t="shared" si="13"/>
        <v>0</v>
      </c>
      <c r="X54">
        <f t="shared" si="14"/>
        <v>0</v>
      </c>
      <c r="AF54">
        <f t="shared" si="15"/>
        <v>0</v>
      </c>
      <c r="AH54">
        <f t="shared" si="3"/>
        <v>0</v>
      </c>
      <c r="AK54">
        <f t="shared" si="16"/>
        <v>0</v>
      </c>
      <c r="AU54">
        <f t="shared" si="17"/>
        <v>0</v>
      </c>
      <c r="AV54">
        <f t="shared" si="18"/>
        <v>0</v>
      </c>
      <c r="AW54" s="54">
        <f t="shared" si="19"/>
        <v>0</v>
      </c>
      <c r="AX54">
        <f t="shared" si="20"/>
        <v>0</v>
      </c>
      <c r="BG54">
        <f t="shared" si="22"/>
        <v>0</v>
      </c>
      <c r="BH54" s="11">
        <f t="shared" si="21"/>
        <v>0</v>
      </c>
    </row>
    <row r="55" spans="6:60" x14ac:dyDescent="0.2">
      <c r="F55">
        <f t="shared" si="5"/>
        <v>0</v>
      </c>
      <c r="G55">
        <f t="shared" si="6"/>
        <v>0</v>
      </c>
      <c r="H55">
        <f t="shared" si="7"/>
        <v>0</v>
      </c>
      <c r="I55" s="54">
        <f t="shared" si="8"/>
        <v>0</v>
      </c>
      <c r="K55">
        <f t="shared" si="9"/>
        <v>0</v>
      </c>
      <c r="L55">
        <f t="shared" si="10"/>
        <v>0</v>
      </c>
      <c r="M55" s="2">
        <f t="shared" si="11"/>
        <v>0</v>
      </c>
      <c r="T55">
        <f t="shared" si="12"/>
        <v>0</v>
      </c>
      <c r="W55">
        <f t="shared" si="13"/>
        <v>0</v>
      </c>
      <c r="X55">
        <f t="shared" si="14"/>
        <v>0</v>
      </c>
      <c r="AF55">
        <f t="shared" si="15"/>
        <v>0</v>
      </c>
      <c r="AH55">
        <f t="shared" si="3"/>
        <v>0</v>
      </c>
      <c r="AK55">
        <f t="shared" si="16"/>
        <v>0</v>
      </c>
      <c r="AU55">
        <f t="shared" si="17"/>
        <v>0</v>
      </c>
      <c r="AV55">
        <f t="shared" si="18"/>
        <v>0</v>
      </c>
      <c r="AW55" s="54">
        <f t="shared" si="19"/>
        <v>0</v>
      </c>
      <c r="AX55">
        <f t="shared" si="20"/>
        <v>0</v>
      </c>
      <c r="BG55">
        <f t="shared" si="22"/>
        <v>0</v>
      </c>
      <c r="BH55" s="11">
        <f t="shared" si="21"/>
        <v>0</v>
      </c>
    </row>
    <row r="56" spans="6:60" x14ac:dyDescent="0.2">
      <c r="F56">
        <f t="shared" si="5"/>
        <v>0</v>
      </c>
      <c r="G56">
        <f t="shared" si="6"/>
        <v>0</v>
      </c>
      <c r="H56">
        <f t="shared" si="7"/>
        <v>0</v>
      </c>
      <c r="I56" s="54">
        <f t="shared" si="8"/>
        <v>0</v>
      </c>
      <c r="K56">
        <f t="shared" si="9"/>
        <v>0</v>
      </c>
      <c r="L56">
        <f t="shared" si="10"/>
        <v>0</v>
      </c>
      <c r="M56" s="2">
        <f t="shared" si="11"/>
        <v>0</v>
      </c>
      <c r="T56">
        <f t="shared" si="12"/>
        <v>0</v>
      </c>
      <c r="W56">
        <f t="shared" si="13"/>
        <v>0</v>
      </c>
      <c r="X56">
        <f t="shared" si="14"/>
        <v>0</v>
      </c>
      <c r="AF56">
        <f t="shared" si="15"/>
        <v>0</v>
      </c>
      <c r="AH56">
        <f t="shared" si="3"/>
        <v>0</v>
      </c>
      <c r="AK56">
        <f t="shared" si="16"/>
        <v>0</v>
      </c>
      <c r="AU56">
        <f t="shared" si="17"/>
        <v>0</v>
      </c>
      <c r="AV56">
        <f t="shared" si="18"/>
        <v>0</v>
      </c>
      <c r="AW56" s="54">
        <f t="shared" si="19"/>
        <v>0</v>
      </c>
      <c r="AX56">
        <f t="shared" si="20"/>
        <v>0</v>
      </c>
      <c r="BG56">
        <f t="shared" si="22"/>
        <v>0</v>
      </c>
      <c r="BH56" s="11">
        <f t="shared" si="21"/>
        <v>0</v>
      </c>
    </row>
    <row r="57" spans="6:60" x14ac:dyDescent="0.2">
      <c r="F57">
        <f t="shared" si="5"/>
        <v>0</v>
      </c>
      <c r="G57">
        <f t="shared" si="6"/>
        <v>0</v>
      </c>
      <c r="H57">
        <f t="shared" si="7"/>
        <v>0</v>
      </c>
      <c r="I57" s="54">
        <f t="shared" si="8"/>
        <v>0</v>
      </c>
      <c r="K57">
        <f t="shared" si="9"/>
        <v>0</v>
      </c>
      <c r="L57">
        <f t="shared" si="10"/>
        <v>0</v>
      </c>
      <c r="M57" s="2">
        <f t="shared" si="11"/>
        <v>0</v>
      </c>
      <c r="T57">
        <f t="shared" si="12"/>
        <v>0</v>
      </c>
      <c r="W57">
        <f t="shared" si="13"/>
        <v>0</v>
      </c>
      <c r="X57">
        <f t="shared" si="14"/>
        <v>0</v>
      </c>
      <c r="AF57">
        <f t="shared" si="15"/>
        <v>0</v>
      </c>
      <c r="AH57">
        <f t="shared" si="3"/>
        <v>0</v>
      </c>
      <c r="AK57">
        <f t="shared" si="16"/>
        <v>0</v>
      </c>
      <c r="AU57">
        <f t="shared" si="17"/>
        <v>0</v>
      </c>
      <c r="AV57">
        <f t="shared" si="18"/>
        <v>0</v>
      </c>
      <c r="AW57" s="54">
        <f t="shared" si="19"/>
        <v>0</v>
      </c>
      <c r="AX57">
        <f t="shared" si="20"/>
        <v>0</v>
      </c>
      <c r="BG57">
        <f t="shared" si="22"/>
        <v>0</v>
      </c>
      <c r="BH57" s="11">
        <f t="shared" si="21"/>
        <v>0</v>
      </c>
    </row>
    <row r="58" spans="6:60" x14ac:dyDescent="0.2">
      <c r="F58">
        <f t="shared" si="5"/>
        <v>0</v>
      </c>
      <c r="G58">
        <f t="shared" si="6"/>
        <v>0</v>
      </c>
      <c r="H58">
        <f t="shared" si="7"/>
        <v>0</v>
      </c>
      <c r="I58" s="54">
        <f t="shared" si="8"/>
        <v>0</v>
      </c>
      <c r="K58">
        <f t="shared" si="9"/>
        <v>0</v>
      </c>
      <c r="L58">
        <f t="shared" si="10"/>
        <v>0</v>
      </c>
      <c r="M58" s="2">
        <f t="shared" si="11"/>
        <v>0</v>
      </c>
      <c r="T58">
        <f t="shared" si="12"/>
        <v>0</v>
      </c>
      <c r="W58">
        <f t="shared" si="13"/>
        <v>0</v>
      </c>
      <c r="X58">
        <f t="shared" si="14"/>
        <v>0</v>
      </c>
      <c r="AF58">
        <f t="shared" si="15"/>
        <v>0</v>
      </c>
      <c r="AH58">
        <f t="shared" si="3"/>
        <v>0</v>
      </c>
      <c r="AK58">
        <f t="shared" si="16"/>
        <v>0</v>
      </c>
      <c r="AU58">
        <f t="shared" si="17"/>
        <v>0</v>
      </c>
      <c r="AV58">
        <f t="shared" si="18"/>
        <v>0</v>
      </c>
      <c r="AW58" s="54">
        <f t="shared" si="19"/>
        <v>0</v>
      </c>
      <c r="AX58">
        <f t="shared" si="20"/>
        <v>0</v>
      </c>
      <c r="BG58">
        <f t="shared" si="22"/>
        <v>0</v>
      </c>
      <c r="BH58" s="11">
        <f t="shared" si="21"/>
        <v>0</v>
      </c>
    </row>
    <row r="59" spans="6:60" x14ac:dyDescent="0.2">
      <c r="F59">
        <f t="shared" si="5"/>
        <v>0</v>
      </c>
      <c r="G59">
        <f t="shared" si="6"/>
        <v>0</v>
      </c>
      <c r="H59">
        <f t="shared" si="7"/>
        <v>0</v>
      </c>
      <c r="I59" s="54">
        <f t="shared" si="8"/>
        <v>0</v>
      </c>
      <c r="K59">
        <f t="shared" si="9"/>
        <v>0</v>
      </c>
      <c r="L59">
        <f t="shared" si="10"/>
        <v>0</v>
      </c>
      <c r="M59" s="2">
        <f t="shared" si="11"/>
        <v>0</v>
      </c>
      <c r="T59">
        <f t="shared" si="12"/>
        <v>0</v>
      </c>
      <c r="W59">
        <f t="shared" si="13"/>
        <v>0</v>
      </c>
      <c r="X59">
        <f t="shared" si="14"/>
        <v>0</v>
      </c>
      <c r="AF59">
        <f t="shared" si="15"/>
        <v>0</v>
      </c>
      <c r="AH59">
        <f t="shared" si="3"/>
        <v>0</v>
      </c>
      <c r="AK59">
        <f t="shared" si="16"/>
        <v>0</v>
      </c>
      <c r="AU59">
        <f t="shared" si="17"/>
        <v>0</v>
      </c>
      <c r="AV59">
        <f t="shared" si="18"/>
        <v>0</v>
      </c>
      <c r="AW59" s="54">
        <f t="shared" si="19"/>
        <v>0</v>
      </c>
      <c r="AX59">
        <f t="shared" si="20"/>
        <v>0</v>
      </c>
      <c r="BG59">
        <f t="shared" si="22"/>
        <v>0</v>
      </c>
      <c r="BH59" s="11">
        <f t="shared" si="21"/>
        <v>0</v>
      </c>
    </row>
    <row r="60" spans="6:60" x14ac:dyDescent="0.2">
      <c r="F60">
        <f t="shared" si="5"/>
        <v>0</v>
      </c>
      <c r="G60">
        <f t="shared" si="6"/>
        <v>0</v>
      </c>
      <c r="H60">
        <f t="shared" si="7"/>
        <v>0</v>
      </c>
      <c r="I60" s="54">
        <f t="shared" si="8"/>
        <v>0</v>
      </c>
      <c r="K60">
        <f t="shared" si="9"/>
        <v>0</v>
      </c>
      <c r="L60">
        <f t="shared" si="10"/>
        <v>0</v>
      </c>
      <c r="M60" s="2">
        <f t="shared" si="11"/>
        <v>0</v>
      </c>
      <c r="T60">
        <f t="shared" si="12"/>
        <v>0</v>
      </c>
      <c r="W60">
        <f t="shared" si="13"/>
        <v>0</v>
      </c>
      <c r="X60">
        <f t="shared" si="14"/>
        <v>0</v>
      </c>
      <c r="AF60">
        <f t="shared" si="15"/>
        <v>0</v>
      </c>
      <c r="AH60">
        <f t="shared" si="3"/>
        <v>0</v>
      </c>
      <c r="AK60">
        <f t="shared" si="16"/>
        <v>0</v>
      </c>
      <c r="AU60">
        <f t="shared" si="17"/>
        <v>0</v>
      </c>
      <c r="AV60">
        <f t="shared" si="18"/>
        <v>0</v>
      </c>
      <c r="AW60" s="54">
        <f t="shared" si="19"/>
        <v>0</v>
      </c>
      <c r="AX60">
        <f t="shared" si="20"/>
        <v>0</v>
      </c>
      <c r="BG60">
        <f t="shared" si="22"/>
        <v>0</v>
      </c>
      <c r="BH60" s="11">
        <f t="shared" si="21"/>
        <v>0</v>
      </c>
    </row>
    <row r="61" spans="6:60" x14ac:dyDescent="0.2">
      <c r="F61">
        <f t="shared" si="5"/>
        <v>0</v>
      </c>
      <c r="G61">
        <f t="shared" si="6"/>
        <v>0</v>
      </c>
      <c r="H61">
        <f t="shared" si="7"/>
        <v>0</v>
      </c>
      <c r="I61" s="54">
        <f t="shared" si="8"/>
        <v>0</v>
      </c>
      <c r="K61">
        <f t="shared" si="9"/>
        <v>0</v>
      </c>
      <c r="L61">
        <f t="shared" si="10"/>
        <v>0</v>
      </c>
      <c r="M61" s="2">
        <f t="shared" si="11"/>
        <v>0</v>
      </c>
      <c r="T61">
        <f t="shared" si="12"/>
        <v>0</v>
      </c>
      <c r="W61">
        <f t="shared" si="13"/>
        <v>0</v>
      </c>
      <c r="X61">
        <f t="shared" si="14"/>
        <v>0</v>
      </c>
      <c r="AF61">
        <f t="shared" si="15"/>
        <v>0</v>
      </c>
      <c r="AH61">
        <f t="shared" si="3"/>
        <v>0</v>
      </c>
      <c r="AK61">
        <f t="shared" si="16"/>
        <v>0</v>
      </c>
      <c r="AU61">
        <f t="shared" si="17"/>
        <v>0</v>
      </c>
      <c r="AV61">
        <f t="shared" si="18"/>
        <v>0</v>
      </c>
      <c r="AW61" s="54">
        <f t="shared" si="19"/>
        <v>0</v>
      </c>
      <c r="AX61">
        <f t="shared" si="20"/>
        <v>0</v>
      </c>
      <c r="BG61">
        <f t="shared" si="22"/>
        <v>0</v>
      </c>
      <c r="BH61" s="11">
        <f t="shared" si="21"/>
        <v>0</v>
      </c>
    </row>
    <row r="62" spans="6:60" x14ac:dyDescent="0.2">
      <c r="F62">
        <f t="shared" si="5"/>
        <v>0</v>
      </c>
      <c r="G62">
        <f t="shared" si="6"/>
        <v>0</v>
      </c>
      <c r="H62">
        <f t="shared" si="7"/>
        <v>0</v>
      </c>
      <c r="I62" s="54">
        <f t="shared" si="8"/>
        <v>0</v>
      </c>
      <c r="K62">
        <f t="shared" si="9"/>
        <v>0</v>
      </c>
      <c r="L62">
        <f t="shared" si="10"/>
        <v>0</v>
      </c>
      <c r="M62" s="2">
        <f t="shared" si="11"/>
        <v>0</v>
      </c>
      <c r="T62">
        <f t="shared" si="12"/>
        <v>0</v>
      </c>
      <c r="W62">
        <f t="shared" si="13"/>
        <v>0</v>
      </c>
      <c r="X62">
        <f t="shared" si="14"/>
        <v>0</v>
      </c>
      <c r="AF62">
        <f t="shared" si="15"/>
        <v>0</v>
      </c>
      <c r="AH62">
        <f t="shared" si="3"/>
        <v>0</v>
      </c>
      <c r="AK62">
        <f t="shared" si="16"/>
        <v>0</v>
      </c>
      <c r="AU62">
        <f t="shared" si="17"/>
        <v>0</v>
      </c>
      <c r="AV62">
        <f t="shared" si="18"/>
        <v>0</v>
      </c>
      <c r="AW62" s="54">
        <f t="shared" si="19"/>
        <v>0</v>
      </c>
      <c r="AX62">
        <f t="shared" si="20"/>
        <v>0</v>
      </c>
      <c r="BG62">
        <f t="shared" si="22"/>
        <v>0</v>
      </c>
      <c r="BH62" s="11">
        <f t="shared" si="21"/>
        <v>0</v>
      </c>
    </row>
    <row r="63" spans="6:60" x14ac:dyDescent="0.2">
      <c r="F63">
        <f t="shared" si="5"/>
        <v>0</v>
      </c>
      <c r="G63">
        <f t="shared" si="6"/>
        <v>0</v>
      </c>
      <c r="H63">
        <f t="shared" si="7"/>
        <v>0</v>
      </c>
      <c r="I63" s="54">
        <f t="shared" si="8"/>
        <v>0</v>
      </c>
      <c r="K63">
        <f t="shared" si="9"/>
        <v>0</v>
      </c>
      <c r="L63">
        <f t="shared" si="10"/>
        <v>0</v>
      </c>
      <c r="M63" s="2">
        <f t="shared" si="11"/>
        <v>0</v>
      </c>
      <c r="T63">
        <f t="shared" si="12"/>
        <v>0</v>
      </c>
      <c r="W63">
        <f t="shared" si="13"/>
        <v>0</v>
      </c>
      <c r="X63">
        <f t="shared" si="14"/>
        <v>0</v>
      </c>
      <c r="AF63">
        <f t="shared" si="15"/>
        <v>0</v>
      </c>
      <c r="AH63">
        <f t="shared" si="3"/>
        <v>0</v>
      </c>
      <c r="AK63">
        <f t="shared" si="16"/>
        <v>0</v>
      </c>
      <c r="AU63">
        <f t="shared" si="17"/>
        <v>0</v>
      </c>
      <c r="AV63">
        <f t="shared" si="18"/>
        <v>0</v>
      </c>
      <c r="AW63" s="54">
        <f t="shared" si="19"/>
        <v>0</v>
      </c>
      <c r="AX63">
        <f t="shared" si="20"/>
        <v>0</v>
      </c>
      <c r="BG63">
        <f t="shared" si="22"/>
        <v>0</v>
      </c>
      <c r="BH63" s="11">
        <f t="shared" si="21"/>
        <v>0</v>
      </c>
    </row>
    <row r="64" spans="6:60" x14ac:dyDescent="0.2">
      <c r="F64">
        <f t="shared" si="5"/>
        <v>0</v>
      </c>
      <c r="G64">
        <f t="shared" si="6"/>
        <v>0</v>
      </c>
      <c r="H64">
        <f t="shared" si="7"/>
        <v>0</v>
      </c>
      <c r="I64" s="54">
        <f t="shared" si="8"/>
        <v>0</v>
      </c>
      <c r="K64">
        <f t="shared" si="9"/>
        <v>0</v>
      </c>
      <c r="L64">
        <f t="shared" si="10"/>
        <v>0</v>
      </c>
      <c r="M64" s="2">
        <f t="shared" si="11"/>
        <v>0</v>
      </c>
      <c r="T64">
        <f t="shared" si="12"/>
        <v>0</v>
      </c>
      <c r="W64">
        <f t="shared" si="13"/>
        <v>0</v>
      </c>
      <c r="X64">
        <f t="shared" si="14"/>
        <v>0</v>
      </c>
      <c r="AF64">
        <f t="shared" si="15"/>
        <v>0</v>
      </c>
      <c r="AH64">
        <f t="shared" si="3"/>
        <v>0</v>
      </c>
      <c r="AK64">
        <f t="shared" si="16"/>
        <v>0</v>
      </c>
      <c r="AU64">
        <f t="shared" si="17"/>
        <v>0</v>
      </c>
      <c r="AV64">
        <f t="shared" si="18"/>
        <v>0</v>
      </c>
      <c r="AW64" s="54">
        <f t="shared" si="19"/>
        <v>0</v>
      </c>
      <c r="AX64">
        <f t="shared" si="20"/>
        <v>0</v>
      </c>
      <c r="BG64">
        <f t="shared" si="22"/>
        <v>0</v>
      </c>
      <c r="BH64" s="11">
        <f t="shared" si="21"/>
        <v>0</v>
      </c>
    </row>
    <row r="65" spans="6:60" x14ac:dyDescent="0.2">
      <c r="F65">
        <f t="shared" si="5"/>
        <v>0</v>
      </c>
      <c r="G65">
        <f t="shared" si="6"/>
        <v>0</v>
      </c>
      <c r="H65">
        <f t="shared" si="7"/>
        <v>0</v>
      </c>
      <c r="I65" s="54">
        <f t="shared" si="8"/>
        <v>0</v>
      </c>
      <c r="K65">
        <f t="shared" si="9"/>
        <v>0</v>
      </c>
      <c r="L65">
        <f t="shared" si="10"/>
        <v>0</v>
      </c>
      <c r="M65" s="2">
        <f t="shared" si="11"/>
        <v>0</v>
      </c>
      <c r="T65">
        <f t="shared" si="12"/>
        <v>0</v>
      </c>
      <c r="W65">
        <f t="shared" si="13"/>
        <v>0</v>
      </c>
      <c r="X65">
        <f t="shared" si="14"/>
        <v>0</v>
      </c>
      <c r="AF65">
        <f t="shared" si="15"/>
        <v>0</v>
      </c>
      <c r="AH65">
        <f t="shared" si="3"/>
        <v>0</v>
      </c>
      <c r="AK65">
        <f t="shared" si="16"/>
        <v>0</v>
      </c>
      <c r="AU65">
        <f t="shared" si="17"/>
        <v>0</v>
      </c>
      <c r="AV65">
        <f t="shared" si="18"/>
        <v>0</v>
      </c>
      <c r="AW65" s="54">
        <f t="shared" si="19"/>
        <v>0</v>
      </c>
      <c r="AX65">
        <f t="shared" si="20"/>
        <v>0</v>
      </c>
      <c r="BG65">
        <f t="shared" si="22"/>
        <v>0</v>
      </c>
      <c r="BH65" s="11">
        <f t="shared" si="21"/>
        <v>0</v>
      </c>
    </row>
    <row r="66" spans="6:60" x14ac:dyDescent="0.2">
      <c r="F66">
        <f t="shared" si="5"/>
        <v>0</v>
      </c>
      <c r="G66">
        <f t="shared" si="6"/>
        <v>0</v>
      </c>
      <c r="H66">
        <f t="shared" si="7"/>
        <v>0</v>
      </c>
      <c r="I66" s="54">
        <f t="shared" si="8"/>
        <v>0</v>
      </c>
      <c r="K66">
        <f t="shared" si="9"/>
        <v>0</v>
      </c>
      <c r="L66">
        <f t="shared" si="10"/>
        <v>0</v>
      </c>
      <c r="M66" s="2">
        <f t="shared" si="11"/>
        <v>0</v>
      </c>
      <c r="T66">
        <f t="shared" si="12"/>
        <v>0</v>
      </c>
      <c r="W66">
        <f t="shared" si="13"/>
        <v>0</v>
      </c>
      <c r="X66">
        <f t="shared" si="14"/>
        <v>0</v>
      </c>
      <c r="AF66">
        <f t="shared" si="15"/>
        <v>0</v>
      </c>
      <c r="AH66">
        <f t="shared" si="3"/>
        <v>0</v>
      </c>
      <c r="AK66">
        <f t="shared" si="16"/>
        <v>0</v>
      </c>
      <c r="AU66">
        <f t="shared" si="17"/>
        <v>0</v>
      </c>
      <c r="AV66">
        <f t="shared" si="18"/>
        <v>0</v>
      </c>
      <c r="AW66" s="54">
        <f t="shared" si="19"/>
        <v>0</v>
      </c>
      <c r="AX66">
        <f t="shared" si="20"/>
        <v>0</v>
      </c>
      <c r="BG66">
        <f t="shared" si="22"/>
        <v>0</v>
      </c>
      <c r="BH66" s="11">
        <f t="shared" si="21"/>
        <v>0</v>
      </c>
    </row>
    <row r="67" spans="6:60" x14ac:dyDescent="0.2">
      <c r="F67">
        <f t="shared" si="5"/>
        <v>0</v>
      </c>
      <c r="G67">
        <f t="shared" si="6"/>
        <v>0</v>
      </c>
      <c r="H67">
        <f t="shared" si="7"/>
        <v>0</v>
      </c>
      <c r="I67" s="54">
        <f t="shared" si="8"/>
        <v>0</v>
      </c>
      <c r="K67">
        <f t="shared" si="9"/>
        <v>0</v>
      </c>
      <c r="L67">
        <f t="shared" si="10"/>
        <v>0</v>
      </c>
      <c r="M67" s="2">
        <f t="shared" si="11"/>
        <v>0</v>
      </c>
      <c r="T67">
        <f t="shared" si="12"/>
        <v>0</v>
      </c>
      <c r="W67">
        <f t="shared" si="13"/>
        <v>0</v>
      </c>
      <c r="X67">
        <f t="shared" si="14"/>
        <v>0</v>
      </c>
      <c r="AF67">
        <f t="shared" si="15"/>
        <v>0</v>
      </c>
      <c r="AH67">
        <f t="shared" si="3"/>
        <v>0</v>
      </c>
      <c r="AK67">
        <f t="shared" si="16"/>
        <v>0</v>
      </c>
      <c r="AU67">
        <f t="shared" si="17"/>
        <v>0</v>
      </c>
      <c r="AV67">
        <f t="shared" si="18"/>
        <v>0</v>
      </c>
      <c r="AW67" s="54">
        <f t="shared" si="19"/>
        <v>0</v>
      </c>
      <c r="AX67">
        <f t="shared" si="20"/>
        <v>0</v>
      </c>
      <c r="BG67">
        <f t="shared" si="22"/>
        <v>0</v>
      </c>
      <c r="BH67" s="11">
        <f t="shared" si="21"/>
        <v>0</v>
      </c>
    </row>
    <row r="68" spans="6:60" x14ac:dyDescent="0.2">
      <c r="F68">
        <f t="shared" ref="F68:F102" si="23">IF(B68="",0,(LEN(B68)-LEN(SUBSTITUTE(B68,". ","."))+1))</f>
        <v>0</v>
      </c>
      <c r="G68">
        <f t="shared" ref="G68:G102" si="24">IF(B68="",0,LEN(B68)-LEN(SUBSTITUTE(B68," ",""))+1)</f>
        <v>0</v>
      </c>
      <c r="H68">
        <f t="shared" ref="H68:H102" si="25">IF(F68=0,0,G68/F68)</f>
        <v>0</v>
      </c>
      <c r="I68" s="54">
        <f t="shared" si="8"/>
        <v>0</v>
      </c>
      <c r="K68">
        <f t="shared" ref="K68:K102" si="26">IF(G68=0,0,J68/G68)</f>
        <v>0</v>
      </c>
      <c r="L68">
        <f t="shared" si="10"/>
        <v>0</v>
      </c>
      <c r="M68" s="2">
        <f t="shared" ref="M68:M102" si="27">IF(G68=0,0,L68/G68)</f>
        <v>0</v>
      </c>
      <c r="T68">
        <f t="shared" ref="T68:T102" si="28">QUOTIENT((Q68+R68+S68),3)</f>
        <v>0</v>
      </c>
      <c r="W68">
        <f t="shared" ref="W68:W102" si="29">QUOTIENT((P68+T68),2)</f>
        <v>0</v>
      </c>
      <c r="X68">
        <f t="shared" ref="X68:X102" si="30">IF(U68=1,1,IF(V68=1,1,0))</f>
        <v>0</v>
      </c>
      <c r="AF68">
        <f t="shared" si="15"/>
        <v>0</v>
      </c>
      <c r="AH68">
        <f t="shared" si="3"/>
        <v>0</v>
      </c>
      <c r="AK68">
        <f t="shared" si="16"/>
        <v>0</v>
      </c>
      <c r="AU68">
        <f t="shared" ref="AU68:AU102" si="31">IF(G68=0,0,(206.835-(84.6*(K68))-(1.015*(H68))))</f>
        <v>0</v>
      </c>
      <c r="AV68">
        <f t="shared" ref="AV68:AV102" si="32">IF(G68=0,0,(0.39*H68)+(11.8*K68)-15.59)</f>
        <v>0</v>
      </c>
      <c r="AW68" s="54">
        <f t="shared" si="19"/>
        <v>0</v>
      </c>
      <c r="AX68">
        <f t="shared" ref="AX68:AX102" si="33">IF(I68=0,0,(4.71*M68)+(0.5*H68)-21.43)</f>
        <v>0</v>
      </c>
      <c r="BG68">
        <f t="shared" ref="BG68:BG102" si="34">IF(E68=0,0,AF68/E68*1000)</f>
        <v>0</v>
      </c>
      <c r="BH68" s="11">
        <f t="shared" ref="BH68:BH102" si="35">G68/200/24/60</f>
        <v>0</v>
      </c>
    </row>
    <row r="69" spans="6:60" x14ac:dyDescent="0.2">
      <c r="F69">
        <f t="shared" si="23"/>
        <v>0</v>
      </c>
      <c r="G69">
        <f t="shared" si="24"/>
        <v>0</v>
      </c>
      <c r="H69">
        <f t="shared" si="25"/>
        <v>0</v>
      </c>
      <c r="I69" s="54">
        <f t="shared" ref="I69:I102" si="36">LEN(SUBSTITUTE(B69," ",""))</f>
        <v>0</v>
      </c>
      <c r="K69">
        <f t="shared" si="26"/>
        <v>0</v>
      </c>
      <c r="L69">
        <f t="shared" ref="L69:L102" si="37">LEN(SUBSTITUTE(SUBSTITUTE(SUBSTITUTE(SUBSTITUTE(SUBSTITUTE(SUBSTITUTE(SUBSTITUTE(SUBSTITUTE(SUBSTITUTE(SUBSTITUTE(SUBSTITUTE(SUBSTITUTE(SUBSTITUTE(SUBSTITUTE(SUBSTITUTE(SUBSTITUTE(SUBSTITUTE(SUBSTITUTE(SUBSTITUTE(B69," ",""),".",""),",",""),"?",""),"!",""),";",""),"(",""),")",""),"[",""),"]",""),"-",""),"{",""),"}",""),"/",""),"+",""),"*",""),"_",""),"&amp;",""),"#",""))</f>
        <v>0</v>
      </c>
      <c r="M69" s="2">
        <f t="shared" si="27"/>
        <v>0</v>
      </c>
      <c r="T69">
        <f t="shared" si="28"/>
        <v>0</v>
      </c>
      <c r="W69">
        <f t="shared" si="29"/>
        <v>0</v>
      </c>
      <c r="X69">
        <f t="shared" si="30"/>
        <v>0</v>
      </c>
      <c r="AF69">
        <f t="shared" ref="AF69:AF102" si="38">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102" si="39">IF(G69&gt;0,IF((LEN(B69)-LEN(SUBSTITUTE(B69,"/","")))&gt;0,0,1),0)</f>
        <v>0</v>
      </c>
      <c r="AK69">
        <f t="shared" ref="AK69:AK102" si="40">IF(G69&gt;0,IF(((LEN(B69)-LEN(SUBSTITUTE(B69,"(","")))+(LEN(B69)-LEN(SUBSTITUTE(B69,")","")))+(LEN(B69)-LEN(SUBSTITUTE(B69,"[","")))+(LEN(B69)-LEN(SUBSTITUTE(B69,"]","")))+(LEN(B69)-LEN(SUBSTITUTE(B69,"{","")))+(LEN(B69)-LEN(SUBSTITUTE(B69,"}",""))))&gt;0,0,1),0)</f>
        <v>0</v>
      </c>
      <c r="AU69">
        <f t="shared" si="31"/>
        <v>0</v>
      </c>
      <c r="AV69">
        <f t="shared" si="32"/>
        <v>0</v>
      </c>
      <c r="AW69" s="54">
        <f t="shared" ref="AW69:AW102" si="41">IF(G69=0,0,((0.0588*M69*100)-(0.296*(F69/G69)*100)-15.8))</f>
        <v>0</v>
      </c>
      <c r="AX69">
        <f t="shared" si="33"/>
        <v>0</v>
      </c>
      <c r="BG69">
        <f t="shared" si="34"/>
        <v>0</v>
      </c>
      <c r="BH69" s="11">
        <f t="shared" si="35"/>
        <v>0</v>
      </c>
    </row>
    <row r="70" spans="6:60" x14ac:dyDescent="0.2">
      <c r="F70">
        <f t="shared" si="23"/>
        <v>0</v>
      </c>
      <c r="G70">
        <f t="shared" si="24"/>
        <v>0</v>
      </c>
      <c r="H70">
        <f t="shared" si="25"/>
        <v>0</v>
      </c>
      <c r="I70" s="54">
        <f t="shared" si="36"/>
        <v>0</v>
      </c>
      <c r="K70">
        <f t="shared" si="26"/>
        <v>0</v>
      </c>
      <c r="L70">
        <f t="shared" si="37"/>
        <v>0</v>
      </c>
      <c r="M70" s="2">
        <f t="shared" si="27"/>
        <v>0</v>
      </c>
      <c r="T70">
        <f t="shared" si="28"/>
        <v>0</v>
      </c>
      <c r="W70">
        <f t="shared" si="29"/>
        <v>0</v>
      </c>
      <c r="X70">
        <f t="shared" si="30"/>
        <v>0</v>
      </c>
      <c r="AF70">
        <f t="shared" si="38"/>
        <v>0</v>
      </c>
      <c r="AH70">
        <f t="shared" si="39"/>
        <v>0</v>
      </c>
      <c r="AK70">
        <f t="shared" si="40"/>
        <v>0</v>
      </c>
      <c r="AU70">
        <f t="shared" si="31"/>
        <v>0</v>
      </c>
      <c r="AV70">
        <f t="shared" si="32"/>
        <v>0</v>
      </c>
      <c r="AW70" s="54">
        <f t="shared" si="41"/>
        <v>0</v>
      </c>
      <c r="AX70">
        <f t="shared" si="33"/>
        <v>0</v>
      </c>
      <c r="BG70">
        <f t="shared" si="34"/>
        <v>0</v>
      </c>
      <c r="BH70" s="11">
        <f t="shared" si="35"/>
        <v>0</v>
      </c>
    </row>
    <row r="71" spans="6:60" x14ac:dyDescent="0.2">
      <c r="F71">
        <f t="shared" si="23"/>
        <v>0</v>
      </c>
      <c r="G71">
        <f t="shared" si="24"/>
        <v>0</v>
      </c>
      <c r="H71">
        <f t="shared" si="25"/>
        <v>0</v>
      </c>
      <c r="I71" s="54">
        <f t="shared" si="36"/>
        <v>0</v>
      </c>
      <c r="K71">
        <f t="shared" si="26"/>
        <v>0</v>
      </c>
      <c r="L71">
        <f t="shared" si="37"/>
        <v>0</v>
      </c>
      <c r="M71" s="2">
        <f t="shared" si="27"/>
        <v>0</v>
      </c>
      <c r="T71">
        <f t="shared" si="28"/>
        <v>0</v>
      </c>
      <c r="W71">
        <f t="shared" si="29"/>
        <v>0</v>
      </c>
      <c r="X71">
        <f t="shared" si="30"/>
        <v>0</v>
      </c>
      <c r="AF71">
        <f t="shared" si="38"/>
        <v>0</v>
      </c>
      <c r="AH71">
        <f t="shared" si="39"/>
        <v>0</v>
      </c>
      <c r="AK71">
        <f t="shared" si="40"/>
        <v>0</v>
      </c>
      <c r="AU71">
        <f t="shared" si="31"/>
        <v>0</v>
      </c>
      <c r="AV71">
        <f t="shared" si="32"/>
        <v>0</v>
      </c>
      <c r="AW71" s="54">
        <f t="shared" si="41"/>
        <v>0</v>
      </c>
      <c r="AX71">
        <f t="shared" si="33"/>
        <v>0</v>
      </c>
      <c r="BG71">
        <f t="shared" si="34"/>
        <v>0</v>
      </c>
      <c r="BH71" s="11">
        <f t="shared" si="35"/>
        <v>0</v>
      </c>
    </row>
    <row r="72" spans="6:60" x14ac:dyDescent="0.2">
      <c r="F72">
        <f t="shared" si="23"/>
        <v>0</v>
      </c>
      <c r="G72">
        <f t="shared" si="24"/>
        <v>0</v>
      </c>
      <c r="H72">
        <f t="shared" si="25"/>
        <v>0</v>
      </c>
      <c r="I72" s="54">
        <f t="shared" si="36"/>
        <v>0</v>
      </c>
      <c r="K72">
        <f t="shared" si="26"/>
        <v>0</v>
      </c>
      <c r="L72">
        <f t="shared" si="37"/>
        <v>0</v>
      </c>
      <c r="M72" s="2">
        <f t="shared" si="27"/>
        <v>0</v>
      </c>
      <c r="T72">
        <f t="shared" si="28"/>
        <v>0</v>
      </c>
      <c r="W72">
        <f t="shared" si="29"/>
        <v>0</v>
      </c>
      <c r="X72">
        <f t="shared" si="30"/>
        <v>0</v>
      </c>
      <c r="AF72">
        <f t="shared" si="38"/>
        <v>0</v>
      </c>
      <c r="AH72">
        <f t="shared" si="39"/>
        <v>0</v>
      </c>
      <c r="AK72">
        <f t="shared" si="40"/>
        <v>0</v>
      </c>
      <c r="AU72">
        <f t="shared" si="31"/>
        <v>0</v>
      </c>
      <c r="AV72">
        <f t="shared" si="32"/>
        <v>0</v>
      </c>
      <c r="AW72" s="54">
        <f t="shared" si="41"/>
        <v>0</v>
      </c>
      <c r="AX72">
        <f t="shared" si="33"/>
        <v>0</v>
      </c>
      <c r="BG72">
        <f t="shared" si="34"/>
        <v>0</v>
      </c>
      <c r="BH72" s="11">
        <f t="shared" si="35"/>
        <v>0</v>
      </c>
    </row>
    <row r="73" spans="6:60" x14ac:dyDescent="0.2">
      <c r="F73">
        <f t="shared" si="23"/>
        <v>0</v>
      </c>
      <c r="G73">
        <f t="shared" si="24"/>
        <v>0</v>
      </c>
      <c r="H73">
        <f t="shared" si="25"/>
        <v>0</v>
      </c>
      <c r="I73" s="54">
        <f t="shared" si="36"/>
        <v>0</v>
      </c>
      <c r="K73">
        <f t="shared" si="26"/>
        <v>0</v>
      </c>
      <c r="L73">
        <f t="shared" si="37"/>
        <v>0</v>
      </c>
      <c r="M73" s="2">
        <f t="shared" si="27"/>
        <v>0</v>
      </c>
      <c r="T73">
        <f t="shared" si="28"/>
        <v>0</v>
      </c>
      <c r="W73">
        <f t="shared" si="29"/>
        <v>0</v>
      </c>
      <c r="X73">
        <f t="shared" si="30"/>
        <v>0</v>
      </c>
      <c r="AF73">
        <f t="shared" si="38"/>
        <v>0</v>
      </c>
      <c r="AH73">
        <f t="shared" si="39"/>
        <v>0</v>
      </c>
      <c r="AK73">
        <f t="shared" si="40"/>
        <v>0</v>
      </c>
      <c r="AU73">
        <f t="shared" si="31"/>
        <v>0</v>
      </c>
      <c r="AV73">
        <f t="shared" si="32"/>
        <v>0</v>
      </c>
      <c r="AW73" s="54">
        <f t="shared" si="41"/>
        <v>0</v>
      </c>
      <c r="AX73">
        <f t="shared" si="33"/>
        <v>0</v>
      </c>
      <c r="BG73">
        <f t="shared" si="34"/>
        <v>0</v>
      </c>
      <c r="BH73" s="11">
        <f t="shared" si="35"/>
        <v>0</v>
      </c>
    </row>
    <row r="74" spans="6:60" x14ac:dyDescent="0.2">
      <c r="F74">
        <f t="shared" si="23"/>
        <v>0</v>
      </c>
      <c r="G74">
        <f t="shared" si="24"/>
        <v>0</v>
      </c>
      <c r="H74">
        <f t="shared" si="25"/>
        <v>0</v>
      </c>
      <c r="I74" s="54">
        <f t="shared" si="36"/>
        <v>0</v>
      </c>
      <c r="K74">
        <f t="shared" si="26"/>
        <v>0</v>
      </c>
      <c r="L74">
        <f t="shared" si="37"/>
        <v>0</v>
      </c>
      <c r="M74" s="2">
        <f t="shared" si="27"/>
        <v>0</v>
      </c>
      <c r="T74">
        <f t="shared" si="28"/>
        <v>0</v>
      </c>
      <c r="W74">
        <f t="shared" si="29"/>
        <v>0</v>
      </c>
      <c r="X74">
        <f t="shared" si="30"/>
        <v>0</v>
      </c>
      <c r="AF74">
        <f t="shared" si="38"/>
        <v>0</v>
      </c>
      <c r="AH74">
        <f t="shared" si="39"/>
        <v>0</v>
      </c>
      <c r="AK74">
        <f t="shared" si="40"/>
        <v>0</v>
      </c>
      <c r="AU74">
        <f t="shared" si="31"/>
        <v>0</v>
      </c>
      <c r="AV74">
        <f t="shared" si="32"/>
        <v>0</v>
      </c>
      <c r="AW74" s="54">
        <f t="shared" si="41"/>
        <v>0</v>
      </c>
      <c r="AX74">
        <f t="shared" si="33"/>
        <v>0</v>
      </c>
      <c r="BG74">
        <f t="shared" si="34"/>
        <v>0</v>
      </c>
      <c r="BH74" s="11">
        <f t="shared" si="35"/>
        <v>0</v>
      </c>
    </row>
    <row r="75" spans="6:60" x14ac:dyDescent="0.2">
      <c r="F75">
        <f t="shared" si="23"/>
        <v>0</v>
      </c>
      <c r="G75">
        <f t="shared" si="24"/>
        <v>0</v>
      </c>
      <c r="H75">
        <f t="shared" si="25"/>
        <v>0</v>
      </c>
      <c r="I75" s="54">
        <f t="shared" si="36"/>
        <v>0</v>
      </c>
      <c r="K75">
        <f t="shared" si="26"/>
        <v>0</v>
      </c>
      <c r="L75">
        <f t="shared" si="37"/>
        <v>0</v>
      </c>
      <c r="M75" s="2">
        <f t="shared" si="27"/>
        <v>0</v>
      </c>
      <c r="T75">
        <f t="shared" si="28"/>
        <v>0</v>
      </c>
      <c r="W75">
        <f t="shared" si="29"/>
        <v>0</v>
      </c>
      <c r="X75">
        <f t="shared" si="30"/>
        <v>0</v>
      </c>
      <c r="AF75">
        <f t="shared" si="38"/>
        <v>0</v>
      </c>
      <c r="AH75">
        <f t="shared" si="39"/>
        <v>0</v>
      </c>
      <c r="AK75">
        <f t="shared" si="40"/>
        <v>0</v>
      </c>
      <c r="AU75">
        <f t="shared" si="31"/>
        <v>0</v>
      </c>
      <c r="AV75">
        <f t="shared" si="32"/>
        <v>0</v>
      </c>
      <c r="AW75" s="54">
        <f t="shared" si="41"/>
        <v>0</v>
      </c>
      <c r="AX75">
        <f t="shared" si="33"/>
        <v>0</v>
      </c>
      <c r="BG75">
        <f t="shared" si="34"/>
        <v>0</v>
      </c>
      <c r="BH75" s="11">
        <f t="shared" si="35"/>
        <v>0</v>
      </c>
    </row>
    <row r="76" spans="6:60" x14ac:dyDescent="0.2">
      <c r="F76">
        <f t="shared" si="23"/>
        <v>0</v>
      </c>
      <c r="G76">
        <f t="shared" si="24"/>
        <v>0</v>
      </c>
      <c r="H76">
        <f t="shared" si="25"/>
        <v>0</v>
      </c>
      <c r="I76" s="54">
        <f t="shared" si="36"/>
        <v>0</v>
      </c>
      <c r="K76">
        <f t="shared" si="26"/>
        <v>0</v>
      </c>
      <c r="L76">
        <f t="shared" si="37"/>
        <v>0</v>
      </c>
      <c r="M76" s="2">
        <f t="shared" si="27"/>
        <v>0</v>
      </c>
      <c r="T76">
        <f t="shared" si="28"/>
        <v>0</v>
      </c>
      <c r="W76">
        <f t="shared" si="29"/>
        <v>0</v>
      </c>
      <c r="X76">
        <f t="shared" si="30"/>
        <v>0</v>
      </c>
      <c r="AF76">
        <f t="shared" si="38"/>
        <v>0</v>
      </c>
      <c r="AH76">
        <f t="shared" si="39"/>
        <v>0</v>
      </c>
      <c r="AK76">
        <f t="shared" si="40"/>
        <v>0</v>
      </c>
      <c r="AU76">
        <f t="shared" si="31"/>
        <v>0</v>
      </c>
      <c r="AV76">
        <f t="shared" si="32"/>
        <v>0</v>
      </c>
      <c r="AW76" s="54">
        <f t="shared" si="41"/>
        <v>0</v>
      </c>
      <c r="AX76">
        <f t="shared" si="33"/>
        <v>0</v>
      </c>
      <c r="BG76">
        <f t="shared" si="34"/>
        <v>0</v>
      </c>
      <c r="BH76" s="11">
        <f t="shared" si="35"/>
        <v>0</v>
      </c>
    </row>
    <row r="77" spans="6:60" x14ac:dyDescent="0.2">
      <c r="F77">
        <f t="shared" si="23"/>
        <v>0</v>
      </c>
      <c r="G77">
        <f t="shared" si="24"/>
        <v>0</v>
      </c>
      <c r="H77">
        <f t="shared" si="25"/>
        <v>0</v>
      </c>
      <c r="I77" s="54">
        <f t="shared" si="36"/>
        <v>0</v>
      </c>
      <c r="K77">
        <f t="shared" si="26"/>
        <v>0</v>
      </c>
      <c r="L77">
        <f t="shared" si="37"/>
        <v>0</v>
      </c>
      <c r="M77" s="2">
        <f t="shared" si="27"/>
        <v>0</v>
      </c>
      <c r="T77">
        <f t="shared" si="28"/>
        <v>0</v>
      </c>
      <c r="W77">
        <f t="shared" si="29"/>
        <v>0</v>
      </c>
      <c r="X77">
        <f t="shared" si="30"/>
        <v>0</v>
      </c>
      <c r="AF77">
        <f t="shared" si="38"/>
        <v>0</v>
      </c>
      <c r="AH77">
        <f t="shared" si="39"/>
        <v>0</v>
      </c>
      <c r="AK77">
        <f t="shared" si="40"/>
        <v>0</v>
      </c>
      <c r="AU77">
        <f t="shared" si="31"/>
        <v>0</v>
      </c>
      <c r="AV77">
        <f t="shared" si="32"/>
        <v>0</v>
      </c>
      <c r="AW77" s="54">
        <f t="shared" si="41"/>
        <v>0</v>
      </c>
      <c r="AX77">
        <f t="shared" si="33"/>
        <v>0</v>
      </c>
      <c r="BG77">
        <f t="shared" si="34"/>
        <v>0</v>
      </c>
      <c r="BH77" s="11">
        <f t="shared" si="35"/>
        <v>0</v>
      </c>
    </row>
    <row r="78" spans="6:60" x14ac:dyDescent="0.2">
      <c r="F78">
        <f t="shared" si="23"/>
        <v>0</v>
      </c>
      <c r="G78">
        <f t="shared" si="24"/>
        <v>0</v>
      </c>
      <c r="H78">
        <f t="shared" si="25"/>
        <v>0</v>
      </c>
      <c r="I78" s="54">
        <f t="shared" si="36"/>
        <v>0</v>
      </c>
      <c r="K78">
        <f t="shared" si="26"/>
        <v>0</v>
      </c>
      <c r="L78">
        <f t="shared" si="37"/>
        <v>0</v>
      </c>
      <c r="M78" s="2">
        <f t="shared" si="27"/>
        <v>0</v>
      </c>
      <c r="T78">
        <f t="shared" si="28"/>
        <v>0</v>
      </c>
      <c r="W78">
        <f t="shared" si="29"/>
        <v>0</v>
      </c>
      <c r="X78">
        <f t="shared" si="30"/>
        <v>0</v>
      </c>
      <c r="AF78">
        <f t="shared" si="38"/>
        <v>0</v>
      </c>
      <c r="AH78">
        <f t="shared" si="39"/>
        <v>0</v>
      </c>
      <c r="AK78">
        <f t="shared" si="40"/>
        <v>0</v>
      </c>
      <c r="AU78">
        <f t="shared" si="31"/>
        <v>0</v>
      </c>
      <c r="AV78">
        <f t="shared" si="32"/>
        <v>0</v>
      </c>
      <c r="AW78" s="54">
        <f t="shared" si="41"/>
        <v>0</v>
      </c>
      <c r="AX78">
        <f t="shared" si="33"/>
        <v>0</v>
      </c>
      <c r="BG78">
        <f t="shared" si="34"/>
        <v>0</v>
      </c>
      <c r="BH78" s="11">
        <f t="shared" si="35"/>
        <v>0</v>
      </c>
    </row>
    <row r="79" spans="6:60" x14ac:dyDescent="0.2">
      <c r="F79">
        <f t="shared" si="23"/>
        <v>0</v>
      </c>
      <c r="G79">
        <f t="shared" si="24"/>
        <v>0</v>
      </c>
      <c r="H79">
        <f t="shared" si="25"/>
        <v>0</v>
      </c>
      <c r="I79" s="54">
        <f t="shared" si="36"/>
        <v>0</v>
      </c>
      <c r="K79">
        <f t="shared" si="26"/>
        <v>0</v>
      </c>
      <c r="L79">
        <f t="shared" si="37"/>
        <v>0</v>
      </c>
      <c r="M79" s="2">
        <f t="shared" si="27"/>
        <v>0</v>
      </c>
      <c r="T79">
        <f t="shared" si="28"/>
        <v>0</v>
      </c>
      <c r="W79">
        <f t="shared" si="29"/>
        <v>0</v>
      </c>
      <c r="X79">
        <f t="shared" si="30"/>
        <v>0</v>
      </c>
      <c r="AF79">
        <f t="shared" si="38"/>
        <v>0</v>
      </c>
      <c r="AH79">
        <f t="shared" si="39"/>
        <v>0</v>
      </c>
      <c r="AK79">
        <f t="shared" si="40"/>
        <v>0</v>
      </c>
      <c r="AU79">
        <f t="shared" si="31"/>
        <v>0</v>
      </c>
      <c r="AV79">
        <f t="shared" si="32"/>
        <v>0</v>
      </c>
      <c r="AW79" s="54">
        <f t="shared" si="41"/>
        <v>0</v>
      </c>
      <c r="AX79">
        <f t="shared" si="33"/>
        <v>0</v>
      </c>
      <c r="BG79">
        <f t="shared" si="34"/>
        <v>0</v>
      </c>
      <c r="BH79" s="11">
        <f t="shared" si="35"/>
        <v>0</v>
      </c>
    </row>
    <row r="80" spans="6:60" x14ac:dyDescent="0.2">
      <c r="F80">
        <f t="shared" si="23"/>
        <v>0</v>
      </c>
      <c r="G80">
        <f t="shared" si="24"/>
        <v>0</v>
      </c>
      <c r="H80">
        <f t="shared" si="25"/>
        <v>0</v>
      </c>
      <c r="I80" s="54">
        <f t="shared" si="36"/>
        <v>0</v>
      </c>
      <c r="K80">
        <f t="shared" si="26"/>
        <v>0</v>
      </c>
      <c r="L80">
        <f t="shared" si="37"/>
        <v>0</v>
      </c>
      <c r="M80" s="2">
        <f t="shared" si="27"/>
        <v>0</v>
      </c>
      <c r="T80">
        <f t="shared" si="28"/>
        <v>0</v>
      </c>
      <c r="W80">
        <f t="shared" si="29"/>
        <v>0</v>
      </c>
      <c r="X80">
        <f t="shared" si="30"/>
        <v>0</v>
      </c>
      <c r="AF80">
        <f t="shared" si="38"/>
        <v>0</v>
      </c>
      <c r="AH80">
        <f t="shared" si="39"/>
        <v>0</v>
      </c>
      <c r="AK80">
        <f t="shared" si="40"/>
        <v>0</v>
      </c>
      <c r="AU80">
        <f t="shared" si="31"/>
        <v>0</v>
      </c>
      <c r="AV80">
        <f t="shared" si="32"/>
        <v>0</v>
      </c>
      <c r="AW80" s="54">
        <f t="shared" si="41"/>
        <v>0</v>
      </c>
      <c r="AX80">
        <f t="shared" si="33"/>
        <v>0</v>
      </c>
      <c r="BG80">
        <f t="shared" si="34"/>
        <v>0</v>
      </c>
      <c r="BH80" s="11">
        <f t="shared" si="35"/>
        <v>0</v>
      </c>
    </row>
    <row r="81" spans="6:60" x14ac:dyDescent="0.2">
      <c r="F81">
        <f t="shared" si="23"/>
        <v>0</v>
      </c>
      <c r="G81">
        <f t="shared" si="24"/>
        <v>0</v>
      </c>
      <c r="H81">
        <f t="shared" si="25"/>
        <v>0</v>
      </c>
      <c r="I81" s="54">
        <f t="shared" si="36"/>
        <v>0</v>
      </c>
      <c r="K81">
        <f t="shared" si="26"/>
        <v>0</v>
      </c>
      <c r="L81">
        <f t="shared" si="37"/>
        <v>0</v>
      </c>
      <c r="M81" s="2">
        <f t="shared" si="27"/>
        <v>0</v>
      </c>
      <c r="T81">
        <f t="shared" si="28"/>
        <v>0</v>
      </c>
      <c r="W81">
        <f t="shared" si="29"/>
        <v>0</v>
      </c>
      <c r="X81">
        <f t="shared" si="30"/>
        <v>0</v>
      </c>
      <c r="AF81">
        <f t="shared" si="38"/>
        <v>0</v>
      </c>
      <c r="AH81">
        <f t="shared" si="39"/>
        <v>0</v>
      </c>
      <c r="AK81">
        <f t="shared" si="40"/>
        <v>0</v>
      </c>
      <c r="AU81">
        <f t="shared" si="31"/>
        <v>0</v>
      </c>
      <c r="AV81">
        <f t="shared" si="32"/>
        <v>0</v>
      </c>
      <c r="AW81" s="54">
        <f t="shared" si="41"/>
        <v>0</v>
      </c>
      <c r="AX81">
        <f t="shared" si="33"/>
        <v>0</v>
      </c>
      <c r="BG81">
        <f t="shared" si="34"/>
        <v>0</v>
      </c>
      <c r="BH81" s="11">
        <f t="shared" si="35"/>
        <v>0</v>
      </c>
    </row>
    <row r="82" spans="6:60" x14ac:dyDescent="0.2">
      <c r="F82">
        <f t="shared" si="23"/>
        <v>0</v>
      </c>
      <c r="G82">
        <f t="shared" si="24"/>
        <v>0</v>
      </c>
      <c r="H82">
        <f t="shared" si="25"/>
        <v>0</v>
      </c>
      <c r="I82" s="54">
        <f t="shared" si="36"/>
        <v>0</v>
      </c>
      <c r="K82">
        <f t="shared" si="26"/>
        <v>0</v>
      </c>
      <c r="L82">
        <f t="shared" si="37"/>
        <v>0</v>
      </c>
      <c r="M82" s="2">
        <f t="shared" si="27"/>
        <v>0</v>
      </c>
      <c r="T82">
        <f t="shared" si="28"/>
        <v>0</v>
      </c>
      <c r="W82">
        <f t="shared" si="29"/>
        <v>0</v>
      </c>
      <c r="X82">
        <f t="shared" si="30"/>
        <v>0</v>
      </c>
      <c r="AF82">
        <f t="shared" si="38"/>
        <v>0</v>
      </c>
      <c r="AH82">
        <f t="shared" si="39"/>
        <v>0</v>
      </c>
      <c r="AK82">
        <f t="shared" si="40"/>
        <v>0</v>
      </c>
      <c r="AU82">
        <f t="shared" si="31"/>
        <v>0</v>
      </c>
      <c r="AV82">
        <f t="shared" si="32"/>
        <v>0</v>
      </c>
      <c r="AW82" s="54">
        <f t="shared" si="41"/>
        <v>0</v>
      </c>
      <c r="AX82">
        <f t="shared" si="33"/>
        <v>0</v>
      </c>
      <c r="BG82">
        <f t="shared" si="34"/>
        <v>0</v>
      </c>
      <c r="BH82" s="11">
        <f t="shared" si="35"/>
        <v>0</v>
      </c>
    </row>
    <row r="83" spans="6:60" x14ac:dyDescent="0.2">
      <c r="F83">
        <f t="shared" si="23"/>
        <v>0</v>
      </c>
      <c r="G83">
        <f t="shared" si="24"/>
        <v>0</v>
      </c>
      <c r="H83">
        <f t="shared" si="25"/>
        <v>0</v>
      </c>
      <c r="I83" s="54">
        <f t="shared" si="36"/>
        <v>0</v>
      </c>
      <c r="K83">
        <f t="shared" si="26"/>
        <v>0</v>
      </c>
      <c r="L83">
        <f t="shared" si="37"/>
        <v>0</v>
      </c>
      <c r="M83" s="2">
        <f t="shared" si="27"/>
        <v>0</v>
      </c>
      <c r="T83">
        <f t="shared" si="28"/>
        <v>0</v>
      </c>
      <c r="W83">
        <f t="shared" si="29"/>
        <v>0</v>
      </c>
      <c r="X83">
        <f t="shared" si="30"/>
        <v>0</v>
      </c>
      <c r="AF83">
        <f t="shared" si="38"/>
        <v>0</v>
      </c>
      <c r="AH83">
        <f t="shared" si="39"/>
        <v>0</v>
      </c>
      <c r="AK83">
        <f t="shared" si="40"/>
        <v>0</v>
      </c>
      <c r="AU83">
        <f t="shared" si="31"/>
        <v>0</v>
      </c>
      <c r="AV83">
        <f t="shared" si="32"/>
        <v>0</v>
      </c>
      <c r="AW83" s="54">
        <f t="shared" si="41"/>
        <v>0</v>
      </c>
      <c r="AX83">
        <f t="shared" si="33"/>
        <v>0</v>
      </c>
      <c r="BG83">
        <f t="shared" si="34"/>
        <v>0</v>
      </c>
      <c r="BH83" s="11">
        <f t="shared" si="35"/>
        <v>0</v>
      </c>
    </row>
    <row r="84" spans="6:60" x14ac:dyDescent="0.2">
      <c r="F84">
        <f t="shared" si="23"/>
        <v>0</v>
      </c>
      <c r="G84">
        <f t="shared" si="24"/>
        <v>0</v>
      </c>
      <c r="H84">
        <f t="shared" si="25"/>
        <v>0</v>
      </c>
      <c r="I84" s="54">
        <f t="shared" si="36"/>
        <v>0</v>
      </c>
      <c r="K84">
        <f t="shared" si="26"/>
        <v>0</v>
      </c>
      <c r="L84">
        <f t="shared" si="37"/>
        <v>0</v>
      </c>
      <c r="M84" s="2">
        <f t="shared" si="27"/>
        <v>0</v>
      </c>
      <c r="T84">
        <f t="shared" si="28"/>
        <v>0</v>
      </c>
      <c r="W84">
        <f t="shared" si="29"/>
        <v>0</v>
      </c>
      <c r="X84">
        <f t="shared" si="30"/>
        <v>0</v>
      </c>
      <c r="AF84">
        <f t="shared" si="38"/>
        <v>0</v>
      </c>
      <c r="AH84">
        <f t="shared" si="39"/>
        <v>0</v>
      </c>
      <c r="AK84">
        <f t="shared" si="40"/>
        <v>0</v>
      </c>
      <c r="AU84">
        <f t="shared" si="31"/>
        <v>0</v>
      </c>
      <c r="AV84">
        <f t="shared" si="32"/>
        <v>0</v>
      </c>
      <c r="AW84" s="54">
        <f t="shared" si="41"/>
        <v>0</v>
      </c>
      <c r="AX84">
        <f t="shared" si="33"/>
        <v>0</v>
      </c>
      <c r="BG84">
        <f t="shared" si="34"/>
        <v>0</v>
      </c>
      <c r="BH84" s="11">
        <f t="shared" si="35"/>
        <v>0</v>
      </c>
    </row>
    <row r="85" spans="6:60" x14ac:dyDescent="0.2">
      <c r="F85">
        <f t="shared" si="23"/>
        <v>0</v>
      </c>
      <c r="G85">
        <f t="shared" si="24"/>
        <v>0</v>
      </c>
      <c r="H85">
        <f t="shared" si="25"/>
        <v>0</v>
      </c>
      <c r="I85" s="54">
        <f t="shared" si="36"/>
        <v>0</v>
      </c>
      <c r="K85">
        <f t="shared" si="26"/>
        <v>0</v>
      </c>
      <c r="L85">
        <f t="shared" si="37"/>
        <v>0</v>
      </c>
      <c r="M85" s="2">
        <f t="shared" si="27"/>
        <v>0</v>
      </c>
      <c r="T85">
        <f t="shared" si="28"/>
        <v>0</v>
      </c>
      <c r="W85">
        <f t="shared" si="29"/>
        <v>0</v>
      </c>
      <c r="X85">
        <f t="shared" si="30"/>
        <v>0</v>
      </c>
      <c r="AF85">
        <f t="shared" si="38"/>
        <v>0</v>
      </c>
      <c r="AH85">
        <f t="shared" si="39"/>
        <v>0</v>
      </c>
      <c r="AK85">
        <f t="shared" si="40"/>
        <v>0</v>
      </c>
      <c r="AU85">
        <f t="shared" si="31"/>
        <v>0</v>
      </c>
      <c r="AV85">
        <f t="shared" si="32"/>
        <v>0</v>
      </c>
      <c r="AW85" s="54">
        <f t="shared" si="41"/>
        <v>0</v>
      </c>
      <c r="AX85">
        <f t="shared" si="33"/>
        <v>0</v>
      </c>
      <c r="BG85">
        <f t="shared" si="34"/>
        <v>0</v>
      </c>
      <c r="BH85" s="11">
        <f t="shared" si="35"/>
        <v>0</v>
      </c>
    </row>
    <row r="86" spans="6:60" x14ac:dyDescent="0.2">
      <c r="F86">
        <f t="shared" si="23"/>
        <v>0</v>
      </c>
      <c r="G86">
        <f t="shared" si="24"/>
        <v>0</v>
      </c>
      <c r="H86">
        <f t="shared" si="25"/>
        <v>0</v>
      </c>
      <c r="I86" s="54">
        <f t="shared" si="36"/>
        <v>0</v>
      </c>
      <c r="K86">
        <f t="shared" si="26"/>
        <v>0</v>
      </c>
      <c r="L86">
        <f t="shared" si="37"/>
        <v>0</v>
      </c>
      <c r="M86" s="2">
        <f t="shared" si="27"/>
        <v>0</v>
      </c>
      <c r="T86">
        <f t="shared" si="28"/>
        <v>0</v>
      </c>
      <c r="W86">
        <f t="shared" si="29"/>
        <v>0</v>
      </c>
      <c r="X86">
        <f t="shared" si="30"/>
        <v>0</v>
      </c>
      <c r="AF86">
        <f t="shared" si="38"/>
        <v>0</v>
      </c>
      <c r="AH86">
        <f t="shared" si="39"/>
        <v>0</v>
      </c>
      <c r="AK86">
        <f t="shared" si="40"/>
        <v>0</v>
      </c>
      <c r="AU86">
        <f t="shared" si="31"/>
        <v>0</v>
      </c>
      <c r="AV86">
        <f t="shared" si="32"/>
        <v>0</v>
      </c>
      <c r="AW86" s="54">
        <f t="shared" si="41"/>
        <v>0</v>
      </c>
      <c r="AX86">
        <f t="shared" si="33"/>
        <v>0</v>
      </c>
      <c r="BG86">
        <f t="shared" si="34"/>
        <v>0</v>
      </c>
      <c r="BH86" s="11">
        <f t="shared" si="35"/>
        <v>0</v>
      </c>
    </row>
    <row r="87" spans="6:60" x14ac:dyDescent="0.2">
      <c r="F87">
        <f t="shared" si="23"/>
        <v>0</v>
      </c>
      <c r="G87">
        <f t="shared" si="24"/>
        <v>0</v>
      </c>
      <c r="H87">
        <f t="shared" si="25"/>
        <v>0</v>
      </c>
      <c r="I87" s="54">
        <f t="shared" si="36"/>
        <v>0</v>
      </c>
      <c r="K87">
        <f t="shared" si="26"/>
        <v>0</v>
      </c>
      <c r="L87">
        <f t="shared" si="37"/>
        <v>0</v>
      </c>
      <c r="M87" s="2">
        <f t="shared" si="27"/>
        <v>0</v>
      </c>
      <c r="T87">
        <f t="shared" si="28"/>
        <v>0</v>
      </c>
      <c r="W87">
        <f t="shared" si="29"/>
        <v>0</v>
      </c>
      <c r="X87">
        <f t="shared" si="30"/>
        <v>0</v>
      </c>
      <c r="AF87">
        <f t="shared" si="38"/>
        <v>0</v>
      </c>
      <c r="AH87">
        <f t="shared" si="39"/>
        <v>0</v>
      </c>
      <c r="AK87">
        <f t="shared" si="40"/>
        <v>0</v>
      </c>
      <c r="AU87">
        <f t="shared" si="31"/>
        <v>0</v>
      </c>
      <c r="AV87">
        <f t="shared" si="32"/>
        <v>0</v>
      </c>
      <c r="AW87" s="54">
        <f t="shared" si="41"/>
        <v>0</v>
      </c>
      <c r="AX87">
        <f t="shared" si="33"/>
        <v>0</v>
      </c>
      <c r="BG87">
        <f t="shared" si="34"/>
        <v>0</v>
      </c>
      <c r="BH87" s="11">
        <f t="shared" si="35"/>
        <v>0</v>
      </c>
    </row>
    <row r="88" spans="6:60" x14ac:dyDescent="0.2">
      <c r="F88">
        <f t="shared" si="23"/>
        <v>0</v>
      </c>
      <c r="G88">
        <f t="shared" si="24"/>
        <v>0</v>
      </c>
      <c r="H88">
        <f t="shared" si="25"/>
        <v>0</v>
      </c>
      <c r="I88" s="54">
        <f t="shared" si="36"/>
        <v>0</v>
      </c>
      <c r="K88">
        <f t="shared" si="26"/>
        <v>0</v>
      </c>
      <c r="L88">
        <f t="shared" si="37"/>
        <v>0</v>
      </c>
      <c r="M88" s="2">
        <f t="shared" si="27"/>
        <v>0</v>
      </c>
      <c r="T88">
        <f t="shared" si="28"/>
        <v>0</v>
      </c>
      <c r="W88">
        <f t="shared" si="29"/>
        <v>0</v>
      </c>
      <c r="X88">
        <f t="shared" si="30"/>
        <v>0</v>
      </c>
      <c r="AF88">
        <f t="shared" si="38"/>
        <v>0</v>
      </c>
      <c r="AH88">
        <f t="shared" si="39"/>
        <v>0</v>
      </c>
      <c r="AK88">
        <f t="shared" si="40"/>
        <v>0</v>
      </c>
      <c r="AU88">
        <f t="shared" si="31"/>
        <v>0</v>
      </c>
      <c r="AV88">
        <f t="shared" si="32"/>
        <v>0</v>
      </c>
      <c r="AW88" s="54">
        <f t="shared" si="41"/>
        <v>0</v>
      </c>
      <c r="AX88">
        <f t="shared" si="33"/>
        <v>0</v>
      </c>
      <c r="BG88">
        <f t="shared" si="34"/>
        <v>0</v>
      </c>
      <c r="BH88" s="11">
        <f t="shared" si="35"/>
        <v>0</v>
      </c>
    </row>
    <row r="89" spans="6:60" x14ac:dyDescent="0.2">
      <c r="F89">
        <f t="shared" si="23"/>
        <v>0</v>
      </c>
      <c r="G89">
        <f t="shared" si="24"/>
        <v>0</v>
      </c>
      <c r="H89">
        <f t="shared" si="25"/>
        <v>0</v>
      </c>
      <c r="I89" s="54">
        <f t="shared" si="36"/>
        <v>0</v>
      </c>
      <c r="K89">
        <f t="shared" si="26"/>
        <v>0</v>
      </c>
      <c r="L89">
        <f t="shared" si="37"/>
        <v>0</v>
      </c>
      <c r="M89" s="2">
        <f t="shared" si="27"/>
        <v>0</v>
      </c>
      <c r="T89">
        <f t="shared" si="28"/>
        <v>0</v>
      </c>
      <c r="W89">
        <f t="shared" si="29"/>
        <v>0</v>
      </c>
      <c r="X89">
        <f t="shared" si="30"/>
        <v>0</v>
      </c>
      <c r="AF89">
        <f t="shared" si="38"/>
        <v>0</v>
      </c>
      <c r="AH89">
        <f t="shared" si="39"/>
        <v>0</v>
      </c>
      <c r="AK89">
        <f t="shared" si="40"/>
        <v>0</v>
      </c>
      <c r="AU89">
        <f t="shared" si="31"/>
        <v>0</v>
      </c>
      <c r="AV89">
        <f t="shared" si="32"/>
        <v>0</v>
      </c>
      <c r="AW89" s="54">
        <f t="shared" si="41"/>
        <v>0</v>
      </c>
      <c r="AX89">
        <f t="shared" si="33"/>
        <v>0</v>
      </c>
      <c r="BG89">
        <f t="shared" si="34"/>
        <v>0</v>
      </c>
      <c r="BH89" s="11">
        <f t="shared" si="35"/>
        <v>0</v>
      </c>
    </row>
    <row r="90" spans="6:60" x14ac:dyDescent="0.2">
      <c r="F90">
        <f t="shared" si="23"/>
        <v>0</v>
      </c>
      <c r="G90">
        <f t="shared" si="24"/>
        <v>0</v>
      </c>
      <c r="H90">
        <f t="shared" si="25"/>
        <v>0</v>
      </c>
      <c r="I90" s="54">
        <f t="shared" si="36"/>
        <v>0</v>
      </c>
      <c r="K90">
        <f t="shared" si="26"/>
        <v>0</v>
      </c>
      <c r="L90">
        <f t="shared" si="37"/>
        <v>0</v>
      </c>
      <c r="M90" s="2">
        <f t="shared" si="27"/>
        <v>0</v>
      </c>
      <c r="T90">
        <f t="shared" si="28"/>
        <v>0</v>
      </c>
      <c r="W90">
        <f t="shared" si="29"/>
        <v>0</v>
      </c>
      <c r="X90">
        <f t="shared" si="30"/>
        <v>0</v>
      </c>
      <c r="AF90">
        <f t="shared" si="38"/>
        <v>0</v>
      </c>
      <c r="AH90">
        <f t="shared" si="39"/>
        <v>0</v>
      </c>
      <c r="AK90">
        <f t="shared" si="40"/>
        <v>0</v>
      </c>
      <c r="AU90">
        <f t="shared" si="31"/>
        <v>0</v>
      </c>
      <c r="AV90">
        <f t="shared" si="32"/>
        <v>0</v>
      </c>
      <c r="AW90" s="54">
        <f t="shared" si="41"/>
        <v>0</v>
      </c>
      <c r="AX90">
        <f t="shared" si="33"/>
        <v>0</v>
      </c>
      <c r="BG90">
        <f t="shared" si="34"/>
        <v>0</v>
      </c>
      <c r="BH90" s="11">
        <f t="shared" si="35"/>
        <v>0</v>
      </c>
    </row>
    <row r="91" spans="6:60" x14ac:dyDescent="0.2">
      <c r="F91">
        <f t="shared" si="23"/>
        <v>0</v>
      </c>
      <c r="G91">
        <f t="shared" si="24"/>
        <v>0</v>
      </c>
      <c r="H91">
        <f t="shared" si="25"/>
        <v>0</v>
      </c>
      <c r="I91" s="54">
        <f t="shared" si="36"/>
        <v>0</v>
      </c>
      <c r="K91">
        <f t="shared" si="26"/>
        <v>0</v>
      </c>
      <c r="L91">
        <f t="shared" si="37"/>
        <v>0</v>
      </c>
      <c r="M91" s="2">
        <f t="shared" si="27"/>
        <v>0</v>
      </c>
      <c r="T91">
        <f t="shared" si="28"/>
        <v>0</v>
      </c>
      <c r="W91">
        <f t="shared" si="29"/>
        <v>0</v>
      </c>
      <c r="X91">
        <f t="shared" si="30"/>
        <v>0</v>
      </c>
      <c r="AF91">
        <f t="shared" si="38"/>
        <v>0</v>
      </c>
      <c r="AH91">
        <f t="shared" si="39"/>
        <v>0</v>
      </c>
      <c r="AK91">
        <f t="shared" si="40"/>
        <v>0</v>
      </c>
      <c r="AU91">
        <f t="shared" si="31"/>
        <v>0</v>
      </c>
      <c r="AV91">
        <f t="shared" si="32"/>
        <v>0</v>
      </c>
      <c r="AW91" s="54">
        <f t="shared" si="41"/>
        <v>0</v>
      </c>
      <c r="AX91">
        <f t="shared" si="33"/>
        <v>0</v>
      </c>
      <c r="BG91">
        <f t="shared" si="34"/>
        <v>0</v>
      </c>
      <c r="BH91" s="11">
        <f t="shared" si="35"/>
        <v>0</v>
      </c>
    </row>
    <row r="92" spans="6:60" x14ac:dyDescent="0.2">
      <c r="F92">
        <f t="shared" si="23"/>
        <v>0</v>
      </c>
      <c r="G92">
        <f t="shared" si="24"/>
        <v>0</v>
      </c>
      <c r="H92">
        <f t="shared" si="25"/>
        <v>0</v>
      </c>
      <c r="I92" s="54">
        <f t="shared" si="36"/>
        <v>0</v>
      </c>
      <c r="K92">
        <f t="shared" si="26"/>
        <v>0</v>
      </c>
      <c r="L92">
        <f t="shared" si="37"/>
        <v>0</v>
      </c>
      <c r="M92" s="2">
        <f t="shared" si="27"/>
        <v>0</v>
      </c>
      <c r="T92">
        <f t="shared" si="28"/>
        <v>0</v>
      </c>
      <c r="W92">
        <f t="shared" si="29"/>
        <v>0</v>
      </c>
      <c r="X92">
        <f t="shared" si="30"/>
        <v>0</v>
      </c>
      <c r="AF92">
        <f t="shared" si="38"/>
        <v>0</v>
      </c>
      <c r="AH92">
        <f t="shared" si="39"/>
        <v>0</v>
      </c>
      <c r="AK92">
        <f t="shared" si="40"/>
        <v>0</v>
      </c>
      <c r="AU92">
        <f t="shared" si="31"/>
        <v>0</v>
      </c>
      <c r="AV92">
        <f t="shared" si="32"/>
        <v>0</v>
      </c>
      <c r="AW92" s="54">
        <f t="shared" si="41"/>
        <v>0</v>
      </c>
      <c r="AX92">
        <f t="shared" si="33"/>
        <v>0</v>
      </c>
      <c r="BG92">
        <f t="shared" si="34"/>
        <v>0</v>
      </c>
      <c r="BH92" s="11">
        <f t="shared" si="35"/>
        <v>0</v>
      </c>
    </row>
    <row r="93" spans="6:60" x14ac:dyDescent="0.2">
      <c r="F93">
        <f t="shared" si="23"/>
        <v>0</v>
      </c>
      <c r="G93">
        <f t="shared" si="24"/>
        <v>0</v>
      </c>
      <c r="H93">
        <f t="shared" si="25"/>
        <v>0</v>
      </c>
      <c r="I93" s="54">
        <f t="shared" si="36"/>
        <v>0</v>
      </c>
      <c r="K93">
        <f t="shared" si="26"/>
        <v>0</v>
      </c>
      <c r="L93">
        <f t="shared" si="37"/>
        <v>0</v>
      </c>
      <c r="M93" s="2">
        <f t="shared" si="27"/>
        <v>0</v>
      </c>
      <c r="T93">
        <f t="shared" si="28"/>
        <v>0</v>
      </c>
      <c r="W93">
        <f t="shared" si="29"/>
        <v>0</v>
      </c>
      <c r="X93">
        <f t="shared" si="30"/>
        <v>0</v>
      </c>
      <c r="AF93">
        <f t="shared" si="38"/>
        <v>0</v>
      </c>
      <c r="AH93">
        <f t="shared" si="39"/>
        <v>0</v>
      </c>
      <c r="AK93">
        <f t="shared" si="40"/>
        <v>0</v>
      </c>
      <c r="AU93">
        <f t="shared" si="31"/>
        <v>0</v>
      </c>
      <c r="AV93">
        <f t="shared" si="32"/>
        <v>0</v>
      </c>
      <c r="AW93" s="54">
        <f t="shared" si="41"/>
        <v>0</v>
      </c>
      <c r="AX93">
        <f t="shared" si="33"/>
        <v>0</v>
      </c>
      <c r="BG93">
        <f t="shared" si="34"/>
        <v>0</v>
      </c>
      <c r="BH93" s="11">
        <f t="shared" si="35"/>
        <v>0</v>
      </c>
    </row>
    <row r="94" spans="6:60" x14ac:dyDescent="0.2">
      <c r="F94">
        <f t="shared" si="23"/>
        <v>0</v>
      </c>
      <c r="G94">
        <f t="shared" si="24"/>
        <v>0</v>
      </c>
      <c r="H94">
        <f t="shared" si="25"/>
        <v>0</v>
      </c>
      <c r="I94" s="54">
        <f t="shared" si="36"/>
        <v>0</v>
      </c>
      <c r="K94">
        <f t="shared" si="26"/>
        <v>0</v>
      </c>
      <c r="L94">
        <f t="shared" si="37"/>
        <v>0</v>
      </c>
      <c r="M94" s="2">
        <f t="shared" si="27"/>
        <v>0</v>
      </c>
      <c r="T94">
        <f t="shared" si="28"/>
        <v>0</v>
      </c>
      <c r="W94">
        <f t="shared" si="29"/>
        <v>0</v>
      </c>
      <c r="X94">
        <f t="shared" si="30"/>
        <v>0</v>
      </c>
      <c r="AF94">
        <f t="shared" si="38"/>
        <v>0</v>
      </c>
      <c r="AH94">
        <f t="shared" si="39"/>
        <v>0</v>
      </c>
      <c r="AK94">
        <f t="shared" si="40"/>
        <v>0</v>
      </c>
      <c r="AU94">
        <f t="shared" si="31"/>
        <v>0</v>
      </c>
      <c r="AV94">
        <f t="shared" si="32"/>
        <v>0</v>
      </c>
      <c r="AW94" s="54">
        <f t="shared" si="41"/>
        <v>0</v>
      </c>
      <c r="AX94">
        <f t="shared" si="33"/>
        <v>0</v>
      </c>
      <c r="BG94">
        <f t="shared" si="34"/>
        <v>0</v>
      </c>
      <c r="BH94" s="11">
        <f t="shared" si="35"/>
        <v>0</v>
      </c>
    </row>
    <row r="95" spans="6:60" x14ac:dyDescent="0.2">
      <c r="F95">
        <f t="shared" si="23"/>
        <v>0</v>
      </c>
      <c r="G95">
        <f t="shared" si="24"/>
        <v>0</v>
      </c>
      <c r="H95">
        <f t="shared" si="25"/>
        <v>0</v>
      </c>
      <c r="I95" s="54">
        <f t="shared" si="36"/>
        <v>0</v>
      </c>
      <c r="K95">
        <f t="shared" si="26"/>
        <v>0</v>
      </c>
      <c r="L95">
        <f t="shared" si="37"/>
        <v>0</v>
      </c>
      <c r="M95" s="2">
        <f t="shared" si="27"/>
        <v>0</v>
      </c>
      <c r="T95">
        <f t="shared" si="28"/>
        <v>0</v>
      </c>
      <c r="W95">
        <f t="shared" si="29"/>
        <v>0</v>
      </c>
      <c r="X95">
        <f t="shared" si="30"/>
        <v>0</v>
      </c>
      <c r="AF95">
        <f t="shared" si="38"/>
        <v>0</v>
      </c>
      <c r="AH95">
        <f t="shared" si="39"/>
        <v>0</v>
      </c>
      <c r="AK95">
        <f t="shared" si="40"/>
        <v>0</v>
      </c>
      <c r="AU95">
        <f t="shared" si="31"/>
        <v>0</v>
      </c>
      <c r="AV95">
        <f t="shared" si="32"/>
        <v>0</v>
      </c>
      <c r="AW95" s="54">
        <f t="shared" si="41"/>
        <v>0</v>
      </c>
      <c r="AX95">
        <f t="shared" si="33"/>
        <v>0</v>
      </c>
      <c r="BG95">
        <f t="shared" si="34"/>
        <v>0</v>
      </c>
      <c r="BH95" s="11">
        <f t="shared" si="35"/>
        <v>0</v>
      </c>
    </row>
    <row r="96" spans="6:60" x14ac:dyDescent="0.2">
      <c r="F96">
        <f t="shared" si="23"/>
        <v>0</v>
      </c>
      <c r="G96">
        <f t="shared" si="24"/>
        <v>0</v>
      </c>
      <c r="H96">
        <f t="shared" si="25"/>
        <v>0</v>
      </c>
      <c r="I96" s="54">
        <f t="shared" si="36"/>
        <v>0</v>
      </c>
      <c r="K96">
        <f t="shared" si="26"/>
        <v>0</v>
      </c>
      <c r="L96">
        <f t="shared" si="37"/>
        <v>0</v>
      </c>
      <c r="M96" s="2">
        <f t="shared" si="27"/>
        <v>0</v>
      </c>
      <c r="T96">
        <f t="shared" si="28"/>
        <v>0</v>
      </c>
      <c r="W96">
        <f t="shared" si="29"/>
        <v>0</v>
      </c>
      <c r="X96">
        <f t="shared" si="30"/>
        <v>0</v>
      </c>
      <c r="AF96">
        <f t="shared" si="38"/>
        <v>0</v>
      </c>
      <c r="AH96">
        <f t="shared" si="39"/>
        <v>0</v>
      </c>
      <c r="AK96">
        <f t="shared" si="40"/>
        <v>0</v>
      </c>
      <c r="AU96">
        <f t="shared" si="31"/>
        <v>0</v>
      </c>
      <c r="AV96">
        <f t="shared" si="32"/>
        <v>0</v>
      </c>
      <c r="AW96" s="54">
        <f t="shared" si="41"/>
        <v>0</v>
      </c>
      <c r="AX96">
        <f t="shared" si="33"/>
        <v>0</v>
      </c>
      <c r="BG96">
        <f t="shared" si="34"/>
        <v>0</v>
      </c>
      <c r="BH96" s="11">
        <f t="shared" si="35"/>
        <v>0</v>
      </c>
    </row>
    <row r="97" spans="6:60" x14ac:dyDescent="0.2">
      <c r="F97">
        <f t="shared" si="23"/>
        <v>0</v>
      </c>
      <c r="G97">
        <f t="shared" si="24"/>
        <v>0</v>
      </c>
      <c r="H97">
        <f t="shared" si="25"/>
        <v>0</v>
      </c>
      <c r="I97" s="54">
        <f t="shared" si="36"/>
        <v>0</v>
      </c>
      <c r="K97">
        <f t="shared" si="26"/>
        <v>0</v>
      </c>
      <c r="L97">
        <f t="shared" si="37"/>
        <v>0</v>
      </c>
      <c r="M97" s="2">
        <f t="shared" si="27"/>
        <v>0</v>
      </c>
      <c r="T97">
        <f t="shared" si="28"/>
        <v>0</v>
      </c>
      <c r="W97">
        <f t="shared" si="29"/>
        <v>0</v>
      </c>
      <c r="X97">
        <f t="shared" si="30"/>
        <v>0</v>
      </c>
      <c r="AF97">
        <f t="shared" si="38"/>
        <v>0</v>
      </c>
      <c r="AH97">
        <f t="shared" si="39"/>
        <v>0</v>
      </c>
      <c r="AK97">
        <f t="shared" si="40"/>
        <v>0</v>
      </c>
      <c r="AU97">
        <f t="shared" si="31"/>
        <v>0</v>
      </c>
      <c r="AV97">
        <f t="shared" si="32"/>
        <v>0</v>
      </c>
      <c r="AW97" s="54">
        <f t="shared" si="41"/>
        <v>0</v>
      </c>
      <c r="AX97">
        <f t="shared" si="33"/>
        <v>0</v>
      </c>
      <c r="BG97">
        <f t="shared" si="34"/>
        <v>0</v>
      </c>
      <c r="BH97" s="11">
        <f t="shared" si="35"/>
        <v>0</v>
      </c>
    </row>
    <row r="98" spans="6:60" x14ac:dyDescent="0.2">
      <c r="F98">
        <f t="shared" si="23"/>
        <v>0</v>
      </c>
      <c r="G98">
        <f t="shared" si="24"/>
        <v>0</v>
      </c>
      <c r="H98">
        <f t="shared" si="25"/>
        <v>0</v>
      </c>
      <c r="I98" s="54">
        <f t="shared" si="36"/>
        <v>0</v>
      </c>
      <c r="K98">
        <f t="shared" si="26"/>
        <v>0</v>
      </c>
      <c r="L98">
        <f t="shared" si="37"/>
        <v>0</v>
      </c>
      <c r="M98" s="2">
        <f t="shared" si="27"/>
        <v>0</v>
      </c>
      <c r="T98">
        <f t="shared" si="28"/>
        <v>0</v>
      </c>
      <c r="W98">
        <f t="shared" si="29"/>
        <v>0</v>
      </c>
      <c r="X98">
        <f t="shared" si="30"/>
        <v>0</v>
      </c>
      <c r="AF98">
        <f t="shared" si="38"/>
        <v>0</v>
      </c>
      <c r="AH98">
        <f t="shared" si="39"/>
        <v>0</v>
      </c>
      <c r="AK98">
        <f t="shared" si="40"/>
        <v>0</v>
      </c>
      <c r="AU98">
        <f t="shared" si="31"/>
        <v>0</v>
      </c>
      <c r="AV98">
        <f t="shared" si="32"/>
        <v>0</v>
      </c>
      <c r="AW98" s="54">
        <f t="shared" si="41"/>
        <v>0</v>
      </c>
      <c r="AX98">
        <f t="shared" si="33"/>
        <v>0</v>
      </c>
      <c r="BG98">
        <f t="shared" si="34"/>
        <v>0</v>
      </c>
      <c r="BH98" s="11">
        <f t="shared" si="35"/>
        <v>0</v>
      </c>
    </row>
    <row r="99" spans="6:60" x14ac:dyDescent="0.2">
      <c r="F99">
        <f t="shared" si="23"/>
        <v>0</v>
      </c>
      <c r="G99">
        <f t="shared" si="24"/>
        <v>0</v>
      </c>
      <c r="H99">
        <f t="shared" si="25"/>
        <v>0</v>
      </c>
      <c r="I99" s="54">
        <f t="shared" si="36"/>
        <v>0</v>
      </c>
      <c r="K99">
        <f t="shared" si="26"/>
        <v>0</v>
      </c>
      <c r="L99">
        <f t="shared" si="37"/>
        <v>0</v>
      </c>
      <c r="M99" s="2">
        <f t="shared" si="27"/>
        <v>0</v>
      </c>
      <c r="T99">
        <f t="shared" si="28"/>
        <v>0</v>
      </c>
      <c r="W99">
        <f t="shared" si="29"/>
        <v>0</v>
      </c>
      <c r="X99">
        <f t="shared" si="30"/>
        <v>0</v>
      </c>
      <c r="AF99">
        <f t="shared" si="38"/>
        <v>0</v>
      </c>
      <c r="AH99">
        <f t="shared" si="39"/>
        <v>0</v>
      </c>
      <c r="AK99">
        <f t="shared" si="40"/>
        <v>0</v>
      </c>
      <c r="AU99">
        <f t="shared" si="31"/>
        <v>0</v>
      </c>
      <c r="AV99">
        <f t="shared" si="32"/>
        <v>0</v>
      </c>
      <c r="AW99" s="54">
        <f t="shared" si="41"/>
        <v>0</v>
      </c>
      <c r="AX99">
        <f t="shared" si="33"/>
        <v>0</v>
      </c>
      <c r="BG99">
        <f t="shared" si="34"/>
        <v>0</v>
      </c>
      <c r="BH99" s="11">
        <f t="shared" si="35"/>
        <v>0</v>
      </c>
    </row>
    <row r="100" spans="6:60" x14ac:dyDescent="0.2">
      <c r="F100">
        <f t="shared" si="23"/>
        <v>0</v>
      </c>
      <c r="G100">
        <f t="shared" si="24"/>
        <v>0</v>
      </c>
      <c r="H100">
        <f t="shared" si="25"/>
        <v>0</v>
      </c>
      <c r="I100" s="54">
        <f t="shared" si="36"/>
        <v>0</v>
      </c>
      <c r="K100">
        <f t="shared" si="26"/>
        <v>0</v>
      </c>
      <c r="L100">
        <f t="shared" si="37"/>
        <v>0</v>
      </c>
      <c r="M100" s="2">
        <f t="shared" si="27"/>
        <v>0</v>
      </c>
      <c r="T100">
        <f t="shared" si="28"/>
        <v>0</v>
      </c>
      <c r="W100">
        <f t="shared" si="29"/>
        <v>0</v>
      </c>
      <c r="X100">
        <f t="shared" si="30"/>
        <v>0</v>
      </c>
      <c r="AF100">
        <f t="shared" si="38"/>
        <v>0</v>
      </c>
      <c r="AH100">
        <f t="shared" si="39"/>
        <v>0</v>
      </c>
      <c r="AK100">
        <f t="shared" si="40"/>
        <v>0</v>
      </c>
      <c r="AU100">
        <f t="shared" si="31"/>
        <v>0</v>
      </c>
      <c r="AV100">
        <f t="shared" si="32"/>
        <v>0</v>
      </c>
      <c r="AW100" s="54">
        <f t="shared" si="41"/>
        <v>0</v>
      </c>
      <c r="AX100">
        <f t="shared" si="33"/>
        <v>0</v>
      </c>
      <c r="BG100">
        <f t="shared" si="34"/>
        <v>0</v>
      </c>
      <c r="BH100" s="11">
        <f t="shared" si="35"/>
        <v>0</v>
      </c>
    </row>
    <row r="101" spans="6:60" x14ac:dyDescent="0.2">
      <c r="F101">
        <f t="shared" si="23"/>
        <v>0</v>
      </c>
      <c r="G101">
        <f t="shared" si="24"/>
        <v>0</v>
      </c>
      <c r="H101">
        <f t="shared" si="25"/>
        <v>0</v>
      </c>
      <c r="I101" s="54">
        <f t="shared" si="36"/>
        <v>0</v>
      </c>
      <c r="K101">
        <f t="shared" si="26"/>
        <v>0</v>
      </c>
      <c r="L101">
        <f t="shared" si="37"/>
        <v>0</v>
      </c>
      <c r="M101" s="2">
        <f t="shared" si="27"/>
        <v>0</v>
      </c>
      <c r="T101">
        <f t="shared" si="28"/>
        <v>0</v>
      </c>
      <c r="W101">
        <f t="shared" si="29"/>
        <v>0</v>
      </c>
      <c r="X101">
        <f t="shared" si="30"/>
        <v>0</v>
      </c>
      <c r="AF101">
        <f t="shared" si="38"/>
        <v>0</v>
      </c>
      <c r="AH101">
        <f t="shared" si="39"/>
        <v>0</v>
      </c>
      <c r="AK101">
        <f t="shared" si="40"/>
        <v>0</v>
      </c>
      <c r="AU101">
        <f t="shared" si="31"/>
        <v>0</v>
      </c>
      <c r="AV101">
        <f t="shared" si="32"/>
        <v>0</v>
      </c>
      <c r="AW101" s="54">
        <f t="shared" si="41"/>
        <v>0</v>
      </c>
      <c r="AX101">
        <f t="shared" si="33"/>
        <v>0</v>
      </c>
      <c r="BG101">
        <f t="shared" si="34"/>
        <v>0</v>
      </c>
      <c r="BH101" s="11">
        <f t="shared" si="35"/>
        <v>0</v>
      </c>
    </row>
    <row r="102" spans="6:60" x14ac:dyDescent="0.2">
      <c r="F102">
        <f t="shared" si="23"/>
        <v>0</v>
      </c>
      <c r="G102">
        <f t="shared" si="24"/>
        <v>0</v>
      </c>
      <c r="H102">
        <f t="shared" si="25"/>
        <v>0</v>
      </c>
      <c r="I102" s="54">
        <f t="shared" si="36"/>
        <v>0</v>
      </c>
      <c r="K102">
        <f t="shared" si="26"/>
        <v>0</v>
      </c>
      <c r="L102">
        <f t="shared" si="37"/>
        <v>0</v>
      </c>
      <c r="M102" s="2">
        <f t="shared" si="27"/>
        <v>0</v>
      </c>
      <c r="T102">
        <f t="shared" si="28"/>
        <v>0</v>
      </c>
      <c r="W102">
        <f t="shared" si="29"/>
        <v>0</v>
      </c>
      <c r="X102">
        <f t="shared" si="30"/>
        <v>0</v>
      </c>
      <c r="AF102">
        <f t="shared" si="38"/>
        <v>0</v>
      </c>
      <c r="AH102">
        <f t="shared" si="39"/>
        <v>0</v>
      </c>
      <c r="AK102">
        <f t="shared" si="40"/>
        <v>0</v>
      </c>
      <c r="AU102">
        <f t="shared" si="31"/>
        <v>0</v>
      </c>
      <c r="AV102">
        <f t="shared" si="32"/>
        <v>0</v>
      </c>
      <c r="AW102" s="54">
        <f t="shared" si="41"/>
        <v>0</v>
      </c>
      <c r="AX102">
        <f t="shared" si="33"/>
        <v>0</v>
      </c>
      <c r="BG102">
        <f t="shared" si="34"/>
        <v>0</v>
      </c>
      <c r="BH102" s="11">
        <f t="shared" si="35"/>
        <v>0</v>
      </c>
    </row>
  </sheetData>
  <conditionalFormatting sqref="F4:F102">
    <cfRule type="cellIs" dxfId="2944" priority="114" operator="greaterThanOrEqual">
      <formula>2</formula>
    </cfRule>
    <cfRule type="cellIs" dxfId="2943" priority="115" operator="equal">
      <formula>1</formula>
    </cfRule>
    <cfRule type="cellIs" dxfId="2942" priority="126" operator="equal">
      <formula>0</formula>
    </cfRule>
  </conditionalFormatting>
  <conditionalFormatting sqref="G4:G102">
    <cfRule type="cellIs" dxfId="2941" priority="111" operator="greaterThan">
      <formula>20</formula>
    </cfRule>
    <cfRule type="cellIs" dxfId="2940" priority="112" operator="between">
      <formula>16</formula>
      <formula>20</formula>
    </cfRule>
    <cfRule type="cellIs" dxfId="2939" priority="113" operator="between">
      <formula>5</formula>
      <formula>15</formula>
    </cfRule>
    <cfRule type="cellIs" dxfId="2938" priority="125" operator="lessThan">
      <formula>5</formula>
    </cfRule>
  </conditionalFormatting>
  <conditionalFormatting sqref="U4 U34:U102">
    <cfRule type="cellIs" dxfId="2937" priority="123" operator="equal">
      <formula>1</formula>
    </cfRule>
    <cfRule type="cellIs" dxfId="2936" priority="124" operator="equal">
      <formula>0</formula>
    </cfRule>
  </conditionalFormatting>
  <conditionalFormatting sqref="AU4:AU102">
    <cfRule type="colorScale" priority="121">
      <colorScale>
        <cfvo type="num" val="0"/>
        <cfvo type="num" val="65"/>
        <cfvo type="num" val="100"/>
        <color rgb="FFFFCCCC"/>
        <color rgb="FFFFEB84"/>
        <color theme="9" tint="0.39997558519241921"/>
      </colorScale>
    </cfRule>
  </conditionalFormatting>
  <conditionalFormatting sqref="AV4:AX102">
    <cfRule type="colorScale" priority="120">
      <colorScale>
        <cfvo type="num" val="0"/>
        <cfvo type="num" val="8"/>
        <cfvo type="num" val="15"/>
        <color theme="9" tint="0.39997558519241921"/>
        <color rgb="FFFFEB84"/>
        <color rgb="FFFFCCCC"/>
      </colorScale>
    </cfRule>
  </conditionalFormatting>
  <conditionalFormatting sqref="AU2">
    <cfRule type="colorScale" priority="119">
      <colorScale>
        <cfvo type="num" val="0"/>
        <cfvo type="num" val="65"/>
        <cfvo type="num" val="100"/>
        <color rgb="FFFFCCCC"/>
        <color rgb="FFFFEB84"/>
        <color theme="9" tint="0.39997558519241921"/>
      </colorScale>
    </cfRule>
  </conditionalFormatting>
  <conditionalFormatting sqref="AV2">
    <cfRule type="colorScale" priority="118">
      <colorScale>
        <cfvo type="num" val="0"/>
        <cfvo type="num" val="8"/>
        <cfvo type="num" val="13"/>
        <color theme="9" tint="0.39997558519241921"/>
        <color rgb="FFFFEB84"/>
        <color rgb="FFFFCCCC"/>
      </colorScale>
    </cfRule>
  </conditionalFormatting>
  <conditionalFormatting sqref="AW2">
    <cfRule type="colorScale" priority="117">
      <colorScale>
        <cfvo type="num" val="0"/>
        <cfvo type="num" val="8"/>
        <cfvo type="num" val="13"/>
        <color theme="9" tint="0.39997558519241921"/>
        <color rgb="FFFFEB84"/>
        <color rgb="FFFFCCCC"/>
      </colorScale>
    </cfRule>
  </conditionalFormatting>
  <conditionalFormatting sqref="AX2">
    <cfRule type="colorScale" priority="116">
      <colorScale>
        <cfvo type="num" val="0"/>
        <cfvo type="num" val="8"/>
        <cfvo type="num" val="13"/>
        <color theme="9" tint="0.39997558519241921"/>
        <color rgb="FFFFEB84"/>
        <color rgb="FFFFCCCC"/>
      </colorScale>
    </cfRule>
  </conditionalFormatting>
  <conditionalFormatting sqref="N34:N102">
    <cfRule type="cellIs" dxfId="2935" priority="109" operator="equal">
      <formula>1</formula>
    </cfRule>
    <cfRule type="cellIs" dxfId="2934" priority="110" operator="notEqual">
      <formula>1</formula>
    </cfRule>
  </conditionalFormatting>
  <conditionalFormatting sqref="L2:M2 O2:AE2 AG2:AT2 AY2:BA2">
    <cfRule type="colorScale" priority="106">
      <colorScale>
        <cfvo type="num" val="0"/>
        <cfvo type="num" val="50"/>
        <cfvo type="num" val="100"/>
        <color rgb="FFFFCCCC"/>
        <color rgb="FFFFEB84"/>
        <color theme="9" tint="0.39997558519241921"/>
      </colorScale>
    </cfRule>
  </conditionalFormatting>
  <conditionalFormatting sqref="BM2">
    <cfRule type="colorScale" priority="105">
      <colorScale>
        <cfvo type="num" val="0"/>
        <cfvo type="num" val="50"/>
        <cfvo type="num" val="100"/>
        <color rgb="FFFFCCCC"/>
        <color rgb="FFFFEB84"/>
        <color theme="9" tint="0.39997558519241921"/>
      </colorScale>
    </cfRule>
  </conditionalFormatting>
  <conditionalFormatting sqref="BG34:BG102">
    <cfRule type="cellIs" dxfId="2933" priority="103" operator="greaterThanOrEqual">
      <formula>208</formula>
    </cfRule>
    <cfRule type="cellIs" dxfId="2932" priority="104" operator="lessThan">
      <formula>208</formula>
    </cfRule>
  </conditionalFormatting>
  <conditionalFormatting sqref="BG2">
    <cfRule type="cellIs" dxfId="2931" priority="101" operator="greaterThanOrEqual">
      <formula>208</formula>
    </cfRule>
    <cfRule type="cellIs" dxfId="2930" priority="102" operator="lessThan">
      <formula>208</formula>
    </cfRule>
  </conditionalFormatting>
  <conditionalFormatting sqref="BB2 BC4:BF4 BB4:BB102 BC6:BF102">
    <cfRule type="cellIs" dxfId="2929" priority="98" operator="greaterThanOrEqual">
      <formula>9</formula>
    </cfRule>
    <cfRule type="cellIs" dxfId="2928" priority="99" operator="between">
      <formula>7</formula>
      <formula>9</formula>
    </cfRule>
    <cfRule type="cellIs" dxfId="2927" priority="100" operator="lessThan">
      <formula>7</formula>
    </cfRule>
  </conditionalFormatting>
  <conditionalFormatting sqref="BC4">
    <cfRule type="colorScale" priority="97">
      <colorScale>
        <cfvo type="num" val="0"/>
        <cfvo type="percentile" val="8"/>
        <cfvo type="num" val="15"/>
        <color theme="9" tint="0.39997558519241921"/>
        <color rgb="FFFFEB84"/>
        <color rgb="FFFFCCCC"/>
      </colorScale>
    </cfRule>
  </conditionalFormatting>
  <conditionalFormatting sqref="BD4">
    <cfRule type="colorScale" priority="96">
      <colorScale>
        <cfvo type="num" val="0"/>
        <cfvo type="percentile" val="8"/>
        <cfvo type="num" val="15"/>
        <color theme="9" tint="0.39997558519241921"/>
        <color rgb="FFFFEB84"/>
        <color rgb="FFFFCCCC"/>
      </colorScale>
    </cfRule>
  </conditionalFormatting>
  <conditionalFormatting sqref="BE4">
    <cfRule type="colorScale" priority="95">
      <colorScale>
        <cfvo type="num" val="0"/>
        <cfvo type="percentile" val="8"/>
        <cfvo type="num" val="15"/>
        <color theme="9" tint="0.39997558519241921"/>
        <color rgb="FFFFEB84"/>
        <color rgb="FFFFCCCC"/>
      </colorScale>
    </cfRule>
  </conditionalFormatting>
  <conditionalFormatting sqref="BF4">
    <cfRule type="colorScale" priority="94">
      <colorScale>
        <cfvo type="num" val="0"/>
        <cfvo type="percentile" val="8"/>
        <cfvo type="num" val="15"/>
        <color theme="9" tint="0.39997558519241921"/>
        <color rgb="FFFFEB84"/>
        <color rgb="FFFFCCCC"/>
      </colorScale>
    </cfRule>
  </conditionalFormatting>
  <conditionalFormatting sqref="BC2:BF2">
    <cfRule type="cellIs" dxfId="2926" priority="91" operator="greaterThanOrEqual">
      <formula>9</formula>
    </cfRule>
    <cfRule type="cellIs" dxfId="2925" priority="92" operator="between">
      <formula>7</formula>
      <formula>9</formula>
    </cfRule>
    <cfRule type="cellIs" dxfId="2924" priority="93" operator="lessThan">
      <formula>7</formula>
    </cfRule>
  </conditionalFormatting>
  <conditionalFormatting sqref="BC5:BF5">
    <cfRule type="cellIs" dxfId="2923" priority="88" operator="greaterThanOrEqual">
      <formula>9</formula>
    </cfRule>
    <cfRule type="cellIs" dxfId="2922" priority="89" operator="between">
      <formula>7</formula>
      <formula>9</formula>
    </cfRule>
    <cfRule type="cellIs" dxfId="2921" priority="90" operator="lessThan">
      <formula>7</formula>
    </cfRule>
  </conditionalFormatting>
  <conditionalFormatting sqref="BG4:BG33">
    <cfRule type="cellIs" dxfId="2920" priority="49" operator="greaterThanOrEqual">
      <formula>208</formula>
    </cfRule>
    <cfRule type="cellIs" dxfId="2919" priority="50" operator="lessThan">
      <formula>208</formula>
    </cfRule>
  </conditionalFormatting>
  <conditionalFormatting sqref="AF4:AF102">
    <cfRule type="cellIs" dxfId="2918" priority="47" operator="equal">
      <formula>0</formula>
    </cfRule>
  </conditionalFormatting>
  <conditionalFormatting sqref="D4:E102 AY34:BA102 O34:AE102 AG34:AT102 O4:U28 W4:AB4 W5:X28 O29:X33 Z33:AC33 Z5:AB32 AD4:AE4 AE4:AE33 AH5:AI5 AG4:AI4 AH6:AH33 AJ33:AL33 AK4:AN4 AK5:AL32 AN5:AN22 AN26:AN33 AP4:AR4 AQ4:AQ33 AQ33:AS33 AQ5:AR32 AT4">
    <cfRule type="cellIs" dxfId="2917" priority="65" operator="equal">
      <formula>1</formula>
    </cfRule>
    <cfRule type="cellIs" dxfId="2916" priority="66" operator="equal">
      <formula>0</formula>
    </cfRule>
  </conditionalFormatting>
  <conditionalFormatting sqref="N4:N102">
    <cfRule type="cellIs" dxfId="2915" priority="63" operator="equal">
      <formula>1</formula>
    </cfRule>
    <cfRule type="cellIs" dxfId="2914" priority="64" operator="notEqual">
      <formula>1</formula>
    </cfRule>
  </conditionalFormatting>
  <conditionalFormatting sqref="N2">
    <cfRule type="colorScale" priority="41">
      <colorScale>
        <cfvo type="num" val="0"/>
        <cfvo type="num" val="0.5"/>
        <cfvo type="num" val="1"/>
        <color rgb="FFFFCCCC"/>
        <color rgb="FFFFEB84"/>
        <color theme="9" tint="0.39997558519241921"/>
      </colorScale>
    </cfRule>
  </conditionalFormatting>
  <conditionalFormatting sqref="AN23:AN25">
    <cfRule type="cellIs" dxfId="2913" priority="40" operator="equal">
      <formula>1</formula>
    </cfRule>
  </conditionalFormatting>
  <conditionalFormatting sqref="AN23:AN25">
    <cfRule type="cellIs" dxfId="2912" priority="39" operator="equal">
      <formula>0</formula>
    </cfRule>
  </conditionalFormatting>
  <conditionalFormatting sqref="V4:V28">
    <cfRule type="cellIs" dxfId="2911" priority="38" operator="equal">
      <formula>0</formula>
    </cfRule>
  </conditionalFormatting>
  <conditionalFormatting sqref="V4:V28">
    <cfRule type="cellIs" dxfId="2910" priority="37" operator="equal">
      <formula>1</formula>
    </cfRule>
  </conditionalFormatting>
  <conditionalFormatting sqref="Y5:Y33">
    <cfRule type="cellIs" dxfId="2909" priority="35" operator="equal">
      <formula>1</formula>
    </cfRule>
    <cfRule type="cellIs" dxfId="2908" priority="36" operator="equal">
      <formula>0</formula>
    </cfRule>
  </conditionalFormatting>
  <conditionalFormatting sqref="AC4:AC32">
    <cfRule type="cellIs" dxfId="2907" priority="33" operator="equal">
      <formula>1</formula>
    </cfRule>
    <cfRule type="cellIs" dxfId="2906" priority="34" operator="equal">
      <formula>0</formula>
    </cfRule>
  </conditionalFormatting>
  <conditionalFormatting sqref="AD5:AD33">
    <cfRule type="cellIs" dxfId="2905" priority="31" operator="equal">
      <formula>1</formula>
    </cfRule>
    <cfRule type="cellIs" dxfId="2904" priority="32" operator="equal">
      <formula>0</formula>
    </cfRule>
  </conditionalFormatting>
  <conditionalFormatting sqref="AG5:AG33">
    <cfRule type="cellIs" dxfId="2903" priority="29" operator="equal">
      <formula>1</formula>
    </cfRule>
    <cfRule type="cellIs" dxfId="2902" priority="30" operator="equal">
      <formula>0</formula>
    </cfRule>
  </conditionalFormatting>
  <conditionalFormatting sqref="AI6:AI33">
    <cfRule type="cellIs" dxfId="2901" priority="27" operator="equal">
      <formula>1</formula>
    </cfRule>
    <cfRule type="cellIs" dxfId="2900" priority="28" operator="equal">
      <formula>0</formula>
    </cfRule>
  </conditionalFormatting>
  <conditionalFormatting sqref="AJ4:AJ32">
    <cfRule type="cellIs" dxfId="2899" priority="25" operator="equal">
      <formula>1</formula>
    </cfRule>
    <cfRule type="cellIs" dxfId="2898" priority="26" operator="equal">
      <formula>0</formula>
    </cfRule>
  </conditionalFormatting>
  <conditionalFormatting sqref="AM5:AM33">
    <cfRule type="cellIs" dxfId="2897" priority="23" operator="equal">
      <formula>1</formula>
    </cfRule>
    <cfRule type="cellIs" dxfId="2896" priority="24" operator="equal">
      <formula>0</formula>
    </cfRule>
  </conditionalFormatting>
  <conditionalFormatting sqref="AP5:AP33">
    <cfRule type="cellIs" dxfId="2895" priority="19" operator="equal">
      <formula>1</formula>
    </cfRule>
    <cfRule type="cellIs" dxfId="2894" priority="20" operator="equal">
      <formula>0</formula>
    </cfRule>
  </conditionalFormatting>
  <conditionalFormatting sqref="AS4:AS32">
    <cfRule type="cellIs" dxfId="2893" priority="17" operator="equal">
      <formula>1</formula>
    </cfRule>
    <cfRule type="cellIs" dxfId="2892" priority="18" operator="equal">
      <formula>0</formula>
    </cfRule>
  </conditionalFormatting>
  <conditionalFormatting sqref="AZ33">
    <cfRule type="cellIs" dxfId="2891" priority="15" operator="equal">
      <formula>1</formula>
    </cfRule>
    <cfRule type="cellIs" dxfId="2890" priority="16" operator="equal">
      <formula>0</formula>
    </cfRule>
  </conditionalFormatting>
  <conditionalFormatting sqref="AZ4:AZ32">
    <cfRule type="cellIs" dxfId="2889" priority="13" operator="equal">
      <formula>1</formula>
    </cfRule>
    <cfRule type="cellIs" dxfId="2888" priority="14" operator="equal">
      <formula>0</formula>
    </cfRule>
  </conditionalFormatting>
  <conditionalFormatting sqref="BA33">
    <cfRule type="cellIs" dxfId="2887" priority="11" operator="equal">
      <formula>1</formula>
    </cfRule>
    <cfRule type="cellIs" dxfId="2886" priority="12" operator="equal">
      <formula>0</formula>
    </cfRule>
  </conditionalFormatting>
  <conditionalFormatting sqref="BA4:BA32">
    <cfRule type="cellIs" dxfId="2885" priority="9" operator="equal">
      <formula>1</formula>
    </cfRule>
    <cfRule type="cellIs" dxfId="2884" priority="10" operator="equal">
      <formula>0</formula>
    </cfRule>
  </conditionalFormatting>
  <conditionalFormatting sqref="AT5:AT33">
    <cfRule type="cellIs" dxfId="2883" priority="7" operator="equal">
      <formula>1</formula>
    </cfRule>
    <cfRule type="cellIs" dxfId="2882" priority="8" operator="equal">
      <formula>0</formula>
    </cfRule>
  </conditionalFormatting>
  <conditionalFormatting sqref="AY4:AY33">
    <cfRule type="cellIs" dxfId="2881" priority="6" operator="equal">
      <formula>0</formula>
    </cfRule>
  </conditionalFormatting>
  <conditionalFormatting sqref="AY4:AY33">
    <cfRule type="cellIs" dxfId="2880" priority="5" operator="equal">
      <formula>1</formula>
    </cfRule>
  </conditionalFormatting>
  <conditionalFormatting sqref="AO4">
    <cfRule type="cellIs" dxfId="2879" priority="3" operator="equal">
      <formula>1</formula>
    </cfRule>
    <cfRule type="cellIs" dxfId="2878" priority="4" operator="equal">
      <formula>0</formula>
    </cfRule>
  </conditionalFormatting>
  <conditionalFormatting sqref="AO5:AO33">
    <cfRule type="cellIs" dxfId="2877" priority="1" operator="equal">
      <formula>1</formula>
    </cfRule>
    <cfRule type="cellIs" dxfId="2876" priority="2" operator="equal">
      <formula>0</formula>
    </cfRule>
  </conditionalFormatting>
  <dataValidations count="2">
    <dataValidation type="time" operator="greaterThanOrEqual" allowBlank="1" showInputMessage="1" showErrorMessage="1" sqref="BH2 BH4:BH102" xr:uid="{00000000-0002-0000-1400-000000000000}">
      <formula1>0</formula1>
    </dataValidation>
    <dataValidation type="whole" allowBlank="1" showInputMessage="1" showErrorMessage="1" sqref="AY4:BA102 Y4:AE102 R4:V102 D4:E102 Q34:Q102 O4:P102 AG4:AT102" xr:uid="{00000000-0002-0000-1400-000001000000}">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5AF2-C6CE-254D-9EA5-5FBC51126393}">
  <sheetPr>
    <pageSetUpPr fitToPage="1"/>
  </sheetPr>
  <dimension ref="A1:BO66"/>
  <sheetViews>
    <sheetView topLeftCell="A43" zoomScale="120" zoomScaleNormal="120" workbookViewId="0">
      <pane xSplit="2" topLeftCell="S1" activePane="topRight" state="frozen"/>
      <selection activeCell="BB4" sqref="BB4"/>
      <selection pane="topRight" activeCell="B43" sqref="B1:B1048576"/>
    </sheetView>
  </sheetViews>
  <sheetFormatPr baseColWidth="10" defaultColWidth="9.1640625" defaultRowHeight="15" x14ac:dyDescent="0.2"/>
  <cols>
    <col min="1" max="1" width="5.5" style="54" customWidth="1"/>
    <col min="2" max="2" width="34.1640625" style="247" customWidth="1"/>
    <col min="3" max="3" width="18.1640625" style="3" bestFit="1" customWidth="1"/>
    <col min="4" max="4" width="3.6640625" style="54" bestFit="1" customWidth="1"/>
    <col min="5" max="5" width="4" style="54" bestFit="1" customWidth="1"/>
    <col min="6" max="6" width="3.5" style="54" customWidth="1"/>
    <col min="7" max="7" width="5.5" style="54" customWidth="1"/>
    <col min="8" max="8" width="3.6640625" style="54" customWidth="1"/>
    <col min="9" max="9" width="4.5" style="54" customWidth="1"/>
    <col min="10" max="10" width="5.33203125" style="54" customWidth="1"/>
    <col min="11" max="11" width="4.1640625" style="54" customWidth="1"/>
    <col min="12" max="12" width="5.33203125" style="54" customWidth="1"/>
    <col min="13" max="13" width="3.6640625" style="54" customWidth="1"/>
    <col min="14" max="18" width="3.6640625" style="54" bestFit="1" customWidth="1"/>
    <col min="19" max="19" width="4.33203125" style="54" bestFit="1" customWidth="1"/>
    <col min="20" max="21" width="3.6640625" style="54" bestFit="1" customWidth="1"/>
    <col min="22" max="22" width="4" style="54" bestFit="1" customWidth="1"/>
    <col min="23" max="23" width="3.6640625" style="54" bestFit="1" customWidth="1"/>
    <col min="24" max="24" width="4.33203125" style="54" bestFit="1" customWidth="1"/>
    <col min="25" max="27" width="3.6640625" style="54" bestFit="1" customWidth="1"/>
    <col min="28" max="30" width="4.33203125" style="54" bestFit="1" customWidth="1"/>
    <col min="31" max="37" width="3.6640625" style="54" bestFit="1" customWidth="1"/>
    <col min="38" max="38" width="4.33203125" style="54" bestFit="1" customWidth="1"/>
    <col min="39" max="51" width="3.6640625" style="54" customWidth="1"/>
    <col min="52" max="53" width="4.33203125" style="54" bestFit="1" customWidth="1"/>
    <col min="54" max="55" width="3.6640625" style="54" bestFit="1" customWidth="1"/>
    <col min="56" max="57" width="3.6640625" style="54" customWidth="1"/>
    <col min="58" max="58" width="3.6640625" style="54" bestFit="1" customWidth="1"/>
    <col min="59" max="59" width="5.33203125" style="54" customWidth="1"/>
    <col min="60" max="60" width="8.33203125" style="54" customWidth="1"/>
    <col min="61" max="61" width="7.1640625" style="54" bestFit="1" customWidth="1"/>
    <col min="62" max="65" width="3.6640625" style="54" customWidth="1"/>
    <col min="66" max="66" width="3.6640625" style="54" bestFit="1" customWidth="1"/>
    <col min="67" max="16384" width="9.1640625" style="54"/>
  </cols>
  <sheetData>
    <row r="1" spans="1:67" s="9" customFormat="1" ht="140.25" customHeight="1" x14ac:dyDescent="0.2">
      <c r="B1" s="245"/>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c r="BO1" s="8"/>
    </row>
    <row r="2" spans="1:67" s="9" customFormat="1" x14ac:dyDescent="0.2">
      <c r="B2" s="13" t="s">
        <v>103</v>
      </c>
      <c r="C2" s="9">
        <f>COUNTA(A4:A66)</f>
        <v>63</v>
      </c>
      <c r="D2" s="9">
        <f>SUM(F4:F66)</f>
        <v>90</v>
      </c>
      <c r="E2" s="9">
        <f>SUM(G4:G66)</f>
        <v>1373</v>
      </c>
      <c r="F2" s="9">
        <f>IF(D2=0,0,E2/D2)</f>
        <v>15.255555555555556</v>
      </c>
      <c r="G2" s="9">
        <f>SUM(I4:I66)</f>
        <v>7019</v>
      </c>
      <c r="H2" s="9">
        <f>SUM(J4:J66)</f>
        <v>2264</v>
      </c>
      <c r="I2" s="9">
        <f>IF(E2=0,0,H2/E2)</f>
        <v>1.6489439184268027</v>
      </c>
      <c r="J2" s="9">
        <f>SUM(L4:L66)</f>
        <v>6778</v>
      </c>
      <c r="K2" s="9">
        <f>IF(E2=0,0,J2/E2)</f>
        <v>4.9366351056081577</v>
      </c>
      <c r="L2" s="9">
        <f>IF($C$2=0,0,COUNTIF(D4:D66,1)/$C$2*100)</f>
        <v>100</v>
      </c>
      <c r="M2" s="9">
        <f>IF($C$2=0,0,COUNTIF(E4:E66,1)/$C$2*100)</f>
        <v>100</v>
      </c>
      <c r="N2" s="16">
        <f>IF($C$2=0,0,SUM(N4:N66)/$C$2*100)</f>
        <v>68.253968253968253</v>
      </c>
      <c r="O2" s="9">
        <f t="shared" ref="O2:U2" si="0">IF($C$2=0,0,COUNTIF(O4:O66,1)/$C$2*100)</f>
        <v>93.650793650793645</v>
      </c>
      <c r="P2" s="9">
        <f t="shared" si="0"/>
        <v>68.253968253968253</v>
      </c>
      <c r="Q2" s="9">
        <f t="shared" si="0"/>
        <v>85.714285714285708</v>
      </c>
      <c r="R2" s="9">
        <f t="shared" si="0"/>
        <v>100</v>
      </c>
      <c r="S2" s="9">
        <f t="shared" si="0"/>
        <v>100</v>
      </c>
      <c r="T2" s="9">
        <f t="shared" si="0"/>
        <v>85.714285714285708</v>
      </c>
      <c r="U2" s="9">
        <f t="shared" si="0"/>
        <v>100</v>
      </c>
      <c r="V2" s="9">
        <f>IF(COUNTIF(U4:U66,0)=0,100,(COUNTIFS(V4:V66,1,U4:U66,0)/COUNTIF(U4:U66,0))*100)</f>
        <v>100</v>
      </c>
      <c r="W2" s="9">
        <f t="shared" ref="W2:AE2" si="1">IF($C$2=0,0,COUNTIF(W4:W66,1)/$C$2*100)</f>
        <v>58.730158730158735</v>
      </c>
      <c r="X2" s="9">
        <f t="shared" si="1"/>
        <v>100</v>
      </c>
      <c r="Y2" s="9">
        <f t="shared" si="1"/>
        <v>63.492063492063487</v>
      </c>
      <c r="Z2" s="9">
        <f t="shared" si="1"/>
        <v>100</v>
      </c>
      <c r="AA2" s="9">
        <f t="shared" si="1"/>
        <v>96.825396825396822</v>
      </c>
      <c r="AB2" s="9">
        <f t="shared" si="1"/>
        <v>100</v>
      </c>
      <c r="AC2" s="9">
        <f t="shared" si="1"/>
        <v>100</v>
      </c>
      <c r="AD2" s="9">
        <f t="shared" si="1"/>
        <v>90.476190476190482</v>
      </c>
      <c r="AE2" s="9">
        <f t="shared" si="1"/>
        <v>100</v>
      </c>
      <c r="AF2" s="9">
        <f>SUM(AF4:AF66)</f>
        <v>208</v>
      </c>
      <c r="AG2" s="9">
        <f t="shared" ref="AG2:AT2" si="2">IF($C$2=0,0,COUNTIF(AG4:AG66,1)/$C$2*100)</f>
        <v>90.476190476190482</v>
      </c>
      <c r="AH2" s="9">
        <f t="shared" si="2"/>
        <v>88.888888888888886</v>
      </c>
      <c r="AI2" s="9">
        <f t="shared" si="2"/>
        <v>55.555555555555557</v>
      </c>
      <c r="AJ2" s="9">
        <f t="shared" si="2"/>
        <v>98.412698412698404</v>
      </c>
      <c r="AK2" s="9">
        <f t="shared" si="2"/>
        <v>77.777777777777786</v>
      </c>
      <c r="AL2" s="9">
        <f t="shared" si="2"/>
        <v>95.238095238095227</v>
      </c>
      <c r="AM2" s="9">
        <f t="shared" si="2"/>
        <v>93.650793650793645</v>
      </c>
      <c r="AN2" s="9">
        <f t="shared" si="2"/>
        <v>100</v>
      </c>
      <c r="AO2" s="9">
        <f t="shared" si="2"/>
        <v>88.888888888888886</v>
      </c>
      <c r="AP2" s="9">
        <f t="shared" si="2"/>
        <v>100</v>
      </c>
      <c r="AQ2" s="9">
        <f t="shared" si="2"/>
        <v>100</v>
      </c>
      <c r="AR2" s="9">
        <f t="shared" si="2"/>
        <v>100</v>
      </c>
      <c r="AS2" s="9">
        <f t="shared" si="2"/>
        <v>88.888888888888886</v>
      </c>
      <c r="AT2" s="9">
        <f t="shared" si="2"/>
        <v>100</v>
      </c>
      <c r="AU2" s="54">
        <f>IF(E2=0,0,(206.835-(84.6*(I2))-(1.015*(F2))))</f>
        <v>51.84995561220363</v>
      </c>
      <c r="AV2" s="54">
        <f>IF(E2=0,0,(0.39*F2)+(11.8*I2)-15.59)</f>
        <v>9.8172049041029403</v>
      </c>
      <c r="AW2" s="54">
        <f>IF(E2=0,0,((0.0588*K2*100)-(0.296*(D2/E2)*100)-15.8))</f>
        <v>11.287137654770575</v>
      </c>
      <c r="AX2" s="54">
        <f>IF(G2=0,0,(4.71*K2)+(0.5*F2)-21.43)</f>
        <v>9.4493291251922003</v>
      </c>
      <c r="AY2" s="9">
        <f>IF($C$2=0,0,COUNTIF(AY4:AY66,1)/$C$2*100)</f>
        <v>49.206349206349202</v>
      </c>
      <c r="AZ2" s="9">
        <f>IF($C$2=0,0,COUNTIF(AZ4:AZ66,1)/$C$2*100)</f>
        <v>100</v>
      </c>
      <c r="BA2" s="9">
        <f>IF($C$2=0,0,COUNTIF(BA4:BA66,1)/$C$2*100)</f>
        <v>100</v>
      </c>
      <c r="BG2" s="54">
        <f>IF(E2=0,0,AF2/E2*1000)</f>
        <v>151.49308084486526</v>
      </c>
      <c r="BH2" s="11">
        <f>E2/200/24/60</f>
        <v>4.767361111111112E-3</v>
      </c>
      <c r="BI2" s="11">
        <f>IF($C$2=0,0,BH2/$C$2)</f>
        <v>7.5672398589065267E-5</v>
      </c>
      <c r="BJ2" s="9">
        <f>IF($C$2=0,0,D2/$C$2)</f>
        <v>1.4285714285714286</v>
      </c>
      <c r="BK2" s="9">
        <f>IF($C$2=0,0,E2/$C$2)</f>
        <v>21.793650793650794</v>
      </c>
      <c r="BL2" s="9">
        <f>IF($C$2=0,0,AF2/$C$2)</f>
        <v>3.3015873015873014</v>
      </c>
      <c r="BM2" s="9">
        <f>(0.5*W2)+(0.5*X2)</f>
        <v>79.365079365079367</v>
      </c>
      <c r="BN2" s="9">
        <f>IF(C2=0,0,J2/G2*100)</f>
        <v>96.566462459039741</v>
      </c>
    </row>
    <row r="3" spans="1:67" s="5" customFormat="1" ht="201" customHeight="1" x14ac:dyDescent="0.2">
      <c r="A3" s="5" t="s">
        <v>0</v>
      </c>
      <c r="B3" s="246"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I3" s="8" t="s">
        <v>296</v>
      </c>
      <c r="BO3" s="12"/>
    </row>
    <row r="4" spans="1:67" ht="96" x14ac:dyDescent="0.2">
      <c r="A4" s="54">
        <v>1</v>
      </c>
      <c r="B4" s="19" t="s">
        <v>1668</v>
      </c>
      <c r="C4" s="3" t="s">
        <v>313</v>
      </c>
      <c r="D4" s="54">
        <v>1</v>
      </c>
      <c r="E4" s="54">
        <v>1</v>
      </c>
      <c r="F4" s="54">
        <f t="shared" ref="F4:F66" si="3">IF(B4="",0,(LEN(B4)-LEN(SUBSTITUTE(B4,". ","."))+1))</f>
        <v>3</v>
      </c>
      <c r="G4" s="54">
        <f t="shared" ref="G4:G66" si="4">IF(B4="",0,LEN(B4)-LEN(SUBSTITUTE(B4," ",""))+1)</f>
        <v>31</v>
      </c>
      <c r="H4" s="54">
        <f t="shared" ref="H4:H66" si="5">IF(F4=0,0,G4/F4)</f>
        <v>10.333333333333334</v>
      </c>
      <c r="I4" s="54">
        <f t="shared" ref="I4:I66" si="6">LEN(SUBSTITUTE(B4," ",""))</f>
        <v>177</v>
      </c>
      <c r="J4" s="54">
        <v>61</v>
      </c>
      <c r="K4" s="54">
        <f t="shared" ref="K4:K66" si="7">IF(G4=0,0,J4/G4)</f>
        <v>1.967741935483871</v>
      </c>
      <c r="L4" s="54">
        <f t="shared" ref="L4:L66" si="8">LEN(SUBSTITUTE(SUBSTITUTE(SUBSTITUTE(SUBSTITUTE(SUBSTITUTE(SUBSTITUTE(SUBSTITUTE(SUBSTITUTE(SUBSTITUTE(SUBSTITUTE(SUBSTITUTE(SUBSTITUTE(SUBSTITUTE(SUBSTITUTE(SUBSTITUTE(SUBSTITUTE(SUBSTITUTE(SUBSTITUTE(SUBSTITUTE(B4," ",""),".",""),",",""),"?",""),"!",""),";",""),"(",""),")",""),"[",""),"]",""),"-",""),"{",""),"}",""),"/",""),"+",""),"*",""),"_",""),"&amp;",""),"#",""))</f>
        <v>169</v>
      </c>
      <c r="M4" s="54">
        <f t="shared" ref="M4:M66" si="9">IF(G4=0,0,L4/G4)</f>
        <v>5.4516129032258061</v>
      </c>
      <c r="N4" s="54">
        <v>1</v>
      </c>
      <c r="O4" s="54">
        <v>1</v>
      </c>
      <c r="P4" s="54">
        <v>0</v>
      </c>
      <c r="Q4" s="54">
        <v>1</v>
      </c>
      <c r="R4" s="54">
        <v>1</v>
      </c>
      <c r="S4" s="54">
        <v>1</v>
      </c>
      <c r="T4" s="54">
        <f t="shared" ref="T4:T66" si="10">QUOTIENT((Q4+R4+S4),3)</f>
        <v>1</v>
      </c>
      <c r="U4" s="54">
        <v>1</v>
      </c>
      <c r="V4" s="54">
        <v>1</v>
      </c>
      <c r="W4" s="54">
        <f t="shared" ref="W4:W66" si="11">QUOTIENT((P4+T4),2)</f>
        <v>0</v>
      </c>
      <c r="X4" s="54">
        <f t="shared" ref="X4:X66" si="12">IF(U4=1,1,IF(V4=1,1,0))</f>
        <v>1</v>
      </c>
      <c r="Y4" s="54">
        <v>1</v>
      </c>
      <c r="Z4" s="54">
        <v>1</v>
      </c>
      <c r="AA4" s="54">
        <v>1</v>
      </c>
      <c r="AB4" s="54">
        <v>1</v>
      </c>
      <c r="AC4" s="54">
        <v>1</v>
      </c>
      <c r="AD4" s="54">
        <v>1</v>
      </c>
      <c r="AE4" s="54">
        <v>1</v>
      </c>
      <c r="AF4" s="54">
        <f t="shared" ref="AF4:AF66" si="13">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8</v>
      </c>
      <c r="AG4" s="54">
        <v>1</v>
      </c>
      <c r="AH4" s="54">
        <f t="shared" ref="AH4:AH66" si="14">IF(G4&gt;0,IF((LEN(B4)-LEN(SUBSTITUTE(B4,"/","")))&gt;0,0,1),0)</f>
        <v>1</v>
      </c>
      <c r="AI4" s="54">
        <v>0</v>
      </c>
      <c r="AJ4" s="54">
        <v>1</v>
      </c>
      <c r="AK4" s="54">
        <f t="shared" ref="AK4:AK66" si="15">IF(G4&gt;0,IF(((LEN(B4)-LEN(SUBSTITUTE(B4,"(","")))+(LEN(B4)-LEN(SUBSTITUTE(B4,")","")))+(LEN(B4)-LEN(SUBSTITUTE(B4,"[","")))+(LEN(B4)-LEN(SUBSTITUTE(B4,"]","")))+(LEN(B4)-LEN(SUBSTITUTE(B4,"{","")))+(LEN(B4)-LEN(SUBSTITUTE(B4,"}",""))))&gt;0,0,1),0)</f>
        <v>0</v>
      </c>
      <c r="AL4" s="54">
        <v>1</v>
      </c>
      <c r="AM4" s="54">
        <v>1</v>
      </c>
      <c r="AN4" s="54">
        <v>1</v>
      </c>
      <c r="AO4" s="54">
        <v>1</v>
      </c>
      <c r="AP4" s="54">
        <v>1</v>
      </c>
      <c r="AQ4" s="54">
        <v>1</v>
      </c>
      <c r="AR4" s="54">
        <v>1</v>
      </c>
      <c r="AS4" s="54">
        <v>1</v>
      </c>
      <c r="AT4" s="54">
        <v>1</v>
      </c>
      <c r="AU4" s="54">
        <f t="shared" ref="AU4:AU66" si="16">IF(G4=0,0,(206.835-(84.6*(K4))-(1.015*(H4))))</f>
        <v>29.875698924731193</v>
      </c>
      <c r="AV4" s="54">
        <f t="shared" ref="AV4:AV66" si="17">IF(G4=0,0,(0.39*H4)+(11.8*K4)-15.59)</f>
        <v>11.659354838709682</v>
      </c>
      <c r="AW4" s="54">
        <f t="shared" ref="AW4:AW66" si="18">IF(G4=0,0,((0.0588*M4*100)-(0.296*(F4/G4)*100)-15.8))</f>
        <v>13.390967741935484</v>
      </c>
      <c r="AX4" s="54">
        <f t="shared" ref="AX4:AX66" si="19">IF(I4=0,0,(4.71*M4)+(0.5*H4)-21.43)</f>
        <v>9.4137634408602153</v>
      </c>
      <c r="AY4" s="54">
        <v>0</v>
      </c>
      <c r="AZ4" s="54">
        <v>1</v>
      </c>
      <c r="BA4" s="54">
        <v>1</v>
      </c>
      <c r="BG4" s="54">
        <f t="shared" ref="BG4:BG66" si="20">IF(E4=0,0,AF4/E4*1000)</f>
        <v>8000</v>
      </c>
      <c r="BH4" s="11">
        <f t="shared" ref="BH4:BH66" si="21">G4/200/24/60</f>
        <v>1.0763888888888889E-4</v>
      </c>
      <c r="BI4" s="54">
        <f t="shared" ref="BI4:BI66" si="22">IF(G4=0,0,L4/I4*100)</f>
        <v>95.480225988700568</v>
      </c>
    </row>
    <row r="5" spans="1:67" ht="64" x14ac:dyDescent="0.2">
      <c r="A5" s="54">
        <v>2</v>
      </c>
      <c r="B5" s="19" t="s">
        <v>1669</v>
      </c>
      <c r="C5" s="3" t="s">
        <v>313</v>
      </c>
      <c r="D5" s="54">
        <v>1</v>
      </c>
      <c r="E5" s="54">
        <v>1</v>
      </c>
      <c r="F5" s="54">
        <f t="shared" si="3"/>
        <v>2</v>
      </c>
      <c r="G5" s="54">
        <f t="shared" si="4"/>
        <v>30</v>
      </c>
      <c r="H5" s="54">
        <f t="shared" si="5"/>
        <v>15</v>
      </c>
      <c r="I5" s="54">
        <f t="shared" si="6"/>
        <v>143</v>
      </c>
      <c r="J5" s="54">
        <v>49</v>
      </c>
      <c r="K5" s="54">
        <f t="shared" si="7"/>
        <v>1.6333333333333333</v>
      </c>
      <c r="L5" s="54">
        <f t="shared" si="8"/>
        <v>141</v>
      </c>
      <c r="M5" s="54">
        <f t="shared" si="9"/>
        <v>4.7</v>
      </c>
      <c r="N5" s="54">
        <v>1</v>
      </c>
      <c r="O5" s="54">
        <v>1</v>
      </c>
      <c r="P5" s="54">
        <v>0</v>
      </c>
      <c r="Q5" s="54">
        <v>1</v>
      </c>
      <c r="R5" s="54">
        <v>1</v>
      </c>
      <c r="S5" s="54">
        <v>1</v>
      </c>
      <c r="T5" s="54">
        <f t="shared" si="10"/>
        <v>1</v>
      </c>
      <c r="U5" s="54">
        <v>1</v>
      </c>
      <c r="V5" s="54">
        <v>1</v>
      </c>
      <c r="W5" s="54">
        <f t="shared" si="11"/>
        <v>0</v>
      </c>
      <c r="X5" s="54">
        <f t="shared" si="12"/>
        <v>1</v>
      </c>
      <c r="Y5" s="54">
        <v>1</v>
      </c>
      <c r="Z5" s="54">
        <v>1</v>
      </c>
      <c r="AA5" s="54">
        <v>1</v>
      </c>
      <c r="AB5" s="54">
        <v>1</v>
      </c>
      <c r="AC5" s="54">
        <v>1</v>
      </c>
      <c r="AD5" s="54">
        <v>1</v>
      </c>
      <c r="AE5" s="54">
        <v>1</v>
      </c>
      <c r="AF5" s="54">
        <f t="shared" si="13"/>
        <v>2</v>
      </c>
      <c r="AG5" s="54">
        <v>1</v>
      </c>
      <c r="AH5" s="54">
        <f t="shared" si="14"/>
        <v>1</v>
      </c>
      <c r="AI5" s="54">
        <v>1</v>
      </c>
      <c r="AJ5" s="54">
        <v>1</v>
      </c>
      <c r="AK5" s="54">
        <f t="shared" si="15"/>
        <v>1</v>
      </c>
      <c r="AL5" s="54">
        <v>1</v>
      </c>
      <c r="AM5" s="54">
        <v>1</v>
      </c>
      <c r="AN5" s="54">
        <v>1</v>
      </c>
      <c r="AO5" s="54">
        <v>1</v>
      </c>
      <c r="AP5" s="54">
        <v>1</v>
      </c>
      <c r="AQ5" s="54">
        <v>1</v>
      </c>
      <c r="AR5" s="54">
        <v>1</v>
      </c>
      <c r="AS5" s="54">
        <v>1</v>
      </c>
      <c r="AT5" s="54">
        <v>1</v>
      </c>
      <c r="AU5" s="54">
        <f t="shared" si="16"/>
        <v>53.430000000000035</v>
      </c>
      <c r="AV5" s="54">
        <f t="shared" si="17"/>
        <v>9.533333333333335</v>
      </c>
      <c r="AW5" s="54">
        <f t="shared" si="18"/>
        <v>9.8626666666666658</v>
      </c>
      <c r="AX5" s="54">
        <f t="shared" si="19"/>
        <v>8.2070000000000007</v>
      </c>
      <c r="AY5" s="54">
        <v>0</v>
      </c>
      <c r="AZ5" s="54">
        <v>1</v>
      </c>
      <c r="BA5" s="54">
        <v>1</v>
      </c>
      <c r="BG5" s="54">
        <f t="shared" si="20"/>
        <v>2000</v>
      </c>
      <c r="BH5" s="11">
        <f t="shared" si="21"/>
        <v>1.0416666666666666E-4</v>
      </c>
      <c r="BI5" s="54">
        <f t="shared" si="22"/>
        <v>98.6013986013986</v>
      </c>
    </row>
    <row r="6" spans="1:67" ht="64" x14ac:dyDescent="0.2">
      <c r="A6" s="54">
        <v>3</v>
      </c>
      <c r="B6" s="19" t="s">
        <v>319</v>
      </c>
      <c r="C6" s="3" t="s">
        <v>313</v>
      </c>
      <c r="D6" s="54">
        <v>1</v>
      </c>
      <c r="E6" s="54">
        <v>1</v>
      </c>
      <c r="F6" s="54">
        <f t="shared" si="3"/>
        <v>1</v>
      </c>
      <c r="G6" s="54">
        <f t="shared" si="4"/>
        <v>22</v>
      </c>
      <c r="H6" s="54">
        <f t="shared" si="5"/>
        <v>22</v>
      </c>
      <c r="I6" s="54">
        <f t="shared" si="6"/>
        <v>132</v>
      </c>
      <c r="J6" s="54">
        <v>39</v>
      </c>
      <c r="K6" s="54">
        <f t="shared" si="7"/>
        <v>1.7727272727272727</v>
      </c>
      <c r="L6" s="54">
        <f t="shared" si="8"/>
        <v>122</v>
      </c>
      <c r="M6" s="54">
        <f t="shared" si="9"/>
        <v>5.5454545454545459</v>
      </c>
      <c r="N6" s="54">
        <v>1</v>
      </c>
      <c r="O6" s="54">
        <v>1</v>
      </c>
      <c r="P6" s="54">
        <v>1</v>
      </c>
      <c r="Q6" s="54">
        <v>1</v>
      </c>
      <c r="R6" s="54">
        <v>1</v>
      </c>
      <c r="S6" s="54">
        <v>1</v>
      </c>
      <c r="T6" s="54">
        <f t="shared" si="10"/>
        <v>1</v>
      </c>
      <c r="U6" s="54">
        <v>1</v>
      </c>
      <c r="V6" s="54">
        <v>1</v>
      </c>
      <c r="W6" s="54">
        <f t="shared" si="11"/>
        <v>1</v>
      </c>
      <c r="X6" s="54">
        <f t="shared" si="12"/>
        <v>1</v>
      </c>
      <c r="Y6" s="54">
        <v>1</v>
      </c>
      <c r="Z6" s="54">
        <v>1</v>
      </c>
      <c r="AA6" s="54">
        <v>1</v>
      </c>
      <c r="AB6" s="54">
        <v>1</v>
      </c>
      <c r="AC6" s="54">
        <v>1</v>
      </c>
      <c r="AD6" s="54">
        <v>1</v>
      </c>
      <c r="AE6" s="54">
        <v>1</v>
      </c>
      <c r="AF6" s="54">
        <f t="shared" si="13"/>
        <v>10</v>
      </c>
      <c r="AG6" s="54">
        <v>1</v>
      </c>
      <c r="AH6" s="54">
        <f t="shared" si="14"/>
        <v>1</v>
      </c>
      <c r="AI6" s="54">
        <v>0</v>
      </c>
      <c r="AJ6" s="54">
        <v>1</v>
      </c>
      <c r="AK6" s="54">
        <f t="shared" si="15"/>
        <v>0</v>
      </c>
      <c r="AL6" s="54">
        <v>0</v>
      </c>
      <c r="AM6" s="54">
        <v>1</v>
      </c>
      <c r="AN6" s="54">
        <v>1</v>
      </c>
      <c r="AO6" s="54">
        <v>1</v>
      </c>
      <c r="AP6" s="54">
        <v>1</v>
      </c>
      <c r="AQ6" s="54">
        <v>1</v>
      </c>
      <c r="AR6" s="54">
        <v>1</v>
      </c>
      <c r="AS6" s="54">
        <v>1</v>
      </c>
      <c r="AT6" s="54">
        <v>1</v>
      </c>
      <c r="AU6" s="54">
        <f t="shared" si="16"/>
        <v>34.532272727272741</v>
      </c>
      <c r="AV6" s="54">
        <f t="shared" si="17"/>
        <v>13.90818181818182</v>
      </c>
      <c r="AW6" s="54">
        <f t="shared" si="18"/>
        <v>15.461818181818185</v>
      </c>
      <c r="AX6" s="54">
        <f t="shared" si="19"/>
        <v>15.689090909090915</v>
      </c>
      <c r="AY6" s="54">
        <v>0</v>
      </c>
      <c r="AZ6" s="54">
        <v>1</v>
      </c>
      <c r="BA6" s="54">
        <v>1</v>
      </c>
      <c r="BG6" s="54">
        <f t="shared" si="20"/>
        <v>10000</v>
      </c>
      <c r="BH6" s="11">
        <f t="shared" si="21"/>
        <v>7.6388888888888887E-5</v>
      </c>
      <c r="BI6" s="54">
        <f t="shared" si="22"/>
        <v>92.424242424242422</v>
      </c>
      <c r="BK6" s="11"/>
      <c r="BL6" s="11"/>
    </row>
    <row r="7" spans="1:67" ht="64" x14ac:dyDescent="0.2">
      <c r="A7" s="54">
        <v>4</v>
      </c>
      <c r="B7" s="19" t="s">
        <v>320</v>
      </c>
      <c r="C7" s="3" t="s">
        <v>313</v>
      </c>
      <c r="D7" s="54">
        <v>1</v>
      </c>
      <c r="E7" s="54">
        <v>1</v>
      </c>
      <c r="F7" s="54">
        <f t="shared" si="3"/>
        <v>1</v>
      </c>
      <c r="G7" s="54">
        <f t="shared" si="4"/>
        <v>23</v>
      </c>
      <c r="H7" s="54">
        <f t="shared" si="5"/>
        <v>23</v>
      </c>
      <c r="I7" s="54">
        <f t="shared" si="6"/>
        <v>118</v>
      </c>
      <c r="J7" s="54">
        <v>37</v>
      </c>
      <c r="K7" s="54">
        <f t="shared" si="7"/>
        <v>1.6086956521739131</v>
      </c>
      <c r="L7" s="54">
        <f t="shared" si="8"/>
        <v>115</v>
      </c>
      <c r="M7" s="54">
        <f t="shared" si="9"/>
        <v>5</v>
      </c>
      <c r="N7" s="54">
        <v>1</v>
      </c>
      <c r="O7" s="54">
        <v>1</v>
      </c>
      <c r="P7" s="54">
        <v>1</v>
      </c>
      <c r="Q7" s="54">
        <v>1</v>
      </c>
      <c r="R7" s="54">
        <v>1</v>
      </c>
      <c r="S7" s="54">
        <v>1</v>
      </c>
      <c r="T7" s="54">
        <f t="shared" si="10"/>
        <v>1</v>
      </c>
      <c r="U7" s="54">
        <v>1</v>
      </c>
      <c r="V7" s="54">
        <v>1</v>
      </c>
      <c r="W7" s="54">
        <f t="shared" si="11"/>
        <v>1</v>
      </c>
      <c r="X7" s="54">
        <f t="shared" si="12"/>
        <v>1</v>
      </c>
      <c r="Y7" s="54">
        <v>1</v>
      </c>
      <c r="Z7" s="54">
        <v>1</v>
      </c>
      <c r="AA7" s="54">
        <v>1</v>
      </c>
      <c r="AB7" s="54">
        <v>1</v>
      </c>
      <c r="AC7" s="54">
        <v>1</v>
      </c>
      <c r="AD7" s="54">
        <v>1</v>
      </c>
      <c r="AE7" s="54">
        <v>1</v>
      </c>
      <c r="AF7" s="54">
        <f t="shared" si="13"/>
        <v>3</v>
      </c>
      <c r="AG7" s="54">
        <v>1</v>
      </c>
      <c r="AH7" s="54">
        <f t="shared" si="14"/>
        <v>1</v>
      </c>
      <c r="AI7" s="54">
        <v>0</v>
      </c>
      <c r="AJ7" s="54">
        <v>1</v>
      </c>
      <c r="AK7" s="54">
        <f t="shared" si="15"/>
        <v>1</v>
      </c>
      <c r="AL7" s="54">
        <v>1</v>
      </c>
      <c r="AM7" s="54">
        <v>1</v>
      </c>
      <c r="AN7" s="54">
        <v>1</v>
      </c>
      <c r="AO7" s="54">
        <v>1</v>
      </c>
      <c r="AP7" s="54">
        <v>1</v>
      </c>
      <c r="AQ7" s="54">
        <v>1</v>
      </c>
      <c r="AR7" s="54">
        <v>1</v>
      </c>
      <c r="AS7" s="54">
        <v>1</v>
      </c>
      <c r="AT7" s="54">
        <v>1</v>
      </c>
      <c r="AU7" s="54">
        <f t="shared" si="16"/>
        <v>47.394347826086971</v>
      </c>
      <c r="AV7" s="54">
        <f t="shared" si="17"/>
        <v>12.362608695652174</v>
      </c>
      <c r="AW7" s="54">
        <f t="shared" si="18"/>
        <v>12.313043478260866</v>
      </c>
      <c r="AX7" s="54">
        <f t="shared" si="19"/>
        <v>13.619999999999997</v>
      </c>
      <c r="AY7" s="54">
        <v>0</v>
      </c>
      <c r="AZ7" s="54">
        <v>1</v>
      </c>
      <c r="BA7" s="54">
        <v>1</v>
      </c>
      <c r="BG7" s="54">
        <f t="shared" si="20"/>
        <v>3000</v>
      </c>
      <c r="BH7" s="11">
        <f t="shared" si="21"/>
        <v>7.9861111111111116E-5</v>
      </c>
      <c r="BI7" s="54">
        <f t="shared" si="22"/>
        <v>97.457627118644069</v>
      </c>
    </row>
    <row r="8" spans="1:67" ht="96" x14ac:dyDescent="0.2">
      <c r="A8" s="54">
        <v>5</v>
      </c>
      <c r="B8" s="19" t="s">
        <v>1709</v>
      </c>
      <c r="C8" s="3" t="s">
        <v>313</v>
      </c>
      <c r="D8" s="54">
        <v>1</v>
      </c>
      <c r="E8" s="54">
        <v>1</v>
      </c>
      <c r="F8" s="54">
        <f t="shared" si="3"/>
        <v>2</v>
      </c>
      <c r="G8" s="54">
        <f t="shared" si="4"/>
        <v>30</v>
      </c>
      <c r="H8" s="54">
        <f t="shared" si="5"/>
        <v>15</v>
      </c>
      <c r="I8" s="54">
        <f t="shared" si="6"/>
        <v>189</v>
      </c>
      <c r="J8" s="54">
        <v>56</v>
      </c>
      <c r="K8" s="54">
        <f t="shared" si="7"/>
        <v>1.8666666666666667</v>
      </c>
      <c r="L8" s="54">
        <f t="shared" si="8"/>
        <v>183</v>
      </c>
      <c r="M8" s="54">
        <f t="shared" si="9"/>
        <v>6.1</v>
      </c>
      <c r="N8" s="54">
        <v>1</v>
      </c>
      <c r="O8" s="54">
        <v>1</v>
      </c>
      <c r="P8" s="54">
        <v>0</v>
      </c>
      <c r="Q8" s="54">
        <v>1</v>
      </c>
      <c r="R8" s="54">
        <v>1</v>
      </c>
      <c r="S8" s="54">
        <v>1</v>
      </c>
      <c r="T8" s="54">
        <f t="shared" si="10"/>
        <v>1</v>
      </c>
      <c r="U8" s="54">
        <v>1</v>
      </c>
      <c r="V8" s="54">
        <v>1</v>
      </c>
      <c r="W8" s="54">
        <f t="shared" si="11"/>
        <v>0</v>
      </c>
      <c r="X8" s="54">
        <f t="shared" si="12"/>
        <v>1</v>
      </c>
      <c r="Y8" s="54">
        <v>1</v>
      </c>
      <c r="Z8" s="54">
        <v>1</v>
      </c>
      <c r="AA8" s="54">
        <v>1</v>
      </c>
      <c r="AB8" s="54">
        <v>1</v>
      </c>
      <c r="AC8" s="54">
        <v>1</v>
      </c>
      <c r="AD8" s="54">
        <v>1</v>
      </c>
      <c r="AE8" s="54">
        <v>1</v>
      </c>
      <c r="AF8" s="54">
        <f t="shared" si="13"/>
        <v>5</v>
      </c>
      <c r="AG8" s="54">
        <v>1</v>
      </c>
      <c r="AH8" s="54">
        <f t="shared" si="14"/>
        <v>0</v>
      </c>
      <c r="AI8" s="54">
        <v>1</v>
      </c>
      <c r="AJ8" s="54">
        <v>1</v>
      </c>
      <c r="AK8" s="54">
        <f t="shared" si="15"/>
        <v>1</v>
      </c>
      <c r="AL8" s="54">
        <v>1</v>
      </c>
      <c r="AM8" s="54">
        <v>1</v>
      </c>
      <c r="AN8" s="54">
        <v>1</v>
      </c>
      <c r="AO8" s="54">
        <v>1</v>
      </c>
      <c r="AP8" s="54">
        <v>1</v>
      </c>
      <c r="AQ8" s="54">
        <v>1</v>
      </c>
      <c r="AR8" s="54">
        <v>1</v>
      </c>
      <c r="AS8" s="54">
        <v>1</v>
      </c>
      <c r="AT8" s="54">
        <v>1</v>
      </c>
      <c r="AU8" s="54">
        <f t="shared" si="16"/>
        <v>33.690000000000026</v>
      </c>
      <c r="AV8" s="54">
        <f t="shared" si="17"/>
        <v>12.286666666666669</v>
      </c>
      <c r="AW8" s="54">
        <f t="shared" si="18"/>
        <v>18.094666666666658</v>
      </c>
      <c r="AX8" s="54">
        <f t="shared" si="19"/>
        <v>14.800999999999995</v>
      </c>
      <c r="AY8" s="54">
        <v>0</v>
      </c>
      <c r="AZ8" s="54">
        <v>1</v>
      </c>
      <c r="BA8" s="54">
        <v>1</v>
      </c>
      <c r="BG8" s="54">
        <f t="shared" si="20"/>
        <v>5000</v>
      </c>
      <c r="BH8" s="11">
        <f t="shared" si="21"/>
        <v>1.0416666666666666E-4</v>
      </c>
      <c r="BI8" s="54">
        <f t="shared" si="22"/>
        <v>96.825396825396822</v>
      </c>
    </row>
    <row r="9" spans="1:67" ht="48" x14ac:dyDescent="0.2">
      <c r="A9" s="54">
        <v>6</v>
      </c>
      <c r="B9" s="19" t="s">
        <v>322</v>
      </c>
      <c r="C9" s="3" t="s">
        <v>313</v>
      </c>
      <c r="D9" s="54">
        <v>1</v>
      </c>
      <c r="E9" s="54">
        <v>1</v>
      </c>
      <c r="F9" s="54">
        <f t="shared" si="3"/>
        <v>1</v>
      </c>
      <c r="G9" s="54">
        <f t="shared" si="4"/>
        <v>22</v>
      </c>
      <c r="H9" s="54">
        <f t="shared" si="5"/>
        <v>22</v>
      </c>
      <c r="I9" s="54">
        <f t="shared" si="6"/>
        <v>97</v>
      </c>
      <c r="J9" s="54">
        <v>31</v>
      </c>
      <c r="K9" s="54">
        <f t="shared" si="7"/>
        <v>1.4090909090909092</v>
      </c>
      <c r="L9" s="54">
        <f t="shared" si="8"/>
        <v>96</v>
      </c>
      <c r="M9" s="54">
        <f t="shared" si="9"/>
        <v>4.3636363636363633</v>
      </c>
      <c r="N9" s="54">
        <v>1</v>
      </c>
      <c r="O9" s="54">
        <v>1</v>
      </c>
      <c r="P9" s="54">
        <v>1</v>
      </c>
      <c r="Q9" s="54">
        <v>1</v>
      </c>
      <c r="R9" s="54">
        <v>1</v>
      </c>
      <c r="S9" s="54">
        <v>1</v>
      </c>
      <c r="T9" s="54">
        <f t="shared" si="10"/>
        <v>1</v>
      </c>
      <c r="U9" s="54">
        <v>1</v>
      </c>
      <c r="V9" s="54">
        <v>1</v>
      </c>
      <c r="W9" s="54">
        <f t="shared" si="11"/>
        <v>1</v>
      </c>
      <c r="X9" s="54">
        <f t="shared" si="12"/>
        <v>1</v>
      </c>
      <c r="Y9" s="54">
        <v>1</v>
      </c>
      <c r="Z9" s="54">
        <v>1</v>
      </c>
      <c r="AA9" s="54">
        <v>1</v>
      </c>
      <c r="AB9" s="54">
        <v>1</v>
      </c>
      <c r="AC9" s="54">
        <v>1</v>
      </c>
      <c r="AD9" s="54">
        <v>1</v>
      </c>
      <c r="AE9" s="54">
        <v>1</v>
      </c>
      <c r="AF9" s="54">
        <f t="shared" si="13"/>
        <v>1</v>
      </c>
      <c r="AG9" s="54">
        <v>1</v>
      </c>
      <c r="AH9" s="54">
        <f t="shared" si="14"/>
        <v>1</v>
      </c>
      <c r="AI9" s="54">
        <v>1</v>
      </c>
      <c r="AJ9" s="54">
        <v>1</v>
      </c>
      <c r="AK9" s="54">
        <f t="shared" si="15"/>
        <v>1</v>
      </c>
      <c r="AL9" s="54">
        <v>1</v>
      </c>
      <c r="AM9" s="54">
        <v>1</v>
      </c>
      <c r="AN9" s="54">
        <v>1</v>
      </c>
      <c r="AO9" s="54">
        <v>1</v>
      </c>
      <c r="AP9" s="54">
        <v>1</v>
      </c>
      <c r="AQ9" s="54">
        <v>1</v>
      </c>
      <c r="AR9" s="54">
        <v>1</v>
      </c>
      <c r="AS9" s="54">
        <v>1</v>
      </c>
      <c r="AT9" s="54">
        <v>1</v>
      </c>
      <c r="AU9" s="54">
        <f t="shared" si="16"/>
        <v>65.295909090909106</v>
      </c>
      <c r="AV9" s="54">
        <f t="shared" si="17"/>
        <v>9.6172727272727307</v>
      </c>
      <c r="AW9" s="54">
        <f t="shared" si="18"/>
        <v>8.5127272727272683</v>
      </c>
      <c r="AX9" s="54">
        <f t="shared" si="19"/>
        <v>10.122727272727271</v>
      </c>
      <c r="AY9" s="54">
        <v>1</v>
      </c>
      <c r="AZ9" s="54">
        <v>1</v>
      </c>
      <c r="BA9" s="54">
        <v>1</v>
      </c>
      <c r="BG9" s="54">
        <f t="shared" si="20"/>
        <v>1000</v>
      </c>
      <c r="BH9" s="11">
        <f t="shared" si="21"/>
        <v>7.6388888888888887E-5</v>
      </c>
      <c r="BI9" s="54">
        <f t="shared" si="22"/>
        <v>98.969072164948457</v>
      </c>
    </row>
    <row r="10" spans="1:67" ht="192" x14ac:dyDescent="0.2">
      <c r="A10" s="54">
        <v>7</v>
      </c>
      <c r="B10" s="19" t="s">
        <v>1710</v>
      </c>
      <c r="C10" s="3" t="s">
        <v>313</v>
      </c>
      <c r="D10" s="54">
        <v>1</v>
      </c>
      <c r="E10" s="54">
        <v>1</v>
      </c>
      <c r="F10" s="54">
        <f t="shared" si="3"/>
        <v>4</v>
      </c>
      <c r="G10" s="54">
        <f t="shared" si="4"/>
        <v>68</v>
      </c>
      <c r="H10" s="54">
        <f t="shared" si="5"/>
        <v>17</v>
      </c>
      <c r="I10" s="54">
        <f t="shared" si="6"/>
        <v>378</v>
      </c>
      <c r="J10" s="54">
        <v>119</v>
      </c>
      <c r="K10" s="54">
        <f t="shared" si="7"/>
        <v>1.75</v>
      </c>
      <c r="L10" s="54">
        <f t="shared" si="8"/>
        <v>362</v>
      </c>
      <c r="M10" s="54">
        <f t="shared" si="9"/>
        <v>5.3235294117647056</v>
      </c>
      <c r="N10" s="54">
        <v>1</v>
      </c>
      <c r="O10" s="54">
        <v>1</v>
      </c>
      <c r="P10" s="54">
        <v>0</v>
      </c>
      <c r="Q10" s="54">
        <v>1</v>
      </c>
      <c r="R10" s="54">
        <v>1</v>
      </c>
      <c r="S10" s="54">
        <v>1</v>
      </c>
      <c r="T10" s="54">
        <f t="shared" si="10"/>
        <v>1</v>
      </c>
      <c r="U10" s="54">
        <v>1</v>
      </c>
      <c r="V10" s="54">
        <v>1</v>
      </c>
      <c r="W10" s="54">
        <f t="shared" si="11"/>
        <v>0</v>
      </c>
      <c r="X10" s="54">
        <f t="shared" si="12"/>
        <v>1</v>
      </c>
      <c r="Y10" s="54">
        <v>0</v>
      </c>
      <c r="Z10" s="54">
        <v>1</v>
      </c>
      <c r="AA10" s="54">
        <v>1</v>
      </c>
      <c r="AB10" s="54">
        <v>1</v>
      </c>
      <c r="AC10" s="54">
        <v>1</v>
      </c>
      <c r="AD10" s="54">
        <v>1</v>
      </c>
      <c r="AE10" s="54">
        <v>1</v>
      </c>
      <c r="AF10" s="54">
        <f t="shared" si="13"/>
        <v>16</v>
      </c>
      <c r="AG10" s="54">
        <v>1</v>
      </c>
      <c r="AH10" s="54">
        <f t="shared" si="14"/>
        <v>0</v>
      </c>
      <c r="AI10" s="54">
        <v>0</v>
      </c>
      <c r="AJ10" s="54">
        <v>1</v>
      </c>
      <c r="AK10" s="54">
        <f t="shared" si="15"/>
        <v>0</v>
      </c>
      <c r="AL10" s="54">
        <v>1</v>
      </c>
      <c r="AM10" s="54">
        <v>1</v>
      </c>
      <c r="AN10" s="54">
        <v>1</v>
      </c>
      <c r="AO10" s="54">
        <v>1</v>
      </c>
      <c r="AP10" s="54">
        <v>1</v>
      </c>
      <c r="AQ10" s="54">
        <v>1</v>
      </c>
      <c r="AR10" s="54">
        <v>1</v>
      </c>
      <c r="AS10" s="54">
        <v>1</v>
      </c>
      <c r="AT10" s="54">
        <v>1</v>
      </c>
      <c r="AU10" s="54">
        <f t="shared" si="16"/>
        <v>41.53000000000003</v>
      </c>
      <c r="AV10" s="54">
        <f t="shared" si="17"/>
        <v>11.690000000000001</v>
      </c>
      <c r="AW10" s="54">
        <f t="shared" si="18"/>
        <v>13.761176470588232</v>
      </c>
      <c r="AX10" s="54">
        <f t="shared" si="19"/>
        <v>12.143823529411762</v>
      </c>
      <c r="AY10" s="54">
        <v>0</v>
      </c>
      <c r="AZ10" s="54">
        <v>1</v>
      </c>
      <c r="BA10" s="54">
        <v>1</v>
      </c>
      <c r="BG10" s="54">
        <f t="shared" si="20"/>
        <v>16000</v>
      </c>
      <c r="BH10" s="11">
        <f t="shared" si="21"/>
        <v>2.3611111111111112E-4</v>
      </c>
      <c r="BI10" s="54">
        <f t="shared" si="22"/>
        <v>95.767195767195773</v>
      </c>
    </row>
    <row r="11" spans="1:67" ht="64" x14ac:dyDescent="0.2">
      <c r="A11" s="54">
        <v>8</v>
      </c>
      <c r="B11" s="19" t="s">
        <v>324</v>
      </c>
      <c r="C11" s="3" t="s">
        <v>313</v>
      </c>
      <c r="D11" s="54">
        <v>1</v>
      </c>
      <c r="E11" s="54">
        <v>1</v>
      </c>
      <c r="F11" s="54">
        <f t="shared" si="3"/>
        <v>1</v>
      </c>
      <c r="G11" s="54">
        <f t="shared" si="4"/>
        <v>23</v>
      </c>
      <c r="H11" s="54">
        <f t="shared" si="5"/>
        <v>23</v>
      </c>
      <c r="I11" s="54">
        <f t="shared" si="6"/>
        <v>121</v>
      </c>
      <c r="J11" s="54">
        <v>38</v>
      </c>
      <c r="K11" s="54">
        <f t="shared" si="7"/>
        <v>1.6521739130434783</v>
      </c>
      <c r="L11" s="54">
        <f t="shared" si="8"/>
        <v>117</v>
      </c>
      <c r="M11" s="54">
        <f t="shared" si="9"/>
        <v>5.0869565217391308</v>
      </c>
      <c r="N11" s="54">
        <v>0</v>
      </c>
      <c r="O11" s="54">
        <v>1</v>
      </c>
      <c r="P11" s="54">
        <v>1</v>
      </c>
      <c r="Q11" s="54">
        <v>0</v>
      </c>
      <c r="R11" s="54">
        <v>1</v>
      </c>
      <c r="S11" s="54">
        <v>1</v>
      </c>
      <c r="T11" s="54">
        <f t="shared" si="10"/>
        <v>0</v>
      </c>
      <c r="U11" s="54">
        <v>1</v>
      </c>
      <c r="V11" s="54">
        <v>1</v>
      </c>
      <c r="W11" s="54">
        <f t="shared" si="11"/>
        <v>0</v>
      </c>
      <c r="X11" s="54">
        <f t="shared" si="12"/>
        <v>1</v>
      </c>
      <c r="Y11" s="54">
        <v>1</v>
      </c>
      <c r="Z11" s="54">
        <v>1</v>
      </c>
      <c r="AA11" s="54">
        <v>1</v>
      </c>
      <c r="AB11" s="54">
        <v>1</v>
      </c>
      <c r="AC11" s="54">
        <v>1</v>
      </c>
      <c r="AD11" s="54">
        <v>0</v>
      </c>
      <c r="AE11" s="54">
        <v>1</v>
      </c>
      <c r="AF11" s="54">
        <f t="shared" si="13"/>
        <v>4</v>
      </c>
      <c r="AG11" s="54">
        <v>1</v>
      </c>
      <c r="AH11" s="54">
        <f t="shared" si="14"/>
        <v>1</v>
      </c>
      <c r="AI11" s="54">
        <v>1</v>
      </c>
      <c r="AJ11" s="54">
        <v>1</v>
      </c>
      <c r="AK11" s="54">
        <f t="shared" si="15"/>
        <v>0</v>
      </c>
      <c r="AL11" s="54">
        <v>1</v>
      </c>
      <c r="AM11" s="54">
        <v>1</v>
      </c>
      <c r="AN11" s="54">
        <v>1</v>
      </c>
      <c r="AO11" s="54">
        <v>1</v>
      </c>
      <c r="AP11" s="54">
        <v>1</v>
      </c>
      <c r="AQ11" s="54">
        <v>1</v>
      </c>
      <c r="AR11" s="54">
        <v>1</v>
      </c>
      <c r="AS11" s="54">
        <v>1</v>
      </c>
      <c r="AT11" s="54">
        <v>1</v>
      </c>
      <c r="AU11" s="54">
        <f t="shared" si="16"/>
        <v>43.716086956521764</v>
      </c>
      <c r="AV11" s="54">
        <f t="shared" si="17"/>
        <v>12.875652173913043</v>
      </c>
      <c r="AW11" s="54">
        <f t="shared" si="18"/>
        <v>12.824347826086957</v>
      </c>
      <c r="AX11" s="54">
        <f t="shared" si="19"/>
        <v>14.029565217391301</v>
      </c>
      <c r="AY11" s="54">
        <v>1</v>
      </c>
      <c r="AZ11" s="54">
        <v>1</v>
      </c>
      <c r="BA11" s="54">
        <v>1</v>
      </c>
      <c r="BG11" s="54">
        <f t="shared" si="20"/>
        <v>4000</v>
      </c>
      <c r="BH11" s="11">
        <f t="shared" si="21"/>
        <v>7.9861111111111116E-5</v>
      </c>
      <c r="BI11" s="54">
        <f t="shared" si="22"/>
        <v>96.694214876033058</v>
      </c>
    </row>
    <row r="12" spans="1:67" ht="112" x14ac:dyDescent="0.2">
      <c r="A12" s="54">
        <v>9</v>
      </c>
      <c r="B12" s="19" t="s">
        <v>1670</v>
      </c>
      <c r="C12" s="3" t="s">
        <v>313</v>
      </c>
      <c r="D12" s="54">
        <v>1</v>
      </c>
      <c r="E12" s="54">
        <v>1</v>
      </c>
      <c r="F12" s="54">
        <f t="shared" si="3"/>
        <v>2</v>
      </c>
      <c r="G12" s="54">
        <f t="shared" si="4"/>
        <v>44</v>
      </c>
      <c r="H12" s="54">
        <f t="shared" si="5"/>
        <v>22</v>
      </c>
      <c r="I12" s="54">
        <f t="shared" si="6"/>
        <v>219</v>
      </c>
      <c r="J12" s="54">
        <v>73</v>
      </c>
      <c r="K12" s="54">
        <f t="shared" si="7"/>
        <v>1.6590909090909092</v>
      </c>
      <c r="L12" s="54">
        <f t="shared" si="8"/>
        <v>214</v>
      </c>
      <c r="M12" s="54">
        <f t="shared" si="9"/>
        <v>4.8636363636363633</v>
      </c>
      <c r="N12" s="54">
        <v>0</v>
      </c>
      <c r="O12" s="54">
        <v>1</v>
      </c>
      <c r="P12" s="54">
        <v>0</v>
      </c>
      <c r="Q12" s="54">
        <v>0</v>
      </c>
      <c r="R12" s="54">
        <v>1</v>
      </c>
      <c r="S12" s="54">
        <v>1</v>
      </c>
      <c r="T12" s="54">
        <f t="shared" si="10"/>
        <v>0</v>
      </c>
      <c r="U12" s="54">
        <v>1</v>
      </c>
      <c r="V12" s="54">
        <v>1</v>
      </c>
      <c r="W12" s="54">
        <f t="shared" si="11"/>
        <v>0</v>
      </c>
      <c r="X12" s="54">
        <f t="shared" si="12"/>
        <v>1</v>
      </c>
      <c r="Y12" s="54">
        <v>1</v>
      </c>
      <c r="Z12" s="54">
        <v>1</v>
      </c>
      <c r="AA12" s="54">
        <v>1</v>
      </c>
      <c r="AB12" s="54">
        <v>1</v>
      </c>
      <c r="AC12" s="54">
        <v>1</v>
      </c>
      <c r="AD12" s="54">
        <v>0</v>
      </c>
      <c r="AE12" s="54">
        <v>1</v>
      </c>
      <c r="AF12" s="54">
        <f t="shared" si="13"/>
        <v>5</v>
      </c>
      <c r="AG12" s="54">
        <v>1</v>
      </c>
      <c r="AH12" s="54">
        <f t="shared" si="14"/>
        <v>1</v>
      </c>
      <c r="AI12" s="54">
        <v>0</v>
      </c>
      <c r="AJ12" s="54">
        <v>1</v>
      </c>
      <c r="AK12" s="54">
        <f t="shared" si="15"/>
        <v>0</v>
      </c>
      <c r="AL12" s="54">
        <v>1</v>
      </c>
      <c r="AM12" s="54">
        <v>0</v>
      </c>
      <c r="AN12" s="54">
        <v>1</v>
      </c>
      <c r="AO12" s="54">
        <v>1</v>
      </c>
      <c r="AP12" s="54">
        <v>1</v>
      </c>
      <c r="AQ12" s="54">
        <v>1</v>
      </c>
      <c r="AR12" s="54">
        <v>1</v>
      </c>
      <c r="AS12" s="54">
        <v>1</v>
      </c>
      <c r="AT12" s="54">
        <v>1</v>
      </c>
      <c r="AU12" s="54">
        <f t="shared" si="16"/>
        <v>44.145909090909115</v>
      </c>
      <c r="AV12" s="54">
        <f t="shared" si="17"/>
        <v>12.567272727272726</v>
      </c>
      <c r="AW12" s="54">
        <f t="shared" si="18"/>
        <v>11.452727272727273</v>
      </c>
      <c r="AX12" s="54">
        <f t="shared" si="19"/>
        <v>12.477727272727272</v>
      </c>
      <c r="AY12" s="54">
        <v>0</v>
      </c>
      <c r="AZ12" s="54">
        <v>1</v>
      </c>
      <c r="BA12" s="54">
        <v>1</v>
      </c>
      <c r="BG12" s="54">
        <f t="shared" si="20"/>
        <v>5000</v>
      </c>
      <c r="BH12" s="11">
        <f t="shared" si="21"/>
        <v>1.5277777777777777E-4</v>
      </c>
      <c r="BI12" s="54">
        <f t="shared" si="22"/>
        <v>97.716894977168948</v>
      </c>
    </row>
    <row r="13" spans="1:67" ht="32" x14ac:dyDescent="0.2">
      <c r="A13" s="54">
        <v>10</v>
      </c>
      <c r="B13" s="19" t="s">
        <v>1671</v>
      </c>
      <c r="C13" s="3" t="s">
        <v>313</v>
      </c>
      <c r="D13" s="54">
        <v>1</v>
      </c>
      <c r="E13" s="54">
        <v>1</v>
      </c>
      <c r="F13" s="54">
        <f t="shared" si="3"/>
        <v>1</v>
      </c>
      <c r="G13" s="54">
        <f t="shared" si="4"/>
        <v>15</v>
      </c>
      <c r="H13" s="54">
        <f t="shared" si="5"/>
        <v>15</v>
      </c>
      <c r="I13" s="54">
        <f t="shared" si="6"/>
        <v>59</v>
      </c>
      <c r="J13" s="54">
        <v>19</v>
      </c>
      <c r="K13" s="54">
        <f t="shared" si="7"/>
        <v>1.2666666666666666</v>
      </c>
      <c r="L13" s="54">
        <f t="shared" si="8"/>
        <v>58</v>
      </c>
      <c r="M13" s="54">
        <f t="shared" si="9"/>
        <v>3.8666666666666667</v>
      </c>
      <c r="N13" s="54">
        <v>1</v>
      </c>
      <c r="O13" s="54">
        <v>1</v>
      </c>
      <c r="P13" s="54">
        <v>1</v>
      </c>
      <c r="Q13" s="54">
        <v>1</v>
      </c>
      <c r="R13" s="54">
        <v>1</v>
      </c>
      <c r="S13" s="54">
        <v>1</v>
      </c>
      <c r="T13" s="54">
        <f t="shared" si="10"/>
        <v>1</v>
      </c>
      <c r="U13" s="54">
        <v>1</v>
      </c>
      <c r="V13" s="54">
        <v>1</v>
      </c>
      <c r="W13" s="54">
        <f t="shared" si="11"/>
        <v>1</v>
      </c>
      <c r="X13" s="54">
        <f t="shared" si="12"/>
        <v>1</v>
      </c>
      <c r="Y13" s="54">
        <v>0</v>
      </c>
      <c r="Z13" s="54">
        <v>1</v>
      </c>
      <c r="AA13" s="54">
        <v>1</v>
      </c>
      <c r="AB13" s="54">
        <v>1</v>
      </c>
      <c r="AC13" s="54">
        <v>1</v>
      </c>
      <c r="AD13" s="54">
        <v>1</v>
      </c>
      <c r="AE13" s="54">
        <v>1</v>
      </c>
      <c r="AF13" s="54">
        <f t="shared" si="13"/>
        <v>1</v>
      </c>
      <c r="AG13" s="54">
        <v>1</v>
      </c>
      <c r="AH13" s="54">
        <f t="shared" si="14"/>
        <v>1</v>
      </c>
      <c r="AI13" s="54">
        <v>1</v>
      </c>
      <c r="AJ13" s="54">
        <v>1</v>
      </c>
      <c r="AK13" s="54">
        <f t="shared" si="15"/>
        <v>1</v>
      </c>
      <c r="AL13" s="54">
        <v>1</v>
      </c>
      <c r="AM13" s="54">
        <v>0</v>
      </c>
      <c r="AN13" s="54">
        <v>1</v>
      </c>
      <c r="AO13" s="54">
        <v>1</v>
      </c>
      <c r="AP13" s="54">
        <v>1</v>
      </c>
      <c r="AQ13" s="54">
        <v>1</v>
      </c>
      <c r="AR13" s="54">
        <v>1</v>
      </c>
      <c r="AS13" s="54">
        <v>1</v>
      </c>
      <c r="AT13" s="54">
        <v>1</v>
      </c>
      <c r="AU13" s="54">
        <f t="shared" si="16"/>
        <v>84.450000000000031</v>
      </c>
      <c r="AV13" s="54">
        <f t="shared" si="17"/>
        <v>5.206666666666667</v>
      </c>
      <c r="AW13" s="54">
        <f t="shared" si="18"/>
        <v>4.9626666666666672</v>
      </c>
      <c r="AX13" s="54">
        <f t="shared" si="19"/>
        <v>4.282</v>
      </c>
      <c r="AY13" s="54">
        <v>1</v>
      </c>
      <c r="AZ13" s="54">
        <v>1</v>
      </c>
      <c r="BA13" s="54">
        <v>1</v>
      </c>
      <c r="BG13" s="54">
        <f t="shared" si="20"/>
        <v>1000</v>
      </c>
      <c r="BH13" s="11">
        <f t="shared" si="21"/>
        <v>5.208333333333333E-5</v>
      </c>
      <c r="BI13" s="54">
        <f t="shared" si="22"/>
        <v>98.305084745762713</v>
      </c>
    </row>
    <row r="14" spans="1:67" ht="80" x14ac:dyDescent="0.2">
      <c r="A14" s="54">
        <v>11</v>
      </c>
      <c r="B14" s="19" t="s">
        <v>1672</v>
      </c>
      <c r="C14" s="3" t="s">
        <v>313</v>
      </c>
      <c r="D14" s="54">
        <v>1</v>
      </c>
      <c r="E14" s="54">
        <v>1</v>
      </c>
      <c r="F14" s="54">
        <f t="shared" si="3"/>
        <v>1</v>
      </c>
      <c r="G14" s="54">
        <f t="shared" si="4"/>
        <v>35</v>
      </c>
      <c r="H14" s="54">
        <f t="shared" si="5"/>
        <v>35</v>
      </c>
      <c r="I14" s="54">
        <f t="shared" si="6"/>
        <v>167</v>
      </c>
      <c r="J14" s="54">
        <v>51</v>
      </c>
      <c r="K14" s="54">
        <f t="shared" si="7"/>
        <v>1.4571428571428571</v>
      </c>
      <c r="L14" s="54">
        <f t="shared" si="8"/>
        <v>160</v>
      </c>
      <c r="M14" s="54">
        <f t="shared" si="9"/>
        <v>4.5714285714285712</v>
      </c>
      <c r="N14" s="54">
        <v>0</v>
      </c>
      <c r="O14" s="54">
        <v>1</v>
      </c>
      <c r="P14" s="54">
        <v>0</v>
      </c>
      <c r="Q14" s="54">
        <v>0</v>
      </c>
      <c r="R14" s="54">
        <v>1</v>
      </c>
      <c r="S14" s="54">
        <v>1</v>
      </c>
      <c r="T14" s="54">
        <f t="shared" si="10"/>
        <v>0</v>
      </c>
      <c r="U14" s="54">
        <v>1</v>
      </c>
      <c r="V14" s="54">
        <v>1</v>
      </c>
      <c r="W14" s="54">
        <f t="shared" si="11"/>
        <v>0</v>
      </c>
      <c r="X14" s="54">
        <f t="shared" si="12"/>
        <v>1</v>
      </c>
      <c r="Y14" s="54">
        <v>1</v>
      </c>
      <c r="Z14" s="54">
        <v>1</v>
      </c>
      <c r="AA14" s="54">
        <v>1</v>
      </c>
      <c r="AB14" s="54">
        <v>1</v>
      </c>
      <c r="AC14" s="54">
        <v>1</v>
      </c>
      <c r="AD14" s="54">
        <v>1</v>
      </c>
      <c r="AE14" s="54">
        <v>1</v>
      </c>
      <c r="AF14" s="54">
        <f t="shared" si="13"/>
        <v>7</v>
      </c>
      <c r="AG14" s="54">
        <v>1</v>
      </c>
      <c r="AH14" s="54">
        <f t="shared" si="14"/>
        <v>1</v>
      </c>
      <c r="AI14" s="54">
        <v>0</v>
      </c>
      <c r="AJ14" s="54">
        <v>1</v>
      </c>
      <c r="AK14" s="54">
        <f t="shared" si="15"/>
        <v>1</v>
      </c>
      <c r="AL14" s="54">
        <v>1</v>
      </c>
      <c r="AM14" s="54">
        <v>1</v>
      </c>
      <c r="AN14" s="54">
        <v>1</v>
      </c>
      <c r="AO14" s="54">
        <v>1</v>
      </c>
      <c r="AP14" s="54">
        <v>1</v>
      </c>
      <c r="AQ14" s="54">
        <v>1</v>
      </c>
      <c r="AR14" s="54">
        <v>1</v>
      </c>
      <c r="AS14" s="54">
        <v>1</v>
      </c>
      <c r="AT14" s="54">
        <v>1</v>
      </c>
      <c r="AU14" s="54">
        <f t="shared" si="16"/>
        <v>48.035714285714313</v>
      </c>
      <c r="AV14" s="54">
        <f t="shared" si="17"/>
        <v>15.254285714285718</v>
      </c>
      <c r="AW14" s="54">
        <f t="shared" si="18"/>
        <v>10.234285714285711</v>
      </c>
      <c r="AX14" s="54">
        <f t="shared" si="19"/>
        <v>17.601428571428571</v>
      </c>
      <c r="AY14" s="54">
        <v>0</v>
      </c>
      <c r="AZ14" s="54">
        <v>1</v>
      </c>
      <c r="BA14" s="54">
        <v>1</v>
      </c>
      <c r="BG14" s="54">
        <f t="shared" si="20"/>
        <v>7000</v>
      </c>
      <c r="BH14" s="11">
        <f t="shared" si="21"/>
        <v>1.2152777777777776E-4</v>
      </c>
      <c r="BI14" s="54">
        <f t="shared" si="22"/>
        <v>95.808383233532936</v>
      </c>
    </row>
    <row r="15" spans="1:67" ht="80" x14ac:dyDescent="0.2">
      <c r="A15" s="54">
        <v>12</v>
      </c>
      <c r="B15" s="19" t="s">
        <v>1673</v>
      </c>
      <c r="C15" s="3" t="s">
        <v>313</v>
      </c>
      <c r="D15" s="54">
        <v>1</v>
      </c>
      <c r="E15" s="54">
        <v>1</v>
      </c>
      <c r="F15" s="54">
        <f t="shared" si="3"/>
        <v>1</v>
      </c>
      <c r="G15" s="54">
        <f t="shared" si="4"/>
        <v>35</v>
      </c>
      <c r="H15" s="54">
        <f t="shared" si="5"/>
        <v>35</v>
      </c>
      <c r="I15" s="54">
        <f t="shared" si="6"/>
        <v>143</v>
      </c>
      <c r="J15" s="54">
        <v>47</v>
      </c>
      <c r="K15" s="54">
        <f t="shared" si="7"/>
        <v>1.3428571428571427</v>
      </c>
      <c r="L15" s="54">
        <f t="shared" si="8"/>
        <v>136</v>
      </c>
      <c r="M15" s="54">
        <f t="shared" si="9"/>
        <v>3.8857142857142857</v>
      </c>
      <c r="N15" s="54">
        <v>0</v>
      </c>
      <c r="O15" s="54">
        <v>1</v>
      </c>
      <c r="P15" s="54">
        <v>1</v>
      </c>
      <c r="Q15" s="54">
        <v>0</v>
      </c>
      <c r="R15" s="54">
        <v>1</v>
      </c>
      <c r="S15" s="54">
        <v>1</v>
      </c>
      <c r="T15" s="54">
        <f t="shared" si="10"/>
        <v>0</v>
      </c>
      <c r="U15" s="54">
        <v>1</v>
      </c>
      <c r="V15" s="54">
        <v>1</v>
      </c>
      <c r="W15" s="54">
        <f t="shared" si="11"/>
        <v>0</v>
      </c>
      <c r="X15" s="54">
        <f t="shared" si="12"/>
        <v>1</v>
      </c>
      <c r="Y15" s="54">
        <v>0</v>
      </c>
      <c r="Z15" s="54">
        <v>1</v>
      </c>
      <c r="AA15" s="54">
        <v>1</v>
      </c>
      <c r="AB15" s="54">
        <v>1</v>
      </c>
      <c r="AC15" s="54">
        <v>1</v>
      </c>
      <c r="AD15" s="54">
        <v>1</v>
      </c>
      <c r="AE15" s="54">
        <v>1</v>
      </c>
      <c r="AF15" s="54">
        <f t="shared" si="13"/>
        <v>7</v>
      </c>
      <c r="AG15" s="54">
        <v>1</v>
      </c>
      <c r="AH15" s="54">
        <f t="shared" si="14"/>
        <v>1</v>
      </c>
      <c r="AI15" s="54">
        <v>0</v>
      </c>
      <c r="AJ15" s="54">
        <v>1</v>
      </c>
      <c r="AK15" s="54">
        <f t="shared" si="15"/>
        <v>0</v>
      </c>
      <c r="AL15" s="54">
        <v>1</v>
      </c>
      <c r="AM15" s="54">
        <v>1</v>
      </c>
      <c r="AN15" s="54">
        <v>1</v>
      </c>
      <c r="AO15" s="54">
        <v>0</v>
      </c>
      <c r="AP15" s="54">
        <v>1</v>
      </c>
      <c r="AQ15" s="54">
        <v>1</v>
      </c>
      <c r="AR15" s="54">
        <v>1</v>
      </c>
      <c r="AS15" s="54">
        <v>1</v>
      </c>
      <c r="AT15" s="54">
        <v>1</v>
      </c>
      <c r="AU15" s="54">
        <f t="shared" si="16"/>
        <v>57.704285714285739</v>
      </c>
      <c r="AV15" s="54">
        <f t="shared" si="17"/>
        <v>13.905714285714286</v>
      </c>
      <c r="AW15" s="54">
        <f t="shared" si="18"/>
        <v>6.2022857142857113</v>
      </c>
      <c r="AX15" s="54">
        <f t="shared" si="19"/>
        <v>14.371714285714283</v>
      </c>
      <c r="AY15" s="54">
        <v>0</v>
      </c>
      <c r="AZ15" s="54">
        <v>1</v>
      </c>
      <c r="BA15" s="54">
        <v>1</v>
      </c>
      <c r="BG15" s="54">
        <f t="shared" si="20"/>
        <v>7000</v>
      </c>
      <c r="BH15" s="11">
        <f t="shared" si="21"/>
        <v>1.2152777777777776E-4</v>
      </c>
      <c r="BI15" s="54">
        <f t="shared" si="22"/>
        <v>95.104895104895107</v>
      </c>
    </row>
    <row r="16" spans="1:67" ht="96" x14ac:dyDescent="0.2">
      <c r="A16" s="54">
        <v>13</v>
      </c>
      <c r="B16" s="19" t="s">
        <v>329</v>
      </c>
      <c r="C16" s="3" t="s">
        <v>313</v>
      </c>
      <c r="D16" s="54">
        <v>1</v>
      </c>
      <c r="E16" s="54">
        <v>1</v>
      </c>
      <c r="F16" s="54">
        <f t="shared" si="3"/>
        <v>3</v>
      </c>
      <c r="G16" s="54">
        <f t="shared" si="4"/>
        <v>30</v>
      </c>
      <c r="H16" s="54">
        <f t="shared" si="5"/>
        <v>10</v>
      </c>
      <c r="I16" s="54">
        <f t="shared" si="6"/>
        <v>167</v>
      </c>
      <c r="J16" s="54">
        <v>53</v>
      </c>
      <c r="K16" s="54">
        <f t="shared" si="7"/>
        <v>1.7666666666666666</v>
      </c>
      <c r="L16" s="54">
        <f t="shared" si="8"/>
        <v>162</v>
      </c>
      <c r="M16" s="54">
        <f t="shared" si="9"/>
        <v>5.4</v>
      </c>
      <c r="N16" s="54">
        <v>1</v>
      </c>
      <c r="O16" s="54">
        <v>1</v>
      </c>
      <c r="P16" s="54">
        <v>1</v>
      </c>
      <c r="Q16" s="54">
        <v>0</v>
      </c>
      <c r="R16" s="54">
        <v>1</v>
      </c>
      <c r="S16" s="54">
        <v>1</v>
      </c>
      <c r="T16" s="54">
        <f t="shared" si="10"/>
        <v>0</v>
      </c>
      <c r="U16" s="54">
        <v>1</v>
      </c>
      <c r="V16" s="54">
        <v>1</v>
      </c>
      <c r="W16" s="54">
        <f t="shared" si="11"/>
        <v>0</v>
      </c>
      <c r="X16" s="54">
        <f t="shared" si="12"/>
        <v>1</v>
      </c>
      <c r="Y16" s="54">
        <v>0</v>
      </c>
      <c r="Z16" s="54">
        <v>1</v>
      </c>
      <c r="AA16" s="54">
        <v>1</v>
      </c>
      <c r="AB16" s="54">
        <v>1</v>
      </c>
      <c r="AC16" s="54">
        <v>1</v>
      </c>
      <c r="AD16" s="54">
        <v>1</v>
      </c>
      <c r="AE16" s="54">
        <v>1</v>
      </c>
      <c r="AF16" s="54">
        <f t="shared" si="13"/>
        <v>4</v>
      </c>
      <c r="AG16" s="54">
        <v>1</v>
      </c>
      <c r="AH16" s="54">
        <f t="shared" si="14"/>
        <v>1</v>
      </c>
      <c r="AI16" s="54">
        <v>0</v>
      </c>
      <c r="AJ16" s="54">
        <v>1</v>
      </c>
      <c r="AK16" s="54">
        <f t="shared" si="15"/>
        <v>1</v>
      </c>
      <c r="AL16" s="54">
        <v>1</v>
      </c>
      <c r="AM16" s="54">
        <v>1</v>
      </c>
      <c r="AN16" s="54">
        <v>1</v>
      </c>
      <c r="AO16" s="54">
        <v>0</v>
      </c>
      <c r="AP16" s="54">
        <v>1</v>
      </c>
      <c r="AQ16" s="54">
        <v>1</v>
      </c>
      <c r="AR16" s="54">
        <v>1</v>
      </c>
      <c r="AS16" s="54">
        <v>0</v>
      </c>
      <c r="AT16" s="54">
        <v>1</v>
      </c>
      <c r="AU16" s="54">
        <f t="shared" si="16"/>
        <v>47.22500000000003</v>
      </c>
      <c r="AV16" s="54">
        <f t="shared" si="17"/>
        <v>9.1566666666666698</v>
      </c>
      <c r="AW16" s="54">
        <f t="shared" si="18"/>
        <v>12.992000000000001</v>
      </c>
      <c r="AX16" s="54">
        <f t="shared" si="19"/>
        <v>9.0040000000000013</v>
      </c>
      <c r="AY16" s="54">
        <v>0</v>
      </c>
      <c r="AZ16" s="54">
        <v>1</v>
      </c>
      <c r="BA16" s="54">
        <v>1</v>
      </c>
      <c r="BG16" s="54">
        <f t="shared" si="20"/>
        <v>4000</v>
      </c>
      <c r="BH16" s="11">
        <f t="shared" si="21"/>
        <v>1.0416666666666666E-4</v>
      </c>
      <c r="BI16" s="54">
        <f t="shared" si="22"/>
        <v>97.005988023952099</v>
      </c>
    </row>
    <row r="17" spans="1:61" ht="64" x14ac:dyDescent="0.2">
      <c r="A17" s="54">
        <v>14</v>
      </c>
      <c r="B17" s="19" t="s">
        <v>330</v>
      </c>
      <c r="C17" s="3" t="s">
        <v>313</v>
      </c>
      <c r="D17" s="54">
        <v>1</v>
      </c>
      <c r="E17" s="54">
        <v>1</v>
      </c>
      <c r="F17" s="54">
        <f t="shared" si="3"/>
        <v>2</v>
      </c>
      <c r="G17" s="54">
        <f t="shared" si="4"/>
        <v>24</v>
      </c>
      <c r="H17" s="54">
        <f t="shared" si="5"/>
        <v>12</v>
      </c>
      <c r="I17" s="54">
        <f t="shared" si="6"/>
        <v>134</v>
      </c>
      <c r="J17" s="54">
        <v>44</v>
      </c>
      <c r="K17" s="54">
        <f t="shared" si="7"/>
        <v>1.8333333333333333</v>
      </c>
      <c r="L17" s="54">
        <f t="shared" si="8"/>
        <v>131</v>
      </c>
      <c r="M17" s="54">
        <f t="shared" si="9"/>
        <v>5.458333333333333</v>
      </c>
      <c r="N17" s="54">
        <v>1</v>
      </c>
      <c r="O17" s="54">
        <v>1</v>
      </c>
      <c r="P17" s="54">
        <v>1</v>
      </c>
      <c r="Q17" s="54">
        <v>1</v>
      </c>
      <c r="R17" s="54">
        <v>1</v>
      </c>
      <c r="S17" s="54">
        <v>1</v>
      </c>
      <c r="T17" s="54">
        <f t="shared" si="10"/>
        <v>1</v>
      </c>
      <c r="U17" s="54">
        <v>1</v>
      </c>
      <c r="V17" s="54">
        <v>1</v>
      </c>
      <c r="W17" s="54">
        <f t="shared" si="11"/>
        <v>1</v>
      </c>
      <c r="X17" s="54">
        <f t="shared" si="12"/>
        <v>1</v>
      </c>
      <c r="Y17" s="54">
        <v>0</v>
      </c>
      <c r="Z17" s="54">
        <v>1</v>
      </c>
      <c r="AA17" s="54">
        <v>1</v>
      </c>
      <c r="AB17" s="54">
        <v>1</v>
      </c>
      <c r="AC17" s="54">
        <v>1</v>
      </c>
      <c r="AD17" s="54">
        <v>1</v>
      </c>
      <c r="AE17" s="54">
        <v>1</v>
      </c>
      <c r="AF17" s="54">
        <f t="shared" si="13"/>
        <v>3</v>
      </c>
      <c r="AG17" s="54">
        <v>1</v>
      </c>
      <c r="AH17" s="54">
        <f t="shared" si="14"/>
        <v>1</v>
      </c>
      <c r="AI17" s="54">
        <v>0</v>
      </c>
      <c r="AJ17" s="54">
        <v>1</v>
      </c>
      <c r="AK17" s="54">
        <f t="shared" si="15"/>
        <v>1</v>
      </c>
      <c r="AL17" s="54">
        <v>1</v>
      </c>
      <c r="AM17" s="54">
        <v>1</v>
      </c>
      <c r="AN17" s="54">
        <v>1</v>
      </c>
      <c r="AO17" s="54">
        <v>1</v>
      </c>
      <c r="AP17" s="54">
        <v>1</v>
      </c>
      <c r="AQ17" s="54">
        <v>1</v>
      </c>
      <c r="AR17" s="54">
        <v>1</v>
      </c>
      <c r="AS17" s="54">
        <v>1</v>
      </c>
      <c r="AT17" s="54">
        <v>1</v>
      </c>
      <c r="AU17" s="54">
        <f t="shared" si="16"/>
        <v>39.555000000000014</v>
      </c>
      <c r="AV17" s="54">
        <f t="shared" si="17"/>
        <v>10.723333333333333</v>
      </c>
      <c r="AW17" s="54">
        <f t="shared" si="18"/>
        <v>13.828333333333333</v>
      </c>
      <c r="AX17" s="54">
        <f t="shared" si="19"/>
        <v>10.278749999999999</v>
      </c>
      <c r="AY17" s="54">
        <v>0</v>
      </c>
      <c r="AZ17" s="54">
        <v>1</v>
      </c>
      <c r="BA17" s="54">
        <v>1</v>
      </c>
      <c r="BG17" s="54">
        <f t="shared" si="20"/>
        <v>3000</v>
      </c>
      <c r="BH17" s="11">
        <f t="shared" si="21"/>
        <v>8.3333333333333331E-5</v>
      </c>
      <c r="BI17" s="54">
        <f t="shared" si="22"/>
        <v>97.761194029850756</v>
      </c>
    </row>
    <row r="18" spans="1:61" ht="64" x14ac:dyDescent="0.2">
      <c r="A18" s="54">
        <v>15</v>
      </c>
      <c r="B18" s="19" t="s">
        <v>1674</v>
      </c>
      <c r="C18" s="3" t="s">
        <v>313</v>
      </c>
      <c r="D18" s="54">
        <v>1</v>
      </c>
      <c r="E18" s="54">
        <v>1</v>
      </c>
      <c r="F18" s="54">
        <f t="shared" si="3"/>
        <v>1</v>
      </c>
      <c r="G18" s="54">
        <f t="shared" si="4"/>
        <v>19</v>
      </c>
      <c r="H18" s="54">
        <f t="shared" si="5"/>
        <v>19</v>
      </c>
      <c r="I18" s="54">
        <f t="shared" si="6"/>
        <v>109</v>
      </c>
      <c r="J18" s="54">
        <v>37</v>
      </c>
      <c r="K18" s="54">
        <f t="shared" si="7"/>
        <v>1.9473684210526316</v>
      </c>
      <c r="L18" s="54">
        <f t="shared" si="8"/>
        <v>105</v>
      </c>
      <c r="M18" s="54">
        <f t="shared" si="9"/>
        <v>5.5263157894736841</v>
      </c>
      <c r="N18" s="54">
        <v>0</v>
      </c>
      <c r="O18" s="54">
        <v>1</v>
      </c>
      <c r="P18" s="54">
        <v>0</v>
      </c>
      <c r="Q18" s="54">
        <v>1</v>
      </c>
      <c r="R18" s="54">
        <v>1</v>
      </c>
      <c r="S18" s="54">
        <v>1</v>
      </c>
      <c r="T18" s="54">
        <f t="shared" si="10"/>
        <v>1</v>
      </c>
      <c r="U18" s="54">
        <v>1</v>
      </c>
      <c r="V18" s="54">
        <v>1</v>
      </c>
      <c r="W18" s="54">
        <f t="shared" si="11"/>
        <v>0</v>
      </c>
      <c r="X18" s="54">
        <f t="shared" si="12"/>
        <v>1</v>
      </c>
      <c r="Y18" s="54">
        <v>1</v>
      </c>
      <c r="Z18" s="54">
        <v>1</v>
      </c>
      <c r="AA18" s="54">
        <v>1</v>
      </c>
      <c r="AB18" s="54">
        <v>1</v>
      </c>
      <c r="AC18" s="54">
        <v>1</v>
      </c>
      <c r="AD18" s="54">
        <v>1</v>
      </c>
      <c r="AE18" s="54">
        <v>1</v>
      </c>
      <c r="AF18" s="54">
        <f t="shared" si="13"/>
        <v>1</v>
      </c>
      <c r="AG18" s="54">
        <v>1</v>
      </c>
      <c r="AH18" s="54">
        <f t="shared" si="14"/>
        <v>1</v>
      </c>
      <c r="AI18" s="54">
        <v>0</v>
      </c>
      <c r="AJ18" s="54">
        <v>1</v>
      </c>
      <c r="AK18" s="54">
        <f t="shared" si="15"/>
        <v>1</v>
      </c>
      <c r="AL18" s="54">
        <v>1</v>
      </c>
      <c r="AM18" s="54">
        <v>1</v>
      </c>
      <c r="AN18" s="54">
        <v>1</v>
      </c>
      <c r="AO18" s="54">
        <v>1</v>
      </c>
      <c r="AP18" s="54">
        <v>1</v>
      </c>
      <c r="AQ18" s="54">
        <v>1</v>
      </c>
      <c r="AR18" s="54">
        <v>1</v>
      </c>
      <c r="AS18" s="54">
        <v>1</v>
      </c>
      <c r="AT18" s="54">
        <v>1</v>
      </c>
      <c r="AU18" s="54">
        <f t="shared" si="16"/>
        <v>22.802631578947398</v>
      </c>
      <c r="AV18" s="54">
        <f t="shared" si="17"/>
        <v>14.798947368421054</v>
      </c>
      <c r="AW18" s="54">
        <f t="shared" si="18"/>
        <v>15.136842105263156</v>
      </c>
      <c r="AX18" s="54">
        <f t="shared" si="19"/>
        <v>14.098947368421051</v>
      </c>
      <c r="AY18" s="54">
        <v>0</v>
      </c>
      <c r="AZ18" s="54">
        <v>1</v>
      </c>
      <c r="BA18" s="54">
        <v>1</v>
      </c>
      <c r="BG18" s="54">
        <f t="shared" si="20"/>
        <v>1000</v>
      </c>
      <c r="BH18" s="11">
        <f t="shared" si="21"/>
        <v>6.597222222222223E-5</v>
      </c>
      <c r="BI18" s="54">
        <f t="shared" si="22"/>
        <v>96.330275229357795</v>
      </c>
    </row>
    <row r="19" spans="1:61" ht="32" x14ac:dyDescent="0.2">
      <c r="A19" s="54">
        <v>16</v>
      </c>
      <c r="B19" s="19" t="s">
        <v>332</v>
      </c>
      <c r="C19" s="3" t="s">
        <v>313</v>
      </c>
      <c r="D19" s="54">
        <v>1</v>
      </c>
      <c r="E19" s="54">
        <v>1</v>
      </c>
      <c r="F19" s="54">
        <f t="shared" si="3"/>
        <v>1</v>
      </c>
      <c r="G19" s="54">
        <f t="shared" si="4"/>
        <v>11</v>
      </c>
      <c r="H19" s="54">
        <f t="shared" si="5"/>
        <v>11</v>
      </c>
      <c r="I19" s="54">
        <f t="shared" si="6"/>
        <v>49</v>
      </c>
      <c r="J19" s="54">
        <v>16</v>
      </c>
      <c r="K19" s="54">
        <f t="shared" si="7"/>
        <v>1.4545454545454546</v>
      </c>
      <c r="L19" s="54">
        <f t="shared" si="8"/>
        <v>48</v>
      </c>
      <c r="M19" s="54">
        <f t="shared" si="9"/>
        <v>4.3636363636363633</v>
      </c>
      <c r="N19" s="54">
        <v>1</v>
      </c>
      <c r="O19" s="54">
        <v>1</v>
      </c>
      <c r="P19" s="54">
        <v>1</v>
      </c>
      <c r="Q19" s="54">
        <v>1</v>
      </c>
      <c r="R19" s="54">
        <v>1</v>
      </c>
      <c r="S19" s="54">
        <v>1</v>
      </c>
      <c r="T19" s="54">
        <f t="shared" si="10"/>
        <v>1</v>
      </c>
      <c r="U19" s="54">
        <v>1</v>
      </c>
      <c r="V19" s="54">
        <v>1</v>
      </c>
      <c r="W19" s="54">
        <f t="shared" si="11"/>
        <v>1</v>
      </c>
      <c r="X19" s="54">
        <f t="shared" si="12"/>
        <v>1</v>
      </c>
      <c r="Y19" s="54">
        <v>0</v>
      </c>
      <c r="Z19" s="54">
        <v>1</v>
      </c>
      <c r="AA19" s="54">
        <v>1</v>
      </c>
      <c r="AB19" s="54">
        <v>1</v>
      </c>
      <c r="AC19" s="54">
        <v>1</v>
      </c>
      <c r="AD19" s="54">
        <v>1</v>
      </c>
      <c r="AE19" s="54">
        <v>1</v>
      </c>
      <c r="AF19" s="54">
        <f t="shared" si="13"/>
        <v>1</v>
      </c>
      <c r="AG19" s="54">
        <v>1</v>
      </c>
      <c r="AH19" s="54">
        <f t="shared" si="14"/>
        <v>1</v>
      </c>
      <c r="AI19" s="54">
        <v>1</v>
      </c>
      <c r="AJ19" s="54">
        <v>1</v>
      </c>
      <c r="AK19" s="54">
        <f t="shared" si="15"/>
        <v>1</v>
      </c>
      <c r="AL19" s="54">
        <v>1</v>
      </c>
      <c r="AM19" s="54">
        <v>1</v>
      </c>
      <c r="AN19" s="54">
        <v>1</v>
      </c>
      <c r="AO19" s="54">
        <v>1</v>
      </c>
      <c r="AP19" s="54">
        <v>1</v>
      </c>
      <c r="AQ19" s="54">
        <v>1</v>
      </c>
      <c r="AR19" s="54">
        <v>1</v>
      </c>
      <c r="AS19" s="54">
        <v>1</v>
      </c>
      <c r="AT19" s="54">
        <v>1</v>
      </c>
      <c r="AU19" s="54">
        <f t="shared" si="16"/>
        <v>72.615454545454554</v>
      </c>
      <c r="AV19" s="54">
        <f t="shared" si="17"/>
        <v>5.8636363636363633</v>
      </c>
      <c r="AW19" s="54">
        <f t="shared" si="18"/>
        <v>7.1672727272727208</v>
      </c>
      <c r="AX19" s="54">
        <f t="shared" si="19"/>
        <v>4.6227272727272712</v>
      </c>
      <c r="AY19" s="54">
        <v>1</v>
      </c>
      <c r="AZ19" s="54">
        <v>1</v>
      </c>
      <c r="BA19" s="54">
        <v>1</v>
      </c>
      <c r="BG19" s="54">
        <f t="shared" si="20"/>
        <v>1000</v>
      </c>
      <c r="BH19" s="11">
        <f t="shared" si="21"/>
        <v>3.8194444444444444E-5</v>
      </c>
      <c r="BI19" s="54">
        <f t="shared" si="22"/>
        <v>97.959183673469383</v>
      </c>
    </row>
    <row r="20" spans="1:61" ht="80" x14ac:dyDescent="0.2">
      <c r="A20" s="54">
        <v>17</v>
      </c>
      <c r="B20" s="19" t="s">
        <v>1675</v>
      </c>
      <c r="C20" s="3" t="s">
        <v>313</v>
      </c>
      <c r="D20" s="54">
        <v>1</v>
      </c>
      <c r="E20" s="54">
        <v>1</v>
      </c>
      <c r="F20" s="54">
        <f t="shared" si="3"/>
        <v>2</v>
      </c>
      <c r="G20" s="54">
        <f t="shared" si="4"/>
        <v>32</v>
      </c>
      <c r="H20" s="54">
        <f t="shared" si="5"/>
        <v>16</v>
      </c>
      <c r="I20" s="54">
        <f t="shared" si="6"/>
        <v>153</v>
      </c>
      <c r="J20" s="54">
        <v>53</v>
      </c>
      <c r="K20" s="54">
        <f t="shared" si="7"/>
        <v>1.65625</v>
      </c>
      <c r="L20" s="54">
        <f t="shared" si="8"/>
        <v>149</v>
      </c>
      <c r="M20" s="54">
        <f t="shared" si="9"/>
        <v>4.65625</v>
      </c>
      <c r="N20" s="54">
        <v>1</v>
      </c>
      <c r="O20" s="54">
        <v>1</v>
      </c>
      <c r="P20" s="54">
        <v>1</v>
      </c>
      <c r="Q20" s="54">
        <v>1</v>
      </c>
      <c r="R20" s="54">
        <v>1</v>
      </c>
      <c r="S20" s="54">
        <v>1</v>
      </c>
      <c r="T20" s="54">
        <f t="shared" si="10"/>
        <v>1</v>
      </c>
      <c r="U20" s="54">
        <v>1</v>
      </c>
      <c r="V20" s="54">
        <v>1</v>
      </c>
      <c r="W20" s="54">
        <f t="shared" si="11"/>
        <v>1</v>
      </c>
      <c r="X20" s="54">
        <f t="shared" si="12"/>
        <v>1</v>
      </c>
      <c r="Y20" s="54">
        <v>0</v>
      </c>
      <c r="Z20" s="54">
        <v>1</v>
      </c>
      <c r="AA20" s="54">
        <v>1</v>
      </c>
      <c r="AB20" s="54">
        <v>1</v>
      </c>
      <c r="AC20" s="54">
        <v>1</v>
      </c>
      <c r="AD20" s="54">
        <v>1</v>
      </c>
      <c r="AE20" s="54">
        <v>1</v>
      </c>
      <c r="AF20" s="54">
        <f t="shared" si="13"/>
        <v>3</v>
      </c>
      <c r="AG20" s="54">
        <v>0</v>
      </c>
      <c r="AH20" s="54">
        <f t="shared" si="14"/>
        <v>1</v>
      </c>
      <c r="AI20" s="54">
        <v>0</v>
      </c>
      <c r="AJ20" s="54">
        <v>1</v>
      </c>
      <c r="AK20" s="54">
        <f t="shared" si="15"/>
        <v>1</v>
      </c>
      <c r="AL20" s="54">
        <v>1</v>
      </c>
      <c r="AM20" s="54">
        <v>0</v>
      </c>
      <c r="AN20" s="54">
        <v>1</v>
      </c>
      <c r="AO20" s="54">
        <v>1</v>
      </c>
      <c r="AP20" s="54">
        <v>1</v>
      </c>
      <c r="AQ20" s="54">
        <v>1</v>
      </c>
      <c r="AR20" s="54">
        <v>1</v>
      </c>
      <c r="AS20" s="54">
        <v>1</v>
      </c>
      <c r="AT20" s="54">
        <v>1</v>
      </c>
      <c r="AU20" s="54">
        <f t="shared" si="16"/>
        <v>50.476250000000036</v>
      </c>
      <c r="AV20" s="54">
        <f t="shared" si="17"/>
        <v>10.193750000000005</v>
      </c>
      <c r="AW20" s="54">
        <f t="shared" si="18"/>
        <v>9.728749999999998</v>
      </c>
      <c r="AX20" s="54">
        <f t="shared" si="19"/>
        <v>8.5009374999999991</v>
      </c>
      <c r="AY20" s="54">
        <v>0</v>
      </c>
      <c r="AZ20" s="54">
        <v>1</v>
      </c>
      <c r="BA20" s="54">
        <v>1</v>
      </c>
      <c r="BG20" s="54">
        <f t="shared" si="20"/>
        <v>3000</v>
      </c>
      <c r="BH20" s="11">
        <f t="shared" si="21"/>
        <v>1.1111111111111112E-4</v>
      </c>
      <c r="BI20" s="54">
        <f t="shared" si="22"/>
        <v>97.385620915032675</v>
      </c>
    </row>
    <row r="21" spans="1:61" ht="48" x14ac:dyDescent="0.2">
      <c r="A21" s="54">
        <v>18</v>
      </c>
      <c r="B21" s="19" t="s">
        <v>1676</v>
      </c>
      <c r="C21" s="3" t="s">
        <v>313</v>
      </c>
      <c r="D21" s="54">
        <v>1</v>
      </c>
      <c r="E21" s="54">
        <v>1</v>
      </c>
      <c r="F21" s="54">
        <f t="shared" si="3"/>
        <v>1</v>
      </c>
      <c r="G21" s="54">
        <f t="shared" si="4"/>
        <v>22</v>
      </c>
      <c r="H21" s="54">
        <f t="shared" si="5"/>
        <v>22</v>
      </c>
      <c r="I21" s="54">
        <f t="shared" si="6"/>
        <v>94</v>
      </c>
      <c r="J21" s="54">
        <v>31</v>
      </c>
      <c r="K21" s="54">
        <f t="shared" si="7"/>
        <v>1.4090909090909092</v>
      </c>
      <c r="L21" s="54">
        <f t="shared" si="8"/>
        <v>93</v>
      </c>
      <c r="M21" s="54">
        <f t="shared" si="9"/>
        <v>4.2272727272727275</v>
      </c>
      <c r="N21" s="54">
        <v>1</v>
      </c>
      <c r="O21" s="54">
        <v>1</v>
      </c>
      <c r="P21" s="54">
        <v>1</v>
      </c>
      <c r="Q21" s="54">
        <v>1</v>
      </c>
      <c r="R21" s="54">
        <v>1</v>
      </c>
      <c r="S21" s="54">
        <v>1</v>
      </c>
      <c r="T21" s="54">
        <f t="shared" si="10"/>
        <v>1</v>
      </c>
      <c r="U21" s="54">
        <v>1</v>
      </c>
      <c r="V21" s="54">
        <v>1</v>
      </c>
      <c r="W21" s="54">
        <f t="shared" si="11"/>
        <v>1</v>
      </c>
      <c r="X21" s="54">
        <f t="shared" si="12"/>
        <v>1</v>
      </c>
      <c r="Y21" s="54">
        <v>0</v>
      </c>
      <c r="Z21" s="54">
        <v>1</v>
      </c>
      <c r="AA21" s="54">
        <v>1</v>
      </c>
      <c r="AB21" s="54">
        <v>1</v>
      </c>
      <c r="AC21" s="54">
        <v>1</v>
      </c>
      <c r="AD21" s="54">
        <v>1</v>
      </c>
      <c r="AE21" s="54">
        <v>1</v>
      </c>
      <c r="AF21" s="54">
        <f t="shared" si="13"/>
        <v>1</v>
      </c>
      <c r="AG21" s="54">
        <v>1</v>
      </c>
      <c r="AH21" s="54">
        <f t="shared" si="14"/>
        <v>1</v>
      </c>
      <c r="AI21" s="54">
        <v>1</v>
      </c>
      <c r="AJ21" s="54">
        <v>1</v>
      </c>
      <c r="AK21" s="54">
        <f t="shared" si="15"/>
        <v>1</v>
      </c>
      <c r="AL21" s="54">
        <v>1</v>
      </c>
      <c r="AM21" s="54">
        <v>1</v>
      </c>
      <c r="AN21" s="54">
        <v>1</v>
      </c>
      <c r="AO21" s="54">
        <v>0</v>
      </c>
      <c r="AP21" s="54">
        <v>1</v>
      </c>
      <c r="AQ21" s="54">
        <v>1</v>
      </c>
      <c r="AR21" s="54">
        <v>1</v>
      </c>
      <c r="AS21" s="54">
        <v>0</v>
      </c>
      <c r="AT21" s="54">
        <v>1</v>
      </c>
      <c r="AU21" s="54">
        <f t="shared" si="16"/>
        <v>65.295909090909106</v>
      </c>
      <c r="AV21" s="54">
        <f t="shared" si="17"/>
        <v>9.6172727272727307</v>
      </c>
      <c r="AW21" s="54">
        <f t="shared" si="18"/>
        <v>7.7109090909090945</v>
      </c>
      <c r="AX21" s="54">
        <f t="shared" si="19"/>
        <v>9.4804545454545455</v>
      </c>
      <c r="AY21" s="54">
        <v>1</v>
      </c>
      <c r="AZ21" s="54">
        <v>1</v>
      </c>
      <c r="BA21" s="54">
        <v>1</v>
      </c>
      <c r="BG21" s="54">
        <f t="shared" si="20"/>
        <v>1000</v>
      </c>
      <c r="BH21" s="11">
        <f t="shared" si="21"/>
        <v>7.6388888888888887E-5</v>
      </c>
      <c r="BI21" s="54">
        <f t="shared" si="22"/>
        <v>98.936170212765958</v>
      </c>
    </row>
    <row r="22" spans="1:61" ht="80" x14ac:dyDescent="0.2">
      <c r="A22" s="54">
        <v>19</v>
      </c>
      <c r="B22" s="240" t="s">
        <v>1677</v>
      </c>
      <c r="C22" s="3" t="s">
        <v>313</v>
      </c>
      <c r="D22" s="54">
        <v>1</v>
      </c>
      <c r="E22" s="54">
        <v>1</v>
      </c>
      <c r="F22" s="54">
        <f t="shared" si="3"/>
        <v>1</v>
      </c>
      <c r="G22" s="54">
        <f t="shared" si="4"/>
        <v>34</v>
      </c>
      <c r="H22" s="54">
        <f t="shared" si="5"/>
        <v>34</v>
      </c>
      <c r="I22" s="54">
        <f t="shared" si="6"/>
        <v>147</v>
      </c>
      <c r="J22" s="54">
        <v>46</v>
      </c>
      <c r="K22" s="54">
        <f t="shared" si="7"/>
        <v>1.3529411764705883</v>
      </c>
      <c r="L22" s="54">
        <f t="shared" si="8"/>
        <v>146</v>
      </c>
      <c r="M22" s="54">
        <f t="shared" si="9"/>
        <v>4.2941176470588234</v>
      </c>
      <c r="N22" s="54">
        <v>1</v>
      </c>
      <c r="O22" s="54">
        <v>1</v>
      </c>
      <c r="P22" s="54">
        <v>1</v>
      </c>
      <c r="Q22" s="54">
        <v>1</v>
      </c>
      <c r="R22" s="54">
        <v>1</v>
      </c>
      <c r="S22" s="54">
        <v>1</v>
      </c>
      <c r="T22" s="54">
        <f t="shared" si="10"/>
        <v>1</v>
      </c>
      <c r="U22" s="54">
        <v>1</v>
      </c>
      <c r="V22" s="54">
        <v>1</v>
      </c>
      <c r="W22" s="54">
        <f t="shared" si="11"/>
        <v>1</v>
      </c>
      <c r="X22" s="54">
        <f t="shared" si="12"/>
        <v>1</v>
      </c>
      <c r="Y22" s="54">
        <v>0</v>
      </c>
      <c r="Z22" s="54">
        <v>1</v>
      </c>
      <c r="AA22" s="54">
        <v>1</v>
      </c>
      <c r="AB22" s="54">
        <v>1</v>
      </c>
      <c r="AC22" s="54">
        <v>1</v>
      </c>
      <c r="AD22" s="54">
        <v>1</v>
      </c>
      <c r="AE22" s="54">
        <v>1</v>
      </c>
      <c r="AF22" s="54">
        <f t="shared" si="13"/>
        <v>1</v>
      </c>
      <c r="AG22" s="54">
        <v>1</v>
      </c>
      <c r="AH22" s="54">
        <f t="shared" si="14"/>
        <v>1</v>
      </c>
      <c r="AI22" s="54">
        <v>0</v>
      </c>
      <c r="AJ22" s="54">
        <v>1</v>
      </c>
      <c r="AK22" s="54">
        <f t="shared" si="15"/>
        <v>1</v>
      </c>
      <c r="AL22" s="54">
        <v>1</v>
      </c>
      <c r="AM22" s="54">
        <v>1</v>
      </c>
      <c r="AN22" s="54">
        <v>1</v>
      </c>
      <c r="AO22" s="54">
        <v>0</v>
      </c>
      <c r="AP22" s="54">
        <v>1</v>
      </c>
      <c r="AQ22" s="54">
        <v>1</v>
      </c>
      <c r="AR22" s="54">
        <v>1</v>
      </c>
      <c r="AS22" s="54">
        <v>0</v>
      </c>
      <c r="AT22" s="54">
        <v>1</v>
      </c>
      <c r="AU22" s="54">
        <f t="shared" si="16"/>
        <v>57.86617647058825</v>
      </c>
      <c r="AV22" s="54">
        <f t="shared" si="17"/>
        <v>13.634705882352943</v>
      </c>
      <c r="AW22" s="54">
        <f t="shared" si="18"/>
        <v>8.5788235294117641</v>
      </c>
      <c r="AX22" s="54">
        <f t="shared" si="19"/>
        <v>15.795294117647053</v>
      </c>
      <c r="AY22" s="54">
        <v>0</v>
      </c>
      <c r="AZ22" s="54">
        <v>1</v>
      </c>
      <c r="BA22" s="54">
        <v>1</v>
      </c>
      <c r="BG22" s="54">
        <f t="shared" si="20"/>
        <v>1000</v>
      </c>
      <c r="BH22" s="11">
        <f t="shared" si="21"/>
        <v>1.1805555555555556E-4</v>
      </c>
      <c r="BI22" s="54">
        <f t="shared" si="22"/>
        <v>99.319727891156461</v>
      </c>
    </row>
    <row r="23" spans="1:61" ht="80" x14ac:dyDescent="0.2">
      <c r="A23" s="54">
        <v>20</v>
      </c>
      <c r="B23" s="240" t="s">
        <v>336</v>
      </c>
      <c r="C23" s="3" t="s">
        <v>313</v>
      </c>
      <c r="D23" s="54">
        <v>1</v>
      </c>
      <c r="E23" s="54">
        <v>1</v>
      </c>
      <c r="F23" s="54">
        <f t="shared" si="3"/>
        <v>1</v>
      </c>
      <c r="G23" s="54">
        <f t="shared" si="4"/>
        <v>34</v>
      </c>
      <c r="H23" s="54">
        <f t="shared" si="5"/>
        <v>34</v>
      </c>
      <c r="I23" s="54">
        <f t="shared" si="6"/>
        <v>153</v>
      </c>
      <c r="J23" s="54">
        <v>50</v>
      </c>
      <c r="K23" s="54">
        <f t="shared" si="7"/>
        <v>1.4705882352941178</v>
      </c>
      <c r="L23" s="54">
        <f t="shared" si="8"/>
        <v>149</v>
      </c>
      <c r="M23" s="54">
        <f t="shared" si="9"/>
        <v>4.382352941176471</v>
      </c>
      <c r="N23" s="54">
        <v>0</v>
      </c>
      <c r="O23" s="54">
        <v>1</v>
      </c>
      <c r="P23" s="54">
        <v>0</v>
      </c>
      <c r="Q23" s="54">
        <v>1</v>
      </c>
      <c r="R23" s="54">
        <v>1</v>
      </c>
      <c r="S23" s="54">
        <v>1</v>
      </c>
      <c r="T23" s="54">
        <f t="shared" si="10"/>
        <v>1</v>
      </c>
      <c r="U23" s="54">
        <v>1</v>
      </c>
      <c r="V23" s="54">
        <v>1</v>
      </c>
      <c r="W23" s="54">
        <f t="shared" si="11"/>
        <v>0</v>
      </c>
      <c r="X23" s="54">
        <f t="shared" si="12"/>
        <v>1</v>
      </c>
      <c r="Y23" s="54">
        <v>1</v>
      </c>
      <c r="Z23" s="54">
        <v>1</v>
      </c>
      <c r="AA23" s="54">
        <v>1</v>
      </c>
      <c r="AB23" s="54">
        <v>1</v>
      </c>
      <c r="AC23" s="54">
        <v>1</v>
      </c>
      <c r="AD23" s="54">
        <v>1</v>
      </c>
      <c r="AE23" s="54">
        <v>1</v>
      </c>
      <c r="AF23" s="54">
        <f t="shared" si="13"/>
        <v>3</v>
      </c>
      <c r="AG23" s="54">
        <v>1</v>
      </c>
      <c r="AH23" s="54">
        <f t="shared" si="14"/>
        <v>1</v>
      </c>
      <c r="AI23" s="54">
        <v>0</v>
      </c>
      <c r="AJ23" s="54">
        <v>1</v>
      </c>
      <c r="AK23" s="54">
        <f t="shared" si="15"/>
        <v>1</v>
      </c>
      <c r="AL23" s="54">
        <v>1</v>
      </c>
      <c r="AM23" s="54">
        <v>1</v>
      </c>
      <c r="AN23" s="54">
        <v>1</v>
      </c>
      <c r="AO23" s="54">
        <v>1</v>
      </c>
      <c r="AP23" s="54">
        <v>1</v>
      </c>
      <c r="AQ23" s="54">
        <v>1</v>
      </c>
      <c r="AR23" s="54">
        <v>1</v>
      </c>
      <c r="AS23" s="54">
        <v>1</v>
      </c>
      <c r="AT23" s="54">
        <v>1</v>
      </c>
      <c r="AU23" s="54">
        <f t="shared" si="16"/>
        <v>47.913235294117662</v>
      </c>
      <c r="AV23" s="54">
        <f t="shared" si="17"/>
        <v>15.022941176470592</v>
      </c>
      <c r="AW23" s="54">
        <f t="shared" si="18"/>
        <v>9.0976470588235294</v>
      </c>
      <c r="AX23" s="54">
        <f t="shared" si="19"/>
        <v>16.210882352941177</v>
      </c>
      <c r="AY23" s="54">
        <v>0</v>
      </c>
      <c r="AZ23" s="54">
        <v>1</v>
      </c>
      <c r="BA23" s="54">
        <v>1</v>
      </c>
      <c r="BG23" s="54">
        <f t="shared" si="20"/>
        <v>3000</v>
      </c>
      <c r="BH23" s="11">
        <f t="shared" si="21"/>
        <v>1.1805555555555556E-4</v>
      </c>
      <c r="BI23" s="54">
        <f t="shared" si="22"/>
        <v>97.385620915032675</v>
      </c>
    </row>
    <row r="24" spans="1:61" ht="48" x14ac:dyDescent="0.2">
      <c r="A24" s="54">
        <v>21</v>
      </c>
      <c r="B24" s="240" t="s">
        <v>1678</v>
      </c>
      <c r="C24" s="3" t="s">
        <v>313</v>
      </c>
      <c r="D24" s="54">
        <v>1</v>
      </c>
      <c r="E24" s="54">
        <v>1</v>
      </c>
      <c r="F24" s="54">
        <f t="shared" si="3"/>
        <v>1</v>
      </c>
      <c r="G24" s="54">
        <f t="shared" si="4"/>
        <v>18</v>
      </c>
      <c r="H24" s="54">
        <f t="shared" si="5"/>
        <v>18</v>
      </c>
      <c r="I24" s="54">
        <f t="shared" si="6"/>
        <v>91</v>
      </c>
      <c r="J24" s="54">
        <v>29</v>
      </c>
      <c r="K24" s="54">
        <f t="shared" si="7"/>
        <v>1.6111111111111112</v>
      </c>
      <c r="L24" s="54">
        <f t="shared" si="8"/>
        <v>89</v>
      </c>
      <c r="M24" s="54">
        <f t="shared" si="9"/>
        <v>4.9444444444444446</v>
      </c>
      <c r="N24" s="54">
        <v>1</v>
      </c>
      <c r="O24" s="54">
        <v>1</v>
      </c>
      <c r="P24" s="54">
        <v>1</v>
      </c>
      <c r="Q24" s="54">
        <v>1</v>
      </c>
      <c r="R24" s="54">
        <v>1</v>
      </c>
      <c r="S24" s="54">
        <v>1</v>
      </c>
      <c r="T24" s="54">
        <f t="shared" si="10"/>
        <v>1</v>
      </c>
      <c r="U24" s="54">
        <v>1</v>
      </c>
      <c r="V24" s="54">
        <v>1</v>
      </c>
      <c r="W24" s="54">
        <f t="shared" si="11"/>
        <v>1</v>
      </c>
      <c r="X24" s="54">
        <f t="shared" si="12"/>
        <v>1</v>
      </c>
      <c r="Y24" s="54">
        <v>1</v>
      </c>
      <c r="Z24" s="54">
        <v>1</v>
      </c>
      <c r="AA24" s="54">
        <v>1</v>
      </c>
      <c r="AB24" s="54">
        <v>1</v>
      </c>
      <c r="AC24" s="54">
        <v>1</v>
      </c>
      <c r="AD24" s="54">
        <v>1</v>
      </c>
      <c r="AE24" s="54">
        <v>1</v>
      </c>
      <c r="AF24" s="54">
        <f t="shared" si="13"/>
        <v>1</v>
      </c>
      <c r="AG24" s="54">
        <v>1</v>
      </c>
      <c r="AH24" s="54">
        <f t="shared" si="14"/>
        <v>1</v>
      </c>
      <c r="AI24" s="54">
        <v>1</v>
      </c>
      <c r="AJ24" s="54">
        <v>1</v>
      </c>
      <c r="AK24" s="54">
        <f t="shared" si="15"/>
        <v>1</v>
      </c>
      <c r="AL24" s="54">
        <v>1</v>
      </c>
      <c r="AM24" s="54">
        <v>1</v>
      </c>
      <c r="AN24" s="54">
        <v>1</v>
      </c>
      <c r="AO24" s="54">
        <v>1</v>
      </c>
      <c r="AP24" s="54">
        <v>1</v>
      </c>
      <c r="AQ24" s="54">
        <v>1</v>
      </c>
      <c r="AR24" s="54">
        <v>1</v>
      </c>
      <c r="AS24" s="54">
        <v>1</v>
      </c>
      <c r="AT24" s="54">
        <v>1</v>
      </c>
      <c r="AU24" s="54">
        <f t="shared" si="16"/>
        <v>52.265000000000029</v>
      </c>
      <c r="AV24" s="54">
        <f t="shared" si="17"/>
        <v>10.441111111111113</v>
      </c>
      <c r="AW24" s="54">
        <f t="shared" si="18"/>
        <v>11.628888888888888</v>
      </c>
      <c r="AX24" s="54">
        <f t="shared" si="19"/>
        <v>10.858333333333334</v>
      </c>
      <c r="AY24" s="54">
        <v>1</v>
      </c>
      <c r="AZ24" s="54">
        <v>1</v>
      </c>
      <c r="BA24" s="54">
        <v>1</v>
      </c>
      <c r="BG24" s="54">
        <f t="shared" si="20"/>
        <v>1000</v>
      </c>
      <c r="BH24" s="11">
        <f t="shared" si="21"/>
        <v>6.2500000000000001E-5</v>
      </c>
      <c r="BI24" s="54">
        <f t="shared" si="22"/>
        <v>97.802197802197796</v>
      </c>
    </row>
    <row r="25" spans="1:61" ht="32" x14ac:dyDescent="0.2">
      <c r="A25" s="54">
        <v>22</v>
      </c>
      <c r="B25" s="240" t="s">
        <v>1679</v>
      </c>
      <c r="C25" s="3" t="s">
        <v>313</v>
      </c>
      <c r="D25" s="54">
        <v>1</v>
      </c>
      <c r="E25" s="54">
        <v>1</v>
      </c>
      <c r="F25" s="54">
        <f t="shared" si="3"/>
        <v>1</v>
      </c>
      <c r="G25" s="54">
        <f t="shared" si="4"/>
        <v>13</v>
      </c>
      <c r="H25" s="54">
        <f t="shared" si="5"/>
        <v>13</v>
      </c>
      <c r="I25" s="54">
        <f t="shared" si="6"/>
        <v>66</v>
      </c>
      <c r="J25" s="54">
        <v>20</v>
      </c>
      <c r="K25" s="54">
        <f t="shared" si="7"/>
        <v>1.5384615384615385</v>
      </c>
      <c r="L25" s="54">
        <f t="shared" si="8"/>
        <v>63</v>
      </c>
      <c r="M25" s="54">
        <f t="shared" si="9"/>
        <v>4.8461538461538458</v>
      </c>
      <c r="N25" s="54">
        <v>1</v>
      </c>
      <c r="O25" s="54">
        <v>1</v>
      </c>
      <c r="P25" s="54">
        <v>1</v>
      </c>
      <c r="Q25" s="54">
        <v>1</v>
      </c>
      <c r="R25" s="54">
        <v>1</v>
      </c>
      <c r="S25" s="54">
        <v>1</v>
      </c>
      <c r="T25" s="54">
        <f t="shared" si="10"/>
        <v>1</v>
      </c>
      <c r="U25" s="54">
        <v>1</v>
      </c>
      <c r="V25" s="54">
        <v>1</v>
      </c>
      <c r="W25" s="54">
        <f t="shared" si="11"/>
        <v>1</v>
      </c>
      <c r="X25" s="54">
        <f t="shared" si="12"/>
        <v>1</v>
      </c>
      <c r="Y25" s="54">
        <v>1</v>
      </c>
      <c r="Z25" s="54">
        <v>1</v>
      </c>
      <c r="AA25" s="54">
        <v>1</v>
      </c>
      <c r="AB25" s="54">
        <v>1</v>
      </c>
      <c r="AC25" s="54">
        <v>1</v>
      </c>
      <c r="AD25" s="54">
        <v>1</v>
      </c>
      <c r="AE25" s="54">
        <v>1</v>
      </c>
      <c r="AF25" s="54">
        <f t="shared" si="13"/>
        <v>1</v>
      </c>
      <c r="AG25" s="54">
        <v>0</v>
      </c>
      <c r="AH25" s="54">
        <f t="shared" si="14"/>
        <v>1</v>
      </c>
      <c r="AI25" s="54">
        <v>1</v>
      </c>
      <c r="AJ25" s="54">
        <v>1</v>
      </c>
      <c r="AK25" s="54">
        <f t="shared" si="15"/>
        <v>1</v>
      </c>
      <c r="AL25" s="54">
        <v>1</v>
      </c>
      <c r="AM25" s="54">
        <v>1</v>
      </c>
      <c r="AN25" s="54">
        <v>1</v>
      </c>
      <c r="AO25" s="54">
        <v>1</v>
      </c>
      <c r="AP25" s="54">
        <v>1</v>
      </c>
      <c r="AQ25" s="54">
        <v>1</v>
      </c>
      <c r="AR25" s="54">
        <v>1</v>
      </c>
      <c r="AS25" s="54">
        <v>1</v>
      </c>
      <c r="AT25" s="54">
        <v>1</v>
      </c>
      <c r="AU25" s="54">
        <f t="shared" si="16"/>
        <v>63.486153846153847</v>
      </c>
      <c r="AV25" s="54">
        <f t="shared" si="17"/>
        <v>7.6338461538461573</v>
      </c>
      <c r="AW25" s="54">
        <f t="shared" si="18"/>
        <v>10.418461538461536</v>
      </c>
      <c r="AX25" s="54">
        <f t="shared" si="19"/>
        <v>7.8953846153846143</v>
      </c>
      <c r="AY25" s="54">
        <v>1</v>
      </c>
      <c r="AZ25" s="54">
        <v>1</v>
      </c>
      <c r="BA25" s="54">
        <v>1</v>
      </c>
      <c r="BG25" s="54">
        <f t="shared" si="20"/>
        <v>1000</v>
      </c>
      <c r="BH25" s="11">
        <f t="shared" si="21"/>
        <v>4.5138888888888894E-5</v>
      </c>
      <c r="BI25" s="54">
        <f t="shared" si="22"/>
        <v>95.454545454545453</v>
      </c>
    </row>
    <row r="26" spans="1:61" ht="32" x14ac:dyDescent="0.2">
      <c r="A26" s="54">
        <v>23</v>
      </c>
      <c r="B26" s="240" t="s">
        <v>1680</v>
      </c>
      <c r="C26" s="3" t="s">
        <v>313</v>
      </c>
      <c r="D26" s="54">
        <v>1</v>
      </c>
      <c r="E26" s="54">
        <v>1</v>
      </c>
      <c r="F26" s="54">
        <f t="shared" si="3"/>
        <v>1</v>
      </c>
      <c r="G26" s="54">
        <f t="shared" si="4"/>
        <v>13</v>
      </c>
      <c r="H26" s="54">
        <f t="shared" si="5"/>
        <v>13</v>
      </c>
      <c r="I26" s="54">
        <f t="shared" si="6"/>
        <v>68</v>
      </c>
      <c r="J26" s="54">
        <v>22</v>
      </c>
      <c r="K26" s="54">
        <f t="shared" si="7"/>
        <v>1.6923076923076923</v>
      </c>
      <c r="L26" s="54">
        <f t="shared" si="8"/>
        <v>65</v>
      </c>
      <c r="M26" s="54">
        <f t="shared" si="9"/>
        <v>5</v>
      </c>
      <c r="N26" s="54">
        <v>1</v>
      </c>
      <c r="O26" s="54">
        <v>1</v>
      </c>
      <c r="P26" s="54">
        <v>1</v>
      </c>
      <c r="Q26" s="54">
        <v>1</v>
      </c>
      <c r="R26" s="54">
        <v>1</v>
      </c>
      <c r="S26" s="54">
        <v>1</v>
      </c>
      <c r="T26" s="54">
        <f t="shared" si="10"/>
        <v>1</v>
      </c>
      <c r="U26" s="54">
        <v>1</v>
      </c>
      <c r="V26" s="54">
        <v>1</v>
      </c>
      <c r="W26" s="54">
        <f t="shared" si="11"/>
        <v>1</v>
      </c>
      <c r="X26" s="54">
        <f t="shared" si="12"/>
        <v>1</v>
      </c>
      <c r="Y26" s="54">
        <v>1</v>
      </c>
      <c r="Z26" s="54">
        <v>1</v>
      </c>
      <c r="AA26" s="54">
        <v>1</v>
      </c>
      <c r="AB26" s="54">
        <v>1</v>
      </c>
      <c r="AC26" s="54">
        <v>1</v>
      </c>
      <c r="AD26" s="54">
        <v>1</v>
      </c>
      <c r="AE26" s="54">
        <v>1</v>
      </c>
      <c r="AF26" s="54">
        <f t="shared" si="13"/>
        <v>1</v>
      </c>
      <c r="AG26" s="54">
        <v>0</v>
      </c>
      <c r="AH26" s="54">
        <f t="shared" si="14"/>
        <v>1</v>
      </c>
      <c r="AI26" s="54">
        <v>1</v>
      </c>
      <c r="AJ26" s="54">
        <v>1</v>
      </c>
      <c r="AK26" s="54">
        <f t="shared" si="15"/>
        <v>1</v>
      </c>
      <c r="AL26" s="54">
        <v>1</v>
      </c>
      <c r="AM26" s="54">
        <v>1</v>
      </c>
      <c r="AN26" s="54">
        <v>1</v>
      </c>
      <c r="AO26" s="54">
        <v>1</v>
      </c>
      <c r="AP26" s="54">
        <v>1</v>
      </c>
      <c r="AQ26" s="54">
        <v>1</v>
      </c>
      <c r="AR26" s="54">
        <v>1</v>
      </c>
      <c r="AS26" s="54">
        <v>1</v>
      </c>
      <c r="AT26" s="54">
        <v>1</v>
      </c>
      <c r="AU26" s="54">
        <f t="shared" si="16"/>
        <v>50.470769230769257</v>
      </c>
      <c r="AV26" s="54">
        <f t="shared" si="17"/>
        <v>9.4492307692307698</v>
      </c>
      <c r="AW26" s="54">
        <f t="shared" si="18"/>
        <v>11.323076923076922</v>
      </c>
      <c r="AX26" s="54">
        <f t="shared" si="19"/>
        <v>8.620000000000001</v>
      </c>
      <c r="AY26" s="54">
        <v>0</v>
      </c>
      <c r="AZ26" s="54">
        <v>1</v>
      </c>
      <c r="BA26" s="54">
        <v>1</v>
      </c>
      <c r="BG26" s="54">
        <f t="shared" si="20"/>
        <v>1000</v>
      </c>
      <c r="BH26" s="11">
        <f t="shared" si="21"/>
        <v>4.5138888888888894E-5</v>
      </c>
      <c r="BI26" s="54">
        <f t="shared" si="22"/>
        <v>95.588235294117652</v>
      </c>
    </row>
    <row r="27" spans="1:61" ht="48" x14ac:dyDescent="0.2">
      <c r="A27" s="54">
        <v>24</v>
      </c>
      <c r="B27" s="240" t="s">
        <v>1681</v>
      </c>
      <c r="C27" s="3" t="s">
        <v>313</v>
      </c>
      <c r="D27" s="54">
        <v>1</v>
      </c>
      <c r="E27" s="54">
        <v>1</v>
      </c>
      <c r="F27" s="54">
        <f t="shared" si="3"/>
        <v>1</v>
      </c>
      <c r="G27" s="54">
        <f t="shared" si="4"/>
        <v>16</v>
      </c>
      <c r="H27" s="54">
        <f t="shared" si="5"/>
        <v>16</v>
      </c>
      <c r="I27" s="54">
        <f t="shared" si="6"/>
        <v>96</v>
      </c>
      <c r="J27" s="54">
        <v>30</v>
      </c>
      <c r="K27" s="54">
        <f t="shared" si="7"/>
        <v>1.875</v>
      </c>
      <c r="L27" s="54">
        <f t="shared" si="8"/>
        <v>92</v>
      </c>
      <c r="M27" s="54">
        <f t="shared" si="9"/>
        <v>5.75</v>
      </c>
      <c r="N27" s="54">
        <v>1</v>
      </c>
      <c r="O27" s="54">
        <v>1</v>
      </c>
      <c r="P27" s="54">
        <v>1</v>
      </c>
      <c r="Q27" s="54">
        <v>1</v>
      </c>
      <c r="R27" s="54">
        <v>1</v>
      </c>
      <c r="S27" s="54">
        <v>1</v>
      </c>
      <c r="T27" s="54">
        <f t="shared" si="10"/>
        <v>1</v>
      </c>
      <c r="U27" s="54">
        <v>1</v>
      </c>
      <c r="V27" s="54">
        <v>1</v>
      </c>
      <c r="W27" s="54">
        <f t="shared" si="11"/>
        <v>1</v>
      </c>
      <c r="X27" s="54">
        <f t="shared" si="12"/>
        <v>1</v>
      </c>
      <c r="Y27" s="54">
        <v>1</v>
      </c>
      <c r="Z27" s="54">
        <v>1</v>
      </c>
      <c r="AA27" s="54">
        <v>1</v>
      </c>
      <c r="AB27" s="54">
        <v>1</v>
      </c>
      <c r="AC27" s="54">
        <v>1</v>
      </c>
      <c r="AD27" s="54">
        <v>1</v>
      </c>
      <c r="AE27" s="54">
        <v>1</v>
      </c>
      <c r="AF27" s="54">
        <f t="shared" si="13"/>
        <v>4</v>
      </c>
      <c r="AG27" s="54">
        <v>1</v>
      </c>
      <c r="AH27" s="54">
        <f t="shared" si="14"/>
        <v>1</v>
      </c>
      <c r="AI27" s="54">
        <v>0</v>
      </c>
      <c r="AJ27" s="54">
        <v>1</v>
      </c>
      <c r="AK27" s="54">
        <f t="shared" si="15"/>
        <v>1</v>
      </c>
      <c r="AL27" s="54">
        <v>1</v>
      </c>
      <c r="AM27" s="54">
        <v>1</v>
      </c>
      <c r="AN27" s="54">
        <v>1</v>
      </c>
      <c r="AO27" s="54">
        <v>1</v>
      </c>
      <c r="AP27" s="54">
        <v>1</v>
      </c>
      <c r="AQ27" s="54">
        <v>1</v>
      </c>
      <c r="AR27" s="54">
        <v>1</v>
      </c>
      <c r="AS27" s="54">
        <v>1</v>
      </c>
      <c r="AT27" s="54">
        <v>1</v>
      </c>
      <c r="AU27" s="54">
        <f t="shared" si="16"/>
        <v>31.97000000000001</v>
      </c>
      <c r="AV27" s="54">
        <f t="shared" si="17"/>
        <v>12.775000000000002</v>
      </c>
      <c r="AW27" s="54">
        <f t="shared" si="18"/>
        <v>16.16</v>
      </c>
      <c r="AX27" s="54">
        <f t="shared" si="19"/>
        <v>13.652499999999996</v>
      </c>
      <c r="AY27" s="54">
        <v>0</v>
      </c>
      <c r="AZ27" s="54">
        <v>1</v>
      </c>
      <c r="BA27" s="54">
        <v>1</v>
      </c>
      <c r="BG27" s="54">
        <f t="shared" si="20"/>
        <v>4000</v>
      </c>
      <c r="BH27" s="11">
        <f t="shared" si="21"/>
        <v>5.5555555555555558E-5</v>
      </c>
      <c r="BI27" s="54">
        <f t="shared" si="22"/>
        <v>95.833333333333343</v>
      </c>
    </row>
    <row r="28" spans="1:61" ht="32" x14ac:dyDescent="0.2">
      <c r="A28" s="54">
        <v>25</v>
      </c>
      <c r="B28" s="240" t="s">
        <v>1682</v>
      </c>
      <c r="C28" s="3" t="s">
        <v>313</v>
      </c>
      <c r="D28" s="54">
        <v>1</v>
      </c>
      <c r="E28" s="54">
        <v>1</v>
      </c>
      <c r="F28" s="54">
        <f t="shared" si="3"/>
        <v>1</v>
      </c>
      <c r="G28" s="54">
        <f t="shared" si="4"/>
        <v>12</v>
      </c>
      <c r="H28" s="54">
        <f t="shared" si="5"/>
        <v>12</v>
      </c>
      <c r="I28" s="54">
        <f t="shared" si="6"/>
        <v>61</v>
      </c>
      <c r="J28" s="54">
        <v>20</v>
      </c>
      <c r="K28" s="54">
        <f t="shared" si="7"/>
        <v>1.6666666666666667</v>
      </c>
      <c r="L28" s="54">
        <f t="shared" si="8"/>
        <v>60</v>
      </c>
      <c r="M28" s="54">
        <f t="shared" si="9"/>
        <v>5</v>
      </c>
      <c r="N28" s="54">
        <v>1</v>
      </c>
      <c r="O28" s="54">
        <v>1</v>
      </c>
      <c r="P28" s="54">
        <v>1</v>
      </c>
      <c r="Q28" s="54">
        <v>1</v>
      </c>
      <c r="R28" s="54">
        <v>1</v>
      </c>
      <c r="S28" s="54">
        <v>1</v>
      </c>
      <c r="T28" s="54">
        <f t="shared" si="10"/>
        <v>1</v>
      </c>
      <c r="U28" s="54">
        <v>1</v>
      </c>
      <c r="V28" s="54">
        <v>1</v>
      </c>
      <c r="W28" s="54">
        <f t="shared" si="11"/>
        <v>1</v>
      </c>
      <c r="X28" s="54">
        <f t="shared" si="12"/>
        <v>1</v>
      </c>
      <c r="Y28" s="54">
        <v>1</v>
      </c>
      <c r="Z28" s="54">
        <v>1</v>
      </c>
      <c r="AA28" s="54">
        <v>1</v>
      </c>
      <c r="AB28" s="54">
        <v>1</v>
      </c>
      <c r="AC28" s="54">
        <v>1</v>
      </c>
      <c r="AD28" s="54">
        <v>1</v>
      </c>
      <c r="AE28" s="54">
        <v>1</v>
      </c>
      <c r="AF28" s="54">
        <f t="shared" si="13"/>
        <v>1</v>
      </c>
      <c r="AG28" s="54">
        <v>1</v>
      </c>
      <c r="AH28" s="54">
        <f t="shared" si="14"/>
        <v>1</v>
      </c>
      <c r="AI28" s="54">
        <v>1</v>
      </c>
      <c r="AJ28" s="54">
        <v>1</v>
      </c>
      <c r="AK28" s="54">
        <f t="shared" si="15"/>
        <v>1</v>
      </c>
      <c r="AL28" s="54">
        <v>1</v>
      </c>
      <c r="AM28" s="54">
        <v>1</v>
      </c>
      <c r="AN28" s="54">
        <v>1</v>
      </c>
      <c r="AO28" s="54">
        <v>1</v>
      </c>
      <c r="AP28" s="54">
        <v>1</v>
      </c>
      <c r="AQ28" s="54">
        <v>1</v>
      </c>
      <c r="AR28" s="54">
        <v>1</v>
      </c>
      <c r="AS28" s="54">
        <v>1</v>
      </c>
      <c r="AT28" s="54">
        <v>1</v>
      </c>
      <c r="AU28" s="54">
        <f t="shared" si="16"/>
        <v>53.655000000000008</v>
      </c>
      <c r="AV28" s="54">
        <f t="shared" si="17"/>
        <v>8.7566666666666677</v>
      </c>
      <c r="AW28" s="54">
        <f t="shared" si="18"/>
        <v>11.133333333333333</v>
      </c>
      <c r="AX28" s="54">
        <f t="shared" si="19"/>
        <v>8.120000000000001</v>
      </c>
      <c r="AY28" s="54">
        <v>1</v>
      </c>
      <c r="AZ28" s="54">
        <v>1</v>
      </c>
      <c r="BA28" s="54">
        <v>1</v>
      </c>
      <c r="BG28" s="54">
        <f t="shared" si="20"/>
        <v>1000</v>
      </c>
      <c r="BH28" s="11">
        <f t="shared" si="21"/>
        <v>4.1666666666666665E-5</v>
      </c>
      <c r="BI28" s="54">
        <f t="shared" si="22"/>
        <v>98.360655737704917</v>
      </c>
    </row>
    <row r="29" spans="1:61" ht="64" x14ac:dyDescent="0.2">
      <c r="A29" s="54">
        <v>26</v>
      </c>
      <c r="B29" s="240" t="s">
        <v>342</v>
      </c>
      <c r="C29" s="3" t="s">
        <v>313</v>
      </c>
      <c r="D29" s="54">
        <v>1</v>
      </c>
      <c r="E29" s="54">
        <v>1</v>
      </c>
      <c r="F29" s="54">
        <f t="shared" si="3"/>
        <v>2</v>
      </c>
      <c r="G29" s="54">
        <f t="shared" si="4"/>
        <v>25</v>
      </c>
      <c r="H29" s="54">
        <f t="shared" si="5"/>
        <v>12.5</v>
      </c>
      <c r="I29" s="54">
        <f t="shared" si="6"/>
        <v>129</v>
      </c>
      <c r="J29" s="54">
        <v>44</v>
      </c>
      <c r="K29" s="54">
        <f t="shared" si="7"/>
        <v>1.76</v>
      </c>
      <c r="L29" s="54">
        <f t="shared" si="8"/>
        <v>126</v>
      </c>
      <c r="M29" s="54">
        <f t="shared" si="9"/>
        <v>5.04</v>
      </c>
      <c r="N29" s="54">
        <v>0</v>
      </c>
      <c r="O29" s="54">
        <v>1</v>
      </c>
      <c r="P29" s="54">
        <v>0</v>
      </c>
      <c r="Q29" s="54">
        <v>1</v>
      </c>
      <c r="R29" s="54">
        <v>1</v>
      </c>
      <c r="S29" s="54">
        <v>1</v>
      </c>
      <c r="T29" s="54">
        <f t="shared" si="10"/>
        <v>1</v>
      </c>
      <c r="U29" s="54">
        <v>1</v>
      </c>
      <c r="V29" s="54">
        <v>1</v>
      </c>
      <c r="W29" s="54">
        <f t="shared" si="11"/>
        <v>0</v>
      </c>
      <c r="X29" s="54">
        <f t="shared" si="12"/>
        <v>1</v>
      </c>
      <c r="Y29" s="54">
        <v>0</v>
      </c>
      <c r="Z29" s="54">
        <v>1</v>
      </c>
      <c r="AA29" s="54">
        <v>1</v>
      </c>
      <c r="AB29" s="54">
        <v>1</v>
      </c>
      <c r="AC29" s="54">
        <v>1</v>
      </c>
      <c r="AD29" s="54">
        <v>1</v>
      </c>
      <c r="AE29" s="54">
        <v>1</v>
      </c>
      <c r="AF29" s="54">
        <f t="shared" si="13"/>
        <v>2</v>
      </c>
      <c r="AG29" s="54">
        <v>1</v>
      </c>
      <c r="AH29" s="54">
        <f t="shared" si="14"/>
        <v>1</v>
      </c>
      <c r="AI29" s="54">
        <v>1</v>
      </c>
      <c r="AJ29" s="54">
        <v>1</v>
      </c>
      <c r="AK29" s="54">
        <f t="shared" si="15"/>
        <v>1</v>
      </c>
      <c r="AL29" s="54">
        <v>1</v>
      </c>
      <c r="AM29" s="54">
        <v>1</v>
      </c>
      <c r="AN29" s="54">
        <v>1</v>
      </c>
      <c r="AO29" s="54">
        <v>1</v>
      </c>
      <c r="AP29" s="54">
        <v>1</v>
      </c>
      <c r="AQ29" s="54">
        <v>1</v>
      </c>
      <c r="AR29" s="54">
        <v>1</v>
      </c>
      <c r="AS29" s="54">
        <v>1</v>
      </c>
      <c r="AT29" s="54">
        <v>1</v>
      </c>
      <c r="AU29" s="54">
        <f t="shared" si="16"/>
        <v>45.251500000000021</v>
      </c>
      <c r="AV29" s="54">
        <f t="shared" si="17"/>
        <v>10.053000000000001</v>
      </c>
      <c r="AW29" s="54">
        <f t="shared" si="18"/>
        <v>11.467200000000002</v>
      </c>
      <c r="AX29" s="54">
        <f t="shared" si="19"/>
        <v>8.5583999999999989</v>
      </c>
      <c r="AY29" s="54">
        <v>0</v>
      </c>
      <c r="AZ29" s="54">
        <v>1</v>
      </c>
      <c r="BA29" s="54">
        <v>1</v>
      </c>
      <c r="BG29" s="54">
        <f t="shared" si="20"/>
        <v>2000</v>
      </c>
      <c r="BH29" s="11">
        <f t="shared" si="21"/>
        <v>8.6805555555555545E-5</v>
      </c>
      <c r="BI29" s="54">
        <f t="shared" si="22"/>
        <v>97.674418604651152</v>
      </c>
    </row>
    <row r="30" spans="1:61" ht="64" x14ac:dyDescent="0.2">
      <c r="A30" s="54">
        <v>27</v>
      </c>
      <c r="B30" s="240" t="s">
        <v>1683</v>
      </c>
      <c r="C30" s="3" t="s">
        <v>313</v>
      </c>
      <c r="D30" s="54">
        <v>1</v>
      </c>
      <c r="E30" s="54">
        <v>1</v>
      </c>
      <c r="F30" s="54">
        <f t="shared" si="3"/>
        <v>2</v>
      </c>
      <c r="G30" s="54">
        <f t="shared" si="4"/>
        <v>23</v>
      </c>
      <c r="H30" s="54">
        <f t="shared" si="5"/>
        <v>11.5</v>
      </c>
      <c r="I30" s="54">
        <f t="shared" si="6"/>
        <v>124</v>
      </c>
      <c r="J30" s="54">
        <v>38</v>
      </c>
      <c r="K30" s="54">
        <f t="shared" si="7"/>
        <v>1.6521739130434783</v>
      </c>
      <c r="L30" s="54">
        <f t="shared" si="8"/>
        <v>118</v>
      </c>
      <c r="M30" s="54">
        <f t="shared" si="9"/>
        <v>5.1304347826086953</v>
      </c>
      <c r="N30" s="54">
        <v>1</v>
      </c>
      <c r="O30" s="54">
        <v>1</v>
      </c>
      <c r="P30" s="54">
        <v>1</v>
      </c>
      <c r="Q30" s="54">
        <v>1</v>
      </c>
      <c r="R30" s="54">
        <v>1</v>
      </c>
      <c r="S30" s="54">
        <v>1</v>
      </c>
      <c r="T30" s="54">
        <f t="shared" si="10"/>
        <v>1</v>
      </c>
      <c r="U30" s="54">
        <v>1</v>
      </c>
      <c r="V30" s="54">
        <v>1</v>
      </c>
      <c r="W30" s="54">
        <f t="shared" si="11"/>
        <v>1</v>
      </c>
      <c r="X30" s="54">
        <f t="shared" si="12"/>
        <v>1</v>
      </c>
      <c r="Y30" s="54">
        <v>0</v>
      </c>
      <c r="Z30" s="54">
        <v>1</v>
      </c>
      <c r="AA30" s="54">
        <v>1</v>
      </c>
      <c r="AB30" s="54">
        <v>1</v>
      </c>
      <c r="AC30" s="54">
        <v>1</v>
      </c>
      <c r="AD30" s="54">
        <v>1</v>
      </c>
      <c r="AE30" s="54">
        <v>1</v>
      </c>
      <c r="AF30" s="54">
        <f t="shared" si="13"/>
        <v>3</v>
      </c>
      <c r="AG30" s="54">
        <v>1</v>
      </c>
      <c r="AH30" s="54">
        <f t="shared" si="14"/>
        <v>1</v>
      </c>
      <c r="AI30" s="54">
        <v>0</v>
      </c>
      <c r="AJ30" s="54">
        <v>1</v>
      </c>
      <c r="AK30" s="54">
        <f t="shared" si="15"/>
        <v>1</v>
      </c>
      <c r="AL30" s="54">
        <v>1</v>
      </c>
      <c r="AM30" s="54">
        <v>1</v>
      </c>
      <c r="AN30" s="54">
        <v>1</v>
      </c>
      <c r="AO30" s="54">
        <v>1</v>
      </c>
      <c r="AP30" s="54">
        <v>1</v>
      </c>
      <c r="AQ30" s="54">
        <v>1</v>
      </c>
      <c r="AR30" s="54">
        <v>1</v>
      </c>
      <c r="AS30" s="54">
        <v>1</v>
      </c>
      <c r="AT30" s="54">
        <v>1</v>
      </c>
      <c r="AU30" s="54">
        <f t="shared" si="16"/>
        <v>55.388586956521763</v>
      </c>
      <c r="AV30" s="54">
        <f t="shared" si="17"/>
        <v>8.3906521739130433</v>
      </c>
      <c r="AW30" s="54">
        <f t="shared" si="18"/>
        <v>11.79304347826087</v>
      </c>
      <c r="AX30" s="54">
        <f t="shared" si="19"/>
        <v>8.4843478260869567</v>
      </c>
      <c r="AY30" s="54">
        <v>0</v>
      </c>
      <c r="AZ30" s="54">
        <v>1</v>
      </c>
      <c r="BA30" s="54">
        <v>1</v>
      </c>
      <c r="BG30" s="54">
        <f t="shared" si="20"/>
        <v>3000</v>
      </c>
      <c r="BH30" s="11">
        <f t="shared" si="21"/>
        <v>7.9861111111111116E-5</v>
      </c>
      <c r="BI30" s="54">
        <f t="shared" si="22"/>
        <v>95.161290322580655</v>
      </c>
    </row>
    <row r="31" spans="1:61" ht="80" x14ac:dyDescent="0.2">
      <c r="A31" s="54">
        <v>28</v>
      </c>
      <c r="B31" s="240" t="s">
        <v>1684</v>
      </c>
      <c r="C31" s="3" t="s">
        <v>313</v>
      </c>
      <c r="D31" s="54">
        <v>1</v>
      </c>
      <c r="E31" s="54">
        <v>1</v>
      </c>
      <c r="F31" s="54">
        <f t="shared" si="3"/>
        <v>2</v>
      </c>
      <c r="G31" s="54">
        <f t="shared" si="4"/>
        <v>22</v>
      </c>
      <c r="H31" s="54">
        <f t="shared" si="5"/>
        <v>11</v>
      </c>
      <c r="I31" s="54">
        <f t="shared" si="6"/>
        <v>129</v>
      </c>
      <c r="J31" s="54">
        <v>41</v>
      </c>
      <c r="K31" s="54">
        <f t="shared" si="7"/>
        <v>1.8636363636363635</v>
      </c>
      <c r="L31" s="54">
        <f t="shared" si="8"/>
        <v>123</v>
      </c>
      <c r="M31" s="54">
        <f t="shared" si="9"/>
        <v>5.5909090909090908</v>
      </c>
      <c r="N31" s="54">
        <v>1</v>
      </c>
      <c r="O31" s="54">
        <v>1</v>
      </c>
      <c r="P31" s="54">
        <v>1</v>
      </c>
      <c r="Q31" s="54">
        <v>0</v>
      </c>
      <c r="R31" s="54">
        <v>1</v>
      </c>
      <c r="S31" s="54">
        <v>1</v>
      </c>
      <c r="T31" s="54">
        <f t="shared" si="10"/>
        <v>0</v>
      </c>
      <c r="U31" s="54">
        <v>1</v>
      </c>
      <c r="V31" s="54">
        <v>1</v>
      </c>
      <c r="W31" s="54">
        <f t="shared" si="11"/>
        <v>0</v>
      </c>
      <c r="X31" s="54">
        <f t="shared" si="12"/>
        <v>1</v>
      </c>
      <c r="Y31" s="54">
        <v>1</v>
      </c>
      <c r="Z31" s="54">
        <v>1</v>
      </c>
      <c r="AA31" s="54">
        <v>1</v>
      </c>
      <c r="AB31" s="54">
        <v>1</v>
      </c>
      <c r="AC31" s="54">
        <v>1</v>
      </c>
      <c r="AD31" s="54">
        <v>1</v>
      </c>
      <c r="AE31" s="54">
        <v>1</v>
      </c>
      <c r="AF31" s="54">
        <f t="shared" si="13"/>
        <v>3</v>
      </c>
      <c r="AG31" s="54">
        <v>1</v>
      </c>
      <c r="AH31" s="54">
        <f t="shared" si="14"/>
        <v>1</v>
      </c>
      <c r="AI31" s="54">
        <v>0</v>
      </c>
      <c r="AJ31" s="54">
        <v>1</v>
      </c>
      <c r="AK31" s="54">
        <f t="shared" si="15"/>
        <v>1</v>
      </c>
      <c r="AL31" s="54">
        <v>1</v>
      </c>
      <c r="AM31" s="54">
        <v>1</v>
      </c>
      <c r="AN31" s="54">
        <v>1</v>
      </c>
      <c r="AO31" s="54">
        <v>1</v>
      </c>
      <c r="AP31" s="54">
        <v>1</v>
      </c>
      <c r="AQ31" s="54">
        <v>1</v>
      </c>
      <c r="AR31" s="54">
        <v>1</v>
      </c>
      <c r="AS31" s="54">
        <v>1</v>
      </c>
      <c r="AT31" s="54">
        <v>1</v>
      </c>
      <c r="AU31" s="54">
        <f t="shared" si="16"/>
        <v>38.006363636363652</v>
      </c>
      <c r="AV31" s="54">
        <f t="shared" si="17"/>
        <v>10.690909090909091</v>
      </c>
      <c r="AW31" s="54">
        <f t="shared" si="18"/>
        <v>14.383636363636356</v>
      </c>
      <c r="AX31" s="54">
        <f t="shared" si="19"/>
        <v>10.403181818181817</v>
      </c>
      <c r="AY31" s="54">
        <v>0</v>
      </c>
      <c r="AZ31" s="54">
        <v>1</v>
      </c>
      <c r="BA31" s="54">
        <v>1</v>
      </c>
      <c r="BG31" s="54">
        <f t="shared" si="20"/>
        <v>3000</v>
      </c>
      <c r="BH31" s="11">
        <f t="shared" si="21"/>
        <v>7.6388888888888887E-5</v>
      </c>
      <c r="BI31" s="54">
        <f t="shared" si="22"/>
        <v>95.348837209302332</v>
      </c>
    </row>
    <row r="32" spans="1:61" ht="80" x14ac:dyDescent="0.2">
      <c r="A32" s="54">
        <v>29</v>
      </c>
      <c r="B32" s="240" t="s">
        <v>1685</v>
      </c>
      <c r="C32" s="3" t="s">
        <v>313</v>
      </c>
      <c r="D32" s="54">
        <v>1</v>
      </c>
      <c r="E32" s="54">
        <v>1</v>
      </c>
      <c r="F32" s="54">
        <f t="shared" si="3"/>
        <v>2</v>
      </c>
      <c r="G32" s="54">
        <f t="shared" si="4"/>
        <v>26</v>
      </c>
      <c r="H32" s="54">
        <f t="shared" si="5"/>
        <v>13</v>
      </c>
      <c r="I32" s="54">
        <f t="shared" si="6"/>
        <v>145</v>
      </c>
      <c r="J32" s="54">
        <v>48</v>
      </c>
      <c r="K32" s="54">
        <f t="shared" si="7"/>
        <v>1.8461538461538463</v>
      </c>
      <c r="L32" s="54">
        <f t="shared" si="8"/>
        <v>138</v>
      </c>
      <c r="M32" s="54">
        <f t="shared" si="9"/>
        <v>5.3076923076923075</v>
      </c>
      <c r="N32" s="54">
        <v>1</v>
      </c>
      <c r="O32" s="54">
        <v>1</v>
      </c>
      <c r="P32" s="54">
        <v>1</v>
      </c>
      <c r="Q32" s="54">
        <v>1</v>
      </c>
      <c r="R32" s="54">
        <v>1</v>
      </c>
      <c r="S32" s="54">
        <v>1</v>
      </c>
      <c r="T32" s="54">
        <f t="shared" si="10"/>
        <v>1</v>
      </c>
      <c r="U32" s="54">
        <v>1</v>
      </c>
      <c r="V32" s="54">
        <v>1</v>
      </c>
      <c r="W32" s="54">
        <f t="shared" si="11"/>
        <v>1</v>
      </c>
      <c r="X32" s="54">
        <f t="shared" si="12"/>
        <v>1</v>
      </c>
      <c r="Y32" s="54">
        <v>0</v>
      </c>
      <c r="Z32" s="54">
        <v>1</v>
      </c>
      <c r="AA32" s="54">
        <v>1</v>
      </c>
      <c r="AB32" s="54">
        <v>1</v>
      </c>
      <c r="AC32" s="54">
        <v>1</v>
      </c>
      <c r="AD32" s="54">
        <v>1</v>
      </c>
      <c r="AE32" s="54">
        <v>1</v>
      </c>
      <c r="AF32" s="54">
        <f t="shared" si="13"/>
        <v>3</v>
      </c>
      <c r="AG32" s="54">
        <v>1</v>
      </c>
      <c r="AH32" s="54">
        <f t="shared" si="14"/>
        <v>1</v>
      </c>
      <c r="AI32" s="54">
        <v>0</v>
      </c>
      <c r="AJ32" s="54">
        <v>1</v>
      </c>
      <c r="AK32" s="54">
        <f t="shared" si="15"/>
        <v>1</v>
      </c>
      <c r="AL32" s="54">
        <v>1</v>
      </c>
      <c r="AM32" s="54">
        <v>1</v>
      </c>
      <c r="AN32" s="54">
        <v>1</v>
      </c>
      <c r="AO32" s="54">
        <v>1</v>
      </c>
      <c r="AP32" s="54">
        <v>1</v>
      </c>
      <c r="AQ32" s="54">
        <v>1</v>
      </c>
      <c r="AR32" s="54">
        <v>1</v>
      </c>
      <c r="AS32" s="54">
        <v>1</v>
      </c>
      <c r="AT32" s="54">
        <v>1</v>
      </c>
      <c r="AU32" s="54">
        <f t="shared" si="16"/>
        <v>37.455384615384638</v>
      </c>
      <c r="AV32" s="54">
        <f t="shared" si="17"/>
        <v>11.264615384615386</v>
      </c>
      <c r="AW32" s="54">
        <f t="shared" si="18"/>
        <v>13.132307692307691</v>
      </c>
      <c r="AX32" s="54">
        <f t="shared" si="19"/>
        <v>10.069230769230767</v>
      </c>
      <c r="AY32" s="54">
        <v>0</v>
      </c>
      <c r="AZ32" s="54">
        <v>1</v>
      </c>
      <c r="BA32" s="54">
        <v>1</v>
      </c>
      <c r="BG32" s="54">
        <f t="shared" si="20"/>
        <v>3000</v>
      </c>
      <c r="BH32" s="11">
        <f t="shared" si="21"/>
        <v>9.0277777777777787E-5</v>
      </c>
      <c r="BI32" s="54">
        <f t="shared" si="22"/>
        <v>95.172413793103445</v>
      </c>
    </row>
    <row r="33" spans="1:61" ht="80" x14ac:dyDescent="0.2">
      <c r="A33" s="54">
        <v>30</v>
      </c>
      <c r="B33" s="240" t="s">
        <v>346</v>
      </c>
      <c r="C33" s="3" t="s">
        <v>313</v>
      </c>
      <c r="D33" s="54">
        <v>1</v>
      </c>
      <c r="E33" s="54">
        <v>1</v>
      </c>
      <c r="F33" s="54">
        <f t="shared" si="3"/>
        <v>2</v>
      </c>
      <c r="G33" s="54">
        <f t="shared" si="4"/>
        <v>30</v>
      </c>
      <c r="H33" s="54">
        <f t="shared" si="5"/>
        <v>15</v>
      </c>
      <c r="I33" s="54">
        <f t="shared" si="6"/>
        <v>161</v>
      </c>
      <c r="J33" s="54">
        <v>52</v>
      </c>
      <c r="K33" s="54">
        <f t="shared" si="7"/>
        <v>1.7333333333333334</v>
      </c>
      <c r="L33" s="54">
        <f t="shared" si="8"/>
        <v>155</v>
      </c>
      <c r="M33" s="54">
        <f t="shared" si="9"/>
        <v>5.166666666666667</v>
      </c>
      <c r="N33" s="54">
        <v>1</v>
      </c>
      <c r="O33" s="54">
        <v>1</v>
      </c>
      <c r="P33" s="54">
        <v>0</v>
      </c>
      <c r="Q33" s="54">
        <v>1</v>
      </c>
      <c r="R33" s="54">
        <v>1</v>
      </c>
      <c r="S33" s="54">
        <v>1</v>
      </c>
      <c r="T33" s="54">
        <f t="shared" si="10"/>
        <v>1</v>
      </c>
      <c r="U33" s="54">
        <v>1</v>
      </c>
      <c r="V33" s="54">
        <v>1</v>
      </c>
      <c r="W33" s="54">
        <f t="shared" si="11"/>
        <v>0</v>
      </c>
      <c r="X33" s="54">
        <f t="shared" si="12"/>
        <v>1</v>
      </c>
      <c r="Y33" s="54">
        <v>0</v>
      </c>
      <c r="Z33" s="54">
        <v>1</v>
      </c>
      <c r="AA33" s="54">
        <v>1</v>
      </c>
      <c r="AB33" s="54">
        <v>1</v>
      </c>
      <c r="AC33" s="54">
        <v>1</v>
      </c>
      <c r="AD33" s="54">
        <v>1</v>
      </c>
      <c r="AE33" s="54">
        <v>1</v>
      </c>
      <c r="AF33" s="54">
        <f t="shared" si="13"/>
        <v>3</v>
      </c>
      <c r="AG33" s="54">
        <v>1</v>
      </c>
      <c r="AH33" s="54">
        <f t="shared" si="14"/>
        <v>1</v>
      </c>
      <c r="AI33" s="54">
        <v>0</v>
      </c>
      <c r="AJ33" s="54">
        <v>1</v>
      </c>
      <c r="AK33" s="54">
        <f t="shared" si="15"/>
        <v>1</v>
      </c>
      <c r="AL33" s="54">
        <v>1</v>
      </c>
      <c r="AM33" s="54">
        <v>1</v>
      </c>
      <c r="AN33" s="54">
        <v>1</v>
      </c>
      <c r="AO33" s="54">
        <v>1</v>
      </c>
      <c r="AP33" s="54">
        <v>1</v>
      </c>
      <c r="AQ33" s="54">
        <v>1</v>
      </c>
      <c r="AR33" s="54">
        <v>1</v>
      </c>
      <c r="AS33" s="54">
        <v>1</v>
      </c>
      <c r="AT33" s="54">
        <v>1</v>
      </c>
      <c r="AU33" s="54">
        <f t="shared" si="16"/>
        <v>44.970000000000027</v>
      </c>
      <c r="AV33" s="54">
        <f t="shared" si="17"/>
        <v>10.713333333333338</v>
      </c>
      <c r="AW33" s="54">
        <f t="shared" si="18"/>
        <v>12.606666666666669</v>
      </c>
      <c r="AX33" s="54">
        <f t="shared" si="19"/>
        <v>10.405000000000001</v>
      </c>
      <c r="AY33" s="54">
        <v>0</v>
      </c>
      <c r="AZ33" s="54">
        <v>1</v>
      </c>
      <c r="BA33" s="54">
        <v>1</v>
      </c>
      <c r="BG33" s="54">
        <f t="shared" si="20"/>
        <v>3000</v>
      </c>
      <c r="BH33" s="11">
        <f t="shared" si="21"/>
        <v>1.0416666666666666E-4</v>
      </c>
      <c r="BI33" s="54">
        <f t="shared" si="22"/>
        <v>96.273291925465841</v>
      </c>
    </row>
    <row r="34" spans="1:61" ht="48" x14ac:dyDescent="0.2">
      <c r="A34" s="54">
        <v>31</v>
      </c>
      <c r="B34" s="240" t="s">
        <v>1686</v>
      </c>
      <c r="C34" s="3" t="s">
        <v>313</v>
      </c>
      <c r="D34" s="54">
        <v>1</v>
      </c>
      <c r="E34" s="54">
        <v>1</v>
      </c>
      <c r="F34" s="54">
        <f t="shared" si="3"/>
        <v>1</v>
      </c>
      <c r="G34" s="54">
        <f t="shared" si="4"/>
        <v>16</v>
      </c>
      <c r="H34" s="54">
        <f t="shared" si="5"/>
        <v>16</v>
      </c>
      <c r="I34" s="54">
        <f t="shared" si="6"/>
        <v>85</v>
      </c>
      <c r="J34" s="54">
        <v>28</v>
      </c>
      <c r="K34" s="54">
        <f t="shared" si="7"/>
        <v>1.75</v>
      </c>
      <c r="L34" s="54">
        <f t="shared" si="8"/>
        <v>84</v>
      </c>
      <c r="M34" s="54">
        <f t="shared" si="9"/>
        <v>5.25</v>
      </c>
      <c r="N34" s="54">
        <v>1</v>
      </c>
      <c r="O34" s="54">
        <v>1</v>
      </c>
      <c r="P34" s="54">
        <v>1</v>
      </c>
      <c r="Q34" s="54">
        <v>1</v>
      </c>
      <c r="R34" s="54">
        <v>1</v>
      </c>
      <c r="S34" s="54">
        <v>1</v>
      </c>
      <c r="T34" s="54">
        <f t="shared" si="10"/>
        <v>1</v>
      </c>
      <c r="U34" s="54">
        <v>1</v>
      </c>
      <c r="V34" s="54">
        <v>1</v>
      </c>
      <c r="W34" s="54">
        <f t="shared" si="11"/>
        <v>1</v>
      </c>
      <c r="X34" s="54">
        <f t="shared" si="12"/>
        <v>1</v>
      </c>
      <c r="Y34" s="54">
        <v>1</v>
      </c>
      <c r="Z34" s="54">
        <v>1</v>
      </c>
      <c r="AA34" s="54">
        <v>1</v>
      </c>
      <c r="AB34" s="54">
        <v>1</v>
      </c>
      <c r="AC34" s="54">
        <v>1</v>
      </c>
      <c r="AD34" s="54">
        <v>1</v>
      </c>
      <c r="AE34" s="54">
        <v>1</v>
      </c>
      <c r="AF34" s="54">
        <f t="shared" si="13"/>
        <v>1</v>
      </c>
      <c r="AG34" s="54">
        <v>1</v>
      </c>
      <c r="AH34" s="54">
        <f t="shared" si="14"/>
        <v>1</v>
      </c>
      <c r="AI34" s="54">
        <v>0</v>
      </c>
      <c r="AJ34" s="54">
        <v>1</v>
      </c>
      <c r="AK34" s="54">
        <f t="shared" si="15"/>
        <v>1</v>
      </c>
      <c r="AL34" s="54">
        <v>1</v>
      </c>
      <c r="AM34" s="54">
        <v>1</v>
      </c>
      <c r="AN34" s="54">
        <v>1</v>
      </c>
      <c r="AO34" s="54">
        <v>1</v>
      </c>
      <c r="AP34" s="54">
        <v>1</v>
      </c>
      <c r="AQ34" s="54">
        <v>1</v>
      </c>
      <c r="AR34" s="54">
        <v>1</v>
      </c>
      <c r="AS34" s="54">
        <v>1</v>
      </c>
      <c r="AT34" s="54">
        <v>1</v>
      </c>
      <c r="AU34" s="54">
        <f t="shared" si="16"/>
        <v>42.54500000000003</v>
      </c>
      <c r="AV34" s="54">
        <f t="shared" si="17"/>
        <v>11.3</v>
      </c>
      <c r="AW34" s="54">
        <f t="shared" si="18"/>
        <v>13.219999999999995</v>
      </c>
      <c r="AX34" s="54">
        <f t="shared" si="19"/>
        <v>11.297499999999999</v>
      </c>
      <c r="AY34" s="54">
        <v>0</v>
      </c>
      <c r="AZ34" s="54">
        <v>1</v>
      </c>
      <c r="BA34" s="54">
        <v>1</v>
      </c>
      <c r="BG34" s="54">
        <f t="shared" si="20"/>
        <v>1000</v>
      </c>
      <c r="BH34" s="11">
        <f t="shared" si="21"/>
        <v>5.5555555555555558E-5</v>
      </c>
      <c r="BI34" s="54">
        <f t="shared" si="22"/>
        <v>98.82352941176471</v>
      </c>
    </row>
    <row r="35" spans="1:61" ht="64" x14ac:dyDescent="0.2">
      <c r="A35" s="54">
        <v>32</v>
      </c>
      <c r="B35" s="240" t="s">
        <v>1687</v>
      </c>
      <c r="C35" s="3" t="s">
        <v>313</v>
      </c>
      <c r="D35" s="54">
        <v>1</v>
      </c>
      <c r="E35" s="54">
        <v>1</v>
      </c>
      <c r="F35" s="54">
        <f t="shared" si="3"/>
        <v>1</v>
      </c>
      <c r="G35" s="54">
        <f t="shared" si="4"/>
        <v>34</v>
      </c>
      <c r="H35" s="54">
        <f t="shared" si="5"/>
        <v>34</v>
      </c>
      <c r="I35" s="54">
        <f t="shared" si="6"/>
        <v>130</v>
      </c>
      <c r="J35" s="54">
        <v>42</v>
      </c>
      <c r="K35" s="54">
        <f t="shared" si="7"/>
        <v>1.2352941176470589</v>
      </c>
      <c r="L35" s="54">
        <f t="shared" si="8"/>
        <v>125</v>
      </c>
      <c r="M35" s="54">
        <f t="shared" si="9"/>
        <v>3.6764705882352939</v>
      </c>
      <c r="N35" s="54">
        <v>1</v>
      </c>
      <c r="O35" s="54">
        <v>1</v>
      </c>
      <c r="P35" s="54">
        <v>1</v>
      </c>
      <c r="Q35" s="54">
        <v>1</v>
      </c>
      <c r="R35" s="54">
        <v>1</v>
      </c>
      <c r="S35" s="54">
        <v>1</v>
      </c>
      <c r="T35" s="54">
        <f t="shared" si="10"/>
        <v>1</v>
      </c>
      <c r="U35" s="54">
        <v>1</v>
      </c>
      <c r="V35" s="54">
        <v>1</v>
      </c>
      <c r="W35" s="54">
        <f t="shared" si="11"/>
        <v>1</v>
      </c>
      <c r="X35" s="54">
        <f t="shared" si="12"/>
        <v>1</v>
      </c>
      <c r="Y35" s="54">
        <v>0</v>
      </c>
      <c r="Z35" s="54">
        <v>1</v>
      </c>
      <c r="AA35" s="54">
        <v>1</v>
      </c>
      <c r="AB35" s="54">
        <v>1</v>
      </c>
      <c r="AC35" s="54">
        <v>1</v>
      </c>
      <c r="AD35" s="54">
        <v>1</v>
      </c>
      <c r="AE35" s="54">
        <v>1</v>
      </c>
      <c r="AF35" s="54">
        <f t="shared" si="13"/>
        <v>4</v>
      </c>
      <c r="AG35" s="54">
        <v>1</v>
      </c>
      <c r="AH35" s="54">
        <f t="shared" si="14"/>
        <v>1</v>
      </c>
      <c r="AI35" s="54">
        <v>0</v>
      </c>
      <c r="AJ35" s="54">
        <v>1</v>
      </c>
      <c r="AK35" s="54">
        <f t="shared" si="15"/>
        <v>0</v>
      </c>
      <c r="AL35" s="54">
        <v>1</v>
      </c>
      <c r="AM35" s="54">
        <v>1</v>
      </c>
      <c r="AN35" s="54">
        <v>1</v>
      </c>
      <c r="AO35" s="54">
        <v>1</v>
      </c>
      <c r="AP35" s="54">
        <v>1</v>
      </c>
      <c r="AQ35" s="54">
        <v>1</v>
      </c>
      <c r="AR35" s="54">
        <v>1</v>
      </c>
      <c r="AS35" s="54">
        <v>1</v>
      </c>
      <c r="AT35" s="54">
        <v>1</v>
      </c>
      <c r="AU35" s="54">
        <f t="shared" si="16"/>
        <v>67.819117647058846</v>
      </c>
      <c r="AV35" s="54">
        <f t="shared" si="17"/>
        <v>12.246470588235294</v>
      </c>
      <c r="AW35" s="54">
        <f t="shared" si="18"/>
        <v>4.9470588235294102</v>
      </c>
      <c r="AX35" s="54">
        <f t="shared" si="19"/>
        <v>12.886176470588232</v>
      </c>
      <c r="AY35" s="54">
        <v>1</v>
      </c>
      <c r="AZ35" s="54">
        <v>1</v>
      </c>
      <c r="BA35" s="54">
        <v>1</v>
      </c>
      <c r="BG35" s="54">
        <f t="shared" si="20"/>
        <v>4000</v>
      </c>
      <c r="BH35" s="11">
        <f t="shared" si="21"/>
        <v>1.1805555555555556E-4</v>
      </c>
      <c r="BI35" s="54">
        <f t="shared" si="22"/>
        <v>96.15384615384616</v>
      </c>
    </row>
    <row r="36" spans="1:61" ht="80" x14ac:dyDescent="0.2">
      <c r="A36" s="54">
        <v>33</v>
      </c>
      <c r="B36" s="240" t="s">
        <v>1688</v>
      </c>
      <c r="C36" s="3" t="s">
        <v>313</v>
      </c>
      <c r="D36" s="54">
        <v>1</v>
      </c>
      <c r="E36" s="54">
        <v>1</v>
      </c>
      <c r="F36" s="54">
        <f t="shared" si="3"/>
        <v>2</v>
      </c>
      <c r="G36" s="54">
        <f t="shared" si="4"/>
        <v>29</v>
      </c>
      <c r="H36" s="54">
        <f t="shared" si="5"/>
        <v>14.5</v>
      </c>
      <c r="I36" s="54">
        <f t="shared" si="6"/>
        <v>150</v>
      </c>
      <c r="J36" s="54">
        <v>48</v>
      </c>
      <c r="K36" s="54">
        <f t="shared" si="7"/>
        <v>1.6551724137931034</v>
      </c>
      <c r="L36" s="54">
        <f t="shared" si="8"/>
        <v>144</v>
      </c>
      <c r="M36" s="54">
        <f t="shared" si="9"/>
        <v>4.9655172413793105</v>
      </c>
      <c r="N36" s="54">
        <v>1</v>
      </c>
      <c r="O36" s="54">
        <v>1</v>
      </c>
      <c r="P36" s="54">
        <v>1</v>
      </c>
      <c r="Q36" s="54">
        <v>1</v>
      </c>
      <c r="R36" s="54">
        <v>1</v>
      </c>
      <c r="S36" s="54">
        <v>1</v>
      </c>
      <c r="T36" s="54">
        <f t="shared" si="10"/>
        <v>1</v>
      </c>
      <c r="U36" s="54">
        <v>1</v>
      </c>
      <c r="V36" s="54">
        <v>1</v>
      </c>
      <c r="W36" s="54">
        <f t="shared" si="11"/>
        <v>1</v>
      </c>
      <c r="X36" s="54">
        <f t="shared" si="12"/>
        <v>1</v>
      </c>
      <c r="Y36" s="54">
        <v>0</v>
      </c>
      <c r="Z36" s="54">
        <v>1</v>
      </c>
      <c r="AA36" s="54">
        <v>1</v>
      </c>
      <c r="AB36" s="54">
        <v>1</v>
      </c>
      <c r="AC36" s="54">
        <v>1</v>
      </c>
      <c r="AD36" s="54">
        <v>1</v>
      </c>
      <c r="AE36" s="54">
        <v>1</v>
      </c>
      <c r="AF36" s="54">
        <f t="shared" si="13"/>
        <v>4</v>
      </c>
      <c r="AG36" s="54">
        <v>1</v>
      </c>
      <c r="AH36" s="54">
        <f t="shared" si="14"/>
        <v>1</v>
      </c>
      <c r="AI36" s="54">
        <v>0</v>
      </c>
      <c r="AJ36" s="54">
        <v>1</v>
      </c>
      <c r="AK36" s="54">
        <f t="shared" si="15"/>
        <v>0</v>
      </c>
      <c r="AL36" s="54">
        <v>1</v>
      </c>
      <c r="AM36" s="54">
        <v>1</v>
      </c>
      <c r="AN36" s="54">
        <v>1</v>
      </c>
      <c r="AO36" s="54">
        <v>1</v>
      </c>
      <c r="AP36" s="54">
        <v>1</v>
      </c>
      <c r="AQ36" s="54">
        <v>1</v>
      </c>
      <c r="AR36" s="54">
        <v>1</v>
      </c>
      <c r="AS36" s="54">
        <v>1</v>
      </c>
      <c r="AT36" s="54">
        <v>1</v>
      </c>
      <c r="AU36" s="54">
        <f t="shared" si="16"/>
        <v>52.089913793103477</v>
      </c>
      <c r="AV36" s="54">
        <f t="shared" si="17"/>
        <v>9.5960344827586219</v>
      </c>
      <c r="AW36" s="54">
        <f t="shared" si="18"/>
        <v>11.355862068965518</v>
      </c>
      <c r="AX36" s="54">
        <f t="shared" si="19"/>
        <v>9.2075862068965542</v>
      </c>
      <c r="AY36" s="54">
        <v>0</v>
      </c>
      <c r="AZ36" s="54">
        <v>1</v>
      </c>
      <c r="BA36" s="54">
        <v>1</v>
      </c>
      <c r="BG36" s="54">
        <f t="shared" si="20"/>
        <v>4000</v>
      </c>
      <c r="BH36" s="11">
        <f t="shared" si="21"/>
        <v>1.0069444444444445E-4</v>
      </c>
      <c r="BI36" s="54">
        <f t="shared" si="22"/>
        <v>96</v>
      </c>
    </row>
    <row r="37" spans="1:61" ht="48" x14ac:dyDescent="0.2">
      <c r="A37" s="54">
        <v>34</v>
      </c>
      <c r="B37" s="240" t="s">
        <v>1689</v>
      </c>
      <c r="C37" s="3" t="s">
        <v>313</v>
      </c>
      <c r="D37" s="54">
        <v>1</v>
      </c>
      <c r="E37" s="54">
        <v>1</v>
      </c>
      <c r="F37" s="54">
        <f t="shared" si="3"/>
        <v>1</v>
      </c>
      <c r="G37" s="54">
        <f t="shared" si="4"/>
        <v>17</v>
      </c>
      <c r="H37" s="54">
        <f t="shared" si="5"/>
        <v>17</v>
      </c>
      <c r="I37" s="54">
        <f t="shared" si="6"/>
        <v>89</v>
      </c>
      <c r="J37" s="54">
        <v>30</v>
      </c>
      <c r="K37" s="54">
        <f t="shared" si="7"/>
        <v>1.7647058823529411</v>
      </c>
      <c r="L37" s="54">
        <f t="shared" si="8"/>
        <v>86</v>
      </c>
      <c r="M37" s="54">
        <f t="shared" si="9"/>
        <v>5.0588235294117645</v>
      </c>
      <c r="N37" s="54">
        <v>1</v>
      </c>
      <c r="O37" s="54">
        <v>1</v>
      </c>
      <c r="P37" s="54">
        <v>1</v>
      </c>
      <c r="Q37" s="54">
        <v>1</v>
      </c>
      <c r="R37" s="54">
        <v>1</v>
      </c>
      <c r="S37" s="54">
        <v>1</v>
      </c>
      <c r="T37" s="54">
        <f t="shared" si="10"/>
        <v>1</v>
      </c>
      <c r="U37" s="54">
        <v>1</v>
      </c>
      <c r="V37" s="54">
        <v>1</v>
      </c>
      <c r="W37" s="54">
        <f t="shared" si="11"/>
        <v>1</v>
      </c>
      <c r="X37" s="54">
        <f t="shared" si="12"/>
        <v>1</v>
      </c>
      <c r="Y37" s="54">
        <v>0</v>
      </c>
      <c r="Z37" s="54">
        <v>1</v>
      </c>
      <c r="AA37" s="54">
        <v>1</v>
      </c>
      <c r="AB37" s="54">
        <v>1</v>
      </c>
      <c r="AC37" s="54">
        <v>1</v>
      </c>
      <c r="AD37" s="54">
        <v>1</v>
      </c>
      <c r="AE37" s="54">
        <v>1</v>
      </c>
      <c r="AF37" s="54">
        <f t="shared" si="13"/>
        <v>1</v>
      </c>
      <c r="AG37" s="54">
        <v>1</v>
      </c>
      <c r="AH37" s="54">
        <f t="shared" si="14"/>
        <v>1</v>
      </c>
      <c r="AI37" s="54">
        <v>1</v>
      </c>
      <c r="AJ37" s="54">
        <v>1</v>
      </c>
      <c r="AK37" s="54">
        <f t="shared" si="15"/>
        <v>1</v>
      </c>
      <c r="AL37" s="54">
        <v>1</v>
      </c>
      <c r="AM37" s="54">
        <v>1</v>
      </c>
      <c r="AN37" s="54">
        <v>1</v>
      </c>
      <c r="AO37" s="54">
        <v>1</v>
      </c>
      <c r="AP37" s="54">
        <v>1</v>
      </c>
      <c r="AQ37" s="54">
        <v>1</v>
      </c>
      <c r="AR37" s="54">
        <v>1</v>
      </c>
      <c r="AS37" s="54">
        <v>1</v>
      </c>
      <c r="AT37" s="54">
        <v>1</v>
      </c>
      <c r="AU37" s="54">
        <f t="shared" si="16"/>
        <v>40.285882352941201</v>
      </c>
      <c r="AV37" s="54">
        <f t="shared" si="17"/>
        <v>11.863529411764706</v>
      </c>
      <c r="AW37" s="54">
        <f t="shared" si="18"/>
        <v>12.204705882352936</v>
      </c>
      <c r="AX37" s="54">
        <f t="shared" si="19"/>
        <v>10.897058823529413</v>
      </c>
      <c r="AY37" s="54">
        <v>1</v>
      </c>
      <c r="AZ37" s="54">
        <v>1</v>
      </c>
      <c r="BA37" s="54">
        <v>1</v>
      </c>
      <c r="BG37" s="54">
        <f t="shared" si="20"/>
        <v>1000</v>
      </c>
      <c r="BH37" s="11">
        <f t="shared" si="21"/>
        <v>5.902777777777778E-5</v>
      </c>
      <c r="BI37" s="54">
        <f t="shared" si="22"/>
        <v>96.629213483146074</v>
      </c>
    </row>
    <row r="38" spans="1:61" ht="16" x14ac:dyDescent="0.2">
      <c r="A38" s="54">
        <v>35</v>
      </c>
      <c r="B38" s="240" t="s">
        <v>1690</v>
      </c>
      <c r="C38" s="3" t="s">
        <v>313</v>
      </c>
      <c r="D38" s="54">
        <v>1</v>
      </c>
      <c r="E38" s="54">
        <v>1</v>
      </c>
      <c r="F38" s="54">
        <f t="shared" si="3"/>
        <v>1</v>
      </c>
      <c r="G38" s="54">
        <f t="shared" si="4"/>
        <v>7</v>
      </c>
      <c r="H38" s="54">
        <f t="shared" si="5"/>
        <v>7</v>
      </c>
      <c r="I38" s="54">
        <f t="shared" si="6"/>
        <v>36</v>
      </c>
      <c r="J38" s="54">
        <v>11</v>
      </c>
      <c r="K38" s="54">
        <f t="shared" si="7"/>
        <v>1.5714285714285714</v>
      </c>
      <c r="L38" s="54">
        <f t="shared" si="8"/>
        <v>35</v>
      </c>
      <c r="M38" s="54">
        <f t="shared" si="9"/>
        <v>5</v>
      </c>
      <c r="N38" s="54">
        <v>1</v>
      </c>
      <c r="O38" s="54">
        <v>1</v>
      </c>
      <c r="P38" s="54">
        <v>1</v>
      </c>
      <c r="Q38" s="54">
        <v>1</v>
      </c>
      <c r="R38" s="54">
        <v>1</v>
      </c>
      <c r="S38" s="54">
        <v>1</v>
      </c>
      <c r="T38" s="54">
        <f t="shared" si="10"/>
        <v>1</v>
      </c>
      <c r="U38" s="54">
        <v>1</v>
      </c>
      <c r="V38" s="54">
        <v>1</v>
      </c>
      <c r="W38" s="54">
        <f t="shared" si="11"/>
        <v>1</v>
      </c>
      <c r="X38" s="54">
        <f t="shared" si="12"/>
        <v>1</v>
      </c>
      <c r="Y38" s="54">
        <v>1</v>
      </c>
      <c r="Z38" s="54">
        <v>1</v>
      </c>
      <c r="AA38" s="54">
        <v>1</v>
      </c>
      <c r="AB38" s="54">
        <v>1</v>
      </c>
      <c r="AC38" s="54">
        <v>1</v>
      </c>
      <c r="AD38" s="54">
        <v>1</v>
      </c>
      <c r="AE38" s="54">
        <v>1</v>
      </c>
      <c r="AF38" s="54">
        <f t="shared" si="13"/>
        <v>1</v>
      </c>
      <c r="AG38" s="54">
        <v>1</v>
      </c>
      <c r="AH38" s="54">
        <f t="shared" si="14"/>
        <v>1</v>
      </c>
      <c r="AI38" s="54">
        <v>1</v>
      </c>
      <c r="AJ38" s="54">
        <v>1</v>
      </c>
      <c r="AK38" s="54">
        <f t="shared" si="15"/>
        <v>1</v>
      </c>
      <c r="AL38" s="54">
        <v>1</v>
      </c>
      <c r="AM38" s="54">
        <v>1</v>
      </c>
      <c r="AN38" s="54">
        <v>1</v>
      </c>
      <c r="AO38" s="54">
        <v>1</v>
      </c>
      <c r="AP38" s="54">
        <v>1</v>
      </c>
      <c r="AQ38" s="54">
        <v>1</v>
      </c>
      <c r="AR38" s="54">
        <v>1</v>
      </c>
      <c r="AS38" s="54">
        <v>1</v>
      </c>
      <c r="AT38" s="54">
        <v>1</v>
      </c>
      <c r="AU38" s="54">
        <f t="shared" si="16"/>
        <v>66.787142857142882</v>
      </c>
      <c r="AV38" s="54">
        <f t="shared" si="17"/>
        <v>5.682857142857145</v>
      </c>
      <c r="AW38" s="54">
        <f t="shared" si="18"/>
        <v>9.3714285714285701</v>
      </c>
      <c r="AX38" s="54">
        <f t="shared" si="19"/>
        <v>5.620000000000001</v>
      </c>
      <c r="AY38" s="54">
        <v>1</v>
      </c>
      <c r="AZ38" s="54">
        <v>1</v>
      </c>
      <c r="BA38" s="54">
        <v>1</v>
      </c>
      <c r="BG38" s="54">
        <f t="shared" si="20"/>
        <v>1000</v>
      </c>
      <c r="BH38" s="11">
        <f t="shared" si="21"/>
        <v>2.4305555555555558E-5</v>
      </c>
      <c r="BI38" s="54">
        <f t="shared" si="22"/>
        <v>97.222222222222214</v>
      </c>
    </row>
    <row r="39" spans="1:61" ht="48" x14ac:dyDescent="0.2">
      <c r="A39" s="54">
        <v>36</v>
      </c>
      <c r="B39" s="240" t="s">
        <v>1691</v>
      </c>
      <c r="C39" s="3" t="s">
        <v>313</v>
      </c>
      <c r="D39" s="54">
        <v>1</v>
      </c>
      <c r="E39" s="54">
        <v>1</v>
      </c>
      <c r="F39" s="54">
        <f t="shared" si="3"/>
        <v>1</v>
      </c>
      <c r="G39" s="54">
        <f t="shared" si="4"/>
        <v>17</v>
      </c>
      <c r="H39" s="54">
        <f t="shared" si="5"/>
        <v>17</v>
      </c>
      <c r="I39" s="54">
        <f t="shared" si="6"/>
        <v>74</v>
      </c>
      <c r="J39" s="54">
        <v>24</v>
      </c>
      <c r="K39" s="54">
        <f t="shared" si="7"/>
        <v>1.411764705882353</v>
      </c>
      <c r="L39" s="54">
        <f t="shared" si="8"/>
        <v>72</v>
      </c>
      <c r="M39" s="54">
        <f t="shared" si="9"/>
        <v>4.2352941176470589</v>
      </c>
      <c r="N39" s="54">
        <v>1</v>
      </c>
      <c r="O39" s="54">
        <v>1</v>
      </c>
      <c r="P39" s="54">
        <v>1</v>
      </c>
      <c r="Q39" s="54">
        <v>0</v>
      </c>
      <c r="R39" s="54">
        <v>1</v>
      </c>
      <c r="S39" s="54">
        <v>1</v>
      </c>
      <c r="T39" s="54">
        <f t="shared" si="10"/>
        <v>0</v>
      </c>
      <c r="U39" s="54">
        <v>1</v>
      </c>
      <c r="V39" s="54">
        <v>1</v>
      </c>
      <c r="W39" s="54">
        <f t="shared" si="11"/>
        <v>0</v>
      </c>
      <c r="X39" s="54">
        <f t="shared" si="12"/>
        <v>1</v>
      </c>
      <c r="Y39" s="54">
        <v>0</v>
      </c>
      <c r="Z39" s="54">
        <v>1</v>
      </c>
      <c r="AA39" s="54">
        <v>1</v>
      </c>
      <c r="AB39" s="54">
        <v>1</v>
      </c>
      <c r="AC39" s="54">
        <v>1</v>
      </c>
      <c r="AD39" s="54">
        <v>1</v>
      </c>
      <c r="AE39" s="54">
        <v>1</v>
      </c>
      <c r="AF39" s="54">
        <f t="shared" si="13"/>
        <v>2</v>
      </c>
      <c r="AG39" s="54">
        <v>1</v>
      </c>
      <c r="AH39" s="54">
        <f t="shared" si="14"/>
        <v>1</v>
      </c>
      <c r="AI39" s="54">
        <v>1</v>
      </c>
      <c r="AJ39" s="54">
        <v>0</v>
      </c>
      <c r="AK39" s="54">
        <f t="shared" si="15"/>
        <v>1</v>
      </c>
      <c r="AL39" s="54">
        <v>1</v>
      </c>
      <c r="AM39" s="54">
        <v>1</v>
      </c>
      <c r="AN39" s="54">
        <v>1</v>
      </c>
      <c r="AO39" s="54">
        <v>0</v>
      </c>
      <c r="AP39" s="54">
        <v>1</v>
      </c>
      <c r="AQ39" s="54">
        <v>1</v>
      </c>
      <c r="AR39" s="54">
        <v>1</v>
      </c>
      <c r="AS39" s="54">
        <v>0</v>
      </c>
      <c r="AT39" s="54">
        <v>1</v>
      </c>
      <c r="AU39" s="54">
        <f t="shared" si="16"/>
        <v>70.144705882352952</v>
      </c>
      <c r="AV39" s="54">
        <f t="shared" si="17"/>
        <v>7.6988235294117651</v>
      </c>
      <c r="AW39" s="54">
        <f t="shared" si="18"/>
        <v>7.3623529411764679</v>
      </c>
      <c r="AX39" s="54">
        <f t="shared" si="19"/>
        <v>7.0182352941176482</v>
      </c>
      <c r="AY39" s="54">
        <v>1</v>
      </c>
      <c r="AZ39" s="54">
        <v>1</v>
      </c>
      <c r="BA39" s="54">
        <v>1</v>
      </c>
      <c r="BG39" s="54">
        <f t="shared" si="20"/>
        <v>2000</v>
      </c>
      <c r="BH39" s="11">
        <f t="shared" si="21"/>
        <v>5.902777777777778E-5</v>
      </c>
      <c r="BI39" s="54">
        <f t="shared" si="22"/>
        <v>97.297297297297305</v>
      </c>
    </row>
    <row r="40" spans="1:61" ht="32" x14ac:dyDescent="0.2">
      <c r="A40" s="54">
        <v>37</v>
      </c>
      <c r="B40" s="240" t="s">
        <v>353</v>
      </c>
      <c r="C40" s="3" t="s">
        <v>313</v>
      </c>
      <c r="D40" s="54">
        <v>1</v>
      </c>
      <c r="E40" s="54">
        <v>1</v>
      </c>
      <c r="F40" s="54">
        <f t="shared" si="3"/>
        <v>1</v>
      </c>
      <c r="G40" s="54">
        <f t="shared" si="4"/>
        <v>14</v>
      </c>
      <c r="H40" s="54">
        <f t="shared" si="5"/>
        <v>14</v>
      </c>
      <c r="I40" s="54">
        <f t="shared" si="6"/>
        <v>66</v>
      </c>
      <c r="J40" s="54">
        <v>24</v>
      </c>
      <c r="K40" s="54">
        <f t="shared" si="7"/>
        <v>1.7142857142857142</v>
      </c>
      <c r="L40" s="54">
        <f t="shared" si="8"/>
        <v>65</v>
      </c>
      <c r="M40" s="54">
        <f t="shared" si="9"/>
        <v>4.6428571428571432</v>
      </c>
      <c r="N40" s="54">
        <v>0</v>
      </c>
      <c r="O40" s="54">
        <v>1</v>
      </c>
      <c r="P40" s="54">
        <v>1</v>
      </c>
      <c r="Q40" s="54">
        <v>1</v>
      </c>
      <c r="R40" s="54">
        <v>1</v>
      </c>
      <c r="S40" s="54">
        <v>1</v>
      </c>
      <c r="T40" s="54">
        <f t="shared" si="10"/>
        <v>1</v>
      </c>
      <c r="U40" s="54">
        <v>1</v>
      </c>
      <c r="V40" s="54">
        <v>1</v>
      </c>
      <c r="W40" s="54">
        <f t="shared" si="11"/>
        <v>1</v>
      </c>
      <c r="X40" s="54">
        <f t="shared" si="12"/>
        <v>1</v>
      </c>
      <c r="Y40" s="54">
        <v>0</v>
      </c>
      <c r="Z40" s="54">
        <v>1</v>
      </c>
      <c r="AA40" s="54">
        <v>1</v>
      </c>
      <c r="AB40" s="54">
        <v>1</v>
      </c>
      <c r="AC40" s="54">
        <v>1</v>
      </c>
      <c r="AD40" s="54">
        <v>0</v>
      </c>
      <c r="AE40" s="54">
        <v>1</v>
      </c>
      <c r="AF40" s="54">
        <f t="shared" si="13"/>
        <v>1</v>
      </c>
      <c r="AG40" s="54">
        <v>1</v>
      </c>
      <c r="AH40" s="54">
        <f t="shared" si="14"/>
        <v>1</v>
      </c>
      <c r="AI40" s="54">
        <v>0</v>
      </c>
      <c r="AJ40" s="54">
        <v>1</v>
      </c>
      <c r="AK40" s="54">
        <f t="shared" si="15"/>
        <v>1</v>
      </c>
      <c r="AL40" s="54">
        <v>1</v>
      </c>
      <c r="AM40" s="54">
        <v>1</v>
      </c>
      <c r="AN40" s="54">
        <v>1</v>
      </c>
      <c r="AO40" s="54">
        <v>1</v>
      </c>
      <c r="AP40" s="54">
        <v>1</v>
      </c>
      <c r="AQ40" s="54">
        <v>1</v>
      </c>
      <c r="AR40" s="54">
        <v>1</v>
      </c>
      <c r="AS40" s="54">
        <v>1</v>
      </c>
      <c r="AT40" s="54">
        <v>1</v>
      </c>
      <c r="AU40" s="54">
        <f t="shared" si="16"/>
        <v>47.596428571428596</v>
      </c>
      <c r="AV40" s="54">
        <f t="shared" si="17"/>
        <v>10.098571428571429</v>
      </c>
      <c r="AW40" s="54">
        <f t="shared" si="18"/>
        <v>9.3857142857142861</v>
      </c>
      <c r="AX40" s="54">
        <f t="shared" si="19"/>
        <v>7.4378571428571441</v>
      </c>
      <c r="AY40" s="54">
        <v>1</v>
      </c>
      <c r="AZ40" s="54">
        <v>1</v>
      </c>
      <c r="BA40" s="54">
        <v>1</v>
      </c>
      <c r="BG40" s="54">
        <f t="shared" si="20"/>
        <v>1000</v>
      </c>
      <c r="BH40" s="11">
        <f t="shared" si="21"/>
        <v>4.8611111111111115E-5</v>
      </c>
      <c r="BI40" s="54">
        <f t="shared" si="22"/>
        <v>98.484848484848484</v>
      </c>
    </row>
    <row r="41" spans="1:61" ht="64" x14ac:dyDescent="0.2">
      <c r="A41" s="54">
        <v>38</v>
      </c>
      <c r="B41" s="240" t="s">
        <v>1692</v>
      </c>
      <c r="C41" s="3" t="s">
        <v>313</v>
      </c>
      <c r="D41" s="54">
        <v>1</v>
      </c>
      <c r="E41" s="54">
        <v>1</v>
      </c>
      <c r="F41" s="54">
        <f t="shared" si="3"/>
        <v>2</v>
      </c>
      <c r="G41" s="54">
        <f t="shared" si="4"/>
        <v>25</v>
      </c>
      <c r="H41" s="54">
        <f t="shared" si="5"/>
        <v>12.5</v>
      </c>
      <c r="I41" s="54">
        <f t="shared" si="6"/>
        <v>139</v>
      </c>
      <c r="J41" s="54">
        <v>48</v>
      </c>
      <c r="K41" s="54">
        <f t="shared" si="7"/>
        <v>1.92</v>
      </c>
      <c r="L41" s="54">
        <f t="shared" si="8"/>
        <v>134</v>
      </c>
      <c r="M41" s="54">
        <f t="shared" si="9"/>
        <v>5.36</v>
      </c>
      <c r="N41" s="54">
        <v>1</v>
      </c>
      <c r="O41" s="54">
        <v>1</v>
      </c>
      <c r="P41" s="54">
        <v>1</v>
      </c>
      <c r="Q41" s="54">
        <v>1</v>
      </c>
      <c r="R41" s="54">
        <v>1</v>
      </c>
      <c r="S41" s="54">
        <v>1</v>
      </c>
      <c r="T41" s="54">
        <f t="shared" si="10"/>
        <v>1</v>
      </c>
      <c r="U41" s="54">
        <v>1</v>
      </c>
      <c r="V41" s="54">
        <v>1</v>
      </c>
      <c r="W41" s="54">
        <f t="shared" si="11"/>
        <v>1</v>
      </c>
      <c r="X41" s="54">
        <f t="shared" si="12"/>
        <v>1</v>
      </c>
      <c r="Y41" s="54">
        <v>1</v>
      </c>
      <c r="Z41" s="54">
        <v>1</v>
      </c>
      <c r="AA41" s="54">
        <v>1</v>
      </c>
      <c r="AB41" s="54">
        <v>1</v>
      </c>
      <c r="AC41" s="54">
        <v>1</v>
      </c>
      <c r="AD41" s="54">
        <v>1</v>
      </c>
      <c r="AE41" s="54">
        <v>1</v>
      </c>
      <c r="AF41" s="54">
        <f t="shared" si="13"/>
        <v>3</v>
      </c>
      <c r="AG41" s="54">
        <v>1</v>
      </c>
      <c r="AH41" s="54">
        <f t="shared" si="14"/>
        <v>1</v>
      </c>
      <c r="AI41" s="54">
        <v>0</v>
      </c>
      <c r="AJ41" s="54">
        <v>1</v>
      </c>
      <c r="AK41" s="54">
        <f t="shared" si="15"/>
        <v>1</v>
      </c>
      <c r="AL41" s="54">
        <v>1</v>
      </c>
      <c r="AM41" s="54">
        <v>1</v>
      </c>
      <c r="AN41" s="54">
        <v>1</v>
      </c>
      <c r="AO41" s="54">
        <v>1</v>
      </c>
      <c r="AP41" s="54">
        <v>1</v>
      </c>
      <c r="AQ41" s="54">
        <v>1</v>
      </c>
      <c r="AR41" s="54">
        <v>1</v>
      </c>
      <c r="AS41" s="54">
        <v>1</v>
      </c>
      <c r="AT41" s="54">
        <v>1</v>
      </c>
      <c r="AU41" s="54">
        <f t="shared" si="16"/>
        <v>31.71550000000002</v>
      </c>
      <c r="AV41" s="54">
        <f t="shared" si="17"/>
        <v>11.940999999999999</v>
      </c>
      <c r="AW41" s="54">
        <f t="shared" si="18"/>
        <v>13.348800000000001</v>
      </c>
      <c r="AX41" s="54">
        <f t="shared" si="19"/>
        <v>10.0656</v>
      </c>
      <c r="AY41" s="54">
        <v>0</v>
      </c>
      <c r="AZ41" s="54">
        <v>1</v>
      </c>
      <c r="BA41" s="54">
        <v>1</v>
      </c>
      <c r="BG41" s="54">
        <f t="shared" si="20"/>
        <v>3000</v>
      </c>
      <c r="BH41" s="11">
        <f t="shared" si="21"/>
        <v>8.6805555555555545E-5</v>
      </c>
      <c r="BI41" s="54">
        <f t="shared" si="22"/>
        <v>96.402877697841731</v>
      </c>
    </row>
    <row r="42" spans="1:61" ht="32" x14ac:dyDescent="0.2">
      <c r="A42" s="54">
        <v>39</v>
      </c>
      <c r="B42" s="240" t="s">
        <v>1693</v>
      </c>
      <c r="C42" s="3" t="s">
        <v>313</v>
      </c>
      <c r="D42" s="54">
        <v>1</v>
      </c>
      <c r="E42" s="54">
        <v>1</v>
      </c>
      <c r="F42" s="54">
        <f t="shared" si="3"/>
        <v>1</v>
      </c>
      <c r="G42" s="54">
        <f t="shared" si="4"/>
        <v>12</v>
      </c>
      <c r="H42" s="54">
        <f t="shared" si="5"/>
        <v>12</v>
      </c>
      <c r="I42" s="54">
        <f t="shared" si="6"/>
        <v>55</v>
      </c>
      <c r="J42" s="54">
        <v>17</v>
      </c>
      <c r="K42" s="54">
        <f t="shared" si="7"/>
        <v>1.4166666666666667</v>
      </c>
      <c r="L42" s="54">
        <f t="shared" si="8"/>
        <v>54</v>
      </c>
      <c r="M42" s="54">
        <f t="shared" si="9"/>
        <v>4.5</v>
      </c>
      <c r="N42" s="54">
        <v>0</v>
      </c>
      <c r="O42" s="54">
        <v>1</v>
      </c>
      <c r="P42" s="54">
        <v>1</v>
      </c>
      <c r="Q42" s="54">
        <v>1</v>
      </c>
      <c r="R42" s="54">
        <v>1</v>
      </c>
      <c r="S42" s="54">
        <v>1</v>
      </c>
      <c r="T42" s="54">
        <f t="shared" si="10"/>
        <v>1</v>
      </c>
      <c r="U42" s="54">
        <v>1</v>
      </c>
      <c r="V42" s="54">
        <v>1</v>
      </c>
      <c r="W42" s="54">
        <f t="shared" si="11"/>
        <v>1</v>
      </c>
      <c r="X42" s="54">
        <f t="shared" si="12"/>
        <v>1</v>
      </c>
      <c r="Y42" s="54">
        <v>1</v>
      </c>
      <c r="Z42" s="54">
        <v>1</v>
      </c>
      <c r="AA42" s="54">
        <v>1</v>
      </c>
      <c r="AB42" s="54">
        <v>1</v>
      </c>
      <c r="AC42" s="54">
        <v>1</v>
      </c>
      <c r="AD42" s="54">
        <v>1</v>
      </c>
      <c r="AE42" s="54">
        <v>1</v>
      </c>
      <c r="AF42" s="54">
        <f t="shared" si="13"/>
        <v>1</v>
      </c>
      <c r="AG42" s="54">
        <v>0</v>
      </c>
      <c r="AH42" s="54">
        <f t="shared" si="14"/>
        <v>1</v>
      </c>
      <c r="AI42" s="54">
        <v>1</v>
      </c>
      <c r="AJ42" s="54">
        <v>1</v>
      </c>
      <c r="AK42" s="54">
        <f t="shared" si="15"/>
        <v>1</v>
      </c>
      <c r="AL42" s="54">
        <v>1</v>
      </c>
      <c r="AM42" s="54">
        <v>1</v>
      </c>
      <c r="AN42" s="54">
        <v>1</v>
      </c>
      <c r="AO42" s="54">
        <v>1</v>
      </c>
      <c r="AP42" s="54">
        <v>1</v>
      </c>
      <c r="AQ42" s="54">
        <v>1</v>
      </c>
      <c r="AR42" s="54">
        <v>1</v>
      </c>
      <c r="AS42" s="54">
        <v>1</v>
      </c>
      <c r="AT42" s="54">
        <v>1</v>
      </c>
      <c r="AU42" s="54">
        <f t="shared" si="16"/>
        <v>74.805000000000007</v>
      </c>
      <c r="AV42" s="54">
        <f t="shared" si="17"/>
        <v>5.8066666666666684</v>
      </c>
      <c r="AW42" s="54">
        <f t="shared" si="18"/>
        <v>8.1933333333333351</v>
      </c>
      <c r="AX42" s="54">
        <f t="shared" si="19"/>
        <v>5.7650000000000006</v>
      </c>
      <c r="AY42" s="54">
        <v>1</v>
      </c>
      <c r="AZ42" s="54">
        <v>1</v>
      </c>
      <c r="BA42" s="54">
        <v>1</v>
      </c>
      <c r="BG42" s="54">
        <f t="shared" si="20"/>
        <v>1000</v>
      </c>
      <c r="BH42" s="11">
        <f t="shared" si="21"/>
        <v>4.1666666666666665E-5</v>
      </c>
      <c r="BI42" s="54">
        <f t="shared" si="22"/>
        <v>98.181818181818187</v>
      </c>
    </row>
    <row r="43" spans="1:61" ht="64" x14ac:dyDescent="0.2">
      <c r="A43" s="54">
        <v>40</v>
      </c>
      <c r="B43" s="240" t="s">
        <v>1694</v>
      </c>
      <c r="C43" s="3" t="s">
        <v>313</v>
      </c>
      <c r="D43" s="54">
        <v>1</v>
      </c>
      <c r="E43" s="54">
        <v>1</v>
      </c>
      <c r="F43" s="54">
        <f t="shared" si="3"/>
        <v>2</v>
      </c>
      <c r="G43" s="54">
        <f t="shared" si="4"/>
        <v>31</v>
      </c>
      <c r="H43" s="54">
        <f t="shared" si="5"/>
        <v>15.5</v>
      </c>
      <c r="I43" s="54">
        <f t="shared" si="6"/>
        <v>137</v>
      </c>
      <c r="J43" s="54">
        <v>47</v>
      </c>
      <c r="K43" s="54">
        <f t="shared" si="7"/>
        <v>1.5161290322580645</v>
      </c>
      <c r="L43" s="54">
        <f t="shared" si="8"/>
        <v>134</v>
      </c>
      <c r="M43" s="54">
        <f t="shared" si="9"/>
        <v>4.32258064516129</v>
      </c>
      <c r="N43" s="54">
        <v>1</v>
      </c>
      <c r="O43" s="54">
        <v>1</v>
      </c>
      <c r="P43" s="54">
        <v>0</v>
      </c>
      <c r="Q43" s="54">
        <v>1</v>
      </c>
      <c r="R43" s="54">
        <v>1</v>
      </c>
      <c r="S43" s="54">
        <v>1</v>
      </c>
      <c r="T43" s="54">
        <f t="shared" si="10"/>
        <v>1</v>
      </c>
      <c r="U43" s="54">
        <v>1</v>
      </c>
      <c r="V43" s="54">
        <v>1</v>
      </c>
      <c r="W43" s="54">
        <f t="shared" si="11"/>
        <v>0</v>
      </c>
      <c r="X43" s="54">
        <f t="shared" si="12"/>
        <v>1</v>
      </c>
      <c r="Y43" s="54">
        <v>0</v>
      </c>
      <c r="Z43" s="54">
        <v>1</v>
      </c>
      <c r="AA43" s="54">
        <v>1</v>
      </c>
      <c r="AB43" s="54">
        <v>1</v>
      </c>
      <c r="AC43" s="54">
        <v>1</v>
      </c>
      <c r="AD43" s="54">
        <v>1</v>
      </c>
      <c r="AE43" s="54">
        <v>1</v>
      </c>
      <c r="AF43" s="54">
        <f t="shared" si="13"/>
        <v>3</v>
      </c>
      <c r="AG43" s="54">
        <v>1</v>
      </c>
      <c r="AH43" s="54">
        <f t="shared" si="14"/>
        <v>1</v>
      </c>
      <c r="AI43" s="54">
        <v>1</v>
      </c>
      <c r="AJ43" s="54">
        <v>1</v>
      </c>
      <c r="AK43" s="54">
        <f t="shared" si="15"/>
        <v>1</v>
      </c>
      <c r="AL43" s="54">
        <v>1</v>
      </c>
      <c r="AM43" s="54">
        <v>1</v>
      </c>
      <c r="AN43" s="54">
        <v>1</v>
      </c>
      <c r="AO43" s="54">
        <v>0</v>
      </c>
      <c r="AP43" s="54">
        <v>1</v>
      </c>
      <c r="AQ43" s="54">
        <v>1</v>
      </c>
      <c r="AR43" s="54">
        <v>1</v>
      </c>
      <c r="AS43" s="54">
        <v>0</v>
      </c>
      <c r="AT43" s="54">
        <v>1</v>
      </c>
      <c r="AU43" s="54">
        <f t="shared" si="16"/>
        <v>62.837983870967761</v>
      </c>
      <c r="AV43" s="54">
        <f t="shared" si="17"/>
        <v>8.3453225806451634</v>
      </c>
      <c r="AW43" s="54">
        <f t="shared" si="18"/>
        <v>7.7070967741935448</v>
      </c>
      <c r="AX43" s="54">
        <f t="shared" si="19"/>
        <v>6.6793548387096777</v>
      </c>
      <c r="AY43" s="54">
        <v>0</v>
      </c>
      <c r="AZ43" s="54">
        <v>1</v>
      </c>
      <c r="BA43" s="54">
        <v>1</v>
      </c>
      <c r="BG43" s="54">
        <f t="shared" si="20"/>
        <v>3000</v>
      </c>
      <c r="BH43" s="11">
        <f t="shared" si="21"/>
        <v>1.0763888888888889E-4</v>
      </c>
      <c r="BI43" s="54">
        <f t="shared" si="22"/>
        <v>97.810218978102199</v>
      </c>
    </row>
    <row r="44" spans="1:61" ht="80" x14ac:dyDescent="0.2">
      <c r="A44" s="54">
        <v>41</v>
      </c>
      <c r="B44" s="240" t="s">
        <v>360</v>
      </c>
      <c r="C44" s="3" t="s">
        <v>313</v>
      </c>
      <c r="D44" s="54">
        <v>1</v>
      </c>
      <c r="E44" s="54">
        <v>1</v>
      </c>
      <c r="F44" s="54">
        <f t="shared" si="3"/>
        <v>3</v>
      </c>
      <c r="G44" s="54">
        <f t="shared" si="4"/>
        <v>33</v>
      </c>
      <c r="H44" s="54">
        <f t="shared" si="5"/>
        <v>11</v>
      </c>
      <c r="I44" s="54">
        <f t="shared" si="6"/>
        <v>153</v>
      </c>
      <c r="J44" s="54">
        <v>48</v>
      </c>
      <c r="K44" s="54">
        <f t="shared" si="7"/>
        <v>1.4545454545454546</v>
      </c>
      <c r="L44" s="54">
        <f t="shared" si="8"/>
        <v>148</v>
      </c>
      <c r="M44" s="54">
        <f t="shared" si="9"/>
        <v>4.4848484848484844</v>
      </c>
      <c r="N44" s="54">
        <v>0</v>
      </c>
      <c r="O44" s="54">
        <v>1</v>
      </c>
      <c r="P44" s="54">
        <v>0</v>
      </c>
      <c r="Q44" s="54">
        <v>1</v>
      </c>
      <c r="R44" s="54">
        <v>1</v>
      </c>
      <c r="S44" s="54">
        <v>1</v>
      </c>
      <c r="T44" s="54">
        <f t="shared" si="10"/>
        <v>1</v>
      </c>
      <c r="U44" s="54">
        <v>1</v>
      </c>
      <c r="V44" s="54">
        <v>1</v>
      </c>
      <c r="W44" s="54">
        <f t="shared" si="11"/>
        <v>0</v>
      </c>
      <c r="X44" s="54">
        <f t="shared" si="12"/>
        <v>1</v>
      </c>
      <c r="Y44" s="54">
        <v>0</v>
      </c>
      <c r="Z44" s="54">
        <v>1</v>
      </c>
      <c r="AA44" s="54">
        <v>1</v>
      </c>
      <c r="AB44" s="54">
        <v>1</v>
      </c>
      <c r="AC44" s="54">
        <v>1</v>
      </c>
      <c r="AD44" s="54">
        <v>1</v>
      </c>
      <c r="AE44" s="54">
        <v>1</v>
      </c>
      <c r="AF44" s="54">
        <f t="shared" si="13"/>
        <v>5</v>
      </c>
      <c r="AG44" s="54">
        <v>0</v>
      </c>
      <c r="AH44" s="54">
        <f t="shared" si="14"/>
        <v>1</v>
      </c>
      <c r="AI44" s="54">
        <v>0</v>
      </c>
      <c r="AJ44" s="54">
        <v>1</v>
      </c>
      <c r="AK44" s="54">
        <f t="shared" si="15"/>
        <v>1</v>
      </c>
      <c r="AL44" s="54">
        <v>1</v>
      </c>
      <c r="AM44" s="54">
        <v>1</v>
      </c>
      <c r="AN44" s="54">
        <v>1</v>
      </c>
      <c r="AO44" s="54">
        <v>1</v>
      </c>
      <c r="AP44" s="54">
        <v>1</v>
      </c>
      <c r="AQ44" s="54">
        <v>1</v>
      </c>
      <c r="AR44" s="54">
        <v>1</v>
      </c>
      <c r="AS44" s="54">
        <v>1</v>
      </c>
      <c r="AT44" s="54">
        <v>1</v>
      </c>
      <c r="AU44" s="54">
        <f t="shared" si="16"/>
        <v>72.615454545454554</v>
      </c>
      <c r="AV44" s="54">
        <f t="shared" si="17"/>
        <v>5.8636363636363633</v>
      </c>
      <c r="AW44" s="54">
        <f t="shared" si="18"/>
        <v>7.8799999999999955</v>
      </c>
      <c r="AX44" s="54">
        <f t="shared" si="19"/>
        <v>5.1936363636363616</v>
      </c>
      <c r="AY44" s="54">
        <v>0</v>
      </c>
      <c r="AZ44" s="54">
        <v>1</v>
      </c>
      <c r="BA44" s="54">
        <v>1</v>
      </c>
      <c r="BG44" s="54">
        <f t="shared" si="20"/>
        <v>5000</v>
      </c>
      <c r="BH44" s="11">
        <f t="shared" si="21"/>
        <v>1.1458333333333333E-4</v>
      </c>
      <c r="BI44" s="54">
        <f t="shared" si="22"/>
        <v>96.732026143790847</v>
      </c>
    </row>
    <row r="45" spans="1:61" ht="32" x14ac:dyDescent="0.2">
      <c r="A45" s="54">
        <v>42</v>
      </c>
      <c r="B45" s="240" t="s">
        <v>361</v>
      </c>
      <c r="C45" s="3" t="s">
        <v>314</v>
      </c>
      <c r="D45" s="54">
        <v>1</v>
      </c>
      <c r="E45" s="54">
        <v>1</v>
      </c>
      <c r="F45" s="54">
        <f>IF(B45="",0,(LEN(B45)-LEN(SUBSTITUTE(B45,". ","."))+1))</f>
        <v>1</v>
      </c>
      <c r="G45" s="54">
        <f>IF(B45="",0,LEN(B45)-LEN(SUBSTITUTE(B45," ",""))+1)</f>
        <v>12</v>
      </c>
      <c r="H45" s="54">
        <f>IF(F45=0,0,G45/F45)</f>
        <v>12</v>
      </c>
      <c r="I45" s="54">
        <f>LEN(SUBSTITUTE(B45," ",""))</f>
        <v>57</v>
      </c>
      <c r="J45" s="54">
        <v>20</v>
      </c>
      <c r="K45" s="54">
        <f>IF(G45=0,0,J45/G45)</f>
        <v>1.6666666666666667</v>
      </c>
      <c r="L45" s="54">
        <f>LEN(SUBSTITUTE(SUBSTITUTE(SUBSTITUTE(SUBSTITUTE(SUBSTITUTE(SUBSTITUTE(SUBSTITUTE(SUBSTITUTE(SUBSTITUTE(SUBSTITUTE(SUBSTITUTE(SUBSTITUTE(SUBSTITUTE(SUBSTITUTE(SUBSTITUTE(SUBSTITUTE(SUBSTITUTE(SUBSTITUTE(SUBSTITUTE(B45," ",""),".",""),",",""),"?",""),"!",""),";",""),"(",""),")",""),"[",""),"]",""),"-",""),"{",""),"}",""),"/",""),"+",""),"*",""),"_",""),"&amp;",""),"#",""))</f>
        <v>56</v>
      </c>
      <c r="M45" s="54">
        <f>IF(G45=0,0,L45/G45)</f>
        <v>4.666666666666667</v>
      </c>
      <c r="N45" s="54">
        <v>1</v>
      </c>
      <c r="O45" s="54">
        <v>1</v>
      </c>
      <c r="P45" s="54">
        <v>1</v>
      </c>
      <c r="Q45" s="54">
        <v>1</v>
      </c>
      <c r="R45" s="54">
        <v>1</v>
      </c>
      <c r="S45" s="54">
        <v>1</v>
      </c>
      <c r="T45" s="54">
        <f>QUOTIENT((Q45+R45+S45),3)</f>
        <v>1</v>
      </c>
      <c r="U45" s="54">
        <v>1</v>
      </c>
      <c r="V45" s="54">
        <v>1</v>
      </c>
      <c r="W45" s="54">
        <f>QUOTIENT((P45+T45),2)</f>
        <v>1</v>
      </c>
      <c r="X45" s="54">
        <f>IF(U45=1,1,IF(V45=1,1,0))</f>
        <v>1</v>
      </c>
      <c r="Y45" s="54">
        <v>1</v>
      </c>
      <c r="Z45" s="54">
        <v>1</v>
      </c>
      <c r="AA45" s="54">
        <v>0</v>
      </c>
      <c r="AB45" s="54">
        <v>1</v>
      </c>
      <c r="AC45" s="54">
        <v>1</v>
      </c>
      <c r="AD45" s="54">
        <v>1</v>
      </c>
      <c r="AE45" s="54">
        <v>1</v>
      </c>
      <c r="AF45" s="54">
        <f>IF(B45="",0,((LEN(B45)-LEN(SUBSTITUTE(B45,".","")))+(LEN(B45)-LEN(SUBSTITUTE(B45,",","")))+(LEN(B45)-LEN(SUBSTITUTE(B45,"'","")))+(LEN(B45)-LEN(SUBSTITUTE(B45,"""","")))+(LEN(B45)-LEN(SUBSTITUTE(B45,"-","")))+(LEN(B45)-LEN(SUBSTITUTE(B45,":","")))+(LEN(B45)-LEN(SUBSTITUTE(B45,";","")))+(LEN(B45)-LEN(SUBSTITUTE(B45,"!","")))+(LEN(B45)-LEN(SUBSTITUTE(B45,"?","")))+(LEN(B45)-LEN(SUBSTITUTE(B45,"(","")))+(LEN(B45)-LEN(SUBSTITUTE(B45,")","")))+(LEN(B45)-LEN(SUBSTITUTE(B45,"[","")))+(LEN(B45)-LEN(SUBSTITUTE(B45,"]","")))+(LEN(B45)-LEN(SUBSTITUTE(B45,"/","")))+(LEN(B45)-LEN(SUBSTITUTE(B45,"'","")))))</f>
        <v>1</v>
      </c>
      <c r="AG45" s="54">
        <v>1</v>
      </c>
      <c r="AH45" s="54">
        <f>IF(G45&gt;0,IF((LEN(B45)-LEN(SUBSTITUTE(B45,"/","")))&gt;0,0,1),0)</f>
        <v>1</v>
      </c>
      <c r="AI45" s="54">
        <v>1</v>
      </c>
      <c r="AJ45" s="54">
        <v>1</v>
      </c>
      <c r="AK45" s="54">
        <f>IF(G45&gt;0,IF(((LEN(B45)-LEN(SUBSTITUTE(B45,"(","")))+(LEN(B45)-LEN(SUBSTITUTE(B45,")","")))+(LEN(B45)-LEN(SUBSTITUTE(B45,"[","")))+(LEN(B45)-LEN(SUBSTITUTE(B45,"]","")))+(LEN(B45)-LEN(SUBSTITUTE(B45,"{","")))+(LEN(B45)-LEN(SUBSTITUTE(B45,"}",""))))&gt;0,0,1),0)</f>
        <v>1</v>
      </c>
      <c r="AL45" s="54">
        <v>1</v>
      </c>
      <c r="AM45" s="54">
        <v>1</v>
      </c>
      <c r="AN45" s="54">
        <v>1</v>
      </c>
      <c r="AO45" s="54">
        <v>1</v>
      </c>
      <c r="AP45" s="54">
        <v>1</v>
      </c>
      <c r="AQ45" s="54">
        <v>1</v>
      </c>
      <c r="AR45" s="54">
        <v>1</v>
      </c>
      <c r="AS45" s="54">
        <v>0</v>
      </c>
      <c r="AT45" s="54">
        <v>1</v>
      </c>
      <c r="AU45" s="54">
        <f>IF(G45=0,0,(206.835-(84.6*(K45))-(1.015*(H45))))</f>
        <v>53.655000000000008</v>
      </c>
      <c r="AV45" s="54">
        <f>IF(G45=0,0,(0.39*H45)+(11.8*K45)-15.59)</f>
        <v>8.7566666666666677</v>
      </c>
      <c r="AW45" s="54">
        <f>IF(G45=0,0,((0.0588*M45*100)-(0.296*(F45/G45)*100)-15.8))</f>
        <v>9.1733333333333391</v>
      </c>
      <c r="AX45" s="54">
        <f>IF(I45=0,0,(4.71*M45)+(0.5*H45)-21.43)</f>
        <v>6.5500000000000007</v>
      </c>
      <c r="AY45" s="54">
        <v>1</v>
      </c>
      <c r="AZ45" s="54">
        <v>1</v>
      </c>
      <c r="BA45" s="54">
        <v>1</v>
      </c>
      <c r="BG45" s="54">
        <f>IF(E45=0,0,AF45/E45*1000)</f>
        <v>1000</v>
      </c>
      <c r="BH45" s="11">
        <f>G45/200/24/60</f>
        <v>4.1666666666666665E-5</v>
      </c>
      <c r="BI45" s="54">
        <f>IF(G45=0,0,L45/I45*100)</f>
        <v>98.245614035087712</v>
      </c>
    </row>
    <row r="46" spans="1:61" ht="96" x14ac:dyDescent="0.2">
      <c r="A46" s="54">
        <v>43</v>
      </c>
      <c r="B46" s="240" t="s">
        <v>1695</v>
      </c>
      <c r="C46" s="3" t="s">
        <v>314</v>
      </c>
      <c r="D46" s="54">
        <v>1</v>
      </c>
      <c r="E46" s="54">
        <v>1</v>
      </c>
      <c r="F46" s="54">
        <f t="shared" si="3"/>
        <v>2</v>
      </c>
      <c r="G46" s="54">
        <f t="shared" si="4"/>
        <v>39</v>
      </c>
      <c r="H46" s="54">
        <f t="shared" si="5"/>
        <v>19.5</v>
      </c>
      <c r="I46" s="54">
        <f t="shared" si="6"/>
        <v>181</v>
      </c>
      <c r="J46" s="54">
        <v>64</v>
      </c>
      <c r="K46" s="54">
        <f t="shared" si="7"/>
        <v>1.641025641025641</v>
      </c>
      <c r="L46" s="54">
        <f t="shared" si="8"/>
        <v>174</v>
      </c>
      <c r="M46" s="54">
        <f t="shared" si="9"/>
        <v>4.4615384615384617</v>
      </c>
      <c r="N46" s="54">
        <v>1</v>
      </c>
      <c r="O46" s="54">
        <v>1</v>
      </c>
      <c r="P46" s="54">
        <v>0</v>
      </c>
      <c r="Q46" s="54">
        <v>1</v>
      </c>
      <c r="R46" s="54">
        <v>1</v>
      </c>
      <c r="S46" s="54">
        <v>1</v>
      </c>
      <c r="T46" s="54">
        <f t="shared" si="10"/>
        <v>1</v>
      </c>
      <c r="U46" s="54">
        <v>1</v>
      </c>
      <c r="V46" s="54">
        <v>1</v>
      </c>
      <c r="W46" s="54">
        <f t="shared" si="11"/>
        <v>0</v>
      </c>
      <c r="X46" s="54">
        <f t="shared" si="12"/>
        <v>1</v>
      </c>
      <c r="Y46" s="54">
        <v>0</v>
      </c>
      <c r="Z46" s="54">
        <v>1</v>
      </c>
      <c r="AA46" s="54">
        <v>1</v>
      </c>
      <c r="AB46" s="54">
        <v>1</v>
      </c>
      <c r="AC46" s="54">
        <v>1</v>
      </c>
      <c r="AD46" s="54">
        <v>0</v>
      </c>
      <c r="AE46" s="54">
        <v>1</v>
      </c>
      <c r="AF46" s="54">
        <f t="shared" si="13"/>
        <v>7</v>
      </c>
      <c r="AG46" s="54">
        <v>1</v>
      </c>
      <c r="AH46" s="54">
        <f t="shared" si="14"/>
        <v>0</v>
      </c>
      <c r="AI46" s="54">
        <v>0</v>
      </c>
      <c r="AJ46" s="54">
        <v>1</v>
      </c>
      <c r="AK46" s="54">
        <f t="shared" si="15"/>
        <v>0</v>
      </c>
      <c r="AL46" s="54">
        <v>0</v>
      </c>
      <c r="AM46" s="54">
        <v>1</v>
      </c>
      <c r="AN46" s="54">
        <v>1</v>
      </c>
      <c r="AO46" s="54">
        <v>1</v>
      </c>
      <c r="AP46" s="54">
        <v>1</v>
      </c>
      <c r="AQ46" s="54">
        <v>1</v>
      </c>
      <c r="AR46" s="54">
        <v>1</v>
      </c>
      <c r="AS46" s="54">
        <v>1</v>
      </c>
      <c r="AT46" s="54">
        <v>1</v>
      </c>
      <c r="AU46" s="54">
        <f t="shared" si="16"/>
        <v>48.21173076923079</v>
      </c>
      <c r="AV46" s="54">
        <f t="shared" si="17"/>
        <v>11.379102564102567</v>
      </c>
      <c r="AW46" s="54">
        <f t="shared" si="18"/>
        <v>8.9158974358974312</v>
      </c>
      <c r="AX46" s="54">
        <f t="shared" si="19"/>
        <v>9.333846153846153</v>
      </c>
      <c r="AY46" s="54">
        <v>0</v>
      </c>
      <c r="AZ46" s="54">
        <v>1</v>
      </c>
      <c r="BA46" s="54">
        <v>1</v>
      </c>
      <c r="BG46" s="54">
        <f t="shared" si="20"/>
        <v>7000</v>
      </c>
      <c r="BH46" s="11">
        <f t="shared" si="21"/>
        <v>1.3541666666666666E-4</v>
      </c>
      <c r="BI46" s="54">
        <f t="shared" si="22"/>
        <v>96.132596685082873</v>
      </c>
    </row>
    <row r="47" spans="1:61" ht="16" x14ac:dyDescent="0.2">
      <c r="A47" s="54">
        <v>44</v>
      </c>
      <c r="B47" s="240" t="s">
        <v>1696</v>
      </c>
      <c r="C47" s="3" t="s">
        <v>314</v>
      </c>
      <c r="D47" s="54">
        <v>1</v>
      </c>
      <c r="E47" s="54">
        <v>1</v>
      </c>
      <c r="F47" s="54">
        <f t="shared" si="3"/>
        <v>1</v>
      </c>
      <c r="G47" s="54">
        <f t="shared" si="4"/>
        <v>6</v>
      </c>
      <c r="H47" s="54">
        <f t="shared" si="5"/>
        <v>6</v>
      </c>
      <c r="I47" s="54">
        <f t="shared" si="6"/>
        <v>33</v>
      </c>
      <c r="J47" s="54">
        <v>10</v>
      </c>
      <c r="K47" s="54">
        <f t="shared" si="7"/>
        <v>1.6666666666666667</v>
      </c>
      <c r="L47" s="54">
        <f t="shared" si="8"/>
        <v>32</v>
      </c>
      <c r="M47" s="54">
        <f t="shared" si="9"/>
        <v>5.333333333333333</v>
      </c>
      <c r="N47" s="54">
        <v>0</v>
      </c>
      <c r="O47" s="54">
        <v>1</v>
      </c>
      <c r="P47" s="54">
        <v>1</v>
      </c>
      <c r="Q47" s="54">
        <v>1</v>
      </c>
      <c r="R47" s="54">
        <v>1</v>
      </c>
      <c r="S47" s="54">
        <v>1</v>
      </c>
      <c r="T47" s="54">
        <f t="shared" si="10"/>
        <v>1</v>
      </c>
      <c r="U47" s="54">
        <v>1</v>
      </c>
      <c r="V47" s="54">
        <v>1</v>
      </c>
      <c r="W47" s="54">
        <f t="shared" si="11"/>
        <v>1</v>
      </c>
      <c r="X47" s="54">
        <f t="shared" si="12"/>
        <v>1</v>
      </c>
      <c r="Y47" s="54">
        <v>1</v>
      </c>
      <c r="Z47" s="54">
        <v>1</v>
      </c>
      <c r="AA47" s="54">
        <v>1</v>
      </c>
      <c r="AB47" s="54">
        <v>1</v>
      </c>
      <c r="AC47" s="54">
        <v>1</v>
      </c>
      <c r="AD47" s="54">
        <v>1</v>
      </c>
      <c r="AE47" s="54">
        <v>1</v>
      </c>
      <c r="AF47" s="54">
        <f t="shared" si="13"/>
        <v>1</v>
      </c>
      <c r="AG47" s="54">
        <v>1</v>
      </c>
      <c r="AH47" s="54">
        <f t="shared" si="14"/>
        <v>1</v>
      </c>
      <c r="AI47" s="54">
        <v>1</v>
      </c>
      <c r="AJ47" s="54">
        <v>1</v>
      </c>
      <c r="AK47" s="54">
        <f t="shared" si="15"/>
        <v>1</v>
      </c>
      <c r="AL47" s="54">
        <v>0</v>
      </c>
      <c r="AM47" s="54">
        <v>1</v>
      </c>
      <c r="AN47" s="54">
        <v>1</v>
      </c>
      <c r="AO47" s="54">
        <v>1</v>
      </c>
      <c r="AP47" s="54">
        <v>1</v>
      </c>
      <c r="AQ47" s="54">
        <v>1</v>
      </c>
      <c r="AR47" s="54">
        <v>1</v>
      </c>
      <c r="AS47" s="54">
        <v>1</v>
      </c>
      <c r="AT47" s="54">
        <v>1</v>
      </c>
      <c r="AU47" s="54">
        <f t="shared" si="16"/>
        <v>59.745000000000005</v>
      </c>
      <c r="AV47" s="54">
        <f t="shared" si="17"/>
        <v>6.4166666666666679</v>
      </c>
      <c r="AW47" s="54">
        <f t="shared" si="18"/>
        <v>10.626666666666665</v>
      </c>
      <c r="AX47" s="54">
        <f t="shared" si="19"/>
        <v>6.6899999999999977</v>
      </c>
      <c r="AY47" s="54">
        <v>1</v>
      </c>
      <c r="AZ47" s="54">
        <v>1</v>
      </c>
      <c r="BA47" s="54">
        <v>1</v>
      </c>
      <c r="BG47" s="54">
        <f t="shared" si="20"/>
        <v>1000</v>
      </c>
      <c r="BH47" s="11">
        <f t="shared" si="21"/>
        <v>2.0833333333333333E-5</v>
      </c>
      <c r="BI47" s="54">
        <f t="shared" si="22"/>
        <v>96.969696969696969</v>
      </c>
    </row>
    <row r="48" spans="1:61" ht="48" x14ac:dyDescent="0.2">
      <c r="A48" s="54">
        <v>45</v>
      </c>
      <c r="B48" s="240" t="s">
        <v>1697</v>
      </c>
      <c r="C48" s="3" t="s">
        <v>314</v>
      </c>
      <c r="D48" s="54">
        <v>1</v>
      </c>
      <c r="E48" s="54">
        <v>1</v>
      </c>
      <c r="F48" s="54">
        <f t="shared" si="3"/>
        <v>2</v>
      </c>
      <c r="G48" s="54">
        <f t="shared" si="4"/>
        <v>22</v>
      </c>
      <c r="H48" s="54">
        <f t="shared" si="5"/>
        <v>11</v>
      </c>
      <c r="I48" s="54">
        <f t="shared" si="6"/>
        <v>109</v>
      </c>
      <c r="J48" s="54">
        <v>34</v>
      </c>
      <c r="K48" s="54">
        <f t="shared" si="7"/>
        <v>1.5454545454545454</v>
      </c>
      <c r="L48" s="54">
        <f t="shared" si="8"/>
        <v>104</v>
      </c>
      <c r="M48" s="54">
        <f t="shared" si="9"/>
        <v>4.7272727272727275</v>
      </c>
      <c r="N48" s="54">
        <v>0</v>
      </c>
      <c r="O48" s="54">
        <v>1</v>
      </c>
      <c r="P48" s="54">
        <v>0</v>
      </c>
      <c r="Q48" s="54">
        <v>1</v>
      </c>
      <c r="R48" s="54">
        <v>1</v>
      </c>
      <c r="S48" s="54">
        <v>1</v>
      </c>
      <c r="T48" s="54">
        <f t="shared" si="10"/>
        <v>1</v>
      </c>
      <c r="U48" s="54">
        <v>1</v>
      </c>
      <c r="V48" s="54">
        <v>1</v>
      </c>
      <c r="W48" s="54">
        <f t="shared" si="11"/>
        <v>0</v>
      </c>
      <c r="X48" s="54">
        <f t="shared" si="12"/>
        <v>1</v>
      </c>
      <c r="Y48" s="54">
        <v>1</v>
      </c>
      <c r="Z48" s="54">
        <v>1</v>
      </c>
      <c r="AA48" s="54">
        <v>1</v>
      </c>
      <c r="AB48" s="54">
        <v>1</v>
      </c>
      <c r="AC48" s="54">
        <v>1</v>
      </c>
      <c r="AD48" s="54">
        <v>0</v>
      </c>
      <c r="AE48" s="54">
        <v>1</v>
      </c>
      <c r="AF48" s="54">
        <f t="shared" si="13"/>
        <v>5</v>
      </c>
      <c r="AG48" s="54">
        <v>1</v>
      </c>
      <c r="AH48" s="54">
        <f t="shared" si="14"/>
        <v>1</v>
      </c>
      <c r="AI48" s="54">
        <v>1</v>
      </c>
      <c r="AJ48" s="54">
        <v>1</v>
      </c>
      <c r="AK48" s="54">
        <f t="shared" si="15"/>
        <v>1</v>
      </c>
      <c r="AL48" s="54">
        <v>1</v>
      </c>
      <c r="AM48" s="54">
        <v>0</v>
      </c>
      <c r="AN48" s="54">
        <v>1</v>
      </c>
      <c r="AO48" s="54">
        <v>1</v>
      </c>
      <c r="AP48" s="54">
        <v>1</v>
      </c>
      <c r="AQ48" s="54">
        <v>1</v>
      </c>
      <c r="AR48" s="54">
        <v>1</v>
      </c>
      <c r="AS48" s="54">
        <v>1</v>
      </c>
      <c r="AT48" s="54">
        <v>1</v>
      </c>
      <c r="AU48" s="54">
        <f t="shared" si="16"/>
        <v>64.924545454545495</v>
      </c>
      <c r="AV48" s="54">
        <f t="shared" si="17"/>
        <v>6.9363636363636374</v>
      </c>
      <c r="AW48" s="54">
        <f t="shared" si="18"/>
        <v>9.3054545454545448</v>
      </c>
      <c r="AX48" s="54">
        <f t="shared" si="19"/>
        <v>6.3354545454545459</v>
      </c>
      <c r="AY48" s="54">
        <v>0</v>
      </c>
      <c r="AZ48" s="54">
        <v>1</v>
      </c>
      <c r="BA48" s="54">
        <v>1</v>
      </c>
      <c r="BG48" s="54">
        <f t="shared" si="20"/>
        <v>5000</v>
      </c>
      <c r="BH48" s="11">
        <f t="shared" si="21"/>
        <v>7.6388888888888887E-5</v>
      </c>
      <c r="BI48" s="54">
        <f t="shared" si="22"/>
        <v>95.412844036697251</v>
      </c>
    </row>
    <row r="49" spans="1:61" ht="32" x14ac:dyDescent="0.2">
      <c r="A49" s="54">
        <v>46</v>
      </c>
      <c r="B49" s="240" t="s">
        <v>1698</v>
      </c>
      <c r="C49" s="3" t="s">
        <v>314</v>
      </c>
      <c r="D49" s="54">
        <v>1</v>
      </c>
      <c r="E49" s="54">
        <v>1</v>
      </c>
      <c r="F49" s="54">
        <f t="shared" si="3"/>
        <v>1</v>
      </c>
      <c r="G49" s="54">
        <f t="shared" si="4"/>
        <v>8</v>
      </c>
      <c r="H49" s="54">
        <f t="shared" si="5"/>
        <v>8</v>
      </c>
      <c r="I49" s="54">
        <f t="shared" si="6"/>
        <v>38</v>
      </c>
      <c r="J49" s="54">
        <v>10</v>
      </c>
      <c r="K49" s="54">
        <f t="shared" si="7"/>
        <v>1.25</v>
      </c>
      <c r="L49" s="54">
        <f t="shared" si="8"/>
        <v>37</v>
      </c>
      <c r="M49" s="54">
        <f t="shared" si="9"/>
        <v>4.625</v>
      </c>
      <c r="N49" s="54">
        <v>0</v>
      </c>
      <c r="O49" s="54">
        <v>1</v>
      </c>
      <c r="P49" s="54">
        <v>1</v>
      </c>
      <c r="Q49" s="54">
        <v>1</v>
      </c>
      <c r="R49" s="54">
        <v>1</v>
      </c>
      <c r="S49" s="54">
        <v>1</v>
      </c>
      <c r="T49" s="54">
        <f t="shared" si="10"/>
        <v>1</v>
      </c>
      <c r="U49" s="54">
        <v>1</v>
      </c>
      <c r="V49" s="54">
        <v>1</v>
      </c>
      <c r="W49" s="54">
        <f t="shared" si="11"/>
        <v>1</v>
      </c>
      <c r="X49" s="54">
        <f t="shared" si="12"/>
        <v>1</v>
      </c>
      <c r="Y49" s="54">
        <v>1</v>
      </c>
      <c r="Z49" s="54">
        <v>1</v>
      </c>
      <c r="AA49" s="54">
        <v>1</v>
      </c>
      <c r="AB49" s="54">
        <v>1</v>
      </c>
      <c r="AC49" s="54">
        <v>1</v>
      </c>
      <c r="AD49" s="54">
        <v>1</v>
      </c>
      <c r="AE49" s="54">
        <v>1</v>
      </c>
      <c r="AF49" s="54">
        <f t="shared" si="13"/>
        <v>1</v>
      </c>
      <c r="AG49" s="54">
        <v>1</v>
      </c>
      <c r="AH49" s="54">
        <f t="shared" si="14"/>
        <v>1</v>
      </c>
      <c r="AI49" s="54">
        <v>1</v>
      </c>
      <c r="AJ49" s="54">
        <v>1</v>
      </c>
      <c r="AK49" s="54">
        <f t="shared" si="15"/>
        <v>1</v>
      </c>
      <c r="AL49" s="54">
        <v>1</v>
      </c>
      <c r="AM49" s="54">
        <v>1</v>
      </c>
      <c r="AN49" s="54">
        <v>1</v>
      </c>
      <c r="AO49" s="54">
        <v>1</v>
      </c>
      <c r="AP49" s="54">
        <v>1</v>
      </c>
      <c r="AQ49" s="54">
        <v>1</v>
      </c>
      <c r="AR49" s="54">
        <v>1</v>
      </c>
      <c r="AS49" s="54">
        <v>1</v>
      </c>
      <c r="AT49" s="54">
        <v>1</v>
      </c>
      <c r="AU49" s="54">
        <f t="shared" si="16"/>
        <v>92.965000000000003</v>
      </c>
      <c r="AV49" s="54">
        <f t="shared" si="17"/>
        <v>2.2800000000000011</v>
      </c>
      <c r="AW49" s="54">
        <f t="shared" si="18"/>
        <v>7.6949999999999967</v>
      </c>
      <c r="AX49" s="54">
        <f t="shared" si="19"/>
        <v>4.3537500000000016</v>
      </c>
      <c r="AY49" s="54">
        <v>1</v>
      </c>
      <c r="AZ49" s="54">
        <v>1</v>
      </c>
      <c r="BA49" s="54">
        <v>1</v>
      </c>
      <c r="BG49" s="54">
        <f t="shared" si="20"/>
        <v>1000</v>
      </c>
      <c r="BH49" s="11">
        <f t="shared" si="21"/>
        <v>2.7777777777777779E-5</v>
      </c>
      <c r="BI49" s="54">
        <f t="shared" si="22"/>
        <v>97.368421052631575</v>
      </c>
    </row>
    <row r="50" spans="1:61" ht="32" x14ac:dyDescent="0.2">
      <c r="A50" s="54">
        <v>47</v>
      </c>
      <c r="B50" s="240" t="s">
        <v>366</v>
      </c>
      <c r="C50" s="3" t="s">
        <v>314</v>
      </c>
      <c r="D50" s="54">
        <v>1</v>
      </c>
      <c r="E50" s="54">
        <v>1</v>
      </c>
      <c r="F50" s="54">
        <f t="shared" si="3"/>
        <v>1</v>
      </c>
      <c r="G50" s="54">
        <f t="shared" si="4"/>
        <v>14</v>
      </c>
      <c r="H50" s="54">
        <f t="shared" si="5"/>
        <v>14</v>
      </c>
      <c r="I50" s="54">
        <f t="shared" si="6"/>
        <v>67</v>
      </c>
      <c r="J50" s="54">
        <v>22</v>
      </c>
      <c r="K50" s="54">
        <f t="shared" si="7"/>
        <v>1.5714285714285714</v>
      </c>
      <c r="L50" s="54">
        <f t="shared" si="8"/>
        <v>66</v>
      </c>
      <c r="M50" s="54">
        <f t="shared" si="9"/>
        <v>4.7142857142857144</v>
      </c>
      <c r="N50" s="54">
        <v>1</v>
      </c>
      <c r="O50" s="54">
        <v>1</v>
      </c>
      <c r="P50" s="54">
        <v>1</v>
      </c>
      <c r="Q50" s="54">
        <v>1</v>
      </c>
      <c r="R50" s="54">
        <v>1</v>
      </c>
      <c r="S50" s="54">
        <v>1</v>
      </c>
      <c r="T50" s="54">
        <f t="shared" si="10"/>
        <v>1</v>
      </c>
      <c r="U50" s="54">
        <v>1</v>
      </c>
      <c r="V50" s="54">
        <v>1</v>
      </c>
      <c r="W50" s="54">
        <f t="shared" si="11"/>
        <v>1</v>
      </c>
      <c r="X50" s="54">
        <f t="shared" si="12"/>
        <v>1</v>
      </c>
      <c r="Y50" s="54">
        <v>1</v>
      </c>
      <c r="Z50" s="54">
        <v>1</v>
      </c>
      <c r="AA50" s="54">
        <v>1</v>
      </c>
      <c r="AB50" s="54">
        <v>1</v>
      </c>
      <c r="AC50" s="54">
        <v>1</v>
      </c>
      <c r="AD50" s="54">
        <v>0</v>
      </c>
      <c r="AE50" s="54">
        <v>1</v>
      </c>
      <c r="AF50" s="54">
        <f t="shared" si="13"/>
        <v>1</v>
      </c>
      <c r="AG50" s="54">
        <v>1</v>
      </c>
      <c r="AH50" s="54">
        <f t="shared" si="14"/>
        <v>1</v>
      </c>
      <c r="AI50" s="54">
        <v>1</v>
      </c>
      <c r="AJ50" s="54">
        <v>1</v>
      </c>
      <c r="AK50" s="54">
        <f t="shared" si="15"/>
        <v>1</v>
      </c>
      <c r="AL50" s="54">
        <v>1</v>
      </c>
      <c r="AM50" s="54">
        <v>1</v>
      </c>
      <c r="AN50" s="54">
        <v>1</v>
      </c>
      <c r="AO50" s="54">
        <v>1</v>
      </c>
      <c r="AP50" s="54">
        <v>1</v>
      </c>
      <c r="AQ50" s="54">
        <v>1</v>
      </c>
      <c r="AR50" s="54">
        <v>1</v>
      </c>
      <c r="AS50" s="54">
        <v>1</v>
      </c>
      <c r="AT50" s="54">
        <v>1</v>
      </c>
      <c r="AU50" s="54">
        <f t="shared" si="16"/>
        <v>59.682142857142885</v>
      </c>
      <c r="AV50" s="54">
        <f t="shared" si="17"/>
        <v>8.4128571428571455</v>
      </c>
      <c r="AW50" s="54">
        <f t="shared" si="18"/>
        <v>9.8057142857142843</v>
      </c>
      <c r="AX50" s="54">
        <f t="shared" si="19"/>
        <v>7.774285714285714</v>
      </c>
      <c r="AY50" s="54">
        <v>1</v>
      </c>
      <c r="AZ50" s="54">
        <v>1</v>
      </c>
      <c r="BA50" s="54">
        <v>1</v>
      </c>
      <c r="BG50" s="54">
        <f t="shared" si="20"/>
        <v>1000</v>
      </c>
      <c r="BH50" s="11">
        <f t="shared" si="21"/>
        <v>4.8611111111111115E-5</v>
      </c>
      <c r="BI50" s="54">
        <f t="shared" si="22"/>
        <v>98.507462686567166</v>
      </c>
    </row>
    <row r="51" spans="1:61" ht="32" x14ac:dyDescent="0.2">
      <c r="A51" s="54">
        <v>48</v>
      </c>
      <c r="B51" s="240" t="s">
        <v>1699</v>
      </c>
      <c r="C51" s="3" t="s">
        <v>314</v>
      </c>
      <c r="D51" s="54">
        <v>1</v>
      </c>
      <c r="E51" s="54">
        <v>1</v>
      </c>
      <c r="F51" s="54">
        <f t="shared" si="3"/>
        <v>1</v>
      </c>
      <c r="G51" s="54">
        <f t="shared" si="4"/>
        <v>10</v>
      </c>
      <c r="H51" s="54">
        <f t="shared" si="5"/>
        <v>10</v>
      </c>
      <c r="I51" s="54">
        <f t="shared" si="6"/>
        <v>49</v>
      </c>
      <c r="J51" s="54">
        <v>14</v>
      </c>
      <c r="K51" s="54">
        <f t="shared" si="7"/>
        <v>1.4</v>
      </c>
      <c r="L51" s="54">
        <f t="shared" si="8"/>
        <v>48</v>
      </c>
      <c r="M51" s="54">
        <f t="shared" si="9"/>
        <v>4.8</v>
      </c>
      <c r="N51" s="54">
        <v>1</v>
      </c>
      <c r="O51" s="54">
        <v>1</v>
      </c>
      <c r="P51" s="54">
        <v>1</v>
      </c>
      <c r="Q51" s="54">
        <v>1</v>
      </c>
      <c r="R51" s="54">
        <v>1</v>
      </c>
      <c r="S51" s="54">
        <v>1</v>
      </c>
      <c r="T51" s="54">
        <f t="shared" si="10"/>
        <v>1</v>
      </c>
      <c r="U51" s="54">
        <v>1</v>
      </c>
      <c r="V51" s="54">
        <v>1</v>
      </c>
      <c r="W51" s="54">
        <f t="shared" si="11"/>
        <v>1</v>
      </c>
      <c r="X51" s="54">
        <f t="shared" si="12"/>
        <v>1</v>
      </c>
      <c r="Y51" s="54">
        <v>1</v>
      </c>
      <c r="Z51" s="54">
        <v>1</v>
      </c>
      <c r="AA51" s="54">
        <v>1</v>
      </c>
      <c r="AB51" s="54">
        <v>1</v>
      </c>
      <c r="AC51" s="54">
        <v>1</v>
      </c>
      <c r="AD51" s="54">
        <v>1</v>
      </c>
      <c r="AE51" s="54">
        <v>1</v>
      </c>
      <c r="AF51" s="54">
        <f t="shared" si="13"/>
        <v>1</v>
      </c>
      <c r="AG51" s="54">
        <v>1</v>
      </c>
      <c r="AH51" s="54">
        <f t="shared" si="14"/>
        <v>1</v>
      </c>
      <c r="AI51" s="54">
        <v>1</v>
      </c>
      <c r="AJ51" s="54">
        <v>1</v>
      </c>
      <c r="AK51" s="54">
        <f t="shared" si="15"/>
        <v>1</v>
      </c>
      <c r="AL51" s="54">
        <v>1</v>
      </c>
      <c r="AM51" s="54">
        <v>1</v>
      </c>
      <c r="AN51" s="54">
        <v>1</v>
      </c>
      <c r="AO51" s="54">
        <v>1</v>
      </c>
      <c r="AP51" s="54">
        <v>1</v>
      </c>
      <c r="AQ51" s="54">
        <v>1</v>
      </c>
      <c r="AR51" s="54">
        <v>1</v>
      </c>
      <c r="AS51" s="54">
        <v>1</v>
      </c>
      <c r="AT51" s="54">
        <v>1</v>
      </c>
      <c r="AU51" s="54">
        <f t="shared" si="16"/>
        <v>78.245000000000033</v>
      </c>
      <c r="AV51" s="54">
        <f t="shared" si="17"/>
        <v>4.8300000000000018</v>
      </c>
      <c r="AW51" s="54">
        <f t="shared" si="18"/>
        <v>9.4639999999999986</v>
      </c>
      <c r="AX51" s="54">
        <f t="shared" si="19"/>
        <v>6.1780000000000008</v>
      </c>
      <c r="AY51" s="54">
        <v>1</v>
      </c>
      <c r="AZ51" s="54">
        <v>1</v>
      </c>
      <c r="BA51" s="54">
        <v>1</v>
      </c>
      <c r="BG51" s="54">
        <f t="shared" si="20"/>
        <v>1000</v>
      </c>
      <c r="BH51" s="11">
        <f t="shared" si="21"/>
        <v>3.4722222222222222E-5</v>
      </c>
      <c r="BI51" s="54">
        <f t="shared" si="22"/>
        <v>97.959183673469383</v>
      </c>
    </row>
    <row r="52" spans="1:61" ht="32" x14ac:dyDescent="0.2">
      <c r="A52" s="54">
        <v>49</v>
      </c>
      <c r="B52" s="240" t="s">
        <v>368</v>
      </c>
      <c r="C52" s="3" t="s">
        <v>314</v>
      </c>
      <c r="D52" s="54">
        <v>1</v>
      </c>
      <c r="E52" s="54">
        <v>1</v>
      </c>
      <c r="F52" s="54">
        <f t="shared" si="3"/>
        <v>1</v>
      </c>
      <c r="G52" s="54">
        <f t="shared" si="4"/>
        <v>10</v>
      </c>
      <c r="H52" s="54">
        <f t="shared" si="5"/>
        <v>10</v>
      </c>
      <c r="I52" s="54">
        <f t="shared" si="6"/>
        <v>51</v>
      </c>
      <c r="J52" s="54">
        <v>16</v>
      </c>
      <c r="K52" s="54">
        <f t="shared" si="7"/>
        <v>1.6</v>
      </c>
      <c r="L52" s="54">
        <f t="shared" si="8"/>
        <v>50</v>
      </c>
      <c r="M52" s="54">
        <f t="shared" si="9"/>
        <v>5</v>
      </c>
      <c r="N52" s="54">
        <v>0</v>
      </c>
      <c r="O52" s="54">
        <v>1</v>
      </c>
      <c r="P52" s="54">
        <v>1</v>
      </c>
      <c r="Q52" s="54">
        <v>1</v>
      </c>
      <c r="R52" s="54">
        <v>1</v>
      </c>
      <c r="S52" s="54">
        <v>1</v>
      </c>
      <c r="T52" s="54">
        <f t="shared" si="10"/>
        <v>1</v>
      </c>
      <c r="U52" s="54">
        <v>1</v>
      </c>
      <c r="V52" s="54">
        <v>1</v>
      </c>
      <c r="W52" s="54">
        <f t="shared" si="11"/>
        <v>1</v>
      </c>
      <c r="X52" s="54">
        <f t="shared" si="12"/>
        <v>1</v>
      </c>
      <c r="Y52" s="54">
        <v>1</v>
      </c>
      <c r="Z52" s="54">
        <v>1</v>
      </c>
      <c r="AA52" s="54">
        <v>1</v>
      </c>
      <c r="AB52" s="54">
        <v>1</v>
      </c>
      <c r="AC52" s="54">
        <v>1</v>
      </c>
      <c r="AD52" s="54">
        <v>1</v>
      </c>
      <c r="AE52" s="54">
        <v>1</v>
      </c>
      <c r="AF52" s="54">
        <f t="shared" si="13"/>
        <v>1</v>
      </c>
      <c r="AG52" s="54">
        <v>1</v>
      </c>
      <c r="AH52" s="54">
        <f t="shared" si="14"/>
        <v>1</v>
      </c>
      <c r="AI52" s="54">
        <v>1</v>
      </c>
      <c r="AJ52" s="54">
        <v>1</v>
      </c>
      <c r="AK52" s="54">
        <f t="shared" si="15"/>
        <v>1</v>
      </c>
      <c r="AL52" s="54">
        <v>1</v>
      </c>
      <c r="AM52" s="54">
        <v>1</v>
      </c>
      <c r="AN52" s="54">
        <v>1</v>
      </c>
      <c r="AO52" s="54">
        <v>1</v>
      </c>
      <c r="AP52" s="54">
        <v>1</v>
      </c>
      <c r="AQ52" s="54">
        <v>1</v>
      </c>
      <c r="AR52" s="54">
        <v>1</v>
      </c>
      <c r="AS52" s="54">
        <v>1</v>
      </c>
      <c r="AT52" s="54">
        <v>1</v>
      </c>
      <c r="AU52" s="54">
        <f t="shared" si="16"/>
        <v>61.325000000000024</v>
      </c>
      <c r="AV52" s="54">
        <f t="shared" si="17"/>
        <v>7.1900000000000013</v>
      </c>
      <c r="AW52" s="54">
        <f t="shared" si="18"/>
        <v>10.639999999999997</v>
      </c>
      <c r="AX52" s="54">
        <f t="shared" si="19"/>
        <v>7.120000000000001</v>
      </c>
      <c r="AY52" s="54">
        <v>1</v>
      </c>
      <c r="AZ52" s="54">
        <v>1</v>
      </c>
      <c r="BA52" s="54">
        <v>1</v>
      </c>
      <c r="BG52" s="54">
        <f t="shared" si="20"/>
        <v>1000</v>
      </c>
      <c r="BH52" s="11">
        <f t="shared" si="21"/>
        <v>3.4722222222222222E-5</v>
      </c>
      <c r="BI52" s="54">
        <f t="shared" si="22"/>
        <v>98.039215686274503</v>
      </c>
    </row>
    <row r="53" spans="1:61" ht="32" x14ac:dyDescent="0.2">
      <c r="A53" s="54">
        <v>50</v>
      </c>
      <c r="B53" s="240" t="s">
        <v>1700</v>
      </c>
      <c r="C53" s="3" t="s">
        <v>314</v>
      </c>
      <c r="D53" s="54">
        <v>1</v>
      </c>
      <c r="E53" s="54">
        <v>1</v>
      </c>
      <c r="F53" s="54">
        <f t="shared" si="3"/>
        <v>1</v>
      </c>
      <c r="G53" s="54">
        <f t="shared" si="4"/>
        <v>9</v>
      </c>
      <c r="H53" s="54">
        <f t="shared" si="5"/>
        <v>9</v>
      </c>
      <c r="I53" s="54">
        <f t="shared" si="6"/>
        <v>49</v>
      </c>
      <c r="J53" s="54">
        <v>15</v>
      </c>
      <c r="K53" s="54">
        <f t="shared" si="7"/>
        <v>1.6666666666666667</v>
      </c>
      <c r="L53" s="54">
        <f t="shared" si="8"/>
        <v>48</v>
      </c>
      <c r="M53" s="54">
        <f t="shared" si="9"/>
        <v>5.333333333333333</v>
      </c>
      <c r="N53" s="54">
        <v>0</v>
      </c>
      <c r="O53" s="54">
        <v>1</v>
      </c>
      <c r="P53" s="54">
        <v>1</v>
      </c>
      <c r="Q53" s="54">
        <v>1</v>
      </c>
      <c r="R53" s="54">
        <v>1</v>
      </c>
      <c r="S53" s="54">
        <v>1</v>
      </c>
      <c r="T53" s="54">
        <f t="shared" si="10"/>
        <v>1</v>
      </c>
      <c r="U53" s="54">
        <v>1</v>
      </c>
      <c r="V53" s="54">
        <v>1</v>
      </c>
      <c r="W53" s="54">
        <f t="shared" si="11"/>
        <v>1</v>
      </c>
      <c r="X53" s="54">
        <f t="shared" si="12"/>
        <v>1</v>
      </c>
      <c r="Y53" s="54">
        <v>1</v>
      </c>
      <c r="Z53" s="54">
        <v>1</v>
      </c>
      <c r="AA53" s="54">
        <v>1</v>
      </c>
      <c r="AB53" s="54">
        <v>1</v>
      </c>
      <c r="AC53" s="54">
        <v>1</v>
      </c>
      <c r="AD53" s="54">
        <v>1</v>
      </c>
      <c r="AE53" s="54">
        <v>1</v>
      </c>
      <c r="AF53" s="54">
        <f t="shared" si="13"/>
        <v>1</v>
      </c>
      <c r="AG53" s="54">
        <v>1</v>
      </c>
      <c r="AH53" s="54">
        <f t="shared" si="14"/>
        <v>1</v>
      </c>
      <c r="AI53" s="54">
        <v>1</v>
      </c>
      <c r="AJ53" s="54">
        <v>1</v>
      </c>
      <c r="AK53" s="54">
        <f t="shared" si="15"/>
        <v>1</v>
      </c>
      <c r="AL53" s="54">
        <v>1</v>
      </c>
      <c r="AM53" s="54">
        <v>1</v>
      </c>
      <c r="AN53" s="54">
        <v>1</v>
      </c>
      <c r="AO53" s="54">
        <v>1</v>
      </c>
      <c r="AP53" s="54">
        <v>1</v>
      </c>
      <c r="AQ53" s="54">
        <v>1</v>
      </c>
      <c r="AR53" s="54">
        <v>1</v>
      </c>
      <c r="AS53" s="54">
        <v>1</v>
      </c>
      <c r="AT53" s="54">
        <v>1</v>
      </c>
      <c r="AU53" s="54">
        <f t="shared" si="16"/>
        <v>56.70000000000001</v>
      </c>
      <c r="AV53" s="54">
        <f t="shared" si="17"/>
        <v>7.5866666666666696</v>
      </c>
      <c r="AW53" s="54">
        <f t="shared" si="18"/>
        <v>12.271111111111111</v>
      </c>
      <c r="AX53" s="54">
        <f t="shared" si="19"/>
        <v>8.1899999999999977</v>
      </c>
      <c r="AY53" s="54">
        <v>1</v>
      </c>
      <c r="AZ53" s="54">
        <v>1</v>
      </c>
      <c r="BA53" s="54">
        <v>1</v>
      </c>
      <c r="BG53" s="54">
        <f t="shared" si="20"/>
        <v>1000</v>
      </c>
      <c r="BH53" s="11">
        <f t="shared" si="21"/>
        <v>3.1250000000000001E-5</v>
      </c>
      <c r="BI53" s="54">
        <f t="shared" si="22"/>
        <v>97.959183673469383</v>
      </c>
    </row>
    <row r="54" spans="1:61" ht="32" x14ac:dyDescent="0.2">
      <c r="A54" s="54">
        <v>51</v>
      </c>
      <c r="B54" s="240" t="s">
        <v>1701</v>
      </c>
      <c r="C54" s="3" t="s">
        <v>314</v>
      </c>
      <c r="D54" s="54">
        <v>1</v>
      </c>
      <c r="E54" s="54">
        <v>1</v>
      </c>
      <c r="F54" s="54">
        <f t="shared" si="3"/>
        <v>1</v>
      </c>
      <c r="G54" s="54">
        <f t="shared" si="4"/>
        <v>9</v>
      </c>
      <c r="H54" s="54">
        <f t="shared" si="5"/>
        <v>9</v>
      </c>
      <c r="I54" s="54">
        <f t="shared" si="6"/>
        <v>49</v>
      </c>
      <c r="J54" s="54">
        <v>15</v>
      </c>
      <c r="K54" s="54">
        <f t="shared" si="7"/>
        <v>1.6666666666666667</v>
      </c>
      <c r="L54" s="54">
        <f t="shared" si="8"/>
        <v>48</v>
      </c>
      <c r="M54" s="54">
        <f t="shared" si="9"/>
        <v>5.333333333333333</v>
      </c>
      <c r="N54" s="54">
        <v>0</v>
      </c>
      <c r="O54" s="54">
        <v>1</v>
      </c>
      <c r="P54" s="54">
        <v>1</v>
      </c>
      <c r="Q54" s="54">
        <v>1</v>
      </c>
      <c r="R54" s="54">
        <v>1</v>
      </c>
      <c r="S54" s="54">
        <v>1</v>
      </c>
      <c r="T54" s="54">
        <f t="shared" si="10"/>
        <v>1</v>
      </c>
      <c r="U54" s="54">
        <v>1</v>
      </c>
      <c r="V54" s="54">
        <v>1</v>
      </c>
      <c r="W54" s="54">
        <f t="shared" si="11"/>
        <v>1</v>
      </c>
      <c r="X54" s="54">
        <f t="shared" si="12"/>
        <v>1</v>
      </c>
      <c r="Y54" s="54">
        <v>1</v>
      </c>
      <c r="Z54" s="54">
        <v>1</v>
      </c>
      <c r="AA54" s="54">
        <v>1</v>
      </c>
      <c r="AB54" s="54">
        <v>1</v>
      </c>
      <c r="AC54" s="54">
        <v>1</v>
      </c>
      <c r="AD54" s="54">
        <v>1</v>
      </c>
      <c r="AE54" s="54">
        <v>1</v>
      </c>
      <c r="AF54" s="54">
        <f t="shared" si="13"/>
        <v>1</v>
      </c>
      <c r="AG54" s="54">
        <v>1</v>
      </c>
      <c r="AH54" s="54">
        <f t="shared" si="14"/>
        <v>1</v>
      </c>
      <c r="AI54" s="54">
        <v>1</v>
      </c>
      <c r="AJ54" s="54">
        <v>1</v>
      </c>
      <c r="AK54" s="54">
        <f t="shared" si="15"/>
        <v>1</v>
      </c>
      <c r="AL54" s="54">
        <v>1</v>
      </c>
      <c r="AM54" s="54">
        <v>1</v>
      </c>
      <c r="AN54" s="54">
        <v>1</v>
      </c>
      <c r="AO54" s="54">
        <v>1</v>
      </c>
      <c r="AP54" s="54">
        <v>1</v>
      </c>
      <c r="AQ54" s="54">
        <v>1</v>
      </c>
      <c r="AR54" s="54">
        <v>1</v>
      </c>
      <c r="AS54" s="54">
        <v>1</v>
      </c>
      <c r="AT54" s="54">
        <v>1</v>
      </c>
      <c r="AU54" s="54">
        <f t="shared" si="16"/>
        <v>56.70000000000001</v>
      </c>
      <c r="AV54" s="54">
        <f t="shared" si="17"/>
        <v>7.5866666666666696</v>
      </c>
      <c r="AW54" s="54">
        <f t="shared" si="18"/>
        <v>12.271111111111111</v>
      </c>
      <c r="AX54" s="54">
        <f t="shared" si="19"/>
        <v>8.1899999999999977</v>
      </c>
      <c r="AY54" s="54">
        <v>1</v>
      </c>
      <c r="AZ54" s="54">
        <v>1</v>
      </c>
      <c r="BA54" s="54">
        <v>1</v>
      </c>
      <c r="BG54" s="54">
        <f t="shared" si="20"/>
        <v>1000</v>
      </c>
      <c r="BH54" s="11">
        <f t="shared" si="21"/>
        <v>3.1250000000000001E-5</v>
      </c>
      <c r="BI54" s="54">
        <f t="shared" si="22"/>
        <v>97.959183673469383</v>
      </c>
    </row>
    <row r="55" spans="1:61" ht="32" x14ac:dyDescent="0.2">
      <c r="A55" s="54">
        <v>52</v>
      </c>
      <c r="B55" s="240" t="s">
        <v>1702</v>
      </c>
      <c r="C55" s="3" t="s">
        <v>314</v>
      </c>
      <c r="D55" s="54">
        <v>1</v>
      </c>
      <c r="E55" s="54">
        <v>1</v>
      </c>
      <c r="F55" s="54">
        <f t="shared" si="3"/>
        <v>1</v>
      </c>
      <c r="G55" s="54">
        <f t="shared" si="4"/>
        <v>11</v>
      </c>
      <c r="H55" s="54">
        <f t="shared" si="5"/>
        <v>11</v>
      </c>
      <c r="I55" s="54">
        <f t="shared" si="6"/>
        <v>57</v>
      </c>
      <c r="J55" s="54">
        <v>16</v>
      </c>
      <c r="K55" s="54">
        <f t="shared" si="7"/>
        <v>1.4545454545454546</v>
      </c>
      <c r="L55" s="54">
        <f t="shared" si="8"/>
        <v>56</v>
      </c>
      <c r="M55" s="54">
        <f t="shared" si="9"/>
        <v>5.0909090909090908</v>
      </c>
      <c r="N55" s="54">
        <v>1</v>
      </c>
      <c r="O55" s="54">
        <v>1</v>
      </c>
      <c r="P55" s="54">
        <v>1</v>
      </c>
      <c r="Q55" s="54">
        <v>1</v>
      </c>
      <c r="R55" s="54">
        <v>1</v>
      </c>
      <c r="S55" s="54">
        <v>1</v>
      </c>
      <c r="T55" s="54">
        <f t="shared" si="10"/>
        <v>1</v>
      </c>
      <c r="U55" s="54">
        <v>1</v>
      </c>
      <c r="V55" s="54">
        <v>1</v>
      </c>
      <c r="W55" s="54">
        <f t="shared" si="11"/>
        <v>1</v>
      </c>
      <c r="X55" s="54">
        <f t="shared" si="12"/>
        <v>1</v>
      </c>
      <c r="Y55" s="54">
        <v>1</v>
      </c>
      <c r="Z55" s="54">
        <v>1</v>
      </c>
      <c r="AA55" s="54">
        <v>1</v>
      </c>
      <c r="AB55" s="54">
        <v>1</v>
      </c>
      <c r="AC55" s="54">
        <v>1</v>
      </c>
      <c r="AD55" s="54">
        <v>1</v>
      </c>
      <c r="AE55" s="54">
        <v>1</v>
      </c>
      <c r="AF55" s="54">
        <f t="shared" si="13"/>
        <v>1</v>
      </c>
      <c r="AG55" s="54">
        <v>1</v>
      </c>
      <c r="AH55" s="54">
        <f t="shared" si="14"/>
        <v>1</v>
      </c>
      <c r="AI55" s="54">
        <v>1</v>
      </c>
      <c r="AJ55" s="54">
        <v>1</v>
      </c>
      <c r="AK55" s="54">
        <f t="shared" si="15"/>
        <v>1</v>
      </c>
      <c r="AL55" s="54">
        <v>1</v>
      </c>
      <c r="AM55" s="54">
        <v>1</v>
      </c>
      <c r="AN55" s="54">
        <v>1</v>
      </c>
      <c r="AO55" s="54">
        <v>1</v>
      </c>
      <c r="AP55" s="54">
        <v>1</v>
      </c>
      <c r="AQ55" s="54">
        <v>1</v>
      </c>
      <c r="AR55" s="54">
        <v>1</v>
      </c>
      <c r="AS55" s="54">
        <v>1</v>
      </c>
      <c r="AT55" s="54">
        <v>1</v>
      </c>
      <c r="AU55" s="54">
        <f t="shared" si="16"/>
        <v>72.615454545454554</v>
      </c>
      <c r="AV55" s="54">
        <f t="shared" si="17"/>
        <v>5.8636363636363633</v>
      </c>
      <c r="AW55" s="54">
        <f t="shared" si="18"/>
        <v>11.443636363636362</v>
      </c>
      <c r="AX55" s="54">
        <f t="shared" si="19"/>
        <v>8.048181818181817</v>
      </c>
      <c r="AY55" s="54">
        <v>1</v>
      </c>
      <c r="AZ55" s="54">
        <v>1</v>
      </c>
      <c r="BA55" s="54">
        <v>1</v>
      </c>
      <c r="BG55" s="54">
        <f t="shared" si="20"/>
        <v>1000</v>
      </c>
      <c r="BH55" s="11">
        <f t="shared" si="21"/>
        <v>3.8194444444444444E-5</v>
      </c>
      <c r="BI55" s="54">
        <f t="shared" si="22"/>
        <v>98.245614035087712</v>
      </c>
    </row>
    <row r="56" spans="1:61" ht="48" x14ac:dyDescent="0.2">
      <c r="A56" s="54">
        <v>53</v>
      </c>
      <c r="B56" s="240" t="s">
        <v>372</v>
      </c>
      <c r="C56" s="3" t="s">
        <v>314</v>
      </c>
      <c r="D56" s="54">
        <v>1</v>
      </c>
      <c r="E56" s="54">
        <v>1</v>
      </c>
      <c r="F56" s="54">
        <f t="shared" si="3"/>
        <v>1</v>
      </c>
      <c r="G56" s="54">
        <f t="shared" si="4"/>
        <v>13</v>
      </c>
      <c r="H56" s="54">
        <f t="shared" si="5"/>
        <v>13</v>
      </c>
      <c r="I56" s="54">
        <f t="shared" si="6"/>
        <v>87</v>
      </c>
      <c r="J56" s="54">
        <v>28</v>
      </c>
      <c r="K56" s="54">
        <f t="shared" si="7"/>
        <v>2.1538461538461537</v>
      </c>
      <c r="L56" s="54">
        <f t="shared" si="8"/>
        <v>83</v>
      </c>
      <c r="M56" s="54">
        <f t="shared" si="9"/>
        <v>6.384615384615385</v>
      </c>
      <c r="N56" s="54">
        <v>0</v>
      </c>
      <c r="O56" s="54">
        <v>1</v>
      </c>
      <c r="P56" s="54">
        <v>0</v>
      </c>
      <c r="Q56" s="54">
        <v>0</v>
      </c>
      <c r="R56" s="54">
        <v>1</v>
      </c>
      <c r="S56" s="54">
        <v>1</v>
      </c>
      <c r="T56" s="54">
        <f t="shared" si="10"/>
        <v>0</v>
      </c>
      <c r="U56" s="54">
        <v>1</v>
      </c>
      <c r="V56" s="54">
        <v>1</v>
      </c>
      <c r="W56" s="54">
        <f t="shared" si="11"/>
        <v>0</v>
      </c>
      <c r="X56" s="54">
        <f t="shared" si="12"/>
        <v>1</v>
      </c>
      <c r="Y56" s="54">
        <v>1</v>
      </c>
      <c r="Z56" s="54">
        <v>1</v>
      </c>
      <c r="AA56" s="54">
        <v>1</v>
      </c>
      <c r="AB56" s="54">
        <v>1</v>
      </c>
      <c r="AC56" s="54">
        <v>1</v>
      </c>
      <c r="AD56" s="54">
        <v>1</v>
      </c>
      <c r="AE56" s="54">
        <v>1</v>
      </c>
      <c r="AF56" s="54">
        <f t="shared" si="13"/>
        <v>4</v>
      </c>
      <c r="AG56" s="54">
        <v>1</v>
      </c>
      <c r="AH56" s="54">
        <f t="shared" si="14"/>
        <v>1</v>
      </c>
      <c r="AI56" s="54">
        <v>1</v>
      </c>
      <c r="AJ56" s="54">
        <v>1</v>
      </c>
      <c r="AK56" s="54">
        <f t="shared" si="15"/>
        <v>0</v>
      </c>
      <c r="AL56" s="54">
        <v>1</v>
      </c>
      <c r="AM56" s="54">
        <v>1</v>
      </c>
      <c r="AN56" s="54">
        <v>1</v>
      </c>
      <c r="AO56" s="54">
        <v>1</v>
      </c>
      <c r="AP56" s="54">
        <v>1</v>
      </c>
      <c r="AQ56" s="54">
        <v>1</v>
      </c>
      <c r="AR56" s="54">
        <v>1</v>
      </c>
      <c r="AS56" s="54">
        <v>1</v>
      </c>
      <c r="AT56" s="54">
        <v>1</v>
      </c>
      <c r="AU56" s="54">
        <f t="shared" si="16"/>
        <v>11.424615384615402</v>
      </c>
      <c r="AV56" s="54">
        <f t="shared" si="17"/>
        <v>14.895384615384618</v>
      </c>
      <c r="AW56" s="54">
        <f t="shared" si="18"/>
        <v>19.464615384615389</v>
      </c>
      <c r="AX56" s="54">
        <f t="shared" si="19"/>
        <v>15.141538461538467</v>
      </c>
      <c r="AY56" s="54">
        <v>1</v>
      </c>
      <c r="AZ56" s="54">
        <v>1</v>
      </c>
      <c r="BA56" s="54">
        <v>1</v>
      </c>
      <c r="BG56" s="54">
        <f t="shared" si="20"/>
        <v>4000</v>
      </c>
      <c r="BH56" s="11">
        <f t="shared" si="21"/>
        <v>4.5138888888888894E-5</v>
      </c>
      <c r="BI56" s="54">
        <f t="shared" si="22"/>
        <v>95.402298850574709</v>
      </c>
    </row>
    <row r="57" spans="1:61" ht="48" x14ac:dyDescent="0.2">
      <c r="A57" s="54">
        <v>54</v>
      </c>
      <c r="B57" s="240" t="s">
        <v>1703</v>
      </c>
      <c r="C57" s="3" t="s">
        <v>314</v>
      </c>
      <c r="D57" s="54">
        <v>1</v>
      </c>
      <c r="E57" s="54">
        <v>1</v>
      </c>
      <c r="F57" s="54">
        <f t="shared" si="3"/>
        <v>1</v>
      </c>
      <c r="G57" s="54">
        <f t="shared" si="4"/>
        <v>15</v>
      </c>
      <c r="H57" s="54">
        <f t="shared" si="5"/>
        <v>15</v>
      </c>
      <c r="I57" s="54">
        <f t="shared" si="6"/>
        <v>66</v>
      </c>
      <c r="J57" s="54">
        <v>20</v>
      </c>
      <c r="K57" s="54">
        <f t="shared" si="7"/>
        <v>1.3333333333333333</v>
      </c>
      <c r="L57" s="54">
        <f t="shared" si="8"/>
        <v>62</v>
      </c>
      <c r="M57" s="54">
        <f t="shared" si="9"/>
        <v>4.1333333333333337</v>
      </c>
      <c r="N57" s="54">
        <v>0</v>
      </c>
      <c r="O57" s="54">
        <v>1</v>
      </c>
      <c r="P57" s="54">
        <v>1</v>
      </c>
      <c r="Q57" s="54">
        <v>0</v>
      </c>
      <c r="R57" s="54">
        <v>1</v>
      </c>
      <c r="S57" s="54">
        <v>1</v>
      </c>
      <c r="T57" s="54">
        <f t="shared" si="10"/>
        <v>0</v>
      </c>
      <c r="U57" s="54">
        <v>1</v>
      </c>
      <c r="V57" s="54">
        <v>1</v>
      </c>
      <c r="W57" s="54">
        <f t="shared" si="11"/>
        <v>0</v>
      </c>
      <c r="X57" s="54">
        <f t="shared" si="12"/>
        <v>1</v>
      </c>
      <c r="Y57" s="54">
        <v>1</v>
      </c>
      <c r="Z57" s="54">
        <v>1</v>
      </c>
      <c r="AA57" s="54">
        <v>1</v>
      </c>
      <c r="AB57" s="54">
        <v>1</v>
      </c>
      <c r="AC57" s="54">
        <v>1</v>
      </c>
      <c r="AD57" s="54">
        <v>1</v>
      </c>
      <c r="AE57" s="54">
        <v>1</v>
      </c>
      <c r="AF57" s="54">
        <f t="shared" si="13"/>
        <v>4</v>
      </c>
      <c r="AG57" s="54">
        <v>1</v>
      </c>
      <c r="AH57" s="54">
        <f t="shared" si="14"/>
        <v>1</v>
      </c>
      <c r="AI57" s="54">
        <v>0</v>
      </c>
      <c r="AJ57" s="54">
        <v>1</v>
      </c>
      <c r="AK57" s="54">
        <f t="shared" si="15"/>
        <v>0</v>
      </c>
      <c r="AL57" s="54">
        <v>1</v>
      </c>
      <c r="AM57" s="54">
        <v>1</v>
      </c>
      <c r="AN57" s="54">
        <v>1</v>
      </c>
      <c r="AO57" s="54">
        <v>1</v>
      </c>
      <c r="AP57" s="54">
        <v>1</v>
      </c>
      <c r="AQ57" s="54">
        <v>1</v>
      </c>
      <c r="AR57" s="54">
        <v>1</v>
      </c>
      <c r="AS57" s="54">
        <v>1</v>
      </c>
      <c r="AT57" s="54">
        <v>1</v>
      </c>
      <c r="AU57" s="54">
        <f t="shared" si="16"/>
        <v>78.810000000000031</v>
      </c>
      <c r="AV57" s="54">
        <f t="shared" si="17"/>
        <v>5.9933333333333358</v>
      </c>
      <c r="AW57" s="54">
        <f t="shared" si="18"/>
        <v>6.5306666666666686</v>
      </c>
      <c r="AX57" s="54">
        <f t="shared" si="19"/>
        <v>5.5380000000000038</v>
      </c>
      <c r="AY57" s="54">
        <v>1</v>
      </c>
      <c r="AZ57" s="54">
        <v>1</v>
      </c>
      <c r="BA57" s="54">
        <v>1</v>
      </c>
      <c r="BG57" s="54">
        <f t="shared" si="20"/>
        <v>4000</v>
      </c>
      <c r="BH57" s="11">
        <f t="shared" si="21"/>
        <v>5.208333333333333E-5</v>
      </c>
      <c r="BI57" s="54">
        <f t="shared" si="22"/>
        <v>93.939393939393938</v>
      </c>
    </row>
    <row r="58" spans="1:61" ht="48" x14ac:dyDescent="0.2">
      <c r="A58" s="54">
        <v>55</v>
      </c>
      <c r="B58" s="240" t="s">
        <v>1704</v>
      </c>
      <c r="C58" s="3" t="s">
        <v>314</v>
      </c>
      <c r="D58" s="54">
        <v>1</v>
      </c>
      <c r="E58" s="54">
        <v>1</v>
      </c>
      <c r="F58" s="54">
        <f t="shared" si="3"/>
        <v>1</v>
      </c>
      <c r="G58" s="54">
        <f t="shared" si="4"/>
        <v>18</v>
      </c>
      <c r="H58" s="54">
        <f t="shared" si="5"/>
        <v>18</v>
      </c>
      <c r="I58" s="54">
        <f t="shared" si="6"/>
        <v>106</v>
      </c>
      <c r="J58" s="54">
        <v>36</v>
      </c>
      <c r="K58" s="54">
        <f t="shared" si="7"/>
        <v>2</v>
      </c>
      <c r="L58" s="54">
        <f t="shared" si="8"/>
        <v>104</v>
      </c>
      <c r="M58" s="54">
        <f t="shared" si="9"/>
        <v>5.7777777777777777</v>
      </c>
      <c r="N58" s="54">
        <v>0</v>
      </c>
      <c r="O58" s="54">
        <v>1</v>
      </c>
      <c r="P58" s="54">
        <v>0</v>
      </c>
      <c r="Q58" s="54">
        <v>1</v>
      </c>
      <c r="R58" s="54">
        <v>1</v>
      </c>
      <c r="S58" s="54">
        <v>1</v>
      </c>
      <c r="T58" s="54">
        <f t="shared" si="10"/>
        <v>1</v>
      </c>
      <c r="U58" s="54">
        <v>1</v>
      </c>
      <c r="V58" s="54">
        <v>1</v>
      </c>
      <c r="W58" s="54">
        <f t="shared" si="11"/>
        <v>0</v>
      </c>
      <c r="X58" s="54">
        <f t="shared" si="12"/>
        <v>1</v>
      </c>
      <c r="Y58" s="54">
        <v>1</v>
      </c>
      <c r="Z58" s="54">
        <v>1</v>
      </c>
      <c r="AA58" s="54">
        <v>1</v>
      </c>
      <c r="AB58" s="54">
        <v>1</v>
      </c>
      <c r="AC58" s="54">
        <v>1</v>
      </c>
      <c r="AD58" s="54">
        <v>1</v>
      </c>
      <c r="AE58" s="54">
        <v>1</v>
      </c>
      <c r="AF58" s="54">
        <f t="shared" si="13"/>
        <v>2</v>
      </c>
      <c r="AG58" s="54">
        <v>0</v>
      </c>
      <c r="AH58" s="54">
        <f t="shared" si="14"/>
        <v>0</v>
      </c>
      <c r="AI58" s="54">
        <v>1</v>
      </c>
      <c r="AJ58" s="54">
        <v>1</v>
      </c>
      <c r="AK58" s="54">
        <f t="shared" si="15"/>
        <v>1</v>
      </c>
      <c r="AL58" s="54">
        <v>1</v>
      </c>
      <c r="AM58" s="54">
        <v>1</v>
      </c>
      <c r="AN58" s="54">
        <v>1</v>
      </c>
      <c r="AO58" s="54">
        <v>1</v>
      </c>
      <c r="AP58" s="54">
        <v>1</v>
      </c>
      <c r="AQ58" s="54">
        <v>1</v>
      </c>
      <c r="AR58" s="54">
        <v>1</v>
      </c>
      <c r="AS58" s="54">
        <v>1</v>
      </c>
      <c r="AT58" s="54">
        <v>1</v>
      </c>
      <c r="AU58" s="54">
        <f t="shared" si="16"/>
        <v>19.36500000000002</v>
      </c>
      <c r="AV58" s="54">
        <f t="shared" si="17"/>
        <v>15.030000000000001</v>
      </c>
      <c r="AW58" s="54">
        <f t="shared" si="18"/>
        <v>16.52888888888889</v>
      </c>
      <c r="AX58" s="54">
        <f t="shared" si="19"/>
        <v>14.783333333333331</v>
      </c>
      <c r="AY58" s="54">
        <v>1</v>
      </c>
      <c r="AZ58" s="54">
        <v>1</v>
      </c>
      <c r="BA58" s="54">
        <v>1</v>
      </c>
      <c r="BG58" s="54">
        <f t="shared" si="20"/>
        <v>2000</v>
      </c>
      <c r="BH58" s="11">
        <f t="shared" si="21"/>
        <v>6.2500000000000001E-5</v>
      </c>
      <c r="BI58" s="54">
        <f t="shared" si="22"/>
        <v>98.113207547169807</v>
      </c>
    </row>
    <row r="59" spans="1:61" ht="48" x14ac:dyDescent="0.2">
      <c r="A59" s="54">
        <v>56</v>
      </c>
      <c r="B59" s="240" t="s">
        <v>378</v>
      </c>
      <c r="C59" s="3" t="s">
        <v>314</v>
      </c>
      <c r="D59" s="54">
        <v>1</v>
      </c>
      <c r="E59" s="54">
        <v>1</v>
      </c>
      <c r="F59" s="54">
        <f t="shared" si="3"/>
        <v>1</v>
      </c>
      <c r="G59" s="54">
        <f t="shared" si="4"/>
        <v>13</v>
      </c>
      <c r="H59" s="54">
        <f t="shared" si="5"/>
        <v>13</v>
      </c>
      <c r="I59" s="54">
        <f t="shared" si="6"/>
        <v>81</v>
      </c>
      <c r="J59" s="54">
        <v>25</v>
      </c>
      <c r="K59" s="54">
        <f t="shared" si="7"/>
        <v>1.9230769230769231</v>
      </c>
      <c r="L59" s="54">
        <f t="shared" si="8"/>
        <v>75</v>
      </c>
      <c r="M59" s="54">
        <f t="shared" si="9"/>
        <v>5.7692307692307692</v>
      </c>
      <c r="N59" s="54">
        <v>1</v>
      </c>
      <c r="O59" s="54">
        <v>1</v>
      </c>
      <c r="P59" s="54">
        <v>1</v>
      </c>
      <c r="Q59" s="54">
        <v>1</v>
      </c>
      <c r="R59" s="54">
        <v>1</v>
      </c>
      <c r="S59" s="54">
        <v>1</v>
      </c>
      <c r="T59" s="54">
        <f t="shared" si="10"/>
        <v>1</v>
      </c>
      <c r="U59" s="54">
        <v>1</v>
      </c>
      <c r="V59" s="54">
        <v>1</v>
      </c>
      <c r="W59" s="54">
        <f t="shared" si="11"/>
        <v>1</v>
      </c>
      <c r="X59" s="54">
        <f t="shared" si="12"/>
        <v>1</v>
      </c>
      <c r="Y59" s="54">
        <v>1</v>
      </c>
      <c r="Z59" s="54">
        <v>1</v>
      </c>
      <c r="AA59" s="54">
        <v>1</v>
      </c>
      <c r="AB59" s="54">
        <v>1</v>
      </c>
      <c r="AC59" s="54">
        <v>1</v>
      </c>
      <c r="AD59" s="54">
        <v>1</v>
      </c>
      <c r="AE59" s="54">
        <v>1</v>
      </c>
      <c r="AF59" s="54">
        <f t="shared" si="13"/>
        <v>6</v>
      </c>
      <c r="AG59" s="54">
        <v>1</v>
      </c>
      <c r="AH59" s="54">
        <f t="shared" si="14"/>
        <v>0</v>
      </c>
      <c r="AI59" s="54">
        <v>0</v>
      </c>
      <c r="AJ59" s="54">
        <v>1</v>
      </c>
      <c r="AK59" s="54">
        <f t="shared" si="15"/>
        <v>0</v>
      </c>
      <c r="AL59" s="54">
        <v>1</v>
      </c>
      <c r="AM59" s="54">
        <v>1</v>
      </c>
      <c r="AN59" s="54">
        <v>1</v>
      </c>
      <c r="AO59" s="54">
        <v>1</v>
      </c>
      <c r="AP59" s="54">
        <v>1</v>
      </c>
      <c r="AQ59" s="54">
        <v>1</v>
      </c>
      <c r="AR59" s="54">
        <v>1</v>
      </c>
      <c r="AS59" s="54">
        <v>1</v>
      </c>
      <c r="AT59" s="54">
        <v>1</v>
      </c>
      <c r="AU59" s="54">
        <f t="shared" si="16"/>
        <v>30.947692307692328</v>
      </c>
      <c r="AV59" s="54">
        <f t="shared" si="17"/>
        <v>12.172307692307694</v>
      </c>
      <c r="AW59" s="54">
        <f t="shared" si="18"/>
        <v>15.846153846153843</v>
      </c>
      <c r="AX59" s="54">
        <f t="shared" si="19"/>
        <v>12.24307692307692</v>
      </c>
      <c r="AY59" s="54">
        <v>1</v>
      </c>
      <c r="AZ59" s="54">
        <v>1</v>
      </c>
      <c r="BA59" s="54">
        <v>1</v>
      </c>
      <c r="BG59" s="54">
        <f t="shared" si="20"/>
        <v>6000</v>
      </c>
      <c r="BH59" s="11">
        <f t="shared" si="21"/>
        <v>4.5138888888888894E-5</v>
      </c>
      <c r="BI59" s="54">
        <f t="shared" si="22"/>
        <v>92.592592592592595</v>
      </c>
    </row>
    <row r="60" spans="1:61" ht="80" x14ac:dyDescent="0.2">
      <c r="A60" s="54">
        <v>57</v>
      </c>
      <c r="B60" s="240" t="s">
        <v>379</v>
      </c>
      <c r="C60" s="3" t="s">
        <v>314</v>
      </c>
      <c r="D60" s="54">
        <v>1</v>
      </c>
      <c r="E60" s="54">
        <v>1</v>
      </c>
      <c r="F60" s="54">
        <f t="shared" si="3"/>
        <v>1</v>
      </c>
      <c r="G60" s="54">
        <f t="shared" si="4"/>
        <v>23</v>
      </c>
      <c r="H60" s="54">
        <f t="shared" si="5"/>
        <v>23</v>
      </c>
      <c r="I60" s="54">
        <f t="shared" si="6"/>
        <v>131</v>
      </c>
      <c r="J60" s="54">
        <v>41</v>
      </c>
      <c r="K60" s="54">
        <f t="shared" si="7"/>
        <v>1.7826086956521738</v>
      </c>
      <c r="L60" s="54">
        <f t="shared" si="8"/>
        <v>122</v>
      </c>
      <c r="M60" s="54">
        <f t="shared" si="9"/>
        <v>5.3043478260869561</v>
      </c>
      <c r="N60" s="54">
        <v>1</v>
      </c>
      <c r="O60" s="54">
        <v>0</v>
      </c>
      <c r="P60" s="54">
        <v>0</v>
      </c>
      <c r="Q60" s="54">
        <v>1</v>
      </c>
      <c r="R60" s="54">
        <v>1</v>
      </c>
      <c r="S60" s="54">
        <v>1</v>
      </c>
      <c r="T60" s="54">
        <f t="shared" si="10"/>
        <v>1</v>
      </c>
      <c r="U60" s="54">
        <v>1</v>
      </c>
      <c r="V60" s="54">
        <v>1</v>
      </c>
      <c r="W60" s="54">
        <f t="shared" si="11"/>
        <v>0</v>
      </c>
      <c r="X60" s="54">
        <f t="shared" si="12"/>
        <v>1</v>
      </c>
      <c r="Y60" s="54">
        <v>1</v>
      </c>
      <c r="Z60" s="54">
        <v>1</v>
      </c>
      <c r="AA60" s="54">
        <v>1</v>
      </c>
      <c r="AB60" s="54">
        <v>1</v>
      </c>
      <c r="AC60" s="54">
        <v>1</v>
      </c>
      <c r="AD60" s="54">
        <v>1</v>
      </c>
      <c r="AE60" s="54">
        <v>1</v>
      </c>
      <c r="AF60" s="54">
        <f t="shared" si="13"/>
        <v>9</v>
      </c>
      <c r="AG60" s="54">
        <v>1</v>
      </c>
      <c r="AH60" s="54">
        <f t="shared" si="14"/>
        <v>1</v>
      </c>
      <c r="AI60" s="54">
        <v>1</v>
      </c>
      <c r="AJ60" s="54">
        <v>1</v>
      </c>
      <c r="AK60" s="54">
        <f t="shared" si="15"/>
        <v>1</v>
      </c>
      <c r="AL60" s="54">
        <v>1</v>
      </c>
      <c r="AM60" s="54">
        <v>1</v>
      </c>
      <c r="AN60" s="54">
        <v>1</v>
      </c>
      <c r="AO60" s="54">
        <v>1</v>
      </c>
      <c r="AP60" s="54">
        <v>1</v>
      </c>
      <c r="AQ60" s="54">
        <v>1</v>
      </c>
      <c r="AR60" s="54">
        <v>1</v>
      </c>
      <c r="AS60" s="54">
        <v>1</v>
      </c>
      <c r="AT60" s="54">
        <v>1</v>
      </c>
      <c r="AU60" s="54">
        <f t="shared" si="16"/>
        <v>32.681304347826114</v>
      </c>
      <c r="AV60" s="54">
        <f t="shared" si="17"/>
        <v>14.414782608695656</v>
      </c>
      <c r="AW60" s="54">
        <f t="shared" si="18"/>
        <v>14.102608695652169</v>
      </c>
      <c r="AX60" s="54">
        <f t="shared" si="19"/>
        <v>15.053478260869561</v>
      </c>
      <c r="AY60" s="54">
        <v>1</v>
      </c>
      <c r="AZ60" s="54">
        <v>1</v>
      </c>
      <c r="BA60" s="54">
        <v>1</v>
      </c>
      <c r="BG60" s="54">
        <f t="shared" si="20"/>
        <v>9000</v>
      </c>
      <c r="BH60" s="11">
        <f t="shared" si="21"/>
        <v>7.9861111111111116E-5</v>
      </c>
      <c r="BI60" s="54">
        <f t="shared" si="22"/>
        <v>93.129770992366417</v>
      </c>
    </row>
    <row r="61" spans="1:61" ht="112" x14ac:dyDescent="0.2">
      <c r="A61" s="54">
        <v>58</v>
      </c>
      <c r="B61" s="240" t="s">
        <v>1705</v>
      </c>
      <c r="C61" s="3" t="s">
        <v>314</v>
      </c>
      <c r="D61" s="54">
        <v>1</v>
      </c>
      <c r="E61" s="54">
        <v>1</v>
      </c>
      <c r="F61" s="54">
        <f t="shared" si="3"/>
        <v>4</v>
      </c>
      <c r="G61" s="54">
        <f t="shared" si="4"/>
        <v>47</v>
      </c>
      <c r="H61" s="54">
        <f t="shared" si="5"/>
        <v>11.75</v>
      </c>
      <c r="I61" s="54">
        <f t="shared" si="6"/>
        <v>245</v>
      </c>
      <c r="J61" s="54">
        <v>80</v>
      </c>
      <c r="K61" s="54">
        <f t="shared" si="7"/>
        <v>1.7021276595744681</v>
      </c>
      <c r="L61" s="54">
        <f t="shared" si="8"/>
        <v>230</v>
      </c>
      <c r="M61" s="54">
        <f t="shared" si="9"/>
        <v>4.8936170212765955</v>
      </c>
      <c r="N61" s="54">
        <v>1</v>
      </c>
      <c r="O61" s="54">
        <v>0</v>
      </c>
      <c r="P61" s="54">
        <v>0</v>
      </c>
      <c r="Q61" s="54">
        <v>1</v>
      </c>
      <c r="R61" s="54">
        <v>1</v>
      </c>
      <c r="S61" s="54">
        <v>1</v>
      </c>
      <c r="T61" s="54">
        <f t="shared" si="10"/>
        <v>1</v>
      </c>
      <c r="U61" s="54">
        <v>1</v>
      </c>
      <c r="V61" s="54">
        <v>1</v>
      </c>
      <c r="W61" s="54">
        <f t="shared" si="11"/>
        <v>0</v>
      </c>
      <c r="X61" s="54">
        <f t="shared" si="12"/>
        <v>1</v>
      </c>
      <c r="Y61" s="54">
        <v>1</v>
      </c>
      <c r="Z61" s="54">
        <v>1</v>
      </c>
      <c r="AA61" s="54">
        <v>0</v>
      </c>
      <c r="AB61" s="54">
        <v>1</v>
      </c>
      <c r="AC61" s="54">
        <v>1</v>
      </c>
      <c r="AD61" s="54">
        <v>1</v>
      </c>
      <c r="AE61" s="54">
        <v>1</v>
      </c>
      <c r="AF61" s="54">
        <f t="shared" si="13"/>
        <v>15</v>
      </c>
      <c r="AG61" s="54">
        <v>1</v>
      </c>
      <c r="AH61" s="54">
        <f t="shared" si="14"/>
        <v>1</v>
      </c>
      <c r="AI61" s="54">
        <v>1</v>
      </c>
      <c r="AJ61" s="54">
        <v>1</v>
      </c>
      <c r="AK61" s="54">
        <f t="shared" si="15"/>
        <v>0</v>
      </c>
      <c r="AL61" s="54">
        <v>1</v>
      </c>
      <c r="AM61" s="54">
        <v>1</v>
      </c>
      <c r="AN61" s="54">
        <v>1</v>
      </c>
      <c r="AO61" s="54">
        <v>0</v>
      </c>
      <c r="AP61" s="54">
        <v>1</v>
      </c>
      <c r="AQ61" s="54">
        <v>1</v>
      </c>
      <c r="AR61" s="54">
        <v>1</v>
      </c>
      <c r="AS61" s="54">
        <v>0</v>
      </c>
      <c r="AT61" s="54">
        <v>1</v>
      </c>
      <c r="AU61" s="54">
        <f t="shared" si="16"/>
        <v>50.908750000000012</v>
      </c>
      <c r="AV61" s="54">
        <f t="shared" si="17"/>
        <v>9.0776063829787255</v>
      </c>
      <c r="AW61" s="54">
        <f t="shared" si="18"/>
        <v>10.455319148936166</v>
      </c>
      <c r="AX61" s="54">
        <f t="shared" si="19"/>
        <v>7.4939361702127663</v>
      </c>
      <c r="AY61" s="54">
        <v>0</v>
      </c>
      <c r="AZ61" s="54">
        <v>1</v>
      </c>
      <c r="BA61" s="54">
        <v>1</v>
      </c>
      <c r="BG61" s="54">
        <f t="shared" si="20"/>
        <v>15000</v>
      </c>
      <c r="BH61" s="11">
        <f t="shared" si="21"/>
        <v>1.6319444444444443E-4</v>
      </c>
      <c r="BI61" s="54">
        <f t="shared" si="22"/>
        <v>93.877551020408163</v>
      </c>
    </row>
    <row r="62" spans="1:61" ht="64" x14ac:dyDescent="0.2">
      <c r="A62" s="54">
        <v>59</v>
      </c>
      <c r="B62" s="240" t="s">
        <v>1706</v>
      </c>
      <c r="C62" s="3" t="s">
        <v>314</v>
      </c>
      <c r="D62" s="54">
        <v>1</v>
      </c>
      <c r="E62" s="54">
        <v>1</v>
      </c>
      <c r="F62" s="54">
        <f t="shared" si="3"/>
        <v>1</v>
      </c>
      <c r="G62" s="54">
        <f t="shared" si="4"/>
        <v>27</v>
      </c>
      <c r="H62" s="54">
        <f t="shared" si="5"/>
        <v>27</v>
      </c>
      <c r="I62" s="54">
        <f t="shared" si="6"/>
        <v>121</v>
      </c>
      <c r="J62" s="54">
        <v>40</v>
      </c>
      <c r="K62" s="54">
        <f t="shared" si="7"/>
        <v>1.4814814814814814</v>
      </c>
      <c r="L62" s="54">
        <f t="shared" si="8"/>
        <v>114</v>
      </c>
      <c r="M62" s="54">
        <f t="shared" si="9"/>
        <v>4.2222222222222223</v>
      </c>
      <c r="N62" s="54">
        <v>1</v>
      </c>
      <c r="O62" s="54">
        <v>1</v>
      </c>
      <c r="P62" s="54">
        <v>0</v>
      </c>
      <c r="Q62" s="54">
        <v>1</v>
      </c>
      <c r="R62" s="54">
        <v>1</v>
      </c>
      <c r="S62" s="54">
        <v>1</v>
      </c>
      <c r="T62" s="54">
        <f t="shared" si="10"/>
        <v>1</v>
      </c>
      <c r="U62" s="54">
        <v>1</v>
      </c>
      <c r="V62" s="54">
        <v>1</v>
      </c>
      <c r="W62" s="54">
        <f t="shared" si="11"/>
        <v>0</v>
      </c>
      <c r="X62" s="54">
        <f t="shared" si="12"/>
        <v>1</v>
      </c>
      <c r="Y62" s="54">
        <v>0</v>
      </c>
      <c r="Z62" s="54">
        <v>1</v>
      </c>
      <c r="AA62" s="54">
        <v>1</v>
      </c>
      <c r="AB62" s="54">
        <v>1</v>
      </c>
      <c r="AC62" s="54">
        <v>1</v>
      </c>
      <c r="AD62" s="54">
        <v>1</v>
      </c>
      <c r="AE62" s="54">
        <v>1</v>
      </c>
      <c r="AF62" s="54">
        <f t="shared" si="13"/>
        <v>7</v>
      </c>
      <c r="AG62" s="54">
        <v>1</v>
      </c>
      <c r="AH62" s="54">
        <f t="shared" si="14"/>
        <v>1</v>
      </c>
      <c r="AI62" s="54">
        <v>1</v>
      </c>
      <c r="AJ62" s="54">
        <v>1</v>
      </c>
      <c r="AK62" s="54">
        <f t="shared" si="15"/>
        <v>0</v>
      </c>
      <c r="AL62" s="54">
        <v>1</v>
      </c>
      <c r="AM62" s="54">
        <v>1</v>
      </c>
      <c r="AN62" s="54">
        <v>1</v>
      </c>
      <c r="AO62" s="54">
        <v>1</v>
      </c>
      <c r="AP62" s="54">
        <v>1</v>
      </c>
      <c r="AQ62" s="54">
        <v>1</v>
      </c>
      <c r="AR62" s="54">
        <v>1</v>
      </c>
      <c r="AS62" s="54">
        <v>1</v>
      </c>
      <c r="AT62" s="54">
        <v>1</v>
      </c>
      <c r="AU62" s="54">
        <f t="shared" si="16"/>
        <v>54.096666666666692</v>
      </c>
      <c r="AV62" s="54">
        <f t="shared" si="17"/>
        <v>12.421481481481482</v>
      </c>
      <c r="AW62" s="54">
        <f t="shared" si="18"/>
        <v>7.9303703703703725</v>
      </c>
      <c r="AX62" s="54">
        <f t="shared" si="19"/>
        <v>11.956666666666671</v>
      </c>
      <c r="AY62" s="54">
        <v>1</v>
      </c>
      <c r="AZ62" s="54">
        <v>1</v>
      </c>
      <c r="BA62" s="54">
        <v>1</v>
      </c>
      <c r="BG62" s="54">
        <f t="shared" si="20"/>
        <v>7000</v>
      </c>
      <c r="BH62" s="11">
        <f t="shared" si="21"/>
        <v>9.3750000000000016E-5</v>
      </c>
      <c r="BI62" s="54">
        <f t="shared" si="22"/>
        <v>94.214876033057848</v>
      </c>
    </row>
    <row r="63" spans="1:61" ht="32" x14ac:dyDescent="0.2">
      <c r="A63" s="54">
        <v>60</v>
      </c>
      <c r="B63" s="240" t="s">
        <v>382</v>
      </c>
      <c r="C63" s="3" t="s">
        <v>314</v>
      </c>
      <c r="D63" s="54">
        <v>1</v>
      </c>
      <c r="E63" s="54">
        <v>1</v>
      </c>
      <c r="F63" s="54">
        <f t="shared" si="3"/>
        <v>1</v>
      </c>
      <c r="G63" s="54">
        <f t="shared" si="4"/>
        <v>10</v>
      </c>
      <c r="H63" s="54">
        <f t="shared" si="5"/>
        <v>10</v>
      </c>
      <c r="I63" s="54">
        <f t="shared" si="6"/>
        <v>64</v>
      </c>
      <c r="J63" s="54">
        <v>20</v>
      </c>
      <c r="K63" s="54">
        <f t="shared" si="7"/>
        <v>2</v>
      </c>
      <c r="L63" s="54">
        <f t="shared" si="8"/>
        <v>62</v>
      </c>
      <c r="M63" s="54">
        <f t="shared" si="9"/>
        <v>6.2</v>
      </c>
      <c r="N63" s="54">
        <v>0</v>
      </c>
      <c r="O63" s="54">
        <v>1</v>
      </c>
      <c r="P63" s="54">
        <v>1</v>
      </c>
      <c r="Q63" s="54">
        <v>1</v>
      </c>
      <c r="R63" s="54">
        <v>1</v>
      </c>
      <c r="S63" s="54">
        <v>1</v>
      </c>
      <c r="T63" s="54">
        <f t="shared" si="10"/>
        <v>1</v>
      </c>
      <c r="U63" s="54">
        <v>1</v>
      </c>
      <c r="V63" s="54">
        <v>1</v>
      </c>
      <c r="W63" s="54">
        <f t="shared" si="11"/>
        <v>1</v>
      </c>
      <c r="X63" s="54">
        <f t="shared" si="12"/>
        <v>1</v>
      </c>
      <c r="Y63" s="54">
        <v>0</v>
      </c>
      <c r="Z63" s="54">
        <v>1</v>
      </c>
      <c r="AA63" s="54">
        <v>1</v>
      </c>
      <c r="AB63" s="54">
        <v>1</v>
      </c>
      <c r="AC63" s="54">
        <v>1</v>
      </c>
      <c r="AD63" s="54">
        <v>1</v>
      </c>
      <c r="AE63" s="54">
        <v>1</v>
      </c>
      <c r="AF63" s="54">
        <f t="shared" si="13"/>
        <v>2</v>
      </c>
      <c r="AG63" s="54">
        <v>1</v>
      </c>
      <c r="AH63" s="54">
        <f t="shared" si="14"/>
        <v>0</v>
      </c>
      <c r="AI63" s="54">
        <v>1</v>
      </c>
      <c r="AJ63" s="54">
        <v>1</v>
      </c>
      <c r="AK63" s="54">
        <f t="shared" si="15"/>
        <v>1</v>
      </c>
      <c r="AL63" s="54">
        <v>1</v>
      </c>
      <c r="AM63" s="54">
        <v>1</v>
      </c>
      <c r="AN63" s="54">
        <v>1</v>
      </c>
      <c r="AO63" s="54">
        <v>1</v>
      </c>
      <c r="AP63" s="54">
        <v>1</v>
      </c>
      <c r="AQ63" s="54">
        <v>1</v>
      </c>
      <c r="AR63" s="54">
        <v>1</v>
      </c>
      <c r="AS63" s="54">
        <v>1</v>
      </c>
      <c r="AT63" s="54">
        <v>1</v>
      </c>
      <c r="AU63" s="54">
        <f t="shared" si="16"/>
        <v>27.485000000000021</v>
      </c>
      <c r="AV63" s="54">
        <f t="shared" si="17"/>
        <v>11.91</v>
      </c>
      <c r="AW63" s="54">
        <f t="shared" si="18"/>
        <v>17.696000000000002</v>
      </c>
      <c r="AX63" s="54">
        <f t="shared" si="19"/>
        <v>12.771999999999998</v>
      </c>
      <c r="AY63" s="54">
        <v>0</v>
      </c>
      <c r="AZ63" s="54">
        <v>1</v>
      </c>
      <c r="BA63" s="54">
        <v>1</v>
      </c>
      <c r="BG63" s="54">
        <f t="shared" si="20"/>
        <v>2000</v>
      </c>
      <c r="BH63" s="11">
        <f t="shared" si="21"/>
        <v>3.4722222222222222E-5</v>
      </c>
      <c r="BI63" s="54">
        <f t="shared" si="22"/>
        <v>96.875</v>
      </c>
    </row>
    <row r="64" spans="1:61" ht="64" x14ac:dyDescent="0.2">
      <c r="A64" s="54">
        <v>61</v>
      </c>
      <c r="B64" s="240" t="s">
        <v>1707</v>
      </c>
      <c r="C64" s="3" t="s">
        <v>314</v>
      </c>
      <c r="D64" s="54">
        <v>1</v>
      </c>
      <c r="E64" s="54">
        <v>1</v>
      </c>
      <c r="F64" s="54">
        <f t="shared" si="3"/>
        <v>1</v>
      </c>
      <c r="G64" s="54">
        <f t="shared" si="4"/>
        <v>16</v>
      </c>
      <c r="H64" s="54">
        <f t="shared" si="5"/>
        <v>16</v>
      </c>
      <c r="I64" s="54">
        <f t="shared" si="6"/>
        <v>104</v>
      </c>
      <c r="J64" s="54">
        <v>31</v>
      </c>
      <c r="K64" s="54">
        <f t="shared" si="7"/>
        <v>1.9375</v>
      </c>
      <c r="L64" s="54">
        <f t="shared" si="8"/>
        <v>103</v>
      </c>
      <c r="M64" s="54">
        <f t="shared" si="9"/>
        <v>6.4375</v>
      </c>
      <c r="N64" s="54">
        <v>1</v>
      </c>
      <c r="O64" s="54">
        <v>1</v>
      </c>
      <c r="P64" s="54">
        <v>1</v>
      </c>
      <c r="Q64" s="54">
        <v>1</v>
      </c>
      <c r="R64" s="54">
        <v>1</v>
      </c>
      <c r="S64" s="54">
        <v>1</v>
      </c>
      <c r="T64" s="54">
        <f t="shared" si="10"/>
        <v>1</v>
      </c>
      <c r="U64" s="54">
        <v>1</v>
      </c>
      <c r="V64" s="54">
        <v>1</v>
      </c>
      <c r="W64" s="54">
        <f t="shared" si="11"/>
        <v>1</v>
      </c>
      <c r="X64" s="54">
        <f t="shared" si="12"/>
        <v>1</v>
      </c>
      <c r="Y64" s="54">
        <v>1</v>
      </c>
      <c r="Z64" s="54">
        <v>1</v>
      </c>
      <c r="AA64" s="54">
        <v>1</v>
      </c>
      <c r="AB64" s="54">
        <v>1</v>
      </c>
      <c r="AC64" s="54">
        <v>1</v>
      </c>
      <c r="AD64" s="54">
        <v>1</v>
      </c>
      <c r="AE64" s="54">
        <v>1</v>
      </c>
      <c r="AF64" s="54">
        <f t="shared" si="13"/>
        <v>1</v>
      </c>
      <c r="AG64" s="54">
        <v>1</v>
      </c>
      <c r="AH64" s="54">
        <f t="shared" si="14"/>
        <v>1</v>
      </c>
      <c r="AI64" s="54">
        <v>0</v>
      </c>
      <c r="AJ64" s="54">
        <v>1</v>
      </c>
      <c r="AK64" s="54">
        <f t="shared" si="15"/>
        <v>1</v>
      </c>
      <c r="AL64" s="54">
        <v>1</v>
      </c>
      <c r="AM64" s="54">
        <v>1</v>
      </c>
      <c r="AN64" s="54">
        <v>1</v>
      </c>
      <c r="AO64" s="54">
        <v>1</v>
      </c>
      <c r="AP64" s="54">
        <v>1</v>
      </c>
      <c r="AQ64" s="54">
        <v>1</v>
      </c>
      <c r="AR64" s="54">
        <v>1</v>
      </c>
      <c r="AS64" s="54">
        <v>1</v>
      </c>
      <c r="AT64" s="54">
        <v>1</v>
      </c>
      <c r="AU64" s="54">
        <f t="shared" si="16"/>
        <v>26.682500000000015</v>
      </c>
      <c r="AV64" s="54">
        <f t="shared" si="17"/>
        <v>13.512499999999999</v>
      </c>
      <c r="AW64" s="54">
        <f t="shared" si="18"/>
        <v>20.202499999999997</v>
      </c>
      <c r="AX64" s="54">
        <f t="shared" si="19"/>
        <v>16.890625</v>
      </c>
      <c r="AY64" s="54">
        <v>1</v>
      </c>
      <c r="AZ64" s="54">
        <v>1</v>
      </c>
      <c r="BA64" s="54">
        <v>1</v>
      </c>
      <c r="BG64" s="54">
        <f t="shared" si="20"/>
        <v>1000</v>
      </c>
      <c r="BH64" s="11">
        <f t="shared" si="21"/>
        <v>5.5555555555555558E-5</v>
      </c>
      <c r="BI64" s="54">
        <f t="shared" si="22"/>
        <v>99.038461538461547</v>
      </c>
    </row>
    <row r="65" spans="1:61" ht="48" x14ac:dyDescent="0.2">
      <c r="A65" s="54">
        <v>62</v>
      </c>
      <c r="B65" s="240" t="s">
        <v>384</v>
      </c>
      <c r="C65" s="3" t="s">
        <v>314</v>
      </c>
      <c r="D65" s="54">
        <v>1</v>
      </c>
      <c r="E65" s="54">
        <v>1</v>
      </c>
      <c r="F65" s="54">
        <f t="shared" si="3"/>
        <v>1</v>
      </c>
      <c r="G65" s="54">
        <f t="shared" si="4"/>
        <v>13</v>
      </c>
      <c r="H65" s="54">
        <f t="shared" si="5"/>
        <v>13</v>
      </c>
      <c r="I65" s="54">
        <f t="shared" si="6"/>
        <v>82</v>
      </c>
      <c r="J65" s="54">
        <v>28</v>
      </c>
      <c r="K65" s="54">
        <f t="shared" si="7"/>
        <v>2.1538461538461537</v>
      </c>
      <c r="L65" s="54">
        <f t="shared" si="8"/>
        <v>80</v>
      </c>
      <c r="M65" s="54">
        <f t="shared" si="9"/>
        <v>6.1538461538461542</v>
      </c>
      <c r="N65" s="54">
        <v>1</v>
      </c>
      <c r="O65" s="54">
        <v>0</v>
      </c>
      <c r="P65" s="54">
        <v>0</v>
      </c>
      <c r="Q65" s="54">
        <v>1</v>
      </c>
      <c r="R65" s="54">
        <v>1</v>
      </c>
      <c r="S65" s="54">
        <v>1</v>
      </c>
      <c r="T65" s="54">
        <f t="shared" si="10"/>
        <v>1</v>
      </c>
      <c r="U65" s="54">
        <v>1</v>
      </c>
      <c r="V65" s="54">
        <v>1</v>
      </c>
      <c r="W65" s="54">
        <f t="shared" si="11"/>
        <v>0</v>
      </c>
      <c r="X65" s="54">
        <f t="shared" si="12"/>
        <v>1</v>
      </c>
      <c r="Y65" s="54">
        <v>1</v>
      </c>
      <c r="Z65" s="54">
        <v>1</v>
      </c>
      <c r="AA65" s="54">
        <v>1</v>
      </c>
      <c r="AB65" s="54">
        <v>1</v>
      </c>
      <c r="AC65" s="54">
        <v>1</v>
      </c>
      <c r="AD65" s="54">
        <v>1</v>
      </c>
      <c r="AE65" s="54">
        <v>1</v>
      </c>
      <c r="AF65" s="54">
        <f t="shared" si="13"/>
        <v>2</v>
      </c>
      <c r="AG65" s="54">
        <v>1</v>
      </c>
      <c r="AH65" s="54">
        <f t="shared" si="14"/>
        <v>0</v>
      </c>
      <c r="AI65" s="54">
        <v>1</v>
      </c>
      <c r="AJ65" s="54">
        <v>1</v>
      </c>
      <c r="AK65" s="54">
        <f t="shared" si="15"/>
        <v>1</v>
      </c>
      <c r="AL65" s="54">
        <v>1</v>
      </c>
      <c r="AM65" s="54">
        <v>1</v>
      </c>
      <c r="AN65" s="54">
        <v>1</v>
      </c>
      <c r="AO65" s="54">
        <v>1</v>
      </c>
      <c r="AP65" s="54">
        <v>1</v>
      </c>
      <c r="AQ65" s="54">
        <v>1</v>
      </c>
      <c r="AR65" s="54">
        <v>1</v>
      </c>
      <c r="AS65" s="54">
        <v>1</v>
      </c>
      <c r="AT65" s="54">
        <v>1</v>
      </c>
      <c r="AU65" s="54">
        <f t="shared" si="16"/>
        <v>11.424615384615402</v>
      </c>
      <c r="AV65" s="54">
        <f t="shared" si="17"/>
        <v>14.895384615384618</v>
      </c>
      <c r="AW65" s="54">
        <f t="shared" si="18"/>
        <v>18.107692307692307</v>
      </c>
      <c r="AX65" s="54">
        <f t="shared" si="19"/>
        <v>14.054615384615381</v>
      </c>
      <c r="AY65" s="54">
        <v>0</v>
      </c>
      <c r="AZ65" s="54">
        <v>1</v>
      </c>
      <c r="BA65" s="54">
        <v>1</v>
      </c>
      <c r="BG65" s="54">
        <f t="shared" si="20"/>
        <v>2000</v>
      </c>
      <c r="BH65" s="11">
        <f t="shared" si="21"/>
        <v>4.5138888888888894E-5</v>
      </c>
      <c r="BI65" s="54">
        <f t="shared" si="22"/>
        <v>97.560975609756099</v>
      </c>
    </row>
    <row r="66" spans="1:61" ht="32" x14ac:dyDescent="0.2">
      <c r="A66" s="54">
        <v>63</v>
      </c>
      <c r="B66" s="240" t="s">
        <v>1708</v>
      </c>
      <c r="C66" s="3" t="s">
        <v>314</v>
      </c>
      <c r="D66" s="54">
        <v>1</v>
      </c>
      <c r="E66" s="54">
        <v>1</v>
      </c>
      <c r="F66" s="54">
        <f t="shared" si="3"/>
        <v>1</v>
      </c>
      <c r="G66" s="54">
        <f t="shared" si="4"/>
        <v>11</v>
      </c>
      <c r="H66" s="54">
        <f t="shared" si="5"/>
        <v>11</v>
      </c>
      <c r="I66" s="54">
        <f t="shared" si="6"/>
        <v>59</v>
      </c>
      <c r="J66" s="54">
        <v>18</v>
      </c>
      <c r="K66" s="54">
        <f t="shared" si="7"/>
        <v>1.6363636363636365</v>
      </c>
      <c r="L66" s="54">
        <f t="shared" si="8"/>
        <v>58</v>
      </c>
      <c r="M66" s="54">
        <f t="shared" si="9"/>
        <v>5.2727272727272725</v>
      </c>
      <c r="N66" s="54">
        <v>1</v>
      </c>
      <c r="O66" s="54">
        <v>0</v>
      </c>
      <c r="P66" s="54">
        <v>1</v>
      </c>
      <c r="Q66" s="54">
        <v>1</v>
      </c>
      <c r="R66" s="54">
        <v>1</v>
      </c>
      <c r="S66" s="54">
        <v>1</v>
      </c>
      <c r="T66" s="54">
        <f t="shared" si="10"/>
        <v>1</v>
      </c>
      <c r="U66" s="54">
        <v>1</v>
      </c>
      <c r="V66" s="54">
        <v>1</v>
      </c>
      <c r="W66" s="54">
        <f t="shared" si="11"/>
        <v>1</v>
      </c>
      <c r="X66" s="54">
        <f t="shared" si="12"/>
        <v>1</v>
      </c>
      <c r="Y66" s="54">
        <v>1</v>
      </c>
      <c r="Z66" s="54">
        <v>1</v>
      </c>
      <c r="AA66" s="54">
        <v>1</v>
      </c>
      <c r="AB66" s="54">
        <v>1</v>
      </c>
      <c r="AC66" s="54">
        <v>1</v>
      </c>
      <c r="AD66" s="54">
        <v>1</v>
      </c>
      <c r="AE66" s="54">
        <v>1</v>
      </c>
      <c r="AF66" s="54">
        <f t="shared" si="13"/>
        <v>1</v>
      </c>
      <c r="AG66" s="54">
        <v>1</v>
      </c>
      <c r="AH66" s="54">
        <f t="shared" si="14"/>
        <v>1</v>
      </c>
      <c r="AI66" s="54">
        <v>1</v>
      </c>
      <c r="AJ66" s="54">
        <v>1</v>
      </c>
      <c r="AK66" s="54">
        <f t="shared" si="15"/>
        <v>1</v>
      </c>
      <c r="AL66" s="54">
        <v>1</v>
      </c>
      <c r="AM66" s="54">
        <v>1</v>
      </c>
      <c r="AN66" s="54">
        <v>1</v>
      </c>
      <c r="AO66" s="54">
        <v>1</v>
      </c>
      <c r="AP66" s="54">
        <v>1</v>
      </c>
      <c r="AQ66" s="54">
        <v>1</v>
      </c>
      <c r="AR66" s="54">
        <v>1</v>
      </c>
      <c r="AS66" s="54">
        <v>1</v>
      </c>
      <c r="AT66" s="54">
        <v>1</v>
      </c>
      <c r="AU66" s="54">
        <f t="shared" si="16"/>
        <v>57.233636363636371</v>
      </c>
      <c r="AV66" s="54">
        <f t="shared" si="17"/>
        <v>8.0090909090909115</v>
      </c>
      <c r="AW66" s="54">
        <f t="shared" si="18"/>
        <v>12.512727272727268</v>
      </c>
      <c r="AX66" s="54">
        <f t="shared" si="19"/>
        <v>8.9045454545454525</v>
      </c>
      <c r="AY66" s="54">
        <v>1</v>
      </c>
      <c r="AZ66" s="54">
        <v>1</v>
      </c>
      <c r="BA66" s="54">
        <v>1</v>
      </c>
      <c r="BG66" s="54">
        <f t="shared" si="20"/>
        <v>1000</v>
      </c>
      <c r="BH66" s="11">
        <f t="shared" si="21"/>
        <v>3.8194444444444444E-5</v>
      </c>
      <c r="BI66" s="54">
        <f t="shared" si="22"/>
        <v>98.305084745762713</v>
      </c>
    </row>
  </sheetData>
  <conditionalFormatting sqref="F4:F40 F45:F66">
    <cfRule type="cellIs" dxfId="2875" priority="135" operator="greaterThanOrEqual">
      <formula>2</formula>
    </cfRule>
    <cfRule type="cellIs" dxfId="2874" priority="136" operator="equal">
      <formula>1</formula>
    </cfRule>
    <cfRule type="cellIs" dxfId="2873" priority="144" operator="equal">
      <formula>0</formula>
    </cfRule>
  </conditionalFormatting>
  <conditionalFormatting sqref="G4:G40 G45:G66">
    <cfRule type="cellIs" dxfId="2872" priority="132" operator="greaterThan">
      <formula>20</formula>
    </cfRule>
    <cfRule type="cellIs" dxfId="2871" priority="133" operator="between">
      <formula>16</formula>
      <formula>20</formula>
    </cfRule>
    <cfRule type="cellIs" dxfId="2870" priority="134" operator="between">
      <formula>5</formula>
      <formula>15</formula>
    </cfRule>
    <cfRule type="cellIs" dxfId="2869" priority="143" operator="lessThan">
      <formula>5</formula>
    </cfRule>
  </conditionalFormatting>
  <conditionalFormatting sqref="AU4:AU40 AU45:AU66">
    <cfRule type="colorScale" priority="142">
      <colorScale>
        <cfvo type="num" val="0"/>
        <cfvo type="num" val="65"/>
        <cfvo type="num" val="100"/>
        <color rgb="FFFFCCCC"/>
        <color rgb="FFFFEB84"/>
        <color theme="9" tint="0.39997558519241921"/>
      </colorScale>
    </cfRule>
  </conditionalFormatting>
  <conditionalFormatting sqref="AV4:AX40 AV45:AX66">
    <cfRule type="colorScale" priority="141">
      <colorScale>
        <cfvo type="num" val="0"/>
        <cfvo type="num" val="8"/>
        <cfvo type="num" val="15"/>
        <color theme="9" tint="0.39997558519241921"/>
        <color rgb="FFFFEB84"/>
        <color rgb="FFFFCCCC"/>
      </colorScale>
    </cfRule>
  </conditionalFormatting>
  <conditionalFormatting sqref="AU2">
    <cfRule type="colorScale" priority="140">
      <colorScale>
        <cfvo type="num" val="0"/>
        <cfvo type="num" val="65"/>
        <cfvo type="num" val="100"/>
        <color rgb="FFFFCCCC"/>
        <color rgb="FFFFEB84"/>
        <color theme="9" tint="0.39997558519241921"/>
      </colorScale>
    </cfRule>
  </conditionalFormatting>
  <conditionalFormatting sqref="AV2">
    <cfRule type="colorScale" priority="139">
      <colorScale>
        <cfvo type="num" val="0"/>
        <cfvo type="num" val="8"/>
        <cfvo type="num" val="13"/>
        <color theme="9" tint="0.39997558519241921"/>
        <color rgb="FFFFEB84"/>
        <color rgb="FFFFCCCC"/>
      </colorScale>
    </cfRule>
  </conditionalFormatting>
  <conditionalFormatting sqref="AW2">
    <cfRule type="colorScale" priority="138">
      <colorScale>
        <cfvo type="num" val="0"/>
        <cfvo type="num" val="8"/>
        <cfvo type="num" val="13"/>
        <color theme="9" tint="0.39997558519241921"/>
        <color rgb="FFFFEB84"/>
        <color rgb="FFFFCCCC"/>
      </colorScale>
    </cfRule>
  </conditionalFormatting>
  <conditionalFormatting sqref="AX2">
    <cfRule type="colorScale" priority="137">
      <colorScale>
        <cfvo type="num" val="0"/>
        <cfvo type="num" val="8"/>
        <cfvo type="num" val="13"/>
        <color theme="9" tint="0.39997558519241921"/>
        <color rgb="FFFFEB84"/>
        <color rgb="FFFFCCCC"/>
      </colorScale>
    </cfRule>
  </conditionalFormatting>
  <conditionalFormatting sqref="N4">
    <cfRule type="cellIs" dxfId="2868" priority="130" operator="equal">
      <formula>1</formula>
    </cfRule>
    <cfRule type="cellIs" dxfId="2867" priority="131" operator="notEqual">
      <formula>1</formula>
    </cfRule>
  </conditionalFormatting>
  <conditionalFormatting sqref="L2:M2 O2:AE2 AG2:AT2 AY2:BA2">
    <cfRule type="colorScale" priority="129">
      <colorScale>
        <cfvo type="num" val="0"/>
        <cfvo type="num" val="50"/>
        <cfvo type="num" val="100"/>
        <color rgb="FFFFCCCC"/>
        <color rgb="FFFFEB84"/>
        <color theme="9" tint="0.39997558519241921"/>
      </colorScale>
    </cfRule>
  </conditionalFormatting>
  <conditionalFormatting sqref="BM2">
    <cfRule type="colorScale" priority="128">
      <colorScale>
        <cfvo type="num" val="0"/>
        <cfvo type="num" val="50"/>
        <cfvo type="num" val="100"/>
        <color rgb="FFFFCCCC"/>
        <color rgb="FFFFEB84"/>
        <color theme="9" tint="0.39997558519241921"/>
      </colorScale>
    </cfRule>
  </conditionalFormatting>
  <conditionalFormatting sqref="BG4:BG40 BG45:BG66">
    <cfRule type="cellIs" dxfId="2866" priority="126" operator="greaterThanOrEqual">
      <formula>208</formula>
    </cfRule>
    <cfRule type="cellIs" dxfId="2865" priority="127" operator="lessThan">
      <formula>208</formula>
    </cfRule>
  </conditionalFormatting>
  <conditionalFormatting sqref="BG2">
    <cfRule type="cellIs" dxfId="2864" priority="124" operator="greaterThanOrEqual">
      <formula>208</formula>
    </cfRule>
    <cfRule type="cellIs" dxfId="2863" priority="125" operator="lessThan">
      <formula>208</formula>
    </cfRule>
  </conditionalFormatting>
  <conditionalFormatting sqref="BB2 BB4:BF40 BB45:BF66">
    <cfRule type="cellIs" dxfId="2862" priority="121" operator="greaterThanOrEqual">
      <formula>9</formula>
    </cfRule>
    <cfRule type="cellIs" dxfId="2861" priority="122" operator="between">
      <formula>7</formula>
      <formula>9</formula>
    </cfRule>
    <cfRule type="cellIs" dxfId="2860" priority="123" operator="lessThan">
      <formula>7</formula>
    </cfRule>
  </conditionalFormatting>
  <conditionalFormatting sqref="BC4">
    <cfRule type="colorScale" priority="120">
      <colorScale>
        <cfvo type="num" val="0"/>
        <cfvo type="percentile" val="8"/>
        <cfvo type="num" val="15"/>
        <color theme="9" tint="0.39997558519241921"/>
        <color rgb="FFFFEB84"/>
        <color rgb="FFFFCCCC"/>
      </colorScale>
    </cfRule>
  </conditionalFormatting>
  <conditionalFormatting sqref="BD4">
    <cfRule type="colorScale" priority="119">
      <colorScale>
        <cfvo type="num" val="0"/>
        <cfvo type="percentile" val="8"/>
        <cfvo type="num" val="15"/>
        <color theme="9" tint="0.39997558519241921"/>
        <color rgb="FFFFEB84"/>
        <color rgb="FFFFCCCC"/>
      </colorScale>
    </cfRule>
  </conditionalFormatting>
  <conditionalFormatting sqref="BE4">
    <cfRule type="colorScale" priority="118">
      <colorScale>
        <cfvo type="num" val="0"/>
        <cfvo type="percentile" val="8"/>
        <cfvo type="num" val="15"/>
        <color theme="9" tint="0.39997558519241921"/>
        <color rgb="FFFFEB84"/>
        <color rgb="FFFFCCCC"/>
      </colorScale>
    </cfRule>
  </conditionalFormatting>
  <conditionalFormatting sqref="BF4">
    <cfRule type="colorScale" priority="117">
      <colorScale>
        <cfvo type="num" val="0"/>
        <cfvo type="percentile" val="8"/>
        <cfvo type="num" val="15"/>
        <color theme="9" tint="0.39997558519241921"/>
        <color rgb="FFFFEB84"/>
        <color rgb="FFFFCCCC"/>
      </colorScale>
    </cfRule>
  </conditionalFormatting>
  <conditionalFormatting sqref="BC2:BF2">
    <cfRule type="cellIs" dxfId="2859" priority="114" operator="greaterThanOrEqual">
      <formula>9</formula>
    </cfRule>
    <cfRule type="cellIs" dxfId="2858" priority="115" operator="between">
      <formula>7</formula>
      <formula>9</formula>
    </cfRule>
    <cfRule type="cellIs" dxfId="2857" priority="116" operator="lessThan">
      <formula>7</formula>
    </cfRule>
  </conditionalFormatting>
  <conditionalFormatting sqref="BC5:BF5">
    <cfRule type="cellIs" dxfId="2856" priority="111" operator="greaterThanOrEqual">
      <formula>9</formula>
    </cfRule>
    <cfRule type="cellIs" dxfId="2855" priority="112" operator="between">
      <formula>7</formula>
      <formula>9</formula>
    </cfRule>
    <cfRule type="cellIs" dxfId="2854" priority="113" operator="lessThan">
      <formula>7</formula>
    </cfRule>
  </conditionalFormatting>
  <conditionalFormatting sqref="AG46:AI66 D4:E4 AZ66 AF5:AI40 AF45:AI45 O4:U4 AY4 W4:AM4 W45:AD66 W5:AD40 AK22:AT40 AK45:AT66 BA4 AK5:AM21 AO4:AT21 Q5:R66 T45:U66 T5:U40">
    <cfRule type="cellIs" dxfId="2853" priority="110" operator="equal">
      <formula>0</formula>
    </cfRule>
  </conditionalFormatting>
  <conditionalFormatting sqref="D4:E4 AG4:AM4 AG45:AI66 AZ66 O4:U4 AY4 W4:AE4 W45:AD66 W5:AD40 AK45:AT66 AG5:AI40 AK22:AT40 BA4 AK5:AM21 AO4:AT21 Q5:R66 T45:U66 T5:U40">
    <cfRule type="cellIs" dxfId="2852" priority="109" operator="equal">
      <formula>1</formula>
    </cfRule>
  </conditionalFormatting>
  <conditionalFormatting sqref="AF46:AF66">
    <cfRule type="cellIs" dxfId="2851" priority="108" operator="equal">
      <formula>0</formula>
    </cfRule>
  </conditionalFormatting>
  <conditionalFormatting sqref="N2">
    <cfRule type="colorScale" priority="107">
      <colorScale>
        <cfvo type="num" val="0"/>
        <cfvo type="num" val="0.5"/>
        <cfvo type="num" val="1"/>
        <color rgb="FFFFCCCC"/>
        <color rgb="FFFFEB84"/>
        <color theme="9" tint="0.39997558519241921"/>
      </colorScale>
    </cfRule>
  </conditionalFormatting>
  <conditionalFormatting sqref="Z7:Z8">
    <cfRule type="cellIs" dxfId="2850" priority="106" operator="equal">
      <formula>0</formula>
    </cfRule>
  </conditionalFormatting>
  <conditionalFormatting sqref="Z7:Z8">
    <cfRule type="cellIs" dxfId="2849" priority="105" operator="equal">
      <formula>1</formula>
    </cfRule>
  </conditionalFormatting>
  <conditionalFormatting sqref="Z4:Z6">
    <cfRule type="cellIs" dxfId="2848" priority="104" operator="equal">
      <formula>0</formula>
    </cfRule>
  </conditionalFormatting>
  <conditionalFormatting sqref="Z4:Z6">
    <cfRule type="cellIs" dxfId="2847" priority="103" operator="equal">
      <formula>1</formula>
    </cfRule>
  </conditionalFormatting>
  <conditionalFormatting sqref="Z9:Z18">
    <cfRule type="cellIs" dxfId="2846" priority="102" operator="equal">
      <formula>0</formula>
    </cfRule>
  </conditionalFormatting>
  <conditionalFormatting sqref="Z9:Z18">
    <cfRule type="cellIs" dxfId="2845" priority="101" operator="equal">
      <formula>1</formula>
    </cfRule>
  </conditionalFormatting>
  <conditionalFormatting sqref="Z19:Z21">
    <cfRule type="cellIs" dxfId="2844" priority="100" operator="equal">
      <formula>0</formula>
    </cfRule>
  </conditionalFormatting>
  <conditionalFormatting sqref="Z19:Z21">
    <cfRule type="cellIs" dxfId="2843" priority="99" operator="equal">
      <formula>1</formula>
    </cfRule>
  </conditionalFormatting>
  <conditionalFormatting sqref="F44:F45">
    <cfRule type="cellIs" dxfId="2842" priority="93" operator="greaterThanOrEqual">
      <formula>2</formula>
    </cfRule>
    <cfRule type="cellIs" dxfId="2841" priority="94" operator="equal">
      <formula>1</formula>
    </cfRule>
    <cfRule type="cellIs" dxfId="2840" priority="98" operator="equal">
      <formula>0</formula>
    </cfRule>
  </conditionalFormatting>
  <conditionalFormatting sqref="G44:G45">
    <cfRule type="cellIs" dxfId="2839" priority="90" operator="greaterThan">
      <formula>20</formula>
    </cfRule>
    <cfRule type="cellIs" dxfId="2838" priority="91" operator="between">
      <formula>16</formula>
      <formula>20</formula>
    </cfRule>
    <cfRule type="cellIs" dxfId="2837" priority="92" operator="between">
      <formula>5</formula>
      <formula>15</formula>
    </cfRule>
    <cfRule type="cellIs" dxfId="2836" priority="97" operator="lessThan">
      <formula>5</formula>
    </cfRule>
  </conditionalFormatting>
  <conditionalFormatting sqref="AU44:AU45">
    <cfRule type="colorScale" priority="96">
      <colorScale>
        <cfvo type="num" val="0"/>
        <cfvo type="num" val="65"/>
        <cfvo type="num" val="100"/>
        <color rgb="FFFFCCCC"/>
        <color rgb="FFFFEB84"/>
        <color theme="9" tint="0.39997558519241921"/>
      </colorScale>
    </cfRule>
  </conditionalFormatting>
  <conditionalFormatting sqref="AV44:AX45">
    <cfRule type="colorScale" priority="95">
      <colorScale>
        <cfvo type="num" val="0"/>
        <cfvo type="num" val="8"/>
        <cfvo type="num" val="15"/>
        <color theme="9" tint="0.39997558519241921"/>
        <color rgb="FFFFEB84"/>
        <color rgb="FFFFCCCC"/>
      </colorScale>
    </cfRule>
  </conditionalFormatting>
  <conditionalFormatting sqref="BG44:BG45">
    <cfRule type="cellIs" dxfId="2835" priority="88" operator="greaterThanOrEqual">
      <formula>208</formula>
    </cfRule>
    <cfRule type="cellIs" dxfId="2834" priority="89" operator="lessThan">
      <formula>208</formula>
    </cfRule>
  </conditionalFormatting>
  <conditionalFormatting sqref="BB44:BF45">
    <cfRule type="cellIs" dxfId="2833" priority="85" operator="greaterThanOrEqual">
      <formula>9</formula>
    </cfRule>
    <cfRule type="cellIs" dxfId="2832" priority="86" operator="between">
      <formula>7</formula>
      <formula>9</formula>
    </cfRule>
    <cfRule type="cellIs" dxfId="2831" priority="87" operator="lessThan">
      <formula>7</formula>
    </cfRule>
  </conditionalFormatting>
  <conditionalFormatting sqref="AG44:AI45 Q44:R45 W44:AD45 AK44:AT45 T44:U45">
    <cfRule type="cellIs" dxfId="2830" priority="84" operator="equal">
      <formula>0</formula>
    </cfRule>
  </conditionalFormatting>
  <conditionalFormatting sqref="AG44:AI45 Q44:R45 W44:AD45 AK44:AT45 T44:U45">
    <cfRule type="cellIs" dxfId="2829" priority="83" operator="equal">
      <formula>1</formula>
    </cfRule>
  </conditionalFormatting>
  <conditionalFormatting sqref="AF44:AF45">
    <cfRule type="cellIs" dxfId="2828" priority="82" operator="equal">
      <formula>0</formula>
    </cfRule>
  </conditionalFormatting>
  <conditionalFormatting sqref="F41">
    <cfRule type="cellIs" dxfId="2827" priority="76" operator="greaterThanOrEqual">
      <formula>2</formula>
    </cfRule>
    <cfRule type="cellIs" dxfId="2826" priority="77" operator="equal">
      <formula>1</formula>
    </cfRule>
    <cfRule type="cellIs" dxfId="2825" priority="81" operator="equal">
      <formula>0</formula>
    </cfRule>
  </conditionalFormatting>
  <conditionalFormatting sqref="G41">
    <cfRule type="cellIs" dxfId="2824" priority="73" operator="greaterThan">
      <formula>20</formula>
    </cfRule>
    <cfRule type="cellIs" dxfId="2823" priority="74" operator="between">
      <formula>16</formula>
      <formula>20</formula>
    </cfRule>
    <cfRule type="cellIs" dxfId="2822" priority="75" operator="between">
      <formula>5</formula>
      <formula>15</formula>
    </cfRule>
    <cfRule type="cellIs" dxfId="2821" priority="80" operator="lessThan">
      <formula>5</formula>
    </cfRule>
  </conditionalFormatting>
  <conditionalFormatting sqref="AU41">
    <cfRule type="colorScale" priority="79">
      <colorScale>
        <cfvo type="num" val="0"/>
        <cfvo type="num" val="65"/>
        <cfvo type="num" val="100"/>
        <color rgb="FFFFCCCC"/>
        <color rgb="FFFFEB84"/>
        <color theme="9" tint="0.39997558519241921"/>
      </colorScale>
    </cfRule>
  </conditionalFormatting>
  <conditionalFormatting sqref="AV41:AX41">
    <cfRule type="colorScale" priority="78">
      <colorScale>
        <cfvo type="num" val="0"/>
        <cfvo type="num" val="8"/>
        <cfvo type="num" val="15"/>
        <color theme="9" tint="0.39997558519241921"/>
        <color rgb="FFFFEB84"/>
        <color rgb="FFFFCCCC"/>
      </colorScale>
    </cfRule>
  </conditionalFormatting>
  <conditionalFormatting sqref="BG41">
    <cfRule type="cellIs" dxfId="2820" priority="71" operator="greaterThanOrEqual">
      <formula>208</formula>
    </cfRule>
    <cfRule type="cellIs" dxfId="2819" priority="72" operator="lessThan">
      <formula>208</formula>
    </cfRule>
  </conditionalFormatting>
  <conditionalFormatting sqref="BB41:BF41">
    <cfRule type="cellIs" dxfId="2818" priority="68" operator="greaterThanOrEqual">
      <formula>9</formula>
    </cfRule>
    <cfRule type="cellIs" dxfId="2817" priority="69" operator="between">
      <formula>7</formula>
      <formula>9</formula>
    </cfRule>
    <cfRule type="cellIs" dxfId="2816" priority="70" operator="lessThan">
      <formula>7</formula>
    </cfRule>
  </conditionalFormatting>
  <conditionalFormatting sqref="AG41:AI41 Q41:R41 W41:AD41 AK41:AT41 T41:U41">
    <cfRule type="cellIs" dxfId="2815" priority="67" operator="equal">
      <formula>0</formula>
    </cfRule>
  </conditionalFormatting>
  <conditionalFormatting sqref="AG41:AI41 Q41:R41 W41:AD41 AK41:AT41 T41:U41">
    <cfRule type="cellIs" dxfId="2814" priority="66" operator="equal">
      <formula>1</formula>
    </cfRule>
  </conditionalFormatting>
  <conditionalFormatting sqref="AF41">
    <cfRule type="cellIs" dxfId="2813" priority="65" operator="equal">
      <formula>0</formula>
    </cfRule>
  </conditionalFormatting>
  <conditionalFormatting sqref="F42">
    <cfRule type="cellIs" dxfId="2812" priority="59" operator="greaterThanOrEqual">
      <formula>2</formula>
    </cfRule>
    <cfRule type="cellIs" dxfId="2811" priority="60" operator="equal">
      <formula>1</formula>
    </cfRule>
    <cfRule type="cellIs" dxfId="2810" priority="64" operator="equal">
      <formula>0</formula>
    </cfRule>
  </conditionalFormatting>
  <conditionalFormatting sqref="G42">
    <cfRule type="cellIs" dxfId="2809" priority="56" operator="greaterThan">
      <formula>20</formula>
    </cfRule>
    <cfRule type="cellIs" dxfId="2808" priority="57" operator="between">
      <formula>16</formula>
      <formula>20</formula>
    </cfRule>
    <cfRule type="cellIs" dxfId="2807" priority="58" operator="between">
      <formula>5</formula>
      <formula>15</formula>
    </cfRule>
    <cfRule type="cellIs" dxfId="2806" priority="63" operator="lessThan">
      <formula>5</formula>
    </cfRule>
  </conditionalFormatting>
  <conditionalFormatting sqref="AU42">
    <cfRule type="colorScale" priority="62">
      <colorScale>
        <cfvo type="num" val="0"/>
        <cfvo type="num" val="65"/>
        <cfvo type="num" val="100"/>
        <color rgb="FFFFCCCC"/>
        <color rgb="FFFFEB84"/>
        <color theme="9" tint="0.39997558519241921"/>
      </colorScale>
    </cfRule>
  </conditionalFormatting>
  <conditionalFormatting sqref="AV42:AX42">
    <cfRule type="colorScale" priority="61">
      <colorScale>
        <cfvo type="num" val="0"/>
        <cfvo type="num" val="8"/>
        <cfvo type="num" val="15"/>
        <color theme="9" tint="0.39997558519241921"/>
        <color rgb="FFFFEB84"/>
        <color rgb="FFFFCCCC"/>
      </colorScale>
    </cfRule>
  </conditionalFormatting>
  <conditionalFormatting sqref="BG42">
    <cfRule type="cellIs" dxfId="2805" priority="54" operator="greaterThanOrEqual">
      <formula>208</formula>
    </cfRule>
    <cfRule type="cellIs" dxfId="2804" priority="55" operator="lessThan">
      <formula>208</formula>
    </cfRule>
  </conditionalFormatting>
  <conditionalFormatting sqref="BB42:BF42">
    <cfRule type="cellIs" dxfId="2803" priority="51" operator="greaterThanOrEqual">
      <formula>9</formula>
    </cfRule>
    <cfRule type="cellIs" dxfId="2802" priority="52" operator="between">
      <formula>7</formula>
      <formula>9</formula>
    </cfRule>
    <cfRule type="cellIs" dxfId="2801" priority="53" operator="lessThan">
      <formula>7</formula>
    </cfRule>
  </conditionalFormatting>
  <conditionalFormatting sqref="AG42:AI42 Q42:R42 W42:AD42 AK42:AT42 T42:U42">
    <cfRule type="cellIs" dxfId="2800" priority="50" operator="equal">
      <formula>0</formula>
    </cfRule>
  </conditionalFormatting>
  <conditionalFormatting sqref="AG42:AI42 Q42:R42 W42:AD42 AK42:AT42 T42:U42">
    <cfRule type="cellIs" dxfId="2799" priority="49" operator="equal">
      <formula>1</formula>
    </cfRule>
  </conditionalFormatting>
  <conditionalFormatting sqref="AF42">
    <cfRule type="cellIs" dxfId="2798" priority="48" operator="equal">
      <formula>0</formula>
    </cfRule>
  </conditionalFormatting>
  <conditionalFormatting sqref="F43">
    <cfRule type="cellIs" dxfId="2797" priority="42" operator="greaterThanOrEqual">
      <formula>2</formula>
    </cfRule>
    <cfRule type="cellIs" dxfId="2796" priority="43" operator="equal">
      <formula>1</formula>
    </cfRule>
    <cfRule type="cellIs" dxfId="2795" priority="47" operator="equal">
      <formula>0</formula>
    </cfRule>
  </conditionalFormatting>
  <conditionalFormatting sqref="G43">
    <cfRule type="cellIs" dxfId="2794" priority="39" operator="greaterThan">
      <formula>20</formula>
    </cfRule>
    <cfRule type="cellIs" dxfId="2793" priority="40" operator="between">
      <formula>16</formula>
      <formula>20</formula>
    </cfRule>
    <cfRule type="cellIs" dxfId="2792" priority="41" operator="between">
      <formula>5</formula>
      <formula>15</formula>
    </cfRule>
    <cfRule type="cellIs" dxfId="2791" priority="46" operator="lessThan">
      <formula>5</formula>
    </cfRule>
  </conditionalFormatting>
  <conditionalFormatting sqref="AU43">
    <cfRule type="colorScale" priority="45">
      <colorScale>
        <cfvo type="num" val="0"/>
        <cfvo type="num" val="65"/>
        <cfvo type="num" val="100"/>
        <color rgb="FFFFCCCC"/>
        <color rgb="FFFFEB84"/>
        <color theme="9" tint="0.39997558519241921"/>
      </colorScale>
    </cfRule>
  </conditionalFormatting>
  <conditionalFormatting sqref="AV43:AX43">
    <cfRule type="colorScale" priority="44">
      <colorScale>
        <cfvo type="num" val="0"/>
        <cfvo type="num" val="8"/>
        <cfvo type="num" val="15"/>
        <color theme="9" tint="0.39997558519241921"/>
        <color rgb="FFFFEB84"/>
        <color rgb="FFFFCCCC"/>
      </colorScale>
    </cfRule>
  </conditionalFormatting>
  <conditionalFormatting sqref="BG43">
    <cfRule type="cellIs" dxfId="2790" priority="37" operator="greaterThanOrEqual">
      <formula>208</formula>
    </cfRule>
    <cfRule type="cellIs" dxfId="2789" priority="38" operator="lessThan">
      <formula>208</formula>
    </cfRule>
  </conditionalFormatting>
  <conditionalFormatting sqref="BB43:BF43">
    <cfRule type="cellIs" dxfId="2788" priority="34" operator="greaterThanOrEqual">
      <formula>9</formula>
    </cfRule>
    <cfRule type="cellIs" dxfId="2787" priority="35" operator="between">
      <formula>7</formula>
      <formula>9</formula>
    </cfRule>
    <cfRule type="cellIs" dxfId="2786" priority="36" operator="lessThan">
      <formula>7</formula>
    </cfRule>
  </conditionalFormatting>
  <conditionalFormatting sqref="AG43:AI43 Q43:R43 W43:AD43 AK43:AT43 T43:U43">
    <cfRule type="cellIs" dxfId="2785" priority="33" operator="equal">
      <formula>0</formula>
    </cfRule>
  </conditionalFormatting>
  <conditionalFormatting sqref="AG43:AI43 Q43:R43 W43:AD43 AK43:AT43 T43:U43">
    <cfRule type="cellIs" dxfId="2784" priority="32" operator="equal">
      <formula>1</formula>
    </cfRule>
  </conditionalFormatting>
  <conditionalFormatting sqref="AF43">
    <cfRule type="cellIs" dxfId="2783" priority="31" operator="equal">
      <formula>0</formula>
    </cfRule>
  </conditionalFormatting>
  <conditionalFormatting sqref="P5:P66">
    <cfRule type="cellIs" dxfId="2782" priority="30" operator="equal">
      <formula>0</formula>
    </cfRule>
  </conditionalFormatting>
  <conditionalFormatting sqref="P5:P66">
    <cfRule type="cellIs" dxfId="2781" priority="29" operator="equal">
      <formula>1</formula>
    </cfRule>
  </conditionalFormatting>
  <conditionalFormatting sqref="D5:E66">
    <cfRule type="cellIs" dxfId="2780" priority="28" operator="equal">
      <formula>0</formula>
    </cfRule>
  </conditionalFormatting>
  <conditionalFormatting sqref="D5:E66">
    <cfRule type="cellIs" dxfId="2779" priority="27" operator="equal">
      <formula>1</formula>
    </cfRule>
  </conditionalFormatting>
  <conditionalFormatting sqref="V5:V66">
    <cfRule type="cellIs" dxfId="2778" priority="17" operator="equal">
      <formula>1</formula>
    </cfRule>
  </conditionalFormatting>
  <conditionalFormatting sqref="Z7">
    <cfRule type="cellIs" dxfId="2777" priority="26" operator="equal">
      <formula>0</formula>
    </cfRule>
  </conditionalFormatting>
  <conditionalFormatting sqref="Z7">
    <cfRule type="cellIs" dxfId="2776" priority="25" operator="equal">
      <formula>1</formula>
    </cfRule>
  </conditionalFormatting>
  <conditionalFormatting sqref="AE5:AE66">
    <cfRule type="cellIs" dxfId="2775" priority="24" operator="equal">
      <formula>0</formula>
    </cfRule>
  </conditionalFormatting>
  <conditionalFormatting sqref="AE5:AE66">
    <cfRule type="cellIs" dxfId="2774" priority="23" operator="equal">
      <formula>1</formula>
    </cfRule>
  </conditionalFormatting>
  <conditionalFormatting sqref="BA5:BA66">
    <cfRule type="cellIs" dxfId="2773" priority="22" operator="equal">
      <formula>0</formula>
    </cfRule>
  </conditionalFormatting>
  <conditionalFormatting sqref="BA5:BA66">
    <cfRule type="cellIs" dxfId="2772" priority="21" operator="equal">
      <formula>1</formula>
    </cfRule>
  </conditionalFormatting>
  <conditionalFormatting sqref="V4">
    <cfRule type="cellIs" dxfId="2771" priority="20" operator="equal">
      <formula>0</formula>
    </cfRule>
  </conditionalFormatting>
  <conditionalFormatting sqref="V4">
    <cfRule type="cellIs" dxfId="2770" priority="19" operator="equal">
      <formula>1</formula>
    </cfRule>
  </conditionalFormatting>
  <conditionalFormatting sqref="V5:V66">
    <cfRule type="cellIs" dxfId="2769" priority="18" operator="equal">
      <formula>0</formula>
    </cfRule>
  </conditionalFormatting>
  <conditionalFormatting sqref="Z8">
    <cfRule type="cellIs" dxfId="2768" priority="16" operator="equal">
      <formula>0</formula>
    </cfRule>
  </conditionalFormatting>
  <conditionalFormatting sqref="Z8">
    <cfRule type="cellIs" dxfId="2767" priority="15" operator="equal">
      <formula>1</formula>
    </cfRule>
  </conditionalFormatting>
  <conditionalFormatting sqref="AJ5:AJ66">
    <cfRule type="cellIs" dxfId="2766" priority="14" operator="equal">
      <formula>0</formula>
    </cfRule>
  </conditionalFormatting>
  <conditionalFormatting sqref="AJ5:AJ66">
    <cfRule type="cellIs" dxfId="2765" priority="13" operator="equal">
      <formula>1</formula>
    </cfRule>
  </conditionalFormatting>
  <conditionalFormatting sqref="AZ4:AZ65">
    <cfRule type="cellIs" dxfId="2764" priority="12" operator="equal">
      <formula>0</formula>
    </cfRule>
  </conditionalFormatting>
  <conditionalFormatting sqref="AZ4:AZ65">
    <cfRule type="cellIs" dxfId="2763" priority="11" operator="equal">
      <formula>1</formula>
    </cfRule>
  </conditionalFormatting>
  <conditionalFormatting sqref="AN4:AN21">
    <cfRule type="cellIs" dxfId="2762" priority="10" operator="equal">
      <formula>0</formula>
    </cfRule>
  </conditionalFormatting>
  <conditionalFormatting sqref="AN4:AN21">
    <cfRule type="cellIs" dxfId="2761" priority="9" operator="equal">
      <formula>1</formula>
    </cfRule>
  </conditionalFormatting>
  <conditionalFormatting sqref="AY5:AY66">
    <cfRule type="cellIs" dxfId="2760" priority="8" operator="equal">
      <formula>0</formula>
    </cfRule>
  </conditionalFormatting>
  <conditionalFormatting sqref="AY5:AY66">
    <cfRule type="cellIs" dxfId="2759" priority="7" operator="equal">
      <formula>1</formula>
    </cfRule>
  </conditionalFormatting>
  <conditionalFormatting sqref="N5:N66">
    <cfRule type="cellIs" dxfId="2758" priority="5" operator="equal">
      <formula>1</formula>
    </cfRule>
    <cfRule type="cellIs" dxfId="2757" priority="6" operator="notEqual">
      <formula>1</formula>
    </cfRule>
  </conditionalFormatting>
  <conditionalFormatting sqref="O5:O66">
    <cfRule type="cellIs" dxfId="2756" priority="4" operator="equal">
      <formula>0</formula>
    </cfRule>
  </conditionalFormatting>
  <conditionalFormatting sqref="O5:O66">
    <cfRule type="cellIs" dxfId="2755" priority="3" operator="equal">
      <formula>1</formula>
    </cfRule>
  </conditionalFormatting>
  <conditionalFormatting sqref="S5:S66">
    <cfRule type="cellIs" dxfId="2754" priority="2" operator="equal">
      <formula>0</formula>
    </cfRule>
  </conditionalFormatting>
  <conditionalFormatting sqref="S5:S66">
    <cfRule type="cellIs" dxfId="2753" priority="1" operator="equal">
      <formula>1</formula>
    </cfRule>
  </conditionalFormatting>
  <dataValidations count="2">
    <dataValidation type="whole" allowBlank="1" showInputMessage="1" showErrorMessage="1" sqref="AG4:AT66 D4:E66 Y4:AE66 AY4:BA66 O4:V66" xr:uid="{A71B2E36-3590-404E-995C-F9E29307DF10}">
      <formula1>0</formula1>
      <formula2>1</formula2>
    </dataValidation>
    <dataValidation type="time" operator="greaterThanOrEqual" allowBlank="1" showInputMessage="1" showErrorMessage="1" sqref="BH2 BH4:BH66" xr:uid="{939D013D-29C5-644D-BE8F-8089153FDB9B}">
      <formula1>0</formula1>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93488-626B-8B4B-AEAD-608965A9065A}">
  <sheetPr>
    <pageSetUpPr fitToPage="1"/>
  </sheetPr>
  <dimension ref="A1:BO70"/>
  <sheetViews>
    <sheetView topLeftCell="A63" zoomScale="120" zoomScaleNormal="120" workbookViewId="0">
      <pane xSplit="2" topLeftCell="R1" activePane="topRight" state="frozen"/>
      <selection activeCell="BB4" sqref="BB4"/>
      <selection pane="topRight" activeCell="B63" sqref="B1:B1048576"/>
    </sheetView>
  </sheetViews>
  <sheetFormatPr baseColWidth="10" defaultColWidth="9.1640625" defaultRowHeight="15" x14ac:dyDescent="0.2"/>
  <cols>
    <col min="1" max="1" width="5.5" style="54" customWidth="1"/>
    <col min="2" max="2" width="34.1640625" style="240" customWidth="1"/>
    <col min="3" max="3" width="18.1640625" style="3" bestFit="1" customWidth="1"/>
    <col min="4" max="4" width="3.6640625" style="54" bestFit="1" customWidth="1"/>
    <col min="5" max="5" width="5.5" style="54" bestFit="1" customWidth="1"/>
    <col min="6" max="6" width="3.6640625" style="54" bestFit="1" customWidth="1"/>
    <col min="7" max="7" width="6.33203125" style="54" bestFit="1" customWidth="1"/>
    <col min="8" max="8" width="5.5" style="54" bestFit="1" customWidth="1"/>
    <col min="9" max="9" width="6.6640625" style="54" customWidth="1"/>
    <col min="10" max="10" width="6.83203125" style="54" bestFit="1" customWidth="1"/>
    <col min="11" max="11" width="3.6640625" style="54" customWidth="1"/>
    <col min="12" max="12" width="5.5" style="54" bestFit="1" customWidth="1"/>
    <col min="13" max="13" width="5.5" style="54" customWidth="1"/>
    <col min="14" max="18" width="3.6640625" style="54" bestFit="1" customWidth="1"/>
    <col min="19" max="19" width="5.5" style="54" bestFit="1" customWidth="1"/>
    <col min="20" max="21" width="3.6640625" style="54" bestFit="1" customWidth="1"/>
    <col min="22" max="22" width="5.1640625" style="54" customWidth="1"/>
    <col min="23" max="23" width="3.6640625" style="54" bestFit="1" customWidth="1"/>
    <col min="24" max="24" width="5.5" style="54" bestFit="1" customWidth="1"/>
    <col min="25" max="27" width="3.6640625" style="54" bestFit="1" customWidth="1"/>
    <col min="28" max="31" width="5.5" style="54" bestFit="1" customWidth="1"/>
    <col min="32" max="37" width="3.6640625" style="54" bestFit="1" customWidth="1"/>
    <col min="38" max="38" width="5.5" style="54" bestFit="1" customWidth="1"/>
    <col min="39" max="41" width="3.6640625" style="54" customWidth="1"/>
    <col min="42" max="43" width="5.5" style="54" bestFit="1" customWidth="1"/>
    <col min="44" max="48" width="3.6640625" style="54" customWidth="1"/>
    <col min="49" max="49" width="4.5" style="54" customWidth="1"/>
    <col min="50" max="51" width="3.6640625" style="54" customWidth="1"/>
    <col min="52" max="53" width="4.33203125" style="54" bestFit="1" customWidth="1"/>
    <col min="54" max="55" width="3.6640625" style="54" bestFit="1" customWidth="1"/>
    <col min="56" max="57" width="3.6640625" style="54" customWidth="1"/>
    <col min="58" max="58" width="3.6640625" style="54" bestFit="1" customWidth="1"/>
    <col min="59" max="59" width="7.6640625" style="54" customWidth="1"/>
    <col min="60" max="60" width="9.33203125" style="54" bestFit="1" customWidth="1"/>
    <col min="61" max="61" width="8.6640625" style="54" bestFit="1" customWidth="1"/>
    <col min="62" max="65" width="3.6640625" style="54" customWidth="1"/>
    <col min="66" max="66" width="3.6640625" style="54" bestFit="1" customWidth="1"/>
    <col min="67" max="16384" width="9.1640625" style="54"/>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9" customFormat="1" x14ac:dyDescent="0.2">
      <c r="B2" s="13" t="s">
        <v>103</v>
      </c>
      <c r="C2" s="9">
        <f>COUNTA(A6:A70)</f>
        <v>65</v>
      </c>
      <c r="D2" s="9">
        <f>SUM(F6:F70)</f>
        <v>87</v>
      </c>
      <c r="E2" s="9">
        <f>SUM(G6:G70)</f>
        <v>1334</v>
      </c>
      <c r="F2" s="9">
        <f>IF(D2=0,0,E2/D2)</f>
        <v>15.333333333333334</v>
      </c>
      <c r="G2" s="9">
        <f>SUM(I6:I70)</f>
        <v>7831</v>
      </c>
      <c r="H2" s="9">
        <f>SUM(J6:J70)</f>
        <v>2218</v>
      </c>
      <c r="I2" s="9">
        <f>IF(E2=0,0,H2/E2)</f>
        <v>1.6626686656671663</v>
      </c>
      <c r="J2" s="9">
        <f>SUM(L6:L70)</f>
        <v>6659</v>
      </c>
      <c r="K2" s="9">
        <f>IF(E2=0,0,J2/E2)</f>
        <v>4.9917541229385307</v>
      </c>
      <c r="L2" s="9">
        <f>IF($C$2=0,0,COUNTIF(D6:D70,1)/$C$2*100)</f>
        <v>100</v>
      </c>
      <c r="M2" s="9">
        <f>IF($C$2=0,0,COUNTIF(E6:E70,1)/$C$2*100)</f>
        <v>100</v>
      </c>
      <c r="N2" s="16">
        <f>IF($C$2=0,0,SUM(N6:N70)/$C$2*100)</f>
        <v>63.076923076923073</v>
      </c>
      <c r="O2" s="9">
        <f t="shared" ref="O2:U2" si="0">IF($C$2=0,0,COUNTIF(O6:O70,1)/$C$2*100)</f>
        <v>100</v>
      </c>
      <c r="P2" s="9">
        <f t="shared" si="0"/>
        <v>63.076923076923073</v>
      </c>
      <c r="Q2" s="9">
        <f t="shared" si="0"/>
        <v>81.538461538461533</v>
      </c>
      <c r="R2" s="9">
        <f t="shared" si="0"/>
        <v>100</v>
      </c>
      <c r="S2" s="9">
        <f t="shared" si="0"/>
        <v>100</v>
      </c>
      <c r="T2" s="9">
        <f t="shared" si="0"/>
        <v>81.538461538461533</v>
      </c>
      <c r="U2" s="9">
        <f t="shared" si="0"/>
        <v>100</v>
      </c>
      <c r="V2" s="9">
        <f>IF(COUNTIF(U6:U70,0)=0,100,(COUNTIFS(V6:V70,1,U6:U70,0)/COUNTIF(U6:U70,0))*100)</f>
        <v>100</v>
      </c>
      <c r="W2" s="9">
        <f t="shared" ref="W2:AE2" si="1">IF($C$2=0,0,COUNTIF(W6:W70,1)/$C$2*100)</f>
        <v>52.307692307692314</v>
      </c>
      <c r="X2" s="9">
        <f t="shared" si="1"/>
        <v>100</v>
      </c>
      <c r="Y2" s="9">
        <f t="shared" si="1"/>
        <v>61.53846153846154</v>
      </c>
      <c r="Z2" s="9">
        <f t="shared" si="1"/>
        <v>100</v>
      </c>
      <c r="AA2" s="9">
        <f t="shared" si="1"/>
        <v>96.92307692307692</v>
      </c>
      <c r="AB2" s="9">
        <f t="shared" si="1"/>
        <v>100</v>
      </c>
      <c r="AC2" s="9">
        <f t="shared" si="1"/>
        <v>100</v>
      </c>
      <c r="AD2" s="9">
        <f t="shared" si="1"/>
        <v>92.307692307692307</v>
      </c>
      <c r="AE2" s="9">
        <f t="shared" si="1"/>
        <v>100</v>
      </c>
      <c r="AF2" s="9">
        <f>SUM(AF6:AF70)</f>
        <v>210</v>
      </c>
      <c r="AG2" s="9">
        <f t="shared" ref="AG2:AT2" si="2">IF($C$2=0,0,COUNTIF(AG6:AG70,1)/$C$2*100)</f>
        <v>90.769230769230774</v>
      </c>
      <c r="AH2" s="9">
        <f t="shared" si="2"/>
        <v>89.230769230769241</v>
      </c>
      <c r="AI2" s="9">
        <f t="shared" si="2"/>
        <v>58.461538461538467</v>
      </c>
      <c r="AJ2" s="9">
        <f t="shared" si="2"/>
        <v>98.461538461538467</v>
      </c>
      <c r="AK2" s="9">
        <f t="shared" si="2"/>
        <v>81.538461538461533</v>
      </c>
      <c r="AL2" s="9">
        <f t="shared" si="2"/>
        <v>95.384615384615387</v>
      </c>
      <c r="AM2" s="9">
        <f t="shared" si="2"/>
        <v>90.769230769230774</v>
      </c>
      <c r="AN2" s="9">
        <f t="shared" si="2"/>
        <v>100</v>
      </c>
      <c r="AO2" s="9">
        <f t="shared" si="2"/>
        <v>89.230769230769241</v>
      </c>
      <c r="AP2" s="9">
        <f t="shared" si="2"/>
        <v>100</v>
      </c>
      <c r="AQ2" s="9">
        <f t="shared" si="2"/>
        <v>100</v>
      </c>
      <c r="AR2" s="9">
        <f t="shared" si="2"/>
        <v>100</v>
      </c>
      <c r="AS2" s="9">
        <f t="shared" si="2"/>
        <v>89.230769230769241</v>
      </c>
      <c r="AT2" s="9">
        <f t="shared" si="2"/>
        <v>100</v>
      </c>
      <c r="AU2" s="54">
        <f>IF(E2=0,0,(206.835-(84.6*(I2))-(1.015*(F2))))</f>
        <v>50.609897551224407</v>
      </c>
      <c r="AV2" s="54">
        <f>IF(E2=0,0,(0.39*F2)+(11.8*I2)-15.59)</f>
        <v>10.009490254872563</v>
      </c>
      <c r="AW2" s="54">
        <f>IF(E2=0,0,((0.0588*K2*100)-(0.296*(D2/E2)*100)-15.8))</f>
        <v>11.621079460269861</v>
      </c>
      <c r="AX2" s="54">
        <f>IF(G2=0,0,(4.71*K2)+(0.5*F2)-21.43)</f>
        <v>9.7478285857071469</v>
      </c>
      <c r="AY2" s="9">
        <f>IF($C$2=0,0,COUNTIF(AY6:AY70,1)/$C$2*100)</f>
        <v>52.307692307692314</v>
      </c>
      <c r="AZ2" s="9">
        <f>IF($C$2=0,0,COUNTIF(AZ6:AZ70,1)/$C$2*100)</f>
        <v>100</v>
      </c>
      <c r="BA2" s="9">
        <f>IF($C$2=0,0,COUNTIF(BA6:BA70,1)/$C$2*100)</f>
        <v>100</v>
      </c>
      <c r="BG2" s="54">
        <f>IF(E2=0,0,AF2/E2*1000)</f>
        <v>157.42128935532236</v>
      </c>
      <c r="BH2" s="11">
        <f>E2/200/24/60</f>
        <v>4.6319444444444437E-3</v>
      </c>
      <c r="BI2" s="11">
        <f>IF($C$2=0,0,BH2/$C$2)</f>
        <v>7.1260683760683753E-5</v>
      </c>
      <c r="BJ2" s="9">
        <f>IF($C$2=0,0,D2/$C$2)</f>
        <v>1.3384615384615384</v>
      </c>
      <c r="BK2" s="9">
        <f>IF($C$2=0,0,E2/$C$2)</f>
        <v>20.523076923076925</v>
      </c>
      <c r="BL2" s="9">
        <f>IF($C$2=0,0,AF2/$C$2)</f>
        <v>3.2307692307692308</v>
      </c>
      <c r="BM2" s="9">
        <f>(0.5*W2)+(0.5*X2)</f>
        <v>76.15384615384616</v>
      </c>
      <c r="BN2" s="9">
        <f>IF(C2=0,0,J2/G2*100)</f>
        <v>85.033839867194487</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64" x14ac:dyDescent="0.2">
      <c r="A4" s="54" t="s">
        <v>157</v>
      </c>
      <c r="B4" s="19" t="s">
        <v>315</v>
      </c>
      <c r="C4" s="3" t="s">
        <v>192</v>
      </c>
      <c r="D4" s="54">
        <v>1</v>
      </c>
      <c r="E4" s="54">
        <v>1</v>
      </c>
      <c r="F4" s="54">
        <f>IF(B4="",0,(LEN(B4)-LEN(SUBSTITUTE(B4,". ","."))+1))</f>
        <v>2</v>
      </c>
      <c r="G4" s="54">
        <f>IF(B4="",0,LEN(B4)-LEN(SUBSTITUTE(B4," ",""))+1)</f>
        <v>20</v>
      </c>
      <c r="H4" s="54">
        <f>IF(F4=0,0,G4/F4)</f>
        <v>10</v>
      </c>
      <c r="I4" s="54">
        <f>LEN(B4)</f>
        <v>138</v>
      </c>
      <c r="J4" s="54">
        <v>38</v>
      </c>
      <c r="K4" s="54">
        <f>IF(G4=0,0,J4/G4)</f>
        <v>1.9</v>
      </c>
      <c r="L4" s="54">
        <f>LEN(SUBSTITUTE(SUBSTITUTE(SUBSTITUTE(SUBSTITUTE(SUBSTITUTE(SUBSTITUTE(SUBSTITUTE(SUBSTITUTE(SUBSTITUTE(SUBSTITUTE(SUBSTITUTE(SUBSTITUTE(SUBSTITUTE(SUBSTITUTE(SUBSTITUTE(SUBSTITUTE(SUBSTITUTE(SUBSTITUTE(SUBSTITUTE(B4," ",""),".",""),",",""),"?",""),"!",""),";",""),"(",""),")",""),"[",""),"]",""),"-",""),"{",""),"}",""),"/",""),"+",""),"*",""),"_",""),"&amp;",""),"#",""))</f>
        <v>112</v>
      </c>
      <c r="M4" s="54">
        <f>IF(G4=0,0,L4/G4)</f>
        <v>5.6</v>
      </c>
      <c r="N4" s="54">
        <v>1</v>
      </c>
      <c r="O4" s="54">
        <v>1</v>
      </c>
      <c r="P4" s="54">
        <v>1</v>
      </c>
      <c r="Q4" s="54">
        <v>1</v>
      </c>
      <c r="R4" s="54">
        <v>1</v>
      </c>
      <c r="S4" s="54">
        <v>1</v>
      </c>
      <c r="T4" s="54">
        <f t="shared" ref="T4:T67" si="3">QUOTIENT((Q4+R4+S4),3)</f>
        <v>1</v>
      </c>
      <c r="U4" s="54">
        <v>1</v>
      </c>
      <c r="V4" s="54">
        <v>1</v>
      </c>
      <c r="W4" s="54">
        <f t="shared" ref="W4:W67" si="4">QUOTIENT((P4+T4),2)</f>
        <v>1</v>
      </c>
      <c r="X4" s="54">
        <f t="shared" ref="X4:X67" si="5">IF(U4=1,1,IF(V4=1,1,0))</f>
        <v>1</v>
      </c>
      <c r="Y4" s="54">
        <v>1</v>
      </c>
      <c r="Z4" s="54">
        <v>1</v>
      </c>
      <c r="AA4" s="54">
        <v>1</v>
      </c>
      <c r="AB4" s="54">
        <v>1</v>
      </c>
      <c r="AC4" s="54">
        <v>1</v>
      </c>
      <c r="AD4" s="54">
        <v>1</v>
      </c>
      <c r="AE4" s="54">
        <v>1</v>
      </c>
      <c r="AF4" s="5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7</v>
      </c>
      <c r="AG4" s="54">
        <v>1</v>
      </c>
      <c r="AH4" s="54">
        <f t="shared" ref="AH4:AH67" si="6">IF(G4&gt;0,IF((LEN(B4)-LEN(SUBSTITUTE(B4,"/","")))&gt;0,0,1),0)</f>
        <v>1</v>
      </c>
      <c r="AI4" s="54">
        <v>0</v>
      </c>
      <c r="AJ4" s="54">
        <v>1</v>
      </c>
      <c r="AK4" s="54">
        <f t="shared" ref="AK4:AK67" si="7">IF(G4&gt;0,IF(((LEN(B4)-LEN(SUBSTITUTE(B4,"(","")))+(LEN(B4)-LEN(SUBSTITUTE(B4,")","")))+(LEN(B4)-LEN(SUBSTITUTE(B4,"[","")))+(LEN(B4)-LEN(SUBSTITUTE(B4,"]","")))+(LEN(B4)-LEN(SUBSTITUTE(B4,"{","")))+(LEN(B4)-LEN(SUBSTITUTE(B4,"}",""))))&gt;0,0,1),0)</f>
        <v>0</v>
      </c>
      <c r="AL4" s="54">
        <v>1</v>
      </c>
      <c r="AM4" s="54">
        <v>1</v>
      </c>
      <c r="AN4" s="54">
        <v>1</v>
      </c>
      <c r="AO4" s="54">
        <v>1</v>
      </c>
      <c r="AP4" s="54">
        <v>1</v>
      </c>
      <c r="AQ4" s="54">
        <v>1</v>
      </c>
      <c r="AR4" s="54">
        <v>1</v>
      </c>
      <c r="AS4" s="54">
        <v>1</v>
      </c>
      <c r="AT4" s="54">
        <v>1</v>
      </c>
      <c r="AU4" s="54">
        <f>IF(G4=0,0,(206.835-(84.6*(K4))-(1.015*(H4))))</f>
        <v>35.945000000000029</v>
      </c>
      <c r="AV4" s="54">
        <f>IF(G4=0,0,(0.39*H4)+(11.8*K4)-15.59)</f>
        <v>10.73</v>
      </c>
      <c r="AW4" s="54">
        <f>IF(G4=0,0,((0.0588*(LEN(SUBSTITUTE(B4," ",""))/G4)*100)-(0.296*(F4/G4)*100)-15.8))</f>
        <v>16.225999999999996</v>
      </c>
      <c r="AX4" s="54">
        <f>IF(I4=0,0,(4.71*M4)+(0.5*H4)-21.43)</f>
        <v>9.945999999999998</v>
      </c>
      <c r="AY4" s="54">
        <v>0</v>
      </c>
      <c r="AZ4" s="54">
        <v>1</v>
      </c>
      <c r="BA4" s="54">
        <v>1</v>
      </c>
      <c r="BG4" s="54">
        <f>IF(G4=0,0,AF4/G4*1000)</f>
        <v>350</v>
      </c>
      <c r="BH4" s="11">
        <f>G4/200/24/60</f>
        <v>6.9444444444444444E-5</v>
      </c>
    </row>
    <row r="5" spans="1:67" ht="32" x14ac:dyDescent="0.2">
      <c r="A5" s="54" t="s">
        <v>158</v>
      </c>
      <c r="B5" s="19" t="s">
        <v>316</v>
      </c>
      <c r="C5" s="3" t="s">
        <v>192</v>
      </c>
      <c r="D5" s="54">
        <v>1</v>
      </c>
      <c r="E5" s="54">
        <v>1</v>
      </c>
      <c r="F5" s="54">
        <f>IF(B5="",0,(LEN(B5)-LEN(SUBSTITUTE(B5,". ","."))+1))</f>
        <v>1</v>
      </c>
      <c r="G5" s="54">
        <f>IF(B5="",0,LEN(B5)-LEN(SUBSTITUTE(B5," ",""))+1)</f>
        <v>10</v>
      </c>
      <c r="H5" s="54">
        <f>IF(F5=0,0,G5/F5)</f>
        <v>10</v>
      </c>
      <c r="I5" s="54">
        <f>LEN(B5)</f>
        <v>61</v>
      </c>
      <c r="J5" s="54">
        <v>19</v>
      </c>
      <c r="K5" s="54">
        <f>IF(G5=0,0,J5/G5)</f>
        <v>1.9</v>
      </c>
      <c r="L5" s="54">
        <f>LEN(SUBSTITUTE(SUBSTITUTE(SUBSTITUTE(SUBSTITUTE(SUBSTITUTE(SUBSTITUTE(SUBSTITUTE(SUBSTITUTE(SUBSTITUTE(SUBSTITUTE(SUBSTITUTE(SUBSTITUTE(SUBSTITUTE(SUBSTITUTE(SUBSTITUTE(SUBSTITUTE(SUBSTITUTE(SUBSTITUTE(SUBSTITUTE(B5," ",""),".",""),",",""),"?",""),"!",""),";",""),"(",""),")",""),"[",""),"]",""),"-",""),"{",""),"}",""),"/",""),"+",""),"*",""),"_",""),"&amp;",""),"#",""))</f>
        <v>51</v>
      </c>
      <c r="M5" s="54">
        <f>IF(G5=0,0,L5/G5)</f>
        <v>5.0999999999999996</v>
      </c>
      <c r="N5" s="54">
        <v>1</v>
      </c>
      <c r="O5" s="54">
        <v>1</v>
      </c>
      <c r="P5" s="54">
        <v>0</v>
      </c>
      <c r="Q5" s="54">
        <v>1</v>
      </c>
      <c r="R5" s="54">
        <v>1</v>
      </c>
      <c r="S5" s="54">
        <v>1</v>
      </c>
      <c r="T5" s="54">
        <f t="shared" si="3"/>
        <v>1</v>
      </c>
      <c r="U5" s="54">
        <v>1</v>
      </c>
      <c r="V5" s="54">
        <v>1</v>
      </c>
      <c r="W5" s="54">
        <f t="shared" si="4"/>
        <v>0</v>
      </c>
      <c r="X5" s="54">
        <f t="shared" si="5"/>
        <v>1</v>
      </c>
      <c r="Y5" s="54">
        <v>1</v>
      </c>
      <c r="Z5" s="54">
        <v>1</v>
      </c>
      <c r="AA5" s="54">
        <v>1</v>
      </c>
      <c r="AB5" s="54">
        <v>1</v>
      </c>
      <c r="AC5" s="54">
        <v>1</v>
      </c>
      <c r="AD5" s="54">
        <v>1</v>
      </c>
      <c r="AE5" s="54">
        <v>1</v>
      </c>
      <c r="AF5" s="54">
        <f>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v>
      </c>
      <c r="AG5" s="54">
        <v>1</v>
      </c>
      <c r="AH5" s="54">
        <f t="shared" si="6"/>
        <v>1</v>
      </c>
      <c r="AI5" s="54">
        <v>1</v>
      </c>
      <c r="AJ5" s="54">
        <v>1</v>
      </c>
      <c r="AK5" s="54">
        <f t="shared" si="7"/>
        <v>1</v>
      </c>
      <c r="AL5" s="54">
        <v>1</v>
      </c>
      <c r="AM5" s="54">
        <v>1</v>
      </c>
      <c r="AN5" s="54">
        <v>1</v>
      </c>
      <c r="AO5" s="54">
        <v>1</v>
      </c>
      <c r="AP5" s="54">
        <v>1</v>
      </c>
      <c r="AQ5" s="54">
        <v>1</v>
      </c>
      <c r="AR5" s="54">
        <v>1</v>
      </c>
      <c r="AS5" s="54">
        <v>1</v>
      </c>
      <c r="AT5" s="54">
        <v>1</v>
      </c>
      <c r="AU5" s="54">
        <f>IF(G5=0,0,(206.835-(84.6*(K5))-(1.015*(H5))))</f>
        <v>35.945000000000029</v>
      </c>
      <c r="AV5" s="54">
        <f>IF(G5=0,0,(0.39*H5)+(11.8*K5)-15.59)</f>
        <v>10.73</v>
      </c>
      <c r="AW5" s="54">
        <f>IF(G5=0,0,((0.0588*(LEN(SUBSTITUTE(B5," ",""))/G5)*100)-(0.296*(F5/G5)*100)-15.8))</f>
        <v>11.815999999999995</v>
      </c>
      <c r="AX5" s="54">
        <f>IF(I5=0,0,(4.71*M5)+(0.5*H5)-21.43)</f>
        <v>7.5909999999999975</v>
      </c>
      <c r="AY5" s="54">
        <v>1</v>
      </c>
      <c r="AZ5" s="54">
        <v>1</v>
      </c>
      <c r="BA5" s="54">
        <v>1</v>
      </c>
      <c r="BG5" s="54">
        <f>IF(G5=0,0,AF5/G5*1000)</f>
        <v>100</v>
      </c>
      <c r="BH5" s="11">
        <f>G5/200/24/60</f>
        <v>3.4722222222222222E-5</v>
      </c>
    </row>
    <row r="6" spans="1:67" ht="32" x14ac:dyDescent="0.2">
      <c r="A6" s="54" t="s">
        <v>159</v>
      </c>
      <c r="B6" s="19" t="s">
        <v>317</v>
      </c>
      <c r="C6" s="3" t="s">
        <v>192</v>
      </c>
      <c r="D6" s="54">
        <v>1</v>
      </c>
      <c r="E6" s="54">
        <v>1</v>
      </c>
      <c r="F6" s="54">
        <f>IF(B6="",0,(LEN(B6)-LEN(SUBSTITUTE(B6,". ","."))+1))</f>
        <v>1</v>
      </c>
      <c r="G6" s="54">
        <f>IF(B6="",0,LEN(B6)-LEN(SUBSTITUTE(B6," ",""))+1)</f>
        <v>10</v>
      </c>
      <c r="H6" s="54">
        <f>IF(F6=0,0,G6/F6)</f>
        <v>10</v>
      </c>
      <c r="I6" s="54">
        <f>LEN(B6)</f>
        <v>63</v>
      </c>
      <c r="J6" s="54">
        <v>19</v>
      </c>
      <c r="K6" s="54">
        <f>IF(G6=0,0,J6/G6)</f>
        <v>1.9</v>
      </c>
      <c r="L6" s="54">
        <f>LEN(SUBSTITUTE(SUBSTITUTE(SUBSTITUTE(SUBSTITUTE(SUBSTITUTE(SUBSTITUTE(SUBSTITUTE(SUBSTITUTE(SUBSTITUTE(SUBSTITUTE(SUBSTITUTE(SUBSTITUTE(SUBSTITUTE(SUBSTITUTE(SUBSTITUTE(SUBSTITUTE(SUBSTITUTE(SUBSTITUTE(SUBSTITUTE(B6," ",""),".",""),",",""),"?",""),"!",""),";",""),"(",""),")",""),"[",""),"]",""),"-",""),"{",""),"}",""),"/",""),"+",""),"*",""),"_",""),"&amp;",""),"#",""))</f>
        <v>53</v>
      </c>
      <c r="M6" s="54">
        <f>IF(G6=0,0,L6/G6)</f>
        <v>5.3</v>
      </c>
      <c r="N6" s="54">
        <v>1</v>
      </c>
      <c r="O6" s="54">
        <v>1</v>
      </c>
      <c r="P6" s="54">
        <v>0</v>
      </c>
      <c r="Q6" s="54">
        <v>1</v>
      </c>
      <c r="R6" s="54">
        <v>1</v>
      </c>
      <c r="S6" s="54">
        <v>1</v>
      </c>
      <c r="T6" s="54">
        <f t="shared" si="3"/>
        <v>1</v>
      </c>
      <c r="U6" s="54">
        <v>1</v>
      </c>
      <c r="V6" s="54">
        <v>1</v>
      </c>
      <c r="W6" s="54">
        <f t="shared" si="4"/>
        <v>0</v>
      </c>
      <c r="X6" s="54">
        <f t="shared" si="5"/>
        <v>1</v>
      </c>
      <c r="Y6" s="54">
        <v>1</v>
      </c>
      <c r="Z6" s="54">
        <v>1</v>
      </c>
      <c r="AA6" s="54">
        <v>1</v>
      </c>
      <c r="AB6" s="54">
        <v>1</v>
      </c>
      <c r="AC6" s="54">
        <v>1</v>
      </c>
      <c r="AD6" s="54">
        <v>1</v>
      </c>
      <c r="AE6" s="54">
        <v>1</v>
      </c>
      <c r="AF6" s="54">
        <f>IF(B6="",0,((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LEN(B6)-LEN(SUBSTITUTE(B6,"'","")))))</f>
        <v>1</v>
      </c>
      <c r="AG6" s="54">
        <v>1</v>
      </c>
      <c r="AH6" s="54">
        <f t="shared" si="6"/>
        <v>1</v>
      </c>
      <c r="AI6" s="54">
        <v>1</v>
      </c>
      <c r="AJ6" s="54">
        <v>1</v>
      </c>
      <c r="AK6" s="54">
        <f t="shared" si="7"/>
        <v>1</v>
      </c>
      <c r="AL6" s="54">
        <v>1</v>
      </c>
      <c r="AM6" s="54">
        <v>1</v>
      </c>
      <c r="AN6" s="54">
        <v>1</v>
      </c>
      <c r="AO6" s="54">
        <v>1</v>
      </c>
      <c r="AP6" s="54">
        <v>1</v>
      </c>
      <c r="AQ6" s="54">
        <v>1</v>
      </c>
      <c r="AR6" s="54">
        <v>1</v>
      </c>
      <c r="AS6" s="54">
        <v>1</v>
      </c>
      <c r="AT6" s="54">
        <v>1</v>
      </c>
      <c r="AU6" s="54">
        <f>IF(G6=0,0,(206.835-(84.6*(K6))-(1.015*(H6))))</f>
        <v>35.945000000000029</v>
      </c>
      <c r="AV6" s="54">
        <f>IF(G6=0,0,(0.39*H6)+(11.8*K6)-15.59)</f>
        <v>10.73</v>
      </c>
      <c r="AW6" s="54">
        <f>IF(G6=0,0,((0.0588*(LEN(SUBSTITUTE(B6," ",""))/G6)*100)-(0.296*(F6/G6)*100)-15.8))</f>
        <v>12.992000000000001</v>
      </c>
      <c r="AX6" s="54">
        <f>IF(I6=0,0,(4.71*M6)+(0.5*H6)-21.43)</f>
        <v>8.5329999999999977</v>
      </c>
      <c r="AY6" s="54">
        <v>1</v>
      </c>
      <c r="AZ6" s="54">
        <v>1</v>
      </c>
      <c r="BA6" s="54">
        <v>1</v>
      </c>
      <c r="BG6" s="54">
        <f>IF(G6=0,0,AF6/G6*1000)</f>
        <v>100</v>
      </c>
      <c r="BH6" s="11">
        <f>G6/200/24/60</f>
        <v>3.4722222222222222E-5</v>
      </c>
    </row>
    <row r="7" spans="1:67" ht="64" x14ac:dyDescent="0.2">
      <c r="A7" s="54">
        <v>2</v>
      </c>
      <c r="B7" s="19" t="s">
        <v>318</v>
      </c>
      <c r="C7" s="3" t="s">
        <v>192</v>
      </c>
      <c r="D7" s="54">
        <v>1</v>
      </c>
      <c r="E7" s="54">
        <v>1</v>
      </c>
      <c r="F7" s="54">
        <f t="shared" ref="F7:F70" si="8">IF(B7="",0,(LEN(B7)-LEN(SUBSTITUTE(B7,". ","."))+1))</f>
        <v>2</v>
      </c>
      <c r="G7" s="54">
        <f t="shared" ref="G7:G70" si="9">IF(B7="",0,LEN(B7)-LEN(SUBSTITUTE(B7," ",""))+1)</f>
        <v>29</v>
      </c>
      <c r="H7" s="54">
        <f t="shared" ref="H7:H70" si="10">IF(F7=0,0,G7/F7)</f>
        <v>14.5</v>
      </c>
      <c r="I7" s="54">
        <f t="shared" ref="I7:I54" si="11">LEN(B7)</f>
        <v>170</v>
      </c>
      <c r="J7" s="54">
        <v>49</v>
      </c>
      <c r="K7" s="54">
        <f t="shared" ref="K7:K70" si="12">IF(G7=0,0,J7/G7)</f>
        <v>1.6896551724137931</v>
      </c>
      <c r="L7" s="54">
        <f t="shared" ref="L7:L70" si="13">LEN(SUBSTITUTE(SUBSTITUTE(SUBSTITUTE(SUBSTITUTE(SUBSTITUTE(SUBSTITUTE(SUBSTITUTE(SUBSTITUTE(SUBSTITUTE(SUBSTITUTE(SUBSTITUTE(SUBSTITUTE(SUBSTITUTE(SUBSTITUTE(SUBSTITUTE(SUBSTITUTE(SUBSTITUTE(SUBSTITUTE(SUBSTITUTE(B7," ",""),".",""),",",""),"?",""),"!",""),";",""),"(",""),")",""),"[",""),"]",""),"-",""),"{",""),"}",""),"/",""),"+",""),"*",""),"_",""),"&amp;",""),"#",""))</f>
        <v>140</v>
      </c>
      <c r="M7" s="54">
        <f t="shared" ref="M7:M70" si="14">IF(G7=0,0,L7/G7)</f>
        <v>4.8275862068965516</v>
      </c>
      <c r="N7" s="54">
        <v>1</v>
      </c>
      <c r="O7" s="54">
        <v>1</v>
      </c>
      <c r="P7" s="54">
        <v>0</v>
      </c>
      <c r="Q7" s="54">
        <v>1</v>
      </c>
      <c r="R7" s="54">
        <v>1</v>
      </c>
      <c r="S7" s="54">
        <v>1</v>
      </c>
      <c r="T7" s="54">
        <f t="shared" si="3"/>
        <v>1</v>
      </c>
      <c r="U7" s="54">
        <v>1</v>
      </c>
      <c r="V7" s="54">
        <v>1</v>
      </c>
      <c r="W7" s="54">
        <f t="shared" si="4"/>
        <v>0</v>
      </c>
      <c r="X7" s="54">
        <f t="shared" si="5"/>
        <v>1</v>
      </c>
      <c r="Y7" s="54">
        <v>1</v>
      </c>
      <c r="Z7" s="54">
        <v>1</v>
      </c>
      <c r="AA7" s="54">
        <v>1</v>
      </c>
      <c r="AB7" s="54">
        <v>1</v>
      </c>
      <c r="AC7" s="54">
        <v>1</v>
      </c>
      <c r="AD7" s="54">
        <v>1</v>
      </c>
      <c r="AE7" s="54">
        <v>1</v>
      </c>
      <c r="AF7" s="54">
        <f t="shared" ref="AF7:AF70" si="15">IF(B7="",0,((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LEN(B7)-LEN(SUBSTITUTE(B7,"'","")))))</f>
        <v>2</v>
      </c>
      <c r="AG7" s="54">
        <v>1</v>
      </c>
      <c r="AH7" s="54">
        <f t="shared" si="6"/>
        <v>1</v>
      </c>
      <c r="AI7" s="54">
        <v>1</v>
      </c>
      <c r="AJ7" s="54">
        <v>1</v>
      </c>
      <c r="AK7" s="54">
        <f t="shared" si="7"/>
        <v>1</v>
      </c>
      <c r="AL7" s="54">
        <v>1</v>
      </c>
      <c r="AM7" s="54">
        <v>1</v>
      </c>
      <c r="AN7" s="54">
        <v>1</v>
      </c>
      <c r="AO7" s="54">
        <v>1</v>
      </c>
      <c r="AP7" s="54">
        <v>1</v>
      </c>
      <c r="AQ7" s="54">
        <v>1</v>
      </c>
      <c r="AR7" s="54">
        <v>1</v>
      </c>
      <c r="AS7" s="54">
        <v>1</v>
      </c>
      <c r="AT7" s="54">
        <v>1</v>
      </c>
      <c r="AU7" s="54">
        <f t="shared" ref="AU7:AU70" si="16">IF(G7=0,0,(206.835-(84.6*(K7))-(1.015*(H7))))</f>
        <v>49.172672413793123</v>
      </c>
      <c r="AV7" s="54">
        <f t="shared" ref="AV7:AV70" si="17">IF(G7=0,0,(0.39*H7)+(11.8*K7)-15.59)</f>
        <v>10.00293103448276</v>
      </c>
      <c r="AW7" s="54">
        <f t="shared" ref="AW7:AW54" si="18">IF(G7=0,0,((0.0588*(LEN(SUBSTITUTE(B7," ",""))/G7)*100)-(0.296*(F7/G7)*100)-15.8))</f>
        <v>10.950344827586203</v>
      </c>
      <c r="AX7" s="54">
        <f t="shared" ref="AX7:AX70" si="19">IF(I7=0,0,(4.71*M7)+(0.5*H7)-21.43)</f>
        <v>8.5579310344827597</v>
      </c>
      <c r="AY7" s="54">
        <v>0</v>
      </c>
      <c r="AZ7" s="54">
        <v>1</v>
      </c>
      <c r="BA7" s="54">
        <v>1</v>
      </c>
      <c r="BG7" s="54">
        <f t="shared" ref="BG7:BG54" si="20">IF(G7=0,0,AF7/G7*1000)</f>
        <v>68.965517241379303</v>
      </c>
      <c r="BH7" s="11">
        <f t="shared" ref="BH7:BH70" si="21">G7/200/24/60</f>
        <v>1.0069444444444445E-4</v>
      </c>
    </row>
    <row r="8" spans="1:67" ht="64" x14ac:dyDescent="0.2">
      <c r="A8" s="54">
        <v>3</v>
      </c>
      <c r="B8" s="19" t="s">
        <v>319</v>
      </c>
      <c r="C8" s="3" t="s">
        <v>192</v>
      </c>
      <c r="D8" s="54">
        <v>1</v>
      </c>
      <c r="E8" s="54">
        <v>1</v>
      </c>
      <c r="F8" s="54">
        <f t="shared" si="8"/>
        <v>1</v>
      </c>
      <c r="G8" s="54">
        <f t="shared" si="9"/>
        <v>22</v>
      </c>
      <c r="H8" s="54">
        <f t="shared" si="10"/>
        <v>22</v>
      </c>
      <c r="I8" s="54">
        <f t="shared" si="11"/>
        <v>153</v>
      </c>
      <c r="J8" s="54">
        <v>39</v>
      </c>
      <c r="K8" s="54">
        <f t="shared" si="12"/>
        <v>1.7727272727272727</v>
      </c>
      <c r="L8" s="54">
        <f t="shared" si="13"/>
        <v>122</v>
      </c>
      <c r="M8" s="54">
        <f t="shared" si="14"/>
        <v>5.5454545454545459</v>
      </c>
      <c r="N8" s="54">
        <v>1</v>
      </c>
      <c r="O8" s="54">
        <v>1</v>
      </c>
      <c r="P8" s="54">
        <v>1</v>
      </c>
      <c r="Q8" s="54">
        <v>1</v>
      </c>
      <c r="R8" s="54">
        <v>1</v>
      </c>
      <c r="S8" s="54">
        <v>1</v>
      </c>
      <c r="T8" s="54">
        <f t="shared" si="3"/>
        <v>1</v>
      </c>
      <c r="U8" s="54">
        <v>1</v>
      </c>
      <c r="V8" s="54">
        <v>1</v>
      </c>
      <c r="W8" s="54">
        <f t="shared" si="4"/>
        <v>1</v>
      </c>
      <c r="X8" s="54">
        <f t="shared" si="5"/>
        <v>1</v>
      </c>
      <c r="Y8" s="54">
        <v>1</v>
      </c>
      <c r="Z8" s="54">
        <v>1</v>
      </c>
      <c r="AA8" s="54">
        <v>1</v>
      </c>
      <c r="AB8" s="54">
        <v>1</v>
      </c>
      <c r="AC8" s="54">
        <v>1</v>
      </c>
      <c r="AD8" s="54">
        <v>1</v>
      </c>
      <c r="AE8" s="54">
        <v>1</v>
      </c>
      <c r="AF8" s="54">
        <f t="shared" si="15"/>
        <v>10</v>
      </c>
      <c r="AG8" s="54">
        <v>1</v>
      </c>
      <c r="AH8" s="54">
        <f t="shared" si="6"/>
        <v>1</v>
      </c>
      <c r="AI8" s="54">
        <v>0</v>
      </c>
      <c r="AJ8" s="54">
        <v>1</v>
      </c>
      <c r="AK8" s="54">
        <f t="shared" si="7"/>
        <v>0</v>
      </c>
      <c r="AL8" s="54">
        <v>0</v>
      </c>
      <c r="AM8" s="54">
        <v>1</v>
      </c>
      <c r="AN8" s="54">
        <v>1</v>
      </c>
      <c r="AO8" s="54">
        <v>1</v>
      </c>
      <c r="AP8" s="54">
        <v>1</v>
      </c>
      <c r="AQ8" s="54">
        <v>1</v>
      </c>
      <c r="AR8" s="54">
        <v>1</v>
      </c>
      <c r="AS8" s="54">
        <v>1</v>
      </c>
      <c r="AT8" s="54">
        <v>1</v>
      </c>
      <c r="AU8" s="54">
        <f t="shared" si="16"/>
        <v>34.532272727272741</v>
      </c>
      <c r="AV8" s="54">
        <f t="shared" si="17"/>
        <v>13.90818181818182</v>
      </c>
      <c r="AW8" s="54">
        <f t="shared" si="18"/>
        <v>18.134545454545457</v>
      </c>
      <c r="AX8" s="54">
        <f t="shared" si="19"/>
        <v>15.689090909090915</v>
      </c>
      <c r="AY8" s="54">
        <v>0</v>
      </c>
      <c r="AZ8" s="54">
        <v>1</v>
      </c>
      <c r="BA8" s="54">
        <v>1</v>
      </c>
      <c r="BG8" s="54">
        <f t="shared" si="20"/>
        <v>454.5454545454545</v>
      </c>
      <c r="BH8" s="11">
        <f t="shared" si="21"/>
        <v>7.6388888888888887E-5</v>
      </c>
      <c r="BK8" s="11"/>
      <c r="BL8" s="11"/>
    </row>
    <row r="9" spans="1:67" ht="64" x14ac:dyDescent="0.2">
      <c r="A9" s="54">
        <v>4</v>
      </c>
      <c r="B9" s="19" t="s">
        <v>320</v>
      </c>
      <c r="C9" s="3" t="s">
        <v>192</v>
      </c>
      <c r="D9" s="54">
        <v>1</v>
      </c>
      <c r="E9" s="54">
        <v>1</v>
      </c>
      <c r="F9" s="54">
        <f t="shared" si="8"/>
        <v>1</v>
      </c>
      <c r="G9" s="54">
        <f t="shared" si="9"/>
        <v>23</v>
      </c>
      <c r="H9" s="54">
        <f t="shared" si="10"/>
        <v>23</v>
      </c>
      <c r="I9" s="54">
        <f t="shared" si="11"/>
        <v>140</v>
      </c>
      <c r="J9" s="54">
        <v>37</v>
      </c>
      <c r="K9" s="54">
        <f t="shared" si="12"/>
        <v>1.6086956521739131</v>
      </c>
      <c r="L9" s="54">
        <f t="shared" si="13"/>
        <v>115</v>
      </c>
      <c r="M9" s="54">
        <f t="shared" si="14"/>
        <v>5</v>
      </c>
      <c r="N9" s="54">
        <v>1</v>
      </c>
      <c r="O9" s="54">
        <v>1</v>
      </c>
      <c r="P9" s="54">
        <v>1</v>
      </c>
      <c r="Q9" s="54">
        <v>1</v>
      </c>
      <c r="R9" s="54">
        <v>1</v>
      </c>
      <c r="S9" s="54">
        <v>1</v>
      </c>
      <c r="T9" s="54">
        <f t="shared" si="3"/>
        <v>1</v>
      </c>
      <c r="U9" s="54">
        <v>1</v>
      </c>
      <c r="V9" s="54">
        <v>1</v>
      </c>
      <c r="W9" s="54">
        <f t="shared" si="4"/>
        <v>1</v>
      </c>
      <c r="X9" s="54">
        <f t="shared" si="5"/>
        <v>1</v>
      </c>
      <c r="Y9" s="54">
        <v>1</v>
      </c>
      <c r="Z9" s="54">
        <v>1</v>
      </c>
      <c r="AA9" s="54">
        <v>1</v>
      </c>
      <c r="AB9" s="54">
        <v>1</v>
      </c>
      <c r="AC9" s="54">
        <v>1</v>
      </c>
      <c r="AD9" s="54">
        <v>1</v>
      </c>
      <c r="AE9" s="54">
        <v>1</v>
      </c>
      <c r="AF9" s="54">
        <f t="shared" si="15"/>
        <v>3</v>
      </c>
      <c r="AG9" s="54">
        <v>1</v>
      </c>
      <c r="AH9" s="54">
        <f t="shared" si="6"/>
        <v>1</v>
      </c>
      <c r="AI9" s="54">
        <v>0</v>
      </c>
      <c r="AJ9" s="54">
        <v>1</v>
      </c>
      <c r="AK9" s="54">
        <f t="shared" si="7"/>
        <v>1</v>
      </c>
      <c r="AL9" s="54">
        <v>1</v>
      </c>
      <c r="AM9" s="54">
        <v>1</v>
      </c>
      <c r="AN9" s="54">
        <v>1</v>
      </c>
      <c r="AO9" s="54">
        <v>1</v>
      </c>
      <c r="AP9" s="54">
        <v>1</v>
      </c>
      <c r="AQ9" s="54">
        <v>1</v>
      </c>
      <c r="AR9" s="54">
        <v>1</v>
      </c>
      <c r="AS9" s="54">
        <v>1</v>
      </c>
      <c r="AT9" s="54">
        <v>1</v>
      </c>
      <c r="AU9" s="54">
        <f t="shared" si="16"/>
        <v>47.394347826086971</v>
      </c>
      <c r="AV9" s="54">
        <f t="shared" si="17"/>
        <v>12.362608695652174</v>
      </c>
      <c r="AW9" s="54">
        <f t="shared" si="18"/>
        <v>13.079999999999998</v>
      </c>
      <c r="AX9" s="54">
        <f t="shared" si="19"/>
        <v>13.619999999999997</v>
      </c>
      <c r="AY9" s="54">
        <v>0</v>
      </c>
      <c r="AZ9" s="54">
        <v>1</v>
      </c>
      <c r="BA9" s="54">
        <v>1</v>
      </c>
      <c r="BG9" s="54">
        <f t="shared" si="20"/>
        <v>130.43478260869566</v>
      </c>
      <c r="BH9" s="11">
        <f t="shared" si="21"/>
        <v>7.9861111111111116E-5</v>
      </c>
    </row>
    <row r="10" spans="1:67" ht="96" x14ac:dyDescent="0.2">
      <c r="A10" s="54">
        <v>5</v>
      </c>
      <c r="B10" s="19" t="s">
        <v>1709</v>
      </c>
      <c r="C10" s="3" t="s">
        <v>192</v>
      </c>
      <c r="D10" s="54">
        <v>1</v>
      </c>
      <c r="E10" s="54">
        <v>1</v>
      </c>
      <c r="F10" s="54">
        <f t="shared" si="8"/>
        <v>2</v>
      </c>
      <c r="G10" s="54">
        <f t="shared" si="9"/>
        <v>30</v>
      </c>
      <c r="H10" s="54">
        <f t="shared" si="10"/>
        <v>15</v>
      </c>
      <c r="I10" s="54">
        <f t="shared" si="11"/>
        <v>218</v>
      </c>
      <c r="J10" s="54">
        <v>56</v>
      </c>
      <c r="K10" s="54">
        <f t="shared" si="12"/>
        <v>1.8666666666666667</v>
      </c>
      <c r="L10" s="54">
        <f t="shared" si="13"/>
        <v>183</v>
      </c>
      <c r="M10" s="54">
        <f t="shared" si="14"/>
        <v>6.1</v>
      </c>
      <c r="N10" s="54">
        <v>1</v>
      </c>
      <c r="O10" s="54">
        <v>1</v>
      </c>
      <c r="P10" s="54">
        <v>0</v>
      </c>
      <c r="Q10" s="54">
        <v>1</v>
      </c>
      <c r="R10" s="54">
        <v>1</v>
      </c>
      <c r="S10" s="54">
        <v>1</v>
      </c>
      <c r="T10" s="54">
        <f t="shared" si="3"/>
        <v>1</v>
      </c>
      <c r="U10" s="54">
        <v>1</v>
      </c>
      <c r="V10" s="54">
        <v>1</v>
      </c>
      <c r="W10" s="54">
        <f t="shared" si="4"/>
        <v>0</v>
      </c>
      <c r="X10" s="54">
        <f t="shared" si="5"/>
        <v>1</v>
      </c>
      <c r="Y10" s="54">
        <v>1</v>
      </c>
      <c r="Z10" s="54">
        <v>1</v>
      </c>
      <c r="AA10" s="54">
        <v>1</v>
      </c>
      <c r="AB10" s="54">
        <v>1</v>
      </c>
      <c r="AC10" s="54">
        <v>1</v>
      </c>
      <c r="AD10" s="54">
        <v>1</v>
      </c>
      <c r="AE10" s="54">
        <v>1</v>
      </c>
      <c r="AF10" s="54">
        <f t="shared" si="15"/>
        <v>5</v>
      </c>
      <c r="AG10" s="54">
        <v>1</v>
      </c>
      <c r="AH10" s="54">
        <f t="shared" si="6"/>
        <v>0</v>
      </c>
      <c r="AI10" s="54">
        <v>1</v>
      </c>
      <c r="AJ10" s="54">
        <v>1</v>
      </c>
      <c r="AK10" s="54">
        <f t="shared" si="7"/>
        <v>1</v>
      </c>
      <c r="AL10" s="54">
        <v>1</v>
      </c>
      <c r="AM10" s="54">
        <v>1</v>
      </c>
      <c r="AN10" s="54">
        <v>1</v>
      </c>
      <c r="AO10" s="54">
        <v>1</v>
      </c>
      <c r="AP10" s="54">
        <v>1</v>
      </c>
      <c r="AQ10" s="54">
        <v>1</v>
      </c>
      <c r="AR10" s="54">
        <v>1</v>
      </c>
      <c r="AS10" s="54">
        <v>1</v>
      </c>
      <c r="AT10" s="54">
        <v>1</v>
      </c>
      <c r="AU10" s="54">
        <f t="shared" si="16"/>
        <v>33.690000000000026</v>
      </c>
      <c r="AV10" s="54">
        <f t="shared" si="17"/>
        <v>12.286666666666669</v>
      </c>
      <c r="AW10" s="54">
        <f t="shared" si="18"/>
        <v>19.27066666666666</v>
      </c>
      <c r="AX10" s="54">
        <f t="shared" si="19"/>
        <v>14.800999999999995</v>
      </c>
      <c r="AY10" s="54">
        <v>0</v>
      </c>
      <c r="AZ10" s="54">
        <v>1</v>
      </c>
      <c r="BA10" s="54">
        <v>1</v>
      </c>
      <c r="BG10" s="54">
        <f t="shared" si="20"/>
        <v>166.66666666666666</v>
      </c>
      <c r="BH10" s="11">
        <f t="shared" si="21"/>
        <v>1.0416666666666666E-4</v>
      </c>
    </row>
    <row r="11" spans="1:67" ht="48" x14ac:dyDescent="0.2">
      <c r="A11" s="54">
        <v>6</v>
      </c>
      <c r="B11" s="19" t="s">
        <v>322</v>
      </c>
      <c r="C11" s="3" t="s">
        <v>192</v>
      </c>
      <c r="D11" s="54">
        <v>1</v>
      </c>
      <c r="E11" s="54">
        <v>1</v>
      </c>
      <c r="F11" s="54">
        <f t="shared" si="8"/>
        <v>1</v>
      </c>
      <c r="G11" s="54">
        <f t="shared" si="9"/>
        <v>22</v>
      </c>
      <c r="H11" s="54">
        <f t="shared" si="10"/>
        <v>22</v>
      </c>
      <c r="I11" s="54">
        <f t="shared" si="11"/>
        <v>118</v>
      </c>
      <c r="J11" s="54">
        <v>31</v>
      </c>
      <c r="K11" s="54">
        <f t="shared" si="12"/>
        <v>1.4090909090909092</v>
      </c>
      <c r="L11" s="54">
        <f t="shared" si="13"/>
        <v>96</v>
      </c>
      <c r="M11" s="54">
        <f t="shared" si="14"/>
        <v>4.3636363636363633</v>
      </c>
      <c r="N11" s="54">
        <v>1</v>
      </c>
      <c r="O11" s="54">
        <v>1</v>
      </c>
      <c r="P11" s="54">
        <v>1</v>
      </c>
      <c r="Q11" s="54">
        <v>1</v>
      </c>
      <c r="R11" s="54">
        <v>1</v>
      </c>
      <c r="S11" s="54">
        <v>1</v>
      </c>
      <c r="T11" s="54">
        <f t="shared" si="3"/>
        <v>1</v>
      </c>
      <c r="U11" s="54">
        <v>1</v>
      </c>
      <c r="V11" s="54">
        <v>1</v>
      </c>
      <c r="W11" s="54">
        <f t="shared" si="4"/>
        <v>1</v>
      </c>
      <c r="X11" s="54">
        <f t="shared" si="5"/>
        <v>1</v>
      </c>
      <c r="Y11" s="54">
        <v>1</v>
      </c>
      <c r="Z11" s="54">
        <v>1</v>
      </c>
      <c r="AA11" s="54">
        <v>1</v>
      </c>
      <c r="AB11" s="54">
        <v>1</v>
      </c>
      <c r="AC11" s="54">
        <v>1</v>
      </c>
      <c r="AD11" s="54">
        <v>1</v>
      </c>
      <c r="AE11" s="54">
        <v>1</v>
      </c>
      <c r="AF11" s="54">
        <f t="shared" si="15"/>
        <v>1</v>
      </c>
      <c r="AG11" s="54">
        <v>1</v>
      </c>
      <c r="AH11" s="54">
        <f t="shared" si="6"/>
        <v>1</v>
      </c>
      <c r="AI11" s="54">
        <v>1</v>
      </c>
      <c r="AJ11" s="54">
        <v>1</v>
      </c>
      <c r="AK11" s="54">
        <f t="shared" si="7"/>
        <v>1</v>
      </c>
      <c r="AL11" s="54">
        <v>1</v>
      </c>
      <c r="AM11" s="54">
        <v>1</v>
      </c>
      <c r="AN11" s="54">
        <v>1</v>
      </c>
      <c r="AO11" s="54">
        <v>1</v>
      </c>
      <c r="AP11" s="54">
        <v>1</v>
      </c>
      <c r="AQ11" s="54">
        <v>1</v>
      </c>
      <c r="AR11" s="54">
        <v>1</v>
      </c>
      <c r="AS11" s="54">
        <v>1</v>
      </c>
      <c r="AT11" s="54">
        <v>1</v>
      </c>
      <c r="AU11" s="54">
        <f t="shared" si="16"/>
        <v>65.295909090909106</v>
      </c>
      <c r="AV11" s="54">
        <f t="shared" si="17"/>
        <v>9.6172727272727307</v>
      </c>
      <c r="AW11" s="54">
        <f t="shared" si="18"/>
        <v>8.7800000000000011</v>
      </c>
      <c r="AX11" s="54">
        <f t="shared" si="19"/>
        <v>10.122727272727271</v>
      </c>
      <c r="AY11" s="54">
        <v>1</v>
      </c>
      <c r="AZ11" s="54">
        <v>1</v>
      </c>
      <c r="BA11" s="54">
        <v>1</v>
      </c>
      <c r="BG11" s="54">
        <f t="shared" si="20"/>
        <v>45.454545454545453</v>
      </c>
      <c r="BH11" s="11">
        <f t="shared" si="21"/>
        <v>7.6388888888888887E-5</v>
      </c>
    </row>
    <row r="12" spans="1:67" ht="192" x14ac:dyDescent="0.2">
      <c r="A12" s="54">
        <v>7</v>
      </c>
      <c r="B12" s="19" t="s">
        <v>1710</v>
      </c>
      <c r="C12" s="3" t="s">
        <v>192</v>
      </c>
      <c r="D12" s="54">
        <v>1</v>
      </c>
      <c r="E12" s="54">
        <v>1</v>
      </c>
      <c r="F12" s="54">
        <f t="shared" si="8"/>
        <v>4</v>
      </c>
      <c r="G12" s="54">
        <f t="shared" si="9"/>
        <v>68</v>
      </c>
      <c r="H12" s="54">
        <f t="shared" si="10"/>
        <v>17</v>
      </c>
      <c r="I12" s="54">
        <f t="shared" si="11"/>
        <v>445</v>
      </c>
      <c r="J12" s="54">
        <v>119</v>
      </c>
      <c r="K12" s="54">
        <f t="shared" si="12"/>
        <v>1.75</v>
      </c>
      <c r="L12" s="54">
        <f t="shared" si="13"/>
        <v>362</v>
      </c>
      <c r="M12" s="54">
        <f t="shared" si="14"/>
        <v>5.3235294117647056</v>
      </c>
      <c r="N12" s="54">
        <v>1</v>
      </c>
      <c r="O12" s="54">
        <v>1</v>
      </c>
      <c r="P12" s="54">
        <v>0</v>
      </c>
      <c r="Q12" s="54">
        <v>1</v>
      </c>
      <c r="R12" s="54">
        <v>1</v>
      </c>
      <c r="S12" s="54">
        <v>1</v>
      </c>
      <c r="T12" s="54">
        <f t="shared" si="3"/>
        <v>1</v>
      </c>
      <c r="U12" s="54">
        <v>1</v>
      </c>
      <c r="V12" s="54">
        <v>1</v>
      </c>
      <c r="W12" s="54">
        <f t="shared" si="4"/>
        <v>0</v>
      </c>
      <c r="X12" s="54">
        <f t="shared" si="5"/>
        <v>1</v>
      </c>
      <c r="Y12" s="54">
        <v>0</v>
      </c>
      <c r="Z12" s="54">
        <v>1</v>
      </c>
      <c r="AA12" s="54">
        <v>1</v>
      </c>
      <c r="AB12" s="54">
        <v>1</v>
      </c>
      <c r="AC12" s="54">
        <v>1</v>
      </c>
      <c r="AD12" s="54">
        <v>1</v>
      </c>
      <c r="AE12" s="54">
        <v>1</v>
      </c>
      <c r="AF12" s="54">
        <f t="shared" si="15"/>
        <v>16</v>
      </c>
      <c r="AG12" s="54">
        <v>1</v>
      </c>
      <c r="AH12" s="54">
        <f t="shared" si="6"/>
        <v>0</v>
      </c>
      <c r="AI12" s="54">
        <v>0</v>
      </c>
      <c r="AJ12" s="54">
        <v>1</v>
      </c>
      <c r="AK12" s="54">
        <f t="shared" si="7"/>
        <v>0</v>
      </c>
      <c r="AL12" s="54">
        <v>1</v>
      </c>
      <c r="AM12" s="54">
        <v>1</v>
      </c>
      <c r="AN12" s="54">
        <v>1</v>
      </c>
      <c r="AO12" s="54">
        <v>1</v>
      </c>
      <c r="AP12" s="54">
        <v>1</v>
      </c>
      <c r="AQ12" s="54">
        <v>1</v>
      </c>
      <c r="AR12" s="54">
        <v>1</v>
      </c>
      <c r="AS12" s="54">
        <v>1</v>
      </c>
      <c r="AT12" s="54">
        <v>1</v>
      </c>
      <c r="AU12" s="54">
        <f t="shared" si="16"/>
        <v>41.53000000000003</v>
      </c>
      <c r="AV12" s="54">
        <f t="shared" si="17"/>
        <v>11.690000000000001</v>
      </c>
      <c r="AW12" s="54">
        <f t="shared" si="18"/>
        <v>15.144705882352941</v>
      </c>
      <c r="AX12" s="54">
        <f t="shared" si="19"/>
        <v>12.143823529411762</v>
      </c>
      <c r="AY12" s="54">
        <v>0</v>
      </c>
      <c r="AZ12" s="54">
        <v>1</v>
      </c>
      <c r="BA12" s="54">
        <v>1</v>
      </c>
      <c r="BG12" s="54">
        <f t="shared" si="20"/>
        <v>235.29411764705881</v>
      </c>
      <c r="BH12" s="11">
        <f t="shared" si="21"/>
        <v>2.3611111111111112E-4</v>
      </c>
    </row>
    <row r="13" spans="1:67" ht="64" x14ac:dyDescent="0.2">
      <c r="A13" s="54">
        <v>8</v>
      </c>
      <c r="B13" s="19" t="s">
        <v>324</v>
      </c>
      <c r="C13" s="3" t="s">
        <v>192</v>
      </c>
      <c r="D13" s="54">
        <v>1</v>
      </c>
      <c r="E13" s="54">
        <v>1</v>
      </c>
      <c r="F13" s="54">
        <f t="shared" si="8"/>
        <v>1</v>
      </c>
      <c r="G13" s="54">
        <f t="shared" si="9"/>
        <v>23</v>
      </c>
      <c r="H13" s="54">
        <f t="shared" si="10"/>
        <v>23</v>
      </c>
      <c r="I13" s="54">
        <f t="shared" si="11"/>
        <v>143</v>
      </c>
      <c r="J13" s="54">
        <v>38</v>
      </c>
      <c r="K13" s="54">
        <f t="shared" si="12"/>
        <v>1.6521739130434783</v>
      </c>
      <c r="L13" s="54">
        <f t="shared" si="13"/>
        <v>117</v>
      </c>
      <c r="M13" s="54">
        <f t="shared" si="14"/>
        <v>5.0869565217391308</v>
      </c>
      <c r="N13" s="54">
        <v>0</v>
      </c>
      <c r="O13" s="54">
        <v>1</v>
      </c>
      <c r="P13" s="54">
        <v>1</v>
      </c>
      <c r="Q13" s="54">
        <v>0</v>
      </c>
      <c r="R13" s="54">
        <v>1</v>
      </c>
      <c r="S13" s="54">
        <v>1</v>
      </c>
      <c r="T13" s="54">
        <f t="shared" si="3"/>
        <v>0</v>
      </c>
      <c r="U13" s="54">
        <v>1</v>
      </c>
      <c r="V13" s="54">
        <v>1</v>
      </c>
      <c r="W13" s="54">
        <f t="shared" si="4"/>
        <v>0</v>
      </c>
      <c r="X13" s="54">
        <f t="shared" si="5"/>
        <v>1</v>
      </c>
      <c r="Y13" s="54">
        <v>1</v>
      </c>
      <c r="Z13" s="54">
        <v>1</v>
      </c>
      <c r="AA13" s="54">
        <v>1</v>
      </c>
      <c r="AB13" s="54">
        <v>1</v>
      </c>
      <c r="AC13" s="54">
        <v>1</v>
      </c>
      <c r="AD13" s="54">
        <v>0</v>
      </c>
      <c r="AE13" s="54">
        <v>1</v>
      </c>
      <c r="AF13" s="54">
        <f t="shared" si="15"/>
        <v>4</v>
      </c>
      <c r="AG13" s="54">
        <v>1</v>
      </c>
      <c r="AH13" s="54">
        <f t="shared" si="6"/>
        <v>1</v>
      </c>
      <c r="AI13" s="54">
        <v>1</v>
      </c>
      <c r="AJ13" s="54">
        <v>1</v>
      </c>
      <c r="AK13" s="54">
        <f t="shared" si="7"/>
        <v>0</v>
      </c>
      <c r="AL13" s="54">
        <v>1</v>
      </c>
      <c r="AM13" s="54">
        <v>1</v>
      </c>
      <c r="AN13" s="54">
        <v>1</v>
      </c>
      <c r="AO13" s="54">
        <v>1</v>
      </c>
      <c r="AP13" s="54">
        <v>1</v>
      </c>
      <c r="AQ13" s="54">
        <v>1</v>
      </c>
      <c r="AR13" s="54">
        <v>1</v>
      </c>
      <c r="AS13" s="54">
        <v>1</v>
      </c>
      <c r="AT13" s="54">
        <v>1</v>
      </c>
      <c r="AU13" s="54">
        <f t="shared" si="16"/>
        <v>43.716086956521764</v>
      </c>
      <c r="AV13" s="54">
        <f t="shared" si="17"/>
        <v>12.875652173913043</v>
      </c>
      <c r="AW13" s="54">
        <f t="shared" si="18"/>
        <v>13.846956521739131</v>
      </c>
      <c r="AX13" s="54">
        <f t="shared" si="19"/>
        <v>14.029565217391301</v>
      </c>
      <c r="AY13" s="54">
        <v>1</v>
      </c>
      <c r="AZ13" s="54">
        <v>1</v>
      </c>
      <c r="BA13" s="54">
        <v>1</v>
      </c>
      <c r="BG13" s="54">
        <f t="shared" si="20"/>
        <v>173.91304347826087</v>
      </c>
      <c r="BH13" s="11">
        <f t="shared" si="21"/>
        <v>7.9861111111111116E-5</v>
      </c>
    </row>
    <row r="14" spans="1:67" ht="112" x14ac:dyDescent="0.2">
      <c r="A14" s="54">
        <v>9</v>
      </c>
      <c r="B14" s="19" t="s">
        <v>325</v>
      </c>
      <c r="C14" s="3" t="s">
        <v>192</v>
      </c>
      <c r="D14" s="54">
        <v>1</v>
      </c>
      <c r="E14" s="54">
        <v>1</v>
      </c>
      <c r="F14" s="54">
        <f t="shared" si="8"/>
        <v>2</v>
      </c>
      <c r="G14" s="54">
        <f t="shared" si="9"/>
        <v>41</v>
      </c>
      <c r="H14" s="54">
        <f t="shared" si="10"/>
        <v>20.5</v>
      </c>
      <c r="I14" s="54">
        <f t="shared" si="11"/>
        <v>250</v>
      </c>
      <c r="J14" s="54">
        <v>69</v>
      </c>
      <c r="K14" s="54">
        <f t="shared" si="12"/>
        <v>1.6829268292682926</v>
      </c>
      <c r="L14" s="54">
        <f t="shared" si="13"/>
        <v>205</v>
      </c>
      <c r="M14" s="54">
        <f t="shared" si="14"/>
        <v>5</v>
      </c>
      <c r="N14" s="54">
        <v>0</v>
      </c>
      <c r="O14" s="54">
        <v>1</v>
      </c>
      <c r="P14" s="54">
        <v>0</v>
      </c>
      <c r="Q14" s="54">
        <v>0</v>
      </c>
      <c r="R14" s="54">
        <v>1</v>
      </c>
      <c r="S14" s="54">
        <v>1</v>
      </c>
      <c r="T14" s="54">
        <f t="shared" si="3"/>
        <v>0</v>
      </c>
      <c r="U14" s="54">
        <v>1</v>
      </c>
      <c r="V14" s="54">
        <v>1</v>
      </c>
      <c r="W14" s="54">
        <f t="shared" si="4"/>
        <v>0</v>
      </c>
      <c r="X14" s="54">
        <f t="shared" si="5"/>
        <v>1</v>
      </c>
      <c r="Y14" s="54">
        <v>1</v>
      </c>
      <c r="Z14" s="54">
        <v>1</v>
      </c>
      <c r="AA14" s="54">
        <v>1</v>
      </c>
      <c r="AB14" s="54">
        <v>1</v>
      </c>
      <c r="AC14" s="54">
        <v>1</v>
      </c>
      <c r="AD14" s="54">
        <v>1</v>
      </c>
      <c r="AE14" s="54">
        <v>1</v>
      </c>
      <c r="AF14" s="54">
        <f t="shared" si="15"/>
        <v>5</v>
      </c>
      <c r="AG14" s="54">
        <v>1</v>
      </c>
      <c r="AH14" s="54">
        <f t="shared" si="6"/>
        <v>1</v>
      </c>
      <c r="AI14" s="54">
        <v>0</v>
      </c>
      <c r="AJ14" s="54">
        <v>1</v>
      </c>
      <c r="AK14" s="54">
        <f t="shared" si="7"/>
        <v>0</v>
      </c>
      <c r="AL14" s="54">
        <v>1</v>
      </c>
      <c r="AM14" s="54">
        <v>0</v>
      </c>
      <c r="AN14" s="54">
        <v>1</v>
      </c>
      <c r="AO14" s="54">
        <v>1</v>
      </c>
      <c r="AP14" s="54">
        <v>1</v>
      </c>
      <c r="AQ14" s="54">
        <v>1</v>
      </c>
      <c r="AR14" s="54">
        <v>1</v>
      </c>
      <c r="AS14" s="54">
        <v>1</v>
      </c>
      <c r="AT14" s="54">
        <v>1</v>
      </c>
      <c r="AU14" s="54">
        <f t="shared" si="16"/>
        <v>43.65189024390245</v>
      </c>
      <c r="AV14" s="54">
        <f t="shared" si="17"/>
        <v>12.263536585365856</v>
      </c>
      <c r="AW14" s="54">
        <f t="shared" si="18"/>
        <v>12.873170731707315</v>
      </c>
      <c r="AX14" s="54">
        <f t="shared" si="19"/>
        <v>12.369999999999997</v>
      </c>
      <c r="AY14" s="54">
        <v>0</v>
      </c>
      <c r="AZ14" s="54">
        <v>1</v>
      </c>
      <c r="BA14" s="54">
        <v>1</v>
      </c>
      <c r="BG14" s="54">
        <f t="shared" si="20"/>
        <v>121.95121951219512</v>
      </c>
      <c r="BH14" s="11">
        <f t="shared" si="21"/>
        <v>1.4236111111111109E-4</v>
      </c>
    </row>
    <row r="15" spans="1:67" ht="32" x14ac:dyDescent="0.2">
      <c r="A15" s="54">
        <v>10</v>
      </c>
      <c r="B15" s="19" t="s">
        <v>326</v>
      </c>
      <c r="C15" s="3" t="s">
        <v>203</v>
      </c>
      <c r="D15" s="54">
        <v>1</v>
      </c>
      <c r="E15" s="54">
        <v>1</v>
      </c>
      <c r="F15" s="54">
        <f t="shared" si="8"/>
        <v>1</v>
      </c>
      <c r="G15" s="54">
        <f t="shared" si="9"/>
        <v>12</v>
      </c>
      <c r="H15" s="54">
        <f t="shared" si="10"/>
        <v>12</v>
      </c>
      <c r="I15" s="54">
        <f t="shared" si="11"/>
        <v>64</v>
      </c>
      <c r="J15" s="54">
        <v>18</v>
      </c>
      <c r="K15" s="54">
        <f t="shared" si="12"/>
        <v>1.5</v>
      </c>
      <c r="L15" s="54">
        <f t="shared" si="13"/>
        <v>51</v>
      </c>
      <c r="M15" s="54">
        <f t="shared" si="14"/>
        <v>4.25</v>
      </c>
      <c r="N15" s="54">
        <v>1</v>
      </c>
      <c r="O15" s="54">
        <v>1</v>
      </c>
      <c r="P15" s="54">
        <v>0</v>
      </c>
      <c r="Q15" s="54">
        <v>1</v>
      </c>
      <c r="R15" s="54">
        <v>1</v>
      </c>
      <c r="S15" s="54">
        <v>1</v>
      </c>
      <c r="T15" s="54">
        <f t="shared" si="3"/>
        <v>1</v>
      </c>
      <c r="U15" s="54">
        <v>1</v>
      </c>
      <c r="V15" s="54">
        <v>1</v>
      </c>
      <c r="W15" s="54">
        <f t="shared" si="4"/>
        <v>0</v>
      </c>
      <c r="X15" s="54">
        <f t="shared" si="5"/>
        <v>1</v>
      </c>
      <c r="Y15" s="54">
        <v>0</v>
      </c>
      <c r="Z15" s="54">
        <v>1</v>
      </c>
      <c r="AA15" s="54">
        <v>1</v>
      </c>
      <c r="AB15" s="54">
        <v>1</v>
      </c>
      <c r="AC15" s="54">
        <v>1</v>
      </c>
      <c r="AD15" s="54">
        <v>1</v>
      </c>
      <c r="AE15" s="54">
        <v>1</v>
      </c>
      <c r="AF15" s="54">
        <f t="shared" si="15"/>
        <v>2</v>
      </c>
      <c r="AG15" s="54">
        <v>1</v>
      </c>
      <c r="AH15" s="54">
        <f t="shared" si="6"/>
        <v>1</v>
      </c>
      <c r="AI15" s="54">
        <v>1</v>
      </c>
      <c r="AJ15" s="54">
        <v>1</v>
      </c>
      <c r="AK15" s="54">
        <f t="shared" si="7"/>
        <v>1</v>
      </c>
      <c r="AL15" s="54">
        <v>1</v>
      </c>
      <c r="AM15" s="54">
        <v>0</v>
      </c>
      <c r="AN15" s="54">
        <v>1</v>
      </c>
      <c r="AO15" s="54">
        <v>1</v>
      </c>
      <c r="AP15" s="54">
        <v>1</v>
      </c>
      <c r="AQ15" s="54">
        <v>1</v>
      </c>
      <c r="AR15" s="54">
        <v>1</v>
      </c>
      <c r="AS15" s="54">
        <v>1</v>
      </c>
      <c r="AT15" s="54">
        <v>1</v>
      </c>
      <c r="AU15" s="54">
        <f t="shared" si="16"/>
        <v>67.755000000000024</v>
      </c>
      <c r="AV15" s="54">
        <f t="shared" si="17"/>
        <v>6.7900000000000027</v>
      </c>
      <c r="AW15" s="54">
        <f t="shared" si="18"/>
        <v>7.7033333333333331</v>
      </c>
      <c r="AX15" s="54">
        <f t="shared" si="19"/>
        <v>4.5874999999999986</v>
      </c>
      <c r="AY15" s="54">
        <v>1</v>
      </c>
      <c r="AZ15" s="54">
        <v>1</v>
      </c>
      <c r="BA15" s="54">
        <v>1</v>
      </c>
      <c r="BG15" s="54">
        <f t="shared" si="20"/>
        <v>166.66666666666666</v>
      </c>
      <c r="BH15" s="11">
        <f t="shared" si="21"/>
        <v>4.1666666666666665E-5</v>
      </c>
    </row>
    <row r="16" spans="1:67" ht="80" x14ac:dyDescent="0.2">
      <c r="A16" s="54">
        <v>11</v>
      </c>
      <c r="B16" s="19" t="s">
        <v>327</v>
      </c>
      <c r="C16" s="3" t="s">
        <v>192</v>
      </c>
      <c r="D16" s="54">
        <v>1</v>
      </c>
      <c r="E16" s="54">
        <v>1</v>
      </c>
      <c r="F16" s="54">
        <f t="shared" si="8"/>
        <v>1</v>
      </c>
      <c r="G16" s="54">
        <f t="shared" si="9"/>
        <v>34</v>
      </c>
      <c r="H16" s="54">
        <f t="shared" si="10"/>
        <v>34</v>
      </c>
      <c r="I16" s="54">
        <f t="shared" si="11"/>
        <v>201</v>
      </c>
      <c r="J16" s="54">
        <v>51</v>
      </c>
      <c r="K16" s="54">
        <f t="shared" si="12"/>
        <v>1.5</v>
      </c>
      <c r="L16" s="54">
        <f t="shared" si="13"/>
        <v>161</v>
      </c>
      <c r="M16" s="54">
        <f t="shared" si="14"/>
        <v>4.7352941176470589</v>
      </c>
      <c r="N16" s="54">
        <v>0</v>
      </c>
      <c r="O16" s="54">
        <v>1</v>
      </c>
      <c r="P16" s="54">
        <v>0</v>
      </c>
      <c r="Q16" s="54">
        <v>0</v>
      </c>
      <c r="R16" s="54">
        <v>1</v>
      </c>
      <c r="S16" s="54">
        <v>1</v>
      </c>
      <c r="T16" s="54">
        <f t="shared" si="3"/>
        <v>0</v>
      </c>
      <c r="U16" s="54">
        <v>1</v>
      </c>
      <c r="V16" s="54">
        <v>1</v>
      </c>
      <c r="W16" s="54">
        <f t="shared" si="4"/>
        <v>0</v>
      </c>
      <c r="X16" s="54">
        <f t="shared" si="5"/>
        <v>1</v>
      </c>
      <c r="Y16" s="54">
        <v>1</v>
      </c>
      <c r="Z16" s="54">
        <v>1</v>
      </c>
      <c r="AA16" s="54">
        <v>1</v>
      </c>
      <c r="AB16" s="54">
        <v>1</v>
      </c>
      <c r="AC16" s="54">
        <v>1</v>
      </c>
      <c r="AD16" s="54">
        <v>1</v>
      </c>
      <c r="AE16" s="54">
        <v>1</v>
      </c>
      <c r="AF16" s="54">
        <f t="shared" si="15"/>
        <v>7</v>
      </c>
      <c r="AG16" s="54">
        <v>1</v>
      </c>
      <c r="AH16" s="54">
        <f t="shared" si="6"/>
        <v>1</v>
      </c>
      <c r="AI16" s="54">
        <v>0</v>
      </c>
      <c r="AJ16" s="54">
        <v>1</v>
      </c>
      <c r="AK16" s="54">
        <f t="shared" si="7"/>
        <v>1</v>
      </c>
      <c r="AL16" s="54">
        <v>1</v>
      </c>
      <c r="AM16" s="54">
        <v>1</v>
      </c>
      <c r="AN16" s="54">
        <v>1</v>
      </c>
      <c r="AO16" s="54">
        <v>1</v>
      </c>
      <c r="AP16" s="54">
        <v>1</v>
      </c>
      <c r="AQ16" s="54">
        <v>1</v>
      </c>
      <c r="AR16" s="54">
        <v>1</v>
      </c>
      <c r="AS16" s="54">
        <v>1</v>
      </c>
      <c r="AT16" s="54">
        <v>1</v>
      </c>
      <c r="AU16" s="54">
        <f t="shared" si="16"/>
        <v>45.425000000000018</v>
      </c>
      <c r="AV16" s="54">
        <f t="shared" si="17"/>
        <v>15.370000000000001</v>
      </c>
      <c r="AW16" s="54">
        <f t="shared" si="18"/>
        <v>12.383529411764705</v>
      </c>
      <c r="AX16" s="54">
        <f t="shared" si="19"/>
        <v>17.873235294117649</v>
      </c>
      <c r="AY16" s="54">
        <v>0</v>
      </c>
      <c r="AZ16" s="54">
        <v>1</v>
      </c>
      <c r="BA16" s="54">
        <v>1</v>
      </c>
      <c r="BG16" s="54">
        <f t="shared" si="20"/>
        <v>205.88235294117646</v>
      </c>
      <c r="BH16" s="11">
        <f t="shared" si="21"/>
        <v>1.1805555555555556E-4</v>
      </c>
    </row>
    <row r="17" spans="1:60" ht="80" x14ac:dyDescent="0.2">
      <c r="A17" s="54">
        <v>12</v>
      </c>
      <c r="B17" s="19" t="s">
        <v>328</v>
      </c>
      <c r="C17" s="3" t="s">
        <v>192</v>
      </c>
      <c r="D17" s="54">
        <v>1</v>
      </c>
      <c r="E17" s="54">
        <v>1</v>
      </c>
      <c r="F17" s="54">
        <f t="shared" si="8"/>
        <v>1</v>
      </c>
      <c r="G17" s="54">
        <f t="shared" si="9"/>
        <v>35</v>
      </c>
      <c r="H17" s="54">
        <f t="shared" si="10"/>
        <v>35</v>
      </c>
      <c r="I17" s="54">
        <f t="shared" si="11"/>
        <v>178</v>
      </c>
      <c r="J17" s="54">
        <v>47</v>
      </c>
      <c r="K17" s="54">
        <f t="shared" si="12"/>
        <v>1.3428571428571427</v>
      </c>
      <c r="L17" s="54">
        <f t="shared" si="13"/>
        <v>137</v>
      </c>
      <c r="M17" s="54">
        <f t="shared" si="14"/>
        <v>3.9142857142857141</v>
      </c>
      <c r="N17" s="54">
        <v>0</v>
      </c>
      <c r="O17" s="54">
        <v>1</v>
      </c>
      <c r="P17" s="54">
        <v>1</v>
      </c>
      <c r="Q17" s="54">
        <v>0</v>
      </c>
      <c r="R17" s="54">
        <v>1</v>
      </c>
      <c r="S17" s="54">
        <v>1</v>
      </c>
      <c r="T17" s="54">
        <f t="shared" si="3"/>
        <v>0</v>
      </c>
      <c r="U17" s="54">
        <v>1</v>
      </c>
      <c r="V17" s="54">
        <v>1</v>
      </c>
      <c r="W17" s="54">
        <f t="shared" si="4"/>
        <v>0</v>
      </c>
      <c r="X17" s="54">
        <f t="shared" si="5"/>
        <v>1</v>
      </c>
      <c r="Y17" s="54">
        <v>0</v>
      </c>
      <c r="Z17" s="54">
        <v>1</v>
      </c>
      <c r="AA17" s="54">
        <v>1</v>
      </c>
      <c r="AB17" s="54">
        <v>1</v>
      </c>
      <c r="AC17" s="54">
        <v>1</v>
      </c>
      <c r="AD17" s="54">
        <v>1</v>
      </c>
      <c r="AE17" s="54">
        <v>1</v>
      </c>
      <c r="AF17" s="54">
        <f t="shared" si="15"/>
        <v>7</v>
      </c>
      <c r="AG17" s="54">
        <v>1</v>
      </c>
      <c r="AH17" s="54">
        <f t="shared" si="6"/>
        <v>1</v>
      </c>
      <c r="AI17" s="54">
        <v>0</v>
      </c>
      <c r="AJ17" s="54">
        <v>1</v>
      </c>
      <c r="AK17" s="54">
        <f t="shared" si="7"/>
        <v>0</v>
      </c>
      <c r="AL17" s="54">
        <v>1</v>
      </c>
      <c r="AM17" s="54">
        <v>1</v>
      </c>
      <c r="AN17" s="54">
        <v>1</v>
      </c>
      <c r="AO17" s="54">
        <v>0</v>
      </c>
      <c r="AP17" s="54">
        <v>1</v>
      </c>
      <c r="AQ17" s="54">
        <v>1</v>
      </c>
      <c r="AR17" s="54">
        <v>1</v>
      </c>
      <c r="AS17" s="54">
        <v>1</v>
      </c>
      <c r="AT17" s="54">
        <v>1</v>
      </c>
      <c r="AU17" s="54">
        <f t="shared" si="16"/>
        <v>57.704285714285739</v>
      </c>
      <c r="AV17" s="54">
        <f t="shared" si="17"/>
        <v>13.905714285714286</v>
      </c>
      <c r="AW17" s="54">
        <f t="shared" si="18"/>
        <v>7.5462857142857089</v>
      </c>
      <c r="AX17" s="54">
        <f t="shared" si="19"/>
        <v>14.506285714285717</v>
      </c>
      <c r="AY17" s="54">
        <v>0</v>
      </c>
      <c r="AZ17" s="54">
        <v>1</v>
      </c>
      <c r="BA17" s="54">
        <v>1</v>
      </c>
      <c r="BG17" s="54">
        <f t="shared" si="20"/>
        <v>200</v>
      </c>
      <c r="BH17" s="11">
        <f t="shared" si="21"/>
        <v>1.2152777777777776E-4</v>
      </c>
    </row>
    <row r="18" spans="1:60" ht="96" x14ac:dyDescent="0.2">
      <c r="A18" s="54">
        <v>13</v>
      </c>
      <c r="B18" s="19" t="s">
        <v>329</v>
      </c>
      <c r="C18" s="3" t="s">
        <v>192</v>
      </c>
      <c r="D18" s="54">
        <v>1</v>
      </c>
      <c r="E18" s="54">
        <v>1</v>
      </c>
      <c r="F18" s="54">
        <f t="shared" si="8"/>
        <v>3</v>
      </c>
      <c r="G18" s="54">
        <f t="shared" si="9"/>
        <v>30</v>
      </c>
      <c r="H18" s="54">
        <f t="shared" si="10"/>
        <v>10</v>
      </c>
      <c r="I18" s="54">
        <f t="shared" si="11"/>
        <v>196</v>
      </c>
      <c r="J18" s="54">
        <v>53</v>
      </c>
      <c r="K18" s="54">
        <f t="shared" si="12"/>
        <v>1.7666666666666666</v>
      </c>
      <c r="L18" s="54">
        <f t="shared" si="13"/>
        <v>162</v>
      </c>
      <c r="M18" s="54">
        <f t="shared" si="14"/>
        <v>5.4</v>
      </c>
      <c r="N18" s="54">
        <v>1</v>
      </c>
      <c r="O18" s="54">
        <v>1</v>
      </c>
      <c r="P18" s="54">
        <v>0</v>
      </c>
      <c r="Q18" s="54">
        <v>1</v>
      </c>
      <c r="R18" s="54">
        <v>1</v>
      </c>
      <c r="S18" s="54">
        <v>1</v>
      </c>
      <c r="T18" s="54">
        <f t="shared" si="3"/>
        <v>1</v>
      </c>
      <c r="U18" s="54">
        <v>1</v>
      </c>
      <c r="V18" s="54">
        <v>1</v>
      </c>
      <c r="W18" s="54">
        <f t="shared" si="4"/>
        <v>0</v>
      </c>
      <c r="X18" s="54">
        <f t="shared" si="5"/>
        <v>1</v>
      </c>
      <c r="Y18" s="54">
        <v>0</v>
      </c>
      <c r="Z18" s="54">
        <v>1</v>
      </c>
      <c r="AA18" s="54">
        <v>1</v>
      </c>
      <c r="AB18" s="54">
        <v>1</v>
      </c>
      <c r="AC18" s="54">
        <v>1</v>
      </c>
      <c r="AD18" s="54">
        <v>1</v>
      </c>
      <c r="AE18" s="54">
        <v>1</v>
      </c>
      <c r="AF18" s="54">
        <f t="shared" si="15"/>
        <v>4</v>
      </c>
      <c r="AG18" s="54">
        <v>1</v>
      </c>
      <c r="AH18" s="54">
        <f t="shared" si="6"/>
        <v>1</v>
      </c>
      <c r="AI18" s="54">
        <v>0</v>
      </c>
      <c r="AJ18" s="54">
        <v>1</v>
      </c>
      <c r="AK18" s="54">
        <f t="shared" si="7"/>
        <v>1</v>
      </c>
      <c r="AL18" s="54">
        <v>1</v>
      </c>
      <c r="AM18" s="54">
        <v>1</v>
      </c>
      <c r="AN18" s="54">
        <v>1</v>
      </c>
      <c r="AO18" s="54">
        <v>0</v>
      </c>
      <c r="AP18" s="54">
        <v>1</v>
      </c>
      <c r="AQ18" s="54">
        <v>1</v>
      </c>
      <c r="AR18" s="54">
        <v>1</v>
      </c>
      <c r="AS18" s="54">
        <v>0</v>
      </c>
      <c r="AT18" s="54">
        <v>1</v>
      </c>
      <c r="AU18" s="54">
        <f t="shared" si="16"/>
        <v>47.22500000000003</v>
      </c>
      <c r="AV18" s="54">
        <f t="shared" si="17"/>
        <v>9.1566666666666698</v>
      </c>
      <c r="AW18" s="54">
        <f t="shared" si="18"/>
        <v>13.971999999999998</v>
      </c>
      <c r="AX18" s="54">
        <f t="shared" si="19"/>
        <v>9.0040000000000013</v>
      </c>
      <c r="AY18" s="54">
        <v>0</v>
      </c>
      <c r="AZ18" s="54">
        <v>1</v>
      </c>
      <c r="BA18" s="54">
        <v>1</v>
      </c>
      <c r="BG18" s="54">
        <f t="shared" si="20"/>
        <v>133.33333333333334</v>
      </c>
      <c r="BH18" s="11">
        <f t="shared" si="21"/>
        <v>1.0416666666666666E-4</v>
      </c>
    </row>
    <row r="19" spans="1:60" ht="64" x14ac:dyDescent="0.2">
      <c r="A19" s="54">
        <v>14</v>
      </c>
      <c r="B19" s="19" t="s">
        <v>330</v>
      </c>
      <c r="C19" s="3" t="s">
        <v>192</v>
      </c>
      <c r="D19" s="54">
        <v>1</v>
      </c>
      <c r="E19" s="54">
        <v>1</v>
      </c>
      <c r="F19" s="54">
        <f t="shared" si="8"/>
        <v>2</v>
      </c>
      <c r="G19" s="54">
        <f t="shared" si="9"/>
        <v>24</v>
      </c>
      <c r="H19" s="54">
        <f t="shared" si="10"/>
        <v>12</v>
      </c>
      <c r="I19" s="54">
        <f t="shared" si="11"/>
        <v>157</v>
      </c>
      <c r="J19" s="54">
        <v>44</v>
      </c>
      <c r="K19" s="54">
        <f t="shared" si="12"/>
        <v>1.8333333333333333</v>
      </c>
      <c r="L19" s="54">
        <f t="shared" si="13"/>
        <v>131</v>
      </c>
      <c r="M19" s="54">
        <f t="shared" si="14"/>
        <v>5.458333333333333</v>
      </c>
      <c r="N19" s="54">
        <v>1</v>
      </c>
      <c r="O19" s="54">
        <v>1</v>
      </c>
      <c r="P19" s="54">
        <v>1</v>
      </c>
      <c r="Q19" s="54">
        <v>1</v>
      </c>
      <c r="R19" s="54">
        <v>1</v>
      </c>
      <c r="S19" s="54">
        <v>1</v>
      </c>
      <c r="T19" s="54">
        <f t="shared" si="3"/>
        <v>1</v>
      </c>
      <c r="U19" s="54">
        <v>1</v>
      </c>
      <c r="V19" s="54">
        <v>1</v>
      </c>
      <c r="W19" s="54">
        <f t="shared" si="4"/>
        <v>1</v>
      </c>
      <c r="X19" s="54">
        <f t="shared" si="5"/>
        <v>1</v>
      </c>
      <c r="Y19" s="54">
        <v>0</v>
      </c>
      <c r="Z19" s="54">
        <v>1</v>
      </c>
      <c r="AA19" s="54">
        <v>1</v>
      </c>
      <c r="AB19" s="54">
        <v>1</v>
      </c>
      <c r="AC19" s="54">
        <v>1</v>
      </c>
      <c r="AD19" s="54">
        <v>1</v>
      </c>
      <c r="AE19" s="54">
        <v>1</v>
      </c>
      <c r="AF19" s="54">
        <f t="shared" si="15"/>
        <v>3</v>
      </c>
      <c r="AG19" s="54">
        <v>1</v>
      </c>
      <c r="AH19" s="54">
        <f t="shared" si="6"/>
        <v>1</v>
      </c>
      <c r="AI19" s="54">
        <v>0</v>
      </c>
      <c r="AJ19" s="54">
        <v>1</v>
      </c>
      <c r="AK19" s="54">
        <f t="shared" si="7"/>
        <v>1</v>
      </c>
      <c r="AL19" s="54">
        <v>1</v>
      </c>
      <c r="AM19" s="54">
        <v>1</v>
      </c>
      <c r="AN19" s="54">
        <v>1</v>
      </c>
      <c r="AO19" s="54">
        <v>1</v>
      </c>
      <c r="AP19" s="54">
        <v>1</v>
      </c>
      <c r="AQ19" s="54">
        <v>1</v>
      </c>
      <c r="AR19" s="54">
        <v>1</v>
      </c>
      <c r="AS19" s="54">
        <v>1</v>
      </c>
      <c r="AT19" s="54">
        <v>1</v>
      </c>
      <c r="AU19" s="54">
        <f t="shared" si="16"/>
        <v>39.555000000000014</v>
      </c>
      <c r="AV19" s="54">
        <f t="shared" si="17"/>
        <v>10.723333333333333</v>
      </c>
      <c r="AW19" s="54">
        <f t="shared" si="18"/>
        <v>14.563333333333333</v>
      </c>
      <c r="AX19" s="54">
        <f t="shared" si="19"/>
        <v>10.278749999999999</v>
      </c>
      <c r="AY19" s="54">
        <v>0</v>
      </c>
      <c r="AZ19" s="54">
        <v>1</v>
      </c>
      <c r="BA19" s="54">
        <v>1</v>
      </c>
      <c r="BG19" s="54">
        <f t="shared" si="20"/>
        <v>125</v>
      </c>
      <c r="BH19" s="11">
        <f t="shared" si="21"/>
        <v>8.3333333333333331E-5</v>
      </c>
    </row>
    <row r="20" spans="1:60" ht="64" x14ac:dyDescent="0.2">
      <c r="A20" s="54">
        <v>15</v>
      </c>
      <c r="B20" s="19" t="s">
        <v>331</v>
      </c>
      <c r="C20" s="3" t="s">
        <v>192</v>
      </c>
      <c r="D20" s="54">
        <v>1</v>
      </c>
      <c r="E20" s="54">
        <v>1</v>
      </c>
      <c r="F20" s="54">
        <f t="shared" si="8"/>
        <v>1</v>
      </c>
      <c r="G20" s="54">
        <f t="shared" si="9"/>
        <v>17</v>
      </c>
      <c r="H20" s="54">
        <f t="shared" si="10"/>
        <v>17</v>
      </c>
      <c r="I20" s="54">
        <f t="shared" si="11"/>
        <v>126</v>
      </c>
      <c r="J20" s="54">
        <v>37</v>
      </c>
      <c r="K20" s="54">
        <f t="shared" si="12"/>
        <v>2.1764705882352939</v>
      </c>
      <c r="L20" s="54">
        <f t="shared" si="13"/>
        <v>106</v>
      </c>
      <c r="M20" s="54">
        <f t="shared" si="14"/>
        <v>6.2352941176470589</v>
      </c>
      <c r="N20" s="54">
        <v>0</v>
      </c>
      <c r="O20" s="54">
        <v>1</v>
      </c>
      <c r="P20" s="54">
        <v>0</v>
      </c>
      <c r="Q20" s="54">
        <v>1</v>
      </c>
      <c r="R20" s="54">
        <v>1</v>
      </c>
      <c r="S20" s="54">
        <v>1</v>
      </c>
      <c r="T20" s="54">
        <f t="shared" si="3"/>
        <v>1</v>
      </c>
      <c r="U20" s="54">
        <v>1</v>
      </c>
      <c r="V20" s="54">
        <v>1</v>
      </c>
      <c r="W20" s="54">
        <f t="shared" si="4"/>
        <v>0</v>
      </c>
      <c r="X20" s="54">
        <f t="shared" si="5"/>
        <v>1</v>
      </c>
      <c r="Y20" s="54">
        <v>1</v>
      </c>
      <c r="Z20" s="54">
        <v>1</v>
      </c>
      <c r="AA20" s="54">
        <v>1</v>
      </c>
      <c r="AB20" s="54">
        <v>1</v>
      </c>
      <c r="AC20" s="54">
        <v>1</v>
      </c>
      <c r="AD20" s="54">
        <v>1</v>
      </c>
      <c r="AE20" s="54">
        <v>1</v>
      </c>
      <c r="AF20" s="54">
        <f t="shared" si="15"/>
        <v>1</v>
      </c>
      <c r="AG20" s="54">
        <v>1</v>
      </c>
      <c r="AH20" s="54">
        <f t="shared" si="6"/>
        <v>1</v>
      </c>
      <c r="AI20" s="54">
        <v>0</v>
      </c>
      <c r="AJ20" s="54">
        <v>1</v>
      </c>
      <c r="AK20" s="54">
        <f t="shared" si="7"/>
        <v>1</v>
      </c>
      <c r="AL20" s="54">
        <v>1</v>
      </c>
      <c r="AM20" s="54">
        <v>1</v>
      </c>
      <c r="AN20" s="54">
        <v>1</v>
      </c>
      <c r="AO20" s="54">
        <v>1</v>
      </c>
      <c r="AP20" s="54">
        <v>1</v>
      </c>
      <c r="AQ20" s="54">
        <v>1</v>
      </c>
      <c r="AR20" s="54">
        <v>1</v>
      </c>
      <c r="AS20" s="54">
        <v>1</v>
      </c>
      <c r="AT20" s="54">
        <v>1</v>
      </c>
      <c r="AU20" s="54">
        <f t="shared" si="16"/>
        <v>5.450588235294159</v>
      </c>
      <c r="AV20" s="54">
        <f t="shared" si="17"/>
        <v>16.722352941176471</v>
      </c>
      <c r="AW20" s="54">
        <f t="shared" si="18"/>
        <v>20.505882352941175</v>
      </c>
      <c r="AX20" s="54">
        <f t="shared" si="19"/>
        <v>16.438235294117646</v>
      </c>
      <c r="AY20" s="54">
        <v>0</v>
      </c>
      <c r="AZ20" s="54">
        <v>1</v>
      </c>
      <c r="BA20" s="54">
        <v>1</v>
      </c>
      <c r="BG20" s="54">
        <f t="shared" si="20"/>
        <v>58.823529411764703</v>
      </c>
      <c r="BH20" s="11">
        <f t="shared" si="21"/>
        <v>5.902777777777778E-5</v>
      </c>
    </row>
    <row r="21" spans="1:60" ht="32" x14ac:dyDescent="0.2">
      <c r="A21" s="54">
        <v>16</v>
      </c>
      <c r="B21" s="19" t="s">
        <v>332</v>
      </c>
      <c r="C21" s="3" t="s">
        <v>192</v>
      </c>
      <c r="D21" s="54">
        <v>1</v>
      </c>
      <c r="E21" s="54">
        <v>1</v>
      </c>
      <c r="F21" s="54">
        <f t="shared" si="8"/>
        <v>1</v>
      </c>
      <c r="G21" s="54">
        <f t="shared" si="9"/>
        <v>11</v>
      </c>
      <c r="H21" s="54">
        <f t="shared" si="10"/>
        <v>11</v>
      </c>
      <c r="I21" s="54">
        <f t="shared" si="11"/>
        <v>59</v>
      </c>
      <c r="J21" s="54">
        <v>16</v>
      </c>
      <c r="K21" s="54">
        <f t="shared" si="12"/>
        <v>1.4545454545454546</v>
      </c>
      <c r="L21" s="54">
        <f t="shared" si="13"/>
        <v>48</v>
      </c>
      <c r="M21" s="54">
        <f t="shared" si="14"/>
        <v>4.3636363636363633</v>
      </c>
      <c r="N21" s="54">
        <v>1</v>
      </c>
      <c r="O21" s="54">
        <v>1</v>
      </c>
      <c r="P21" s="54">
        <v>1</v>
      </c>
      <c r="Q21" s="54">
        <v>1</v>
      </c>
      <c r="R21" s="54">
        <v>1</v>
      </c>
      <c r="S21" s="54">
        <v>1</v>
      </c>
      <c r="T21" s="54">
        <f t="shared" si="3"/>
        <v>1</v>
      </c>
      <c r="U21" s="54">
        <v>1</v>
      </c>
      <c r="V21" s="54">
        <v>1</v>
      </c>
      <c r="W21" s="54">
        <f t="shared" si="4"/>
        <v>1</v>
      </c>
      <c r="X21" s="54">
        <f t="shared" si="5"/>
        <v>1</v>
      </c>
      <c r="Y21" s="54">
        <v>0</v>
      </c>
      <c r="Z21" s="54">
        <v>1</v>
      </c>
      <c r="AA21" s="54">
        <v>1</v>
      </c>
      <c r="AB21" s="54">
        <v>1</v>
      </c>
      <c r="AC21" s="54">
        <v>1</v>
      </c>
      <c r="AD21" s="54">
        <v>1</v>
      </c>
      <c r="AE21" s="54">
        <v>1</v>
      </c>
      <c r="AF21" s="54">
        <f t="shared" si="15"/>
        <v>1</v>
      </c>
      <c r="AG21" s="54">
        <v>1</v>
      </c>
      <c r="AH21" s="54">
        <f t="shared" si="6"/>
        <v>1</v>
      </c>
      <c r="AI21" s="54">
        <v>1</v>
      </c>
      <c r="AJ21" s="54">
        <v>1</v>
      </c>
      <c r="AK21" s="54">
        <f t="shared" si="7"/>
        <v>1</v>
      </c>
      <c r="AL21" s="54">
        <v>1</v>
      </c>
      <c r="AM21" s="54">
        <v>1</v>
      </c>
      <c r="AN21" s="54">
        <v>1</v>
      </c>
      <c r="AO21" s="54">
        <v>1</v>
      </c>
      <c r="AP21" s="54">
        <v>1</v>
      </c>
      <c r="AQ21" s="54">
        <v>1</v>
      </c>
      <c r="AR21" s="54">
        <v>1</v>
      </c>
      <c r="AS21" s="54">
        <v>1</v>
      </c>
      <c r="AT21" s="54">
        <v>1</v>
      </c>
      <c r="AU21" s="54">
        <f t="shared" si="16"/>
        <v>72.615454545454554</v>
      </c>
      <c r="AV21" s="54">
        <f t="shared" si="17"/>
        <v>5.8636363636363633</v>
      </c>
      <c r="AW21" s="54">
        <f t="shared" si="18"/>
        <v>7.7018181818181759</v>
      </c>
      <c r="AX21" s="54">
        <f t="shared" si="19"/>
        <v>4.6227272727272712</v>
      </c>
      <c r="AY21" s="54">
        <v>1</v>
      </c>
      <c r="AZ21" s="54">
        <v>1</v>
      </c>
      <c r="BA21" s="54">
        <v>1</v>
      </c>
      <c r="BG21" s="54">
        <f t="shared" si="20"/>
        <v>90.909090909090907</v>
      </c>
      <c r="BH21" s="11">
        <f t="shared" si="21"/>
        <v>3.8194444444444444E-5</v>
      </c>
    </row>
    <row r="22" spans="1:60" ht="80" x14ac:dyDescent="0.2">
      <c r="A22" s="54">
        <v>17</v>
      </c>
      <c r="B22" s="19" t="s">
        <v>333</v>
      </c>
      <c r="C22" s="3" t="s">
        <v>203</v>
      </c>
      <c r="D22" s="54">
        <v>1</v>
      </c>
      <c r="E22" s="54">
        <v>1</v>
      </c>
      <c r="F22" s="54">
        <f t="shared" si="8"/>
        <v>2</v>
      </c>
      <c r="G22" s="54">
        <f t="shared" si="9"/>
        <v>31</v>
      </c>
      <c r="H22" s="54">
        <f t="shared" si="10"/>
        <v>15.5</v>
      </c>
      <c r="I22" s="54">
        <f t="shared" si="11"/>
        <v>180</v>
      </c>
      <c r="J22" s="54">
        <v>51</v>
      </c>
      <c r="K22" s="54">
        <f t="shared" si="12"/>
        <v>1.6451612903225807</v>
      </c>
      <c r="L22" s="54">
        <f t="shared" si="13"/>
        <v>146</v>
      </c>
      <c r="M22" s="54">
        <f t="shared" si="14"/>
        <v>4.709677419354839</v>
      </c>
      <c r="N22" s="54">
        <v>1</v>
      </c>
      <c r="O22" s="54">
        <v>1</v>
      </c>
      <c r="P22" s="54">
        <v>1</v>
      </c>
      <c r="Q22" s="54">
        <v>1</v>
      </c>
      <c r="R22" s="54">
        <v>1</v>
      </c>
      <c r="S22" s="54">
        <v>1</v>
      </c>
      <c r="T22" s="54">
        <f t="shared" si="3"/>
        <v>1</v>
      </c>
      <c r="U22" s="54">
        <v>1</v>
      </c>
      <c r="V22" s="54">
        <v>1</v>
      </c>
      <c r="W22" s="54">
        <f t="shared" si="4"/>
        <v>1</v>
      </c>
      <c r="X22" s="54">
        <f t="shared" si="5"/>
        <v>1</v>
      </c>
      <c r="Y22" s="54">
        <v>0</v>
      </c>
      <c r="Z22" s="54">
        <v>1</v>
      </c>
      <c r="AA22" s="54">
        <v>1</v>
      </c>
      <c r="AB22" s="54">
        <v>1</v>
      </c>
      <c r="AC22" s="54">
        <v>1</v>
      </c>
      <c r="AD22" s="54">
        <v>1</v>
      </c>
      <c r="AE22" s="54">
        <v>1</v>
      </c>
      <c r="AF22" s="54">
        <f t="shared" si="15"/>
        <v>3</v>
      </c>
      <c r="AG22" s="54">
        <v>0</v>
      </c>
      <c r="AH22" s="54">
        <f t="shared" si="6"/>
        <v>1</v>
      </c>
      <c r="AI22" s="54">
        <v>0</v>
      </c>
      <c r="AJ22" s="54">
        <v>1</v>
      </c>
      <c r="AK22" s="54">
        <f t="shared" si="7"/>
        <v>1</v>
      </c>
      <c r="AL22" s="54">
        <v>1</v>
      </c>
      <c r="AM22" s="54">
        <v>0</v>
      </c>
      <c r="AN22" s="54">
        <v>1</v>
      </c>
      <c r="AO22" s="54">
        <v>1</v>
      </c>
      <c r="AP22" s="54">
        <v>1</v>
      </c>
      <c r="AQ22" s="54">
        <v>1</v>
      </c>
      <c r="AR22" s="54">
        <v>1</v>
      </c>
      <c r="AS22" s="54">
        <v>1</v>
      </c>
      <c r="AT22" s="54">
        <v>1</v>
      </c>
      <c r="AU22" s="54">
        <f t="shared" si="16"/>
        <v>51.921854838709677</v>
      </c>
      <c r="AV22" s="54">
        <f t="shared" si="17"/>
        <v>9.8679032258064545</v>
      </c>
      <c r="AW22" s="54">
        <f t="shared" si="18"/>
        <v>10.741935483870964</v>
      </c>
      <c r="AX22" s="54">
        <f t="shared" si="19"/>
        <v>8.5025806451612915</v>
      </c>
      <c r="AY22" s="54">
        <v>0</v>
      </c>
      <c r="AZ22" s="54">
        <v>1</v>
      </c>
      <c r="BA22" s="54">
        <v>1</v>
      </c>
      <c r="BG22" s="54">
        <f t="shared" si="20"/>
        <v>96.774193548387089</v>
      </c>
      <c r="BH22" s="11">
        <f t="shared" si="21"/>
        <v>1.0763888888888889E-4</v>
      </c>
    </row>
    <row r="23" spans="1:60" ht="48" x14ac:dyDescent="0.2">
      <c r="A23" s="54">
        <v>18</v>
      </c>
      <c r="B23" s="19" t="s">
        <v>334</v>
      </c>
      <c r="C23" s="3" t="s">
        <v>203</v>
      </c>
      <c r="D23" s="54">
        <v>1</v>
      </c>
      <c r="E23" s="54">
        <v>1</v>
      </c>
      <c r="F23" s="54">
        <f t="shared" si="8"/>
        <v>1</v>
      </c>
      <c r="G23" s="54">
        <f t="shared" si="9"/>
        <v>19</v>
      </c>
      <c r="H23" s="54">
        <f t="shared" si="10"/>
        <v>19</v>
      </c>
      <c r="I23" s="54">
        <f t="shared" si="11"/>
        <v>109</v>
      </c>
      <c r="J23" s="54">
        <v>29</v>
      </c>
      <c r="K23" s="54">
        <f t="shared" si="12"/>
        <v>1.5263157894736843</v>
      </c>
      <c r="L23" s="54">
        <f t="shared" si="13"/>
        <v>89</v>
      </c>
      <c r="M23" s="54">
        <f t="shared" si="14"/>
        <v>4.6842105263157894</v>
      </c>
      <c r="N23" s="54">
        <v>1</v>
      </c>
      <c r="O23" s="54">
        <v>1</v>
      </c>
      <c r="P23" s="54">
        <v>1</v>
      </c>
      <c r="Q23" s="54">
        <v>1</v>
      </c>
      <c r="R23" s="54">
        <v>1</v>
      </c>
      <c r="S23" s="54">
        <v>1</v>
      </c>
      <c r="T23" s="54">
        <f t="shared" si="3"/>
        <v>1</v>
      </c>
      <c r="U23" s="54">
        <v>1</v>
      </c>
      <c r="V23" s="54">
        <v>1</v>
      </c>
      <c r="W23" s="54">
        <f t="shared" si="4"/>
        <v>1</v>
      </c>
      <c r="X23" s="54">
        <f t="shared" si="5"/>
        <v>1</v>
      </c>
      <c r="Y23" s="54">
        <v>0</v>
      </c>
      <c r="Z23" s="54">
        <v>1</v>
      </c>
      <c r="AA23" s="54">
        <v>1</v>
      </c>
      <c r="AB23" s="54">
        <v>1</v>
      </c>
      <c r="AC23" s="54">
        <v>1</v>
      </c>
      <c r="AD23" s="54">
        <v>1</v>
      </c>
      <c r="AE23" s="54">
        <v>1</v>
      </c>
      <c r="AF23" s="54">
        <f t="shared" si="15"/>
        <v>2</v>
      </c>
      <c r="AG23" s="54">
        <v>1</v>
      </c>
      <c r="AH23" s="54">
        <f t="shared" si="6"/>
        <v>1</v>
      </c>
      <c r="AI23" s="54">
        <v>1</v>
      </c>
      <c r="AJ23" s="54">
        <v>1</v>
      </c>
      <c r="AK23" s="54">
        <f t="shared" si="7"/>
        <v>1</v>
      </c>
      <c r="AL23" s="54">
        <v>1</v>
      </c>
      <c r="AM23" s="54">
        <v>1</v>
      </c>
      <c r="AN23" s="54">
        <v>1</v>
      </c>
      <c r="AO23" s="54">
        <v>0</v>
      </c>
      <c r="AP23" s="54">
        <v>1</v>
      </c>
      <c r="AQ23" s="54">
        <v>1</v>
      </c>
      <c r="AR23" s="54">
        <v>1</v>
      </c>
      <c r="AS23" s="54">
        <v>0</v>
      </c>
      <c r="AT23" s="54">
        <v>1</v>
      </c>
      <c r="AU23" s="54">
        <f t="shared" si="16"/>
        <v>58.423684210526318</v>
      </c>
      <c r="AV23" s="54">
        <f t="shared" si="17"/>
        <v>9.8305263157894771</v>
      </c>
      <c r="AW23" s="54">
        <f t="shared" si="18"/>
        <v>10.804210526315789</v>
      </c>
      <c r="AX23" s="54">
        <f t="shared" si="19"/>
        <v>10.132631578947368</v>
      </c>
      <c r="AY23" s="54">
        <v>1</v>
      </c>
      <c r="AZ23" s="54">
        <v>1</v>
      </c>
      <c r="BA23" s="54">
        <v>1</v>
      </c>
      <c r="BG23" s="54">
        <f t="shared" si="20"/>
        <v>105.26315789473684</v>
      </c>
      <c r="BH23" s="11">
        <f t="shared" si="21"/>
        <v>6.597222222222223E-5</v>
      </c>
    </row>
    <row r="24" spans="1:60" ht="80" x14ac:dyDescent="0.2">
      <c r="A24" s="54">
        <v>19</v>
      </c>
      <c r="B24" s="240" t="s">
        <v>335</v>
      </c>
      <c r="C24" s="3" t="s">
        <v>203</v>
      </c>
      <c r="D24" s="54">
        <v>1</v>
      </c>
      <c r="E24" s="54">
        <v>1</v>
      </c>
      <c r="F24" s="54">
        <f t="shared" si="8"/>
        <v>1</v>
      </c>
      <c r="G24" s="54">
        <f t="shared" si="9"/>
        <v>31</v>
      </c>
      <c r="H24" s="54">
        <f t="shared" si="10"/>
        <v>31</v>
      </c>
      <c r="I24" s="54">
        <f t="shared" si="11"/>
        <v>174</v>
      </c>
      <c r="J24" s="54">
        <v>44</v>
      </c>
      <c r="K24" s="54">
        <f t="shared" si="12"/>
        <v>1.4193548387096775</v>
      </c>
      <c r="L24" s="54">
        <f t="shared" si="13"/>
        <v>142</v>
      </c>
      <c r="M24" s="54">
        <f t="shared" si="14"/>
        <v>4.580645161290323</v>
      </c>
      <c r="N24" s="54">
        <v>1</v>
      </c>
      <c r="O24" s="54">
        <v>1</v>
      </c>
      <c r="P24" s="54">
        <v>1</v>
      </c>
      <c r="Q24" s="54">
        <v>1</v>
      </c>
      <c r="R24" s="54">
        <v>1</v>
      </c>
      <c r="S24" s="54">
        <v>1</v>
      </c>
      <c r="T24" s="54">
        <f t="shared" si="3"/>
        <v>1</v>
      </c>
      <c r="U24" s="54">
        <v>1</v>
      </c>
      <c r="V24" s="54">
        <v>1</v>
      </c>
      <c r="W24" s="54">
        <f t="shared" si="4"/>
        <v>1</v>
      </c>
      <c r="X24" s="54">
        <f t="shared" si="5"/>
        <v>1</v>
      </c>
      <c r="Y24" s="54">
        <v>0</v>
      </c>
      <c r="Z24" s="54">
        <v>1</v>
      </c>
      <c r="AA24" s="54">
        <v>1</v>
      </c>
      <c r="AB24" s="54">
        <v>1</v>
      </c>
      <c r="AC24" s="54">
        <v>1</v>
      </c>
      <c r="AD24" s="54">
        <v>1</v>
      </c>
      <c r="AE24" s="54">
        <v>1</v>
      </c>
      <c r="AF24" s="54">
        <f t="shared" si="15"/>
        <v>2</v>
      </c>
      <c r="AG24" s="54">
        <v>1</v>
      </c>
      <c r="AH24" s="54">
        <f t="shared" si="6"/>
        <v>1</v>
      </c>
      <c r="AI24" s="54">
        <v>0</v>
      </c>
      <c r="AJ24" s="54">
        <v>1</v>
      </c>
      <c r="AK24" s="54">
        <f t="shared" si="7"/>
        <v>1</v>
      </c>
      <c r="AL24" s="54">
        <v>1</v>
      </c>
      <c r="AM24" s="54">
        <v>1</v>
      </c>
      <c r="AN24" s="54">
        <v>1</v>
      </c>
      <c r="AO24" s="54">
        <v>0</v>
      </c>
      <c r="AP24" s="54">
        <v>1</v>
      </c>
      <c r="AQ24" s="54">
        <v>1</v>
      </c>
      <c r="AR24" s="54">
        <v>1</v>
      </c>
      <c r="AS24" s="54">
        <v>0</v>
      </c>
      <c r="AT24" s="54">
        <v>1</v>
      </c>
      <c r="AU24" s="54">
        <f t="shared" si="16"/>
        <v>55.292580645161301</v>
      </c>
      <c r="AV24" s="54">
        <f t="shared" si="17"/>
        <v>13.248387096774195</v>
      </c>
      <c r="AW24" s="54">
        <f t="shared" si="18"/>
        <v>10.558709677419358</v>
      </c>
      <c r="AX24" s="54">
        <f t="shared" si="19"/>
        <v>15.644838709677423</v>
      </c>
      <c r="AY24" s="54">
        <v>0</v>
      </c>
      <c r="AZ24" s="54">
        <v>1</v>
      </c>
      <c r="BA24" s="54">
        <v>1</v>
      </c>
      <c r="BG24" s="54">
        <f t="shared" si="20"/>
        <v>64.516129032258064</v>
      </c>
      <c r="BH24" s="11">
        <f t="shared" si="21"/>
        <v>1.0763888888888889E-4</v>
      </c>
    </row>
    <row r="25" spans="1:60" ht="80" x14ac:dyDescent="0.2">
      <c r="A25" s="54">
        <v>20</v>
      </c>
      <c r="B25" s="240" t="s">
        <v>336</v>
      </c>
      <c r="C25" s="3" t="s">
        <v>192</v>
      </c>
      <c r="D25" s="54">
        <v>1</v>
      </c>
      <c r="E25" s="54">
        <v>1</v>
      </c>
      <c r="F25" s="54">
        <f t="shared" si="8"/>
        <v>1</v>
      </c>
      <c r="G25" s="54">
        <f t="shared" si="9"/>
        <v>34</v>
      </c>
      <c r="H25" s="54">
        <f t="shared" si="10"/>
        <v>34</v>
      </c>
      <c r="I25" s="54">
        <f t="shared" si="11"/>
        <v>186</v>
      </c>
      <c r="J25" s="54">
        <v>50</v>
      </c>
      <c r="K25" s="54">
        <f t="shared" si="12"/>
        <v>1.4705882352941178</v>
      </c>
      <c r="L25" s="54">
        <f t="shared" si="13"/>
        <v>149</v>
      </c>
      <c r="M25" s="54">
        <f t="shared" si="14"/>
        <v>4.382352941176471</v>
      </c>
      <c r="N25" s="54">
        <v>0</v>
      </c>
      <c r="O25" s="54">
        <v>1</v>
      </c>
      <c r="P25" s="54">
        <v>0</v>
      </c>
      <c r="Q25" s="54">
        <v>1</v>
      </c>
      <c r="R25" s="54">
        <v>1</v>
      </c>
      <c r="S25" s="54">
        <v>1</v>
      </c>
      <c r="T25" s="54">
        <f t="shared" si="3"/>
        <v>1</v>
      </c>
      <c r="U25" s="54">
        <v>1</v>
      </c>
      <c r="V25" s="54">
        <v>1</v>
      </c>
      <c r="W25" s="54">
        <f t="shared" si="4"/>
        <v>0</v>
      </c>
      <c r="X25" s="54">
        <f t="shared" si="5"/>
        <v>1</v>
      </c>
      <c r="Y25" s="54">
        <v>1</v>
      </c>
      <c r="Z25" s="54">
        <v>1</v>
      </c>
      <c r="AA25" s="54">
        <v>1</v>
      </c>
      <c r="AB25" s="54">
        <v>1</v>
      </c>
      <c r="AC25" s="54">
        <v>1</v>
      </c>
      <c r="AD25" s="54">
        <v>1</v>
      </c>
      <c r="AE25" s="54">
        <v>1</v>
      </c>
      <c r="AF25" s="54">
        <f t="shared" si="15"/>
        <v>3</v>
      </c>
      <c r="AG25" s="54">
        <v>1</v>
      </c>
      <c r="AH25" s="54">
        <f t="shared" si="6"/>
        <v>1</v>
      </c>
      <c r="AI25" s="54">
        <v>0</v>
      </c>
      <c r="AJ25" s="54">
        <v>1</v>
      </c>
      <c r="AK25" s="54">
        <f t="shared" si="7"/>
        <v>1</v>
      </c>
      <c r="AL25" s="54">
        <v>1</v>
      </c>
      <c r="AM25" s="54">
        <v>1</v>
      </c>
      <c r="AN25" s="54">
        <v>1</v>
      </c>
      <c r="AO25" s="54">
        <v>1</v>
      </c>
      <c r="AP25" s="54">
        <v>1</v>
      </c>
      <c r="AQ25" s="54">
        <v>1</v>
      </c>
      <c r="AR25" s="54">
        <v>1</v>
      </c>
      <c r="AS25" s="54">
        <v>1</v>
      </c>
      <c r="AT25" s="54">
        <v>1</v>
      </c>
      <c r="AU25" s="54">
        <f t="shared" si="16"/>
        <v>47.913235294117662</v>
      </c>
      <c r="AV25" s="54">
        <f t="shared" si="17"/>
        <v>15.022941176470592</v>
      </c>
      <c r="AW25" s="54">
        <f t="shared" si="18"/>
        <v>9.789411764705882</v>
      </c>
      <c r="AX25" s="54">
        <f t="shared" si="19"/>
        <v>16.210882352941177</v>
      </c>
      <c r="AY25" s="54">
        <v>0</v>
      </c>
      <c r="AZ25" s="54">
        <v>1</v>
      </c>
      <c r="BA25" s="54">
        <v>1</v>
      </c>
      <c r="BG25" s="54">
        <f t="shared" si="20"/>
        <v>88.235294117647058</v>
      </c>
      <c r="BH25" s="11">
        <f t="shared" si="21"/>
        <v>1.1805555555555556E-4</v>
      </c>
    </row>
    <row r="26" spans="1:60" ht="48" x14ac:dyDescent="0.2">
      <c r="A26" s="54">
        <v>21</v>
      </c>
      <c r="B26" s="240" t="s">
        <v>337</v>
      </c>
      <c r="C26" s="3" t="s">
        <v>203</v>
      </c>
      <c r="D26" s="54">
        <v>1</v>
      </c>
      <c r="E26" s="54">
        <v>1</v>
      </c>
      <c r="F26" s="54">
        <f t="shared" si="8"/>
        <v>1</v>
      </c>
      <c r="G26" s="54">
        <f t="shared" si="9"/>
        <v>15</v>
      </c>
      <c r="H26" s="54">
        <f t="shared" si="10"/>
        <v>15</v>
      </c>
      <c r="I26" s="54">
        <f t="shared" si="11"/>
        <v>101</v>
      </c>
      <c r="J26" s="54">
        <v>27</v>
      </c>
      <c r="K26" s="54">
        <f t="shared" si="12"/>
        <v>1.8</v>
      </c>
      <c r="L26" s="54">
        <f t="shared" si="13"/>
        <v>84</v>
      </c>
      <c r="M26" s="54">
        <f t="shared" si="14"/>
        <v>5.6</v>
      </c>
      <c r="N26" s="54">
        <v>1</v>
      </c>
      <c r="O26" s="54">
        <v>1</v>
      </c>
      <c r="P26" s="54">
        <v>1</v>
      </c>
      <c r="Q26" s="54">
        <v>1</v>
      </c>
      <c r="R26" s="54">
        <v>1</v>
      </c>
      <c r="S26" s="54">
        <v>1</v>
      </c>
      <c r="T26" s="54">
        <f t="shared" si="3"/>
        <v>1</v>
      </c>
      <c r="U26" s="54">
        <v>1</v>
      </c>
      <c r="V26" s="54">
        <v>1</v>
      </c>
      <c r="W26" s="54">
        <f t="shared" si="4"/>
        <v>1</v>
      </c>
      <c r="X26" s="54">
        <f t="shared" si="5"/>
        <v>1</v>
      </c>
      <c r="Y26" s="54">
        <v>1</v>
      </c>
      <c r="Z26" s="54">
        <v>1</v>
      </c>
      <c r="AA26" s="54">
        <v>1</v>
      </c>
      <c r="AB26" s="54">
        <v>1</v>
      </c>
      <c r="AC26" s="54">
        <v>1</v>
      </c>
      <c r="AD26" s="54">
        <v>1</v>
      </c>
      <c r="AE26" s="54">
        <v>1</v>
      </c>
      <c r="AF26" s="54">
        <f t="shared" si="15"/>
        <v>2</v>
      </c>
      <c r="AG26" s="54">
        <v>1</v>
      </c>
      <c r="AH26" s="54">
        <f t="shared" si="6"/>
        <v>1</v>
      </c>
      <c r="AI26" s="54">
        <v>1</v>
      </c>
      <c r="AJ26" s="54">
        <v>1</v>
      </c>
      <c r="AK26" s="54">
        <f t="shared" si="7"/>
        <v>1</v>
      </c>
      <c r="AL26" s="54">
        <v>1</v>
      </c>
      <c r="AM26" s="54">
        <v>1</v>
      </c>
      <c r="AN26" s="54">
        <v>1</v>
      </c>
      <c r="AO26" s="54">
        <v>1</v>
      </c>
      <c r="AP26" s="54">
        <v>1</v>
      </c>
      <c r="AQ26" s="54">
        <v>1</v>
      </c>
      <c r="AR26" s="54">
        <v>1</v>
      </c>
      <c r="AS26" s="54">
        <v>1</v>
      </c>
      <c r="AT26" s="54">
        <v>1</v>
      </c>
      <c r="AU26" s="54">
        <f t="shared" si="16"/>
        <v>39.330000000000013</v>
      </c>
      <c r="AV26" s="54">
        <f t="shared" si="17"/>
        <v>11.500000000000004</v>
      </c>
      <c r="AW26" s="54">
        <f t="shared" si="18"/>
        <v>16.330666666666655</v>
      </c>
      <c r="AX26" s="54">
        <f t="shared" si="19"/>
        <v>12.445999999999998</v>
      </c>
      <c r="AY26" s="54">
        <v>1</v>
      </c>
      <c r="AZ26" s="54">
        <v>1</v>
      </c>
      <c r="BA26" s="54">
        <v>1</v>
      </c>
      <c r="BG26" s="54">
        <f t="shared" si="20"/>
        <v>133.33333333333334</v>
      </c>
      <c r="BH26" s="11">
        <f t="shared" si="21"/>
        <v>5.208333333333333E-5</v>
      </c>
    </row>
    <row r="27" spans="1:60" ht="32" x14ac:dyDescent="0.2">
      <c r="A27" s="54">
        <v>22</v>
      </c>
      <c r="B27" s="240" t="s">
        <v>338</v>
      </c>
      <c r="C27" s="3" t="s">
        <v>192</v>
      </c>
      <c r="D27" s="54">
        <v>1</v>
      </c>
      <c r="E27" s="54">
        <v>1</v>
      </c>
      <c r="F27" s="54">
        <f t="shared" si="8"/>
        <v>1</v>
      </c>
      <c r="G27" s="54">
        <f t="shared" si="9"/>
        <v>12</v>
      </c>
      <c r="H27" s="54">
        <f t="shared" si="10"/>
        <v>12</v>
      </c>
      <c r="I27" s="54">
        <f t="shared" si="11"/>
        <v>77</v>
      </c>
      <c r="J27" s="54">
        <v>20</v>
      </c>
      <c r="K27" s="54">
        <f t="shared" si="12"/>
        <v>1.6666666666666667</v>
      </c>
      <c r="L27" s="54">
        <f t="shared" si="13"/>
        <v>63</v>
      </c>
      <c r="M27" s="54">
        <f t="shared" si="14"/>
        <v>5.25</v>
      </c>
      <c r="N27" s="54">
        <v>1</v>
      </c>
      <c r="O27" s="54">
        <v>1</v>
      </c>
      <c r="P27" s="54">
        <v>1</v>
      </c>
      <c r="Q27" s="54">
        <v>1</v>
      </c>
      <c r="R27" s="54">
        <v>1</v>
      </c>
      <c r="S27" s="54">
        <v>1</v>
      </c>
      <c r="T27" s="54">
        <f t="shared" si="3"/>
        <v>1</v>
      </c>
      <c r="U27" s="54">
        <v>1</v>
      </c>
      <c r="V27" s="54">
        <v>1</v>
      </c>
      <c r="W27" s="54">
        <f t="shared" si="4"/>
        <v>1</v>
      </c>
      <c r="X27" s="54">
        <f t="shared" si="5"/>
        <v>1</v>
      </c>
      <c r="Y27" s="54">
        <v>1</v>
      </c>
      <c r="Z27" s="54">
        <v>1</v>
      </c>
      <c r="AA27" s="54">
        <v>1</v>
      </c>
      <c r="AB27" s="54">
        <v>1</v>
      </c>
      <c r="AC27" s="54">
        <v>1</v>
      </c>
      <c r="AD27" s="54">
        <v>1</v>
      </c>
      <c r="AE27" s="54">
        <v>1</v>
      </c>
      <c r="AF27" s="54">
        <f t="shared" si="15"/>
        <v>1</v>
      </c>
      <c r="AG27" s="54">
        <v>0</v>
      </c>
      <c r="AH27" s="54">
        <f t="shared" si="6"/>
        <v>1</v>
      </c>
      <c r="AI27" s="54">
        <v>1</v>
      </c>
      <c r="AJ27" s="54">
        <v>1</v>
      </c>
      <c r="AK27" s="54">
        <f t="shared" si="7"/>
        <v>1</v>
      </c>
      <c r="AL27" s="54">
        <v>1</v>
      </c>
      <c r="AM27" s="54">
        <v>1</v>
      </c>
      <c r="AN27" s="54">
        <v>1</v>
      </c>
      <c r="AO27" s="54">
        <v>1</v>
      </c>
      <c r="AP27" s="54">
        <v>1</v>
      </c>
      <c r="AQ27" s="54">
        <v>1</v>
      </c>
      <c r="AR27" s="54">
        <v>1</v>
      </c>
      <c r="AS27" s="54">
        <v>1</v>
      </c>
      <c r="AT27" s="54">
        <v>1</v>
      </c>
      <c r="AU27" s="54">
        <f t="shared" si="16"/>
        <v>53.655000000000008</v>
      </c>
      <c r="AV27" s="54">
        <f t="shared" si="17"/>
        <v>8.7566666666666677</v>
      </c>
      <c r="AW27" s="54">
        <f t="shared" si="18"/>
        <v>14.073333333333331</v>
      </c>
      <c r="AX27" s="54">
        <f t="shared" si="19"/>
        <v>9.2974999999999994</v>
      </c>
      <c r="AY27" s="54">
        <v>1</v>
      </c>
      <c r="AZ27" s="54">
        <v>1</v>
      </c>
      <c r="BA27" s="54">
        <v>1</v>
      </c>
      <c r="BG27" s="54">
        <f t="shared" si="20"/>
        <v>83.333333333333329</v>
      </c>
      <c r="BH27" s="11">
        <f t="shared" si="21"/>
        <v>4.1666666666666665E-5</v>
      </c>
    </row>
    <row r="28" spans="1:60" ht="32" x14ac:dyDescent="0.2">
      <c r="A28" s="54">
        <v>23</v>
      </c>
      <c r="B28" s="240" t="s">
        <v>339</v>
      </c>
      <c r="C28" s="3" t="s">
        <v>192</v>
      </c>
      <c r="D28" s="54">
        <v>1</v>
      </c>
      <c r="E28" s="54">
        <v>1</v>
      </c>
      <c r="F28" s="54">
        <f t="shared" si="8"/>
        <v>1</v>
      </c>
      <c r="G28" s="54">
        <f t="shared" si="9"/>
        <v>12</v>
      </c>
      <c r="H28" s="54">
        <f t="shared" si="10"/>
        <v>12</v>
      </c>
      <c r="I28" s="54">
        <f t="shared" si="11"/>
        <v>79</v>
      </c>
      <c r="J28" s="54">
        <v>22</v>
      </c>
      <c r="K28" s="54">
        <f t="shared" si="12"/>
        <v>1.8333333333333333</v>
      </c>
      <c r="L28" s="54">
        <f t="shared" si="13"/>
        <v>65</v>
      </c>
      <c r="M28" s="54">
        <f t="shared" si="14"/>
        <v>5.416666666666667</v>
      </c>
      <c r="N28" s="54">
        <v>1</v>
      </c>
      <c r="O28" s="54">
        <v>1</v>
      </c>
      <c r="P28" s="54">
        <v>1</v>
      </c>
      <c r="Q28" s="54">
        <v>1</v>
      </c>
      <c r="R28" s="54">
        <v>1</v>
      </c>
      <c r="S28" s="54">
        <v>1</v>
      </c>
      <c r="T28" s="54">
        <f t="shared" si="3"/>
        <v>1</v>
      </c>
      <c r="U28" s="54">
        <v>1</v>
      </c>
      <c r="V28" s="54">
        <v>1</v>
      </c>
      <c r="W28" s="54">
        <f t="shared" si="4"/>
        <v>1</v>
      </c>
      <c r="X28" s="54">
        <f t="shared" si="5"/>
        <v>1</v>
      </c>
      <c r="Y28" s="54">
        <v>1</v>
      </c>
      <c r="Z28" s="54">
        <v>1</v>
      </c>
      <c r="AA28" s="54">
        <v>1</v>
      </c>
      <c r="AB28" s="54">
        <v>1</v>
      </c>
      <c r="AC28" s="54">
        <v>1</v>
      </c>
      <c r="AD28" s="54">
        <v>1</v>
      </c>
      <c r="AE28" s="54">
        <v>1</v>
      </c>
      <c r="AF28" s="54">
        <f t="shared" si="15"/>
        <v>1</v>
      </c>
      <c r="AG28" s="54">
        <v>0</v>
      </c>
      <c r="AH28" s="54">
        <f t="shared" si="6"/>
        <v>1</v>
      </c>
      <c r="AI28" s="54">
        <v>1</v>
      </c>
      <c r="AJ28" s="54">
        <v>1</v>
      </c>
      <c r="AK28" s="54">
        <f t="shared" si="7"/>
        <v>1</v>
      </c>
      <c r="AL28" s="54">
        <v>1</v>
      </c>
      <c r="AM28" s="54">
        <v>1</v>
      </c>
      <c r="AN28" s="54">
        <v>1</v>
      </c>
      <c r="AO28" s="54">
        <v>1</v>
      </c>
      <c r="AP28" s="54">
        <v>1</v>
      </c>
      <c r="AQ28" s="54">
        <v>1</v>
      </c>
      <c r="AR28" s="54">
        <v>1</v>
      </c>
      <c r="AS28" s="54">
        <v>1</v>
      </c>
      <c r="AT28" s="54">
        <v>1</v>
      </c>
      <c r="AU28" s="54">
        <f t="shared" si="16"/>
        <v>39.555000000000014</v>
      </c>
      <c r="AV28" s="54">
        <f t="shared" si="17"/>
        <v>10.723333333333333</v>
      </c>
      <c r="AW28" s="54">
        <f t="shared" si="18"/>
        <v>15.053333333333335</v>
      </c>
      <c r="AX28" s="54">
        <f t="shared" si="19"/>
        <v>10.082500000000003</v>
      </c>
      <c r="AY28" s="54">
        <v>0</v>
      </c>
      <c r="AZ28" s="54">
        <v>1</v>
      </c>
      <c r="BA28" s="54">
        <v>1</v>
      </c>
      <c r="BG28" s="54">
        <f t="shared" si="20"/>
        <v>83.333333333333329</v>
      </c>
      <c r="BH28" s="11">
        <f t="shared" si="21"/>
        <v>4.1666666666666665E-5</v>
      </c>
    </row>
    <row r="29" spans="1:60" ht="48" x14ac:dyDescent="0.2">
      <c r="A29" s="54">
        <v>24</v>
      </c>
      <c r="B29" s="240" t="s">
        <v>340</v>
      </c>
      <c r="C29" s="3" t="s">
        <v>192</v>
      </c>
      <c r="D29" s="54">
        <v>1</v>
      </c>
      <c r="E29" s="54">
        <v>1</v>
      </c>
      <c r="F29" s="54">
        <f t="shared" si="8"/>
        <v>1</v>
      </c>
      <c r="G29" s="54">
        <f t="shared" si="9"/>
        <v>15</v>
      </c>
      <c r="H29" s="54">
        <f t="shared" si="10"/>
        <v>15</v>
      </c>
      <c r="I29" s="54">
        <f t="shared" si="11"/>
        <v>110</v>
      </c>
      <c r="J29" s="54">
        <v>30</v>
      </c>
      <c r="K29" s="54">
        <f t="shared" si="12"/>
        <v>2</v>
      </c>
      <c r="L29" s="54">
        <f t="shared" si="13"/>
        <v>92</v>
      </c>
      <c r="M29" s="54">
        <f t="shared" si="14"/>
        <v>6.1333333333333337</v>
      </c>
      <c r="N29" s="54">
        <v>1</v>
      </c>
      <c r="O29" s="54">
        <v>1</v>
      </c>
      <c r="P29" s="54">
        <v>1</v>
      </c>
      <c r="Q29" s="54">
        <v>1</v>
      </c>
      <c r="R29" s="54">
        <v>1</v>
      </c>
      <c r="S29" s="54">
        <v>1</v>
      </c>
      <c r="T29" s="54">
        <f t="shared" si="3"/>
        <v>1</v>
      </c>
      <c r="U29" s="54">
        <v>1</v>
      </c>
      <c r="V29" s="54">
        <v>1</v>
      </c>
      <c r="W29" s="54">
        <f t="shared" si="4"/>
        <v>1</v>
      </c>
      <c r="X29" s="54">
        <f t="shared" si="5"/>
        <v>1</v>
      </c>
      <c r="Y29" s="54">
        <v>1</v>
      </c>
      <c r="Z29" s="54">
        <v>1</v>
      </c>
      <c r="AA29" s="54">
        <v>1</v>
      </c>
      <c r="AB29" s="54">
        <v>1</v>
      </c>
      <c r="AC29" s="54">
        <v>1</v>
      </c>
      <c r="AD29" s="54">
        <v>1</v>
      </c>
      <c r="AE29" s="54">
        <v>1</v>
      </c>
      <c r="AF29" s="54">
        <f t="shared" si="15"/>
        <v>4</v>
      </c>
      <c r="AG29" s="54">
        <v>1</v>
      </c>
      <c r="AH29" s="54">
        <f t="shared" si="6"/>
        <v>1</v>
      </c>
      <c r="AI29" s="54">
        <v>0</v>
      </c>
      <c r="AJ29" s="54">
        <v>1</v>
      </c>
      <c r="AK29" s="54">
        <f t="shared" si="7"/>
        <v>1</v>
      </c>
      <c r="AL29" s="54">
        <v>1</v>
      </c>
      <c r="AM29" s="54">
        <v>1</v>
      </c>
      <c r="AN29" s="54">
        <v>1</v>
      </c>
      <c r="AO29" s="54">
        <v>1</v>
      </c>
      <c r="AP29" s="54">
        <v>1</v>
      </c>
      <c r="AQ29" s="54">
        <v>1</v>
      </c>
      <c r="AR29" s="54">
        <v>1</v>
      </c>
      <c r="AS29" s="54">
        <v>1</v>
      </c>
      <c r="AT29" s="54">
        <v>1</v>
      </c>
      <c r="AU29" s="54">
        <f t="shared" si="16"/>
        <v>22.410000000000021</v>
      </c>
      <c r="AV29" s="54">
        <f t="shared" si="17"/>
        <v>13.860000000000003</v>
      </c>
      <c r="AW29" s="54">
        <f t="shared" si="18"/>
        <v>19.858666666666661</v>
      </c>
      <c r="AX29" s="54">
        <f t="shared" si="19"/>
        <v>14.958000000000006</v>
      </c>
      <c r="AY29" s="54">
        <v>0</v>
      </c>
      <c r="AZ29" s="54">
        <v>1</v>
      </c>
      <c r="BA29" s="54">
        <v>1</v>
      </c>
      <c r="BG29" s="54">
        <f t="shared" si="20"/>
        <v>266.66666666666669</v>
      </c>
      <c r="BH29" s="11">
        <f t="shared" si="21"/>
        <v>5.208333333333333E-5</v>
      </c>
    </row>
    <row r="30" spans="1:60" ht="32" x14ac:dyDescent="0.2">
      <c r="A30" s="54">
        <v>25</v>
      </c>
      <c r="B30" s="240" t="s">
        <v>341</v>
      </c>
      <c r="C30" s="3" t="s">
        <v>192</v>
      </c>
      <c r="D30" s="54">
        <v>1</v>
      </c>
      <c r="E30" s="54">
        <v>1</v>
      </c>
      <c r="F30" s="54">
        <f t="shared" si="8"/>
        <v>1</v>
      </c>
      <c r="G30" s="54">
        <f t="shared" si="9"/>
        <v>11</v>
      </c>
      <c r="H30" s="54">
        <f t="shared" si="10"/>
        <v>11</v>
      </c>
      <c r="I30" s="54">
        <f t="shared" si="11"/>
        <v>71</v>
      </c>
      <c r="J30" s="54">
        <v>20</v>
      </c>
      <c r="K30" s="54">
        <f t="shared" si="12"/>
        <v>1.8181818181818181</v>
      </c>
      <c r="L30" s="54">
        <f t="shared" si="13"/>
        <v>60</v>
      </c>
      <c r="M30" s="54">
        <f t="shared" si="14"/>
        <v>5.4545454545454541</v>
      </c>
      <c r="N30" s="54">
        <v>1</v>
      </c>
      <c r="O30" s="54">
        <v>1</v>
      </c>
      <c r="P30" s="54">
        <v>1</v>
      </c>
      <c r="Q30" s="54">
        <v>1</v>
      </c>
      <c r="R30" s="54">
        <v>1</v>
      </c>
      <c r="S30" s="54">
        <v>1</v>
      </c>
      <c r="T30" s="54">
        <f t="shared" si="3"/>
        <v>1</v>
      </c>
      <c r="U30" s="54">
        <v>1</v>
      </c>
      <c r="V30" s="54">
        <v>1</v>
      </c>
      <c r="W30" s="54">
        <f t="shared" si="4"/>
        <v>1</v>
      </c>
      <c r="X30" s="54">
        <f t="shared" si="5"/>
        <v>1</v>
      </c>
      <c r="Y30" s="54">
        <v>1</v>
      </c>
      <c r="Z30" s="54">
        <v>1</v>
      </c>
      <c r="AA30" s="54">
        <v>1</v>
      </c>
      <c r="AB30" s="54">
        <v>1</v>
      </c>
      <c r="AC30" s="54">
        <v>1</v>
      </c>
      <c r="AD30" s="54">
        <v>1</v>
      </c>
      <c r="AE30" s="54">
        <v>1</v>
      </c>
      <c r="AF30" s="54">
        <f t="shared" si="15"/>
        <v>1</v>
      </c>
      <c r="AG30" s="54">
        <v>1</v>
      </c>
      <c r="AH30" s="54">
        <f t="shared" si="6"/>
        <v>1</v>
      </c>
      <c r="AI30" s="54">
        <v>1</v>
      </c>
      <c r="AJ30" s="54">
        <v>1</v>
      </c>
      <c r="AK30" s="54">
        <f t="shared" si="7"/>
        <v>1</v>
      </c>
      <c r="AL30" s="54">
        <v>1</v>
      </c>
      <c r="AM30" s="54">
        <v>1</v>
      </c>
      <c r="AN30" s="54">
        <v>1</v>
      </c>
      <c r="AO30" s="54">
        <v>1</v>
      </c>
      <c r="AP30" s="54">
        <v>1</v>
      </c>
      <c r="AQ30" s="54">
        <v>1</v>
      </c>
      <c r="AR30" s="54">
        <v>1</v>
      </c>
      <c r="AS30" s="54">
        <v>1</v>
      </c>
      <c r="AT30" s="54">
        <v>1</v>
      </c>
      <c r="AU30" s="54">
        <f t="shared" si="16"/>
        <v>41.851818181818196</v>
      </c>
      <c r="AV30" s="54">
        <f t="shared" si="17"/>
        <v>10.154545454545456</v>
      </c>
      <c r="AW30" s="54">
        <f t="shared" si="18"/>
        <v>14.116363636363637</v>
      </c>
      <c r="AX30" s="54">
        <f t="shared" si="19"/>
        <v>9.7609090909090881</v>
      </c>
      <c r="AY30" s="54">
        <v>1</v>
      </c>
      <c r="AZ30" s="54">
        <v>1</v>
      </c>
      <c r="BA30" s="54">
        <v>1</v>
      </c>
      <c r="BG30" s="54">
        <f t="shared" si="20"/>
        <v>90.909090909090907</v>
      </c>
      <c r="BH30" s="11">
        <f t="shared" si="21"/>
        <v>3.8194444444444444E-5</v>
      </c>
    </row>
    <row r="31" spans="1:60" ht="64" x14ac:dyDescent="0.2">
      <c r="A31" s="54">
        <v>26</v>
      </c>
      <c r="B31" s="240" t="s">
        <v>342</v>
      </c>
      <c r="C31" s="3" t="s">
        <v>192</v>
      </c>
      <c r="D31" s="54">
        <v>1</v>
      </c>
      <c r="E31" s="54">
        <v>1</v>
      </c>
      <c r="F31" s="54">
        <f t="shared" si="8"/>
        <v>2</v>
      </c>
      <c r="G31" s="54">
        <f t="shared" si="9"/>
        <v>25</v>
      </c>
      <c r="H31" s="54">
        <f t="shared" si="10"/>
        <v>12.5</v>
      </c>
      <c r="I31" s="54">
        <f t="shared" si="11"/>
        <v>153</v>
      </c>
      <c r="J31" s="54">
        <v>44</v>
      </c>
      <c r="K31" s="54">
        <f t="shared" si="12"/>
        <v>1.76</v>
      </c>
      <c r="L31" s="54">
        <f t="shared" si="13"/>
        <v>126</v>
      </c>
      <c r="M31" s="54">
        <f t="shared" si="14"/>
        <v>5.04</v>
      </c>
      <c r="N31" s="54">
        <v>0</v>
      </c>
      <c r="O31" s="54">
        <v>1</v>
      </c>
      <c r="P31" s="54">
        <v>0</v>
      </c>
      <c r="Q31" s="54">
        <v>0</v>
      </c>
      <c r="R31" s="54">
        <v>1</v>
      </c>
      <c r="S31" s="54">
        <v>1</v>
      </c>
      <c r="T31" s="54">
        <f t="shared" si="3"/>
        <v>0</v>
      </c>
      <c r="U31" s="54">
        <v>1</v>
      </c>
      <c r="V31" s="54">
        <v>1</v>
      </c>
      <c r="W31" s="54">
        <f t="shared" si="4"/>
        <v>0</v>
      </c>
      <c r="X31" s="54">
        <f t="shared" si="5"/>
        <v>1</v>
      </c>
      <c r="Y31" s="54">
        <v>0</v>
      </c>
      <c r="Z31" s="54">
        <v>1</v>
      </c>
      <c r="AA31" s="54">
        <v>1</v>
      </c>
      <c r="AB31" s="54">
        <v>1</v>
      </c>
      <c r="AC31" s="54">
        <v>1</v>
      </c>
      <c r="AD31" s="54">
        <v>1</v>
      </c>
      <c r="AE31" s="54">
        <v>1</v>
      </c>
      <c r="AF31" s="54">
        <f t="shared" si="15"/>
        <v>2</v>
      </c>
      <c r="AG31" s="54">
        <v>1</v>
      </c>
      <c r="AH31" s="54">
        <f t="shared" si="6"/>
        <v>1</v>
      </c>
      <c r="AI31" s="54">
        <v>1</v>
      </c>
      <c r="AJ31" s="54">
        <v>1</v>
      </c>
      <c r="AK31" s="54">
        <f t="shared" si="7"/>
        <v>1</v>
      </c>
      <c r="AL31" s="54">
        <v>1</v>
      </c>
      <c r="AM31" s="54">
        <v>1</v>
      </c>
      <c r="AN31" s="54">
        <v>1</v>
      </c>
      <c r="AO31" s="54">
        <v>1</v>
      </c>
      <c r="AP31" s="54">
        <v>1</v>
      </c>
      <c r="AQ31" s="54">
        <v>1</v>
      </c>
      <c r="AR31" s="54">
        <v>1</v>
      </c>
      <c r="AS31" s="54">
        <v>1</v>
      </c>
      <c r="AT31" s="54">
        <v>1</v>
      </c>
      <c r="AU31" s="54">
        <f t="shared" si="16"/>
        <v>45.251500000000021</v>
      </c>
      <c r="AV31" s="54">
        <f t="shared" si="17"/>
        <v>10.053000000000001</v>
      </c>
      <c r="AW31" s="54">
        <f t="shared" si="18"/>
        <v>12.172800000000002</v>
      </c>
      <c r="AX31" s="54">
        <f t="shared" si="19"/>
        <v>8.5583999999999989</v>
      </c>
      <c r="AY31" s="54">
        <v>0</v>
      </c>
      <c r="AZ31" s="54">
        <v>1</v>
      </c>
      <c r="BA31" s="54">
        <v>1</v>
      </c>
      <c r="BG31" s="54">
        <f t="shared" si="20"/>
        <v>80</v>
      </c>
      <c r="BH31" s="11">
        <f t="shared" si="21"/>
        <v>8.6805555555555545E-5</v>
      </c>
    </row>
    <row r="32" spans="1:60" ht="64" x14ac:dyDescent="0.2">
      <c r="A32" s="54">
        <v>27</v>
      </c>
      <c r="B32" s="240" t="s">
        <v>343</v>
      </c>
      <c r="C32" s="3" t="s">
        <v>192</v>
      </c>
      <c r="D32" s="54">
        <v>1</v>
      </c>
      <c r="E32" s="54">
        <v>1</v>
      </c>
      <c r="F32" s="54">
        <f t="shared" si="8"/>
        <v>2</v>
      </c>
      <c r="G32" s="54">
        <f t="shared" si="9"/>
        <v>22</v>
      </c>
      <c r="H32" s="54">
        <f t="shared" si="10"/>
        <v>11</v>
      </c>
      <c r="I32" s="54">
        <f t="shared" si="11"/>
        <v>146</v>
      </c>
      <c r="J32" s="54">
        <v>38</v>
      </c>
      <c r="K32" s="54">
        <f t="shared" si="12"/>
        <v>1.7272727272727273</v>
      </c>
      <c r="L32" s="54">
        <f t="shared" si="13"/>
        <v>119</v>
      </c>
      <c r="M32" s="54">
        <f t="shared" si="14"/>
        <v>5.4090909090909092</v>
      </c>
      <c r="N32" s="54">
        <v>1</v>
      </c>
      <c r="O32" s="54">
        <v>1</v>
      </c>
      <c r="P32" s="54">
        <v>1</v>
      </c>
      <c r="Q32" s="54">
        <v>1</v>
      </c>
      <c r="R32" s="54">
        <v>1</v>
      </c>
      <c r="S32" s="54">
        <v>1</v>
      </c>
      <c r="T32" s="54">
        <f t="shared" si="3"/>
        <v>1</v>
      </c>
      <c r="U32" s="54">
        <v>1</v>
      </c>
      <c r="V32" s="54">
        <v>1</v>
      </c>
      <c r="W32" s="54">
        <f t="shared" si="4"/>
        <v>1</v>
      </c>
      <c r="X32" s="54">
        <f t="shared" si="5"/>
        <v>1</v>
      </c>
      <c r="Y32" s="54">
        <v>0</v>
      </c>
      <c r="Z32" s="54">
        <v>1</v>
      </c>
      <c r="AA32" s="54">
        <v>1</v>
      </c>
      <c r="AB32" s="54">
        <v>1</v>
      </c>
      <c r="AC32" s="54">
        <v>1</v>
      </c>
      <c r="AD32" s="54">
        <v>1</v>
      </c>
      <c r="AE32" s="54">
        <v>1</v>
      </c>
      <c r="AF32" s="54">
        <f t="shared" si="15"/>
        <v>3</v>
      </c>
      <c r="AG32" s="54">
        <v>1</v>
      </c>
      <c r="AH32" s="54">
        <f t="shared" si="6"/>
        <v>1</v>
      </c>
      <c r="AI32" s="54">
        <v>0</v>
      </c>
      <c r="AJ32" s="54">
        <v>1</v>
      </c>
      <c r="AK32" s="54">
        <f t="shared" si="7"/>
        <v>1</v>
      </c>
      <c r="AL32" s="54">
        <v>1</v>
      </c>
      <c r="AM32" s="54">
        <v>1</v>
      </c>
      <c r="AN32" s="54">
        <v>1</v>
      </c>
      <c r="AO32" s="54">
        <v>1</v>
      </c>
      <c r="AP32" s="54">
        <v>1</v>
      </c>
      <c r="AQ32" s="54">
        <v>1</v>
      </c>
      <c r="AR32" s="54">
        <v>1</v>
      </c>
      <c r="AS32" s="54">
        <v>1</v>
      </c>
      <c r="AT32" s="54">
        <v>1</v>
      </c>
      <c r="AU32" s="54">
        <f t="shared" si="16"/>
        <v>49.542727272727284</v>
      </c>
      <c r="AV32" s="54">
        <f t="shared" si="17"/>
        <v>9.081818181818182</v>
      </c>
      <c r="AW32" s="54">
        <f t="shared" si="18"/>
        <v>14.918181818181814</v>
      </c>
      <c r="AX32" s="54">
        <f t="shared" si="19"/>
        <v>9.5468181818181819</v>
      </c>
      <c r="AY32" s="54">
        <v>0</v>
      </c>
      <c r="AZ32" s="54">
        <v>1</v>
      </c>
      <c r="BA32" s="54">
        <v>1</v>
      </c>
      <c r="BG32" s="54">
        <f t="shared" si="20"/>
        <v>136.36363636363635</v>
      </c>
      <c r="BH32" s="11">
        <f t="shared" si="21"/>
        <v>7.6388888888888887E-5</v>
      </c>
    </row>
    <row r="33" spans="1:61" ht="80" x14ac:dyDescent="0.2">
      <c r="A33" s="54">
        <v>28</v>
      </c>
      <c r="B33" s="240" t="s">
        <v>344</v>
      </c>
      <c r="C33" s="3" t="s">
        <v>192</v>
      </c>
      <c r="D33" s="54">
        <v>1</v>
      </c>
      <c r="E33" s="54">
        <v>1</v>
      </c>
      <c r="F33" s="54">
        <f t="shared" si="8"/>
        <v>2</v>
      </c>
      <c r="G33" s="54">
        <f t="shared" si="9"/>
        <v>21</v>
      </c>
      <c r="H33" s="54">
        <f t="shared" si="10"/>
        <v>10.5</v>
      </c>
      <c r="I33" s="54">
        <f t="shared" si="11"/>
        <v>149</v>
      </c>
      <c r="J33" s="54">
        <v>41</v>
      </c>
      <c r="K33" s="54">
        <f t="shared" si="12"/>
        <v>1.9523809523809523</v>
      </c>
      <c r="L33" s="54">
        <f t="shared" si="13"/>
        <v>123</v>
      </c>
      <c r="M33" s="54">
        <f t="shared" si="14"/>
        <v>5.8571428571428568</v>
      </c>
      <c r="N33" s="54">
        <v>1</v>
      </c>
      <c r="O33" s="54">
        <v>1</v>
      </c>
      <c r="P33" s="54">
        <v>1</v>
      </c>
      <c r="Q33" s="54">
        <v>0</v>
      </c>
      <c r="R33" s="54">
        <v>1</v>
      </c>
      <c r="S33" s="54">
        <v>1</v>
      </c>
      <c r="T33" s="54">
        <f t="shared" si="3"/>
        <v>0</v>
      </c>
      <c r="U33" s="54">
        <v>1</v>
      </c>
      <c r="V33" s="54">
        <v>1</v>
      </c>
      <c r="W33" s="54">
        <f t="shared" si="4"/>
        <v>0</v>
      </c>
      <c r="X33" s="54">
        <f t="shared" si="5"/>
        <v>1</v>
      </c>
      <c r="Y33" s="54">
        <v>1</v>
      </c>
      <c r="Z33" s="54">
        <v>1</v>
      </c>
      <c r="AA33" s="54">
        <v>1</v>
      </c>
      <c r="AB33" s="54">
        <v>1</v>
      </c>
      <c r="AC33" s="54">
        <v>1</v>
      </c>
      <c r="AD33" s="54">
        <v>1</v>
      </c>
      <c r="AE33" s="54">
        <v>1</v>
      </c>
      <c r="AF33" s="54">
        <f t="shared" si="15"/>
        <v>3</v>
      </c>
      <c r="AG33" s="54">
        <v>1</v>
      </c>
      <c r="AH33" s="54">
        <f t="shared" si="6"/>
        <v>1</v>
      </c>
      <c r="AI33" s="54">
        <v>0</v>
      </c>
      <c r="AJ33" s="54">
        <v>1</v>
      </c>
      <c r="AK33" s="54">
        <f t="shared" si="7"/>
        <v>1</v>
      </c>
      <c r="AL33" s="54">
        <v>1</v>
      </c>
      <c r="AM33" s="54">
        <v>1</v>
      </c>
      <c r="AN33" s="54">
        <v>1</v>
      </c>
      <c r="AO33" s="54">
        <v>1</v>
      </c>
      <c r="AP33" s="54">
        <v>1</v>
      </c>
      <c r="AQ33" s="54">
        <v>1</v>
      </c>
      <c r="AR33" s="54">
        <v>1</v>
      </c>
      <c r="AS33" s="54">
        <v>1</v>
      </c>
      <c r="AT33" s="54">
        <v>1</v>
      </c>
      <c r="AU33" s="54">
        <f t="shared" si="16"/>
        <v>31.00607142857146</v>
      </c>
      <c r="AV33" s="54">
        <f t="shared" si="17"/>
        <v>11.543095238095237</v>
      </c>
      <c r="AW33" s="54">
        <f t="shared" si="18"/>
        <v>17.500952380952388</v>
      </c>
      <c r="AX33" s="54">
        <f t="shared" si="19"/>
        <v>11.407142857142851</v>
      </c>
      <c r="AY33" s="54">
        <v>0</v>
      </c>
      <c r="AZ33" s="54">
        <v>1</v>
      </c>
      <c r="BA33" s="54">
        <v>1</v>
      </c>
      <c r="BG33" s="54">
        <f t="shared" si="20"/>
        <v>142.85714285714286</v>
      </c>
      <c r="BH33" s="11">
        <f t="shared" si="21"/>
        <v>7.2916666666666659E-5</v>
      </c>
    </row>
    <row r="34" spans="1:61" ht="80" x14ac:dyDescent="0.2">
      <c r="A34" s="54">
        <v>29</v>
      </c>
      <c r="B34" s="240" t="s">
        <v>345</v>
      </c>
      <c r="C34" s="3" t="s">
        <v>192</v>
      </c>
      <c r="D34" s="54">
        <v>1</v>
      </c>
      <c r="E34" s="54">
        <v>1</v>
      </c>
      <c r="F34" s="54">
        <f t="shared" si="8"/>
        <v>2</v>
      </c>
      <c r="G34" s="54">
        <f t="shared" si="9"/>
        <v>24</v>
      </c>
      <c r="H34" s="54">
        <f t="shared" si="10"/>
        <v>12</v>
      </c>
      <c r="I34" s="54">
        <f t="shared" si="11"/>
        <v>170</v>
      </c>
      <c r="J34" s="54">
        <v>48</v>
      </c>
      <c r="K34" s="54">
        <f t="shared" si="12"/>
        <v>2</v>
      </c>
      <c r="L34" s="54">
        <f t="shared" si="13"/>
        <v>140</v>
      </c>
      <c r="M34" s="54">
        <f t="shared" si="14"/>
        <v>5.833333333333333</v>
      </c>
      <c r="N34" s="54">
        <v>1</v>
      </c>
      <c r="O34" s="54">
        <v>1</v>
      </c>
      <c r="P34" s="54">
        <v>1</v>
      </c>
      <c r="Q34" s="54">
        <v>1</v>
      </c>
      <c r="R34" s="54">
        <v>1</v>
      </c>
      <c r="S34" s="54">
        <v>1</v>
      </c>
      <c r="T34" s="54">
        <f t="shared" si="3"/>
        <v>1</v>
      </c>
      <c r="U34" s="54">
        <v>1</v>
      </c>
      <c r="V34" s="54">
        <v>1</v>
      </c>
      <c r="W34" s="54">
        <f t="shared" si="4"/>
        <v>1</v>
      </c>
      <c r="X34" s="54">
        <f t="shared" si="5"/>
        <v>1</v>
      </c>
      <c r="Y34" s="54">
        <v>0</v>
      </c>
      <c r="Z34" s="54">
        <v>1</v>
      </c>
      <c r="AA34" s="54">
        <v>1</v>
      </c>
      <c r="AB34" s="54">
        <v>1</v>
      </c>
      <c r="AC34" s="54">
        <v>1</v>
      </c>
      <c r="AD34" s="54">
        <v>1</v>
      </c>
      <c r="AE34" s="54">
        <v>1</v>
      </c>
      <c r="AF34" s="54">
        <f t="shared" si="15"/>
        <v>3</v>
      </c>
      <c r="AG34" s="54">
        <v>1</v>
      </c>
      <c r="AH34" s="54">
        <f t="shared" si="6"/>
        <v>1</v>
      </c>
      <c r="AI34" s="54">
        <v>0</v>
      </c>
      <c r="AJ34" s="54">
        <v>1</v>
      </c>
      <c r="AK34" s="54">
        <f t="shared" si="7"/>
        <v>1</v>
      </c>
      <c r="AL34" s="54">
        <v>1</v>
      </c>
      <c r="AM34" s="54">
        <v>1</v>
      </c>
      <c r="AN34" s="54">
        <v>1</v>
      </c>
      <c r="AO34" s="54">
        <v>1</v>
      </c>
      <c r="AP34" s="54">
        <v>1</v>
      </c>
      <c r="AQ34" s="54">
        <v>1</v>
      </c>
      <c r="AR34" s="54">
        <v>1</v>
      </c>
      <c r="AS34" s="54">
        <v>1</v>
      </c>
      <c r="AT34" s="54">
        <v>1</v>
      </c>
      <c r="AU34" s="54">
        <f t="shared" si="16"/>
        <v>25.45500000000002</v>
      </c>
      <c r="AV34" s="54">
        <f t="shared" si="17"/>
        <v>12.690000000000001</v>
      </c>
      <c r="AW34" s="54">
        <f t="shared" si="18"/>
        <v>17.748333333333331</v>
      </c>
      <c r="AX34" s="54">
        <f t="shared" si="19"/>
        <v>12.044999999999995</v>
      </c>
      <c r="AY34" s="54">
        <v>0</v>
      </c>
      <c r="AZ34" s="54">
        <v>1</v>
      </c>
      <c r="BA34" s="54">
        <v>1</v>
      </c>
      <c r="BG34" s="54">
        <f t="shared" si="20"/>
        <v>125</v>
      </c>
      <c r="BH34" s="11">
        <f t="shared" si="21"/>
        <v>8.3333333333333331E-5</v>
      </c>
    </row>
    <row r="35" spans="1:61" ht="80" x14ac:dyDescent="0.2">
      <c r="A35" s="54">
        <v>30</v>
      </c>
      <c r="B35" s="240" t="s">
        <v>346</v>
      </c>
      <c r="C35" s="3" t="s">
        <v>192</v>
      </c>
      <c r="D35" s="54">
        <v>1</v>
      </c>
      <c r="E35" s="54">
        <v>1</v>
      </c>
      <c r="F35" s="54">
        <f t="shared" si="8"/>
        <v>2</v>
      </c>
      <c r="G35" s="54">
        <f t="shared" si="9"/>
        <v>30</v>
      </c>
      <c r="H35" s="54">
        <f t="shared" si="10"/>
        <v>15</v>
      </c>
      <c r="I35" s="54">
        <f t="shared" si="11"/>
        <v>190</v>
      </c>
      <c r="J35" s="54">
        <v>52</v>
      </c>
      <c r="K35" s="54">
        <f t="shared" si="12"/>
        <v>1.7333333333333334</v>
      </c>
      <c r="L35" s="54">
        <f t="shared" si="13"/>
        <v>155</v>
      </c>
      <c r="M35" s="54">
        <f t="shared" si="14"/>
        <v>5.166666666666667</v>
      </c>
      <c r="N35" s="54">
        <v>1</v>
      </c>
      <c r="O35" s="54">
        <v>1</v>
      </c>
      <c r="P35" s="54">
        <v>1</v>
      </c>
      <c r="Q35" s="54">
        <v>1</v>
      </c>
      <c r="R35" s="54">
        <v>1</v>
      </c>
      <c r="S35" s="54">
        <v>1</v>
      </c>
      <c r="T35" s="54">
        <f t="shared" si="3"/>
        <v>1</v>
      </c>
      <c r="U35" s="54">
        <v>1</v>
      </c>
      <c r="V35" s="54">
        <v>1</v>
      </c>
      <c r="W35" s="54">
        <f t="shared" si="4"/>
        <v>1</v>
      </c>
      <c r="X35" s="54">
        <f t="shared" si="5"/>
        <v>1</v>
      </c>
      <c r="Y35" s="54">
        <v>0</v>
      </c>
      <c r="Z35" s="54">
        <v>1</v>
      </c>
      <c r="AA35" s="54">
        <v>1</v>
      </c>
      <c r="AB35" s="54">
        <v>1</v>
      </c>
      <c r="AC35" s="54">
        <v>1</v>
      </c>
      <c r="AD35" s="54">
        <v>1</v>
      </c>
      <c r="AE35" s="54">
        <v>1</v>
      </c>
      <c r="AF35" s="54">
        <f t="shared" si="15"/>
        <v>3</v>
      </c>
      <c r="AG35" s="54">
        <v>1</v>
      </c>
      <c r="AH35" s="54">
        <f t="shared" si="6"/>
        <v>1</v>
      </c>
      <c r="AI35" s="54">
        <v>0</v>
      </c>
      <c r="AJ35" s="54">
        <v>1</v>
      </c>
      <c r="AK35" s="54">
        <f t="shared" si="7"/>
        <v>1</v>
      </c>
      <c r="AL35" s="54">
        <v>1</v>
      </c>
      <c r="AM35" s="54">
        <v>1</v>
      </c>
      <c r="AN35" s="54">
        <v>1</v>
      </c>
      <c r="AO35" s="54">
        <v>1</v>
      </c>
      <c r="AP35" s="54">
        <v>1</v>
      </c>
      <c r="AQ35" s="54">
        <v>1</v>
      </c>
      <c r="AR35" s="54">
        <v>1</v>
      </c>
      <c r="AS35" s="54">
        <v>1</v>
      </c>
      <c r="AT35" s="54">
        <v>1</v>
      </c>
      <c r="AU35" s="54">
        <f t="shared" si="16"/>
        <v>44.970000000000027</v>
      </c>
      <c r="AV35" s="54">
        <f t="shared" si="17"/>
        <v>10.713333333333338</v>
      </c>
      <c r="AW35" s="54">
        <f t="shared" si="18"/>
        <v>13.78266666666666</v>
      </c>
      <c r="AX35" s="54">
        <f t="shared" si="19"/>
        <v>10.405000000000001</v>
      </c>
      <c r="AY35" s="54">
        <v>0</v>
      </c>
      <c r="AZ35" s="54">
        <v>1</v>
      </c>
      <c r="BA35" s="54">
        <v>1</v>
      </c>
      <c r="BG35" s="54">
        <f t="shared" si="20"/>
        <v>100</v>
      </c>
      <c r="BH35" s="11">
        <f t="shared" si="21"/>
        <v>1.0416666666666666E-4</v>
      </c>
    </row>
    <row r="36" spans="1:61" ht="48" x14ac:dyDescent="0.2">
      <c r="A36" s="54">
        <v>31</v>
      </c>
      <c r="B36" s="240" t="s">
        <v>347</v>
      </c>
      <c r="C36" s="3" t="s">
        <v>192</v>
      </c>
      <c r="D36" s="54">
        <v>1</v>
      </c>
      <c r="E36" s="54">
        <v>1</v>
      </c>
      <c r="F36" s="54">
        <f t="shared" si="8"/>
        <v>1</v>
      </c>
      <c r="G36" s="54">
        <f t="shared" si="9"/>
        <v>15</v>
      </c>
      <c r="H36" s="54">
        <f t="shared" si="10"/>
        <v>15</v>
      </c>
      <c r="I36" s="54">
        <f t="shared" si="11"/>
        <v>98</v>
      </c>
      <c r="J36" s="54">
        <v>28</v>
      </c>
      <c r="K36" s="54">
        <f t="shared" si="12"/>
        <v>1.8666666666666667</v>
      </c>
      <c r="L36" s="54">
        <f t="shared" si="13"/>
        <v>83</v>
      </c>
      <c r="M36" s="54">
        <f t="shared" si="14"/>
        <v>5.5333333333333332</v>
      </c>
      <c r="N36" s="54">
        <v>1</v>
      </c>
      <c r="O36" s="54">
        <v>1</v>
      </c>
      <c r="P36" s="54">
        <v>1</v>
      </c>
      <c r="Q36" s="54">
        <v>1</v>
      </c>
      <c r="R36" s="54">
        <v>1</v>
      </c>
      <c r="S36" s="54">
        <v>1</v>
      </c>
      <c r="T36" s="54">
        <f t="shared" si="3"/>
        <v>1</v>
      </c>
      <c r="U36" s="54">
        <v>1</v>
      </c>
      <c r="V36" s="54">
        <v>1</v>
      </c>
      <c r="W36" s="54">
        <f t="shared" si="4"/>
        <v>1</v>
      </c>
      <c r="X36" s="54">
        <f t="shared" si="5"/>
        <v>1</v>
      </c>
      <c r="Y36" s="54">
        <v>1</v>
      </c>
      <c r="Z36" s="54">
        <v>1</v>
      </c>
      <c r="AA36" s="54">
        <v>1</v>
      </c>
      <c r="AB36" s="54">
        <v>1</v>
      </c>
      <c r="AC36" s="54">
        <v>1</v>
      </c>
      <c r="AD36" s="54">
        <v>1</v>
      </c>
      <c r="AE36" s="54">
        <v>1</v>
      </c>
      <c r="AF36" s="54">
        <f t="shared" si="15"/>
        <v>1</v>
      </c>
      <c r="AG36" s="54">
        <v>1</v>
      </c>
      <c r="AH36" s="54">
        <f t="shared" si="6"/>
        <v>1</v>
      </c>
      <c r="AI36" s="54">
        <v>0</v>
      </c>
      <c r="AJ36" s="54">
        <v>1</v>
      </c>
      <c r="AK36" s="54">
        <f t="shared" si="7"/>
        <v>1</v>
      </c>
      <c r="AL36" s="54">
        <v>1</v>
      </c>
      <c r="AM36" s="54">
        <v>1</v>
      </c>
      <c r="AN36" s="54">
        <v>1</v>
      </c>
      <c r="AO36" s="54">
        <v>1</v>
      </c>
      <c r="AP36" s="54">
        <v>1</v>
      </c>
      <c r="AQ36" s="54">
        <v>1</v>
      </c>
      <c r="AR36" s="54">
        <v>1</v>
      </c>
      <c r="AS36" s="54">
        <v>1</v>
      </c>
      <c r="AT36" s="54">
        <v>1</v>
      </c>
      <c r="AU36" s="54">
        <f t="shared" si="16"/>
        <v>33.690000000000026</v>
      </c>
      <c r="AV36" s="54">
        <f t="shared" si="17"/>
        <v>12.286666666666669</v>
      </c>
      <c r="AW36" s="54">
        <f t="shared" si="18"/>
        <v>15.154666666666664</v>
      </c>
      <c r="AX36" s="54">
        <f t="shared" si="19"/>
        <v>12.131999999999998</v>
      </c>
      <c r="AY36" s="54">
        <v>0</v>
      </c>
      <c r="AZ36" s="54">
        <v>1</v>
      </c>
      <c r="BA36" s="54">
        <v>1</v>
      </c>
      <c r="BG36" s="54">
        <f t="shared" si="20"/>
        <v>66.666666666666671</v>
      </c>
      <c r="BH36" s="11">
        <f t="shared" si="21"/>
        <v>5.208333333333333E-5</v>
      </c>
    </row>
    <row r="37" spans="1:61" ht="80" x14ac:dyDescent="0.2">
      <c r="A37" s="54">
        <v>32</v>
      </c>
      <c r="B37" s="240" t="s">
        <v>348</v>
      </c>
      <c r="C37" s="3" t="s">
        <v>203</v>
      </c>
      <c r="D37" s="54">
        <v>1</v>
      </c>
      <c r="E37" s="54">
        <v>1</v>
      </c>
      <c r="F37" s="54">
        <f t="shared" si="8"/>
        <v>1</v>
      </c>
      <c r="G37" s="54">
        <f t="shared" si="9"/>
        <v>38</v>
      </c>
      <c r="H37" s="54">
        <f t="shared" si="10"/>
        <v>38</v>
      </c>
      <c r="I37" s="54">
        <f t="shared" si="11"/>
        <v>177</v>
      </c>
      <c r="J37" s="54">
        <v>44</v>
      </c>
      <c r="K37" s="54">
        <f t="shared" si="12"/>
        <v>1.1578947368421053</v>
      </c>
      <c r="L37" s="54">
        <f t="shared" si="13"/>
        <v>135</v>
      </c>
      <c r="M37" s="54">
        <f t="shared" si="14"/>
        <v>3.5526315789473686</v>
      </c>
      <c r="N37" s="54">
        <v>1</v>
      </c>
      <c r="O37" s="54">
        <v>1</v>
      </c>
      <c r="P37" s="54">
        <v>0</v>
      </c>
      <c r="Q37" s="54">
        <v>1</v>
      </c>
      <c r="R37" s="54">
        <v>1</v>
      </c>
      <c r="S37" s="54">
        <v>1</v>
      </c>
      <c r="T37" s="54">
        <f t="shared" si="3"/>
        <v>1</v>
      </c>
      <c r="U37" s="54">
        <v>1</v>
      </c>
      <c r="V37" s="54">
        <v>1</v>
      </c>
      <c r="W37" s="54">
        <f t="shared" si="4"/>
        <v>0</v>
      </c>
      <c r="X37" s="54">
        <f t="shared" si="5"/>
        <v>1</v>
      </c>
      <c r="Y37" s="54">
        <v>0</v>
      </c>
      <c r="Z37" s="54">
        <v>1</v>
      </c>
      <c r="AA37" s="54">
        <v>1</v>
      </c>
      <c r="AB37" s="54">
        <v>1</v>
      </c>
      <c r="AC37" s="54">
        <v>1</v>
      </c>
      <c r="AD37" s="54">
        <v>1</v>
      </c>
      <c r="AE37" s="54">
        <v>1</v>
      </c>
      <c r="AF37" s="54">
        <f t="shared" si="15"/>
        <v>4</v>
      </c>
      <c r="AG37" s="54">
        <v>1</v>
      </c>
      <c r="AH37" s="54">
        <f t="shared" si="6"/>
        <v>1</v>
      </c>
      <c r="AI37" s="54">
        <v>0</v>
      </c>
      <c r="AJ37" s="54">
        <v>1</v>
      </c>
      <c r="AK37" s="54">
        <f t="shared" si="7"/>
        <v>0</v>
      </c>
      <c r="AL37" s="54">
        <v>1</v>
      </c>
      <c r="AM37" s="54">
        <v>0</v>
      </c>
      <c r="AN37" s="54">
        <v>1</v>
      </c>
      <c r="AO37" s="54">
        <v>1</v>
      </c>
      <c r="AP37" s="54">
        <v>1</v>
      </c>
      <c r="AQ37" s="54">
        <v>1</v>
      </c>
      <c r="AR37" s="54">
        <v>1</v>
      </c>
      <c r="AS37" s="54">
        <v>1</v>
      </c>
      <c r="AT37" s="54">
        <v>1</v>
      </c>
      <c r="AU37" s="54">
        <f t="shared" si="16"/>
        <v>70.307105263157908</v>
      </c>
      <c r="AV37" s="54">
        <f t="shared" si="17"/>
        <v>12.893157894736841</v>
      </c>
      <c r="AW37" s="54">
        <f t="shared" si="18"/>
        <v>5.0842105263157862</v>
      </c>
      <c r="AX37" s="54">
        <f t="shared" si="19"/>
        <v>14.302894736842106</v>
      </c>
      <c r="AY37" s="54">
        <v>1</v>
      </c>
      <c r="AZ37" s="54">
        <v>1</v>
      </c>
      <c r="BA37" s="54">
        <v>1</v>
      </c>
      <c r="BG37" s="54">
        <f t="shared" si="20"/>
        <v>105.26315789473684</v>
      </c>
      <c r="BH37" s="11">
        <f t="shared" si="21"/>
        <v>1.3194444444444446E-4</v>
      </c>
    </row>
    <row r="38" spans="1:61" ht="80" x14ac:dyDescent="0.2">
      <c r="A38" s="54">
        <v>33</v>
      </c>
      <c r="B38" s="240" t="s">
        <v>349</v>
      </c>
      <c r="C38" s="22" t="s">
        <v>204</v>
      </c>
      <c r="D38" s="54">
        <v>1</v>
      </c>
      <c r="E38" s="54">
        <v>1</v>
      </c>
      <c r="F38" s="54">
        <f t="shared" si="8"/>
        <v>1</v>
      </c>
      <c r="G38" s="54">
        <f t="shared" si="9"/>
        <v>32</v>
      </c>
      <c r="H38" s="54">
        <f t="shared" si="10"/>
        <v>32</v>
      </c>
      <c r="I38" s="54">
        <f t="shared" si="11"/>
        <v>184</v>
      </c>
      <c r="J38" s="54">
        <v>49</v>
      </c>
      <c r="K38" s="54">
        <f t="shared" si="12"/>
        <v>1.53125</v>
      </c>
      <c r="L38" s="54">
        <f t="shared" si="13"/>
        <v>146</v>
      </c>
      <c r="M38" s="54">
        <f t="shared" si="14"/>
        <v>4.5625</v>
      </c>
      <c r="N38" s="54">
        <v>1</v>
      </c>
      <c r="O38" s="54">
        <v>1</v>
      </c>
      <c r="P38" s="54">
        <v>1</v>
      </c>
      <c r="Q38" s="54">
        <v>1</v>
      </c>
      <c r="R38" s="54">
        <v>1</v>
      </c>
      <c r="S38" s="54">
        <v>1</v>
      </c>
      <c r="T38" s="54">
        <f t="shared" si="3"/>
        <v>1</v>
      </c>
      <c r="U38" s="54">
        <v>1</v>
      </c>
      <c r="V38" s="54">
        <v>1</v>
      </c>
      <c r="W38" s="54">
        <f t="shared" si="4"/>
        <v>1</v>
      </c>
      <c r="X38" s="54">
        <f t="shared" si="5"/>
        <v>1</v>
      </c>
      <c r="Y38" s="54">
        <v>0</v>
      </c>
      <c r="Z38" s="54">
        <v>1</v>
      </c>
      <c r="AA38" s="54">
        <v>1</v>
      </c>
      <c r="AB38" s="54">
        <v>1</v>
      </c>
      <c r="AC38" s="54">
        <v>1</v>
      </c>
      <c r="AD38" s="54">
        <v>1</v>
      </c>
      <c r="AE38" s="54">
        <v>1</v>
      </c>
      <c r="AF38" s="54">
        <f t="shared" si="15"/>
        <v>5</v>
      </c>
      <c r="AG38" s="54">
        <v>1</v>
      </c>
      <c r="AH38" s="54">
        <f t="shared" si="6"/>
        <v>1</v>
      </c>
      <c r="AI38" s="54">
        <v>0</v>
      </c>
      <c r="AJ38" s="54">
        <v>1</v>
      </c>
      <c r="AK38" s="54">
        <f t="shared" si="7"/>
        <v>0</v>
      </c>
      <c r="AL38" s="54">
        <v>1</v>
      </c>
      <c r="AM38" s="54">
        <v>1</v>
      </c>
      <c r="AN38" s="54">
        <v>1</v>
      </c>
      <c r="AO38" s="54">
        <v>1</v>
      </c>
      <c r="AP38" s="54">
        <v>1</v>
      </c>
      <c r="AQ38" s="54">
        <v>1</v>
      </c>
      <c r="AR38" s="54">
        <v>1</v>
      </c>
      <c r="AS38" s="54">
        <v>1</v>
      </c>
      <c r="AT38" s="54">
        <v>1</v>
      </c>
      <c r="AU38" s="54">
        <f t="shared" si="16"/>
        <v>44.811250000000022</v>
      </c>
      <c r="AV38" s="54">
        <f t="shared" si="17"/>
        <v>14.958750000000002</v>
      </c>
      <c r="AW38" s="54">
        <f t="shared" si="18"/>
        <v>11.388749999999998</v>
      </c>
      <c r="AX38" s="54">
        <f t="shared" si="19"/>
        <v>16.059374999999996</v>
      </c>
      <c r="AY38" s="54">
        <v>0</v>
      </c>
      <c r="AZ38" s="54">
        <v>1</v>
      </c>
      <c r="BA38" s="54">
        <v>1</v>
      </c>
      <c r="BG38" s="54">
        <f t="shared" si="20"/>
        <v>156.25</v>
      </c>
      <c r="BH38" s="11">
        <f t="shared" si="21"/>
        <v>1.1111111111111112E-4</v>
      </c>
    </row>
    <row r="39" spans="1:61" ht="64" x14ac:dyDescent="0.2">
      <c r="A39" s="54">
        <v>34</v>
      </c>
      <c r="B39" s="240" t="s">
        <v>350</v>
      </c>
      <c r="C39" s="22" t="s">
        <v>204</v>
      </c>
      <c r="D39" s="54">
        <v>1</v>
      </c>
      <c r="E39" s="54">
        <v>1</v>
      </c>
      <c r="F39" s="54">
        <f t="shared" si="8"/>
        <v>1</v>
      </c>
      <c r="G39" s="54">
        <f t="shared" si="9"/>
        <v>18</v>
      </c>
      <c r="H39" s="54">
        <f t="shared" si="10"/>
        <v>18</v>
      </c>
      <c r="I39" s="54">
        <f t="shared" si="11"/>
        <v>111</v>
      </c>
      <c r="J39" s="54">
        <v>31</v>
      </c>
      <c r="K39" s="54">
        <f t="shared" si="12"/>
        <v>1.7222222222222223</v>
      </c>
      <c r="L39" s="54">
        <f t="shared" si="13"/>
        <v>90</v>
      </c>
      <c r="M39" s="54">
        <f t="shared" si="14"/>
        <v>5</v>
      </c>
      <c r="N39" s="54">
        <v>1</v>
      </c>
      <c r="O39" s="54">
        <v>1</v>
      </c>
      <c r="P39" s="54">
        <v>1</v>
      </c>
      <c r="Q39" s="54">
        <v>1</v>
      </c>
      <c r="R39" s="54">
        <v>1</v>
      </c>
      <c r="S39" s="54">
        <v>1</v>
      </c>
      <c r="T39" s="54">
        <f t="shared" si="3"/>
        <v>1</v>
      </c>
      <c r="U39" s="54">
        <v>1</v>
      </c>
      <c r="V39" s="54">
        <v>1</v>
      </c>
      <c r="W39" s="54">
        <f t="shared" si="4"/>
        <v>1</v>
      </c>
      <c r="X39" s="54">
        <f t="shared" si="5"/>
        <v>1</v>
      </c>
      <c r="Y39" s="54">
        <v>0</v>
      </c>
      <c r="Z39" s="54">
        <v>1</v>
      </c>
      <c r="AA39" s="54">
        <v>1</v>
      </c>
      <c r="AB39" s="54">
        <v>1</v>
      </c>
      <c r="AC39" s="54">
        <v>1</v>
      </c>
      <c r="AD39" s="54">
        <v>1</v>
      </c>
      <c r="AE39" s="54">
        <v>1</v>
      </c>
      <c r="AF39" s="54">
        <f t="shared" si="15"/>
        <v>2</v>
      </c>
      <c r="AG39" s="54">
        <v>1</v>
      </c>
      <c r="AH39" s="54">
        <f t="shared" si="6"/>
        <v>1</v>
      </c>
      <c r="AI39" s="54">
        <v>0</v>
      </c>
      <c r="AJ39" s="54">
        <v>1</v>
      </c>
      <c r="AK39" s="54">
        <f t="shared" si="7"/>
        <v>1</v>
      </c>
      <c r="AL39" s="54">
        <v>1</v>
      </c>
      <c r="AM39" s="54">
        <v>1</v>
      </c>
      <c r="AN39" s="54">
        <v>1</v>
      </c>
      <c r="AO39" s="54">
        <v>1</v>
      </c>
      <c r="AP39" s="54">
        <v>1</v>
      </c>
      <c r="AQ39" s="54">
        <v>1</v>
      </c>
      <c r="AR39" s="54">
        <v>1</v>
      </c>
      <c r="AS39" s="54">
        <v>1</v>
      </c>
      <c r="AT39" s="54">
        <v>1</v>
      </c>
      <c r="AU39" s="54">
        <f t="shared" si="16"/>
        <v>42.865000000000023</v>
      </c>
      <c r="AV39" s="54">
        <f t="shared" si="17"/>
        <v>11.752222222222223</v>
      </c>
      <c r="AW39" s="54">
        <f t="shared" si="18"/>
        <v>13.262222222222221</v>
      </c>
      <c r="AX39" s="54">
        <f t="shared" si="19"/>
        <v>11.119999999999997</v>
      </c>
      <c r="AY39" s="54">
        <v>1</v>
      </c>
      <c r="AZ39" s="54">
        <v>1</v>
      </c>
      <c r="BA39" s="54">
        <v>1</v>
      </c>
      <c r="BG39" s="54">
        <f t="shared" si="20"/>
        <v>111.1111111111111</v>
      </c>
      <c r="BH39" s="11">
        <f t="shared" si="21"/>
        <v>6.2500000000000001E-5</v>
      </c>
    </row>
    <row r="40" spans="1:61" ht="32" x14ac:dyDescent="0.2">
      <c r="A40" s="54">
        <v>35</v>
      </c>
      <c r="B40" s="240" t="s">
        <v>351</v>
      </c>
      <c r="C40" s="3" t="s">
        <v>192</v>
      </c>
      <c r="D40" s="54">
        <v>1</v>
      </c>
      <c r="E40" s="54">
        <v>1</v>
      </c>
      <c r="F40" s="54">
        <f t="shared" si="8"/>
        <v>1</v>
      </c>
      <c r="G40" s="54">
        <f t="shared" si="9"/>
        <v>7</v>
      </c>
      <c r="H40" s="54">
        <f t="shared" si="10"/>
        <v>7</v>
      </c>
      <c r="I40" s="54">
        <f t="shared" si="11"/>
        <v>41</v>
      </c>
      <c r="J40" s="54">
        <v>11</v>
      </c>
      <c r="K40" s="54">
        <f t="shared" si="12"/>
        <v>1.5714285714285714</v>
      </c>
      <c r="L40" s="54">
        <f t="shared" si="13"/>
        <v>34</v>
      </c>
      <c r="M40" s="54">
        <f t="shared" si="14"/>
        <v>4.8571428571428568</v>
      </c>
      <c r="N40" s="54">
        <v>1</v>
      </c>
      <c r="O40" s="54">
        <v>1</v>
      </c>
      <c r="P40" s="54">
        <v>1</v>
      </c>
      <c r="Q40" s="54">
        <v>1</v>
      </c>
      <c r="R40" s="54">
        <v>1</v>
      </c>
      <c r="S40" s="54">
        <v>1</v>
      </c>
      <c r="T40" s="54">
        <f t="shared" si="3"/>
        <v>1</v>
      </c>
      <c r="U40" s="54">
        <v>1</v>
      </c>
      <c r="V40" s="54">
        <v>1</v>
      </c>
      <c r="W40" s="54">
        <f t="shared" si="4"/>
        <v>1</v>
      </c>
      <c r="X40" s="54">
        <f t="shared" si="5"/>
        <v>1</v>
      </c>
      <c r="Y40" s="54">
        <v>1</v>
      </c>
      <c r="Z40" s="54">
        <v>1</v>
      </c>
      <c r="AA40" s="54">
        <v>1</v>
      </c>
      <c r="AB40" s="54">
        <v>1</v>
      </c>
      <c r="AC40" s="54">
        <v>1</v>
      </c>
      <c r="AD40" s="54">
        <v>1</v>
      </c>
      <c r="AE40" s="54">
        <v>1</v>
      </c>
      <c r="AF40" s="54">
        <f t="shared" si="15"/>
        <v>1</v>
      </c>
      <c r="AG40" s="54">
        <v>1</v>
      </c>
      <c r="AH40" s="54">
        <f t="shared" si="6"/>
        <v>1</v>
      </c>
      <c r="AI40" s="54">
        <v>1</v>
      </c>
      <c r="AJ40" s="54">
        <v>1</v>
      </c>
      <c r="AK40" s="54">
        <f t="shared" si="7"/>
        <v>1</v>
      </c>
      <c r="AL40" s="54">
        <v>1</v>
      </c>
      <c r="AM40" s="54">
        <v>1</v>
      </c>
      <c r="AN40" s="54">
        <v>1</v>
      </c>
      <c r="AO40" s="54">
        <v>1</v>
      </c>
      <c r="AP40" s="54">
        <v>1</v>
      </c>
      <c r="AQ40" s="54">
        <v>1</v>
      </c>
      <c r="AR40" s="54">
        <v>1</v>
      </c>
      <c r="AS40" s="54">
        <v>1</v>
      </c>
      <c r="AT40" s="54">
        <v>1</v>
      </c>
      <c r="AU40" s="54">
        <f t="shared" si="16"/>
        <v>66.787142857142882</v>
      </c>
      <c r="AV40" s="54">
        <f t="shared" si="17"/>
        <v>5.682857142857145</v>
      </c>
      <c r="AW40" s="54">
        <f t="shared" si="18"/>
        <v>9.3714285714285701</v>
      </c>
      <c r="AX40" s="54">
        <f t="shared" si="19"/>
        <v>4.947142857142854</v>
      </c>
      <c r="AY40" s="54">
        <v>1</v>
      </c>
      <c r="AZ40" s="54">
        <v>1</v>
      </c>
      <c r="BA40" s="54">
        <v>1</v>
      </c>
      <c r="BG40" s="54">
        <f t="shared" si="20"/>
        <v>142.85714285714286</v>
      </c>
      <c r="BH40" s="11">
        <f t="shared" si="21"/>
        <v>2.4305555555555558E-5</v>
      </c>
    </row>
    <row r="41" spans="1:61" ht="32" x14ac:dyDescent="0.2">
      <c r="A41" s="54">
        <v>36</v>
      </c>
      <c r="B41" s="240" t="s">
        <v>352</v>
      </c>
      <c r="C41" s="3" t="s">
        <v>192</v>
      </c>
      <c r="D41" s="54">
        <v>1</v>
      </c>
      <c r="E41" s="54">
        <v>1</v>
      </c>
      <c r="F41" s="54">
        <f t="shared" si="8"/>
        <v>1</v>
      </c>
      <c r="G41" s="54">
        <f t="shared" si="9"/>
        <v>17</v>
      </c>
      <c r="H41" s="54">
        <f t="shared" si="10"/>
        <v>17</v>
      </c>
      <c r="I41" s="54">
        <f t="shared" si="11"/>
        <v>89</v>
      </c>
      <c r="J41" s="54">
        <v>24</v>
      </c>
      <c r="K41" s="54">
        <f t="shared" si="12"/>
        <v>1.411764705882353</v>
      </c>
      <c r="L41" s="54">
        <f t="shared" si="13"/>
        <v>71</v>
      </c>
      <c r="M41" s="54">
        <f t="shared" si="14"/>
        <v>4.1764705882352944</v>
      </c>
      <c r="N41" s="54">
        <v>1</v>
      </c>
      <c r="O41" s="54">
        <v>1</v>
      </c>
      <c r="P41" s="54">
        <v>1</v>
      </c>
      <c r="Q41" s="54">
        <v>0</v>
      </c>
      <c r="R41" s="54">
        <v>1</v>
      </c>
      <c r="S41" s="54">
        <v>1</v>
      </c>
      <c r="T41" s="54">
        <f t="shared" si="3"/>
        <v>0</v>
      </c>
      <c r="U41" s="54">
        <v>1</v>
      </c>
      <c r="V41" s="54">
        <v>1</v>
      </c>
      <c r="W41" s="54">
        <f t="shared" si="4"/>
        <v>0</v>
      </c>
      <c r="X41" s="54">
        <f t="shared" si="5"/>
        <v>1</v>
      </c>
      <c r="Y41" s="54">
        <v>0</v>
      </c>
      <c r="Z41" s="54">
        <v>1</v>
      </c>
      <c r="AA41" s="54">
        <v>1</v>
      </c>
      <c r="AB41" s="54">
        <v>1</v>
      </c>
      <c r="AC41" s="54">
        <v>1</v>
      </c>
      <c r="AD41" s="54">
        <v>1</v>
      </c>
      <c r="AE41" s="54">
        <v>1</v>
      </c>
      <c r="AF41" s="54">
        <f t="shared" si="15"/>
        <v>2</v>
      </c>
      <c r="AG41" s="54">
        <v>1</v>
      </c>
      <c r="AH41" s="54">
        <f t="shared" si="6"/>
        <v>1</v>
      </c>
      <c r="AI41" s="54">
        <v>1</v>
      </c>
      <c r="AJ41" s="54">
        <v>0</v>
      </c>
      <c r="AK41" s="54">
        <f t="shared" si="7"/>
        <v>1</v>
      </c>
      <c r="AL41" s="54">
        <v>1</v>
      </c>
      <c r="AM41" s="54">
        <v>1</v>
      </c>
      <c r="AN41" s="54">
        <v>1</v>
      </c>
      <c r="AO41" s="54">
        <v>0</v>
      </c>
      <c r="AP41" s="54">
        <v>1</v>
      </c>
      <c r="AQ41" s="54">
        <v>1</v>
      </c>
      <c r="AR41" s="54">
        <v>1</v>
      </c>
      <c r="AS41" s="54">
        <v>0</v>
      </c>
      <c r="AT41" s="54">
        <v>1</v>
      </c>
      <c r="AU41" s="54">
        <f t="shared" si="16"/>
        <v>70.144705882352952</v>
      </c>
      <c r="AV41" s="54">
        <f t="shared" si="17"/>
        <v>7.6988235294117651</v>
      </c>
      <c r="AW41" s="54">
        <f t="shared" si="18"/>
        <v>7.708235294117646</v>
      </c>
      <c r="AX41" s="54">
        <f t="shared" si="19"/>
        <v>6.7411764705882362</v>
      </c>
      <c r="AY41" s="54">
        <v>1</v>
      </c>
      <c r="AZ41" s="54">
        <v>1</v>
      </c>
      <c r="BA41" s="54">
        <v>1</v>
      </c>
      <c r="BG41" s="54">
        <f t="shared" si="20"/>
        <v>117.64705882352941</v>
      </c>
      <c r="BH41" s="11">
        <f t="shared" si="21"/>
        <v>5.902777777777778E-5</v>
      </c>
    </row>
    <row r="42" spans="1:61" ht="32" x14ac:dyDescent="0.2">
      <c r="A42" s="54">
        <v>37</v>
      </c>
      <c r="B42" s="240" t="s">
        <v>353</v>
      </c>
      <c r="C42" s="3" t="s">
        <v>192</v>
      </c>
      <c r="D42" s="54">
        <v>1</v>
      </c>
      <c r="E42" s="54">
        <v>1</v>
      </c>
      <c r="F42" s="54">
        <f t="shared" si="8"/>
        <v>1</v>
      </c>
      <c r="G42" s="54">
        <f t="shared" si="9"/>
        <v>14</v>
      </c>
      <c r="H42" s="54">
        <f t="shared" si="10"/>
        <v>14</v>
      </c>
      <c r="I42" s="54">
        <f t="shared" ref="I42:I47" si="22">LEN(SUBSTITUTE(B42," ",""))</f>
        <v>66</v>
      </c>
      <c r="J42" s="54">
        <v>24</v>
      </c>
      <c r="K42" s="54">
        <f t="shared" si="12"/>
        <v>1.7142857142857142</v>
      </c>
      <c r="L42" s="54">
        <f t="shared" si="13"/>
        <v>65</v>
      </c>
      <c r="M42" s="54">
        <f t="shared" si="14"/>
        <v>4.6428571428571432</v>
      </c>
      <c r="N42" s="54">
        <v>0</v>
      </c>
      <c r="O42" s="54">
        <v>1</v>
      </c>
      <c r="P42" s="54">
        <v>0</v>
      </c>
      <c r="Q42" s="54">
        <v>0</v>
      </c>
      <c r="R42" s="54">
        <v>1</v>
      </c>
      <c r="S42" s="54">
        <v>1</v>
      </c>
      <c r="T42" s="54">
        <f t="shared" si="3"/>
        <v>0</v>
      </c>
      <c r="U42" s="54">
        <v>1</v>
      </c>
      <c r="V42" s="54">
        <v>1</v>
      </c>
      <c r="W42" s="54">
        <f t="shared" si="4"/>
        <v>0</v>
      </c>
      <c r="X42" s="54">
        <f t="shared" si="5"/>
        <v>1</v>
      </c>
      <c r="Y42" s="54">
        <v>0</v>
      </c>
      <c r="Z42" s="54">
        <v>1</v>
      </c>
      <c r="AA42" s="54">
        <v>1</v>
      </c>
      <c r="AB42" s="54">
        <v>1</v>
      </c>
      <c r="AC42" s="54">
        <v>1</v>
      </c>
      <c r="AD42" s="54">
        <v>0</v>
      </c>
      <c r="AE42" s="54">
        <v>1</v>
      </c>
      <c r="AF42" s="54">
        <f t="shared" si="15"/>
        <v>1</v>
      </c>
      <c r="AG42" s="54">
        <v>1</v>
      </c>
      <c r="AH42" s="54">
        <f t="shared" si="6"/>
        <v>1</v>
      </c>
      <c r="AI42" s="54">
        <v>0</v>
      </c>
      <c r="AJ42" s="54">
        <v>1</v>
      </c>
      <c r="AK42" s="54">
        <f t="shared" si="7"/>
        <v>1</v>
      </c>
      <c r="AL42" s="54">
        <v>1</v>
      </c>
      <c r="AM42" s="54">
        <v>1</v>
      </c>
      <c r="AN42" s="54">
        <v>1</v>
      </c>
      <c r="AO42" s="54">
        <v>1</v>
      </c>
      <c r="AP42" s="54">
        <v>1</v>
      </c>
      <c r="AQ42" s="54">
        <v>1</v>
      </c>
      <c r="AR42" s="54">
        <v>1</v>
      </c>
      <c r="AS42" s="54">
        <v>1</v>
      </c>
      <c r="AT42" s="54">
        <v>1</v>
      </c>
      <c r="AU42" s="54">
        <f t="shared" si="16"/>
        <v>47.596428571428596</v>
      </c>
      <c r="AV42" s="54">
        <f t="shared" si="17"/>
        <v>10.098571428571429</v>
      </c>
      <c r="AW42" s="54">
        <f t="shared" ref="AW42:AW47" si="23">IF(G42=0,0,((0.0588*M42*100)-(0.296*(F42/G42)*100)-15.8))</f>
        <v>9.3857142857142861</v>
      </c>
      <c r="AX42" s="54">
        <f t="shared" si="19"/>
        <v>7.4378571428571441</v>
      </c>
      <c r="AY42" s="54">
        <v>1</v>
      </c>
      <c r="AZ42" s="54">
        <v>1</v>
      </c>
      <c r="BA42" s="54">
        <v>1</v>
      </c>
      <c r="BG42" s="54">
        <f t="shared" ref="BG42:BG47" si="24">IF(E42=0,0,AF42/E42*1000)</f>
        <v>1000</v>
      </c>
      <c r="BH42" s="11">
        <f t="shared" si="21"/>
        <v>4.8611111111111115E-5</v>
      </c>
      <c r="BI42" s="54">
        <f t="shared" ref="BI42:BI47" si="25">IF(G42=0,0,L42/I42*100)</f>
        <v>98.484848484848484</v>
      </c>
    </row>
    <row r="43" spans="1:61" ht="80" x14ac:dyDescent="0.2">
      <c r="A43" s="54">
        <v>38</v>
      </c>
      <c r="B43" s="240" t="s">
        <v>354</v>
      </c>
      <c r="C43" s="3" t="s">
        <v>313</v>
      </c>
      <c r="D43" s="54">
        <v>1</v>
      </c>
      <c r="E43" s="54">
        <v>1</v>
      </c>
      <c r="F43" s="54">
        <f t="shared" si="8"/>
        <v>2</v>
      </c>
      <c r="G43" s="54">
        <f t="shared" si="9"/>
        <v>25</v>
      </c>
      <c r="H43" s="54">
        <f t="shared" si="10"/>
        <v>12.5</v>
      </c>
      <c r="I43" s="54">
        <f t="shared" si="22"/>
        <v>143</v>
      </c>
      <c r="J43" s="54">
        <v>49</v>
      </c>
      <c r="K43" s="54">
        <f t="shared" si="12"/>
        <v>1.96</v>
      </c>
      <c r="L43" s="54">
        <f t="shared" si="13"/>
        <v>138</v>
      </c>
      <c r="M43" s="54">
        <f t="shared" si="14"/>
        <v>5.52</v>
      </c>
      <c r="N43" s="54">
        <v>1</v>
      </c>
      <c r="O43" s="54">
        <v>1</v>
      </c>
      <c r="P43" s="54">
        <v>1</v>
      </c>
      <c r="Q43" s="54">
        <v>1</v>
      </c>
      <c r="R43" s="54">
        <v>1</v>
      </c>
      <c r="S43" s="54">
        <v>1</v>
      </c>
      <c r="T43" s="54">
        <f t="shared" si="3"/>
        <v>1</v>
      </c>
      <c r="U43" s="54">
        <v>1</v>
      </c>
      <c r="V43" s="54">
        <v>1</v>
      </c>
      <c r="W43" s="54">
        <f t="shared" si="4"/>
        <v>1</v>
      </c>
      <c r="X43" s="54">
        <f t="shared" si="5"/>
        <v>1</v>
      </c>
      <c r="Y43" s="54">
        <v>1</v>
      </c>
      <c r="Z43" s="54">
        <v>1</v>
      </c>
      <c r="AA43" s="54">
        <v>1</v>
      </c>
      <c r="AB43" s="54">
        <v>1</v>
      </c>
      <c r="AC43" s="54">
        <v>1</v>
      </c>
      <c r="AD43" s="54">
        <v>1</v>
      </c>
      <c r="AE43" s="54">
        <v>1</v>
      </c>
      <c r="AF43" s="54">
        <f t="shared" si="15"/>
        <v>3</v>
      </c>
      <c r="AG43" s="54">
        <v>1</v>
      </c>
      <c r="AH43" s="54">
        <f t="shared" si="6"/>
        <v>1</v>
      </c>
      <c r="AI43" s="54">
        <v>0</v>
      </c>
      <c r="AJ43" s="54">
        <v>1</v>
      </c>
      <c r="AK43" s="54">
        <f t="shared" si="7"/>
        <v>1</v>
      </c>
      <c r="AL43" s="54">
        <v>1</v>
      </c>
      <c r="AM43" s="54">
        <v>1</v>
      </c>
      <c r="AN43" s="54">
        <v>1</v>
      </c>
      <c r="AO43" s="54">
        <v>1</v>
      </c>
      <c r="AP43" s="54">
        <v>1</v>
      </c>
      <c r="AQ43" s="54">
        <v>1</v>
      </c>
      <c r="AR43" s="54">
        <v>1</v>
      </c>
      <c r="AS43" s="54">
        <v>1</v>
      </c>
      <c r="AT43" s="54">
        <v>1</v>
      </c>
      <c r="AU43" s="54">
        <f t="shared" si="16"/>
        <v>28.331500000000034</v>
      </c>
      <c r="AV43" s="54">
        <f t="shared" si="17"/>
        <v>12.413</v>
      </c>
      <c r="AW43" s="54">
        <f t="shared" si="23"/>
        <v>14.2896</v>
      </c>
      <c r="AX43" s="54">
        <f t="shared" si="19"/>
        <v>10.819200000000002</v>
      </c>
      <c r="AY43" s="54">
        <v>0</v>
      </c>
      <c r="AZ43" s="54">
        <v>1</v>
      </c>
      <c r="BA43" s="54">
        <v>1</v>
      </c>
      <c r="BG43" s="54">
        <f t="shared" si="24"/>
        <v>3000</v>
      </c>
      <c r="BH43" s="11">
        <f t="shared" si="21"/>
        <v>8.6805555555555545E-5</v>
      </c>
      <c r="BI43" s="54">
        <f t="shared" si="25"/>
        <v>96.503496503496507</v>
      </c>
    </row>
    <row r="44" spans="1:61" ht="32" x14ac:dyDescent="0.2">
      <c r="A44" s="54">
        <v>39</v>
      </c>
      <c r="B44" s="240" t="s">
        <v>355</v>
      </c>
      <c r="C44" s="3" t="s">
        <v>313</v>
      </c>
      <c r="D44" s="54">
        <v>1</v>
      </c>
      <c r="E44" s="54">
        <v>1</v>
      </c>
      <c r="F44" s="54">
        <f t="shared" si="8"/>
        <v>1</v>
      </c>
      <c r="G44" s="54">
        <f t="shared" si="9"/>
        <v>11</v>
      </c>
      <c r="H44" s="54">
        <f t="shared" si="10"/>
        <v>11</v>
      </c>
      <c r="I44" s="54">
        <f t="shared" si="22"/>
        <v>55</v>
      </c>
      <c r="J44" s="54">
        <v>17</v>
      </c>
      <c r="K44" s="54">
        <f t="shared" si="12"/>
        <v>1.5454545454545454</v>
      </c>
      <c r="L44" s="54">
        <f t="shared" si="13"/>
        <v>54</v>
      </c>
      <c r="M44" s="54">
        <f t="shared" si="14"/>
        <v>4.9090909090909092</v>
      </c>
      <c r="N44" s="54">
        <v>0</v>
      </c>
      <c r="O44" s="54">
        <v>1</v>
      </c>
      <c r="P44" s="54">
        <v>1</v>
      </c>
      <c r="Q44" s="54">
        <v>0</v>
      </c>
      <c r="R44" s="54">
        <v>1</v>
      </c>
      <c r="S44" s="54">
        <v>1</v>
      </c>
      <c r="T44" s="54">
        <f t="shared" si="3"/>
        <v>0</v>
      </c>
      <c r="U44" s="54">
        <v>1</v>
      </c>
      <c r="V44" s="54">
        <v>1</v>
      </c>
      <c r="W44" s="54">
        <f t="shared" si="4"/>
        <v>0</v>
      </c>
      <c r="X44" s="54">
        <f t="shared" si="5"/>
        <v>1</v>
      </c>
      <c r="Y44" s="54">
        <v>1</v>
      </c>
      <c r="Z44" s="54">
        <v>1</v>
      </c>
      <c r="AA44" s="54">
        <v>1</v>
      </c>
      <c r="AB44" s="54">
        <v>1</v>
      </c>
      <c r="AC44" s="54">
        <v>1</v>
      </c>
      <c r="AD44" s="54">
        <v>1</v>
      </c>
      <c r="AE44" s="54">
        <v>1</v>
      </c>
      <c r="AF44" s="54">
        <f t="shared" si="15"/>
        <v>1</v>
      </c>
      <c r="AG44" s="54">
        <v>0</v>
      </c>
      <c r="AH44" s="54">
        <f t="shared" si="6"/>
        <v>1</v>
      </c>
      <c r="AI44" s="54">
        <v>1</v>
      </c>
      <c r="AJ44" s="54">
        <v>1</v>
      </c>
      <c r="AK44" s="54">
        <f t="shared" si="7"/>
        <v>1</v>
      </c>
      <c r="AL44" s="54">
        <v>1</v>
      </c>
      <c r="AM44" s="54">
        <v>1</v>
      </c>
      <c r="AN44" s="54">
        <v>1</v>
      </c>
      <c r="AO44" s="54">
        <v>1</v>
      </c>
      <c r="AP44" s="54">
        <v>1</v>
      </c>
      <c r="AQ44" s="54">
        <v>1</v>
      </c>
      <c r="AR44" s="54">
        <v>1</v>
      </c>
      <c r="AS44" s="54">
        <v>1</v>
      </c>
      <c r="AT44" s="54">
        <v>1</v>
      </c>
      <c r="AU44" s="54">
        <f t="shared" si="16"/>
        <v>64.924545454545495</v>
      </c>
      <c r="AV44" s="54">
        <f t="shared" si="17"/>
        <v>6.9363636363636374</v>
      </c>
      <c r="AW44" s="54">
        <f t="shared" si="23"/>
        <v>10.374545454545451</v>
      </c>
      <c r="AX44" s="54">
        <f t="shared" si="19"/>
        <v>7.1918181818181814</v>
      </c>
      <c r="AY44" s="54">
        <v>1</v>
      </c>
      <c r="AZ44" s="54">
        <v>1</v>
      </c>
      <c r="BA44" s="54">
        <v>1</v>
      </c>
      <c r="BG44" s="54">
        <f t="shared" si="24"/>
        <v>1000</v>
      </c>
      <c r="BH44" s="11">
        <f t="shared" si="21"/>
        <v>3.8194444444444444E-5</v>
      </c>
      <c r="BI44" s="54">
        <f t="shared" si="25"/>
        <v>98.181818181818187</v>
      </c>
    </row>
    <row r="45" spans="1:61" ht="32" x14ac:dyDescent="0.2">
      <c r="A45" s="54" t="s">
        <v>356</v>
      </c>
      <c r="B45" s="240" t="s">
        <v>357</v>
      </c>
      <c r="C45" s="3" t="s">
        <v>313</v>
      </c>
      <c r="D45" s="54">
        <v>1</v>
      </c>
      <c r="E45" s="54">
        <v>1</v>
      </c>
      <c r="F45" s="54">
        <f t="shared" si="8"/>
        <v>1</v>
      </c>
      <c r="G45" s="54">
        <f t="shared" si="9"/>
        <v>13</v>
      </c>
      <c r="H45" s="54">
        <f t="shared" si="10"/>
        <v>13</v>
      </c>
      <c r="I45" s="54">
        <f t="shared" si="22"/>
        <v>66</v>
      </c>
      <c r="J45" s="54">
        <v>22</v>
      </c>
      <c r="K45" s="54">
        <f t="shared" si="12"/>
        <v>1.6923076923076923</v>
      </c>
      <c r="L45" s="54">
        <f t="shared" si="13"/>
        <v>65</v>
      </c>
      <c r="M45" s="54">
        <f t="shared" si="14"/>
        <v>5</v>
      </c>
      <c r="N45" s="54">
        <v>1</v>
      </c>
      <c r="O45" s="54">
        <v>1</v>
      </c>
      <c r="P45" s="54">
        <v>1</v>
      </c>
      <c r="Q45" s="54">
        <v>1</v>
      </c>
      <c r="R45" s="54">
        <v>1</v>
      </c>
      <c r="S45" s="54">
        <v>1</v>
      </c>
      <c r="T45" s="54">
        <f t="shared" si="3"/>
        <v>1</v>
      </c>
      <c r="U45" s="54">
        <v>1</v>
      </c>
      <c r="V45" s="54">
        <v>1</v>
      </c>
      <c r="W45" s="54">
        <f t="shared" si="4"/>
        <v>1</v>
      </c>
      <c r="X45" s="54">
        <f t="shared" si="5"/>
        <v>1</v>
      </c>
      <c r="Y45" s="54">
        <v>1</v>
      </c>
      <c r="Z45" s="54">
        <v>1</v>
      </c>
      <c r="AA45" s="54">
        <v>1</v>
      </c>
      <c r="AB45" s="54">
        <v>1</v>
      </c>
      <c r="AC45" s="54">
        <v>1</v>
      </c>
      <c r="AD45" s="54">
        <v>1</v>
      </c>
      <c r="AE45" s="54">
        <v>1</v>
      </c>
      <c r="AF45" s="54">
        <f t="shared" si="15"/>
        <v>1</v>
      </c>
      <c r="AG45" s="54">
        <v>1</v>
      </c>
      <c r="AH45" s="54">
        <f t="shared" si="6"/>
        <v>1</v>
      </c>
      <c r="AI45" s="54">
        <v>1</v>
      </c>
      <c r="AJ45" s="54">
        <v>1</v>
      </c>
      <c r="AK45" s="54">
        <f t="shared" si="7"/>
        <v>1</v>
      </c>
      <c r="AL45" s="54">
        <v>1</v>
      </c>
      <c r="AM45" s="54">
        <v>1</v>
      </c>
      <c r="AN45" s="54">
        <v>1</v>
      </c>
      <c r="AO45" s="54">
        <v>1</v>
      </c>
      <c r="AP45" s="54">
        <v>1</v>
      </c>
      <c r="AQ45" s="54">
        <v>1</v>
      </c>
      <c r="AR45" s="54">
        <v>1</v>
      </c>
      <c r="AS45" s="54">
        <v>1</v>
      </c>
      <c r="AT45" s="54">
        <v>1</v>
      </c>
      <c r="AU45" s="54">
        <f t="shared" si="16"/>
        <v>50.470769230769257</v>
      </c>
      <c r="AV45" s="54">
        <f t="shared" si="17"/>
        <v>9.4492307692307698</v>
      </c>
      <c r="AW45" s="54">
        <f t="shared" si="23"/>
        <v>11.323076923076922</v>
      </c>
      <c r="AX45" s="54">
        <f t="shared" si="19"/>
        <v>8.620000000000001</v>
      </c>
      <c r="AY45" s="54">
        <v>1</v>
      </c>
      <c r="AZ45" s="54">
        <v>1</v>
      </c>
      <c r="BA45" s="54">
        <v>1</v>
      </c>
      <c r="BG45" s="54">
        <f t="shared" si="24"/>
        <v>1000</v>
      </c>
      <c r="BH45" s="11">
        <f t="shared" si="21"/>
        <v>4.5138888888888894E-5</v>
      </c>
      <c r="BI45" s="54">
        <f t="shared" si="25"/>
        <v>98.484848484848484</v>
      </c>
    </row>
    <row r="46" spans="1:61" ht="48" x14ac:dyDescent="0.2">
      <c r="A46" s="54" t="s">
        <v>358</v>
      </c>
      <c r="B46" s="240" t="s">
        <v>359</v>
      </c>
      <c r="C46" s="3" t="s">
        <v>313</v>
      </c>
      <c r="D46" s="54">
        <v>1</v>
      </c>
      <c r="E46" s="54">
        <v>1</v>
      </c>
      <c r="F46" s="54">
        <f t="shared" si="8"/>
        <v>1</v>
      </c>
      <c r="G46" s="54">
        <f t="shared" si="9"/>
        <v>16</v>
      </c>
      <c r="H46" s="54">
        <f t="shared" si="10"/>
        <v>16</v>
      </c>
      <c r="I46" s="54">
        <f t="shared" si="22"/>
        <v>71</v>
      </c>
      <c r="J46" s="54">
        <v>25</v>
      </c>
      <c r="K46" s="54">
        <f t="shared" si="12"/>
        <v>1.5625</v>
      </c>
      <c r="L46" s="54">
        <f t="shared" si="13"/>
        <v>69</v>
      </c>
      <c r="M46" s="54">
        <f t="shared" si="14"/>
        <v>4.3125</v>
      </c>
      <c r="N46" s="54">
        <v>1</v>
      </c>
      <c r="O46" s="54">
        <v>1</v>
      </c>
      <c r="P46" s="54">
        <v>0</v>
      </c>
      <c r="Q46" s="54">
        <v>1</v>
      </c>
      <c r="R46" s="54">
        <v>1</v>
      </c>
      <c r="S46" s="54">
        <v>1</v>
      </c>
      <c r="T46" s="54">
        <f t="shared" si="3"/>
        <v>1</v>
      </c>
      <c r="U46" s="54">
        <v>1</v>
      </c>
      <c r="V46" s="54">
        <v>1</v>
      </c>
      <c r="W46" s="54">
        <f t="shared" si="4"/>
        <v>0</v>
      </c>
      <c r="X46" s="54">
        <f t="shared" si="5"/>
        <v>1</v>
      </c>
      <c r="Y46" s="54">
        <v>0</v>
      </c>
      <c r="Z46" s="54">
        <v>1</v>
      </c>
      <c r="AA46" s="54">
        <v>1</v>
      </c>
      <c r="AB46" s="54">
        <v>1</v>
      </c>
      <c r="AC46" s="54">
        <v>1</v>
      </c>
      <c r="AD46" s="54">
        <v>1</v>
      </c>
      <c r="AE46" s="54">
        <v>1</v>
      </c>
      <c r="AF46" s="54">
        <f t="shared" si="15"/>
        <v>2</v>
      </c>
      <c r="AG46" s="54">
        <v>1</v>
      </c>
      <c r="AH46" s="54">
        <f t="shared" si="6"/>
        <v>1</v>
      </c>
      <c r="AI46" s="54">
        <v>1</v>
      </c>
      <c r="AJ46" s="54">
        <v>1</v>
      </c>
      <c r="AK46" s="54">
        <f t="shared" si="7"/>
        <v>1</v>
      </c>
      <c r="AL46" s="54">
        <v>1</v>
      </c>
      <c r="AM46" s="54">
        <v>1</v>
      </c>
      <c r="AN46" s="54">
        <v>1</v>
      </c>
      <c r="AO46" s="54">
        <v>0</v>
      </c>
      <c r="AP46" s="54">
        <v>1</v>
      </c>
      <c r="AQ46" s="54">
        <v>1</v>
      </c>
      <c r="AR46" s="54">
        <v>1</v>
      </c>
      <c r="AS46" s="54">
        <v>0</v>
      </c>
      <c r="AT46" s="54">
        <v>1</v>
      </c>
      <c r="AU46" s="54">
        <f t="shared" si="16"/>
        <v>58.407500000000013</v>
      </c>
      <c r="AV46" s="54">
        <f t="shared" si="17"/>
        <v>9.0875000000000021</v>
      </c>
      <c r="AW46" s="54">
        <f t="shared" si="23"/>
        <v>7.707499999999996</v>
      </c>
      <c r="AX46" s="54">
        <f t="shared" si="19"/>
        <v>6.8818750000000009</v>
      </c>
      <c r="AY46" s="54">
        <v>1</v>
      </c>
      <c r="AZ46" s="54">
        <v>1</v>
      </c>
      <c r="BA46" s="54">
        <v>1</v>
      </c>
      <c r="BG46" s="54">
        <f t="shared" si="24"/>
        <v>2000</v>
      </c>
      <c r="BH46" s="11">
        <f t="shared" si="21"/>
        <v>5.5555555555555558E-5</v>
      </c>
      <c r="BI46" s="54">
        <f t="shared" si="25"/>
        <v>97.183098591549296</v>
      </c>
    </row>
    <row r="47" spans="1:61" ht="80" x14ac:dyDescent="0.2">
      <c r="A47" s="54">
        <v>41</v>
      </c>
      <c r="B47" s="240" t="s">
        <v>360</v>
      </c>
      <c r="C47" s="3" t="s">
        <v>313</v>
      </c>
      <c r="D47" s="54">
        <v>1</v>
      </c>
      <c r="E47" s="54">
        <v>1</v>
      </c>
      <c r="F47" s="54">
        <f t="shared" si="8"/>
        <v>3</v>
      </c>
      <c r="G47" s="54">
        <f t="shared" si="9"/>
        <v>33</v>
      </c>
      <c r="H47" s="54">
        <f t="shared" si="10"/>
        <v>11</v>
      </c>
      <c r="I47" s="54">
        <f t="shared" si="22"/>
        <v>153</v>
      </c>
      <c r="J47" s="54">
        <v>48</v>
      </c>
      <c r="K47" s="54">
        <f t="shared" si="12"/>
        <v>1.4545454545454546</v>
      </c>
      <c r="L47" s="54">
        <f t="shared" si="13"/>
        <v>148</v>
      </c>
      <c r="M47" s="54">
        <f t="shared" si="14"/>
        <v>4.4848484848484844</v>
      </c>
      <c r="N47" s="54">
        <v>0</v>
      </c>
      <c r="O47" s="54">
        <v>1</v>
      </c>
      <c r="P47" s="54">
        <v>0</v>
      </c>
      <c r="Q47" s="54">
        <v>1</v>
      </c>
      <c r="R47" s="54">
        <v>1</v>
      </c>
      <c r="S47" s="54">
        <v>1</v>
      </c>
      <c r="T47" s="54">
        <f t="shared" si="3"/>
        <v>1</v>
      </c>
      <c r="U47" s="54">
        <v>1</v>
      </c>
      <c r="V47" s="54">
        <v>1</v>
      </c>
      <c r="W47" s="54">
        <f t="shared" si="4"/>
        <v>0</v>
      </c>
      <c r="X47" s="54">
        <f t="shared" si="5"/>
        <v>1</v>
      </c>
      <c r="Y47" s="54">
        <v>0</v>
      </c>
      <c r="Z47" s="54">
        <v>1</v>
      </c>
      <c r="AA47" s="54">
        <v>1</v>
      </c>
      <c r="AB47" s="54">
        <v>1</v>
      </c>
      <c r="AC47" s="54">
        <v>1</v>
      </c>
      <c r="AD47" s="54">
        <v>1</v>
      </c>
      <c r="AE47" s="54">
        <v>1</v>
      </c>
      <c r="AF47" s="54">
        <f t="shared" si="15"/>
        <v>5</v>
      </c>
      <c r="AG47" s="54">
        <v>0</v>
      </c>
      <c r="AH47" s="54">
        <f t="shared" si="6"/>
        <v>1</v>
      </c>
      <c r="AI47" s="54">
        <v>0</v>
      </c>
      <c r="AJ47" s="54">
        <v>1</v>
      </c>
      <c r="AK47" s="54">
        <f t="shared" si="7"/>
        <v>1</v>
      </c>
      <c r="AL47" s="54">
        <v>1</v>
      </c>
      <c r="AM47" s="54">
        <v>1</v>
      </c>
      <c r="AN47" s="54">
        <v>1</v>
      </c>
      <c r="AO47" s="54">
        <v>1</v>
      </c>
      <c r="AP47" s="54">
        <v>1</v>
      </c>
      <c r="AQ47" s="54">
        <v>1</v>
      </c>
      <c r="AR47" s="54">
        <v>1</v>
      </c>
      <c r="AS47" s="54">
        <v>1</v>
      </c>
      <c r="AT47" s="54">
        <v>1</v>
      </c>
      <c r="AU47" s="54">
        <f t="shared" si="16"/>
        <v>72.615454545454554</v>
      </c>
      <c r="AV47" s="54">
        <f t="shared" si="17"/>
        <v>5.8636363636363633</v>
      </c>
      <c r="AW47" s="54">
        <f t="shared" si="23"/>
        <v>7.8799999999999955</v>
      </c>
      <c r="AX47" s="54">
        <f t="shared" si="19"/>
        <v>5.1936363636363616</v>
      </c>
      <c r="AY47" s="54">
        <v>0</v>
      </c>
      <c r="AZ47" s="54">
        <v>1</v>
      </c>
      <c r="BA47" s="54">
        <v>1</v>
      </c>
      <c r="BG47" s="54">
        <f t="shared" si="24"/>
        <v>5000</v>
      </c>
      <c r="BH47" s="11">
        <f t="shared" si="21"/>
        <v>1.1458333333333333E-4</v>
      </c>
      <c r="BI47" s="54">
        <f t="shared" si="25"/>
        <v>96.732026143790847</v>
      </c>
    </row>
    <row r="48" spans="1:61" ht="32" x14ac:dyDescent="0.2">
      <c r="A48" s="54">
        <v>42</v>
      </c>
      <c r="B48" s="240" t="s">
        <v>361</v>
      </c>
      <c r="C48" s="3" t="s">
        <v>192</v>
      </c>
      <c r="D48" s="54">
        <v>1</v>
      </c>
      <c r="E48" s="54">
        <v>1</v>
      </c>
      <c r="F48" s="54">
        <f t="shared" si="8"/>
        <v>1</v>
      </c>
      <c r="G48" s="54">
        <f t="shared" si="9"/>
        <v>12</v>
      </c>
      <c r="H48" s="54">
        <f t="shared" si="10"/>
        <v>12</v>
      </c>
      <c r="I48" s="54">
        <f t="shared" si="11"/>
        <v>68</v>
      </c>
      <c r="J48" s="54">
        <v>20</v>
      </c>
      <c r="K48" s="54">
        <f t="shared" si="12"/>
        <v>1.6666666666666667</v>
      </c>
      <c r="L48" s="54">
        <f t="shared" si="13"/>
        <v>56</v>
      </c>
      <c r="M48" s="54">
        <f t="shared" si="14"/>
        <v>4.666666666666667</v>
      </c>
      <c r="N48" s="54">
        <v>1</v>
      </c>
      <c r="O48" s="54">
        <v>1</v>
      </c>
      <c r="P48" s="54">
        <v>1</v>
      </c>
      <c r="Q48" s="54">
        <v>1</v>
      </c>
      <c r="R48" s="54">
        <v>1</v>
      </c>
      <c r="S48" s="54">
        <v>1</v>
      </c>
      <c r="T48" s="54">
        <f t="shared" si="3"/>
        <v>1</v>
      </c>
      <c r="U48" s="54">
        <v>1</v>
      </c>
      <c r="V48" s="54">
        <v>1</v>
      </c>
      <c r="W48" s="54">
        <f t="shared" si="4"/>
        <v>1</v>
      </c>
      <c r="X48" s="54">
        <f t="shared" si="5"/>
        <v>1</v>
      </c>
      <c r="Y48" s="54">
        <v>1</v>
      </c>
      <c r="Z48" s="54">
        <v>1</v>
      </c>
      <c r="AA48" s="54">
        <v>0</v>
      </c>
      <c r="AB48" s="54">
        <v>1</v>
      </c>
      <c r="AC48" s="54">
        <v>1</v>
      </c>
      <c r="AD48" s="54">
        <v>1</v>
      </c>
      <c r="AE48" s="54">
        <v>1</v>
      </c>
      <c r="AF48" s="54">
        <f t="shared" si="15"/>
        <v>1</v>
      </c>
      <c r="AG48" s="54">
        <v>1</v>
      </c>
      <c r="AH48" s="54">
        <f t="shared" si="6"/>
        <v>1</v>
      </c>
      <c r="AI48" s="54">
        <v>1</v>
      </c>
      <c r="AJ48" s="54">
        <v>1</v>
      </c>
      <c r="AK48" s="54">
        <f t="shared" si="7"/>
        <v>1</v>
      </c>
      <c r="AL48" s="54">
        <v>1</v>
      </c>
      <c r="AM48" s="54">
        <v>1</v>
      </c>
      <c r="AN48" s="54">
        <v>1</v>
      </c>
      <c r="AO48" s="54">
        <v>1</v>
      </c>
      <c r="AP48" s="54">
        <v>1</v>
      </c>
      <c r="AQ48" s="54">
        <v>1</v>
      </c>
      <c r="AR48" s="54">
        <v>1</v>
      </c>
      <c r="AS48" s="54">
        <v>0</v>
      </c>
      <c r="AT48" s="54">
        <v>1</v>
      </c>
      <c r="AU48" s="54">
        <f t="shared" si="16"/>
        <v>53.655000000000008</v>
      </c>
      <c r="AV48" s="54">
        <f t="shared" si="17"/>
        <v>8.7566666666666677</v>
      </c>
      <c r="AW48" s="54">
        <f t="shared" si="18"/>
        <v>9.663333333333334</v>
      </c>
      <c r="AX48" s="54">
        <f t="shared" si="19"/>
        <v>6.5500000000000007</v>
      </c>
      <c r="AY48" s="54">
        <v>1</v>
      </c>
      <c r="AZ48" s="54">
        <v>1</v>
      </c>
      <c r="BA48" s="54">
        <v>1</v>
      </c>
      <c r="BG48" s="54">
        <f t="shared" si="20"/>
        <v>83.333333333333329</v>
      </c>
      <c r="BH48" s="11">
        <f t="shared" si="21"/>
        <v>4.1666666666666665E-5</v>
      </c>
    </row>
    <row r="49" spans="1:60" ht="96" x14ac:dyDescent="0.2">
      <c r="A49" s="54">
        <v>43</v>
      </c>
      <c r="B49" s="240" t="s">
        <v>362</v>
      </c>
      <c r="C49" s="3" t="s">
        <v>192</v>
      </c>
      <c r="D49" s="54">
        <v>1</v>
      </c>
      <c r="E49" s="54">
        <v>1</v>
      </c>
      <c r="F49" s="54">
        <f t="shared" si="8"/>
        <v>2</v>
      </c>
      <c r="G49" s="54">
        <f t="shared" si="9"/>
        <v>39</v>
      </c>
      <c r="H49" s="54">
        <f t="shared" si="10"/>
        <v>19.5</v>
      </c>
      <c r="I49" s="54">
        <f t="shared" si="11"/>
        <v>220</v>
      </c>
      <c r="J49" s="54">
        <v>64</v>
      </c>
      <c r="K49" s="54">
        <f t="shared" si="12"/>
        <v>1.641025641025641</v>
      </c>
      <c r="L49" s="54">
        <f t="shared" si="13"/>
        <v>175</v>
      </c>
      <c r="M49" s="54">
        <f t="shared" si="14"/>
        <v>4.4871794871794872</v>
      </c>
      <c r="N49" s="54">
        <v>1</v>
      </c>
      <c r="O49" s="54">
        <v>1</v>
      </c>
      <c r="P49" s="54">
        <v>0</v>
      </c>
      <c r="Q49" s="54">
        <v>1</v>
      </c>
      <c r="R49" s="54">
        <v>1</v>
      </c>
      <c r="S49" s="54">
        <v>1</v>
      </c>
      <c r="T49" s="54">
        <f t="shared" si="3"/>
        <v>1</v>
      </c>
      <c r="U49" s="54">
        <v>1</v>
      </c>
      <c r="V49" s="54">
        <v>1</v>
      </c>
      <c r="W49" s="54">
        <f t="shared" si="4"/>
        <v>0</v>
      </c>
      <c r="X49" s="54">
        <f t="shared" si="5"/>
        <v>1</v>
      </c>
      <c r="Y49" s="54">
        <v>0</v>
      </c>
      <c r="Z49" s="54">
        <v>1</v>
      </c>
      <c r="AA49" s="54">
        <v>1</v>
      </c>
      <c r="AB49" s="54">
        <v>1</v>
      </c>
      <c r="AC49" s="54">
        <v>1</v>
      </c>
      <c r="AD49" s="54">
        <v>0</v>
      </c>
      <c r="AE49" s="54">
        <v>1</v>
      </c>
      <c r="AF49" s="54">
        <f t="shared" si="15"/>
        <v>9</v>
      </c>
      <c r="AG49" s="54">
        <v>1</v>
      </c>
      <c r="AH49" s="54">
        <f t="shared" si="6"/>
        <v>0</v>
      </c>
      <c r="AI49" s="54">
        <v>0</v>
      </c>
      <c r="AJ49" s="54">
        <v>1</v>
      </c>
      <c r="AK49" s="54">
        <f t="shared" si="7"/>
        <v>0</v>
      </c>
      <c r="AL49" s="54">
        <v>0</v>
      </c>
      <c r="AM49" s="54">
        <v>1</v>
      </c>
      <c r="AN49" s="54">
        <v>1</v>
      </c>
      <c r="AO49" s="54">
        <v>1</v>
      </c>
      <c r="AP49" s="54">
        <v>1</v>
      </c>
      <c r="AQ49" s="54">
        <v>1</v>
      </c>
      <c r="AR49" s="54">
        <v>1</v>
      </c>
      <c r="AS49" s="54">
        <v>1</v>
      </c>
      <c r="AT49" s="54">
        <v>1</v>
      </c>
      <c r="AU49" s="54">
        <f t="shared" si="16"/>
        <v>48.21173076923079</v>
      </c>
      <c r="AV49" s="54">
        <f t="shared" si="17"/>
        <v>11.379102564102567</v>
      </c>
      <c r="AW49" s="54">
        <f t="shared" si="18"/>
        <v>10.122051282051284</v>
      </c>
      <c r="AX49" s="54">
        <f t="shared" si="19"/>
        <v>9.4546153846153835</v>
      </c>
      <c r="AY49" s="54">
        <v>0</v>
      </c>
      <c r="AZ49" s="54">
        <v>1</v>
      </c>
      <c r="BA49" s="54">
        <v>1</v>
      </c>
      <c r="BG49" s="54">
        <f t="shared" si="20"/>
        <v>230.76923076923077</v>
      </c>
      <c r="BH49" s="11">
        <f t="shared" si="21"/>
        <v>1.3541666666666666E-4</v>
      </c>
    </row>
    <row r="50" spans="1:60" ht="32" x14ac:dyDescent="0.2">
      <c r="A50" s="54">
        <v>44</v>
      </c>
      <c r="B50" s="240" t="s">
        <v>363</v>
      </c>
      <c r="C50" s="3" t="s">
        <v>192</v>
      </c>
      <c r="D50" s="54">
        <v>1</v>
      </c>
      <c r="E50" s="54">
        <v>1</v>
      </c>
      <c r="F50" s="54">
        <f t="shared" si="8"/>
        <v>1</v>
      </c>
      <c r="G50" s="54">
        <f t="shared" si="9"/>
        <v>6</v>
      </c>
      <c r="H50" s="54">
        <f t="shared" si="10"/>
        <v>6</v>
      </c>
      <c r="I50" s="54">
        <f t="shared" si="11"/>
        <v>37</v>
      </c>
      <c r="J50" s="54">
        <v>10</v>
      </c>
      <c r="K50" s="54">
        <f t="shared" si="12"/>
        <v>1.6666666666666667</v>
      </c>
      <c r="L50" s="54">
        <f t="shared" si="13"/>
        <v>31</v>
      </c>
      <c r="M50" s="54">
        <f t="shared" si="14"/>
        <v>5.166666666666667</v>
      </c>
      <c r="N50" s="54">
        <v>0</v>
      </c>
      <c r="O50" s="54">
        <v>1</v>
      </c>
      <c r="P50" s="54">
        <v>1</v>
      </c>
      <c r="Q50" s="54">
        <v>1</v>
      </c>
      <c r="R50" s="54">
        <v>1</v>
      </c>
      <c r="S50" s="54">
        <v>1</v>
      </c>
      <c r="T50" s="54">
        <f t="shared" si="3"/>
        <v>1</v>
      </c>
      <c r="U50" s="54">
        <v>1</v>
      </c>
      <c r="V50" s="54">
        <v>1</v>
      </c>
      <c r="W50" s="54">
        <f t="shared" si="4"/>
        <v>1</v>
      </c>
      <c r="X50" s="54">
        <f t="shared" si="5"/>
        <v>1</v>
      </c>
      <c r="Y50" s="54">
        <v>1</v>
      </c>
      <c r="Z50" s="54">
        <v>1</v>
      </c>
      <c r="AA50" s="54">
        <v>1</v>
      </c>
      <c r="AB50" s="54">
        <v>1</v>
      </c>
      <c r="AC50" s="54">
        <v>1</v>
      </c>
      <c r="AD50" s="54">
        <v>1</v>
      </c>
      <c r="AE50" s="54">
        <v>1</v>
      </c>
      <c r="AF50" s="54">
        <f t="shared" si="15"/>
        <v>1</v>
      </c>
      <c r="AG50" s="54">
        <v>1</v>
      </c>
      <c r="AH50" s="54">
        <f t="shared" si="6"/>
        <v>1</v>
      </c>
      <c r="AI50" s="54">
        <v>1</v>
      </c>
      <c r="AJ50" s="54">
        <v>1</v>
      </c>
      <c r="AK50" s="54">
        <f t="shared" si="7"/>
        <v>1</v>
      </c>
      <c r="AL50" s="54">
        <v>0</v>
      </c>
      <c r="AM50" s="54">
        <v>1</v>
      </c>
      <c r="AN50" s="54">
        <v>1</v>
      </c>
      <c r="AO50" s="54">
        <v>1</v>
      </c>
      <c r="AP50" s="54">
        <v>1</v>
      </c>
      <c r="AQ50" s="54">
        <v>1</v>
      </c>
      <c r="AR50" s="54">
        <v>1</v>
      </c>
      <c r="AS50" s="54">
        <v>1</v>
      </c>
      <c r="AT50" s="54">
        <v>1</v>
      </c>
      <c r="AU50" s="54">
        <f t="shared" si="16"/>
        <v>59.745000000000005</v>
      </c>
      <c r="AV50" s="54">
        <f t="shared" si="17"/>
        <v>6.4166666666666679</v>
      </c>
      <c r="AW50" s="54">
        <f t="shared" si="18"/>
        <v>10.626666666666665</v>
      </c>
      <c r="AX50" s="54">
        <f t="shared" si="19"/>
        <v>5.9050000000000011</v>
      </c>
      <c r="AY50" s="54">
        <v>1</v>
      </c>
      <c r="AZ50" s="54">
        <v>1</v>
      </c>
      <c r="BA50" s="54">
        <v>1</v>
      </c>
      <c r="BG50" s="54">
        <f t="shared" si="20"/>
        <v>166.66666666666666</v>
      </c>
      <c r="BH50" s="11">
        <f t="shared" si="21"/>
        <v>2.0833333333333333E-5</v>
      </c>
    </row>
    <row r="51" spans="1:60" ht="48" x14ac:dyDescent="0.2">
      <c r="A51" s="54">
        <v>45</v>
      </c>
      <c r="B51" s="240" t="s">
        <v>364</v>
      </c>
      <c r="C51" s="3" t="s">
        <v>192</v>
      </c>
      <c r="D51" s="54">
        <v>1</v>
      </c>
      <c r="E51" s="54">
        <v>1</v>
      </c>
      <c r="F51" s="54">
        <f t="shared" si="8"/>
        <v>2</v>
      </c>
      <c r="G51" s="54">
        <f t="shared" si="9"/>
        <v>22</v>
      </c>
      <c r="H51" s="54">
        <f t="shared" si="10"/>
        <v>11</v>
      </c>
      <c r="I51" s="54">
        <f t="shared" si="11"/>
        <v>129</v>
      </c>
      <c r="J51" s="54">
        <v>34</v>
      </c>
      <c r="K51" s="54">
        <f t="shared" si="12"/>
        <v>1.5454545454545454</v>
      </c>
      <c r="L51" s="54">
        <f t="shared" si="13"/>
        <v>103</v>
      </c>
      <c r="M51" s="54">
        <f t="shared" si="14"/>
        <v>4.6818181818181817</v>
      </c>
      <c r="N51" s="54">
        <v>0</v>
      </c>
      <c r="O51" s="54">
        <v>1</v>
      </c>
      <c r="P51" s="54">
        <v>0</v>
      </c>
      <c r="Q51" s="54">
        <v>1</v>
      </c>
      <c r="R51" s="54">
        <v>1</v>
      </c>
      <c r="S51" s="54">
        <v>1</v>
      </c>
      <c r="T51" s="54">
        <f t="shared" si="3"/>
        <v>1</v>
      </c>
      <c r="U51" s="54">
        <v>1</v>
      </c>
      <c r="V51" s="54">
        <v>1</v>
      </c>
      <c r="W51" s="54">
        <f t="shared" si="4"/>
        <v>0</v>
      </c>
      <c r="X51" s="54">
        <f t="shared" si="5"/>
        <v>1</v>
      </c>
      <c r="Y51" s="54">
        <v>1</v>
      </c>
      <c r="Z51" s="54">
        <v>1</v>
      </c>
      <c r="AA51" s="54">
        <v>1</v>
      </c>
      <c r="AB51" s="54">
        <v>1</v>
      </c>
      <c r="AC51" s="54">
        <v>1</v>
      </c>
      <c r="AD51" s="54">
        <v>0</v>
      </c>
      <c r="AE51" s="54">
        <v>1</v>
      </c>
      <c r="AF51" s="54">
        <f t="shared" si="15"/>
        <v>5</v>
      </c>
      <c r="AG51" s="54">
        <v>1</v>
      </c>
      <c r="AH51" s="54">
        <f t="shared" si="6"/>
        <v>1</v>
      </c>
      <c r="AI51" s="54">
        <v>1</v>
      </c>
      <c r="AJ51" s="54">
        <v>1</v>
      </c>
      <c r="AK51" s="54">
        <f t="shared" si="7"/>
        <v>1</v>
      </c>
      <c r="AL51" s="54">
        <v>1</v>
      </c>
      <c r="AM51" s="54">
        <v>0</v>
      </c>
      <c r="AN51" s="54">
        <v>1</v>
      </c>
      <c r="AO51" s="54">
        <v>1</v>
      </c>
      <c r="AP51" s="54">
        <v>1</v>
      </c>
      <c r="AQ51" s="54">
        <v>1</v>
      </c>
      <c r="AR51" s="54">
        <v>1</v>
      </c>
      <c r="AS51" s="54">
        <v>1</v>
      </c>
      <c r="AT51" s="54">
        <v>1</v>
      </c>
      <c r="AU51" s="54">
        <f t="shared" si="16"/>
        <v>64.924545454545495</v>
      </c>
      <c r="AV51" s="54">
        <f t="shared" si="17"/>
        <v>6.9363636363636374</v>
      </c>
      <c r="AW51" s="54">
        <f t="shared" si="18"/>
        <v>10.374545454545451</v>
      </c>
      <c r="AX51" s="54">
        <f t="shared" si="19"/>
        <v>6.1213636363636361</v>
      </c>
      <c r="AY51" s="54">
        <v>0</v>
      </c>
      <c r="AZ51" s="54">
        <v>1</v>
      </c>
      <c r="BA51" s="54">
        <v>1</v>
      </c>
      <c r="BG51" s="54">
        <f t="shared" si="20"/>
        <v>227.27272727272725</v>
      </c>
      <c r="BH51" s="11">
        <f t="shared" si="21"/>
        <v>7.6388888888888887E-5</v>
      </c>
    </row>
    <row r="52" spans="1:60" ht="32" x14ac:dyDescent="0.2">
      <c r="A52" s="54">
        <v>46</v>
      </c>
      <c r="B52" s="240" t="s">
        <v>365</v>
      </c>
      <c r="C52" s="3" t="s">
        <v>192</v>
      </c>
      <c r="D52" s="54">
        <v>1</v>
      </c>
      <c r="E52" s="54">
        <v>1</v>
      </c>
      <c r="F52" s="54">
        <f t="shared" si="8"/>
        <v>1</v>
      </c>
      <c r="G52" s="54">
        <f t="shared" si="9"/>
        <v>8</v>
      </c>
      <c r="H52" s="54">
        <f t="shared" si="10"/>
        <v>8</v>
      </c>
      <c r="I52" s="54">
        <f t="shared" si="11"/>
        <v>44</v>
      </c>
      <c r="J52" s="54">
        <v>10</v>
      </c>
      <c r="K52" s="54">
        <f t="shared" si="12"/>
        <v>1.25</v>
      </c>
      <c r="L52" s="54">
        <f t="shared" si="13"/>
        <v>36</v>
      </c>
      <c r="M52" s="54">
        <f t="shared" si="14"/>
        <v>4.5</v>
      </c>
      <c r="N52" s="54">
        <v>0</v>
      </c>
      <c r="O52" s="54">
        <v>1</v>
      </c>
      <c r="P52" s="54">
        <v>1</v>
      </c>
      <c r="Q52" s="54">
        <v>1</v>
      </c>
      <c r="R52" s="54">
        <v>1</v>
      </c>
      <c r="S52" s="54">
        <v>1</v>
      </c>
      <c r="T52" s="54">
        <f t="shared" si="3"/>
        <v>1</v>
      </c>
      <c r="U52" s="54">
        <v>1</v>
      </c>
      <c r="V52" s="54">
        <v>1</v>
      </c>
      <c r="W52" s="54">
        <f t="shared" si="4"/>
        <v>1</v>
      </c>
      <c r="X52" s="54">
        <f t="shared" si="5"/>
        <v>1</v>
      </c>
      <c r="Y52" s="54">
        <v>1</v>
      </c>
      <c r="Z52" s="54">
        <v>1</v>
      </c>
      <c r="AA52" s="54">
        <v>1</v>
      </c>
      <c r="AB52" s="54">
        <v>1</v>
      </c>
      <c r="AC52" s="54">
        <v>1</v>
      </c>
      <c r="AD52" s="54">
        <v>1</v>
      </c>
      <c r="AE52" s="54">
        <v>1</v>
      </c>
      <c r="AF52" s="54">
        <f t="shared" si="15"/>
        <v>1</v>
      </c>
      <c r="AG52" s="54">
        <v>1</v>
      </c>
      <c r="AH52" s="54">
        <f t="shared" si="6"/>
        <v>1</v>
      </c>
      <c r="AI52" s="54">
        <v>1</v>
      </c>
      <c r="AJ52" s="54">
        <v>1</v>
      </c>
      <c r="AK52" s="54">
        <f t="shared" si="7"/>
        <v>1</v>
      </c>
      <c r="AL52" s="54">
        <v>1</v>
      </c>
      <c r="AM52" s="54">
        <v>1</v>
      </c>
      <c r="AN52" s="54">
        <v>1</v>
      </c>
      <c r="AO52" s="54">
        <v>1</v>
      </c>
      <c r="AP52" s="54">
        <v>1</v>
      </c>
      <c r="AQ52" s="54">
        <v>1</v>
      </c>
      <c r="AR52" s="54">
        <v>1</v>
      </c>
      <c r="AS52" s="54">
        <v>1</v>
      </c>
      <c r="AT52" s="54">
        <v>1</v>
      </c>
      <c r="AU52" s="54">
        <f t="shared" si="16"/>
        <v>92.965000000000003</v>
      </c>
      <c r="AV52" s="54">
        <f t="shared" si="17"/>
        <v>2.2800000000000011</v>
      </c>
      <c r="AW52" s="54">
        <f t="shared" si="18"/>
        <v>7.6949999999999967</v>
      </c>
      <c r="AX52" s="54">
        <f t="shared" si="19"/>
        <v>3.7650000000000006</v>
      </c>
      <c r="AY52" s="54">
        <v>1</v>
      </c>
      <c r="AZ52" s="54">
        <v>1</v>
      </c>
      <c r="BA52" s="54">
        <v>1</v>
      </c>
      <c r="BG52" s="54">
        <f t="shared" si="20"/>
        <v>125</v>
      </c>
      <c r="BH52" s="11">
        <f t="shared" si="21"/>
        <v>2.7777777777777779E-5</v>
      </c>
    </row>
    <row r="53" spans="1:60" ht="32" x14ac:dyDescent="0.2">
      <c r="A53" s="54">
        <v>47</v>
      </c>
      <c r="B53" s="240" t="s">
        <v>366</v>
      </c>
      <c r="C53" s="3" t="s">
        <v>192</v>
      </c>
      <c r="D53" s="54">
        <v>1</v>
      </c>
      <c r="E53" s="54">
        <v>1</v>
      </c>
      <c r="F53" s="54">
        <f t="shared" si="8"/>
        <v>1</v>
      </c>
      <c r="G53" s="54">
        <f t="shared" si="9"/>
        <v>14</v>
      </c>
      <c r="H53" s="54">
        <f t="shared" si="10"/>
        <v>14</v>
      </c>
      <c r="I53" s="54">
        <f t="shared" si="11"/>
        <v>80</v>
      </c>
      <c r="J53" s="54">
        <v>22</v>
      </c>
      <c r="K53" s="54">
        <f t="shared" si="12"/>
        <v>1.5714285714285714</v>
      </c>
      <c r="L53" s="54">
        <f t="shared" si="13"/>
        <v>66</v>
      </c>
      <c r="M53" s="54">
        <f t="shared" si="14"/>
        <v>4.7142857142857144</v>
      </c>
      <c r="N53" s="54">
        <v>1</v>
      </c>
      <c r="O53" s="54">
        <v>1</v>
      </c>
      <c r="P53" s="54">
        <v>0</v>
      </c>
      <c r="Q53" s="54">
        <v>1</v>
      </c>
      <c r="R53" s="54">
        <v>1</v>
      </c>
      <c r="S53" s="54">
        <v>1</v>
      </c>
      <c r="T53" s="54">
        <f t="shared" si="3"/>
        <v>1</v>
      </c>
      <c r="U53" s="54">
        <v>1</v>
      </c>
      <c r="V53" s="54">
        <v>1</v>
      </c>
      <c r="W53" s="54">
        <f t="shared" si="4"/>
        <v>0</v>
      </c>
      <c r="X53" s="54">
        <f t="shared" si="5"/>
        <v>1</v>
      </c>
      <c r="Y53" s="54">
        <v>1</v>
      </c>
      <c r="Z53" s="54">
        <v>1</v>
      </c>
      <c r="AA53" s="54">
        <v>1</v>
      </c>
      <c r="AB53" s="54">
        <v>1</v>
      </c>
      <c r="AC53" s="54">
        <v>1</v>
      </c>
      <c r="AD53" s="54">
        <v>0</v>
      </c>
      <c r="AE53" s="54">
        <v>1</v>
      </c>
      <c r="AF53" s="54">
        <f t="shared" si="15"/>
        <v>1</v>
      </c>
      <c r="AG53" s="54">
        <v>1</v>
      </c>
      <c r="AH53" s="54">
        <f t="shared" si="6"/>
        <v>1</v>
      </c>
      <c r="AI53" s="54">
        <v>1</v>
      </c>
      <c r="AJ53" s="54">
        <v>1</v>
      </c>
      <c r="AK53" s="54">
        <f t="shared" si="7"/>
        <v>1</v>
      </c>
      <c r="AL53" s="54">
        <v>1</v>
      </c>
      <c r="AM53" s="54">
        <v>1</v>
      </c>
      <c r="AN53" s="54">
        <v>1</v>
      </c>
      <c r="AO53" s="54">
        <v>1</v>
      </c>
      <c r="AP53" s="54">
        <v>1</v>
      </c>
      <c r="AQ53" s="54">
        <v>1</v>
      </c>
      <c r="AR53" s="54">
        <v>1</v>
      </c>
      <c r="AS53" s="54">
        <v>1</v>
      </c>
      <c r="AT53" s="54">
        <v>1</v>
      </c>
      <c r="AU53" s="54">
        <f t="shared" si="16"/>
        <v>59.682142857142885</v>
      </c>
      <c r="AV53" s="54">
        <f t="shared" si="17"/>
        <v>8.4128571428571455</v>
      </c>
      <c r="AW53" s="54">
        <f t="shared" si="18"/>
        <v>10.225714285714282</v>
      </c>
      <c r="AX53" s="54">
        <f t="shared" si="19"/>
        <v>7.774285714285714</v>
      </c>
      <c r="AY53" s="54">
        <v>1</v>
      </c>
      <c r="AZ53" s="54">
        <v>1</v>
      </c>
      <c r="BA53" s="54">
        <v>1</v>
      </c>
      <c r="BG53" s="54">
        <f t="shared" si="20"/>
        <v>71.428571428571431</v>
      </c>
      <c r="BH53" s="11">
        <f t="shared" si="21"/>
        <v>4.8611111111111115E-5</v>
      </c>
    </row>
    <row r="54" spans="1:60" ht="32" x14ac:dyDescent="0.2">
      <c r="A54" s="54">
        <v>48</v>
      </c>
      <c r="B54" s="240" t="s">
        <v>367</v>
      </c>
      <c r="C54" s="3" t="s">
        <v>192</v>
      </c>
      <c r="D54" s="54">
        <v>1</v>
      </c>
      <c r="E54" s="54">
        <v>1</v>
      </c>
      <c r="F54" s="54">
        <f t="shared" si="8"/>
        <v>1</v>
      </c>
      <c r="G54" s="54">
        <f t="shared" si="9"/>
        <v>13</v>
      </c>
      <c r="H54" s="54">
        <f t="shared" si="10"/>
        <v>13</v>
      </c>
      <c r="I54" s="54">
        <f t="shared" si="11"/>
        <v>75</v>
      </c>
      <c r="J54" s="54">
        <v>20</v>
      </c>
      <c r="K54" s="54">
        <f t="shared" si="12"/>
        <v>1.5384615384615385</v>
      </c>
      <c r="L54" s="54">
        <f t="shared" si="13"/>
        <v>62</v>
      </c>
      <c r="M54" s="54">
        <f t="shared" si="14"/>
        <v>4.7692307692307692</v>
      </c>
      <c r="N54" s="54">
        <v>1</v>
      </c>
      <c r="O54" s="54">
        <v>1</v>
      </c>
      <c r="P54" s="54">
        <v>1</v>
      </c>
      <c r="Q54" s="54">
        <v>1</v>
      </c>
      <c r="R54" s="54">
        <v>1</v>
      </c>
      <c r="S54" s="54">
        <v>1</v>
      </c>
      <c r="T54" s="54">
        <f t="shared" si="3"/>
        <v>1</v>
      </c>
      <c r="U54" s="54">
        <v>1</v>
      </c>
      <c r="V54" s="54">
        <v>1</v>
      </c>
      <c r="W54" s="54">
        <f t="shared" si="4"/>
        <v>1</v>
      </c>
      <c r="X54" s="54">
        <f t="shared" si="5"/>
        <v>1</v>
      </c>
      <c r="Y54" s="54">
        <v>1</v>
      </c>
      <c r="Z54" s="54">
        <v>1</v>
      </c>
      <c r="AA54" s="54">
        <v>1</v>
      </c>
      <c r="AB54" s="54">
        <v>1</v>
      </c>
      <c r="AC54" s="54">
        <v>1</v>
      </c>
      <c r="AD54" s="54">
        <v>1</v>
      </c>
      <c r="AE54" s="54">
        <v>1</v>
      </c>
      <c r="AF54" s="54">
        <f t="shared" si="15"/>
        <v>1</v>
      </c>
      <c r="AG54" s="54">
        <v>1</v>
      </c>
      <c r="AH54" s="54">
        <f t="shared" si="6"/>
        <v>1</v>
      </c>
      <c r="AI54" s="54">
        <v>1</v>
      </c>
      <c r="AJ54" s="54">
        <v>1</v>
      </c>
      <c r="AK54" s="54">
        <f t="shared" si="7"/>
        <v>1</v>
      </c>
      <c r="AL54" s="54">
        <v>1</v>
      </c>
      <c r="AM54" s="54">
        <v>1</v>
      </c>
      <c r="AN54" s="54">
        <v>1</v>
      </c>
      <c r="AO54" s="54">
        <v>1</v>
      </c>
      <c r="AP54" s="54">
        <v>1</v>
      </c>
      <c r="AQ54" s="54">
        <v>1</v>
      </c>
      <c r="AR54" s="54">
        <v>1</v>
      </c>
      <c r="AS54" s="54">
        <v>1</v>
      </c>
      <c r="AT54" s="54">
        <v>1</v>
      </c>
      <c r="AU54" s="54">
        <f t="shared" si="16"/>
        <v>63.486153846153847</v>
      </c>
      <c r="AV54" s="54">
        <f t="shared" si="17"/>
        <v>7.6338461538461573</v>
      </c>
      <c r="AW54" s="54">
        <f t="shared" si="18"/>
        <v>10.418461538461536</v>
      </c>
      <c r="AX54" s="54">
        <f t="shared" si="19"/>
        <v>7.5330769230769228</v>
      </c>
      <c r="AY54" s="54">
        <v>1</v>
      </c>
      <c r="AZ54" s="54">
        <v>1</v>
      </c>
      <c r="BA54" s="54">
        <v>1</v>
      </c>
      <c r="BG54" s="54">
        <f t="shared" si="20"/>
        <v>76.923076923076934</v>
      </c>
      <c r="BH54" s="11">
        <f t="shared" si="21"/>
        <v>4.5138888888888894E-5</v>
      </c>
    </row>
    <row r="55" spans="1:60" ht="32" x14ac:dyDescent="0.2">
      <c r="A55" s="54">
        <v>49</v>
      </c>
      <c r="B55" s="240" t="s">
        <v>368</v>
      </c>
      <c r="C55" s="3" t="s">
        <v>192</v>
      </c>
      <c r="D55" s="54">
        <v>1</v>
      </c>
      <c r="E55" s="54">
        <v>1</v>
      </c>
      <c r="F55" s="54">
        <f t="shared" si="8"/>
        <v>1</v>
      </c>
      <c r="G55" s="54">
        <f t="shared" si="9"/>
        <v>10</v>
      </c>
      <c r="H55" s="54">
        <f t="shared" si="10"/>
        <v>10</v>
      </c>
      <c r="I55" s="54">
        <f t="shared" ref="I55:I70" si="26">LEN(SUBSTITUTE(B55," ",""))</f>
        <v>51</v>
      </c>
      <c r="J55" s="54">
        <v>16</v>
      </c>
      <c r="K55" s="54">
        <f t="shared" si="12"/>
        <v>1.6</v>
      </c>
      <c r="L55" s="54">
        <f t="shared" si="13"/>
        <v>50</v>
      </c>
      <c r="M55" s="54">
        <f t="shared" si="14"/>
        <v>5</v>
      </c>
      <c r="N55" s="54">
        <v>0</v>
      </c>
      <c r="O55" s="54">
        <v>1</v>
      </c>
      <c r="P55" s="54">
        <v>1</v>
      </c>
      <c r="Q55" s="54">
        <v>1</v>
      </c>
      <c r="R55" s="54">
        <v>1</v>
      </c>
      <c r="S55" s="54">
        <v>1</v>
      </c>
      <c r="T55" s="54">
        <f t="shared" si="3"/>
        <v>1</v>
      </c>
      <c r="U55" s="54">
        <v>1</v>
      </c>
      <c r="V55" s="54">
        <v>1</v>
      </c>
      <c r="W55" s="54">
        <f t="shared" si="4"/>
        <v>1</v>
      </c>
      <c r="X55" s="54">
        <f t="shared" si="5"/>
        <v>1</v>
      </c>
      <c r="Y55" s="54">
        <v>1</v>
      </c>
      <c r="Z55" s="54">
        <v>1</v>
      </c>
      <c r="AA55" s="54">
        <v>1</v>
      </c>
      <c r="AB55" s="54">
        <v>1</v>
      </c>
      <c r="AC55" s="54">
        <v>1</v>
      </c>
      <c r="AD55" s="54">
        <v>1</v>
      </c>
      <c r="AE55" s="54">
        <v>1</v>
      </c>
      <c r="AF55" s="54">
        <f t="shared" si="15"/>
        <v>1</v>
      </c>
      <c r="AG55" s="54">
        <v>1</v>
      </c>
      <c r="AH55" s="54">
        <f t="shared" si="6"/>
        <v>1</v>
      </c>
      <c r="AI55" s="54">
        <v>1</v>
      </c>
      <c r="AJ55" s="54">
        <v>1</v>
      </c>
      <c r="AK55" s="54">
        <f t="shared" si="7"/>
        <v>1</v>
      </c>
      <c r="AL55" s="54">
        <v>1</v>
      </c>
      <c r="AM55" s="54">
        <v>1</v>
      </c>
      <c r="AN55" s="54">
        <v>1</v>
      </c>
      <c r="AO55" s="54">
        <v>1</v>
      </c>
      <c r="AP55" s="54">
        <v>1</v>
      </c>
      <c r="AQ55" s="54">
        <v>1</v>
      </c>
      <c r="AR55" s="54">
        <v>1</v>
      </c>
      <c r="AS55" s="54">
        <v>1</v>
      </c>
      <c r="AT55" s="54">
        <v>1</v>
      </c>
      <c r="AU55" s="54">
        <f t="shared" si="16"/>
        <v>61.325000000000024</v>
      </c>
      <c r="AV55" s="54">
        <f t="shared" si="17"/>
        <v>7.1900000000000013</v>
      </c>
      <c r="AW55" s="54">
        <f t="shared" ref="AW55:AW70" si="27">IF(G55=0,0,((0.0588*M55*100)-(0.296*(F55/G55)*100)-15.8))</f>
        <v>10.639999999999997</v>
      </c>
      <c r="AX55" s="54">
        <f t="shared" si="19"/>
        <v>7.120000000000001</v>
      </c>
      <c r="AY55" s="54">
        <v>1</v>
      </c>
      <c r="AZ55" s="54">
        <v>1</v>
      </c>
      <c r="BA55" s="54">
        <v>1</v>
      </c>
      <c r="BG55" s="54">
        <f t="shared" ref="BG55:BG70" si="28">IF(E55=0,0,AF55/E55*1000)</f>
        <v>1000</v>
      </c>
      <c r="BH55" s="11">
        <f t="shared" si="21"/>
        <v>3.4722222222222222E-5</v>
      </c>
    </row>
    <row r="56" spans="1:60" ht="32" x14ac:dyDescent="0.2">
      <c r="A56" s="54">
        <v>50</v>
      </c>
      <c r="B56" s="240" t="s">
        <v>369</v>
      </c>
      <c r="C56" s="3" t="s">
        <v>192</v>
      </c>
      <c r="D56" s="54">
        <v>1</v>
      </c>
      <c r="E56" s="54">
        <v>1</v>
      </c>
      <c r="F56" s="54">
        <f t="shared" si="8"/>
        <v>1</v>
      </c>
      <c r="G56" s="54">
        <f t="shared" si="9"/>
        <v>10</v>
      </c>
      <c r="H56" s="54">
        <f t="shared" si="10"/>
        <v>10</v>
      </c>
      <c r="I56" s="54">
        <f t="shared" si="26"/>
        <v>50</v>
      </c>
      <c r="J56" s="54">
        <v>16</v>
      </c>
      <c r="K56" s="54">
        <f t="shared" si="12"/>
        <v>1.6</v>
      </c>
      <c r="L56" s="54">
        <f t="shared" si="13"/>
        <v>49</v>
      </c>
      <c r="M56" s="54">
        <f t="shared" si="14"/>
        <v>4.9000000000000004</v>
      </c>
      <c r="N56" s="54">
        <v>0</v>
      </c>
      <c r="O56" s="54">
        <v>1</v>
      </c>
      <c r="P56" s="54">
        <v>1</v>
      </c>
      <c r="Q56" s="54">
        <v>1</v>
      </c>
      <c r="R56" s="54">
        <v>1</v>
      </c>
      <c r="S56" s="54">
        <v>1</v>
      </c>
      <c r="T56" s="54">
        <f t="shared" si="3"/>
        <v>1</v>
      </c>
      <c r="U56" s="54">
        <v>1</v>
      </c>
      <c r="V56" s="54">
        <v>1</v>
      </c>
      <c r="W56" s="54">
        <f t="shared" si="4"/>
        <v>1</v>
      </c>
      <c r="X56" s="54">
        <f t="shared" si="5"/>
        <v>1</v>
      </c>
      <c r="Y56" s="54">
        <v>0</v>
      </c>
      <c r="Z56" s="54">
        <v>1</v>
      </c>
      <c r="AA56" s="54">
        <v>1</v>
      </c>
      <c r="AB56" s="54">
        <v>1</v>
      </c>
      <c r="AC56" s="54">
        <v>1</v>
      </c>
      <c r="AD56" s="54">
        <v>1</v>
      </c>
      <c r="AE56" s="54">
        <v>1</v>
      </c>
      <c r="AF56" s="54">
        <f t="shared" si="15"/>
        <v>1</v>
      </c>
      <c r="AG56" s="54">
        <v>1</v>
      </c>
      <c r="AH56" s="54">
        <f t="shared" si="6"/>
        <v>1</v>
      </c>
      <c r="AI56" s="54">
        <v>1</v>
      </c>
      <c r="AJ56" s="54">
        <v>1</v>
      </c>
      <c r="AK56" s="54">
        <f t="shared" si="7"/>
        <v>1</v>
      </c>
      <c r="AL56" s="54">
        <v>1</v>
      </c>
      <c r="AM56" s="54">
        <v>1</v>
      </c>
      <c r="AN56" s="54">
        <v>1</v>
      </c>
      <c r="AO56" s="54">
        <v>1</v>
      </c>
      <c r="AP56" s="54">
        <v>1</v>
      </c>
      <c r="AQ56" s="54">
        <v>1</v>
      </c>
      <c r="AR56" s="54">
        <v>1</v>
      </c>
      <c r="AS56" s="54">
        <v>1</v>
      </c>
      <c r="AT56" s="54">
        <v>1</v>
      </c>
      <c r="AU56" s="54">
        <f t="shared" si="16"/>
        <v>61.325000000000024</v>
      </c>
      <c r="AV56" s="54">
        <f t="shared" si="17"/>
        <v>7.1900000000000013</v>
      </c>
      <c r="AW56" s="54">
        <f t="shared" si="27"/>
        <v>10.051999999999996</v>
      </c>
      <c r="AX56" s="54">
        <f t="shared" si="19"/>
        <v>6.6490000000000009</v>
      </c>
      <c r="AY56" s="54">
        <v>1</v>
      </c>
      <c r="AZ56" s="54">
        <v>1</v>
      </c>
      <c r="BA56" s="54">
        <v>1</v>
      </c>
      <c r="BG56" s="54">
        <f t="shared" si="28"/>
        <v>1000</v>
      </c>
      <c r="BH56" s="11">
        <f t="shared" si="21"/>
        <v>3.4722222222222222E-5</v>
      </c>
    </row>
    <row r="57" spans="1:60" ht="32" x14ac:dyDescent="0.2">
      <c r="A57" s="54">
        <v>51</v>
      </c>
      <c r="B57" s="240" t="s">
        <v>370</v>
      </c>
      <c r="C57" s="3" t="s">
        <v>192</v>
      </c>
      <c r="D57" s="54">
        <v>1</v>
      </c>
      <c r="E57" s="54">
        <v>1</v>
      </c>
      <c r="F57" s="54">
        <f t="shared" si="8"/>
        <v>1</v>
      </c>
      <c r="G57" s="54">
        <f t="shared" si="9"/>
        <v>10</v>
      </c>
      <c r="H57" s="54">
        <f t="shared" si="10"/>
        <v>10</v>
      </c>
      <c r="I57" s="54">
        <f t="shared" si="26"/>
        <v>49</v>
      </c>
      <c r="J57" s="54">
        <v>16</v>
      </c>
      <c r="K57" s="54">
        <f t="shared" si="12"/>
        <v>1.6</v>
      </c>
      <c r="L57" s="54">
        <f t="shared" si="13"/>
        <v>48</v>
      </c>
      <c r="M57" s="54">
        <f t="shared" si="14"/>
        <v>4.8</v>
      </c>
      <c r="N57" s="54">
        <v>0</v>
      </c>
      <c r="O57" s="54">
        <v>1</v>
      </c>
      <c r="P57" s="54">
        <v>1</v>
      </c>
      <c r="Q57" s="54">
        <v>1</v>
      </c>
      <c r="R57" s="54">
        <v>1</v>
      </c>
      <c r="S57" s="54">
        <v>1</v>
      </c>
      <c r="T57" s="54">
        <f t="shared" si="3"/>
        <v>1</v>
      </c>
      <c r="U57" s="54">
        <v>1</v>
      </c>
      <c r="V57" s="54">
        <v>1</v>
      </c>
      <c r="W57" s="54">
        <f t="shared" si="4"/>
        <v>1</v>
      </c>
      <c r="X57" s="54">
        <f t="shared" si="5"/>
        <v>1</v>
      </c>
      <c r="Y57" s="54">
        <v>0</v>
      </c>
      <c r="Z57" s="54">
        <v>1</v>
      </c>
      <c r="AA57" s="54">
        <v>1</v>
      </c>
      <c r="AB57" s="54">
        <v>1</v>
      </c>
      <c r="AC57" s="54">
        <v>1</v>
      </c>
      <c r="AD57" s="54">
        <v>1</v>
      </c>
      <c r="AE57" s="54">
        <v>1</v>
      </c>
      <c r="AF57" s="54">
        <f t="shared" si="15"/>
        <v>1</v>
      </c>
      <c r="AG57" s="54">
        <v>1</v>
      </c>
      <c r="AH57" s="54">
        <f t="shared" si="6"/>
        <v>1</v>
      </c>
      <c r="AI57" s="54">
        <v>1</v>
      </c>
      <c r="AJ57" s="54">
        <v>1</v>
      </c>
      <c r="AK57" s="54">
        <f t="shared" si="7"/>
        <v>1</v>
      </c>
      <c r="AL57" s="54">
        <v>1</v>
      </c>
      <c r="AM57" s="54">
        <v>1</v>
      </c>
      <c r="AN57" s="54">
        <v>1</v>
      </c>
      <c r="AO57" s="54">
        <v>1</v>
      </c>
      <c r="AP57" s="54">
        <v>1</v>
      </c>
      <c r="AQ57" s="54">
        <v>1</v>
      </c>
      <c r="AR57" s="54">
        <v>1</v>
      </c>
      <c r="AS57" s="54">
        <v>1</v>
      </c>
      <c r="AT57" s="54">
        <v>1</v>
      </c>
      <c r="AU57" s="54">
        <f t="shared" si="16"/>
        <v>61.325000000000024</v>
      </c>
      <c r="AV57" s="54">
        <f t="shared" si="17"/>
        <v>7.1900000000000013</v>
      </c>
      <c r="AW57" s="54">
        <f t="shared" si="27"/>
        <v>9.4639999999999986</v>
      </c>
      <c r="AX57" s="54">
        <f t="shared" si="19"/>
        <v>6.1780000000000008</v>
      </c>
      <c r="AY57" s="54">
        <v>1</v>
      </c>
      <c r="AZ57" s="54">
        <v>1</v>
      </c>
      <c r="BA57" s="54">
        <v>1</v>
      </c>
      <c r="BG57" s="54">
        <f t="shared" si="28"/>
        <v>1000</v>
      </c>
      <c r="BH57" s="11">
        <f t="shared" si="21"/>
        <v>3.4722222222222222E-5</v>
      </c>
    </row>
    <row r="58" spans="1:60" ht="32" x14ac:dyDescent="0.2">
      <c r="A58" s="54">
        <v>52</v>
      </c>
      <c r="B58" s="240" t="s">
        <v>371</v>
      </c>
      <c r="C58" s="3" t="s">
        <v>192</v>
      </c>
      <c r="D58" s="54">
        <v>1</v>
      </c>
      <c r="E58" s="54">
        <v>1</v>
      </c>
      <c r="F58" s="54">
        <f t="shared" si="8"/>
        <v>1</v>
      </c>
      <c r="G58" s="54">
        <f t="shared" si="9"/>
        <v>11</v>
      </c>
      <c r="H58" s="54">
        <f t="shared" si="10"/>
        <v>11</v>
      </c>
      <c r="I58" s="54">
        <f t="shared" si="26"/>
        <v>56</v>
      </c>
      <c r="J58" s="54">
        <v>16</v>
      </c>
      <c r="K58" s="54">
        <f t="shared" si="12"/>
        <v>1.4545454545454546</v>
      </c>
      <c r="L58" s="54">
        <f t="shared" si="13"/>
        <v>55</v>
      </c>
      <c r="M58" s="54">
        <f t="shared" si="14"/>
        <v>5</v>
      </c>
      <c r="N58" s="54">
        <v>1</v>
      </c>
      <c r="O58" s="54">
        <v>1</v>
      </c>
      <c r="P58" s="54">
        <v>1</v>
      </c>
      <c r="Q58" s="54">
        <v>1</v>
      </c>
      <c r="R58" s="54">
        <v>1</v>
      </c>
      <c r="S58" s="54">
        <v>1</v>
      </c>
      <c r="T58" s="54">
        <f t="shared" si="3"/>
        <v>1</v>
      </c>
      <c r="U58" s="54">
        <v>1</v>
      </c>
      <c r="V58" s="54">
        <v>1</v>
      </c>
      <c r="W58" s="54">
        <f t="shared" si="4"/>
        <v>1</v>
      </c>
      <c r="X58" s="54">
        <f t="shared" si="5"/>
        <v>1</v>
      </c>
      <c r="Y58" s="54">
        <v>1</v>
      </c>
      <c r="Z58" s="54">
        <v>1</v>
      </c>
      <c r="AA58" s="54">
        <v>1</v>
      </c>
      <c r="AB58" s="54">
        <v>1</v>
      </c>
      <c r="AC58" s="54">
        <v>1</v>
      </c>
      <c r="AD58" s="54">
        <v>1</v>
      </c>
      <c r="AE58" s="54">
        <v>1</v>
      </c>
      <c r="AF58" s="54">
        <f t="shared" si="15"/>
        <v>1</v>
      </c>
      <c r="AG58" s="54">
        <v>1</v>
      </c>
      <c r="AH58" s="54">
        <f t="shared" si="6"/>
        <v>1</v>
      </c>
      <c r="AI58" s="54">
        <v>1</v>
      </c>
      <c r="AJ58" s="54">
        <v>1</v>
      </c>
      <c r="AK58" s="54">
        <f t="shared" si="7"/>
        <v>1</v>
      </c>
      <c r="AL58" s="54">
        <v>1</v>
      </c>
      <c r="AM58" s="54">
        <v>1</v>
      </c>
      <c r="AN58" s="54">
        <v>1</v>
      </c>
      <c r="AO58" s="54">
        <v>1</v>
      </c>
      <c r="AP58" s="54">
        <v>1</v>
      </c>
      <c r="AQ58" s="54">
        <v>1</v>
      </c>
      <c r="AR58" s="54">
        <v>1</v>
      </c>
      <c r="AS58" s="54">
        <v>1</v>
      </c>
      <c r="AT58" s="54">
        <v>1</v>
      </c>
      <c r="AU58" s="54">
        <f t="shared" si="16"/>
        <v>72.615454545454554</v>
      </c>
      <c r="AV58" s="54">
        <f t="shared" si="17"/>
        <v>5.8636363636363633</v>
      </c>
      <c r="AW58" s="54">
        <f t="shared" si="27"/>
        <v>10.909090909090907</v>
      </c>
      <c r="AX58" s="54">
        <f t="shared" si="19"/>
        <v>7.620000000000001</v>
      </c>
      <c r="AY58" s="54">
        <v>1</v>
      </c>
      <c r="AZ58" s="54">
        <v>1</v>
      </c>
      <c r="BA58" s="54">
        <v>1</v>
      </c>
      <c r="BG58" s="54">
        <f t="shared" si="28"/>
        <v>1000</v>
      </c>
      <c r="BH58" s="11">
        <f t="shared" si="21"/>
        <v>3.8194444444444444E-5</v>
      </c>
    </row>
    <row r="59" spans="1:60" ht="48" x14ac:dyDescent="0.2">
      <c r="A59" s="54">
        <v>53</v>
      </c>
      <c r="B59" s="240" t="s">
        <v>372</v>
      </c>
      <c r="C59" s="3" t="s">
        <v>192</v>
      </c>
      <c r="D59" s="54">
        <v>1</v>
      </c>
      <c r="E59" s="54">
        <v>1</v>
      </c>
      <c r="F59" s="54">
        <f t="shared" si="8"/>
        <v>1</v>
      </c>
      <c r="G59" s="54">
        <f t="shared" si="9"/>
        <v>13</v>
      </c>
      <c r="H59" s="54">
        <f t="shared" si="10"/>
        <v>13</v>
      </c>
      <c r="I59" s="54">
        <f t="shared" si="26"/>
        <v>87</v>
      </c>
      <c r="J59" s="54">
        <v>28</v>
      </c>
      <c r="K59" s="54">
        <f t="shared" si="12"/>
        <v>2.1538461538461537</v>
      </c>
      <c r="L59" s="54">
        <f t="shared" si="13"/>
        <v>83</v>
      </c>
      <c r="M59" s="54">
        <f t="shared" si="14"/>
        <v>6.384615384615385</v>
      </c>
      <c r="N59" s="54">
        <v>0</v>
      </c>
      <c r="O59" s="54">
        <v>1</v>
      </c>
      <c r="P59" s="54">
        <v>0</v>
      </c>
      <c r="Q59" s="54">
        <v>0</v>
      </c>
      <c r="R59" s="54">
        <v>1</v>
      </c>
      <c r="S59" s="54">
        <v>1</v>
      </c>
      <c r="T59" s="54">
        <f t="shared" si="3"/>
        <v>0</v>
      </c>
      <c r="U59" s="54">
        <v>1</v>
      </c>
      <c r="V59" s="54">
        <v>1</v>
      </c>
      <c r="W59" s="54">
        <f t="shared" si="4"/>
        <v>0</v>
      </c>
      <c r="X59" s="54">
        <f t="shared" si="5"/>
        <v>1</v>
      </c>
      <c r="Y59" s="54">
        <v>1</v>
      </c>
      <c r="Z59" s="54">
        <v>1</v>
      </c>
      <c r="AA59" s="54">
        <v>1</v>
      </c>
      <c r="AB59" s="54">
        <v>1</v>
      </c>
      <c r="AC59" s="54">
        <v>1</v>
      </c>
      <c r="AD59" s="54">
        <v>1</v>
      </c>
      <c r="AE59" s="54">
        <v>1</v>
      </c>
      <c r="AF59" s="54">
        <f t="shared" si="15"/>
        <v>4</v>
      </c>
      <c r="AG59" s="54">
        <v>1</v>
      </c>
      <c r="AH59" s="54">
        <f t="shared" si="6"/>
        <v>1</v>
      </c>
      <c r="AI59" s="54">
        <v>1</v>
      </c>
      <c r="AJ59" s="54">
        <v>1</v>
      </c>
      <c r="AK59" s="54">
        <f t="shared" si="7"/>
        <v>0</v>
      </c>
      <c r="AL59" s="54">
        <v>1</v>
      </c>
      <c r="AM59" s="54">
        <v>1</v>
      </c>
      <c r="AN59" s="54">
        <v>1</v>
      </c>
      <c r="AO59" s="54">
        <v>1</v>
      </c>
      <c r="AP59" s="54">
        <v>1</v>
      </c>
      <c r="AQ59" s="54">
        <v>1</v>
      </c>
      <c r="AR59" s="54">
        <v>1</v>
      </c>
      <c r="AS59" s="54">
        <v>1</v>
      </c>
      <c r="AT59" s="54">
        <v>1</v>
      </c>
      <c r="AU59" s="54">
        <f t="shared" si="16"/>
        <v>11.424615384615402</v>
      </c>
      <c r="AV59" s="54">
        <f t="shared" si="17"/>
        <v>14.895384615384618</v>
      </c>
      <c r="AW59" s="54">
        <f t="shared" si="27"/>
        <v>19.464615384615389</v>
      </c>
      <c r="AX59" s="54">
        <f t="shared" si="19"/>
        <v>15.141538461538467</v>
      </c>
      <c r="AY59" s="54">
        <v>1</v>
      </c>
      <c r="AZ59" s="54">
        <v>1</v>
      </c>
      <c r="BA59" s="54">
        <v>1</v>
      </c>
      <c r="BG59" s="54">
        <f t="shared" si="28"/>
        <v>4000</v>
      </c>
      <c r="BH59" s="11">
        <f t="shared" si="21"/>
        <v>4.5138888888888894E-5</v>
      </c>
    </row>
    <row r="60" spans="1:60" ht="32" x14ac:dyDescent="0.2">
      <c r="A60" s="54" t="s">
        <v>373</v>
      </c>
      <c r="B60" s="240" t="s">
        <v>374</v>
      </c>
      <c r="C60" s="3" t="s">
        <v>192</v>
      </c>
      <c r="D60" s="54">
        <v>1</v>
      </c>
      <c r="E60" s="54">
        <v>1</v>
      </c>
      <c r="F60" s="54">
        <f t="shared" si="8"/>
        <v>1</v>
      </c>
      <c r="G60" s="54">
        <f t="shared" si="9"/>
        <v>7</v>
      </c>
      <c r="H60" s="54">
        <f t="shared" si="10"/>
        <v>7</v>
      </c>
      <c r="I60" s="54">
        <f t="shared" si="26"/>
        <v>31</v>
      </c>
      <c r="J60" s="54">
        <v>8</v>
      </c>
      <c r="K60" s="54">
        <f t="shared" si="12"/>
        <v>1.1428571428571428</v>
      </c>
      <c r="L60" s="54">
        <f t="shared" si="13"/>
        <v>30</v>
      </c>
      <c r="M60" s="54">
        <f t="shared" si="14"/>
        <v>4.2857142857142856</v>
      </c>
      <c r="N60" s="54">
        <v>0</v>
      </c>
      <c r="O60" s="54">
        <v>1</v>
      </c>
      <c r="P60" s="54">
        <v>1</v>
      </c>
      <c r="Q60" s="54">
        <v>0</v>
      </c>
      <c r="R60" s="54">
        <v>1</v>
      </c>
      <c r="S60" s="54">
        <v>1</v>
      </c>
      <c r="T60" s="54">
        <f t="shared" si="3"/>
        <v>0</v>
      </c>
      <c r="U60" s="54">
        <v>1</v>
      </c>
      <c r="V60" s="54">
        <v>1</v>
      </c>
      <c r="W60" s="54">
        <f t="shared" si="4"/>
        <v>0</v>
      </c>
      <c r="X60" s="54">
        <f t="shared" si="5"/>
        <v>1</v>
      </c>
      <c r="Y60" s="54">
        <v>1</v>
      </c>
      <c r="Z60" s="54">
        <v>1</v>
      </c>
      <c r="AA60" s="54">
        <v>1</v>
      </c>
      <c r="AB60" s="54">
        <v>1</v>
      </c>
      <c r="AC60" s="54">
        <v>1</v>
      </c>
      <c r="AD60" s="54">
        <v>1</v>
      </c>
      <c r="AE60" s="54">
        <v>1</v>
      </c>
      <c r="AF60" s="54">
        <f t="shared" si="15"/>
        <v>1</v>
      </c>
      <c r="AG60" s="54">
        <v>1</v>
      </c>
      <c r="AH60" s="54">
        <f t="shared" si="6"/>
        <v>1</v>
      </c>
      <c r="AI60" s="54">
        <v>1</v>
      </c>
      <c r="AJ60" s="54">
        <v>1</v>
      </c>
      <c r="AK60" s="54">
        <f t="shared" si="7"/>
        <v>1</v>
      </c>
      <c r="AL60" s="54">
        <v>1</v>
      </c>
      <c r="AM60" s="54">
        <v>1</v>
      </c>
      <c r="AN60" s="54">
        <v>1</v>
      </c>
      <c r="AO60" s="54">
        <v>1</v>
      </c>
      <c r="AP60" s="54">
        <v>1</v>
      </c>
      <c r="AQ60" s="54">
        <v>1</v>
      </c>
      <c r="AR60" s="54">
        <v>1</v>
      </c>
      <c r="AS60" s="54">
        <v>1</v>
      </c>
      <c r="AT60" s="54">
        <v>1</v>
      </c>
      <c r="AU60" s="54">
        <f t="shared" si="16"/>
        <v>103.04428571428573</v>
      </c>
      <c r="AV60" s="54">
        <f t="shared" si="17"/>
        <v>0.62571428571428456</v>
      </c>
      <c r="AW60" s="54">
        <f t="shared" si="27"/>
        <v>5.1714285714285708</v>
      </c>
      <c r="AX60" s="54">
        <f t="shared" si="19"/>
        <v>2.2557142857142836</v>
      </c>
      <c r="AY60" s="54">
        <v>1</v>
      </c>
      <c r="AZ60" s="54">
        <v>1</v>
      </c>
      <c r="BA60" s="54">
        <v>1</v>
      </c>
      <c r="BG60" s="54">
        <f t="shared" si="28"/>
        <v>1000</v>
      </c>
      <c r="BH60" s="11">
        <f t="shared" si="21"/>
        <v>2.4305555555555558E-5</v>
      </c>
    </row>
    <row r="61" spans="1:60" ht="32" x14ac:dyDescent="0.2">
      <c r="A61" s="54" t="s">
        <v>375</v>
      </c>
      <c r="B61" s="240" t="s">
        <v>376</v>
      </c>
      <c r="C61" s="3" t="s">
        <v>192</v>
      </c>
      <c r="D61" s="54">
        <v>1</v>
      </c>
      <c r="E61" s="54">
        <v>1</v>
      </c>
      <c r="F61" s="54">
        <f t="shared" si="8"/>
        <v>1</v>
      </c>
      <c r="G61" s="54">
        <f t="shared" si="9"/>
        <v>7</v>
      </c>
      <c r="H61" s="54">
        <f t="shared" si="10"/>
        <v>7</v>
      </c>
      <c r="I61" s="54">
        <f t="shared" si="26"/>
        <v>31</v>
      </c>
      <c r="J61" s="54">
        <v>8</v>
      </c>
      <c r="K61" s="54">
        <f t="shared" si="12"/>
        <v>1.1428571428571428</v>
      </c>
      <c r="L61" s="54">
        <f t="shared" si="13"/>
        <v>30</v>
      </c>
      <c r="M61" s="54">
        <f t="shared" si="14"/>
        <v>4.2857142857142856</v>
      </c>
      <c r="N61" s="54">
        <v>0</v>
      </c>
      <c r="O61" s="54">
        <v>1</v>
      </c>
      <c r="P61" s="54">
        <v>1</v>
      </c>
      <c r="Q61" s="54">
        <v>0</v>
      </c>
      <c r="R61" s="54">
        <v>1</v>
      </c>
      <c r="S61" s="54">
        <v>1</v>
      </c>
      <c r="T61" s="54">
        <f t="shared" si="3"/>
        <v>0</v>
      </c>
      <c r="U61" s="54">
        <v>1</v>
      </c>
      <c r="V61" s="54">
        <v>1</v>
      </c>
      <c r="W61" s="54">
        <f t="shared" si="4"/>
        <v>0</v>
      </c>
      <c r="X61" s="54">
        <f t="shared" si="5"/>
        <v>1</v>
      </c>
      <c r="Y61" s="54">
        <v>1</v>
      </c>
      <c r="Z61" s="54">
        <v>1</v>
      </c>
      <c r="AA61" s="54">
        <v>1</v>
      </c>
      <c r="AB61" s="54">
        <v>1</v>
      </c>
      <c r="AC61" s="54">
        <v>1</v>
      </c>
      <c r="AD61" s="54">
        <v>1</v>
      </c>
      <c r="AE61" s="54">
        <v>1</v>
      </c>
      <c r="AF61" s="54">
        <f t="shared" si="15"/>
        <v>1</v>
      </c>
      <c r="AG61" s="54">
        <v>1</v>
      </c>
      <c r="AH61" s="54">
        <f t="shared" si="6"/>
        <v>1</v>
      </c>
      <c r="AI61" s="54">
        <v>1</v>
      </c>
      <c r="AJ61" s="54">
        <v>1</v>
      </c>
      <c r="AK61" s="54">
        <f t="shared" si="7"/>
        <v>1</v>
      </c>
      <c r="AL61" s="54">
        <v>1</v>
      </c>
      <c r="AM61" s="54">
        <v>1</v>
      </c>
      <c r="AN61" s="54">
        <v>1</v>
      </c>
      <c r="AO61" s="54">
        <v>1</v>
      </c>
      <c r="AP61" s="54">
        <v>1</v>
      </c>
      <c r="AQ61" s="54">
        <v>1</v>
      </c>
      <c r="AR61" s="54">
        <v>1</v>
      </c>
      <c r="AS61" s="54">
        <v>1</v>
      </c>
      <c r="AT61" s="54">
        <v>1</v>
      </c>
      <c r="AU61" s="54">
        <f t="shared" si="16"/>
        <v>103.04428571428573</v>
      </c>
      <c r="AV61" s="54">
        <f t="shared" si="17"/>
        <v>0.62571428571428456</v>
      </c>
      <c r="AW61" s="54">
        <f t="shared" si="27"/>
        <v>5.1714285714285708</v>
      </c>
      <c r="AX61" s="54">
        <f t="shared" si="19"/>
        <v>2.2557142857142836</v>
      </c>
      <c r="AY61" s="54">
        <v>0</v>
      </c>
      <c r="AZ61" s="54">
        <v>1</v>
      </c>
      <c r="BA61" s="54">
        <v>1</v>
      </c>
      <c r="BG61" s="54">
        <f t="shared" si="28"/>
        <v>1000</v>
      </c>
      <c r="BH61" s="11">
        <f t="shared" si="21"/>
        <v>2.4305555555555558E-5</v>
      </c>
    </row>
    <row r="62" spans="1:60" ht="48" x14ac:dyDescent="0.2">
      <c r="A62" s="54">
        <v>55</v>
      </c>
      <c r="B62" s="240" t="s">
        <v>377</v>
      </c>
      <c r="C62" s="3" t="s">
        <v>203</v>
      </c>
      <c r="D62" s="54">
        <v>1</v>
      </c>
      <c r="E62" s="54">
        <v>1</v>
      </c>
      <c r="F62" s="54">
        <f t="shared" si="8"/>
        <v>1</v>
      </c>
      <c r="G62" s="54">
        <f t="shared" si="9"/>
        <v>19</v>
      </c>
      <c r="H62" s="54">
        <f t="shared" si="10"/>
        <v>19</v>
      </c>
      <c r="I62" s="54">
        <f t="shared" si="26"/>
        <v>105</v>
      </c>
      <c r="J62" s="54">
        <v>35</v>
      </c>
      <c r="K62" s="54">
        <f t="shared" si="12"/>
        <v>1.8421052631578947</v>
      </c>
      <c r="L62" s="54">
        <f t="shared" si="13"/>
        <v>101</v>
      </c>
      <c r="M62" s="54">
        <f t="shared" si="14"/>
        <v>5.3157894736842106</v>
      </c>
      <c r="N62" s="54">
        <v>0</v>
      </c>
      <c r="O62" s="54">
        <v>1</v>
      </c>
      <c r="P62" s="54">
        <v>0</v>
      </c>
      <c r="Q62" s="54">
        <v>1</v>
      </c>
      <c r="R62" s="54">
        <v>1</v>
      </c>
      <c r="S62" s="54">
        <v>1</v>
      </c>
      <c r="T62" s="54">
        <f t="shared" si="3"/>
        <v>1</v>
      </c>
      <c r="U62" s="54">
        <v>1</v>
      </c>
      <c r="V62" s="54">
        <v>1</v>
      </c>
      <c r="W62" s="54">
        <f t="shared" si="4"/>
        <v>0</v>
      </c>
      <c r="X62" s="54">
        <f t="shared" si="5"/>
        <v>1</v>
      </c>
      <c r="Y62" s="54">
        <v>1</v>
      </c>
      <c r="Z62" s="54">
        <v>1</v>
      </c>
      <c r="AA62" s="54">
        <v>1</v>
      </c>
      <c r="AB62" s="54">
        <v>1</v>
      </c>
      <c r="AC62" s="54">
        <v>1</v>
      </c>
      <c r="AD62" s="54">
        <v>1</v>
      </c>
      <c r="AE62" s="54">
        <v>1</v>
      </c>
      <c r="AF62" s="54">
        <f t="shared" si="15"/>
        <v>4</v>
      </c>
      <c r="AG62" s="54">
        <v>0</v>
      </c>
      <c r="AH62" s="54">
        <f t="shared" si="6"/>
        <v>0</v>
      </c>
      <c r="AI62" s="54">
        <v>1</v>
      </c>
      <c r="AJ62" s="54">
        <v>1</v>
      </c>
      <c r="AK62" s="54">
        <f t="shared" si="7"/>
        <v>1</v>
      </c>
      <c r="AL62" s="54">
        <v>1</v>
      </c>
      <c r="AM62" s="54">
        <v>1</v>
      </c>
      <c r="AN62" s="54">
        <v>1</v>
      </c>
      <c r="AO62" s="54">
        <v>1</v>
      </c>
      <c r="AP62" s="54">
        <v>1</v>
      </c>
      <c r="AQ62" s="54">
        <v>1</v>
      </c>
      <c r="AR62" s="54">
        <v>1</v>
      </c>
      <c r="AS62" s="54">
        <v>1</v>
      </c>
      <c r="AT62" s="54">
        <v>1</v>
      </c>
      <c r="AU62" s="54">
        <f t="shared" si="16"/>
        <v>31.707894736842121</v>
      </c>
      <c r="AV62" s="54">
        <f t="shared" si="17"/>
        <v>13.556842105263158</v>
      </c>
      <c r="AW62" s="54">
        <f t="shared" si="27"/>
        <v>13.898947368421048</v>
      </c>
      <c r="AX62" s="54">
        <f t="shared" si="19"/>
        <v>13.107368421052634</v>
      </c>
      <c r="AY62" s="54">
        <v>1</v>
      </c>
      <c r="AZ62" s="54">
        <v>1</v>
      </c>
      <c r="BA62" s="54">
        <v>1</v>
      </c>
      <c r="BG62" s="54">
        <f t="shared" si="28"/>
        <v>4000</v>
      </c>
      <c r="BH62" s="11">
        <f t="shared" si="21"/>
        <v>6.597222222222223E-5</v>
      </c>
    </row>
    <row r="63" spans="1:60" ht="48" x14ac:dyDescent="0.2">
      <c r="A63" s="54">
        <v>56</v>
      </c>
      <c r="B63" s="240" t="s">
        <v>378</v>
      </c>
      <c r="C63" s="3" t="s">
        <v>192</v>
      </c>
      <c r="D63" s="54">
        <v>1</v>
      </c>
      <c r="E63" s="54">
        <v>1</v>
      </c>
      <c r="F63" s="54">
        <f t="shared" si="8"/>
        <v>1</v>
      </c>
      <c r="G63" s="54">
        <f t="shared" si="9"/>
        <v>13</v>
      </c>
      <c r="H63" s="54">
        <f t="shared" si="10"/>
        <v>13</v>
      </c>
      <c r="I63" s="54">
        <f t="shared" si="26"/>
        <v>81</v>
      </c>
      <c r="J63" s="54">
        <v>25</v>
      </c>
      <c r="K63" s="54">
        <f t="shared" si="12"/>
        <v>1.9230769230769231</v>
      </c>
      <c r="L63" s="54">
        <f t="shared" si="13"/>
        <v>75</v>
      </c>
      <c r="M63" s="54">
        <f t="shared" si="14"/>
        <v>5.7692307692307692</v>
      </c>
      <c r="N63" s="54">
        <v>0</v>
      </c>
      <c r="O63" s="54">
        <v>1</v>
      </c>
      <c r="P63" s="54">
        <v>1</v>
      </c>
      <c r="Q63" s="54">
        <v>1</v>
      </c>
      <c r="R63" s="54">
        <v>1</v>
      </c>
      <c r="S63" s="54">
        <v>1</v>
      </c>
      <c r="T63" s="54">
        <f t="shared" si="3"/>
        <v>1</v>
      </c>
      <c r="U63" s="54">
        <v>1</v>
      </c>
      <c r="V63" s="54">
        <v>1</v>
      </c>
      <c r="W63" s="54">
        <f t="shared" si="4"/>
        <v>1</v>
      </c>
      <c r="X63" s="54">
        <f t="shared" si="5"/>
        <v>1</v>
      </c>
      <c r="Y63" s="54">
        <v>1</v>
      </c>
      <c r="Z63" s="54">
        <v>1</v>
      </c>
      <c r="AA63" s="54">
        <v>1</v>
      </c>
      <c r="AB63" s="54">
        <v>1</v>
      </c>
      <c r="AC63" s="54">
        <v>1</v>
      </c>
      <c r="AD63" s="54">
        <v>1</v>
      </c>
      <c r="AE63" s="54">
        <v>1</v>
      </c>
      <c r="AF63" s="54">
        <f t="shared" si="15"/>
        <v>6</v>
      </c>
      <c r="AG63" s="54">
        <v>1</v>
      </c>
      <c r="AH63" s="54">
        <f t="shared" si="6"/>
        <v>0</v>
      </c>
      <c r="AI63" s="54">
        <v>0</v>
      </c>
      <c r="AJ63" s="54">
        <v>1</v>
      </c>
      <c r="AK63" s="54">
        <f t="shared" si="7"/>
        <v>0</v>
      </c>
      <c r="AL63" s="54">
        <v>1</v>
      </c>
      <c r="AM63" s="54">
        <v>1</v>
      </c>
      <c r="AN63" s="54">
        <v>1</v>
      </c>
      <c r="AO63" s="54">
        <v>1</v>
      </c>
      <c r="AP63" s="54">
        <v>1</v>
      </c>
      <c r="AQ63" s="54">
        <v>1</v>
      </c>
      <c r="AR63" s="54">
        <v>1</v>
      </c>
      <c r="AS63" s="54">
        <v>1</v>
      </c>
      <c r="AT63" s="54">
        <v>1</v>
      </c>
      <c r="AU63" s="54">
        <f t="shared" si="16"/>
        <v>30.947692307692328</v>
      </c>
      <c r="AV63" s="54">
        <f t="shared" si="17"/>
        <v>12.172307692307694</v>
      </c>
      <c r="AW63" s="54">
        <f t="shared" si="27"/>
        <v>15.846153846153843</v>
      </c>
      <c r="AX63" s="54">
        <f t="shared" si="19"/>
        <v>12.24307692307692</v>
      </c>
      <c r="AY63" s="54">
        <v>1</v>
      </c>
      <c r="AZ63" s="54">
        <v>1</v>
      </c>
      <c r="BA63" s="54">
        <v>1</v>
      </c>
      <c r="BG63" s="54">
        <f t="shared" si="28"/>
        <v>6000</v>
      </c>
      <c r="BH63" s="11">
        <f t="shared" si="21"/>
        <v>4.5138888888888894E-5</v>
      </c>
    </row>
    <row r="64" spans="1:60" ht="80" x14ac:dyDescent="0.2">
      <c r="A64" s="54">
        <v>57</v>
      </c>
      <c r="B64" s="240" t="s">
        <v>379</v>
      </c>
      <c r="C64" s="3" t="s">
        <v>192</v>
      </c>
      <c r="D64" s="54">
        <v>1</v>
      </c>
      <c r="E64" s="54">
        <v>1</v>
      </c>
      <c r="F64" s="54">
        <f t="shared" si="8"/>
        <v>1</v>
      </c>
      <c r="G64" s="54">
        <f t="shared" si="9"/>
        <v>23</v>
      </c>
      <c r="H64" s="54">
        <f t="shared" si="10"/>
        <v>23</v>
      </c>
      <c r="I64" s="54">
        <f t="shared" si="26"/>
        <v>131</v>
      </c>
      <c r="J64" s="54">
        <v>41</v>
      </c>
      <c r="K64" s="54">
        <f t="shared" si="12"/>
        <v>1.7826086956521738</v>
      </c>
      <c r="L64" s="54">
        <f t="shared" si="13"/>
        <v>122</v>
      </c>
      <c r="M64" s="54">
        <f t="shared" si="14"/>
        <v>5.3043478260869561</v>
      </c>
      <c r="N64" s="54">
        <v>1</v>
      </c>
      <c r="O64" s="54">
        <v>1</v>
      </c>
      <c r="P64" s="54">
        <v>0</v>
      </c>
      <c r="Q64" s="54">
        <v>1</v>
      </c>
      <c r="R64" s="54">
        <v>1</v>
      </c>
      <c r="S64" s="54">
        <v>1</v>
      </c>
      <c r="T64" s="54">
        <f t="shared" si="3"/>
        <v>1</v>
      </c>
      <c r="U64" s="54">
        <v>1</v>
      </c>
      <c r="V64" s="54">
        <v>1</v>
      </c>
      <c r="W64" s="54">
        <f t="shared" si="4"/>
        <v>0</v>
      </c>
      <c r="X64" s="54">
        <f t="shared" si="5"/>
        <v>1</v>
      </c>
      <c r="Y64" s="54">
        <v>1</v>
      </c>
      <c r="Z64" s="54">
        <v>1</v>
      </c>
      <c r="AA64" s="54">
        <v>1</v>
      </c>
      <c r="AB64" s="54">
        <v>1</v>
      </c>
      <c r="AC64" s="54">
        <v>1</v>
      </c>
      <c r="AD64" s="54">
        <v>1</v>
      </c>
      <c r="AE64" s="54">
        <v>1</v>
      </c>
      <c r="AF64" s="54">
        <f t="shared" si="15"/>
        <v>9</v>
      </c>
      <c r="AG64" s="54">
        <v>1</v>
      </c>
      <c r="AH64" s="54">
        <f t="shared" si="6"/>
        <v>1</v>
      </c>
      <c r="AI64" s="54">
        <v>1</v>
      </c>
      <c r="AJ64" s="54">
        <v>1</v>
      </c>
      <c r="AK64" s="54">
        <f t="shared" si="7"/>
        <v>1</v>
      </c>
      <c r="AL64" s="54">
        <v>1</v>
      </c>
      <c r="AM64" s="54">
        <v>1</v>
      </c>
      <c r="AN64" s="54">
        <v>1</v>
      </c>
      <c r="AO64" s="54">
        <v>1</v>
      </c>
      <c r="AP64" s="54">
        <v>1</v>
      </c>
      <c r="AQ64" s="54">
        <v>1</v>
      </c>
      <c r="AR64" s="54">
        <v>1</v>
      </c>
      <c r="AS64" s="54">
        <v>1</v>
      </c>
      <c r="AT64" s="54">
        <v>1</v>
      </c>
      <c r="AU64" s="54">
        <f t="shared" si="16"/>
        <v>32.681304347826114</v>
      </c>
      <c r="AV64" s="54">
        <f t="shared" si="17"/>
        <v>14.414782608695656</v>
      </c>
      <c r="AW64" s="54">
        <f t="shared" si="27"/>
        <v>14.102608695652169</v>
      </c>
      <c r="AX64" s="54">
        <f t="shared" si="19"/>
        <v>15.053478260869561</v>
      </c>
      <c r="AY64" s="54">
        <v>1</v>
      </c>
      <c r="AZ64" s="54">
        <v>1</v>
      </c>
      <c r="BA64" s="54">
        <v>1</v>
      </c>
      <c r="BG64" s="54">
        <f t="shared" si="28"/>
        <v>9000</v>
      </c>
      <c r="BH64" s="11">
        <f t="shared" si="21"/>
        <v>7.9861111111111116E-5</v>
      </c>
    </row>
    <row r="65" spans="1:60" ht="128" x14ac:dyDescent="0.2">
      <c r="A65" s="54">
        <v>58</v>
      </c>
      <c r="B65" s="240" t="s">
        <v>380</v>
      </c>
      <c r="C65" s="3" t="s">
        <v>192</v>
      </c>
      <c r="D65" s="54">
        <v>1</v>
      </c>
      <c r="E65" s="54">
        <v>1</v>
      </c>
      <c r="F65" s="54">
        <f t="shared" si="8"/>
        <v>3</v>
      </c>
      <c r="G65" s="54">
        <f t="shared" si="9"/>
        <v>47</v>
      </c>
      <c r="H65" s="54">
        <f t="shared" si="10"/>
        <v>15.666666666666666</v>
      </c>
      <c r="I65" s="54">
        <f t="shared" si="26"/>
        <v>246</v>
      </c>
      <c r="J65" s="54">
        <v>80</v>
      </c>
      <c r="K65" s="54">
        <f t="shared" si="12"/>
        <v>1.7021276595744681</v>
      </c>
      <c r="L65" s="54">
        <f t="shared" si="13"/>
        <v>230</v>
      </c>
      <c r="M65" s="54">
        <f t="shared" si="14"/>
        <v>4.8936170212765955</v>
      </c>
      <c r="N65" s="54">
        <v>1</v>
      </c>
      <c r="O65" s="54">
        <v>1</v>
      </c>
      <c r="P65" s="54">
        <v>0</v>
      </c>
      <c r="Q65" s="54">
        <v>1</v>
      </c>
      <c r="R65" s="54">
        <v>1</v>
      </c>
      <c r="S65" s="54">
        <v>1</v>
      </c>
      <c r="T65" s="54">
        <f t="shared" si="3"/>
        <v>1</v>
      </c>
      <c r="U65" s="54">
        <v>1</v>
      </c>
      <c r="V65" s="54">
        <v>1</v>
      </c>
      <c r="W65" s="54">
        <f t="shared" si="4"/>
        <v>0</v>
      </c>
      <c r="X65" s="54">
        <f t="shared" si="5"/>
        <v>1</v>
      </c>
      <c r="Y65" s="54">
        <v>1</v>
      </c>
      <c r="Z65" s="54">
        <v>1</v>
      </c>
      <c r="AA65" s="54">
        <v>0</v>
      </c>
      <c r="AB65" s="54">
        <v>1</v>
      </c>
      <c r="AC65" s="54">
        <v>1</v>
      </c>
      <c r="AD65" s="54">
        <v>1</v>
      </c>
      <c r="AE65" s="54">
        <v>1</v>
      </c>
      <c r="AF65" s="54">
        <f t="shared" si="15"/>
        <v>16</v>
      </c>
      <c r="AG65" s="54">
        <v>1</v>
      </c>
      <c r="AH65" s="54">
        <f t="shared" si="6"/>
        <v>1</v>
      </c>
      <c r="AI65" s="54">
        <v>1</v>
      </c>
      <c r="AJ65" s="54">
        <v>1</v>
      </c>
      <c r="AK65" s="54">
        <f t="shared" si="7"/>
        <v>0</v>
      </c>
      <c r="AL65" s="54">
        <v>1</v>
      </c>
      <c r="AM65" s="54">
        <v>1</v>
      </c>
      <c r="AN65" s="54">
        <v>1</v>
      </c>
      <c r="AO65" s="54">
        <v>0</v>
      </c>
      <c r="AP65" s="54">
        <v>1</v>
      </c>
      <c r="AQ65" s="54">
        <v>1</v>
      </c>
      <c r="AR65" s="54">
        <v>1</v>
      </c>
      <c r="AS65" s="54">
        <v>0</v>
      </c>
      <c r="AT65" s="54">
        <v>1</v>
      </c>
      <c r="AU65" s="54">
        <f t="shared" si="16"/>
        <v>46.933333333333344</v>
      </c>
      <c r="AV65" s="54">
        <f t="shared" si="17"/>
        <v>10.605106382978725</v>
      </c>
      <c r="AW65" s="54">
        <f t="shared" si="27"/>
        <v>11.085106382978722</v>
      </c>
      <c r="AX65" s="54">
        <f t="shared" si="19"/>
        <v>9.4522695035460984</v>
      </c>
      <c r="AY65" s="54">
        <v>0</v>
      </c>
      <c r="AZ65" s="54">
        <v>1</v>
      </c>
      <c r="BA65" s="54">
        <v>1</v>
      </c>
      <c r="BG65" s="54">
        <f t="shared" si="28"/>
        <v>16000</v>
      </c>
      <c r="BH65" s="11">
        <f t="shared" si="21"/>
        <v>1.6319444444444443E-4</v>
      </c>
    </row>
    <row r="66" spans="1:60" ht="64" x14ac:dyDescent="0.2">
      <c r="A66" s="54">
        <v>59</v>
      </c>
      <c r="B66" s="240" t="s">
        <v>381</v>
      </c>
      <c r="C66" s="3" t="s">
        <v>192</v>
      </c>
      <c r="D66" s="54">
        <v>1</v>
      </c>
      <c r="E66" s="54">
        <v>1</v>
      </c>
      <c r="F66" s="54">
        <f t="shared" si="8"/>
        <v>1</v>
      </c>
      <c r="G66" s="54">
        <f t="shared" si="9"/>
        <v>28</v>
      </c>
      <c r="H66" s="54">
        <f t="shared" si="10"/>
        <v>28</v>
      </c>
      <c r="I66" s="54">
        <f t="shared" si="26"/>
        <v>123</v>
      </c>
      <c r="J66" s="54">
        <v>41</v>
      </c>
      <c r="K66" s="54">
        <f t="shared" si="12"/>
        <v>1.4642857142857142</v>
      </c>
      <c r="L66" s="54">
        <f t="shared" si="13"/>
        <v>116</v>
      </c>
      <c r="M66" s="54">
        <f t="shared" si="14"/>
        <v>4.1428571428571432</v>
      </c>
      <c r="N66" s="54">
        <v>0</v>
      </c>
      <c r="O66" s="54">
        <v>1</v>
      </c>
      <c r="P66" s="54">
        <v>0</v>
      </c>
      <c r="Q66" s="54">
        <v>1</v>
      </c>
      <c r="R66" s="54">
        <v>1</v>
      </c>
      <c r="S66" s="54">
        <v>1</v>
      </c>
      <c r="T66" s="54">
        <f t="shared" si="3"/>
        <v>1</v>
      </c>
      <c r="U66" s="54">
        <v>1</v>
      </c>
      <c r="V66" s="54">
        <v>1</v>
      </c>
      <c r="W66" s="54">
        <f t="shared" si="4"/>
        <v>0</v>
      </c>
      <c r="X66" s="54">
        <f t="shared" si="5"/>
        <v>1</v>
      </c>
      <c r="Y66" s="54">
        <v>0</v>
      </c>
      <c r="Z66" s="54">
        <v>1</v>
      </c>
      <c r="AA66" s="54">
        <v>1</v>
      </c>
      <c r="AB66" s="54">
        <v>1</v>
      </c>
      <c r="AC66" s="54">
        <v>1</v>
      </c>
      <c r="AD66" s="54">
        <v>1</v>
      </c>
      <c r="AE66" s="54">
        <v>1</v>
      </c>
      <c r="AF66" s="54">
        <f t="shared" si="15"/>
        <v>7</v>
      </c>
      <c r="AG66" s="54">
        <v>1</v>
      </c>
      <c r="AH66" s="54">
        <f t="shared" si="6"/>
        <v>1</v>
      </c>
      <c r="AI66" s="54">
        <v>1</v>
      </c>
      <c r="AJ66" s="54">
        <v>1</v>
      </c>
      <c r="AK66" s="54">
        <f t="shared" si="7"/>
        <v>0</v>
      </c>
      <c r="AL66" s="54">
        <v>1</v>
      </c>
      <c r="AM66" s="54">
        <v>0</v>
      </c>
      <c r="AN66" s="54">
        <v>1</v>
      </c>
      <c r="AO66" s="54">
        <v>1</v>
      </c>
      <c r="AP66" s="54">
        <v>1</v>
      </c>
      <c r="AQ66" s="54">
        <v>1</v>
      </c>
      <c r="AR66" s="54">
        <v>1</v>
      </c>
      <c r="AS66" s="54">
        <v>1</v>
      </c>
      <c r="AT66" s="54">
        <v>1</v>
      </c>
      <c r="AU66" s="54">
        <f t="shared" si="16"/>
        <v>54.536428571428587</v>
      </c>
      <c r="AV66" s="54">
        <f t="shared" si="17"/>
        <v>12.608571428571427</v>
      </c>
      <c r="AW66" s="54">
        <f t="shared" si="27"/>
        <v>7.5028571428571418</v>
      </c>
      <c r="AX66" s="54">
        <f t="shared" si="19"/>
        <v>12.082857142857144</v>
      </c>
      <c r="AY66" s="54">
        <v>1</v>
      </c>
      <c r="AZ66" s="54">
        <v>1</v>
      </c>
      <c r="BA66" s="54">
        <v>1</v>
      </c>
      <c r="BG66" s="54">
        <f t="shared" si="28"/>
        <v>7000</v>
      </c>
      <c r="BH66" s="11">
        <f t="shared" si="21"/>
        <v>9.722222222222223E-5</v>
      </c>
    </row>
    <row r="67" spans="1:60" ht="32" x14ac:dyDescent="0.2">
      <c r="A67" s="54">
        <v>60</v>
      </c>
      <c r="B67" s="240" t="s">
        <v>382</v>
      </c>
      <c r="C67" s="3" t="s">
        <v>192</v>
      </c>
      <c r="D67" s="54">
        <v>1</v>
      </c>
      <c r="E67" s="54">
        <v>1</v>
      </c>
      <c r="F67" s="54">
        <f t="shared" si="8"/>
        <v>1</v>
      </c>
      <c r="G67" s="54">
        <f t="shared" si="9"/>
        <v>10</v>
      </c>
      <c r="H67" s="54">
        <f t="shared" si="10"/>
        <v>10</v>
      </c>
      <c r="I67" s="54">
        <f t="shared" si="26"/>
        <v>64</v>
      </c>
      <c r="J67" s="54">
        <v>20</v>
      </c>
      <c r="K67" s="54">
        <f t="shared" si="12"/>
        <v>2</v>
      </c>
      <c r="L67" s="54">
        <f t="shared" si="13"/>
        <v>62</v>
      </c>
      <c r="M67" s="54">
        <f t="shared" si="14"/>
        <v>6.2</v>
      </c>
      <c r="N67" s="54">
        <v>0</v>
      </c>
      <c r="O67" s="54">
        <v>1</v>
      </c>
      <c r="P67" s="54">
        <v>1</v>
      </c>
      <c r="Q67" s="54">
        <v>1</v>
      </c>
      <c r="R67" s="54">
        <v>1</v>
      </c>
      <c r="S67" s="54">
        <v>1</v>
      </c>
      <c r="T67" s="54">
        <f t="shared" si="3"/>
        <v>1</v>
      </c>
      <c r="U67" s="54">
        <v>1</v>
      </c>
      <c r="V67" s="54">
        <v>1</v>
      </c>
      <c r="W67" s="54">
        <f t="shared" si="4"/>
        <v>1</v>
      </c>
      <c r="X67" s="54">
        <f t="shared" si="5"/>
        <v>1</v>
      </c>
      <c r="Y67" s="54">
        <v>0</v>
      </c>
      <c r="Z67" s="54">
        <v>1</v>
      </c>
      <c r="AA67" s="54">
        <v>1</v>
      </c>
      <c r="AB67" s="54">
        <v>1</v>
      </c>
      <c r="AC67" s="54">
        <v>1</v>
      </c>
      <c r="AD67" s="54">
        <v>1</v>
      </c>
      <c r="AE67" s="54">
        <v>1</v>
      </c>
      <c r="AF67" s="54">
        <f t="shared" si="15"/>
        <v>2</v>
      </c>
      <c r="AG67" s="54">
        <v>1</v>
      </c>
      <c r="AH67" s="54">
        <f t="shared" si="6"/>
        <v>0</v>
      </c>
      <c r="AI67" s="54">
        <v>1</v>
      </c>
      <c r="AJ67" s="54">
        <v>1</v>
      </c>
      <c r="AK67" s="54">
        <f t="shared" si="7"/>
        <v>1</v>
      </c>
      <c r="AL67" s="54">
        <v>1</v>
      </c>
      <c r="AM67" s="54">
        <v>1</v>
      </c>
      <c r="AN67" s="54">
        <v>1</v>
      </c>
      <c r="AO67" s="54">
        <v>1</v>
      </c>
      <c r="AP67" s="54">
        <v>1</v>
      </c>
      <c r="AQ67" s="54">
        <v>1</v>
      </c>
      <c r="AR67" s="54">
        <v>1</v>
      </c>
      <c r="AS67" s="54">
        <v>1</v>
      </c>
      <c r="AT67" s="54">
        <v>1</v>
      </c>
      <c r="AU67" s="54">
        <f t="shared" si="16"/>
        <v>27.485000000000021</v>
      </c>
      <c r="AV67" s="54">
        <f t="shared" si="17"/>
        <v>11.91</v>
      </c>
      <c r="AW67" s="54">
        <f t="shared" si="27"/>
        <v>17.696000000000002</v>
      </c>
      <c r="AX67" s="54">
        <f t="shared" si="19"/>
        <v>12.771999999999998</v>
      </c>
      <c r="AY67" s="54">
        <v>0</v>
      </c>
      <c r="AZ67" s="54">
        <v>1</v>
      </c>
      <c r="BA67" s="54">
        <v>1</v>
      </c>
      <c r="BG67" s="54">
        <f t="shared" si="28"/>
        <v>2000</v>
      </c>
      <c r="BH67" s="11">
        <f t="shared" si="21"/>
        <v>3.4722222222222222E-5</v>
      </c>
    </row>
    <row r="68" spans="1:60" ht="64" x14ac:dyDescent="0.2">
      <c r="A68" s="54">
        <v>61</v>
      </c>
      <c r="B68" s="240" t="s">
        <v>383</v>
      </c>
      <c r="C68" s="3" t="s">
        <v>192</v>
      </c>
      <c r="D68" s="54">
        <v>1</v>
      </c>
      <c r="E68" s="54">
        <v>1</v>
      </c>
      <c r="F68" s="54">
        <f t="shared" si="8"/>
        <v>1</v>
      </c>
      <c r="G68" s="54">
        <f t="shared" si="9"/>
        <v>16</v>
      </c>
      <c r="H68" s="54">
        <f t="shared" si="10"/>
        <v>16</v>
      </c>
      <c r="I68" s="54">
        <f t="shared" si="26"/>
        <v>103</v>
      </c>
      <c r="J68" s="54">
        <v>31</v>
      </c>
      <c r="K68" s="54">
        <f t="shared" si="12"/>
        <v>1.9375</v>
      </c>
      <c r="L68" s="54">
        <f t="shared" si="13"/>
        <v>102</v>
      </c>
      <c r="M68" s="54">
        <f t="shared" si="14"/>
        <v>6.375</v>
      </c>
      <c r="N68" s="54">
        <v>0</v>
      </c>
      <c r="O68" s="54">
        <v>1</v>
      </c>
      <c r="P68" s="54">
        <v>1</v>
      </c>
      <c r="Q68" s="54">
        <v>1</v>
      </c>
      <c r="R68" s="54">
        <v>1</v>
      </c>
      <c r="S68" s="54">
        <v>1</v>
      </c>
      <c r="T68" s="54">
        <f t="shared" ref="T68:T70" si="29">QUOTIENT((Q68+R68+S68),3)</f>
        <v>1</v>
      </c>
      <c r="U68" s="54">
        <v>1</v>
      </c>
      <c r="V68" s="54">
        <v>1</v>
      </c>
      <c r="W68" s="54">
        <f t="shared" ref="W68:W70" si="30">QUOTIENT((P68+T68),2)</f>
        <v>1</v>
      </c>
      <c r="X68" s="54">
        <f t="shared" ref="X68:X70" si="31">IF(U68=1,1,IF(V68=1,1,0))</f>
        <v>1</v>
      </c>
      <c r="Y68" s="54">
        <v>1</v>
      </c>
      <c r="Z68" s="54">
        <v>1</v>
      </c>
      <c r="AA68" s="54">
        <v>1</v>
      </c>
      <c r="AB68" s="54">
        <v>1</v>
      </c>
      <c r="AC68" s="54">
        <v>1</v>
      </c>
      <c r="AD68" s="54">
        <v>1</v>
      </c>
      <c r="AE68" s="54">
        <v>1</v>
      </c>
      <c r="AF68" s="54">
        <f t="shared" si="15"/>
        <v>1</v>
      </c>
      <c r="AG68" s="54">
        <v>1</v>
      </c>
      <c r="AH68" s="54">
        <f t="shared" ref="AH68:AH70" si="32">IF(G68&gt;0,IF((LEN(B68)-LEN(SUBSTITUTE(B68,"/","")))&gt;0,0,1),0)</f>
        <v>1</v>
      </c>
      <c r="AI68" s="54">
        <v>0</v>
      </c>
      <c r="AJ68" s="54">
        <v>1</v>
      </c>
      <c r="AK68" s="54">
        <f t="shared" ref="AK68:AK70" si="33">IF(G68&gt;0,IF(((LEN(B68)-LEN(SUBSTITUTE(B68,"(","")))+(LEN(B68)-LEN(SUBSTITUTE(B68,")","")))+(LEN(B68)-LEN(SUBSTITUTE(B68,"[","")))+(LEN(B68)-LEN(SUBSTITUTE(B68,"]","")))+(LEN(B68)-LEN(SUBSTITUTE(B68,"{","")))+(LEN(B68)-LEN(SUBSTITUTE(B68,"}",""))))&gt;0,0,1),0)</f>
        <v>1</v>
      </c>
      <c r="AL68" s="54">
        <v>1</v>
      </c>
      <c r="AM68" s="54">
        <v>1</v>
      </c>
      <c r="AN68" s="54">
        <v>1</v>
      </c>
      <c r="AO68" s="54">
        <v>1</v>
      </c>
      <c r="AP68" s="54">
        <v>1</v>
      </c>
      <c r="AQ68" s="54">
        <v>1</v>
      </c>
      <c r="AR68" s="54">
        <v>1</v>
      </c>
      <c r="AS68" s="54">
        <v>1</v>
      </c>
      <c r="AT68" s="54">
        <v>1</v>
      </c>
      <c r="AU68" s="54">
        <f t="shared" si="16"/>
        <v>26.682500000000015</v>
      </c>
      <c r="AV68" s="54">
        <f t="shared" si="17"/>
        <v>13.512499999999999</v>
      </c>
      <c r="AW68" s="54">
        <f t="shared" si="27"/>
        <v>19.834999999999997</v>
      </c>
      <c r="AX68" s="54">
        <f t="shared" si="19"/>
        <v>16.596250000000005</v>
      </c>
      <c r="AY68" s="54">
        <v>1</v>
      </c>
      <c r="AZ68" s="54">
        <v>1</v>
      </c>
      <c r="BA68" s="54">
        <v>1</v>
      </c>
      <c r="BG68" s="54">
        <f t="shared" si="28"/>
        <v>1000</v>
      </c>
      <c r="BH68" s="11">
        <f t="shared" si="21"/>
        <v>5.5555555555555558E-5</v>
      </c>
    </row>
    <row r="69" spans="1:60" ht="48" x14ac:dyDescent="0.2">
      <c r="A69" s="54">
        <v>62</v>
      </c>
      <c r="B69" s="240" t="s">
        <v>384</v>
      </c>
      <c r="C69" s="3" t="s">
        <v>192</v>
      </c>
      <c r="D69" s="54">
        <v>1</v>
      </c>
      <c r="E69" s="54">
        <v>1</v>
      </c>
      <c r="F69" s="54">
        <f t="shared" si="8"/>
        <v>1</v>
      </c>
      <c r="G69" s="54">
        <f t="shared" si="9"/>
        <v>13</v>
      </c>
      <c r="H69" s="54">
        <f t="shared" si="10"/>
        <v>13</v>
      </c>
      <c r="I69" s="54">
        <f t="shared" si="26"/>
        <v>82</v>
      </c>
      <c r="J69" s="54">
        <v>28</v>
      </c>
      <c r="K69" s="54">
        <f t="shared" si="12"/>
        <v>2.1538461538461537</v>
      </c>
      <c r="L69" s="54">
        <f t="shared" si="13"/>
        <v>80</v>
      </c>
      <c r="M69" s="54">
        <f t="shared" si="14"/>
        <v>6.1538461538461542</v>
      </c>
      <c r="N69" s="54">
        <v>1</v>
      </c>
      <c r="O69" s="54">
        <v>1</v>
      </c>
      <c r="P69" s="54">
        <v>0</v>
      </c>
      <c r="Q69" s="54">
        <v>1</v>
      </c>
      <c r="R69" s="54">
        <v>1</v>
      </c>
      <c r="S69" s="54">
        <v>1</v>
      </c>
      <c r="T69" s="54">
        <f t="shared" si="29"/>
        <v>1</v>
      </c>
      <c r="U69" s="54">
        <v>1</v>
      </c>
      <c r="V69" s="54">
        <v>1</v>
      </c>
      <c r="W69" s="54">
        <f t="shared" si="30"/>
        <v>0</v>
      </c>
      <c r="X69" s="54">
        <f t="shared" si="31"/>
        <v>1</v>
      </c>
      <c r="Y69" s="54">
        <v>1</v>
      </c>
      <c r="Z69" s="54">
        <v>1</v>
      </c>
      <c r="AA69" s="54">
        <v>1</v>
      </c>
      <c r="AB69" s="54">
        <v>1</v>
      </c>
      <c r="AC69" s="54">
        <v>1</v>
      </c>
      <c r="AD69" s="54">
        <v>1</v>
      </c>
      <c r="AE69" s="54">
        <v>1</v>
      </c>
      <c r="AF69" s="54">
        <f t="shared" si="15"/>
        <v>2</v>
      </c>
      <c r="AG69" s="54">
        <v>1</v>
      </c>
      <c r="AH69" s="54">
        <f t="shared" si="32"/>
        <v>0</v>
      </c>
      <c r="AI69" s="54">
        <v>1</v>
      </c>
      <c r="AJ69" s="54">
        <v>1</v>
      </c>
      <c r="AK69" s="54">
        <f t="shared" si="33"/>
        <v>1</v>
      </c>
      <c r="AL69" s="54">
        <v>1</v>
      </c>
      <c r="AM69" s="54">
        <v>1</v>
      </c>
      <c r="AN69" s="54">
        <v>1</v>
      </c>
      <c r="AO69" s="54">
        <v>1</v>
      </c>
      <c r="AP69" s="54">
        <v>1</v>
      </c>
      <c r="AQ69" s="54">
        <v>1</v>
      </c>
      <c r="AR69" s="54">
        <v>1</v>
      </c>
      <c r="AS69" s="54">
        <v>1</v>
      </c>
      <c r="AT69" s="54">
        <v>1</v>
      </c>
      <c r="AU69" s="54">
        <f t="shared" si="16"/>
        <v>11.424615384615402</v>
      </c>
      <c r="AV69" s="54">
        <f t="shared" si="17"/>
        <v>14.895384615384618</v>
      </c>
      <c r="AW69" s="54">
        <f t="shared" si="27"/>
        <v>18.107692307692307</v>
      </c>
      <c r="AX69" s="54">
        <f t="shared" si="19"/>
        <v>14.054615384615381</v>
      </c>
      <c r="AY69" s="54">
        <v>0</v>
      </c>
      <c r="AZ69" s="54">
        <v>1</v>
      </c>
      <c r="BA69" s="54">
        <v>1</v>
      </c>
      <c r="BG69" s="54">
        <f t="shared" si="28"/>
        <v>2000</v>
      </c>
      <c r="BH69" s="11">
        <f t="shared" si="21"/>
        <v>4.5138888888888894E-5</v>
      </c>
    </row>
    <row r="70" spans="1:60" ht="32" x14ac:dyDescent="0.2">
      <c r="A70" s="54">
        <v>63</v>
      </c>
      <c r="B70" s="240" t="s">
        <v>385</v>
      </c>
      <c r="C70" s="3" t="s">
        <v>192</v>
      </c>
      <c r="D70" s="54">
        <v>1</v>
      </c>
      <c r="E70" s="54">
        <v>1</v>
      </c>
      <c r="F70" s="54">
        <f t="shared" si="8"/>
        <v>1</v>
      </c>
      <c r="G70" s="54">
        <f t="shared" si="9"/>
        <v>11</v>
      </c>
      <c r="H70" s="54">
        <f t="shared" si="10"/>
        <v>11</v>
      </c>
      <c r="I70" s="54">
        <f t="shared" si="26"/>
        <v>58</v>
      </c>
      <c r="J70" s="54">
        <v>18</v>
      </c>
      <c r="K70" s="54">
        <f t="shared" si="12"/>
        <v>1.6363636363636365</v>
      </c>
      <c r="L70" s="54">
        <f t="shared" si="13"/>
        <v>57</v>
      </c>
      <c r="M70" s="54">
        <f t="shared" si="14"/>
        <v>5.1818181818181817</v>
      </c>
      <c r="N70" s="54">
        <v>1</v>
      </c>
      <c r="O70" s="54">
        <v>1</v>
      </c>
      <c r="P70" s="54">
        <v>1</v>
      </c>
      <c r="Q70" s="54">
        <v>1</v>
      </c>
      <c r="R70" s="54">
        <v>1</v>
      </c>
      <c r="S70" s="54">
        <v>1</v>
      </c>
      <c r="T70" s="54">
        <f t="shared" si="29"/>
        <v>1</v>
      </c>
      <c r="U70" s="54">
        <v>1</v>
      </c>
      <c r="V70" s="54">
        <v>1</v>
      </c>
      <c r="W70" s="54">
        <f t="shared" si="30"/>
        <v>1</v>
      </c>
      <c r="X70" s="54">
        <f t="shared" si="31"/>
        <v>1</v>
      </c>
      <c r="Y70" s="54">
        <v>1</v>
      </c>
      <c r="Z70" s="54">
        <v>1</v>
      </c>
      <c r="AA70" s="54">
        <v>1</v>
      </c>
      <c r="AB70" s="54">
        <v>1</v>
      </c>
      <c r="AC70" s="54">
        <v>1</v>
      </c>
      <c r="AD70" s="54">
        <v>1</v>
      </c>
      <c r="AE70" s="54">
        <v>1</v>
      </c>
      <c r="AF70" s="54">
        <f t="shared" si="15"/>
        <v>1</v>
      </c>
      <c r="AG70" s="54">
        <v>1</v>
      </c>
      <c r="AH70" s="54">
        <f t="shared" si="32"/>
        <v>1</v>
      </c>
      <c r="AI70" s="54">
        <v>1</v>
      </c>
      <c r="AJ70" s="54">
        <v>1</v>
      </c>
      <c r="AK70" s="54">
        <f t="shared" si="33"/>
        <v>1</v>
      </c>
      <c r="AL70" s="54">
        <v>1</v>
      </c>
      <c r="AM70" s="54">
        <v>1</v>
      </c>
      <c r="AN70" s="54">
        <v>1</v>
      </c>
      <c r="AO70" s="54">
        <v>1</v>
      </c>
      <c r="AP70" s="54">
        <v>1</v>
      </c>
      <c r="AQ70" s="54">
        <v>1</v>
      </c>
      <c r="AR70" s="54">
        <v>1</v>
      </c>
      <c r="AS70" s="54">
        <v>1</v>
      </c>
      <c r="AT70" s="54">
        <v>1</v>
      </c>
      <c r="AU70" s="54">
        <f t="shared" si="16"/>
        <v>57.233636363636371</v>
      </c>
      <c r="AV70" s="54">
        <f t="shared" si="17"/>
        <v>8.0090909090909115</v>
      </c>
      <c r="AW70" s="54">
        <f t="shared" si="27"/>
        <v>11.978181818181813</v>
      </c>
      <c r="AX70" s="54">
        <f t="shared" si="19"/>
        <v>8.4763636363636365</v>
      </c>
      <c r="AY70" s="54">
        <v>1</v>
      </c>
      <c r="AZ70" s="54">
        <v>1</v>
      </c>
      <c r="BA70" s="54">
        <v>1</v>
      </c>
      <c r="BG70" s="54">
        <f t="shared" si="28"/>
        <v>1000</v>
      </c>
      <c r="BH70" s="11">
        <f t="shared" si="21"/>
        <v>3.8194444444444444E-5</v>
      </c>
    </row>
  </sheetData>
  <conditionalFormatting sqref="F48:F59 F61:F70">
    <cfRule type="cellIs" dxfId="2752" priority="265" operator="greaterThanOrEqual">
      <formula>2</formula>
    </cfRule>
    <cfRule type="cellIs" dxfId="2751" priority="266" operator="equal">
      <formula>1</formula>
    </cfRule>
    <cfRule type="cellIs" dxfId="2750" priority="274" operator="equal">
      <formula>0</formula>
    </cfRule>
  </conditionalFormatting>
  <conditionalFormatting sqref="G48:G59 G61:G70">
    <cfRule type="cellIs" dxfId="2749" priority="262" operator="greaterThan">
      <formula>20</formula>
    </cfRule>
    <cfRule type="cellIs" dxfId="2748" priority="263" operator="between">
      <formula>16</formula>
      <formula>20</formula>
    </cfRule>
    <cfRule type="cellIs" dxfId="2747" priority="264" operator="between">
      <formula>5</formula>
      <formula>15</formula>
    </cfRule>
    <cfRule type="cellIs" dxfId="2746" priority="273" operator="lessThan">
      <formula>5</formula>
    </cfRule>
  </conditionalFormatting>
  <conditionalFormatting sqref="AU48:AU59 AU61:AU70">
    <cfRule type="colorScale" priority="272">
      <colorScale>
        <cfvo type="num" val="0"/>
        <cfvo type="num" val="65"/>
        <cfvo type="num" val="100"/>
        <color rgb="FFFFCCCC"/>
        <color rgb="FFFFEB84"/>
        <color theme="9" tint="0.39997558519241921"/>
      </colorScale>
    </cfRule>
  </conditionalFormatting>
  <conditionalFormatting sqref="AV48:AX59 AV61:AX70">
    <cfRule type="colorScale" priority="271">
      <colorScale>
        <cfvo type="num" val="0"/>
        <cfvo type="num" val="8"/>
        <cfvo type="num" val="15"/>
        <color theme="9" tint="0.39997558519241921"/>
        <color rgb="FFFFEB84"/>
        <color rgb="FFFFCCCC"/>
      </colorScale>
    </cfRule>
  </conditionalFormatting>
  <conditionalFormatting sqref="AU2">
    <cfRule type="colorScale" priority="270">
      <colorScale>
        <cfvo type="num" val="0"/>
        <cfvo type="num" val="65"/>
        <cfvo type="num" val="100"/>
        <color rgb="FFFFCCCC"/>
        <color rgb="FFFFEB84"/>
        <color theme="9" tint="0.39997558519241921"/>
      </colorScale>
    </cfRule>
  </conditionalFormatting>
  <conditionalFormatting sqref="AV2">
    <cfRule type="colorScale" priority="269">
      <colorScale>
        <cfvo type="num" val="0"/>
        <cfvo type="num" val="8"/>
        <cfvo type="num" val="13"/>
        <color theme="9" tint="0.39997558519241921"/>
        <color rgb="FFFFEB84"/>
        <color rgb="FFFFCCCC"/>
      </colorScale>
    </cfRule>
  </conditionalFormatting>
  <conditionalFormatting sqref="AW2">
    <cfRule type="colorScale" priority="268">
      <colorScale>
        <cfvo type="num" val="0"/>
        <cfvo type="num" val="8"/>
        <cfvo type="num" val="13"/>
        <color theme="9" tint="0.39997558519241921"/>
        <color rgb="FFFFEB84"/>
        <color rgb="FFFFCCCC"/>
      </colorScale>
    </cfRule>
  </conditionalFormatting>
  <conditionalFormatting sqref="AX2">
    <cfRule type="colorScale" priority="267">
      <colorScale>
        <cfvo type="num" val="0"/>
        <cfvo type="num" val="8"/>
        <cfvo type="num" val="13"/>
        <color theme="9" tint="0.39997558519241921"/>
        <color rgb="FFFFEB84"/>
        <color rgb="FFFFCCCC"/>
      </colorScale>
    </cfRule>
  </conditionalFormatting>
  <conditionalFormatting sqref="L2:M2 O2:AE2 AG2:AT2 AY2:BA2">
    <cfRule type="colorScale" priority="261">
      <colorScale>
        <cfvo type="num" val="0"/>
        <cfvo type="num" val="50"/>
        <cfvo type="num" val="100"/>
        <color rgb="FFFFCCCC"/>
        <color rgb="FFFFEB84"/>
        <color theme="9" tint="0.39997558519241921"/>
      </colorScale>
    </cfRule>
  </conditionalFormatting>
  <conditionalFormatting sqref="BM2">
    <cfRule type="colorScale" priority="260">
      <colorScale>
        <cfvo type="num" val="0"/>
        <cfvo type="num" val="50"/>
        <cfvo type="num" val="100"/>
        <color rgb="FFFFCCCC"/>
        <color rgb="FFFFEB84"/>
        <color theme="9" tint="0.39997558519241921"/>
      </colorScale>
    </cfRule>
  </conditionalFormatting>
  <conditionalFormatting sqref="BG48:BG59 BG61:BG70">
    <cfRule type="cellIs" dxfId="2745" priority="258" operator="greaterThanOrEqual">
      <formula>208</formula>
    </cfRule>
    <cfRule type="cellIs" dxfId="2744" priority="259" operator="lessThan">
      <formula>208</formula>
    </cfRule>
  </conditionalFormatting>
  <conditionalFormatting sqref="BG2">
    <cfRule type="cellIs" dxfId="2743" priority="256" operator="greaterThanOrEqual">
      <formula>208</formula>
    </cfRule>
    <cfRule type="cellIs" dxfId="2742" priority="257" operator="lessThan">
      <formula>208</formula>
    </cfRule>
  </conditionalFormatting>
  <conditionalFormatting sqref="BB2 BB48:BF59 BB61:BF70">
    <cfRule type="cellIs" dxfId="2741" priority="253" operator="greaterThanOrEqual">
      <formula>9</formula>
    </cfRule>
    <cfRule type="cellIs" dxfId="2740" priority="254" operator="between">
      <formula>7</formula>
      <formula>9</formula>
    </cfRule>
    <cfRule type="cellIs" dxfId="2739" priority="255" operator="lessThan">
      <formula>7</formula>
    </cfRule>
  </conditionalFormatting>
  <conditionalFormatting sqref="BC2:BF2">
    <cfRule type="cellIs" dxfId="2738" priority="250" operator="greaterThanOrEqual">
      <formula>9</formula>
    </cfRule>
    <cfRule type="cellIs" dxfId="2737" priority="251" operator="between">
      <formula>7</formula>
      <formula>9</formula>
    </cfRule>
    <cfRule type="cellIs" dxfId="2736" priority="252" operator="lessThan">
      <formula>7</formula>
    </cfRule>
  </conditionalFormatting>
  <conditionalFormatting sqref="AF48:AF54">
    <cfRule type="cellIs" dxfId="2735" priority="248" operator="equal">
      <formula>0</formula>
    </cfRule>
    <cfRule type="colorScale" priority="249">
      <colorScale>
        <cfvo type="num" val="1"/>
        <cfvo type="num" val="3"/>
        <cfvo type="num" val="5"/>
        <color theme="9" tint="0.39997558519241921"/>
        <color rgb="FFFFEB84"/>
        <color rgb="FFFFCCCC"/>
      </colorScale>
    </cfRule>
  </conditionalFormatting>
  <conditionalFormatting sqref="W55:Y59 AG55:AI59 AG61:AI70 AY67:AY70 D70:E70 T61:U70 T55:U59 W67:AD70 W61:Y66 AA61:AD66 AA55:AD59 AK61:AT70 AK55:AT59">
    <cfRule type="cellIs" dxfId="2734" priority="247" operator="equal">
      <formula>0</formula>
    </cfRule>
  </conditionalFormatting>
  <conditionalFormatting sqref="W55:Y59 AG55:AI59 AG61:AI70 AY67:AY70 D70:E70 T61:U70 T55:U59 W67:AD70 W61:Y66 AA61:AD66 AA55:AD59 AK61:AT70 AK55:AT59">
    <cfRule type="cellIs" dxfId="2733" priority="246" operator="equal">
      <formula>1</formula>
    </cfRule>
  </conditionalFormatting>
  <conditionalFormatting sqref="AF55:AF59 AF61:AF70">
    <cfRule type="cellIs" dxfId="2732" priority="245" operator="equal">
      <formula>0</formula>
    </cfRule>
  </conditionalFormatting>
  <conditionalFormatting sqref="N2">
    <cfRule type="colorScale" priority="244">
      <colorScale>
        <cfvo type="num" val="0"/>
        <cfvo type="num" val="0.5"/>
        <cfvo type="num" val="1"/>
        <color rgb="FFFFCCCC"/>
        <color rgb="FFFFEB84"/>
        <color theme="9" tint="0.39997558519241921"/>
      </colorScale>
    </cfRule>
  </conditionalFormatting>
  <conditionalFormatting sqref="F6:F41">
    <cfRule type="cellIs" dxfId="2731" priority="238" operator="greaterThanOrEqual">
      <formula>2</formula>
    </cfRule>
    <cfRule type="cellIs" dxfId="2730" priority="239" operator="equal">
      <formula>1</formula>
    </cfRule>
    <cfRule type="cellIs" dxfId="2729" priority="243" operator="equal">
      <formula>0</formula>
    </cfRule>
  </conditionalFormatting>
  <conditionalFormatting sqref="G6:G41">
    <cfRule type="cellIs" dxfId="2728" priority="235" operator="greaterThan">
      <formula>20</formula>
    </cfRule>
    <cfRule type="cellIs" dxfId="2727" priority="236" operator="between">
      <formula>16</formula>
      <formula>20</formula>
    </cfRule>
    <cfRule type="cellIs" dxfId="2726" priority="237" operator="between">
      <formula>5</formula>
      <formula>15</formula>
    </cfRule>
    <cfRule type="cellIs" dxfId="2725" priority="242" operator="lessThan">
      <formula>5</formula>
    </cfRule>
  </conditionalFormatting>
  <conditionalFormatting sqref="AU6:AU41">
    <cfRule type="colorScale" priority="241">
      <colorScale>
        <cfvo type="num" val="0"/>
        <cfvo type="num" val="65"/>
        <cfvo type="num" val="100"/>
        <color rgb="FFFFCCCC"/>
        <color rgb="FFFFEB84"/>
        <color theme="9" tint="0.39997558519241921"/>
      </colorScale>
    </cfRule>
  </conditionalFormatting>
  <conditionalFormatting sqref="AV6:AX41">
    <cfRule type="colorScale" priority="240">
      <colorScale>
        <cfvo type="num" val="0"/>
        <cfvo type="num" val="8"/>
        <cfvo type="num" val="15"/>
        <color theme="9" tint="0.39997558519241921"/>
        <color rgb="FFFFEB84"/>
        <color rgb="FFFFCCCC"/>
      </colorScale>
    </cfRule>
  </conditionalFormatting>
  <conditionalFormatting sqref="BG6:BG41">
    <cfRule type="cellIs" dxfId="2724" priority="233" operator="greaterThanOrEqual">
      <formula>208</formula>
    </cfRule>
    <cfRule type="cellIs" dxfId="2723" priority="234" operator="lessThan">
      <formula>208</formula>
    </cfRule>
  </conditionalFormatting>
  <conditionalFormatting sqref="BB6:BB41 BC6:BF6">
    <cfRule type="cellIs" dxfId="2722" priority="230" operator="greaterThanOrEqual">
      <formula>9</formula>
    </cfRule>
    <cfRule type="cellIs" dxfId="2721" priority="231" operator="between">
      <formula>7</formula>
      <formula>9</formula>
    </cfRule>
    <cfRule type="cellIs" dxfId="2720" priority="232" operator="lessThan">
      <formula>7</formula>
    </cfRule>
  </conditionalFormatting>
  <conditionalFormatting sqref="BC6">
    <cfRule type="colorScale" priority="229">
      <colorScale>
        <cfvo type="num" val="0"/>
        <cfvo type="percentile" val="8"/>
        <cfvo type="num" val="15"/>
        <color theme="9" tint="0.39997558519241921"/>
        <color rgb="FFFFEB84"/>
        <color rgb="FFFFCCCC"/>
      </colorScale>
    </cfRule>
  </conditionalFormatting>
  <conditionalFormatting sqref="BD6">
    <cfRule type="colorScale" priority="228">
      <colorScale>
        <cfvo type="num" val="0"/>
        <cfvo type="percentile" val="8"/>
        <cfvo type="num" val="15"/>
        <color theme="9" tint="0.39997558519241921"/>
        <color rgb="FFFFEB84"/>
        <color rgb="FFFFCCCC"/>
      </colorScale>
    </cfRule>
  </conditionalFormatting>
  <conditionalFormatting sqref="BE6">
    <cfRule type="colorScale" priority="227">
      <colorScale>
        <cfvo type="num" val="0"/>
        <cfvo type="percentile" val="8"/>
        <cfvo type="num" val="15"/>
        <color theme="9" tint="0.39997558519241921"/>
        <color rgb="FFFFEB84"/>
        <color rgb="FFFFCCCC"/>
      </colorScale>
    </cfRule>
  </conditionalFormatting>
  <conditionalFormatting sqref="BF6">
    <cfRule type="colorScale" priority="226">
      <colorScale>
        <cfvo type="num" val="0"/>
        <cfvo type="percentile" val="8"/>
        <cfvo type="num" val="15"/>
        <color theme="9" tint="0.39997558519241921"/>
        <color rgb="FFFFEB84"/>
        <color rgb="FFFFCCCC"/>
      </colorScale>
    </cfRule>
  </conditionalFormatting>
  <conditionalFormatting sqref="BC7:BF7">
    <cfRule type="cellIs" dxfId="2719" priority="223" operator="greaterThanOrEqual">
      <formula>9</formula>
    </cfRule>
    <cfRule type="cellIs" dxfId="2718" priority="224" operator="between">
      <formula>7</formula>
      <formula>9</formula>
    </cfRule>
    <cfRule type="cellIs" dxfId="2717" priority="225" operator="lessThan">
      <formula>7</formula>
    </cfRule>
  </conditionalFormatting>
  <conditionalFormatting sqref="BC8:BC41">
    <cfRule type="cellIs" dxfId="2716" priority="220" operator="greaterThanOrEqual">
      <formula>9</formula>
    </cfRule>
    <cfRule type="cellIs" dxfId="2715" priority="221" operator="between">
      <formula>7</formula>
      <formula>9</formula>
    </cfRule>
    <cfRule type="cellIs" dxfId="2714" priority="222" operator="lessThan">
      <formula>7</formula>
    </cfRule>
  </conditionalFormatting>
  <conditionalFormatting sqref="BD8:BD41">
    <cfRule type="cellIs" dxfId="2713" priority="217" operator="greaterThanOrEqual">
      <formula>9</formula>
    </cfRule>
    <cfRule type="cellIs" dxfId="2712" priority="218" operator="between">
      <formula>7</formula>
      <formula>9</formula>
    </cfRule>
    <cfRule type="cellIs" dxfId="2711" priority="219" operator="lessThan">
      <formula>7</formula>
    </cfRule>
  </conditionalFormatting>
  <conditionalFormatting sqref="BE8:BF41">
    <cfRule type="cellIs" dxfId="2710" priority="214" operator="greaterThanOrEqual">
      <formula>9</formula>
    </cfRule>
    <cfRule type="cellIs" dxfId="2709" priority="215" operator="between">
      <formula>7</formula>
      <formula>9</formula>
    </cfRule>
    <cfRule type="cellIs" dxfId="2708" priority="216" operator="lessThan">
      <formula>7</formula>
    </cfRule>
  </conditionalFormatting>
  <conditionalFormatting sqref="AF6:AF41">
    <cfRule type="cellIs" dxfId="2707" priority="212" operator="equal">
      <formula>0</formula>
    </cfRule>
    <cfRule type="colorScale" priority="213">
      <colorScale>
        <cfvo type="num" val="1"/>
        <cfvo type="num" val="3"/>
        <cfvo type="num" val="5"/>
        <color theme="9" tint="0.39997558519241921"/>
        <color rgb="FFFFEB84"/>
        <color rgb="FFFFCCCC"/>
      </colorScale>
    </cfRule>
  </conditionalFormatting>
  <conditionalFormatting sqref="F4">
    <cfRule type="cellIs" dxfId="2706" priority="206" operator="greaterThanOrEqual">
      <formula>2</formula>
    </cfRule>
    <cfRule type="cellIs" dxfId="2705" priority="207" operator="equal">
      <formula>1</formula>
    </cfRule>
    <cfRule type="cellIs" dxfId="2704" priority="211" operator="equal">
      <formula>0</formula>
    </cfRule>
  </conditionalFormatting>
  <conditionalFormatting sqref="G4">
    <cfRule type="cellIs" dxfId="2703" priority="203" operator="greaterThan">
      <formula>20</formula>
    </cfRule>
    <cfRule type="cellIs" dxfId="2702" priority="204" operator="between">
      <formula>16</formula>
      <formula>20</formula>
    </cfRule>
    <cfRule type="cellIs" dxfId="2701" priority="205" operator="between">
      <formula>5</formula>
      <formula>15</formula>
    </cfRule>
    <cfRule type="cellIs" dxfId="2700" priority="210" operator="lessThan">
      <formula>5</formula>
    </cfRule>
  </conditionalFormatting>
  <conditionalFormatting sqref="AU4">
    <cfRule type="colorScale" priority="209">
      <colorScale>
        <cfvo type="num" val="0"/>
        <cfvo type="num" val="65"/>
        <cfvo type="num" val="100"/>
        <color rgb="FFFFCCCC"/>
        <color rgb="FFFFEB84"/>
        <color theme="9" tint="0.39997558519241921"/>
      </colorScale>
    </cfRule>
  </conditionalFormatting>
  <conditionalFormatting sqref="AV4:AX4">
    <cfRule type="colorScale" priority="208">
      <colorScale>
        <cfvo type="num" val="0"/>
        <cfvo type="num" val="8"/>
        <cfvo type="num" val="15"/>
        <color theme="9" tint="0.39997558519241921"/>
        <color rgb="FFFFEB84"/>
        <color rgb="FFFFCCCC"/>
      </colorScale>
    </cfRule>
  </conditionalFormatting>
  <conditionalFormatting sqref="N4">
    <cfRule type="cellIs" dxfId="2699" priority="201" operator="equal">
      <formula>1</formula>
    </cfRule>
    <cfRule type="cellIs" dxfId="2698" priority="202" operator="notEqual">
      <formula>1</formula>
    </cfRule>
  </conditionalFormatting>
  <conditionalFormatting sqref="BG4">
    <cfRule type="cellIs" dxfId="2697" priority="199" operator="greaterThanOrEqual">
      <formula>208</formula>
    </cfRule>
    <cfRule type="cellIs" dxfId="2696" priority="200" operator="lessThan">
      <formula>208</formula>
    </cfRule>
  </conditionalFormatting>
  <conditionalFormatting sqref="BB4:BF4">
    <cfRule type="cellIs" dxfId="2695" priority="196" operator="greaterThanOrEqual">
      <formula>9</formula>
    </cfRule>
    <cfRule type="cellIs" dxfId="2694" priority="197" operator="between">
      <formula>7</formula>
      <formula>9</formula>
    </cfRule>
    <cfRule type="cellIs" dxfId="2693" priority="198" operator="lessThan">
      <formula>7</formula>
    </cfRule>
  </conditionalFormatting>
  <conditionalFormatting sqref="BC4">
    <cfRule type="colorScale" priority="195">
      <colorScale>
        <cfvo type="num" val="0"/>
        <cfvo type="percentile" val="8"/>
        <cfvo type="num" val="15"/>
        <color theme="9" tint="0.39997558519241921"/>
        <color rgb="FFFFEB84"/>
        <color rgb="FFFFCCCC"/>
      </colorScale>
    </cfRule>
  </conditionalFormatting>
  <conditionalFormatting sqref="BD4">
    <cfRule type="colorScale" priority="194">
      <colorScale>
        <cfvo type="num" val="0"/>
        <cfvo type="percentile" val="8"/>
        <cfvo type="num" val="15"/>
        <color theme="9" tint="0.39997558519241921"/>
        <color rgb="FFFFEB84"/>
        <color rgb="FFFFCCCC"/>
      </colorScale>
    </cfRule>
  </conditionalFormatting>
  <conditionalFormatting sqref="BE4">
    <cfRule type="colorScale" priority="193">
      <colorScale>
        <cfvo type="num" val="0"/>
        <cfvo type="percentile" val="8"/>
        <cfvo type="num" val="15"/>
        <color theme="9" tint="0.39997558519241921"/>
        <color rgb="FFFFEB84"/>
        <color rgb="FFFFCCCC"/>
      </colorScale>
    </cfRule>
  </conditionalFormatting>
  <conditionalFormatting sqref="BF4">
    <cfRule type="colorScale" priority="192">
      <colorScale>
        <cfvo type="num" val="0"/>
        <cfvo type="percentile" val="8"/>
        <cfvo type="num" val="15"/>
        <color theme="9" tint="0.39997558519241921"/>
        <color rgb="FFFFEB84"/>
        <color rgb="FFFFCCCC"/>
      </colorScale>
    </cfRule>
  </conditionalFormatting>
  <conditionalFormatting sqref="AF4">
    <cfRule type="cellIs" dxfId="2692" priority="190" operator="equal">
      <formula>0</formula>
    </cfRule>
    <cfRule type="colorScale" priority="191">
      <colorScale>
        <cfvo type="num" val="1"/>
        <cfvo type="num" val="3"/>
        <cfvo type="num" val="5"/>
        <color theme="9" tint="0.39997558519241921"/>
        <color rgb="FFFFEB84"/>
        <color rgb="FFFFCCCC"/>
      </colorScale>
    </cfRule>
  </conditionalFormatting>
  <conditionalFormatting sqref="F5">
    <cfRule type="cellIs" dxfId="2691" priority="184" operator="greaterThanOrEqual">
      <formula>2</formula>
    </cfRule>
    <cfRule type="cellIs" dxfId="2690" priority="185" operator="equal">
      <formula>1</formula>
    </cfRule>
    <cfRule type="cellIs" dxfId="2689" priority="189" operator="equal">
      <formula>0</formula>
    </cfRule>
  </conditionalFormatting>
  <conditionalFormatting sqref="G5">
    <cfRule type="cellIs" dxfId="2688" priority="181" operator="greaterThan">
      <formula>20</formula>
    </cfRule>
    <cfRule type="cellIs" dxfId="2687" priority="182" operator="between">
      <formula>16</formula>
      <formula>20</formula>
    </cfRule>
    <cfRule type="cellIs" dxfId="2686" priority="183" operator="between">
      <formula>5</formula>
      <formula>15</formula>
    </cfRule>
    <cfRule type="cellIs" dxfId="2685" priority="188" operator="lessThan">
      <formula>5</formula>
    </cfRule>
  </conditionalFormatting>
  <conditionalFormatting sqref="AU5">
    <cfRule type="colorScale" priority="187">
      <colorScale>
        <cfvo type="num" val="0"/>
        <cfvo type="num" val="65"/>
        <cfvo type="num" val="100"/>
        <color rgb="FFFFCCCC"/>
        <color rgb="FFFFEB84"/>
        <color theme="9" tint="0.39997558519241921"/>
      </colorScale>
    </cfRule>
  </conditionalFormatting>
  <conditionalFormatting sqref="AV5:AX5">
    <cfRule type="colorScale" priority="186">
      <colorScale>
        <cfvo type="num" val="0"/>
        <cfvo type="num" val="8"/>
        <cfvo type="num" val="15"/>
        <color theme="9" tint="0.39997558519241921"/>
        <color rgb="FFFFEB84"/>
        <color rgb="FFFFCCCC"/>
      </colorScale>
    </cfRule>
  </conditionalFormatting>
  <conditionalFormatting sqref="BG5">
    <cfRule type="cellIs" dxfId="2684" priority="179" operator="greaterThanOrEqual">
      <formula>208</formula>
    </cfRule>
    <cfRule type="cellIs" dxfId="2683" priority="180" operator="lessThan">
      <formula>208</formula>
    </cfRule>
  </conditionalFormatting>
  <conditionalFormatting sqref="BB5:BF5">
    <cfRule type="cellIs" dxfId="2682" priority="176" operator="greaterThanOrEqual">
      <formula>9</formula>
    </cfRule>
    <cfRule type="cellIs" dxfId="2681" priority="177" operator="between">
      <formula>7</formula>
      <formula>9</formula>
    </cfRule>
    <cfRule type="cellIs" dxfId="2680" priority="178" operator="lessThan">
      <formula>7</formula>
    </cfRule>
  </conditionalFormatting>
  <conditionalFormatting sqref="BC5">
    <cfRule type="colorScale" priority="175">
      <colorScale>
        <cfvo type="num" val="0"/>
        <cfvo type="percentile" val="8"/>
        <cfvo type="num" val="15"/>
        <color theme="9" tint="0.39997558519241921"/>
        <color rgb="FFFFEB84"/>
        <color rgb="FFFFCCCC"/>
      </colorScale>
    </cfRule>
  </conditionalFormatting>
  <conditionalFormatting sqref="BD5">
    <cfRule type="colorScale" priority="174">
      <colorScale>
        <cfvo type="num" val="0"/>
        <cfvo type="percentile" val="8"/>
        <cfvo type="num" val="15"/>
        <color theme="9" tint="0.39997558519241921"/>
        <color rgb="FFFFEB84"/>
        <color rgb="FFFFCCCC"/>
      </colorScale>
    </cfRule>
  </conditionalFormatting>
  <conditionalFormatting sqref="BE5">
    <cfRule type="colorScale" priority="173">
      <colorScale>
        <cfvo type="num" val="0"/>
        <cfvo type="percentile" val="8"/>
        <cfvo type="num" val="15"/>
        <color theme="9" tint="0.39997558519241921"/>
        <color rgb="FFFFEB84"/>
        <color rgb="FFFFCCCC"/>
      </colorScale>
    </cfRule>
  </conditionalFormatting>
  <conditionalFormatting sqref="BF5">
    <cfRule type="colorScale" priority="172">
      <colorScale>
        <cfvo type="num" val="0"/>
        <cfvo type="percentile" val="8"/>
        <cfvo type="num" val="15"/>
        <color theme="9" tint="0.39997558519241921"/>
        <color rgb="FFFFEB84"/>
        <color rgb="FFFFCCCC"/>
      </colorScale>
    </cfRule>
  </conditionalFormatting>
  <conditionalFormatting sqref="AF5">
    <cfRule type="cellIs" dxfId="2679" priority="170" operator="equal">
      <formula>0</formula>
    </cfRule>
    <cfRule type="colorScale" priority="171">
      <colorScale>
        <cfvo type="num" val="1"/>
        <cfvo type="num" val="3"/>
        <cfvo type="num" val="5"/>
        <color theme="9" tint="0.39997558519241921"/>
        <color rgb="FFFFEB84"/>
        <color rgb="FFFFCCCC"/>
      </colorScale>
    </cfRule>
  </conditionalFormatting>
  <conditionalFormatting sqref="AF46">
    <cfRule type="cellIs" dxfId="2678" priority="110" operator="equal">
      <formula>0</formula>
    </cfRule>
  </conditionalFormatting>
  <conditionalFormatting sqref="BB47:BF47">
    <cfRule type="cellIs" dxfId="2677" priority="156" operator="greaterThanOrEqual">
      <formula>9</formula>
    </cfRule>
    <cfRule type="cellIs" dxfId="2676" priority="157" operator="between">
      <formula>7</formula>
      <formula>9</formula>
    </cfRule>
    <cfRule type="cellIs" dxfId="2675" priority="158" operator="lessThan">
      <formula>7</formula>
    </cfRule>
  </conditionalFormatting>
  <conditionalFormatting sqref="F47">
    <cfRule type="cellIs" dxfId="2674" priority="164" operator="greaterThanOrEqual">
      <formula>2</formula>
    </cfRule>
    <cfRule type="cellIs" dxfId="2673" priority="165" operator="equal">
      <formula>1</formula>
    </cfRule>
    <cfRule type="cellIs" dxfId="2672" priority="169" operator="equal">
      <formula>0</formula>
    </cfRule>
  </conditionalFormatting>
  <conditionalFormatting sqref="G47">
    <cfRule type="cellIs" dxfId="2671" priority="161" operator="greaterThan">
      <formula>20</formula>
    </cfRule>
    <cfRule type="cellIs" dxfId="2670" priority="162" operator="between">
      <formula>16</formula>
      <formula>20</formula>
    </cfRule>
    <cfRule type="cellIs" dxfId="2669" priority="163" operator="between">
      <formula>5</formula>
      <formula>15</formula>
    </cfRule>
    <cfRule type="cellIs" dxfId="2668" priority="168" operator="lessThan">
      <formula>5</formula>
    </cfRule>
  </conditionalFormatting>
  <conditionalFormatting sqref="AU47">
    <cfRule type="colorScale" priority="167">
      <colorScale>
        <cfvo type="num" val="0"/>
        <cfvo type="num" val="65"/>
        <cfvo type="num" val="100"/>
        <color rgb="FFFFCCCC"/>
        <color rgb="FFFFEB84"/>
        <color theme="9" tint="0.39997558519241921"/>
      </colorScale>
    </cfRule>
  </conditionalFormatting>
  <conditionalFormatting sqref="AV47:AX47">
    <cfRule type="colorScale" priority="166">
      <colorScale>
        <cfvo type="num" val="0"/>
        <cfvo type="num" val="8"/>
        <cfvo type="num" val="15"/>
        <color theme="9" tint="0.39997558519241921"/>
        <color rgb="FFFFEB84"/>
        <color rgb="FFFFCCCC"/>
      </colorScale>
    </cfRule>
  </conditionalFormatting>
  <conditionalFormatting sqref="BG47">
    <cfRule type="cellIs" dxfId="2667" priority="159" operator="greaterThanOrEqual">
      <formula>208</formula>
    </cfRule>
    <cfRule type="cellIs" dxfId="2666" priority="160" operator="lessThan">
      <formula>208</formula>
    </cfRule>
  </conditionalFormatting>
  <conditionalFormatting sqref="AF47">
    <cfRule type="cellIs" dxfId="2665" priority="155" operator="equal">
      <formula>0</formula>
    </cfRule>
  </conditionalFormatting>
  <conditionalFormatting sqref="F43">
    <cfRule type="cellIs" dxfId="2664" priority="149" operator="greaterThanOrEqual">
      <formula>2</formula>
    </cfRule>
    <cfRule type="cellIs" dxfId="2663" priority="150" operator="equal">
      <formula>1</formula>
    </cfRule>
    <cfRule type="cellIs" dxfId="2662" priority="154" operator="equal">
      <formula>0</formula>
    </cfRule>
  </conditionalFormatting>
  <conditionalFormatting sqref="G43">
    <cfRule type="cellIs" dxfId="2661" priority="146" operator="greaterThan">
      <formula>20</formula>
    </cfRule>
    <cfRule type="cellIs" dxfId="2660" priority="147" operator="between">
      <formula>16</formula>
      <formula>20</formula>
    </cfRule>
    <cfRule type="cellIs" dxfId="2659" priority="148" operator="between">
      <formula>5</formula>
      <formula>15</formula>
    </cfRule>
    <cfRule type="cellIs" dxfId="2658" priority="153" operator="lessThan">
      <formula>5</formula>
    </cfRule>
  </conditionalFormatting>
  <conditionalFormatting sqref="AU43">
    <cfRule type="colorScale" priority="152">
      <colorScale>
        <cfvo type="num" val="0"/>
        <cfvo type="num" val="65"/>
        <cfvo type="num" val="100"/>
        <color rgb="FFFFCCCC"/>
        <color rgb="FFFFEB84"/>
        <color theme="9" tint="0.39997558519241921"/>
      </colorScale>
    </cfRule>
  </conditionalFormatting>
  <conditionalFormatting sqref="AV43:AX43">
    <cfRule type="colorScale" priority="151">
      <colorScale>
        <cfvo type="num" val="0"/>
        <cfvo type="num" val="8"/>
        <cfvo type="num" val="15"/>
        <color theme="9" tint="0.39997558519241921"/>
        <color rgb="FFFFEB84"/>
        <color rgb="FFFFCCCC"/>
      </colorScale>
    </cfRule>
  </conditionalFormatting>
  <conditionalFormatting sqref="BG43">
    <cfRule type="cellIs" dxfId="2657" priority="144" operator="greaterThanOrEqual">
      <formula>208</formula>
    </cfRule>
    <cfRule type="cellIs" dxfId="2656" priority="145" operator="lessThan">
      <formula>208</formula>
    </cfRule>
  </conditionalFormatting>
  <conditionalFormatting sqref="BB43:BF43">
    <cfRule type="cellIs" dxfId="2655" priority="141" operator="greaterThanOrEqual">
      <formula>9</formula>
    </cfRule>
    <cfRule type="cellIs" dxfId="2654" priority="142" operator="between">
      <formula>7</formula>
      <formula>9</formula>
    </cfRule>
    <cfRule type="cellIs" dxfId="2653" priority="143" operator="lessThan">
      <formula>7</formula>
    </cfRule>
  </conditionalFormatting>
  <conditionalFormatting sqref="AF43">
    <cfRule type="cellIs" dxfId="2652" priority="140" operator="equal">
      <formula>0</formula>
    </cfRule>
  </conditionalFormatting>
  <conditionalFormatting sqref="F44">
    <cfRule type="cellIs" dxfId="2651" priority="134" operator="greaterThanOrEqual">
      <formula>2</formula>
    </cfRule>
    <cfRule type="cellIs" dxfId="2650" priority="135" operator="equal">
      <formula>1</formula>
    </cfRule>
    <cfRule type="cellIs" dxfId="2649" priority="139" operator="equal">
      <formula>0</formula>
    </cfRule>
  </conditionalFormatting>
  <conditionalFormatting sqref="G44">
    <cfRule type="cellIs" dxfId="2648" priority="131" operator="greaterThan">
      <formula>20</formula>
    </cfRule>
    <cfRule type="cellIs" dxfId="2647" priority="132" operator="between">
      <formula>16</formula>
      <formula>20</formula>
    </cfRule>
    <cfRule type="cellIs" dxfId="2646" priority="133" operator="between">
      <formula>5</formula>
      <formula>15</formula>
    </cfRule>
    <cfRule type="cellIs" dxfId="2645" priority="138" operator="lessThan">
      <formula>5</formula>
    </cfRule>
  </conditionalFormatting>
  <conditionalFormatting sqref="AU44">
    <cfRule type="colorScale" priority="137">
      <colorScale>
        <cfvo type="num" val="0"/>
        <cfvo type="num" val="65"/>
        <cfvo type="num" val="100"/>
        <color rgb="FFFFCCCC"/>
        <color rgb="FFFFEB84"/>
        <color theme="9" tint="0.39997558519241921"/>
      </colorScale>
    </cfRule>
  </conditionalFormatting>
  <conditionalFormatting sqref="AV44:AX44">
    <cfRule type="colorScale" priority="136">
      <colorScale>
        <cfvo type="num" val="0"/>
        <cfvo type="num" val="8"/>
        <cfvo type="num" val="15"/>
        <color theme="9" tint="0.39997558519241921"/>
        <color rgb="FFFFEB84"/>
        <color rgb="FFFFCCCC"/>
      </colorScale>
    </cfRule>
  </conditionalFormatting>
  <conditionalFormatting sqref="BG44">
    <cfRule type="cellIs" dxfId="2644" priority="129" operator="greaterThanOrEqual">
      <formula>208</formula>
    </cfRule>
    <cfRule type="cellIs" dxfId="2643" priority="130" operator="lessThan">
      <formula>208</formula>
    </cfRule>
  </conditionalFormatting>
  <conditionalFormatting sqref="BB44:BF44">
    <cfRule type="cellIs" dxfId="2642" priority="126" operator="greaterThanOrEqual">
      <formula>9</formula>
    </cfRule>
    <cfRule type="cellIs" dxfId="2641" priority="127" operator="between">
      <formula>7</formula>
      <formula>9</formula>
    </cfRule>
    <cfRule type="cellIs" dxfId="2640" priority="128" operator="lessThan">
      <formula>7</formula>
    </cfRule>
  </conditionalFormatting>
  <conditionalFormatting sqref="AF44">
    <cfRule type="cellIs" dxfId="2639" priority="125" operator="equal">
      <formula>0</formula>
    </cfRule>
  </conditionalFormatting>
  <conditionalFormatting sqref="F46">
    <cfRule type="cellIs" dxfId="2638" priority="119" operator="greaterThanOrEqual">
      <formula>2</formula>
    </cfRule>
    <cfRule type="cellIs" dxfId="2637" priority="120" operator="equal">
      <formula>1</formula>
    </cfRule>
    <cfRule type="cellIs" dxfId="2636" priority="124" operator="equal">
      <formula>0</formula>
    </cfRule>
  </conditionalFormatting>
  <conditionalFormatting sqref="G46">
    <cfRule type="cellIs" dxfId="2635" priority="116" operator="greaterThan">
      <formula>20</formula>
    </cfRule>
    <cfRule type="cellIs" dxfId="2634" priority="117" operator="between">
      <formula>16</formula>
      <formula>20</formula>
    </cfRule>
    <cfRule type="cellIs" dxfId="2633" priority="118" operator="between">
      <formula>5</formula>
      <formula>15</formula>
    </cfRule>
    <cfRule type="cellIs" dxfId="2632" priority="123" operator="lessThan">
      <formula>5</formula>
    </cfRule>
  </conditionalFormatting>
  <conditionalFormatting sqref="AU46">
    <cfRule type="colorScale" priority="122">
      <colorScale>
        <cfvo type="num" val="0"/>
        <cfvo type="num" val="65"/>
        <cfvo type="num" val="100"/>
        <color rgb="FFFFCCCC"/>
        <color rgb="FFFFEB84"/>
        <color theme="9" tint="0.39997558519241921"/>
      </colorScale>
    </cfRule>
  </conditionalFormatting>
  <conditionalFormatting sqref="AV46:AX46">
    <cfRule type="colorScale" priority="121">
      <colorScale>
        <cfvo type="num" val="0"/>
        <cfvo type="num" val="8"/>
        <cfvo type="num" val="15"/>
        <color theme="9" tint="0.39997558519241921"/>
        <color rgb="FFFFEB84"/>
        <color rgb="FFFFCCCC"/>
      </colorScale>
    </cfRule>
  </conditionalFormatting>
  <conditionalFormatting sqref="BG46">
    <cfRule type="cellIs" dxfId="2631" priority="114" operator="greaterThanOrEqual">
      <formula>208</formula>
    </cfRule>
    <cfRule type="cellIs" dxfId="2630" priority="115" operator="lessThan">
      <formula>208</formula>
    </cfRule>
  </conditionalFormatting>
  <conditionalFormatting sqref="BB46:BF46">
    <cfRule type="cellIs" dxfId="2629" priority="111" operator="greaterThanOrEqual">
      <formula>9</formula>
    </cfRule>
    <cfRule type="cellIs" dxfId="2628" priority="112" operator="between">
      <formula>7</formula>
      <formula>9</formula>
    </cfRule>
    <cfRule type="cellIs" dxfId="2627" priority="113" operator="lessThan">
      <formula>7</formula>
    </cfRule>
  </conditionalFormatting>
  <conditionalFormatting sqref="F42">
    <cfRule type="cellIs" dxfId="2626" priority="104" operator="greaterThanOrEqual">
      <formula>2</formula>
    </cfRule>
    <cfRule type="cellIs" dxfId="2625" priority="105" operator="equal">
      <formula>1</formula>
    </cfRule>
    <cfRule type="cellIs" dxfId="2624" priority="109" operator="equal">
      <formula>0</formula>
    </cfRule>
  </conditionalFormatting>
  <conditionalFormatting sqref="G42">
    <cfRule type="cellIs" dxfId="2623" priority="101" operator="greaterThan">
      <formula>20</formula>
    </cfRule>
    <cfRule type="cellIs" dxfId="2622" priority="102" operator="between">
      <formula>16</formula>
      <formula>20</formula>
    </cfRule>
    <cfRule type="cellIs" dxfId="2621" priority="103" operator="between">
      <formula>5</formula>
      <formula>15</formula>
    </cfRule>
    <cfRule type="cellIs" dxfId="2620" priority="108" operator="lessThan">
      <formula>5</formula>
    </cfRule>
  </conditionalFormatting>
  <conditionalFormatting sqref="AU42">
    <cfRule type="colorScale" priority="107">
      <colorScale>
        <cfvo type="num" val="0"/>
        <cfvo type="num" val="65"/>
        <cfvo type="num" val="100"/>
        <color rgb="FFFFCCCC"/>
        <color rgb="FFFFEB84"/>
        <color theme="9" tint="0.39997558519241921"/>
      </colorScale>
    </cfRule>
  </conditionalFormatting>
  <conditionalFormatting sqref="AV42:AX42">
    <cfRule type="colorScale" priority="106">
      <colorScale>
        <cfvo type="num" val="0"/>
        <cfvo type="num" val="8"/>
        <cfvo type="num" val="15"/>
        <color theme="9" tint="0.39997558519241921"/>
        <color rgb="FFFFEB84"/>
        <color rgb="FFFFCCCC"/>
      </colorScale>
    </cfRule>
  </conditionalFormatting>
  <conditionalFormatting sqref="BG42">
    <cfRule type="cellIs" dxfId="2619" priority="99" operator="greaterThanOrEqual">
      <formula>208</formula>
    </cfRule>
    <cfRule type="cellIs" dxfId="2618" priority="100" operator="lessThan">
      <formula>208</formula>
    </cfRule>
  </conditionalFormatting>
  <conditionalFormatting sqref="BB42:BF42">
    <cfRule type="cellIs" dxfId="2617" priority="96" operator="greaterThanOrEqual">
      <formula>9</formula>
    </cfRule>
    <cfRule type="cellIs" dxfId="2616" priority="97" operator="between">
      <formula>7</formula>
      <formula>9</formula>
    </cfRule>
    <cfRule type="cellIs" dxfId="2615" priority="98" operator="lessThan">
      <formula>7</formula>
    </cfRule>
  </conditionalFormatting>
  <conditionalFormatting sqref="AF42">
    <cfRule type="cellIs" dxfId="2614" priority="95" operator="equal">
      <formula>0</formula>
    </cfRule>
  </conditionalFormatting>
  <conditionalFormatting sqref="AF45">
    <cfRule type="cellIs" dxfId="2613" priority="80" operator="equal">
      <formula>0</formula>
    </cfRule>
  </conditionalFormatting>
  <conditionalFormatting sqref="F45">
    <cfRule type="cellIs" dxfId="2612" priority="89" operator="greaterThanOrEqual">
      <formula>2</formula>
    </cfRule>
    <cfRule type="cellIs" dxfId="2611" priority="90" operator="equal">
      <formula>1</formula>
    </cfRule>
    <cfRule type="cellIs" dxfId="2610" priority="94" operator="equal">
      <formula>0</formula>
    </cfRule>
  </conditionalFormatting>
  <conditionalFormatting sqref="G45">
    <cfRule type="cellIs" dxfId="2609" priority="86" operator="greaterThan">
      <formula>20</formula>
    </cfRule>
    <cfRule type="cellIs" dxfId="2608" priority="87" operator="between">
      <formula>16</formula>
      <formula>20</formula>
    </cfRule>
    <cfRule type="cellIs" dxfId="2607" priority="88" operator="between">
      <formula>5</formula>
      <formula>15</formula>
    </cfRule>
    <cfRule type="cellIs" dxfId="2606" priority="93" operator="lessThan">
      <formula>5</formula>
    </cfRule>
  </conditionalFormatting>
  <conditionalFormatting sqref="AU45">
    <cfRule type="colorScale" priority="92">
      <colorScale>
        <cfvo type="num" val="0"/>
        <cfvo type="num" val="65"/>
        <cfvo type="num" val="100"/>
        <color rgb="FFFFCCCC"/>
        <color rgb="FFFFEB84"/>
        <color theme="9" tint="0.39997558519241921"/>
      </colorScale>
    </cfRule>
  </conditionalFormatting>
  <conditionalFormatting sqref="AV45:AX45">
    <cfRule type="colorScale" priority="91">
      <colorScale>
        <cfvo type="num" val="0"/>
        <cfvo type="num" val="8"/>
        <cfvo type="num" val="15"/>
        <color theme="9" tint="0.39997558519241921"/>
        <color rgb="FFFFEB84"/>
        <color rgb="FFFFCCCC"/>
      </colorScale>
    </cfRule>
  </conditionalFormatting>
  <conditionalFormatting sqref="BG45">
    <cfRule type="cellIs" dxfId="2605" priority="84" operator="greaterThanOrEqual">
      <formula>208</formula>
    </cfRule>
    <cfRule type="cellIs" dxfId="2604" priority="85" operator="lessThan">
      <formula>208</formula>
    </cfRule>
  </conditionalFormatting>
  <conditionalFormatting sqref="BB45:BF45">
    <cfRule type="cellIs" dxfId="2603" priority="81" operator="greaterThanOrEqual">
      <formula>9</formula>
    </cfRule>
    <cfRule type="cellIs" dxfId="2602" priority="82" operator="between">
      <formula>7</formula>
      <formula>9</formula>
    </cfRule>
    <cfRule type="cellIs" dxfId="2601" priority="83" operator="lessThan">
      <formula>7</formula>
    </cfRule>
  </conditionalFormatting>
  <conditionalFormatting sqref="F60">
    <cfRule type="cellIs" dxfId="2600" priority="74" operator="greaterThanOrEqual">
      <formula>2</formula>
    </cfRule>
    <cfRule type="cellIs" dxfId="2599" priority="75" operator="equal">
      <formula>1</formula>
    </cfRule>
    <cfRule type="cellIs" dxfId="2598" priority="79" operator="equal">
      <formula>0</formula>
    </cfRule>
  </conditionalFormatting>
  <conditionalFormatting sqref="G60">
    <cfRule type="cellIs" dxfId="2597" priority="71" operator="greaterThan">
      <formula>20</formula>
    </cfRule>
    <cfRule type="cellIs" dxfId="2596" priority="72" operator="between">
      <formula>16</formula>
      <formula>20</formula>
    </cfRule>
    <cfRule type="cellIs" dxfId="2595" priority="73" operator="between">
      <formula>5</formula>
      <formula>15</formula>
    </cfRule>
    <cfRule type="cellIs" dxfId="2594" priority="78" operator="lessThan">
      <formula>5</formula>
    </cfRule>
  </conditionalFormatting>
  <conditionalFormatting sqref="AU60">
    <cfRule type="colorScale" priority="77">
      <colorScale>
        <cfvo type="num" val="0"/>
        <cfvo type="num" val="65"/>
        <cfvo type="num" val="100"/>
        <color rgb="FFFFCCCC"/>
        <color rgb="FFFFEB84"/>
        <color theme="9" tint="0.39997558519241921"/>
      </colorScale>
    </cfRule>
  </conditionalFormatting>
  <conditionalFormatting sqref="AV60:AX60">
    <cfRule type="colorScale" priority="76">
      <colorScale>
        <cfvo type="num" val="0"/>
        <cfvo type="num" val="8"/>
        <cfvo type="num" val="15"/>
        <color theme="9" tint="0.39997558519241921"/>
        <color rgb="FFFFEB84"/>
        <color rgb="FFFFCCCC"/>
      </colorScale>
    </cfRule>
  </conditionalFormatting>
  <conditionalFormatting sqref="BG60">
    <cfRule type="cellIs" dxfId="2593" priority="69" operator="greaterThanOrEqual">
      <formula>208</formula>
    </cfRule>
    <cfRule type="cellIs" dxfId="2592" priority="70" operator="lessThan">
      <formula>208</formula>
    </cfRule>
  </conditionalFormatting>
  <conditionalFormatting sqref="BB60:BF60">
    <cfRule type="cellIs" dxfId="2591" priority="66" operator="greaterThanOrEqual">
      <formula>9</formula>
    </cfRule>
    <cfRule type="cellIs" dxfId="2590" priority="67" operator="between">
      <formula>7</formula>
      <formula>9</formula>
    </cfRule>
    <cfRule type="cellIs" dxfId="2589" priority="68" operator="lessThan">
      <formula>7</formula>
    </cfRule>
  </conditionalFormatting>
  <conditionalFormatting sqref="AG60:AI60 W60:Y60 T60:U60 AA60:AD60 AK60:AT60">
    <cfRule type="cellIs" dxfId="2588" priority="65" operator="equal">
      <formula>0</formula>
    </cfRule>
  </conditionalFormatting>
  <conditionalFormatting sqref="AG60:AI60 W60:Y60 T60:U60 AA60:AD60 AK60:AT60">
    <cfRule type="cellIs" dxfId="2587" priority="64" operator="equal">
      <formula>1</formula>
    </cfRule>
  </conditionalFormatting>
  <conditionalFormatting sqref="AF60">
    <cfRule type="cellIs" dxfId="2586" priority="63" operator="equal">
      <formula>0</formula>
    </cfRule>
  </conditionalFormatting>
  <conditionalFormatting sqref="D4:E69">
    <cfRule type="cellIs" dxfId="2585" priority="62" operator="equal">
      <formula>0</formula>
    </cfRule>
  </conditionalFormatting>
  <conditionalFormatting sqref="D4:E69">
    <cfRule type="cellIs" dxfId="2584" priority="61" operator="equal">
      <formula>1</formula>
    </cfRule>
  </conditionalFormatting>
  <conditionalFormatting sqref="P4">
    <cfRule type="cellIs" dxfId="2583" priority="59" operator="equal">
      <formula>1</formula>
    </cfRule>
    <cfRule type="cellIs" dxfId="2582" priority="60" operator="notEqual">
      <formula>1</formula>
    </cfRule>
  </conditionalFormatting>
  <conditionalFormatting sqref="P5:P70">
    <cfRule type="cellIs" dxfId="2581" priority="57" operator="equal">
      <formula>1</formula>
    </cfRule>
    <cfRule type="cellIs" dxfId="2580" priority="58" operator="notEqual">
      <formula>1</formula>
    </cfRule>
  </conditionalFormatting>
  <conditionalFormatting sqref="AE70">
    <cfRule type="cellIs" dxfId="2579" priority="55" operator="equal">
      <formula>1</formula>
    </cfRule>
    <cfRule type="cellIs" dxfId="2578" priority="56" operator="notEqual">
      <formula>1</formula>
    </cfRule>
  </conditionalFormatting>
  <conditionalFormatting sqref="AE4:AE69">
    <cfRule type="cellIs" dxfId="2577" priority="53" operator="equal">
      <formula>1</formula>
    </cfRule>
    <cfRule type="cellIs" dxfId="2576" priority="54" operator="notEqual">
      <formula>1</formula>
    </cfRule>
  </conditionalFormatting>
  <conditionalFormatting sqref="AG4:AT4 AG5:AI54 AK5:AT54">
    <cfRule type="cellIs" dxfId="2575" priority="52" operator="equal">
      <formula>0</formula>
    </cfRule>
  </conditionalFormatting>
  <conditionalFormatting sqref="AG4:AT4 AG5:AI54 AK5:AT54">
    <cfRule type="cellIs" dxfId="2574" priority="51" operator="equal">
      <formula>1</formula>
    </cfRule>
  </conditionalFormatting>
  <conditionalFormatting sqref="W4:Y54 Q4:U4 AA4:AD54 T5:U54">
    <cfRule type="cellIs" dxfId="2573" priority="50" operator="equal">
      <formula>0</formula>
    </cfRule>
  </conditionalFormatting>
  <conditionalFormatting sqref="W4:Y54 Q4:U4 AA4:AD54 T5:U54">
    <cfRule type="cellIs" dxfId="2572" priority="49" operator="equal">
      <formula>1</formula>
    </cfRule>
  </conditionalFormatting>
  <conditionalFormatting sqref="V4">
    <cfRule type="cellIs" dxfId="2571" priority="48" operator="equal">
      <formula>0</formula>
    </cfRule>
  </conditionalFormatting>
  <conditionalFormatting sqref="V4">
    <cfRule type="cellIs" dxfId="2570" priority="47" operator="equal">
      <formula>1</formula>
    </cfRule>
  </conditionalFormatting>
  <conditionalFormatting sqref="V5:V70">
    <cfRule type="cellIs" dxfId="2569" priority="46" operator="equal">
      <formula>0</formula>
    </cfRule>
  </conditionalFormatting>
  <conditionalFormatting sqref="V5:V70">
    <cfRule type="cellIs" dxfId="2568" priority="45" operator="equal">
      <formula>1</formula>
    </cfRule>
  </conditionalFormatting>
  <conditionalFormatting sqref="BA4">
    <cfRule type="cellIs" dxfId="2567" priority="44" operator="equal">
      <formula>0</formula>
    </cfRule>
  </conditionalFormatting>
  <conditionalFormatting sqref="BA4">
    <cfRule type="cellIs" dxfId="2566" priority="43" operator="equal">
      <formula>1</formula>
    </cfRule>
  </conditionalFormatting>
  <conditionalFormatting sqref="BA5:BA70">
    <cfRule type="cellIs" dxfId="2565" priority="42" operator="equal">
      <formula>0</formula>
    </cfRule>
  </conditionalFormatting>
  <conditionalFormatting sqref="BA5:BA70">
    <cfRule type="cellIs" dxfId="2564" priority="41" operator="equal">
      <formula>1</formula>
    </cfRule>
  </conditionalFormatting>
  <conditionalFormatting sqref="Z45:Z66 Z4:Z40">
    <cfRule type="cellIs" dxfId="2563" priority="40" operator="equal">
      <formula>0</formula>
    </cfRule>
  </conditionalFormatting>
  <conditionalFormatting sqref="Z45:Z66 Z4:Z40">
    <cfRule type="cellIs" dxfId="2562" priority="39" operator="equal">
      <formula>1</formula>
    </cfRule>
  </conditionalFormatting>
  <conditionalFormatting sqref="Z7:Z8">
    <cfRule type="cellIs" dxfId="2561" priority="38" operator="equal">
      <formula>0</formula>
    </cfRule>
  </conditionalFormatting>
  <conditionalFormatting sqref="Z7:Z8">
    <cfRule type="cellIs" dxfId="2560" priority="37" operator="equal">
      <formula>1</formula>
    </cfRule>
  </conditionalFormatting>
  <conditionalFormatting sqref="Z4:Z6">
    <cfRule type="cellIs" dxfId="2559" priority="36" operator="equal">
      <formula>0</formula>
    </cfRule>
  </conditionalFormatting>
  <conditionalFormatting sqref="Z4:Z6">
    <cfRule type="cellIs" dxfId="2558" priority="35" operator="equal">
      <formula>1</formula>
    </cfRule>
  </conditionalFormatting>
  <conditionalFormatting sqref="Z9:Z18">
    <cfRule type="cellIs" dxfId="2557" priority="34" operator="equal">
      <formula>0</formula>
    </cfRule>
  </conditionalFormatting>
  <conditionalFormatting sqref="Z9:Z18">
    <cfRule type="cellIs" dxfId="2556" priority="33" operator="equal">
      <formula>1</formula>
    </cfRule>
  </conditionalFormatting>
  <conditionalFormatting sqref="Z19:Z21">
    <cfRule type="cellIs" dxfId="2555" priority="32" operator="equal">
      <formula>0</formula>
    </cfRule>
  </conditionalFormatting>
  <conditionalFormatting sqref="Z19:Z21">
    <cfRule type="cellIs" dxfId="2554" priority="31" operator="equal">
      <formula>1</formula>
    </cfRule>
  </conditionalFormatting>
  <conditionalFormatting sqref="Z44:Z45">
    <cfRule type="cellIs" dxfId="2553" priority="30" operator="equal">
      <formula>0</formula>
    </cfRule>
  </conditionalFormatting>
  <conditionalFormatting sqref="Z44:Z45">
    <cfRule type="cellIs" dxfId="2552" priority="29" operator="equal">
      <formula>1</formula>
    </cfRule>
  </conditionalFormatting>
  <conditionalFormatting sqref="Z41">
    <cfRule type="cellIs" dxfId="2551" priority="28" operator="equal">
      <formula>0</formula>
    </cfRule>
  </conditionalFormatting>
  <conditionalFormatting sqref="Z41">
    <cfRule type="cellIs" dxfId="2550" priority="27" operator="equal">
      <formula>1</formula>
    </cfRule>
  </conditionalFormatting>
  <conditionalFormatting sqref="Z42">
    <cfRule type="cellIs" dxfId="2549" priority="26" operator="equal">
      <formula>0</formula>
    </cfRule>
  </conditionalFormatting>
  <conditionalFormatting sqref="Z42">
    <cfRule type="cellIs" dxfId="2548" priority="25" operator="equal">
      <formula>1</formula>
    </cfRule>
  </conditionalFormatting>
  <conditionalFormatting sqref="Z43">
    <cfRule type="cellIs" dxfId="2547" priority="24" operator="equal">
      <formula>0</formula>
    </cfRule>
  </conditionalFormatting>
  <conditionalFormatting sqref="Z43">
    <cfRule type="cellIs" dxfId="2546" priority="23" operator="equal">
      <formula>1</formula>
    </cfRule>
  </conditionalFormatting>
  <conditionalFormatting sqref="Z7">
    <cfRule type="cellIs" dxfId="2545" priority="22" operator="equal">
      <formula>0</formula>
    </cfRule>
  </conditionalFormatting>
  <conditionalFormatting sqref="Z7">
    <cfRule type="cellIs" dxfId="2544" priority="21" operator="equal">
      <formula>1</formula>
    </cfRule>
  </conditionalFormatting>
  <conditionalFormatting sqref="Z8">
    <cfRule type="cellIs" dxfId="2543" priority="20" operator="equal">
      <formula>0</formula>
    </cfRule>
  </conditionalFormatting>
  <conditionalFormatting sqref="Z8">
    <cfRule type="cellIs" dxfId="2542" priority="19" operator="equal">
      <formula>1</formula>
    </cfRule>
  </conditionalFormatting>
  <conditionalFormatting sqref="AJ5:AJ70">
    <cfRule type="cellIs" dxfId="2541" priority="18" operator="equal">
      <formula>0</formula>
    </cfRule>
  </conditionalFormatting>
  <conditionalFormatting sqref="AJ5:AJ70">
    <cfRule type="cellIs" dxfId="2540" priority="17" operator="equal">
      <formula>1</formula>
    </cfRule>
  </conditionalFormatting>
  <conditionalFormatting sqref="AZ4">
    <cfRule type="cellIs" dxfId="2539" priority="16" operator="equal">
      <formula>0</formula>
    </cfRule>
  </conditionalFormatting>
  <conditionalFormatting sqref="AZ4">
    <cfRule type="cellIs" dxfId="2538" priority="15" operator="equal">
      <formula>1</formula>
    </cfRule>
  </conditionalFormatting>
  <conditionalFormatting sqref="AZ5:AZ70">
    <cfRule type="cellIs" dxfId="2537" priority="14" operator="equal">
      <formula>0</formula>
    </cfRule>
  </conditionalFormatting>
  <conditionalFormatting sqref="AZ5:AZ70">
    <cfRule type="cellIs" dxfId="2536" priority="13" operator="equal">
      <formula>1</formula>
    </cfRule>
  </conditionalFormatting>
  <conditionalFormatting sqref="AY4">
    <cfRule type="cellIs" dxfId="2535" priority="12" operator="equal">
      <formula>0</formula>
    </cfRule>
  </conditionalFormatting>
  <conditionalFormatting sqref="AY4">
    <cfRule type="cellIs" dxfId="2534" priority="11" operator="equal">
      <formula>1</formula>
    </cfRule>
  </conditionalFormatting>
  <conditionalFormatting sqref="AY5:AY66">
    <cfRule type="cellIs" dxfId="2533" priority="10" operator="equal">
      <formula>0</formula>
    </cfRule>
  </conditionalFormatting>
  <conditionalFormatting sqref="AY5:AY66">
    <cfRule type="cellIs" dxfId="2532" priority="9" operator="equal">
      <formula>1</formula>
    </cfRule>
  </conditionalFormatting>
  <conditionalFormatting sqref="O4">
    <cfRule type="cellIs" dxfId="2531" priority="8" operator="equal">
      <formula>0</formula>
    </cfRule>
  </conditionalFormatting>
  <conditionalFormatting sqref="O4">
    <cfRule type="cellIs" dxfId="2530" priority="7" operator="equal">
      <formula>1</formula>
    </cfRule>
  </conditionalFormatting>
  <conditionalFormatting sqref="N5:N70">
    <cfRule type="cellIs" dxfId="2529" priority="5" operator="equal">
      <formula>1</formula>
    </cfRule>
    <cfRule type="cellIs" dxfId="2528" priority="6" operator="notEqual">
      <formula>1</formula>
    </cfRule>
  </conditionalFormatting>
  <conditionalFormatting sqref="O5:O70">
    <cfRule type="cellIs" dxfId="2527" priority="4" operator="equal">
      <formula>0</formula>
    </cfRule>
  </conditionalFormatting>
  <conditionalFormatting sqref="O5:O70">
    <cfRule type="cellIs" dxfId="2526" priority="3" operator="equal">
      <formula>1</formula>
    </cfRule>
  </conditionalFormatting>
  <conditionalFormatting sqref="Q5:S70">
    <cfRule type="cellIs" dxfId="2525" priority="2" operator="equal">
      <formula>0</formula>
    </cfRule>
  </conditionalFormatting>
  <conditionalFormatting sqref="Q5:S70">
    <cfRule type="cellIs" dxfId="2524" priority="1" operator="equal">
      <formula>1</formula>
    </cfRule>
  </conditionalFormatting>
  <dataValidations count="2">
    <dataValidation type="whole" allowBlank="1" showInputMessage="1" showErrorMessage="1" sqref="O4:O70 D4:E70 Y4:AD70 AY4:BA70 AG4:AT70 Q4:V70" xr:uid="{87B2FA02-D432-6343-9DC6-FA04A768F7D8}">
      <formula1>0</formula1>
      <formula2>1</formula2>
    </dataValidation>
    <dataValidation type="time" operator="greaterThanOrEqual" allowBlank="1" showInputMessage="1" showErrorMessage="1" sqref="BH2 BH4:BH70" xr:uid="{308EB361-1095-6F45-AFA2-3D1754107D6B}">
      <formula1>0</formula1>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CD39A-2E1D-A74E-8DF7-83BDCE39B159}">
  <sheetPr>
    <pageSetUpPr fitToPage="1"/>
  </sheetPr>
  <dimension ref="A1:BO82"/>
  <sheetViews>
    <sheetView topLeftCell="A75" zoomScale="120" zoomScaleNormal="120" workbookViewId="0">
      <pane xSplit="2" topLeftCell="S1" activePane="topRight" state="frozen"/>
      <selection activeCell="BB4" sqref="BB4"/>
      <selection pane="topRight" activeCell="B75" sqref="B1:B1048576"/>
    </sheetView>
  </sheetViews>
  <sheetFormatPr baseColWidth="10" defaultColWidth="9.1640625" defaultRowHeight="15" x14ac:dyDescent="0.2"/>
  <cols>
    <col min="1" max="1" width="5.5" style="54" customWidth="1"/>
    <col min="2" max="2" width="34.1640625" style="240" customWidth="1"/>
    <col min="3" max="3" width="18.1640625" style="3" bestFit="1" customWidth="1"/>
    <col min="4" max="4" width="3.6640625" style="54" bestFit="1" customWidth="1"/>
    <col min="5" max="5" width="4" style="54" customWidth="1"/>
    <col min="6" max="6" width="3.6640625" style="54" bestFit="1" customWidth="1"/>
    <col min="7" max="7" width="6.83203125" style="54" bestFit="1" customWidth="1"/>
    <col min="8" max="8" width="4.33203125" style="54" bestFit="1" customWidth="1"/>
    <col min="9" max="9" width="4.5" style="54" customWidth="1"/>
    <col min="10" max="10" width="5.1640625" style="54" bestFit="1" customWidth="1"/>
    <col min="11" max="11" width="3.6640625" style="54" customWidth="1"/>
    <col min="12" max="12" width="4.33203125" style="54" customWidth="1"/>
    <col min="13" max="13" width="4.5" style="54" customWidth="1"/>
    <col min="14" max="18" width="3.6640625" style="54" bestFit="1" customWidth="1"/>
    <col min="19" max="19" width="4.33203125" style="54" bestFit="1" customWidth="1"/>
    <col min="20" max="21" width="3.6640625" style="54" bestFit="1" customWidth="1"/>
    <col min="22" max="22" width="5.5" style="54" bestFit="1" customWidth="1"/>
    <col min="23" max="23" width="3.6640625" style="54" bestFit="1" customWidth="1"/>
    <col min="24" max="24" width="4.33203125" style="54" bestFit="1" customWidth="1"/>
    <col min="25" max="27" width="3.6640625" style="54" bestFit="1" customWidth="1"/>
    <col min="28" max="31" width="4.33203125" style="54" bestFit="1" customWidth="1"/>
    <col min="32" max="35" width="3.6640625" style="54" bestFit="1" customWidth="1"/>
    <col min="36" max="36" width="4.33203125" style="54" bestFit="1" customWidth="1"/>
    <col min="37" max="37" width="3.6640625" style="54" bestFit="1" customWidth="1"/>
    <col min="38" max="38" width="4.33203125" style="54" bestFit="1" customWidth="1"/>
    <col min="39" max="41" width="3.6640625" style="54" customWidth="1"/>
    <col min="42" max="43" width="4.33203125" style="54" bestFit="1" customWidth="1"/>
    <col min="44" max="53" width="3.6640625" style="54" customWidth="1"/>
    <col min="54" max="55" width="3.6640625" style="54" bestFit="1" customWidth="1"/>
    <col min="56" max="57" width="3.6640625" style="54" customWidth="1"/>
    <col min="58" max="58" width="3.6640625" style="54" bestFit="1" customWidth="1"/>
    <col min="59" max="59" width="6.33203125" style="54" customWidth="1"/>
    <col min="60" max="60" width="8.33203125" style="54" customWidth="1"/>
    <col min="61" max="61" width="7.1640625" style="54" bestFit="1" customWidth="1"/>
    <col min="62" max="65" width="3.6640625" style="54" customWidth="1"/>
    <col min="66" max="66" width="3.6640625" style="54" bestFit="1" customWidth="1"/>
    <col min="67" max="16384" width="9.1640625" style="54"/>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9" customFormat="1" x14ac:dyDescent="0.2">
      <c r="B2" s="13" t="s">
        <v>103</v>
      </c>
      <c r="C2" s="9">
        <f>COUNTA(A4:A82)</f>
        <v>79</v>
      </c>
      <c r="D2" s="9">
        <f>SUM(F4:F82)</f>
        <v>101</v>
      </c>
      <c r="E2" s="9">
        <f>SUM(G4:G82)</f>
        <v>1511</v>
      </c>
      <c r="F2" s="9">
        <f>IF(D2=0,0,E2/D2)</f>
        <v>14.96039603960396</v>
      </c>
      <c r="G2" s="9">
        <f>SUM(I4:I82)</f>
        <v>8869</v>
      </c>
      <c r="H2" s="9">
        <f>SUM(J4:J82)</f>
        <v>2491</v>
      </c>
      <c r="I2" s="9">
        <f>IF(E2=0,0,H2/E2)</f>
        <v>1.6485771012574455</v>
      </c>
      <c r="J2" s="9">
        <f>SUM(L4:L82)</f>
        <v>7514</v>
      </c>
      <c r="K2" s="9">
        <f>IF(E2=0,0,J2/E2)</f>
        <v>4.9728656518861678</v>
      </c>
      <c r="L2" s="9">
        <f>IF($C$2=0,0,COUNTIF(D4:D82,1)/$C$2*100)</f>
        <v>100</v>
      </c>
      <c r="M2" s="9">
        <f>IF($C$2=0,0,COUNTIF(E4:E82,1)/$C$2*100)</f>
        <v>100</v>
      </c>
      <c r="N2" s="16">
        <f>IF($C$2=0,0,SUM(N4:N82)/$C$2*100)</f>
        <v>53.164556962025308</v>
      </c>
      <c r="O2" s="9">
        <f t="shared" ref="O2:U2" si="0">IF($C$2=0,0,COUNTIF(O4:O82,1)/$C$2*100)</f>
        <v>97.468354430379748</v>
      </c>
      <c r="P2" s="9">
        <f t="shared" si="0"/>
        <v>75.949367088607602</v>
      </c>
      <c r="Q2" s="9">
        <f t="shared" si="0"/>
        <v>77.215189873417728</v>
      </c>
      <c r="R2" s="9">
        <f t="shared" si="0"/>
        <v>100</v>
      </c>
      <c r="S2" s="9">
        <f t="shared" si="0"/>
        <v>97.468354430379748</v>
      </c>
      <c r="T2" s="9">
        <f t="shared" si="0"/>
        <v>74.683544303797461</v>
      </c>
      <c r="U2" s="9">
        <f t="shared" si="0"/>
        <v>100</v>
      </c>
      <c r="V2" s="9">
        <f>IF(COUNTIF(U4:U82,0)=0,100,(COUNTIFS(V4:V82,1,U4:U82,0)/COUNTIF(U4:U82,0))*100)</f>
        <v>100</v>
      </c>
      <c r="W2" s="9">
        <f t="shared" ref="W2:AE2" si="1">IF($C$2=0,0,COUNTIF(W4:W82,1)/$C$2*100)</f>
        <v>65.822784810126578</v>
      </c>
      <c r="X2" s="9">
        <f t="shared" si="1"/>
        <v>100</v>
      </c>
      <c r="Y2" s="9">
        <f t="shared" si="1"/>
        <v>63.291139240506332</v>
      </c>
      <c r="Z2" s="9">
        <f t="shared" si="1"/>
        <v>100</v>
      </c>
      <c r="AA2" s="9">
        <f t="shared" si="1"/>
        <v>97.468354430379748</v>
      </c>
      <c r="AB2" s="9">
        <f t="shared" si="1"/>
        <v>100</v>
      </c>
      <c r="AC2" s="9">
        <f t="shared" si="1"/>
        <v>100</v>
      </c>
      <c r="AD2" s="9">
        <f t="shared" si="1"/>
        <v>93.670886075949369</v>
      </c>
      <c r="AE2" s="9">
        <f t="shared" si="1"/>
        <v>100</v>
      </c>
      <c r="AF2" s="9">
        <f>SUM(AF4:AF82)</f>
        <v>228</v>
      </c>
      <c r="AG2" s="9">
        <f t="shared" ref="AG2:AT2" si="2">IF($C$2=0,0,COUNTIF(AG4:AG82,1)/$C$2*100)</f>
        <v>92.405063291139243</v>
      </c>
      <c r="AH2" s="9">
        <f t="shared" si="2"/>
        <v>91.139240506329116</v>
      </c>
      <c r="AI2" s="9">
        <f t="shared" si="2"/>
        <v>69.620253164556971</v>
      </c>
      <c r="AJ2" s="9">
        <f t="shared" si="2"/>
        <v>98.734177215189874</v>
      </c>
      <c r="AK2" s="9">
        <f t="shared" si="2"/>
        <v>82.278481012658233</v>
      </c>
      <c r="AL2" s="9">
        <f t="shared" si="2"/>
        <v>96.202531645569621</v>
      </c>
      <c r="AM2" s="9">
        <f t="shared" si="2"/>
        <v>93.670886075949369</v>
      </c>
      <c r="AN2" s="9">
        <f t="shared" si="2"/>
        <v>100</v>
      </c>
      <c r="AO2" s="9">
        <f t="shared" si="2"/>
        <v>89.87341772151899</v>
      </c>
      <c r="AP2" s="9">
        <f t="shared" si="2"/>
        <v>100</v>
      </c>
      <c r="AQ2" s="9">
        <f t="shared" si="2"/>
        <v>100</v>
      </c>
      <c r="AR2" s="9">
        <f t="shared" si="2"/>
        <v>100</v>
      </c>
      <c r="AS2" s="9">
        <f t="shared" si="2"/>
        <v>91.139240506329116</v>
      </c>
      <c r="AT2" s="9">
        <f t="shared" si="2"/>
        <v>100</v>
      </c>
      <c r="AU2" s="54">
        <f>IF(E2=0,0,(206.835-(84.6*(I2))-(1.015*(F2))))</f>
        <v>52.18057525342212</v>
      </c>
      <c r="AV2" s="54">
        <f>IF(E2=0,0,(0.39*F2)+(11.8*I2)-15.59)</f>
        <v>9.6977642502834023</v>
      </c>
      <c r="AW2" s="54">
        <f>IF(E2=0,0,((0.0588*K2*100)-(0.296*(D2/E2)*100)-15.8))</f>
        <v>11.461892786234277</v>
      </c>
      <c r="AX2" s="54">
        <f>IF(G2=0,0,(4.71*K2)+(0.5*F2)-21.43)</f>
        <v>9.4723952401858327</v>
      </c>
      <c r="AY2" s="9">
        <f>IF($C$2=0,0,COUNTIF(AY4:AY82,1)/$C$2*100)</f>
        <v>72.151898734177209</v>
      </c>
      <c r="AZ2" s="9">
        <f>IF($C$2=0,0,COUNTIF(AZ4:AZ82,1)/$C$2*100)</f>
        <v>100</v>
      </c>
      <c r="BA2" s="9">
        <f>IF($C$2=0,0,COUNTIF(BA4:BA82,1)/$C$2*100)</f>
        <v>100</v>
      </c>
      <c r="BG2" s="54">
        <f>IF(E2=0,0,AF2/E2*1000)</f>
        <v>150.89344804765057</v>
      </c>
      <c r="BH2" s="11">
        <f>E2/200/24/60</f>
        <v>5.246527777777777E-3</v>
      </c>
      <c r="BI2" s="11">
        <f>IF($C$2=0,0,BH2/$C$2)</f>
        <v>6.6411744022503504E-5</v>
      </c>
      <c r="BJ2" s="9">
        <f>IF($C$2=0,0,D2/$C$2)</f>
        <v>1.2784810126582278</v>
      </c>
      <c r="BK2" s="9">
        <f>IF($C$2=0,0,E2/$C$2)</f>
        <v>19.126582278481013</v>
      </c>
      <c r="BL2" s="9">
        <f>IF($C$2=0,0,AF2/$C$2)</f>
        <v>2.8860759493670884</v>
      </c>
      <c r="BM2" s="9">
        <f>(0.5*W2)+(0.5*X2)</f>
        <v>82.911392405063282</v>
      </c>
      <c r="BN2" s="9">
        <f>IF(C2=0,0,J2/G2*100)</f>
        <v>84.722065621828847</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64" x14ac:dyDescent="0.2">
      <c r="A4" s="54" t="s">
        <v>157</v>
      </c>
      <c r="B4" s="19" t="s">
        <v>315</v>
      </c>
      <c r="C4" s="3" t="s">
        <v>194</v>
      </c>
      <c r="D4" s="54">
        <v>1</v>
      </c>
      <c r="E4" s="54">
        <v>1</v>
      </c>
      <c r="F4" s="54">
        <f>IF(B4="",0,(LEN(B4)-LEN(SUBSTITUTE(B4,". ","."))+1))</f>
        <v>2</v>
      </c>
      <c r="G4" s="54">
        <f>IF(B4="",0,LEN(B4)-LEN(SUBSTITUTE(B4," ",""))+1)</f>
        <v>20</v>
      </c>
      <c r="H4" s="54">
        <f>IF(F4=0,0,G4/F4)</f>
        <v>10</v>
      </c>
      <c r="I4" s="54">
        <f>LEN(B4)</f>
        <v>138</v>
      </c>
      <c r="J4" s="54">
        <v>38</v>
      </c>
      <c r="K4" s="54">
        <f>IF(G4=0,0,J4/G4)</f>
        <v>1.9</v>
      </c>
      <c r="L4" s="54">
        <f>LEN(SUBSTITUTE(SUBSTITUTE(SUBSTITUTE(SUBSTITUTE(SUBSTITUTE(SUBSTITUTE(SUBSTITUTE(SUBSTITUTE(SUBSTITUTE(SUBSTITUTE(SUBSTITUTE(SUBSTITUTE(SUBSTITUTE(SUBSTITUTE(SUBSTITUTE(SUBSTITUTE(SUBSTITUTE(SUBSTITUTE(SUBSTITUTE(B4," ",""),".",""),",",""),"?",""),"!",""),";",""),"(",""),")",""),"[",""),"]",""),"-",""),"{",""),"}",""),"/",""),"+",""),"*",""),"_",""),"&amp;",""),"#",""))</f>
        <v>112</v>
      </c>
      <c r="M4" s="54">
        <f>IF(G4=0,0,L4/G4)</f>
        <v>5.6</v>
      </c>
      <c r="N4" s="54">
        <v>1</v>
      </c>
      <c r="O4" s="54">
        <v>1</v>
      </c>
      <c r="P4" s="54">
        <v>1</v>
      </c>
      <c r="Q4" s="54">
        <v>1</v>
      </c>
      <c r="R4" s="54">
        <v>1</v>
      </c>
      <c r="S4" s="54">
        <v>1</v>
      </c>
      <c r="T4" s="54">
        <f t="shared" ref="T4:T67" si="3">QUOTIENT((Q4+R4+S4),3)</f>
        <v>1</v>
      </c>
      <c r="U4" s="54">
        <v>1</v>
      </c>
      <c r="V4" s="54">
        <v>1</v>
      </c>
      <c r="W4" s="54">
        <f t="shared" ref="W4:W67" si="4">QUOTIENT((P4+T4),2)</f>
        <v>1</v>
      </c>
      <c r="X4" s="54">
        <f t="shared" ref="X4:X67" si="5">IF(U4=1,1,IF(V4=1,1,0))</f>
        <v>1</v>
      </c>
      <c r="Y4" s="54">
        <v>1</v>
      </c>
      <c r="Z4" s="54">
        <v>1</v>
      </c>
      <c r="AA4" s="54">
        <v>1</v>
      </c>
      <c r="AB4" s="54">
        <v>1</v>
      </c>
      <c r="AC4" s="54">
        <v>1</v>
      </c>
      <c r="AD4" s="54">
        <v>1</v>
      </c>
      <c r="AE4" s="54">
        <v>1</v>
      </c>
      <c r="AF4" s="5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7</v>
      </c>
      <c r="AG4" s="54">
        <v>1</v>
      </c>
      <c r="AH4" s="54">
        <f t="shared" ref="AH4:AH67" si="6">IF(G4&gt;0,IF((LEN(B4)-LEN(SUBSTITUTE(B4,"/","")))&gt;0,0,1),0)</f>
        <v>1</v>
      </c>
      <c r="AI4" s="54">
        <v>0</v>
      </c>
      <c r="AJ4" s="54">
        <v>1</v>
      </c>
      <c r="AK4" s="54">
        <f t="shared" ref="AK4:AK67" si="7">IF(G4&gt;0,IF(((LEN(B4)-LEN(SUBSTITUTE(B4,"(","")))+(LEN(B4)-LEN(SUBSTITUTE(B4,")","")))+(LEN(B4)-LEN(SUBSTITUTE(B4,"[","")))+(LEN(B4)-LEN(SUBSTITUTE(B4,"]","")))+(LEN(B4)-LEN(SUBSTITUTE(B4,"{","")))+(LEN(B4)-LEN(SUBSTITUTE(B4,"}",""))))&gt;0,0,1),0)</f>
        <v>0</v>
      </c>
      <c r="AL4" s="54">
        <v>1</v>
      </c>
      <c r="AM4" s="54">
        <v>1</v>
      </c>
      <c r="AN4" s="54">
        <v>1</v>
      </c>
      <c r="AO4" s="54">
        <v>1</v>
      </c>
      <c r="AP4" s="54">
        <v>1</v>
      </c>
      <c r="AQ4" s="54">
        <v>1</v>
      </c>
      <c r="AR4" s="54">
        <v>1</v>
      </c>
      <c r="AS4" s="54">
        <v>1</v>
      </c>
      <c r="AT4" s="54">
        <v>1</v>
      </c>
      <c r="AU4" s="54">
        <f>IF(G4=0,0,(206.835-(84.6*(K4))-(1.015*(H4))))</f>
        <v>35.945000000000029</v>
      </c>
      <c r="AV4" s="54">
        <f>IF(G4=0,0,(0.39*H4)+(11.8*K4)-15.59)</f>
        <v>10.73</v>
      </c>
      <c r="AW4" s="54">
        <f>IF(G4=0,0,((0.0588*(LEN(SUBSTITUTE(B4," ",""))/G4)*100)-(0.296*(F4/G4)*100)-15.8))</f>
        <v>16.225999999999996</v>
      </c>
      <c r="AX4" s="54">
        <f>IF(I4=0,0,(4.71*M4)+(0.5*H4)-21.43)</f>
        <v>9.945999999999998</v>
      </c>
      <c r="AY4" s="54">
        <v>0</v>
      </c>
      <c r="AZ4" s="54">
        <v>1</v>
      </c>
      <c r="BA4" s="54">
        <v>1</v>
      </c>
      <c r="BG4" s="54">
        <f>IF(G4=0,0,AF4/G4*1000)</f>
        <v>350</v>
      </c>
      <c r="BH4" s="11">
        <f>G4/200/24/60</f>
        <v>6.9444444444444444E-5</v>
      </c>
    </row>
    <row r="5" spans="1:67" ht="32" x14ac:dyDescent="0.2">
      <c r="A5" s="54" t="s">
        <v>158</v>
      </c>
      <c r="B5" s="19" t="s">
        <v>393</v>
      </c>
      <c r="C5" s="3" t="s">
        <v>194</v>
      </c>
      <c r="D5" s="54">
        <v>1</v>
      </c>
      <c r="E5" s="54">
        <v>1</v>
      </c>
      <c r="F5" s="54">
        <f t="shared" ref="F5:F68" si="8">IF(B5="",0,(LEN(B5)-LEN(SUBSTITUTE(B5,". ","."))+1))</f>
        <v>1</v>
      </c>
      <c r="G5" s="54">
        <f t="shared" ref="G5:G68" si="9">IF(B5="",0,LEN(B5)-LEN(SUBSTITUTE(B5," ",""))+1)</f>
        <v>10</v>
      </c>
      <c r="H5" s="54">
        <f t="shared" ref="H5:H68" si="10">IF(F5=0,0,G5/F5)</f>
        <v>10</v>
      </c>
      <c r="I5" s="54">
        <f t="shared" ref="I5:I60" si="11">LEN(B5)</f>
        <v>60</v>
      </c>
      <c r="J5" s="54">
        <v>18</v>
      </c>
      <c r="K5" s="54">
        <f t="shared" ref="K5:K68" si="12">IF(G5=0,0,J5/G5)</f>
        <v>1.8</v>
      </c>
      <c r="L5" s="54">
        <f t="shared" ref="L5:L68" si="13">LEN(SUBSTITUTE(SUBSTITUTE(SUBSTITUTE(SUBSTITUTE(SUBSTITUTE(SUBSTITUTE(SUBSTITUTE(SUBSTITUTE(SUBSTITUTE(SUBSTITUTE(SUBSTITUTE(SUBSTITUTE(SUBSTITUTE(SUBSTITUTE(SUBSTITUTE(SUBSTITUTE(SUBSTITUTE(SUBSTITUTE(SUBSTITUTE(B5," ",""),".",""),",",""),"?",""),"!",""),";",""),"(",""),")",""),"[",""),"]",""),"-",""),"{",""),"}",""),"/",""),"+",""),"*",""),"_",""),"&amp;",""),"#",""))</f>
        <v>50</v>
      </c>
      <c r="M5" s="54">
        <f t="shared" ref="M5:M68" si="14">IF(G5=0,0,L5/G5)</f>
        <v>5</v>
      </c>
      <c r="N5" s="54">
        <v>0</v>
      </c>
      <c r="O5" s="54">
        <v>1</v>
      </c>
      <c r="P5" s="54">
        <v>1</v>
      </c>
      <c r="Q5" s="54">
        <v>1</v>
      </c>
      <c r="R5" s="54">
        <v>1</v>
      </c>
      <c r="S5" s="54">
        <v>1</v>
      </c>
      <c r="T5" s="54">
        <f t="shared" si="3"/>
        <v>1</v>
      </c>
      <c r="U5" s="54">
        <v>1</v>
      </c>
      <c r="V5" s="54">
        <v>1</v>
      </c>
      <c r="W5" s="54">
        <f t="shared" si="4"/>
        <v>1</v>
      </c>
      <c r="X5" s="54">
        <f t="shared" si="5"/>
        <v>1</v>
      </c>
      <c r="Y5" s="54">
        <v>1</v>
      </c>
      <c r="Z5" s="54">
        <v>1</v>
      </c>
      <c r="AA5" s="54">
        <v>1</v>
      </c>
      <c r="AB5" s="54">
        <v>1</v>
      </c>
      <c r="AC5" s="54">
        <v>1</v>
      </c>
      <c r="AD5" s="54">
        <v>1</v>
      </c>
      <c r="AE5" s="54">
        <v>1</v>
      </c>
      <c r="AF5" s="54">
        <f t="shared" ref="AF5:AF68" si="15">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v>
      </c>
      <c r="AG5" s="54">
        <v>1</v>
      </c>
      <c r="AH5" s="54">
        <f t="shared" si="6"/>
        <v>1</v>
      </c>
      <c r="AI5" s="54">
        <v>1</v>
      </c>
      <c r="AJ5" s="54">
        <v>1</v>
      </c>
      <c r="AK5" s="54">
        <f t="shared" si="7"/>
        <v>1</v>
      </c>
      <c r="AL5" s="54">
        <v>1</v>
      </c>
      <c r="AM5" s="54">
        <v>1</v>
      </c>
      <c r="AN5" s="54">
        <v>1</v>
      </c>
      <c r="AO5" s="54">
        <v>1</v>
      </c>
      <c r="AP5" s="54">
        <v>1</v>
      </c>
      <c r="AQ5" s="54">
        <v>1</v>
      </c>
      <c r="AR5" s="54">
        <v>1</v>
      </c>
      <c r="AS5" s="54">
        <v>1</v>
      </c>
      <c r="AT5" s="54">
        <v>1</v>
      </c>
      <c r="AU5" s="54">
        <f t="shared" ref="AU5:AU68" si="16">IF(G5=0,0,(206.835-(84.6*(K5))-(1.015*(H5))))</f>
        <v>44.405000000000008</v>
      </c>
      <c r="AV5" s="54">
        <f t="shared" ref="AV5:AV68" si="17">IF(G5=0,0,(0.39*H5)+(11.8*K5)-15.59)</f>
        <v>9.5500000000000007</v>
      </c>
      <c r="AW5" s="54">
        <f t="shared" ref="AW5:AW60" si="18">IF(G5=0,0,((0.0588*(LEN(SUBSTITUTE(B5," ",""))/G5)*100)-(0.296*(F5/G5)*100)-15.8))</f>
        <v>11.227999999999998</v>
      </c>
      <c r="AX5" s="54">
        <f t="shared" ref="AX5:AX68" si="19">IF(I5=0,0,(4.71*M5)+(0.5*H5)-21.43)</f>
        <v>7.120000000000001</v>
      </c>
      <c r="AY5" s="54">
        <v>1</v>
      </c>
      <c r="AZ5" s="54">
        <v>1</v>
      </c>
      <c r="BA5" s="54">
        <v>1</v>
      </c>
      <c r="BG5" s="54">
        <f t="shared" ref="BG5:BG60" si="20">IF(G5=0,0,AF5/G5*1000)</f>
        <v>100</v>
      </c>
      <c r="BH5" s="11">
        <f t="shared" ref="BH5:BH68" si="21">G5/200/24/60</f>
        <v>3.4722222222222222E-5</v>
      </c>
    </row>
    <row r="6" spans="1:67" ht="32" x14ac:dyDescent="0.2">
      <c r="A6" s="54" t="s">
        <v>159</v>
      </c>
      <c r="B6" s="19" t="s">
        <v>394</v>
      </c>
      <c r="C6" s="3" t="s">
        <v>194</v>
      </c>
      <c r="D6" s="54">
        <v>1</v>
      </c>
      <c r="E6" s="54">
        <v>1</v>
      </c>
      <c r="F6" s="54">
        <f t="shared" si="8"/>
        <v>1</v>
      </c>
      <c r="G6" s="54">
        <f t="shared" si="9"/>
        <v>10</v>
      </c>
      <c r="H6" s="54">
        <f t="shared" si="10"/>
        <v>10</v>
      </c>
      <c r="I6" s="54">
        <f t="shared" si="11"/>
        <v>62</v>
      </c>
      <c r="J6" s="54">
        <v>18</v>
      </c>
      <c r="K6" s="54">
        <f t="shared" si="12"/>
        <v>1.8</v>
      </c>
      <c r="L6" s="54">
        <f t="shared" si="13"/>
        <v>52</v>
      </c>
      <c r="M6" s="54">
        <f t="shared" si="14"/>
        <v>5.2</v>
      </c>
      <c r="N6" s="54">
        <v>0</v>
      </c>
      <c r="O6" s="54">
        <v>1</v>
      </c>
      <c r="P6" s="54">
        <v>1</v>
      </c>
      <c r="Q6" s="54">
        <v>1</v>
      </c>
      <c r="R6" s="54">
        <v>1</v>
      </c>
      <c r="S6" s="54">
        <v>1</v>
      </c>
      <c r="T6" s="54">
        <f t="shared" si="3"/>
        <v>1</v>
      </c>
      <c r="U6" s="54">
        <v>1</v>
      </c>
      <c r="V6" s="54">
        <v>1</v>
      </c>
      <c r="W6" s="54">
        <f t="shared" si="4"/>
        <v>1</v>
      </c>
      <c r="X6" s="54">
        <f t="shared" si="5"/>
        <v>1</v>
      </c>
      <c r="Y6" s="54">
        <v>1</v>
      </c>
      <c r="Z6" s="54">
        <v>1</v>
      </c>
      <c r="AA6" s="54">
        <v>1</v>
      </c>
      <c r="AB6" s="54">
        <v>1</v>
      </c>
      <c r="AC6" s="54">
        <v>1</v>
      </c>
      <c r="AD6" s="54">
        <v>1</v>
      </c>
      <c r="AE6" s="54">
        <v>1</v>
      </c>
      <c r="AF6" s="54">
        <f t="shared" si="15"/>
        <v>1</v>
      </c>
      <c r="AG6" s="54">
        <v>1</v>
      </c>
      <c r="AH6" s="54">
        <f t="shared" si="6"/>
        <v>1</v>
      </c>
      <c r="AI6" s="54">
        <v>1</v>
      </c>
      <c r="AJ6" s="54">
        <v>1</v>
      </c>
      <c r="AK6" s="54">
        <f t="shared" si="7"/>
        <v>1</v>
      </c>
      <c r="AL6" s="54">
        <v>1</v>
      </c>
      <c r="AM6" s="54">
        <v>1</v>
      </c>
      <c r="AN6" s="54">
        <v>1</v>
      </c>
      <c r="AO6" s="54">
        <v>1</v>
      </c>
      <c r="AP6" s="54">
        <v>1</v>
      </c>
      <c r="AQ6" s="54">
        <v>1</v>
      </c>
      <c r="AR6" s="54">
        <v>1</v>
      </c>
      <c r="AS6" s="54">
        <v>1</v>
      </c>
      <c r="AT6" s="54">
        <v>1</v>
      </c>
      <c r="AU6" s="54">
        <f t="shared" si="16"/>
        <v>44.405000000000008</v>
      </c>
      <c r="AV6" s="54">
        <f t="shared" si="17"/>
        <v>9.5500000000000007</v>
      </c>
      <c r="AW6" s="54">
        <f t="shared" si="18"/>
        <v>12.403999999999996</v>
      </c>
      <c r="AX6" s="54">
        <f t="shared" si="19"/>
        <v>8.0620000000000012</v>
      </c>
      <c r="AY6" s="54">
        <v>1</v>
      </c>
      <c r="AZ6" s="54">
        <v>1</v>
      </c>
      <c r="BA6" s="54">
        <v>1</v>
      </c>
      <c r="BG6" s="54">
        <f t="shared" si="20"/>
        <v>100</v>
      </c>
      <c r="BH6" s="11">
        <f t="shared" si="21"/>
        <v>3.4722222222222222E-5</v>
      </c>
      <c r="BK6" s="11"/>
      <c r="BL6" s="11"/>
    </row>
    <row r="7" spans="1:67" ht="32" x14ac:dyDescent="0.2">
      <c r="A7" s="54" t="s">
        <v>386</v>
      </c>
      <c r="B7" s="19" t="s">
        <v>1711</v>
      </c>
      <c r="C7" s="3" t="s">
        <v>194</v>
      </c>
      <c r="D7" s="54">
        <v>1</v>
      </c>
      <c r="E7" s="54">
        <v>1</v>
      </c>
      <c r="F7" s="54">
        <f t="shared" si="8"/>
        <v>1</v>
      </c>
      <c r="G7" s="54">
        <f t="shared" si="9"/>
        <v>11</v>
      </c>
      <c r="H7" s="54">
        <f t="shared" si="10"/>
        <v>11</v>
      </c>
      <c r="I7" s="54">
        <f t="shared" si="11"/>
        <v>71</v>
      </c>
      <c r="J7" s="54">
        <v>19</v>
      </c>
      <c r="K7" s="54">
        <f t="shared" si="12"/>
        <v>1.7272727272727273</v>
      </c>
      <c r="L7" s="54">
        <f t="shared" si="13"/>
        <v>60</v>
      </c>
      <c r="M7" s="54">
        <f t="shared" si="14"/>
        <v>5.4545454545454541</v>
      </c>
      <c r="N7" s="54">
        <v>1</v>
      </c>
      <c r="O7" s="54">
        <v>1</v>
      </c>
      <c r="P7" s="54">
        <v>1</v>
      </c>
      <c r="Q7" s="54">
        <v>1</v>
      </c>
      <c r="R7" s="54">
        <v>1</v>
      </c>
      <c r="S7" s="54">
        <v>1</v>
      </c>
      <c r="T7" s="54">
        <f t="shared" si="3"/>
        <v>1</v>
      </c>
      <c r="U7" s="54">
        <v>1</v>
      </c>
      <c r="V7" s="54">
        <v>1</v>
      </c>
      <c r="W7" s="54">
        <f t="shared" si="4"/>
        <v>1</v>
      </c>
      <c r="X7" s="54">
        <f t="shared" si="5"/>
        <v>1</v>
      </c>
      <c r="Y7" s="54">
        <v>1</v>
      </c>
      <c r="Z7" s="54">
        <v>1</v>
      </c>
      <c r="AA7" s="54">
        <v>1</v>
      </c>
      <c r="AB7" s="54">
        <v>1</v>
      </c>
      <c r="AC7" s="54">
        <v>1</v>
      </c>
      <c r="AD7" s="54">
        <v>1</v>
      </c>
      <c r="AE7" s="54">
        <v>1</v>
      </c>
      <c r="AF7" s="54">
        <f t="shared" si="15"/>
        <v>1</v>
      </c>
      <c r="AG7" s="54">
        <v>1</v>
      </c>
      <c r="AH7" s="54">
        <f t="shared" si="6"/>
        <v>1</v>
      </c>
      <c r="AI7" s="54">
        <v>1</v>
      </c>
      <c r="AJ7" s="54">
        <v>1</v>
      </c>
      <c r="AK7" s="54">
        <f t="shared" si="7"/>
        <v>1</v>
      </c>
      <c r="AL7" s="54">
        <v>1</v>
      </c>
      <c r="AM7" s="54">
        <v>1</v>
      </c>
      <c r="AN7" s="54">
        <v>1</v>
      </c>
      <c r="AO7" s="54">
        <v>1</v>
      </c>
      <c r="AP7" s="54">
        <v>1</v>
      </c>
      <c r="AQ7" s="54">
        <v>1</v>
      </c>
      <c r="AR7" s="54">
        <v>1</v>
      </c>
      <c r="AS7" s="54">
        <v>1</v>
      </c>
      <c r="AT7" s="54">
        <v>1</v>
      </c>
      <c r="AU7" s="54">
        <f t="shared" si="16"/>
        <v>49.542727272727284</v>
      </c>
      <c r="AV7" s="54">
        <f t="shared" si="17"/>
        <v>9.081818181818182</v>
      </c>
      <c r="AW7" s="54">
        <f t="shared" si="18"/>
        <v>14.116363636363637</v>
      </c>
      <c r="AX7" s="54">
        <f t="shared" si="19"/>
        <v>9.7609090909090881</v>
      </c>
      <c r="AY7" s="54">
        <v>1</v>
      </c>
      <c r="AZ7" s="54">
        <v>1</v>
      </c>
      <c r="BA7" s="54">
        <v>1</v>
      </c>
      <c r="BG7" s="54">
        <f t="shared" si="20"/>
        <v>90.909090909090907</v>
      </c>
      <c r="BH7" s="11">
        <f t="shared" si="21"/>
        <v>3.8194444444444444E-5</v>
      </c>
    </row>
    <row r="8" spans="1:67" ht="48" x14ac:dyDescent="0.2">
      <c r="A8" s="54" t="s">
        <v>387</v>
      </c>
      <c r="B8" s="19" t="s">
        <v>1712</v>
      </c>
      <c r="C8" s="3" t="s">
        <v>194</v>
      </c>
      <c r="D8" s="54">
        <v>1</v>
      </c>
      <c r="E8" s="54">
        <v>1</v>
      </c>
      <c r="F8" s="54">
        <f t="shared" si="8"/>
        <v>1</v>
      </c>
      <c r="G8" s="54">
        <f t="shared" si="9"/>
        <v>17</v>
      </c>
      <c r="H8" s="54">
        <f t="shared" si="10"/>
        <v>17</v>
      </c>
      <c r="I8" s="54">
        <f t="shared" si="11"/>
        <v>93</v>
      </c>
      <c r="J8" s="54">
        <v>27</v>
      </c>
      <c r="K8" s="54">
        <f t="shared" si="12"/>
        <v>1.588235294117647</v>
      </c>
      <c r="L8" s="54">
        <f t="shared" si="13"/>
        <v>76</v>
      </c>
      <c r="M8" s="54">
        <f t="shared" si="14"/>
        <v>4.4705882352941178</v>
      </c>
      <c r="N8" s="54">
        <v>0</v>
      </c>
      <c r="O8" s="54">
        <v>1</v>
      </c>
      <c r="P8" s="54">
        <v>0</v>
      </c>
      <c r="Q8" s="54">
        <v>1</v>
      </c>
      <c r="R8" s="54">
        <v>1</v>
      </c>
      <c r="S8" s="54">
        <v>1</v>
      </c>
      <c r="T8" s="54">
        <f t="shared" si="3"/>
        <v>1</v>
      </c>
      <c r="U8" s="54">
        <v>1</v>
      </c>
      <c r="V8" s="54">
        <v>1</v>
      </c>
      <c r="W8" s="54">
        <f t="shared" si="4"/>
        <v>0</v>
      </c>
      <c r="X8" s="54">
        <f t="shared" si="5"/>
        <v>1</v>
      </c>
      <c r="Y8" s="54">
        <v>0</v>
      </c>
      <c r="Z8" s="54">
        <v>1</v>
      </c>
      <c r="AA8" s="54">
        <v>1</v>
      </c>
      <c r="AB8" s="54">
        <v>1</v>
      </c>
      <c r="AC8" s="54">
        <v>1</v>
      </c>
      <c r="AD8" s="54">
        <v>1</v>
      </c>
      <c r="AE8" s="54">
        <v>1</v>
      </c>
      <c r="AF8" s="54">
        <f t="shared" si="15"/>
        <v>1</v>
      </c>
      <c r="AG8" s="54">
        <v>1</v>
      </c>
      <c r="AH8" s="54">
        <f t="shared" si="6"/>
        <v>1</v>
      </c>
      <c r="AI8" s="54">
        <v>1</v>
      </c>
      <c r="AJ8" s="54">
        <v>1</v>
      </c>
      <c r="AK8" s="54">
        <f t="shared" si="7"/>
        <v>1</v>
      </c>
      <c r="AL8" s="54">
        <v>1</v>
      </c>
      <c r="AM8" s="54">
        <v>1</v>
      </c>
      <c r="AN8" s="54">
        <v>1</v>
      </c>
      <c r="AO8" s="54">
        <v>1</v>
      </c>
      <c r="AP8" s="54">
        <v>1</v>
      </c>
      <c r="AQ8" s="54">
        <v>1</v>
      </c>
      <c r="AR8" s="54">
        <v>1</v>
      </c>
      <c r="AS8" s="54">
        <v>1</v>
      </c>
      <c r="AT8" s="54">
        <v>1</v>
      </c>
      <c r="AU8" s="54">
        <f t="shared" si="16"/>
        <v>55.21529411764709</v>
      </c>
      <c r="AV8" s="54">
        <f t="shared" si="17"/>
        <v>9.7811764705882354</v>
      </c>
      <c r="AW8" s="54">
        <f t="shared" si="18"/>
        <v>9.0917647058823512</v>
      </c>
      <c r="AX8" s="54">
        <f t="shared" si="19"/>
        <v>8.1264705882352963</v>
      </c>
      <c r="AY8" s="54">
        <v>1</v>
      </c>
      <c r="AZ8" s="54">
        <v>1</v>
      </c>
      <c r="BA8" s="54">
        <v>1</v>
      </c>
      <c r="BG8" s="54">
        <f t="shared" si="20"/>
        <v>58.823529411764703</v>
      </c>
      <c r="BH8" s="11">
        <f t="shared" si="21"/>
        <v>5.902777777777778E-5</v>
      </c>
    </row>
    <row r="9" spans="1:67" ht="64" x14ac:dyDescent="0.2">
      <c r="A9" s="54">
        <v>3</v>
      </c>
      <c r="B9" s="19" t="s">
        <v>397</v>
      </c>
      <c r="C9" s="3" t="s">
        <v>194</v>
      </c>
      <c r="D9" s="54">
        <v>1</v>
      </c>
      <c r="E9" s="54">
        <v>1</v>
      </c>
      <c r="F9" s="54">
        <f t="shared" si="8"/>
        <v>1</v>
      </c>
      <c r="G9" s="54">
        <f t="shared" si="9"/>
        <v>23</v>
      </c>
      <c r="H9" s="54">
        <f t="shared" si="10"/>
        <v>23</v>
      </c>
      <c r="I9" s="54">
        <f t="shared" si="11"/>
        <v>157</v>
      </c>
      <c r="J9" s="54">
        <v>40</v>
      </c>
      <c r="K9" s="54">
        <f t="shared" si="12"/>
        <v>1.7391304347826086</v>
      </c>
      <c r="L9" s="54">
        <f t="shared" si="13"/>
        <v>125</v>
      </c>
      <c r="M9" s="54">
        <f t="shared" si="14"/>
        <v>5.4347826086956523</v>
      </c>
      <c r="N9" s="54">
        <v>1</v>
      </c>
      <c r="O9" s="54">
        <v>1</v>
      </c>
      <c r="P9" s="54">
        <v>1</v>
      </c>
      <c r="Q9" s="54">
        <v>1</v>
      </c>
      <c r="R9" s="54">
        <v>1</v>
      </c>
      <c r="S9" s="54">
        <v>1</v>
      </c>
      <c r="T9" s="54">
        <f t="shared" si="3"/>
        <v>1</v>
      </c>
      <c r="U9" s="54">
        <v>1</v>
      </c>
      <c r="V9" s="54">
        <v>1</v>
      </c>
      <c r="W9" s="54">
        <f t="shared" si="4"/>
        <v>1</v>
      </c>
      <c r="X9" s="54">
        <f t="shared" si="5"/>
        <v>1</v>
      </c>
      <c r="Y9" s="54">
        <v>1</v>
      </c>
      <c r="Z9" s="54">
        <v>1</v>
      </c>
      <c r="AA9" s="54">
        <v>1</v>
      </c>
      <c r="AB9" s="54">
        <v>1</v>
      </c>
      <c r="AC9" s="54">
        <v>1</v>
      </c>
      <c r="AD9" s="54">
        <v>1</v>
      </c>
      <c r="AE9" s="54">
        <v>1</v>
      </c>
      <c r="AF9" s="54">
        <f t="shared" si="15"/>
        <v>10</v>
      </c>
      <c r="AG9" s="54">
        <v>1</v>
      </c>
      <c r="AH9" s="54">
        <f t="shared" si="6"/>
        <v>1</v>
      </c>
      <c r="AI9" s="54">
        <v>0</v>
      </c>
      <c r="AJ9" s="54">
        <v>1</v>
      </c>
      <c r="AK9" s="54">
        <f t="shared" si="7"/>
        <v>0</v>
      </c>
      <c r="AL9" s="54">
        <v>0</v>
      </c>
      <c r="AM9" s="54">
        <v>1</v>
      </c>
      <c r="AN9" s="54">
        <v>1</v>
      </c>
      <c r="AO9" s="54">
        <v>1</v>
      </c>
      <c r="AP9" s="54">
        <v>1</v>
      </c>
      <c r="AQ9" s="54">
        <v>1</v>
      </c>
      <c r="AR9" s="54">
        <v>1</v>
      </c>
      <c r="AS9" s="54">
        <v>1</v>
      </c>
      <c r="AT9" s="54">
        <v>1</v>
      </c>
      <c r="AU9" s="54">
        <f t="shared" si="16"/>
        <v>36.359565217391321</v>
      </c>
      <c r="AV9" s="54">
        <f t="shared" si="17"/>
        <v>13.901739130434787</v>
      </c>
      <c r="AW9" s="54">
        <f t="shared" si="18"/>
        <v>17.42608695652174</v>
      </c>
      <c r="AX9" s="54">
        <f t="shared" si="19"/>
        <v>15.667826086956524</v>
      </c>
      <c r="AY9" s="54">
        <v>0</v>
      </c>
      <c r="AZ9" s="54">
        <v>1</v>
      </c>
      <c r="BA9" s="54">
        <v>1</v>
      </c>
      <c r="BG9" s="54">
        <f t="shared" si="20"/>
        <v>434.78260869565219</v>
      </c>
      <c r="BH9" s="11">
        <f t="shared" si="21"/>
        <v>7.9861111111111116E-5</v>
      </c>
    </row>
    <row r="10" spans="1:67" ht="32" x14ac:dyDescent="0.2">
      <c r="A10" s="54" t="s">
        <v>388</v>
      </c>
      <c r="B10" s="19" t="s">
        <v>398</v>
      </c>
      <c r="C10" s="3" t="s">
        <v>194</v>
      </c>
      <c r="D10" s="54">
        <v>1</v>
      </c>
      <c r="E10" s="54">
        <v>1</v>
      </c>
      <c r="F10" s="54">
        <f t="shared" si="8"/>
        <v>1</v>
      </c>
      <c r="G10" s="54">
        <f t="shared" si="9"/>
        <v>8</v>
      </c>
      <c r="H10" s="54">
        <f t="shared" si="10"/>
        <v>8</v>
      </c>
      <c r="I10" s="54">
        <f t="shared" si="11"/>
        <v>44</v>
      </c>
      <c r="J10" s="54">
        <v>10</v>
      </c>
      <c r="K10" s="54">
        <f t="shared" si="12"/>
        <v>1.25</v>
      </c>
      <c r="L10" s="54">
        <f t="shared" si="13"/>
        <v>36</v>
      </c>
      <c r="M10" s="54">
        <f t="shared" si="14"/>
        <v>4.5</v>
      </c>
      <c r="N10" s="54">
        <v>1</v>
      </c>
      <c r="O10" s="54">
        <v>1</v>
      </c>
      <c r="P10" s="54">
        <v>1</v>
      </c>
      <c r="Q10" s="54">
        <v>1</v>
      </c>
      <c r="R10" s="54">
        <v>1</v>
      </c>
      <c r="S10" s="54">
        <v>1</v>
      </c>
      <c r="T10" s="54">
        <f t="shared" si="3"/>
        <v>1</v>
      </c>
      <c r="U10" s="54">
        <v>1</v>
      </c>
      <c r="V10" s="54">
        <v>1</v>
      </c>
      <c r="W10" s="54">
        <f t="shared" si="4"/>
        <v>1</v>
      </c>
      <c r="X10" s="54">
        <f t="shared" si="5"/>
        <v>1</v>
      </c>
      <c r="Y10" s="54">
        <v>1</v>
      </c>
      <c r="Z10" s="54">
        <v>1</v>
      </c>
      <c r="AA10" s="54">
        <v>1</v>
      </c>
      <c r="AB10" s="54">
        <v>1</v>
      </c>
      <c r="AC10" s="54">
        <v>1</v>
      </c>
      <c r="AD10" s="54">
        <v>1</v>
      </c>
      <c r="AE10" s="54">
        <v>1</v>
      </c>
      <c r="AF10" s="54">
        <f t="shared" si="15"/>
        <v>1</v>
      </c>
      <c r="AG10" s="54">
        <v>1</v>
      </c>
      <c r="AH10" s="54">
        <f t="shared" si="6"/>
        <v>1</v>
      </c>
      <c r="AI10" s="54">
        <v>1</v>
      </c>
      <c r="AJ10" s="54">
        <v>1</v>
      </c>
      <c r="AK10" s="54">
        <f t="shared" si="7"/>
        <v>1</v>
      </c>
      <c r="AL10" s="54">
        <v>1</v>
      </c>
      <c r="AM10" s="54">
        <v>1</v>
      </c>
      <c r="AN10" s="54">
        <v>1</v>
      </c>
      <c r="AO10" s="54">
        <v>1</v>
      </c>
      <c r="AP10" s="54">
        <v>1</v>
      </c>
      <c r="AQ10" s="54">
        <v>1</v>
      </c>
      <c r="AR10" s="54">
        <v>1</v>
      </c>
      <c r="AS10" s="54">
        <v>1</v>
      </c>
      <c r="AT10" s="54">
        <v>1</v>
      </c>
      <c r="AU10" s="54">
        <f t="shared" si="16"/>
        <v>92.965000000000003</v>
      </c>
      <c r="AV10" s="54">
        <f t="shared" si="17"/>
        <v>2.2800000000000011</v>
      </c>
      <c r="AW10" s="54">
        <f t="shared" si="18"/>
        <v>7.6949999999999967</v>
      </c>
      <c r="AX10" s="54">
        <f t="shared" si="19"/>
        <v>3.7650000000000006</v>
      </c>
      <c r="AY10" s="54">
        <v>1</v>
      </c>
      <c r="AZ10" s="54">
        <v>1</v>
      </c>
      <c r="BA10" s="54">
        <v>1</v>
      </c>
      <c r="BG10" s="54">
        <f t="shared" si="20"/>
        <v>125</v>
      </c>
      <c r="BH10" s="11">
        <f t="shared" si="21"/>
        <v>2.7777777777777779E-5</v>
      </c>
    </row>
    <row r="11" spans="1:67" ht="32" x14ac:dyDescent="0.2">
      <c r="A11" s="54" t="s">
        <v>389</v>
      </c>
      <c r="B11" s="19" t="s">
        <v>399</v>
      </c>
      <c r="C11" s="3" t="s">
        <v>194</v>
      </c>
      <c r="D11" s="54">
        <v>1</v>
      </c>
      <c r="E11" s="54">
        <v>1</v>
      </c>
      <c r="F11" s="54">
        <f t="shared" si="8"/>
        <v>1</v>
      </c>
      <c r="G11" s="54">
        <f t="shared" si="9"/>
        <v>7</v>
      </c>
      <c r="H11" s="54">
        <f t="shared" si="10"/>
        <v>7</v>
      </c>
      <c r="I11" s="54">
        <f t="shared" si="11"/>
        <v>43</v>
      </c>
      <c r="J11" s="54">
        <v>11</v>
      </c>
      <c r="K11" s="54">
        <f t="shared" si="12"/>
        <v>1.5714285714285714</v>
      </c>
      <c r="L11" s="54">
        <f t="shared" si="13"/>
        <v>36</v>
      </c>
      <c r="M11" s="54">
        <f t="shared" si="14"/>
        <v>5.1428571428571432</v>
      </c>
      <c r="N11" s="54">
        <v>1</v>
      </c>
      <c r="O11" s="54">
        <v>1</v>
      </c>
      <c r="P11" s="54">
        <v>1</v>
      </c>
      <c r="Q11" s="54">
        <v>1</v>
      </c>
      <c r="R11" s="54">
        <v>1</v>
      </c>
      <c r="S11" s="54">
        <v>1</v>
      </c>
      <c r="T11" s="54">
        <f t="shared" si="3"/>
        <v>1</v>
      </c>
      <c r="U11" s="54">
        <v>1</v>
      </c>
      <c r="V11" s="54">
        <v>1</v>
      </c>
      <c r="W11" s="54">
        <f t="shared" si="4"/>
        <v>1</v>
      </c>
      <c r="X11" s="54">
        <f t="shared" si="5"/>
        <v>1</v>
      </c>
      <c r="Y11" s="54">
        <v>1</v>
      </c>
      <c r="Z11" s="54">
        <v>1</v>
      </c>
      <c r="AA11" s="54">
        <v>1</v>
      </c>
      <c r="AB11" s="54">
        <v>1</v>
      </c>
      <c r="AC11" s="54">
        <v>1</v>
      </c>
      <c r="AD11" s="54">
        <v>1</v>
      </c>
      <c r="AE11" s="54">
        <v>1</v>
      </c>
      <c r="AF11" s="54">
        <f t="shared" si="15"/>
        <v>1</v>
      </c>
      <c r="AG11" s="54">
        <v>1</v>
      </c>
      <c r="AH11" s="54">
        <f t="shared" si="6"/>
        <v>1</v>
      </c>
      <c r="AI11" s="54">
        <v>1</v>
      </c>
      <c r="AJ11" s="54">
        <v>1</v>
      </c>
      <c r="AK11" s="54">
        <f t="shared" si="7"/>
        <v>1</v>
      </c>
      <c r="AL11" s="54">
        <v>1</v>
      </c>
      <c r="AM11" s="54">
        <v>1</v>
      </c>
      <c r="AN11" s="54">
        <v>1</v>
      </c>
      <c r="AO11" s="54">
        <v>1</v>
      </c>
      <c r="AP11" s="54">
        <v>1</v>
      </c>
      <c r="AQ11" s="54">
        <v>1</v>
      </c>
      <c r="AR11" s="54">
        <v>1</v>
      </c>
      <c r="AS11" s="54">
        <v>1</v>
      </c>
      <c r="AT11" s="54">
        <v>1</v>
      </c>
      <c r="AU11" s="54">
        <f t="shared" si="16"/>
        <v>66.787142857142882</v>
      </c>
      <c r="AV11" s="54">
        <f t="shared" si="17"/>
        <v>5.682857142857145</v>
      </c>
      <c r="AW11" s="54">
        <f t="shared" si="18"/>
        <v>11.05142857142857</v>
      </c>
      <c r="AX11" s="54">
        <f t="shared" si="19"/>
        <v>6.2928571428571445</v>
      </c>
      <c r="AY11" s="54">
        <v>1</v>
      </c>
      <c r="AZ11" s="54">
        <v>1</v>
      </c>
      <c r="BA11" s="54">
        <v>1</v>
      </c>
      <c r="BG11" s="54">
        <f t="shared" si="20"/>
        <v>142.85714285714286</v>
      </c>
      <c r="BH11" s="11">
        <f t="shared" si="21"/>
        <v>2.4305555555555558E-5</v>
      </c>
    </row>
    <row r="12" spans="1:67" ht="32" x14ac:dyDescent="0.2">
      <c r="A12" s="54" t="s">
        <v>390</v>
      </c>
      <c r="B12" s="19" t="s">
        <v>400</v>
      </c>
      <c r="C12" s="3" t="s">
        <v>194</v>
      </c>
      <c r="D12" s="54">
        <v>1</v>
      </c>
      <c r="E12" s="54">
        <v>1</v>
      </c>
      <c r="F12" s="54">
        <f t="shared" si="8"/>
        <v>1</v>
      </c>
      <c r="G12" s="54">
        <f t="shared" si="9"/>
        <v>8</v>
      </c>
      <c r="H12" s="54">
        <f t="shared" si="10"/>
        <v>8</v>
      </c>
      <c r="I12" s="54">
        <f t="shared" si="11"/>
        <v>48</v>
      </c>
      <c r="J12" s="54">
        <v>11</v>
      </c>
      <c r="K12" s="54">
        <f t="shared" si="12"/>
        <v>1.375</v>
      </c>
      <c r="L12" s="54">
        <f t="shared" si="13"/>
        <v>40</v>
      </c>
      <c r="M12" s="54">
        <f t="shared" si="14"/>
        <v>5</v>
      </c>
      <c r="N12" s="54">
        <v>1</v>
      </c>
      <c r="O12" s="54">
        <v>1</v>
      </c>
      <c r="P12" s="54">
        <v>1</v>
      </c>
      <c r="Q12" s="54">
        <v>1</v>
      </c>
      <c r="R12" s="54">
        <v>1</v>
      </c>
      <c r="S12" s="54">
        <v>1</v>
      </c>
      <c r="T12" s="54">
        <f t="shared" si="3"/>
        <v>1</v>
      </c>
      <c r="U12" s="54">
        <v>1</v>
      </c>
      <c r="V12" s="54">
        <v>1</v>
      </c>
      <c r="W12" s="54">
        <f t="shared" si="4"/>
        <v>1</v>
      </c>
      <c r="X12" s="54">
        <f t="shared" si="5"/>
        <v>1</v>
      </c>
      <c r="Y12" s="54">
        <v>1</v>
      </c>
      <c r="Z12" s="54">
        <v>1</v>
      </c>
      <c r="AA12" s="54">
        <v>1</v>
      </c>
      <c r="AB12" s="54">
        <v>1</v>
      </c>
      <c r="AC12" s="54">
        <v>1</v>
      </c>
      <c r="AD12" s="54">
        <v>1</v>
      </c>
      <c r="AE12" s="54">
        <v>1</v>
      </c>
      <c r="AF12" s="54">
        <f t="shared" si="15"/>
        <v>1</v>
      </c>
      <c r="AG12" s="54">
        <v>1</v>
      </c>
      <c r="AH12" s="54">
        <f t="shared" si="6"/>
        <v>1</v>
      </c>
      <c r="AI12" s="54">
        <v>1</v>
      </c>
      <c r="AJ12" s="54">
        <v>1</v>
      </c>
      <c r="AK12" s="54">
        <f t="shared" si="7"/>
        <v>1</v>
      </c>
      <c r="AL12" s="54">
        <v>1</v>
      </c>
      <c r="AM12" s="54">
        <v>1</v>
      </c>
      <c r="AN12" s="54">
        <v>1</v>
      </c>
      <c r="AO12" s="54">
        <v>1</v>
      </c>
      <c r="AP12" s="54">
        <v>1</v>
      </c>
      <c r="AQ12" s="54">
        <v>1</v>
      </c>
      <c r="AR12" s="54">
        <v>1</v>
      </c>
      <c r="AS12" s="54">
        <v>1</v>
      </c>
      <c r="AT12" s="54">
        <v>1</v>
      </c>
      <c r="AU12" s="54">
        <f t="shared" si="16"/>
        <v>82.390000000000015</v>
      </c>
      <c r="AV12" s="54">
        <f t="shared" si="17"/>
        <v>3.7550000000000026</v>
      </c>
      <c r="AW12" s="54">
        <f t="shared" si="18"/>
        <v>10.635000000000002</v>
      </c>
      <c r="AX12" s="54">
        <f t="shared" si="19"/>
        <v>6.120000000000001</v>
      </c>
      <c r="AY12" s="54">
        <v>1</v>
      </c>
      <c r="AZ12" s="54">
        <v>1</v>
      </c>
      <c r="BA12" s="54">
        <v>1</v>
      </c>
      <c r="BG12" s="54">
        <f t="shared" si="20"/>
        <v>125</v>
      </c>
      <c r="BH12" s="11">
        <f t="shared" si="21"/>
        <v>2.7777777777777779E-5</v>
      </c>
    </row>
    <row r="13" spans="1:67" ht="32" x14ac:dyDescent="0.2">
      <c r="A13" s="54" t="s">
        <v>391</v>
      </c>
      <c r="B13" s="19" t="s">
        <v>401</v>
      </c>
      <c r="C13" s="3" t="s">
        <v>194</v>
      </c>
      <c r="D13" s="54">
        <v>1</v>
      </c>
      <c r="E13" s="54">
        <v>1</v>
      </c>
      <c r="F13" s="54">
        <f t="shared" si="8"/>
        <v>1</v>
      </c>
      <c r="G13" s="54">
        <f t="shared" si="9"/>
        <v>7</v>
      </c>
      <c r="H13" s="54">
        <f t="shared" si="10"/>
        <v>7</v>
      </c>
      <c r="I13" s="54">
        <f t="shared" si="11"/>
        <v>41</v>
      </c>
      <c r="J13" s="54">
        <v>10</v>
      </c>
      <c r="K13" s="54">
        <f t="shared" si="12"/>
        <v>1.4285714285714286</v>
      </c>
      <c r="L13" s="54">
        <f t="shared" si="13"/>
        <v>34</v>
      </c>
      <c r="M13" s="54">
        <f t="shared" si="14"/>
        <v>4.8571428571428568</v>
      </c>
      <c r="N13" s="54">
        <v>0</v>
      </c>
      <c r="O13" s="54">
        <v>1</v>
      </c>
      <c r="P13" s="54">
        <v>1</v>
      </c>
      <c r="Q13" s="54">
        <v>1</v>
      </c>
      <c r="R13" s="54">
        <v>1</v>
      </c>
      <c r="S13" s="54">
        <v>0</v>
      </c>
      <c r="T13" s="54">
        <f t="shared" si="3"/>
        <v>0</v>
      </c>
      <c r="U13" s="54">
        <v>1</v>
      </c>
      <c r="V13" s="54">
        <v>1</v>
      </c>
      <c r="W13" s="54">
        <f t="shared" si="4"/>
        <v>0</v>
      </c>
      <c r="X13" s="54">
        <f t="shared" si="5"/>
        <v>1</v>
      </c>
      <c r="Y13" s="54">
        <v>1</v>
      </c>
      <c r="Z13" s="54">
        <v>1</v>
      </c>
      <c r="AA13" s="54">
        <v>1</v>
      </c>
      <c r="AB13" s="54">
        <v>1</v>
      </c>
      <c r="AC13" s="54">
        <v>1</v>
      </c>
      <c r="AD13" s="54">
        <v>1</v>
      </c>
      <c r="AE13" s="54">
        <v>1</v>
      </c>
      <c r="AF13" s="54">
        <f t="shared" si="15"/>
        <v>1</v>
      </c>
      <c r="AG13" s="54">
        <v>1</v>
      </c>
      <c r="AH13" s="54">
        <f t="shared" si="6"/>
        <v>1</v>
      </c>
      <c r="AI13" s="54">
        <v>1</v>
      </c>
      <c r="AJ13" s="54">
        <v>1</v>
      </c>
      <c r="AK13" s="54">
        <f t="shared" si="7"/>
        <v>1</v>
      </c>
      <c r="AL13" s="54">
        <v>1</v>
      </c>
      <c r="AM13" s="54">
        <v>1</v>
      </c>
      <c r="AN13" s="54">
        <v>1</v>
      </c>
      <c r="AO13" s="54">
        <v>1</v>
      </c>
      <c r="AP13" s="54">
        <v>1</v>
      </c>
      <c r="AQ13" s="54">
        <v>1</v>
      </c>
      <c r="AR13" s="54">
        <v>1</v>
      </c>
      <c r="AS13" s="54">
        <v>1</v>
      </c>
      <c r="AT13" s="54">
        <v>1</v>
      </c>
      <c r="AU13" s="54">
        <f t="shared" si="16"/>
        <v>78.872857142857157</v>
      </c>
      <c r="AV13" s="54">
        <f t="shared" si="17"/>
        <v>3.9971428571428582</v>
      </c>
      <c r="AW13" s="54">
        <f t="shared" si="18"/>
        <v>9.3714285714285701</v>
      </c>
      <c r="AX13" s="54">
        <f t="shared" si="19"/>
        <v>4.947142857142854</v>
      </c>
      <c r="AY13" s="54">
        <v>1</v>
      </c>
      <c r="AZ13" s="54">
        <v>1</v>
      </c>
      <c r="BA13" s="54">
        <v>1</v>
      </c>
      <c r="BG13" s="54">
        <f t="shared" si="20"/>
        <v>142.85714285714286</v>
      </c>
      <c r="BH13" s="11">
        <f t="shared" si="21"/>
        <v>2.4305555555555558E-5</v>
      </c>
    </row>
    <row r="14" spans="1:67" ht="32" x14ac:dyDescent="0.2">
      <c r="A14" s="54" t="s">
        <v>392</v>
      </c>
      <c r="B14" s="19" t="s">
        <v>402</v>
      </c>
      <c r="C14" s="3" t="s">
        <v>194</v>
      </c>
      <c r="D14" s="54">
        <v>1</v>
      </c>
      <c r="E14" s="54">
        <v>1</v>
      </c>
      <c r="F14" s="54">
        <f t="shared" si="8"/>
        <v>1</v>
      </c>
      <c r="G14" s="54">
        <f t="shared" si="9"/>
        <v>8</v>
      </c>
      <c r="H14" s="54">
        <f t="shared" si="10"/>
        <v>8</v>
      </c>
      <c r="I14" s="54">
        <f t="shared" si="11"/>
        <v>48</v>
      </c>
      <c r="J14" s="54">
        <v>13</v>
      </c>
      <c r="K14" s="54">
        <f t="shared" si="12"/>
        <v>1.625</v>
      </c>
      <c r="L14" s="54">
        <f t="shared" si="13"/>
        <v>40</v>
      </c>
      <c r="M14" s="54">
        <f t="shared" si="14"/>
        <v>5</v>
      </c>
      <c r="N14" s="54">
        <v>0</v>
      </c>
      <c r="O14" s="54">
        <v>1</v>
      </c>
      <c r="P14" s="54">
        <v>1</v>
      </c>
      <c r="Q14" s="54">
        <v>1</v>
      </c>
      <c r="R14" s="54">
        <v>1</v>
      </c>
      <c r="S14" s="54">
        <v>0</v>
      </c>
      <c r="T14" s="54">
        <f t="shared" si="3"/>
        <v>0</v>
      </c>
      <c r="U14" s="54">
        <v>1</v>
      </c>
      <c r="V14" s="54">
        <v>1</v>
      </c>
      <c r="W14" s="54">
        <f t="shared" si="4"/>
        <v>0</v>
      </c>
      <c r="X14" s="54">
        <f t="shared" si="5"/>
        <v>1</v>
      </c>
      <c r="Y14" s="54">
        <v>1</v>
      </c>
      <c r="Z14" s="54">
        <v>1</v>
      </c>
      <c r="AA14" s="54">
        <v>1</v>
      </c>
      <c r="AB14" s="54">
        <v>1</v>
      </c>
      <c r="AC14" s="54">
        <v>1</v>
      </c>
      <c r="AD14" s="54">
        <v>1</v>
      </c>
      <c r="AE14" s="54">
        <v>1</v>
      </c>
      <c r="AF14" s="54">
        <f t="shared" si="15"/>
        <v>1</v>
      </c>
      <c r="AG14" s="54">
        <v>1</v>
      </c>
      <c r="AH14" s="54">
        <f t="shared" si="6"/>
        <v>1</v>
      </c>
      <c r="AI14" s="54">
        <v>1</v>
      </c>
      <c r="AJ14" s="54">
        <v>1</v>
      </c>
      <c r="AK14" s="54">
        <f t="shared" si="7"/>
        <v>1</v>
      </c>
      <c r="AL14" s="54">
        <v>1</v>
      </c>
      <c r="AM14" s="54">
        <v>1</v>
      </c>
      <c r="AN14" s="54">
        <v>1</v>
      </c>
      <c r="AO14" s="54">
        <v>1</v>
      </c>
      <c r="AP14" s="54">
        <v>1</v>
      </c>
      <c r="AQ14" s="54">
        <v>1</v>
      </c>
      <c r="AR14" s="54">
        <v>1</v>
      </c>
      <c r="AS14" s="54">
        <v>1</v>
      </c>
      <c r="AT14" s="54">
        <v>1</v>
      </c>
      <c r="AU14" s="54">
        <f t="shared" si="16"/>
        <v>61.240000000000016</v>
      </c>
      <c r="AV14" s="54">
        <f t="shared" si="17"/>
        <v>6.7050000000000018</v>
      </c>
      <c r="AW14" s="54">
        <f t="shared" si="18"/>
        <v>10.635000000000002</v>
      </c>
      <c r="AX14" s="54">
        <f t="shared" si="19"/>
        <v>6.120000000000001</v>
      </c>
      <c r="AY14" s="54">
        <v>1</v>
      </c>
      <c r="AZ14" s="54">
        <v>1</v>
      </c>
      <c r="BA14" s="54">
        <v>1</v>
      </c>
      <c r="BG14" s="54">
        <f t="shared" si="20"/>
        <v>125</v>
      </c>
      <c r="BH14" s="11">
        <f t="shared" si="21"/>
        <v>2.7777777777777779E-5</v>
      </c>
    </row>
    <row r="15" spans="1:67" ht="96" x14ac:dyDescent="0.2">
      <c r="A15" s="54">
        <v>5</v>
      </c>
      <c r="B15" s="19" t="s">
        <v>1709</v>
      </c>
      <c r="C15" s="3" t="s">
        <v>194</v>
      </c>
      <c r="D15" s="54">
        <v>1</v>
      </c>
      <c r="E15" s="54">
        <v>1</v>
      </c>
      <c r="F15" s="54">
        <f t="shared" si="8"/>
        <v>2</v>
      </c>
      <c r="G15" s="54">
        <f t="shared" si="9"/>
        <v>30</v>
      </c>
      <c r="H15" s="54">
        <f t="shared" si="10"/>
        <v>15</v>
      </c>
      <c r="I15" s="54">
        <f t="shared" si="11"/>
        <v>218</v>
      </c>
      <c r="J15" s="54">
        <v>56</v>
      </c>
      <c r="K15" s="54">
        <f t="shared" si="12"/>
        <v>1.8666666666666667</v>
      </c>
      <c r="L15" s="54">
        <f t="shared" si="13"/>
        <v>183</v>
      </c>
      <c r="M15" s="54">
        <f t="shared" si="14"/>
        <v>6.1</v>
      </c>
      <c r="N15" s="54">
        <v>1</v>
      </c>
      <c r="O15" s="54">
        <v>1</v>
      </c>
      <c r="P15" s="54">
        <v>1</v>
      </c>
      <c r="Q15" s="54">
        <v>1</v>
      </c>
      <c r="R15" s="54">
        <v>1</v>
      </c>
      <c r="S15" s="54">
        <v>1</v>
      </c>
      <c r="T15" s="54">
        <f t="shared" si="3"/>
        <v>1</v>
      </c>
      <c r="U15" s="54">
        <v>1</v>
      </c>
      <c r="V15" s="54">
        <v>1</v>
      </c>
      <c r="W15" s="54">
        <f t="shared" si="4"/>
        <v>1</v>
      </c>
      <c r="X15" s="54">
        <f t="shared" si="5"/>
        <v>1</v>
      </c>
      <c r="Y15" s="54">
        <v>1</v>
      </c>
      <c r="Z15" s="54">
        <v>1</v>
      </c>
      <c r="AA15" s="54">
        <v>1</v>
      </c>
      <c r="AB15" s="54">
        <v>1</v>
      </c>
      <c r="AC15" s="54">
        <v>1</v>
      </c>
      <c r="AD15" s="54">
        <v>1</v>
      </c>
      <c r="AE15" s="54">
        <v>1</v>
      </c>
      <c r="AF15" s="54">
        <f t="shared" si="15"/>
        <v>5</v>
      </c>
      <c r="AG15" s="54">
        <v>1</v>
      </c>
      <c r="AH15" s="54">
        <f t="shared" si="6"/>
        <v>0</v>
      </c>
      <c r="AI15" s="54">
        <v>1</v>
      </c>
      <c r="AJ15" s="54">
        <v>1</v>
      </c>
      <c r="AK15" s="54">
        <f t="shared" si="7"/>
        <v>1</v>
      </c>
      <c r="AL15" s="54">
        <v>1</v>
      </c>
      <c r="AM15" s="54">
        <v>1</v>
      </c>
      <c r="AN15" s="54">
        <v>1</v>
      </c>
      <c r="AO15" s="54">
        <v>1</v>
      </c>
      <c r="AP15" s="54">
        <v>1</v>
      </c>
      <c r="AQ15" s="54">
        <v>1</v>
      </c>
      <c r="AR15" s="54">
        <v>1</v>
      </c>
      <c r="AS15" s="54">
        <v>1</v>
      </c>
      <c r="AT15" s="54">
        <v>1</v>
      </c>
      <c r="AU15" s="54">
        <f t="shared" si="16"/>
        <v>33.690000000000026</v>
      </c>
      <c r="AV15" s="54">
        <f t="shared" si="17"/>
        <v>12.286666666666669</v>
      </c>
      <c r="AW15" s="54">
        <f t="shared" si="18"/>
        <v>19.27066666666666</v>
      </c>
      <c r="AX15" s="54">
        <f t="shared" si="19"/>
        <v>14.800999999999995</v>
      </c>
      <c r="AY15" s="54">
        <v>0</v>
      </c>
      <c r="AZ15" s="54">
        <v>1</v>
      </c>
      <c r="BA15" s="54">
        <v>1</v>
      </c>
      <c r="BG15" s="54">
        <f t="shared" si="20"/>
        <v>166.66666666666666</v>
      </c>
      <c r="BH15" s="11">
        <f t="shared" si="21"/>
        <v>1.0416666666666666E-4</v>
      </c>
    </row>
    <row r="16" spans="1:67" ht="48" x14ac:dyDescent="0.2">
      <c r="A16" s="54">
        <v>6</v>
      </c>
      <c r="B16" s="19" t="s">
        <v>403</v>
      </c>
      <c r="C16" s="3" t="s">
        <v>194</v>
      </c>
      <c r="D16" s="54">
        <v>1</v>
      </c>
      <c r="E16" s="54">
        <v>1</v>
      </c>
      <c r="F16" s="54">
        <f t="shared" si="8"/>
        <v>1</v>
      </c>
      <c r="G16" s="54">
        <f t="shared" si="9"/>
        <v>22</v>
      </c>
      <c r="H16" s="54">
        <f t="shared" si="10"/>
        <v>22</v>
      </c>
      <c r="I16" s="54">
        <f t="shared" si="11"/>
        <v>117</v>
      </c>
      <c r="J16" s="54">
        <v>31</v>
      </c>
      <c r="K16" s="54">
        <f t="shared" si="12"/>
        <v>1.4090909090909092</v>
      </c>
      <c r="L16" s="54">
        <f t="shared" si="13"/>
        <v>95</v>
      </c>
      <c r="M16" s="54">
        <f t="shared" si="14"/>
        <v>4.3181818181818183</v>
      </c>
      <c r="N16" s="54">
        <v>1</v>
      </c>
      <c r="O16" s="54">
        <v>1</v>
      </c>
      <c r="P16" s="54">
        <v>1</v>
      </c>
      <c r="Q16" s="54">
        <v>1</v>
      </c>
      <c r="R16" s="54">
        <v>1</v>
      </c>
      <c r="S16" s="54">
        <v>1</v>
      </c>
      <c r="T16" s="54">
        <f t="shared" si="3"/>
        <v>1</v>
      </c>
      <c r="U16" s="54">
        <v>1</v>
      </c>
      <c r="V16" s="54">
        <v>1</v>
      </c>
      <c r="W16" s="54">
        <f t="shared" si="4"/>
        <v>1</v>
      </c>
      <c r="X16" s="54">
        <f t="shared" si="5"/>
        <v>1</v>
      </c>
      <c r="Y16" s="54">
        <v>1</v>
      </c>
      <c r="Z16" s="54">
        <v>1</v>
      </c>
      <c r="AA16" s="54">
        <v>1</v>
      </c>
      <c r="AB16" s="54">
        <v>1</v>
      </c>
      <c r="AC16" s="54">
        <v>1</v>
      </c>
      <c r="AD16" s="54">
        <v>1</v>
      </c>
      <c r="AE16" s="54">
        <v>1</v>
      </c>
      <c r="AF16" s="54">
        <f t="shared" si="15"/>
        <v>1</v>
      </c>
      <c r="AG16" s="54">
        <v>1</v>
      </c>
      <c r="AH16" s="54">
        <f t="shared" si="6"/>
        <v>1</v>
      </c>
      <c r="AI16" s="54">
        <v>1</v>
      </c>
      <c r="AJ16" s="54">
        <v>1</v>
      </c>
      <c r="AK16" s="54">
        <f t="shared" si="7"/>
        <v>1</v>
      </c>
      <c r="AL16" s="54">
        <v>1</v>
      </c>
      <c r="AM16" s="54">
        <v>1</v>
      </c>
      <c r="AN16" s="54">
        <v>1</v>
      </c>
      <c r="AO16" s="54">
        <v>1</v>
      </c>
      <c r="AP16" s="54">
        <v>1</v>
      </c>
      <c r="AQ16" s="54">
        <v>1</v>
      </c>
      <c r="AR16" s="54">
        <v>1</v>
      </c>
      <c r="AS16" s="54">
        <v>1</v>
      </c>
      <c r="AT16" s="54">
        <v>1</v>
      </c>
      <c r="AU16" s="54">
        <f t="shared" si="16"/>
        <v>65.295909090909106</v>
      </c>
      <c r="AV16" s="54">
        <f t="shared" si="17"/>
        <v>9.6172727272727307</v>
      </c>
      <c r="AW16" s="54">
        <f t="shared" si="18"/>
        <v>8.5127272727272683</v>
      </c>
      <c r="AX16" s="54">
        <f t="shared" si="19"/>
        <v>9.908636363636365</v>
      </c>
      <c r="AY16" s="54">
        <v>1</v>
      </c>
      <c r="AZ16" s="54">
        <v>1</v>
      </c>
      <c r="BA16" s="54">
        <v>1</v>
      </c>
      <c r="BG16" s="54">
        <f t="shared" si="20"/>
        <v>45.454545454545453</v>
      </c>
      <c r="BH16" s="11">
        <f t="shared" si="21"/>
        <v>7.6388888888888887E-5</v>
      </c>
    </row>
    <row r="17" spans="1:60" ht="192" x14ac:dyDescent="0.2">
      <c r="A17" s="54">
        <v>7</v>
      </c>
      <c r="B17" s="19" t="s">
        <v>1710</v>
      </c>
      <c r="C17" s="3" t="s">
        <v>194</v>
      </c>
      <c r="D17" s="54">
        <v>1</v>
      </c>
      <c r="E17" s="54">
        <v>1</v>
      </c>
      <c r="F17" s="54">
        <f t="shared" si="8"/>
        <v>4</v>
      </c>
      <c r="G17" s="54">
        <f t="shared" si="9"/>
        <v>68</v>
      </c>
      <c r="H17" s="54">
        <f t="shared" si="10"/>
        <v>17</v>
      </c>
      <c r="I17" s="54">
        <f t="shared" si="11"/>
        <v>445</v>
      </c>
      <c r="J17" s="54">
        <v>119</v>
      </c>
      <c r="K17" s="54">
        <f t="shared" si="12"/>
        <v>1.75</v>
      </c>
      <c r="L17" s="54">
        <f t="shared" si="13"/>
        <v>362</v>
      </c>
      <c r="M17" s="54">
        <f t="shared" si="14"/>
        <v>5.3235294117647056</v>
      </c>
      <c r="N17" s="54">
        <v>1</v>
      </c>
      <c r="O17" s="54">
        <v>1</v>
      </c>
      <c r="P17" s="54">
        <v>0</v>
      </c>
      <c r="Q17" s="54">
        <v>1</v>
      </c>
      <c r="R17" s="54">
        <v>1</v>
      </c>
      <c r="S17" s="54">
        <v>1</v>
      </c>
      <c r="T17" s="54">
        <f t="shared" si="3"/>
        <v>1</v>
      </c>
      <c r="U17" s="54">
        <v>1</v>
      </c>
      <c r="V17" s="54">
        <v>1</v>
      </c>
      <c r="W17" s="54">
        <f t="shared" si="4"/>
        <v>0</v>
      </c>
      <c r="X17" s="54">
        <f t="shared" si="5"/>
        <v>1</v>
      </c>
      <c r="Y17" s="54">
        <v>0</v>
      </c>
      <c r="Z17" s="54">
        <v>1</v>
      </c>
      <c r="AA17" s="54">
        <v>1</v>
      </c>
      <c r="AB17" s="54">
        <v>1</v>
      </c>
      <c r="AC17" s="54">
        <v>1</v>
      </c>
      <c r="AD17" s="54">
        <v>1</v>
      </c>
      <c r="AE17" s="54">
        <v>1</v>
      </c>
      <c r="AF17" s="54">
        <f t="shared" si="15"/>
        <v>16</v>
      </c>
      <c r="AG17" s="54">
        <v>1</v>
      </c>
      <c r="AH17" s="54">
        <f t="shared" si="6"/>
        <v>0</v>
      </c>
      <c r="AI17" s="54">
        <v>0</v>
      </c>
      <c r="AJ17" s="54">
        <v>1</v>
      </c>
      <c r="AK17" s="54">
        <f t="shared" si="7"/>
        <v>0</v>
      </c>
      <c r="AL17" s="54">
        <v>1</v>
      </c>
      <c r="AM17" s="54">
        <v>1</v>
      </c>
      <c r="AN17" s="54">
        <v>1</v>
      </c>
      <c r="AO17" s="54">
        <v>1</v>
      </c>
      <c r="AP17" s="54">
        <v>1</v>
      </c>
      <c r="AQ17" s="54">
        <v>1</v>
      </c>
      <c r="AR17" s="54">
        <v>1</v>
      </c>
      <c r="AS17" s="54">
        <v>1</v>
      </c>
      <c r="AT17" s="54">
        <v>1</v>
      </c>
      <c r="AU17" s="54">
        <f t="shared" si="16"/>
        <v>41.53000000000003</v>
      </c>
      <c r="AV17" s="54">
        <f t="shared" si="17"/>
        <v>11.690000000000001</v>
      </c>
      <c r="AW17" s="54">
        <f t="shared" si="18"/>
        <v>15.144705882352941</v>
      </c>
      <c r="AX17" s="54">
        <f t="shared" si="19"/>
        <v>12.143823529411762</v>
      </c>
      <c r="AY17" s="54">
        <v>0</v>
      </c>
      <c r="AZ17" s="54">
        <v>1</v>
      </c>
      <c r="BA17" s="54">
        <v>1</v>
      </c>
      <c r="BG17" s="54">
        <f t="shared" si="20"/>
        <v>235.29411764705881</v>
      </c>
      <c r="BH17" s="11">
        <f t="shared" si="21"/>
        <v>2.3611111111111112E-4</v>
      </c>
    </row>
    <row r="18" spans="1:60" ht="64" x14ac:dyDescent="0.2">
      <c r="A18" s="54">
        <v>8</v>
      </c>
      <c r="B18" s="19" t="s">
        <v>324</v>
      </c>
      <c r="C18" s="3" t="s">
        <v>194</v>
      </c>
      <c r="D18" s="54">
        <v>1</v>
      </c>
      <c r="E18" s="54">
        <v>1</v>
      </c>
      <c r="F18" s="54">
        <f t="shared" si="8"/>
        <v>1</v>
      </c>
      <c r="G18" s="54">
        <f t="shared" si="9"/>
        <v>23</v>
      </c>
      <c r="H18" s="54">
        <f t="shared" si="10"/>
        <v>23</v>
      </c>
      <c r="I18" s="54">
        <f t="shared" si="11"/>
        <v>143</v>
      </c>
      <c r="J18" s="54">
        <v>38</v>
      </c>
      <c r="K18" s="54">
        <f t="shared" si="12"/>
        <v>1.6521739130434783</v>
      </c>
      <c r="L18" s="54">
        <f t="shared" si="13"/>
        <v>117</v>
      </c>
      <c r="M18" s="54">
        <f t="shared" si="14"/>
        <v>5.0869565217391308</v>
      </c>
      <c r="N18" s="54">
        <v>0</v>
      </c>
      <c r="O18" s="54">
        <v>1</v>
      </c>
      <c r="P18" s="54">
        <v>1</v>
      </c>
      <c r="Q18" s="54">
        <v>0</v>
      </c>
      <c r="R18" s="54">
        <v>1</v>
      </c>
      <c r="S18" s="54">
        <v>1</v>
      </c>
      <c r="T18" s="54">
        <f t="shared" si="3"/>
        <v>0</v>
      </c>
      <c r="U18" s="54">
        <v>1</v>
      </c>
      <c r="V18" s="54">
        <v>1</v>
      </c>
      <c r="W18" s="54">
        <f t="shared" si="4"/>
        <v>0</v>
      </c>
      <c r="X18" s="54">
        <f t="shared" si="5"/>
        <v>1</v>
      </c>
      <c r="Y18" s="54">
        <v>1</v>
      </c>
      <c r="Z18" s="54">
        <v>1</v>
      </c>
      <c r="AA18" s="54">
        <v>1</v>
      </c>
      <c r="AB18" s="54">
        <v>1</v>
      </c>
      <c r="AC18" s="54">
        <v>1</v>
      </c>
      <c r="AD18" s="54">
        <v>0</v>
      </c>
      <c r="AE18" s="54">
        <v>1</v>
      </c>
      <c r="AF18" s="54">
        <f t="shared" si="15"/>
        <v>4</v>
      </c>
      <c r="AG18" s="54">
        <v>1</v>
      </c>
      <c r="AH18" s="54">
        <f t="shared" si="6"/>
        <v>1</v>
      </c>
      <c r="AI18" s="54">
        <v>1</v>
      </c>
      <c r="AJ18" s="54">
        <v>1</v>
      </c>
      <c r="AK18" s="54">
        <f t="shared" si="7"/>
        <v>0</v>
      </c>
      <c r="AL18" s="54">
        <v>1</v>
      </c>
      <c r="AM18" s="54">
        <v>1</v>
      </c>
      <c r="AN18" s="54">
        <v>1</v>
      </c>
      <c r="AO18" s="54">
        <v>1</v>
      </c>
      <c r="AP18" s="54">
        <v>1</v>
      </c>
      <c r="AQ18" s="54">
        <v>1</v>
      </c>
      <c r="AR18" s="54">
        <v>1</v>
      </c>
      <c r="AS18" s="54">
        <v>1</v>
      </c>
      <c r="AT18" s="54">
        <v>1</v>
      </c>
      <c r="AU18" s="54">
        <f t="shared" si="16"/>
        <v>43.716086956521764</v>
      </c>
      <c r="AV18" s="54">
        <f t="shared" si="17"/>
        <v>12.875652173913043</v>
      </c>
      <c r="AW18" s="54">
        <f t="shared" si="18"/>
        <v>13.846956521739131</v>
      </c>
      <c r="AX18" s="54">
        <f t="shared" si="19"/>
        <v>14.029565217391301</v>
      </c>
      <c r="AY18" s="54">
        <v>1</v>
      </c>
      <c r="AZ18" s="54">
        <v>1</v>
      </c>
      <c r="BA18" s="54">
        <v>1</v>
      </c>
      <c r="BG18" s="54">
        <f t="shared" si="20"/>
        <v>173.91304347826087</v>
      </c>
      <c r="BH18" s="11">
        <f t="shared" si="21"/>
        <v>7.9861111111111116E-5</v>
      </c>
    </row>
    <row r="19" spans="1:60" ht="112" x14ac:dyDescent="0.2">
      <c r="A19" s="54">
        <v>9</v>
      </c>
      <c r="B19" s="19" t="s">
        <v>1713</v>
      </c>
      <c r="C19" s="3" t="s">
        <v>194</v>
      </c>
      <c r="D19" s="54">
        <v>1</v>
      </c>
      <c r="E19" s="54">
        <v>1</v>
      </c>
      <c r="F19" s="54">
        <f t="shared" si="8"/>
        <v>2</v>
      </c>
      <c r="G19" s="54">
        <f t="shared" si="9"/>
        <v>41</v>
      </c>
      <c r="H19" s="54">
        <f t="shared" si="10"/>
        <v>20.5</v>
      </c>
      <c r="I19" s="54">
        <f t="shared" si="11"/>
        <v>251</v>
      </c>
      <c r="J19" s="54">
        <v>69</v>
      </c>
      <c r="K19" s="54">
        <f t="shared" si="12"/>
        <v>1.6829268292682926</v>
      </c>
      <c r="L19" s="54">
        <f t="shared" si="13"/>
        <v>206</v>
      </c>
      <c r="M19" s="54">
        <f t="shared" si="14"/>
        <v>5.024390243902439</v>
      </c>
      <c r="N19" s="54">
        <v>0</v>
      </c>
      <c r="O19" s="54">
        <v>1</v>
      </c>
      <c r="P19" s="54">
        <v>0</v>
      </c>
      <c r="Q19" s="54">
        <v>0</v>
      </c>
      <c r="R19" s="54">
        <v>1</v>
      </c>
      <c r="S19" s="54">
        <v>1</v>
      </c>
      <c r="T19" s="54">
        <f t="shared" si="3"/>
        <v>0</v>
      </c>
      <c r="U19" s="54">
        <v>1</v>
      </c>
      <c r="V19" s="54">
        <v>1</v>
      </c>
      <c r="W19" s="54">
        <f t="shared" si="4"/>
        <v>0</v>
      </c>
      <c r="X19" s="54">
        <f t="shared" si="5"/>
        <v>1</v>
      </c>
      <c r="Y19" s="54">
        <v>1</v>
      </c>
      <c r="Z19" s="54">
        <v>1</v>
      </c>
      <c r="AA19" s="54">
        <v>1</v>
      </c>
      <c r="AB19" s="54">
        <v>1</v>
      </c>
      <c r="AC19" s="54">
        <v>1</v>
      </c>
      <c r="AD19" s="54">
        <v>1</v>
      </c>
      <c r="AE19" s="54">
        <v>1</v>
      </c>
      <c r="AF19" s="54">
        <f t="shared" si="15"/>
        <v>5</v>
      </c>
      <c r="AG19" s="54">
        <v>1</v>
      </c>
      <c r="AH19" s="54">
        <f t="shared" si="6"/>
        <v>1</v>
      </c>
      <c r="AI19" s="54">
        <v>0</v>
      </c>
      <c r="AJ19" s="54">
        <v>1</v>
      </c>
      <c r="AK19" s="54">
        <f t="shared" si="7"/>
        <v>0</v>
      </c>
      <c r="AL19" s="54">
        <v>1</v>
      </c>
      <c r="AM19" s="54">
        <v>0</v>
      </c>
      <c r="AN19" s="54">
        <v>1</v>
      </c>
      <c r="AO19" s="54">
        <v>1</v>
      </c>
      <c r="AP19" s="54">
        <v>1</v>
      </c>
      <c r="AQ19" s="54">
        <v>1</v>
      </c>
      <c r="AR19" s="54">
        <v>1</v>
      </c>
      <c r="AS19" s="54">
        <v>1</v>
      </c>
      <c r="AT19" s="54">
        <v>1</v>
      </c>
      <c r="AU19" s="54">
        <f t="shared" si="16"/>
        <v>43.65189024390245</v>
      </c>
      <c r="AV19" s="54">
        <f t="shared" si="17"/>
        <v>12.263536585365856</v>
      </c>
      <c r="AW19" s="54">
        <f t="shared" si="18"/>
        <v>13.016585365853658</v>
      </c>
      <c r="AX19" s="54">
        <f t="shared" si="19"/>
        <v>12.484878048780487</v>
      </c>
      <c r="AY19" s="54">
        <v>0</v>
      </c>
      <c r="AZ19" s="54">
        <v>1</v>
      </c>
      <c r="BA19" s="54">
        <v>1</v>
      </c>
      <c r="BG19" s="54">
        <f t="shared" si="20"/>
        <v>121.95121951219512</v>
      </c>
      <c r="BH19" s="11">
        <f t="shared" si="21"/>
        <v>1.4236111111111109E-4</v>
      </c>
    </row>
    <row r="20" spans="1:60" ht="48" x14ac:dyDescent="0.2">
      <c r="A20" s="54">
        <v>10</v>
      </c>
      <c r="B20" s="19" t="s">
        <v>1714</v>
      </c>
      <c r="C20" s="3" t="s">
        <v>199</v>
      </c>
      <c r="D20" s="54">
        <v>1</v>
      </c>
      <c r="E20" s="54">
        <v>1</v>
      </c>
      <c r="F20" s="54">
        <f t="shared" si="8"/>
        <v>1</v>
      </c>
      <c r="G20" s="54">
        <f t="shared" si="9"/>
        <v>16</v>
      </c>
      <c r="H20" s="54">
        <f t="shared" si="10"/>
        <v>16</v>
      </c>
      <c r="I20" s="54">
        <f t="shared" si="11"/>
        <v>78</v>
      </c>
      <c r="J20" s="54">
        <v>20</v>
      </c>
      <c r="K20" s="54">
        <f t="shared" si="12"/>
        <v>1.25</v>
      </c>
      <c r="L20" s="54">
        <f t="shared" si="13"/>
        <v>61</v>
      </c>
      <c r="M20" s="54">
        <f t="shared" si="14"/>
        <v>3.8125</v>
      </c>
      <c r="N20" s="54">
        <v>1</v>
      </c>
      <c r="O20" s="54">
        <v>1</v>
      </c>
      <c r="P20" s="54">
        <v>1</v>
      </c>
      <c r="Q20" s="54">
        <v>1</v>
      </c>
      <c r="R20" s="54">
        <v>1</v>
      </c>
      <c r="S20" s="54">
        <v>1</v>
      </c>
      <c r="T20" s="54">
        <f t="shared" si="3"/>
        <v>1</v>
      </c>
      <c r="U20" s="54">
        <v>1</v>
      </c>
      <c r="V20" s="54">
        <v>1</v>
      </c>
      <c r="W20" s="54">
        <f t="shared" si="4"/>
        <v>1</v>
      </c>
      <c r="X20" s="54">
        <f t="shared" si="5"/>
        <v>1</v>
      </c>
      <c r="Y20" s="54">
        <v>0</v>
      </c>
      <c r="Z20" s="54">
        <v>1</v>
      </c>
      <c r="AA20" s="54">
        <v>1</v>
      </c>
      <c r="AB20" s="54">
        <v>1</v>
      </c>
      <c r="AC20" s="54">
        <v>1</v>
      </c>
      <c r="AD20" s="54">
        <v>1</v>
      </c>
      <c r="AE20" s="54">
        <v>1</v>
      </c>
      <c r="AF20" s="54">
        <f t="shared" si="15"/>
        <v>2</v>
      </c>
      <c r="AG20" s="54">
        <v>1</v>
      </c>
      <c r="AH20" s="54">
        <f t="shared" si="6"/>
        <v>1</v>
      </c>
      <c r="AI20" s="54">
        <v>1</v>
      </c>
      <c r="AJ20" s="54">
        <v>1</v>
      </c>
      <c r="AK20" s="54">
        <f t="shared" si="7"/>
        <v>1</v>
      </c>
      <c r="AL20" s="54">
        <v>1</v>
      </c>
      <c r="AM20" s="54">
        <v>0</v>
      </c>
      <c r="AN20" s="54">
        <v>1</v>
      </c>
      <c r="AO20" s="54">
        <v>1</v>
      </c>
      <c r="AP20" s="54">
        <v>1</v>
      </c>
      <c r="AQ20" s="54">
        <v>1</v>
      </c>
      <c r="AR20" s="54">
        <v>1</v>
      </c>
      <c r="AS20" s="54">
        <v>1</v>
      </c>
      <c r="AT20" s="54">
        <v>1</v>
      </c>
      <c r="AU20" s="54">
        <f t="shared" si="16"/>
        <v>84.845000000000013</v>
      </c>
      <c r="AV20" s="54">
        <f t="shared" si="17"/>
        <v>5.4000000000000021</v>
      </c>
      <c r="AW20" s="54">
        <f t="shared" si="18"/>
        <v>5.5024999999999942</v>
      </c>
      <c r="AX20" s="54">
        <f t="shared" si="19"/>
        <v>4.5268750000000004</v>
      </c>
      <c r="AY20" s="54">
        <v>1</v>
      </c>
      <c r="AZ20" s="54">
        <v>1</v>
      </c>
      <c r="BA20" s="54">
        <v>1</v>
      </c>
      <c r="BG20" s="54">
        <f t="shared" si="20"/>
        <v>125</v>
      </c>
      <c r="BH20" s="11">
        <f t="shared" si="21"/>
        <v>5.5555555555555558E-5</v>
      </c>
    </row>
    <row r="21" spans="1:60" ht="48" x14ac:dyDescent="0.2">
      <c r="A21" s="54" t="s">
        <v>147</v>
      </c>
      <c r="B21" s="19" t="s">
        <v>406</v>
      </c>
      <c r="C21" s="3" t="s">
        <v>194</v>
      </c>
      <c r="D21" s="54">
        <v>1</v>
      </c>
      <c r="E21" s="54">
        <v>1</v>
      </c>
      <c r="F21" s="54">
        <f t="shared" si="8"/>
        <v>1</v>
      </c>
      <c r="G21" s="54">
        <f t="shared" si="9"/>
        <v>19</v>
      </c>
      <c r="H21" s="54">
        <f t="shared" si="10"/>
        <v>19</v>
      </c>
      <c r="I21" s="54">
        <f t="shared" si="11"/>
        <v>101</v>
      </c>
      <c r="J21" s="54">
        <v>27</v>
      </c>
      <c r="K21" s="54">
        <f t="shared" si="12"/>
        <v>1.4210526315789473</v>
      </c>
      <c r="L21" s="54">
        <f t="shared" si="13"/>
        <v>82</v>
      </c>
      <c r="M21" s="54">
        <f t="shared" si="14"/>
        <v>4.3157894736842106</v>
      </c>
      <c r="N21" s="54">
        <v>0</v>
      </c>
      <c r="O21" s="54">
        <v>1</v>
      </c>
      <c r="P21" s="54">
        <v>0</v>
      </c>
      <c r="Q21" s="54">
        <v>0</v>
      </c>
      <c r="R21" s="54">
        <v>1</v>
      </c>
      <c r="S21" s="54">
        <v>1</v>
      </c>
      <c r="T21" s="54">
        <f t="shared" si="3"/>
        <v>0</v>
      </c>
      <c r="U21" s="54">
        <v>1</v>
      </c>
      <c r="V21" s="54">
        <v>1</v>
      </c>
      <c r="W21" s="54">
        <f t="shared" si="4"/>
        <v>0</v>
      </c>
      <c r="X21" s="54">
        <f t="shared" si="5"/>
        <v>1</v>
      </c>
      <c r="Y21" s="54">
        <v>1</v>
      </c>
      <c r="Z21" s="54">
        <v>1</v>
      </c>
      <c r="AA21" s="54">
        <v>1</v>
      </c>
      <c r="AB21" s="54">
        <v>1</v>
      </c>
      <c r="AC21" s="54">
        <v>1</v>
      </c>
      <c r="AD21" s="54">
        <v>1</v>
      </c>
      <c r="AE21" s="54">
        <v>1</v>
      </c>
      <c r="AF21" s="54">
        <f t="shared" si="15"/>
        <v>1</v>
      </c>
      <c r="AG21" s="54">
        <v>1</v>
      </c>
      <c r="AH21" s="54">
        <f t="shared" si="6"/>
        <v>1</v>
      </c>
      <c r="AI21" s="54">
        <v>1</v>
      </c>
      <c r="AJ21" s="54">
        <v>1</v>
      </c>
      <c r="AK21" s="54">
        <f t="shared" si="7"/>
        <v>1</v>
      </c>
      <c r="AL21" s="54">
        <v>1</v>
      </c>
      <c r="AM21" s="54">
        <v>1</v>
      </c>
      <c r="AN21" s="54">
        <v>1</v>
      </c>
      <c r="AO21" s="54">
        <v>1</v>
      </c>
      <c r="AP21" s="54">
        <v>1</v>
      </c>
      <c r="AQ21" s="54">
        <v>1</v>
      </c>
      <c r="AR21" s="54">
        <v>1</v>
      </c>
      <c r="AS21" s="54">
        <v>1</v>
      </c>
      <c r="AT21" s="54">
        <v>1</v>
      </c>
      <c r="AU21" s="54">
        <f t="shared" si="16"/>
        <v>67.328947368421069</v>
      </c>
      <c r="AV21" s="54">
        <f t="shared" si="17"/>
        <v>8.5884210526315812</v>
      </c>
      <c r="AW21" s="54">
        <f t="shared" si="18"/>
        <v>8.3284210526315796</v>
      </c>
      <c r="AX21" s="54">
        <f t="shared" si="19"/>
        <v>8.3973684210526329</v>
      </c>
      <c r="AY21" s="54">
        <v>1</v>
      </c>
      <c r="AZ21" s="54">
        <v>1</v>
      </c>
      <c r="BA21" s="54">
        <v>1</v>
      </c>
      <c r="BG21" s="54">
        <f t="shared" si="20"/>
        <v>52.631578947368418</v>
      </c>
      <c r="BH21" s="11">
        <f t="shared" si="21"/>
        <v>6.597222222222223E-5</v>
      </c>
    </row>
    <row r="22" spans="1:60" ht="48" x14ac:dyDescent="0.2">
      <c r="A22" s="54" t="s">
        <v>148</v>
      </c>
      <c r="B22" s="19" t="s">
        <v>407</v>
      </c>
      <c r="C22" s="3" t="s">
        <v>194</v>
      </c>
      <c r="D22" s="54">
        <v>1</v>
      </c>
      <c r="E22" s="54">
        <v>1</v>
      </c>
      <c r="F22" s="54">
        <f t="shared" si="8"/>
        <v>1</v>
      </c>
      <c r="G22" s="54">
        <f t="shared" si="9"/>
        <v>19</v>
      </c>
      <c r="H22" s="54">
        <f t="shared" si="10"/>
        <v>19</v>
      </c>
      <c r="I22" s="54">
        <f t="shared" si="11"/>
        <v>99</v>
      </c>
      <c r="J22" s="54">
        <v>27</v>
      </c>
      <c r="K22" s="54">
        <f t="shared" si="12"/>
        <v>1.4210526315789473</v>
      </c>
      <c r="L22" s="54">
        <f t="shared" si="13"/>
        <v>80</v>
      </c>
      <c r="M22" s="54">
        <f t="shared" si="14"/>
        <v>4.2105263157894735</v>
      </c>
      <c r="N22" s="54">
        <v>0</v>
      </c>
      <c r="O22" s="54">
        <v>1</v>
      </c>
      <c r="P22" s="54">
        <v>0</v>
      </c>
      <c r="Q22" s="54">
        <v>0</v>
      </c>
      <c r="R22" s="54">
        <v>1</v>
      </c>
      <c r="S22" s="54">
        <v>1</v>
      </c>
      <c r="T22" s="54">
        <f t="shared" si="3"/>
        <v>0</v>
      </c>
      <c r="U22" s="54">
        <v>1</v>
      </c>
      <c r="V22" s="54">
        <v>1</v>
      </c>
      <c r="W22" s="54">
        <f t="shared" si="4"/>
        <v>0</v>
      </c>
      <c r="X22" s="54">
        <f t="shared" si="5"/>
        <v>1</v>
      </c>
      <c r="Y22" s="54">
        <v>1</v>
      </c>
      <c r="Z22" s="54">
        <v>1</v>
      </c>
      <c r="AA22" s="54">
        <v>1</v>
      </c>
      <c r="AB22" s="54">
        <v>1</v>
      </c>
      <c r="AC22" s="54">
        <v>1</v>
      </c>
      <c r="AD22" s="54">
        <v>1</v>
      </c>
      <c r="AE22" s="54">
        <v>1</v>
      </c>
      <c r="AF22" s="54">
        <f t="shared" si="15"/>
        <v>1</v>
      </c>
      <c r="AG22" s="54">
        <v>1</v>
      </c>
      <c r="AH22" s="54">
        <f t="shared" si="6"/>
        <v>1</v>
      </c>
      <c r="AI22" s="54">
        <v>1</v>
      </c>
      <c r="AJ22" s="54">
        <v>1</v>
      </c>
      <c r="AK22" s="54">
        <f t="shared" si="7"/>
        <v>1</v>
      </c>
      <c r="AL22" s="54">
        <v>1</v>
      </c>
      <c r="AM22" s="54">
        <v>1</v>
      </c>
      <c r="AN22" s="54">
        <v>1</v>
      </c>
      <c r="AO22" s="54">
        <v>1</v>
      </c>
      <c r="AP22" s="54">
        <v>1</v>
      </c>
      <c r="AQ22" s="54">
        <v>1</v>
      </c>
      <c r="AR22" s="54">
        <v>1</v>
      </c>
      <c r="AS22" s="54">
        <v>1</v>
      </c>
      <c r="AT22" s="54">
        <v>1</v>
      </c>
      <c r="AU22" s="54">
        <f t="shared" si="16"/>
        <v>67.328947368421069</v>
      </c>
      <c r="AV22" s="54">
        <f t="shared" si="17"/>
        <v>8.5884210526315812</v>
      </c>
      <c r="AW22" s="54">
        <f t="shared" si="18"/>
        <v>7.7094736842105256</v>
      </c>
      <c r="AX22" s="54">
        <f t="shared" si="19"/>
        <v>7.9015789473684208</v>
      </c>
      <c r="AY22" s="54">
        <v>1</v>
      </c>
      <c r="AZ22" s="54">
        <v>1</v>
      </c>
      <c r="BA22" s="54">
        <v>1</v>
      </c>
      <c r="BG22" s="54">
        <f t="shared" si="20"/>
        <v>52.631578947368418</v>
      </c>
      <c r="BH22" s="11">
        <f t="shared" si="21"/>
        <v>6.597222222222223E-5</v>
      </c>
    </row>
    <row r="23" spans="1:60" ht="48" x14ac:dyDescent="0.2">
      <c r="A23" s="54" t="s">
        <v>148</v>
      </c>
      <c r="B23" s="19" t="s">
        <v>408</v>
      </c>
      <c r="C23" s="3" t="s">
        <v>194</v>
      </c>
      <c r="D23" s="54">
        <v>1</v>
      </c>
      <c r="E23" s="54">
        <v>1</v>
      </c>
      <c r="F23" s="54">
        <f t="shared" si="8"/>
        <v>1</v>
      </c>
      <c r="G23" s="54">
        <f t="shared" si="9"/>
        <v>17</v>
      </c>
      <c r="H23" s="54">
        <f t="shared" si="10"/>
        <v>17</v>
      </c>
      <c r="I23" s="54">
        <f t="shared" si="11"/>
        <v>96</v>
      </c>
      <c r="J23" s="54">
        <v>26</v>
      </c>
      <c r="K23" s="54">
        <f t="shared" si="12"/>
        <v>1.5294117647058822</v>
      </c>
      <c r="L23" s="54">
        <f t="shared" si="13"/>
        <v>79</v>
      </c>
      <c r="M23" s="54">
        <f t="shared" si="14"/>
        <v>4.6470588235294121</v>
      </c>
      <c r="N23" s="54">
        <v>0</v>
      </c>
      <c r="O23" s="54">
        <v>1</v>
      </c>
      <c r="P23" s="54">
        <v>0</v>
      </c>
      <c r="Q23" s="54">
        <v>0</v>
      </c>
      <c r="R23" s="54">
        <v>1</v>
      </c>
      <c r="S23" s="54">
        <v>1</v>
      </c>
      <c r="T23" s="54">
        <f t="shared" si="3"/>
        <v>0</v>
      </c>
      <c r="U23" s="54">
        <v>1</v>
      </c>
      <c r="V23" s="54">
        <v>1</v>
      </c>
      <c r="W23" s="54">
        <f t="shared" si="4"/>
        <v>0</v>
      </c>
      <c r="X23" s="54">
        <f t="shared" si="5"/>
        <v>1</v>
      </c>
      <c r="Y23" s="54">
        <v>1</v>
      </c>
      <c r="Z23" s="54">
        <v>1</v>
      </c>
      <c r="AA23" s="54">
        <v>1</v>
      </c>
      <c r="AB23" s="54">
        <v>1</v>
      </c>
      <c r="AC23" s="54">
        <v>1</v>
      </c>
      <c r="AD23" s="54">
        <v>1</v>
      </c>
      <c r="AE23" s="54">
        <v>1</v>
      </c>
      <c r="AF23" s="54">
        <f t="shared" si="15"/>
        <v>1</v>
      </c>
      <c r="AG23" s="54">
        <v>1</v>
      </c>
      <c r="AH23" s="54">
        <f t="shared" si="6"/>
        <v>1</v>
      </c>
      <c r="AI23" s="54">
        <v>1</v>
      </c>
      <c r="AJ23" s="54">
        <v>1</v>
      </c>
      <c r="AK23" s="54">
        <f t="shared" si="7"/>
        <v>1</v>
      </c>
      <c r="AL23" s="54">
        <v>1</v>
      </c>
      <c r="AM23" s="54">
        <v>1</v>
      </c>
      <c r="AN23" s="54">
        <v>1</v>
      </c>
      <c r="AO23" s="54">
        <v>1</v>
      </c>
      <c r="AP23" s="54">
        <v>1</v>
      </c>
      <c r="AQ23" s="54">
        <v>1</v>
      </c>
      <c r="AR23" s="54">
        <v>1</v>
      </c>
      <c r="AS23" s="54">
        <v>1</v>
      </c>
      <c r="AT23" s="54">
        <v>1</v>
      </c>
      <c r="AU23" s="54">
        <f t="shared" si="16"/>
        <v>60.191764705882377</v>
      </c>
      <c r="AV23" s="54">
        <f t="shared" si="17"/>
        <v>9.0870588235294107</v>
      </c>
      <c r="AW23" s="54">
        <f t="shared" si="18"/>
        <v>10.129411764705882</v>
      </c>
      <c r="AX23" s="54">
        <f t="shared" si="19"/>
        <v>8.9576470588235324</v>
      </c>
      <c r="AY23" s="54">
        <v>1</v>
      </c>
      <c r="AZ23" s="54">
        <v>1</v>
      </c>
      <c r="BA23" s="54">
        <v>1</v>
      </c>
      <c r="BG23" s="54">
        <f t="shared" si="20"/>
        <v>58.823529411764703</v>
      </c>
      <c r="BH23" s="11">
        <f t="shared" si="21"/>
        <v>5.902777777777778E-5</v>
      </c>
    </row>
    <row r="24" spans="1:60" ht="48" x14ac:dyDescent="0.2">
      <c r="A24" s="54" t="s">
        <v>149</v>
      </c>
      <c r="B24" s="19" t="s">
        <v>409</v>
      </c>
      <c r="C24" s="3" t="s">
        <v>194</v>
      </c>
      <c r="D24" s="54">
        <v>1</v>
      </c>
      <c r="E24" s="54">
        <v>1</v>
      </c>
      <c r="F24" s="54">
        <f t="shared" si="8"/>
        <v>1</v>
      </c>
      <c r="G24" s="54">
        <f t="shared" si="9"/>
        <v>19</v>
      </c>
      <c r="H24" s="54">
        <f t="shared" si="10"/>
        <v>19</v>
      </c>
      <c r="I24" s="54">
        <f t="shared" si="11"/>
        <v>101</v>
      </c>
      <c r="J24" s="54">
        <v>26</v>
      </c>
      <c r="K24" s="54">
        <f t="shared" si="12"/>
        <v>1.368421052631579</v>
      </c>
      <c r="L24" s="54">
        <f t="shared" si="13"/>
        <v>82</v>
      </c>
      <c r="M24" s="54">
        <f t="shared" si="14"/>
        <v>4.3157894736842106</v>
      </c>
      <c r="N24" s="54">
        <v>0</v>
      </c>
      <c r="O24" s="54">
        <v>1</v>
      </c>
      <c r="P24" s="54">
        <v>0</v>
      </c>
      <c r="Q24" s="54">
        <v>0</v>
      </c>
      <c r="R24" s="54">
        <v>1</v>
      </c>
      <c r="S24" s="54">
        <v>1</v>
      </c>
      <c r="T24" s="54">
        <f t="shared" si="3"/>
        <v>0</v>
      </c>
      <c r="U24" s="54">
        <v>1</v>
      </c>
      <c r="V24" s="54">
        <v>1</v>
      </c>
      <c r="W24" s="54">
        <f t="shared" si="4"/>
        <v>0</v>
      </c>
      <c r="X24" s="54">
        <f t="shared" si="5"/>
        <v>1</v>
      </c>
      <c r="Y24" s="54">
        <v>1</v>
      </c>
      <c r="Z24" s="54">
        <v>1</v>
      </c>
      <c r="AA24" s="54">
        <v>1</v>
      </c>
      <c r="AB24" s="54">
        <v>1</v>
      </c>
      <c r="AC24" s="54">
        <v>1</v>
      </c>
      <c r="AD24" s="54">
        <v>1</v>
      </c>
      <c r="AE24" s="54">
        <v>1</v>
      </c>
      <c r="AF24" s="54">
        <f t="shared" si="15"/>
        <v>1</v>
      </c>
      <c r="AG24" s="54">
        <v>1</v>
      </c>
      <c r="AH24" s="54">
        <f t="shared" si="6"/>
        <v>1</v>
      </c>
      <c r="AI24" s="54">
        <v>1</v>
      </c>
      <c r="AJ24" s="54">
        <v>1</v>
      </c>
      <c r="AK24" s="54">
        <f t="shared" si="7"/>
        <v>1</v>
      </c>
      <c r="AL24" s="54">
        <v>1</v>
      </c>
      <c r="AM24" s="54">
        <v>1</v>
      </c>
      <c r="AN24" s="54">
        <v>1</v>
      </c>
      <c r="AO24" s="54">
        <v>1</v>
      </c>
      <c r="AP24" s="54">
        <v>1</v>
      </c>
      <c r="AQ24" s="54">
        <v>1</v>
      </c>
      <c r="AR24" s="54">
        <v>1</v>
      </c>
      <c r="AS24" s="54">
        <v>1</v>
      </c>
      <c r="AT24" s="54">
        <v>1</v>
      </c>
      <c r="AU24" s="54">
        <f t="shared" si="16"/>
        <v>71.78157894736843</v>
      </c>
      <c r="AV24" s="54">
        <f t="shared" si="17"/>
        <v>7.9673684210526332</v>
      </c>
      <c r="AW24" s="54">
        <f t="shared" si="18"/>
        <v>8.3284210526315796</v>
      </c>
      <c r="AX24" s="54">
        <f t="shared" si="19"/>
        <v>8.3973684210526329</v>
      </c>
      <c r="AY24" s="54">
        <v>1</v>
      </c>
      <c r="AZ24" s="54">
        <v>1</v>
      </c>
      <c r="BA24" s="54">
        <v>1</v>
      </c>
      <c r="BG24" s="54">
        <f t="shared" si="20"/>
        <v>52.631578947368418</v>
      </c>
      <c r="BH24" s="11">
        <f t="shared" si="21"/>
        <v>6.597222222222223E-5</v>
      </c>
    </row>
    <row r="25" spans="1:60" ht="48" x14ac:dyDescent="0.2">
      <c r="A25" s="54" t="s">
        <v>149</v>
      </c>
      <c r="B25" s="19" t="s">
        <v>410</v>
      </c>
      <c r="C25" s="3" t="s">
        <v>194</v>
      </c>
      <c r="D25" s="54">
        <v>1</v>
      </c>
      <c r="E25" s="54">
        <v>1</v>
      </c>
      <c r="F25" s="54">
        <f t="shared" si="8"/>
        <v>1</v>
      </c>
      <c r="G25" s="54">
        <f t="shared" si="9"/>
        <v>18</v>
      </c>
      <c r="H25" s="54">
        <f t="shared" si="10"/>
        <v>18</v>
      </c>
      <c r="I25" s="54">
        <f t="shared" si="11"/>
        <v>101</v>
      </c>
      <c r="J25" s="54">
        <v>27</v>
      </c>
      <c r="K25" s="54">
        <f t="shared" si="12"/>
        <v>1.5</v>
      </c>
      <c r="L25" s="54">
        <f t="shared" si="13"/>
        <v>83</v>
      </c>
      <c r="M25" s="54">
        <f t="shared" si="14"/>
        <v>4.6111111111111107</v>
      </c>
      <c r="N25" s="54">
        <v>0</v>
      </c>
      <c r="O25" s="54">
        <v>1</v>
      </c>
      <c r="P25" s="54">
        <v>0</v>
      </c>
      <c r="Q25" s="54">
        <v>0</v>
      </c>
      <c r="R25" s="54">
        <v>1</v>
      </c>
      <c r="S25" s="54">
        <v>1</v>
      </c>
      <c r="T25" s="54">
        <f t="shared" si="3"/>
        <v>0</v>
      </c>
      <c r="U25" s="54">
        <v>1</v>
      </c>
      <c r="V25" s="54">
        <v>1</v>
      </c>
      <c r="W25" s="54">
        <f t="shared" si="4"/>
        <v>0</v>
      </c>
      <c r="X25" s="54">
        <f t="shared" si="5"/>
        <v>1</v>
      </c>
      <c r="Y25" s="54">
        <v>1</v>
      </c>
      <c r="Z25" s="54">
        <v>1</v>
      </c>
      <c r="AA25" s="54">
        <v>1</v>
      </c>
      <c r="AB25" s="54">
        <v>1</v>
      </c>
      <c r="AC25" s="54">
        <v>1</v>
      </c>
      <c r="AD25" s="54">
        <v>1</v>
      </c>
      <c r="AE25" s="54">
        <v>1</v>
      </c>
      <c r="AF25" s="54">
        <f t="shared" si="15"/>
        <v>1</v>
      </c>
      <c r="AG25" s="54">
        <v>1</v>
      </c>
      <c r="AH25" s="54">
        <f t="shared" si="6"/>
        <v>1</v>
      </c>
      <c r="AI25" s="54">
        <v>1</v>
      </c>
      <c r="AJ25" s="54">
        <v>1</v>
      </c>
      <c r="AK25" s="54">
        <f t="shared" si="7"/>
        <v>1</v>
      </c>
      <c r="AL25" s="54">
        <v>1</v>
      </c>
      <c r="AM25" s="54">
        <v>1</v>
      </c>
      <c r="AN25" s="54">
        <v>1</v>
      </c>
      <c r="AO25" s="54">
        <v>1</v>
      </c>
      <c r="AP25" s="54">
        <v>1</v>
      </c>
      <c r="AQ25" s="54">
        <v>1</v>
      </c>
      <c r="AR25" s="54">
        <v>1</v>
      </c>
      <c r="AS25" s="54">
        <v>1</v>
      </c>
      <c r="AT25" s="54">
        <v>1</v>
      </c>
      <c r="AU25" s="54">
        <f t="shared" si="16"/>
        <v>61.66500000000002</v>
      </c>
      <c r="AV25" s="54">
        <f t="shared" si="17"/>
        <v>9.1300000000000026</v>
      </c>
      <c r="AW25" s="54">
        <f t="shared" si="18"/>
        <v>9.9955555555555584</v>
      </c>
      <c r="AX25" s="54">
        <f t="shared" si="19"/>
        <v>9.2883333333333304</v>
      </c>
      <c r="AY25" s="54">
        <v>1</v>
      </c>
      <c r="AZ25" s="54">
        <v>1</v>
      </c>
      <c r="BA25" s="54">
        <v>1</v>
      </c>
      <c r="BG25" s="54">
        <f t="shared" si="20"/>
        <v>55.55555555555555</v>
      </c>
      <c r="BH25" s="11">
        <f t="shared" si="21"/>
        <v>6.2500000000000001E-5</v>
      </c>
    </row>
    <row r="26" spans="1:60" ht="48" x14ac:dyDescent="0.2">
      <c r="A26" s="54" t="s">
        <v>150</v>
      </c>
      <c r="B26" s="19" t="s">
        <v>411</v>
      </c>
      <c r="C26" s="3" t="s">
        <v>194</v>
      </c>
      <c r="D26" s="54">
        <v>1</v>
      </c>
      <c r="E26" s="54">
        <v>1</v>
      </c>
      <c r="F26" s="54">
        <f t="shared" si="8"/>
        <v>1</v>
      </c>
      <c r="G26" s="54">
        <f t="shared" si="9"/>
        <v>20</v>
      </c>
      <c r="H26" s="54">
        <f t="shared" si="10"/>
        <v>20</v>
      </c>
      <c r="I26" s="54">
        <f t="shared" si="11"/>
        <v>108</v>
      </c>
      <c r="J26" s="54">
        <v>28</v>
      </c>
      <c r="K26" s="54">
        <f t="shared" si="12"/>
        <v>1.4</v>
      </c>
      <c r="L26" s="54">
        <f t="shared" si="13"/>
        <v>88</v>
      </c>
      <c r="M26" s="54">
        <f t="shared" si="14"/>
        <v>4.4000000000000004</v>
      </c>
      <c r="N26" s="54">
        <v>0</v>
      </c>
      <c r="O26" s="54">
        <v>1</v>
      </c>
      <c r="P26" s="54">
        <v>0</v>
      </c>
      <c r="Q26" s="54">
        <v>0</v>
      </c>
      <c r="R26" s="54">
        <v>1</v>
      </c>
      <c r="S26" s="54">
        <v>1</v>
      </c>
      <c r="T26" s="54">
        <f t="shared" si="3"/>
        <v>0</v>
      </c>
      <c r="U26" s="54">
        <v>1</v>
      </c>
      <c r="V26" s="54">
        <v>1</v>
      </c>
      <c r="W26" s="54">
        <f t="shared" si="4"/>
        <v>0</v>
      </c>
      <c r="X26" s="54">
        <f t="shared" si="5"/>
        <v>1</v>
      </c>
      <c r="Y26" s="54">
        <v>1</v>
      </c>
      <c r="Z26" s="54">
        <v>1</v>
      </c>
      <c r="AA26" s="54">
        <v>1</v>
      </c>
      <c r="AB26" s="54">
        <v>1</v>
      </c>
      <c r="AC26" s="54">
        <v>1</v>
      </c>
      <c r="AD26" s="54">
        <v>1</v>
      </c>
      <c r="AE26" s="54">
        <v>1</v>
      </c>
      <c r="AF26" s="54">
        <f t="shared" si="15"/>
        <v>1</v>
      </c>
      <c r="AG26" s="54">
        <v>1</v>
      </c>
      <c r="AH26" s="54">
        <f t="shared" si="6"/>
        <v>1</v>
      </c>
      <c r="AI26" s="54">
        <v>1</v>
      </c>
      <c r="AJ26" s="54">
        <v>1</v>
      </c>
      <c r="AK26" s="54">
        <f t="shared" si="7"/>
        <v>1</v>
      </c>
      <c r="AL26" s="54">
        <v>1</v>
      </c>
      <c r="AM26" s="54">
        <v>1</v>
      </c>
      <c r="AN26" s="54">
        <v>1</v>
      </c>
      <c r="AO26" s="54">
        <v>1</v>
      </c>
      <c r="AP26" s="54">
        <v>1</v>
      </c>
      <c r="AQ26" s="54">
        <v>1</v>
      </c>
      <c r="AR26" s="54">
        <v>1</v>
      </c>
      <c r="AS26" s="54">
        <v>1</v>
      </c>
      <c r="AT26" s="54">
        <v>1</v>
      </c>
      <c r="AU26" s="54">
        <f t="shared" si="16"/>
        <v>68.095000000000027</v>
      </c>
      <c r="AV26" s="54">
        <f t="shared" si="17"/>
        <v>8.73</v>
      </c>
      <c r="AW26" s="54">
        <f t="shared" si="18"/>
        <v>8.8859999999999992</v>
      </c>
      <c r="AX26" s="54">
        <f t="shared" si="19"/>
        <v>9.2940000000000005</v>
      </c>
      <c r="AY26" s="54">
        <v>1</v>
      </c>
      <c r="AZ26" s="54">
        <v>1</v>
      </c>
      <c r="BA26" s="54">
        <v>1</v>
      </c>
      <c r="BG26" s="54">
        <f t="shared" si="20"/>
        <v>50</v>
      </c>
      <c r="BH26" s="11">
        <f t="shared" si="21"/>
        <v>6.9444444444444444E-5</v>
      </c>
    </row>
    <row r="27" spans="1:60" ht="48" x14ac:dyDescent="0.2">
      <c r="A27" s="54" t="s">
        <v>151</v>
      </c>
      <c r="B27" s="19" t="s">
        <v>412</v>
      </c>
      <c r="C27" s="3" t="s">
        <v>194</v>
      </c>
      <c r="D27" s="54">
        <v>1</v>
      </c>
      <c r="E27" s="54">
        <v>1</v>
      </c>
      <c r="F27" s="54">
        <f t="shared" si="8"/>
        <v>1</v>
      </c>
      <c r="G27" s="54">
        <f t="shared" si="9"/>
        <v>20</v>
      </c>
      <c r="H27" s="54">
        <f t="shared" si="10"/>
        <v>20</v>
      </c>
      <c r="I27" s="54">
        <f t="shared" si="11"/>
        <v>109</v>
      </c>
      <c r="J27" s="54">
        <v>29</v>
      </c>
      <c r="K27" s="54">
        <f t="shared" si="12"/>
        <v>1.45</v>
      </c>
      <c r="L27" s="54">
        <f t="shared" si="13"/>
        <v>89</v>
      </c>
      <c r="M27" s="54">
        <f t="shared" si="14"/>
        <v>4.45</v>
      </c>
      <c r="N27" s="54">
        <v>0</v>
      </c>
      <c r="O27" s="54">
        <v>1</v>
      </c>
      <c r="P27" s="54">
        <v>0</v>
      </c>
      <c r="Q27" s="54">
        <v>0</v>
      </c>
      <c r="R27" s="54">
        <v>1</v>
      </c>
      <c r="S27" s="54">
        <v>1</v>
      </c>
      <c r="T27" s="54">
        <f t="shared" si="3"/>
        <v>0</v>
      </c>
      <c r="U27" s="54">
        <v>1</v>
      </c>
      <c r="V27" s="54">
        <v>1</v>
      </c>
      <c r="W27" s="54">
        <f t="shared" si="4"/>
        <v>0</v>
      </c>
      <c r="X27" s="54">
        <f t="shared" si="5"/>
        <v>1</v>
      </c>
      <c r="Y27" s="54">
        <v>1</v>
      </c>
      <c r="Z27" s="54">
        <v>1</v>
      </c>
      <c r="AA27" s="54">
        <v>1</v>
      </c>
      <c r="AB27" s="54">
        <v>1</v>
      </c>
      <c r="AC27" s="54">
        <v>1</v>
      </c>
      <c r="AD27" s="54">
        <v>1</v>
      </c>
      <c r="AE27" s="54">
        <v>1</v>
      </c>
      <c r="AF27" s="54">
        <f t="shared" si="15"/>
        <v>1</v>
      </c>
      <c r="AG27" s="54">
        <v>1</v>
      </c>
      <c r="AH27" s="54">
        <f t="shared" si="6"/>
        <v>1</v>
      </c>
      <c r="AI27" s="54">
        <v>1</v>
      </c>
      <c r="AJ27" s="54">
        <v>1</v>
      </c>
      <c r="AK27" s="54">
        <f t="shared" si="7"/>
        <v>1</v>
      </c>
      <c r="AL27" s="54">
        <v>1</v>
      </c>
      <c r="AM27" s="54">
        <v>1</v>
      </c>
      <c r="AN27" s="54">
        <v>1</v>
      </c>
      <c r="AO27" s="54">
        <v>1</v>
      </c>
      <c r="AP27" s="54">
        <v>1</v>
      </c>
      <c r="AQ27" s="54">
        <v>1</v>
      </c>
      <c r="AR27" s="54">
        <v>1</v>
      </c>
      <c r="AS27" s="54">
        <v>1</v>
      </c>
      <c r="AT27" s="54">
        <v>1</v>
      </c>
      <c r="AU27" s="54">
        <f t="shared" si="16"/>
        <v>63.865000000000023</v>
      </c>
      <c r="AV27" s="54">
        <f t="shared" si="17"/>
        <v>9.32</v>
      </c>
      <c r="AW27" s="54">
        <f t="shared" si="18"/>
        <v>9.18</v>
      </c>
      <c r="AX27" s="54">
        <f t="shared" si="19"/>
        <v>9.5295000000000023</v>
      </c>
      <c r="AY27" s="54">
        <v>1</v>
      </c>
      <c r="AZ27" s="54">
        <v>1</v>
      </c>
      <c r="BA27" s="54">
        <v>1</v>
      </c>
      <c r="BG27" s="54">
        <f t="shared" si="20"/>
        <v>50</v>
      </c>
      <c r="BH27" s="11">
        <f t="shared" si="21"/>
        <v>6.9444444444444444E-5</v>
      </c>
    </row>
    <row r="28" spans="1:60" ht="64" x14ac:dyDescent="0.2">
      <c r="A28" s="54" t="s">
        <v>187</v>
      </c>
      <c r="B28" s="19" t="s">
        <v>413</v>
      </c>
      <c r="C28" s="3" t="s">
        <v>194</v>
      </c>
      <c r="D28" s="54">
        <v>1</v>
      </c>
      <c r="E28" s="54">
        <v>1</v>
      </c>
      <c r="F28" s="54">
        <f t="shared" si="8"/>
        <v>1</v>
      </c>
      <c r="G28" s="54">
        <f t="shared" si="9"/>
        <v>33</v>
      </c>
      <c r="H28" s="54">
        <f t="shared" si="10"/>
        <v>33</v>
      </c>
      <c r="I28" s="54">
        <f t="shared" si="11"/>
        <v>169</v>
      </c>
      <c r="J28" s="54">
        <v>44</v>
      </c>
      <c r="K28" s="54">
        <f t="shared" si="12"/>
        <v>1.3333333333333333</v>
      </c>
      <c r="L28" s="54">
        <f t="shared" si="13"/>
        <v>130</v>
      </c>
      <c r="M28" s="54">
        <f t="shared" si="14"/>
        <v>3.9393939393939394</v>
      </c>
      <c r="N28" s="54">
        <v>0</v>
      </c>
      <c r="O28" s="54">
        <v>1</v>
      </c>
      <c r="P28" s="54">
        <v>1</v>
      </c>
      <c r="Q28" s="54">
        <v>1</v>
      </c>
      <c r="R28" s="54">
        <v>1</v>
      </c>
      <c r="S28" s="54">
        <v>1</v>
      </c>
      <c r="T28" s="54">
        <f t="shared" si="3"/>
        <v>1</v>
      </c>
      <c r="U28" s="54">
        <v>1</v>
      </c>
      <c r="V28" s="54">
        <v>1</v>
      </c>
      <c r="W28" s="54">
        <f t="shared" si="4"/>
        <v>1</v>
      </c>
      <c r="X28" s="54">
        <f t="shared" si="5"/>
        <v>1</v>
      </c>
      <c r="Y28" s="54">
        <v>0</v>
      </c>
      <c r="Z28" s="54">
        <v>1</v>
      </c>
      <c r="AA28" s="54">
        <v>1</v>
      </c>
      <c r="AB28" s="54">
        <v>1</v>
      </c>
      <c r="AC28" s="54">
        <v>1</v>
      </c>
      <c r="AD28" s="54">
        <v>1</v>
      </c>
      <c r="AE28" s="54">
        <v>1</v>
      </c>
      <c r="AF28" s="54">
        <f t="shared" si="15"/>
        <v>7</v>
      </c>
      <c r="AG28" s="54">
        <v>1</v>
      </c>
      <c r="AH28" s="54">
        <f t="shared" si="6"/>
        <v>1</v>
      </c>
      <c r="AI28" s="54">
        <v>1</v>
      </c>
      <c r="AJ28" s="54">
        <v>1</v>
      </c>
      <c r="AK28" s="54">
        <f t="shared" si="7"/>
        <v>0</v>
      </c>
      <c r="AL28" s="54">
        <v>1</v>
      </c>
      <c r="AM28" s="54">
        <v>1</v>
      </c>
      <c r="AN28" s="54">
        <v>1</v>
      </c>
      <c r="AO28" s="54">
        <v>0</v>
      </c>
      <c r="AP28" s="54">
        <v>1</v>
      </c>
      <c r="AQ28" s="54">
        <v>1</v>
      </c>
      <c r="AR28" s="54">
        <v>1</v>
      </c>
      <c r="AS28" s="54">
        <v>1</v>
      </c>
      <c r="AT28" s="54">
        <v>1</v>
      </c>
      <c r="AU28" s="54">
        <f t="shared" si="16"/>
        <v>60.540000000000028</v>
      </c>
      <c r="AV28" s="54">
        <f t="shared" si="17"/>
        <v>13.013333333333335</v>
      </c>
      <c r="AW28" s="54">
        <f t="shared" si="18"/>
        <v>7.7139393939393912</v>
      </c>
      <c r="AX28" s="54">
        <f t="shared" si="19"/>
        <v>13.624545454545455</v>
      </c>
      <c r="AY28" s="54">
        <v>1</v>
      </c>
      <c r="AZ28" s="54">
        <v>1</v>
      </c>
      <c r="BA28" s="54">
        <v>1</v>
      </c>
      <c r="BG28" s="54">
        <f t="shared" si="20"/>
        <v>212.12121212121212</v>
      </c>
      <c r="BH28" s="11">
        <f t="shared" si="21"/>
        <v>1.1458333333333333E-4</v>
      </c>
    </row>
    <row r="29" spans="1:60" ht="64" x14ac:dyDescent="0.2">
      <c r="A29" s="54" t="s">
        <v>188</v>
      </c>
      <c r="B29" s="19" t="s">
        <v>1715</v>
      </c>
      <c r="C29" s="3" t="s">
        <v>194</v>
      </c>
      <c r="D29" s="54">
        <v>1</v>
      </c>
      <c r="E29" s="54">
        <v>1</v>
      </c>
      <c r="F29" s="54">
        <f t="shared" si="8"/>
        <v>1</v>
      </c>
      <c r="G29" s="54">
        <f t="shared" si="9"/>
        <v>32</v>
      </c>
      <c r="H29" s="54">
        <f t="shared" si="10"/>
        <v>32</v>
      </c>
      <c r="I29" s="54">
        <f t="shared" si="11"/>
        <v>163</v>
      </c>
      <c r="J29" s="54">
        <v>43</v>
      </c>
      <c r="K29" s="54">
        <f t="shared" si="12"/>
        <v>1.34375</v>
      </c>
      <c r="L29" s="54">
        <f t="shared" si="13"/>
        <v>125</v>
      </c>
      <c r="M29" s="54">
        <f t="shared" si="14"/>
        <v>3.90625</v>
      </c>
      <c r="N29" s="54">
        <v>0</v>
      </c>
      <c r="O29" s="54">
        <v>1</v>
      </c>
      <c r="P29" s="54">
        <v>1</v>
      </c>
      <c r="Q29" s="54">
        <v>1</v>
      </c>
      <c r="R29" s="54">
        <v>1</v>
      </c>
      <c r="S29" s="54">
        <v>1</v>
      </c>
      <c r="T29" s="54">
        <f t="shared" si="3"/>
        <v>1</v>
      </c>
      <c r="U29" s="54">
        <v>1</v>
      </c>
      <c r="V29" s="54">
        <v>1</v>
      </c>
      <c r="W29" s="54">
        <f t="shared" si="4"/>
        <v>1</v>
      </c>
      <c r="X29" s="54">
        <f t="shared" si="5"/>
        <v>1</v>
      </c>
      <c r="Y29" s="54">
        <v>0</v>
      </c>
      <c r="Z29" s="54">
        <v>1</v>
      </c>
      <c r="AA29" s="54">
        <v>1</v>
      </c>
      <c r="AB29" s="54">
        <v>1</v>
      </c>
      <c r="AC29" s="54">
        <v>1</v>
      </c>
      <c r="AD29" s="54">
        <v>1</v>
      </c>
      <c r="AE29" s="54">
        <v>1</v>
      </c>
      <c r="AF29" s="54">
        <f t="shared" si="15"/>
        <v>7</v>
      </c>
      <c r="AG29" s="54">
        <v>1</v>
      </c>
      <c r="AH29" s="54">
        <f t="shared" si="6"/>
        <v>1</v>
      </c>
      <c r="AI29" s="54">
        <v>1</v>
      </c>
      <c r="AJ29" s="54">
        <v>1</v>
      </c>
      <c r="AK29" s="54">
        <f t="shared" si="7"/>
        <v>0</v>
      </c>
      <c r="AL29" s="54">
        <v>1</v>
      </c>
      <c r="AM29" s="54">
        <v>1</v>
      </c>
      <c r="AN29" s="54">
        <v>1</v>
      </c>
      <c r="AO29" s="54">
        <v>0</v>
      </c>
      <c r="AP29" s="54">
        <v>1</v>
      </c>
      <c r="AQ29" s="54">
        <v>1</v>
      </c>
      <c r="AR29" s="54">
        <v>1</v>
      </c>
      <c r="AS29" s="54">
        <v>1</v>
      </c>
      <c r="AT29" s="54">
        <v>1</v>
      </c>
      <c r="AU29" s="54">
        <f t="shared" si="16"/>
        <v>60.67375000000002</v>
      </c>
      <c r="AV29" s="54">
        <f t="shared" si="17"/>
        <v>12.74625</v>
      </c>
      <c r="AW29" s="54">
        <f t="shared" si="18"/>
        <v>7.5299999999999976</v>
      </c>
      <c r="AX29" s="54">
        <f t="shared" si="19"/>
        <v>12.9684375</v>
      </c>
      <c r="AY29" s="54">
        <v>1</v>
      </c>
      <c r="AZ29" s="54">
        <v>1</v>
      </c>
      <c r="BA29" s="54">
        <v>1</v>
      </c>
      <c r="BG29" s="54">
        <f t="shared" si="20"/>
        <v>218.75</v>
      </c>
      <c r="BH29" s="11">
        <f t="shared" si="21"/>
        <v>1.1111111111111112E-4</v>
      </c>
    </row>
    <row r="30" spans="1:60" ht="96" x14ac:dyDescent="0.2">
      <c r="A30" s="54">
        <v>13</v>
      </c>
      <c r="B30" s="19" t="s">
        <v>329</v>
      </c>
      <c r="C30" s="3" t="s">
        <v>194</v>
      </c>
      <c r="D30" s="54">
        <v>1</v>
      </c>
      <c r="E30" s="54">
        <v>1</v>
      </c>
      <c r="F30" s="54">
        <f t="shared" si="8"/>
        <v>3</v>
      </c>
      <c r="G30" s="54">
        <f t="shared" si="9"/>
        <v>30</v>
      </c>
      <c r="H30" s="54">
        <f t="shared" si="10"/>
        <v>10</v>
      </c>
      <c r="I30" s="54">
        <f t="shared" si="11"/>
        <v>196</v>
      </c>
      <c r="J30" s="54">
        <v>53</v>
      </c>
      <c r="K30" s="54">
        <f t="shared" si="12"/>
        <v>1.7666666666666666</v>
      </c>
      <c r="L30" s="54">
        <f t="shared" si="13"/>
        <v>162</v>
      </c>
      <c r="M30" s="54">
        <f t="shared" si="14"/>
        <v>5.4</v>
      </c>
      <c r="N30" s="54">
        <v>1</v>
      </c>
      <c r="O30" s="54">
        <v>1</v>
      </c>
      <c r="P30" s="54">
        <v>1</v>
      </c>
      <c r="Q30" s="54">
        <v>1</v>
      </c>
      <c r="R30" s="54">
        <v>1</v>
      </c>
      <c r="S30" s="54">
        <v>1</v>
      </c>
      <c r="T30" s="54">
        <f t="shared" si="3"/>
        <v>1</v>
      </c>
      <c r="U30" s="54">
        <v>1</v>
      </c>
      <c r="V30" s="54">
        <v>1</v>
      </c>
      <c r="W30" s="54">
        <f t="shared" si="4"/>
        <v>1</v>
      </c>
      <c r="X30" s="54">
        <f t="shared" si="5"/>
        <v>1</v>
      </c>
      <c r="Y30" s="54">
        <v>0</v>
      </c>
      <c r="Z30" s="54">
        <v>1</v>
      </c>
      <c r="AA30" s="54">
        <v>1</v>
      </c>
      <c r="AB30" s="54">
        <v>1</v>
      </c>
      <c r="AC30" s="54">
        <v>1</v>
      </c>
      <c r="AD30" s="54">
        <v>1</v>
      </c>
      <c r="AE30" s="54">
        <v>1</v>
      </c>
      <c r="AF30" s="54">
        <f t="shared" si="15"/>
        <v>4</v>
      </c>
      <c r="AG30" s="54">
        <v>1</v>
      </c>
      <c r="AH30" s="54">
        <f t="shared" si="6"/>
        <v>1</v>
      </c>
      <c r="AI30" s="54">
        <v>0</v>
      </c>
      <c r="AJ30" s="54">
        <v>1</v>
      </c>
      <c r="AK30" s="54">
        <f t="shared" si="7"/>
        <v>1</v>
      </c>
      <c r="AL30" s="54">
        <v>1</v>
      </c>
      <c r="AM30" s="54">
        <v>1</v>
      </c>
      <c r="AN30" s="54">
        <v>1</v>
      </c>
      <c r="AO30" s="54">
        <v>0</v>
      </c>
      <c r="AP30" s="54">
        <v>1</v>
      </c>
      <c r="AQ30" s="54">
        <v>1</v>
      </c>
      <c r="AR30" s="54">
        <v>1</v>
      </c>
      <c r="AS30" s="54">
        <v>0</v>
      </c>
      <c r="AT30" s="54">
        <v>1</v>
      </c>
      <c r="AU30" s="54">
        <f t="shared" si="16"/>
        <v>47.22500000000003</v>
      </c>
      <c r="AV30" s="54">
        <f t="shared" si="17"/>
        <v>9.1566666666666698</v>
      </c>
      <c r="AW30" s="54">
        <f t="shared" si="18"/>
        <v>13.971999999999998</v>
      </c>
      <c r="AX30" s="54">
        <f t="shared" si="19"/>
        <v>9.0040000000000013</v>
      </c>
      <c r="AY30" s="54">
        <v>0</v>
      </c>
      <c r="AZ30" s="54">
        <v>1</v>
      </c>
      <c r="BA30" s="54">
        <v>1</v>
      </c>
      <c r="BG30" s="54">
        <f t="shared" si="20"/>
        <v>133.33333333333334</v>
      </c>
      <c r="BH30" s="11">
        <f t="shared" si="21"/>
        <v>1.0416666666666666E-4</v>
      </c>
    </row>
    <row r="31" spans="1:60" ht="64" x14ac:dyDescent="0.2">
      <c r="A31" s="54">
        <v>14</v>
      </c>
      <c r="B31" s="19" t="s">
        <v>330</v>
      </c>
      <c r="C31" s="3" t="s">
        <v>194</v>
      </c>
      <c r="D31" s="54">
        <v>1</v>
      </c>
      <c r="E31" s="54">
        <v>1</v>
      </c>
      <c r="F31" s="54">
        <f t="shared" si="8"/>
        <v>2</v>
      </c>
      <c r="G31" s="54">
        <f t="shared" si="9"/>
        <v>24</v>
      </c>
      <c r="H31" s="54">
        <f t="shared" si="10"/>
        <v>12</v>
      </c>
      <c r="I31" s="54">
        <f t="shared" si="11"/>
        <v>157</v>
      </c>
      <c r="J31" s="54">
        <v>44</v>
      </c>
      <c r="K31" s="54">
        <f t="shared" si="12"/>
        <v>1.8333333333333333</v>
      </c>
      <c r="L31" s="54">
        <f t="shared" si="13"/>
        <v>131</v>
      </c>
      <c r="M31" s="54">
        <f t="shared" si="14"/>
        <v>5.458333333333333</v>
      </c>
      <c r="N31" s="54">
        <v>1</v>
      </c>
      <c r="O31" s="54">
        <v>1</v>
      </c>
      <c r="P31" s="54">
        <v>1</v>
      </c>
      <c r="Q31" s="54">
        <v>1</v>
      </c>
      <c r="R31" s="54">
        <v>1</v>
      </c>
      <c r="S31" s="54">
        <v>1</v>
      </c>
      <c r="T31" s="54">
        <f t="shared" si="3"/>
        <v>1</v>
      </c>
      <c r="U31" s="54">
        <v>1</v>
      </c>
      <c r="V31" s="54">
        <v>1</v>
      </c>
      <c r="W31" s="54">
        <f t="shared" si="4"/>
        <v>1</v>
      </c>
      <c r="X31" s="54">
        <f t="shared" si="5"/>
        <v>1</v>
      </c>
      <c r="Y31" s="54">
        <v>0</v>
      </c>
      <c r="Z31" s="54">
        <v>1</v>
      </c>
      <c r="AA31" s="54">
        <v>1</v>
      </c>
      <c r="AB31" s="54">
        <v>1</v>
      </c>
      <c r="AC31" s="54">
        <v>1</v>
      </c>
      <c r="AD31" s="54">
        <v>1</v>
      </c>
      <c r="AE31" s="54">
        <v>1</v>
      </c>
      <c r="AF31" s="54">
        <f t="shared" si="15"/>
        <v>3</v>
      </c>
      <c r="AG31" s="54">
        <v>1</v>
      </c>
      <c r="AH31" s="54">
        <f t="shared" si="6"/>
        <v>1</v>
      </c>
      <c r="AI31" s="54">
        <v>0</v>
      </c>
      <c r="AJ31" s="54">
        <v>1</v>
      </c>
      <c r="AK31" s="54">
        <f t="shared" si="7"/>
        <v>1</v>
      </c>
      <c r="AL31" s="54">
        <v>1</v>
      </c>
      <c r="AM31" s="54">
        <v>1</v>
      </c>
      <c r="AN31" s="54">
        <v>1</v>
      </c>
      <c r="AO31" s="54">
        <v>1</v>
      </c>
      <c r="AP31" s="54">
        <v>1</v>
      </c>
      <c r="AQ31" s="54">
        <v>1</v>
      </c>
      <c r="AR31" s="54">
        <v>1</v>
      </c>
      <c r="AS31" s="54">
        <v>1</v>
      </c>
      <c r="AT31" s="54">
        <v>1</v>
      </c>
      <c r="AU31" s="54">
        <f t="shared" si="16"/>
        <v>39.555000000000014</v>
      </c>
      <c r="AV31" s="54">
        <f t="shared" si="17"/>
        <v>10.723333333333333</v>
      </c>
      <c r="AW31" s="54">
        <f t="shared" si="18"/>
        <v>14.563333333333333</v>
      </c>
      <c r="AX31" s="54">
        <f t="shared" si="19"/>
        <v>10.278749999999999</v>
      </c>
      <c r="AY31" s="54">
        <v>0</v>
      </c>
      <c r="AZ31" s="54">
        <v>1</v>
      </c>
      <c r="BA31" s="54">
        <v>1</v>
      </c>
      <c r="BG31" s="54">
        <f t="shared" si="20"/>
        <v>125</v>
      </c>
      <c r="BH31" s="11">
        <f t="shared" si="21"/>
        <v>8.3333333333333331E-5</v>
      </c>
    </row>
    <row r="32" spans="1:60" ht="64" x14ac:dyDescent="0.2">
      <c r="A32" s="54">
        <v>15</v>
      </c>
      <c r="B32" s="19" t="s">
        <v>331</v>
      </c>
      <c r="C32" s="3" t="s">
        <v>194</v>
      </c>
      <c r="D32" s="54">
        <v>1</v>
      </c>
      <c r="E32" s="54">
        <v>1</v>
      </c>
      <c r="F32" s="54">
        <f t="shared" si="8"/>
        <v>1</v>
      </c>
      <c r="G32" s="54">
        <f t="shared" si="9"/>
        <v>17</v>
      </c>
      <c r="H32" s="54">
        <f t="shared" si="10"/>
        <v>17</v>
      </c>
      <c r="I32" s="54">
        <f t="shared" si="11"/>
        <v>126</v>
      </c>
      <c r="J32" s="54">
        <v>37</v>
      </c>
      <c r="K32" s="54">
        <f t="shared" si="12"/>
        <v>2.1764705882352939</v>
      </c>
      <c r="L32" s="54">
        <f t="shared" si="13"/>
        <v>106</v>
      </c>
      <c r="M32" s="54">
        <f t="shared" si="14"/>
        <v>6.2352941176470589</v>
      </c>
      <c r="N32" s="54">
        <v>0</v>
      </c>
      <c r="O32" s="54">
        <v>1</v>
      </c>
      <c r="P32" s="54">
        <v>1</v>
      </c>
      <c r="Q32" s="54">
        <v>1</v>
      </c>
      <c r="R32" s="54">
        <v>1</v>
      </c>
      <c r="S32" s="54">
        <v>1</v>
      </c>
      <c r="T32" s="54">
        <f t="shared" si="3"/>
        <v>1</v>
      </c>
      <c r="U32" s="54">
        <v>1</v>
      </c>
      <c r="V32" s="54">
        <v>1</v>
      </c>
      <c r="W32" s="54">
        <f t="shared" si="4"/>
        <v>1</v>
      </c>
      <c r="X32" s="54">
        <f t="shared" si="5"/>
        <v>1</v>
      </c>
      <c r="Y32" s="54">
        <v>1</v>
      </c>
      <c r="Z32" s="54">
        <v>1</v>
      </c>
      <c r="AA32" s="54">
        <v>1</v>
      </c>
      <c r="AB32" s="54">
        <v>1</v>
      </c>
      <c r="AC32" s="54">
        <v>1</v>
      </c>
      <c r="AD32" s="54">
        <v>1</v>
      </c>
      <c r="AE32" s="54">
        <v>1</v>
      </c>
      <c r="AF32" s="54">
        <f t="shared" si="15"/>
        <v>1</v>
      </c>
      <c r="AG32" s="54">
        <v>1</v>
      </c>
      <c r="AH32" s="54">
        <f t="shared" si="6"/>
        <v>1</v>
      </c>
      <c r="AI32" s="54">
        <v>0</v>
      </c>
      <c r="AJ32" s="54">
        <v>1</v>
      </c>
      <c r="AK32" s="54">
        <f t="shared" si="7"/>
        <v>1</v>
      </c>
      <c r="AL32" s="54">
        <v>1</v>
      </c>
      <c r="AM32" s="54">
        <v>1</v>
      </c>
      <c r="AN32" s="54">
        <v>1</v>
      </c>
      <c r="AO32" s="54">
        <v>1</v>
      </c>
      <c r="AP32" s="54">
        <v>1</v>
      </c>
      <c r="AQ32" s="54">
        <v>1</v>
      </c>
      <c r="AR32" s="54">
        <v>1</v>
      </c>
      <c r="AS32" s="54">
        <v>1</v>
      </c>
      <c r="AT32" s="54">
        <v>1</v>
      </c>
      <c r="AU32" s="54">
        <f t="shared" si="16"/>
        <v>5.450588235294159</v>
      </c>
      <c r="AV32" s="54">
        <f t="shared" si="17"/>
        <v>16.722352941176471</v>
      </c>
      <c r="AW32" s="54">
        <f t="shared" si="18"/>
        <v>20.505882352941175</v>
      </c>
      <c r="AX32" s="54">
        <f t="shared" si="19"/>
        <v>16.438235294117646</v>
      </c>
      <c r="AY32" s="54">
        <v>0</v>
      </c>
      <c r="AZ32" s="54">
        <v>1</v>
      </c>
      <c r="BA32" s="54">
        <v>1</v>
      </c>
      <c r="BG32" s="54">
        <f t="shared" si="20"/>
        <v>58.823529411764703</v>
      </c>
      <c r="BH32" s="11">
        <f t="shared" si="21"/>
        <v>5.902777777777778E-5</v>
      </c>
    </row>
    <row r="33" spans="1:60" ht="32" x14ac:dyDescent="0.2">
      <c r="A33" s="54">
        <v>16</v>
      </c>
      <c r="B33" s="19" t="s">
        <v>332</v>
      </c>
      <c r="C33" s="3" t="s">
        <v>194</v>
      </c>
      <c r="D33" s="54">
        <v>1</v>
      </c>
      <c r="E33" s="54">
        <v>1</v>
      </c>
      <c r="F33" s="54">
        <f t="shared" si="8"/>
        <v>1</v>
      </c>
      <c r="G33" s="54">
        <f t="shared" si="9"/>
        <v>11</v>
      </c>
      <c r="H33" s="54">
        <f t="shared" si="10"/>
        <v>11</v>
      </c>
      <c r="I33" s="54">
        <f t="shared" si="11"/>
        <v>59</v>
      </c>
      <c r="J33" s="54">
        <v>16</v>
      </c>
      <c r="K33" s="54">
        <f t="shared" si="12"/>
        <v>1.4545454545454546</v>
      </c>
      <c r="L33" s="54">
        <f t="shared" si="13"/>
        <v>48</v>
      </c>
      <c r="M33" s="54">
        <f t="shared" si="14"/>
        <v>4.3636363636363633</v>
      </c>
      <c r="N33" s="54">
        <v>1</v>
      </c>
      <c r="O33" s="54">
        <v>1</v>
      </c>
      <c r="P33" s="54">
        <v>1</v>
      </c>
      <c r="Q33" s="54">
        <v>1</v>
      </c>
      <c r="R33" s="54">
        <v>1</v>
      </c>
      <c r="S33" s="54">
        <v>1</v>
      </c>
      <c r="T33" s="54">
        <f t="shared" si="3"/>
        <v>1</v>
      </c>
      <c r="U33" s="54">
        <v>1</v>
      </c>
      <c r="V33" s="54">
        <v>1</v>
      </c>
      <c r="W33" s="54">
        <f t="shared" si="4"/>
        <v>1</v>
      </c>
      <c r="X33" s="54">
        <f t="shared" si="5"/>
        <v>1</v>
      </c>
      <c r="Y33" s="54">
        <v>0</v>
      </c>
      <c r="Z33" s="54">
        <v>1</v>
      </c>
      <c r="AA33" s="54">
        <v>1</v>
      </c>
      <c r="AB33" s="54">
        <v>1</v>
      </c>
      <c r="AC33" s="54">
        <v>1</v>
      </c>
      <c r="AD33" s="54">
        <v>1</v>
      </c>
      <c r="AE33" s="54">
        <v>1</v>
      </c>
      <c r="AF33" s="54">
        <f t="shared" si="15"/>
        <v>1</v>
      </c>
      <c r="AG33" s="54">
        <v>1</v>
      </c>
      <c r="AH33" s="54">
        <f t="shared" si="6"/>
        <v>1</v>
      </c>
      <c r="AI33" s="54">
        <v>1</v>
      </c>
      <c r="AJ33" s="54">
        <v>1</v>
      </c>
      <c r="AK33" s="54">
        <f t="shared" si="7"/>
        <v>1</v>
      </c>
      <c r="AL33" s="54">
        <v>1</v>
      </c>
      <c r="AM33" s="54">
        <v>1</v>
      </c>
      <c r="AN33" s="54">
        <v>1</v>
      </c>
      <c r="AO33" s="54">
        <v>1</v>
      </c>
      <c r="AP33" s="54">
        <v>1</v>
      </c>
      <c r="AQ33" s="54">
        <v>1</v>
      </c>
      <c r="AR33" s="54">
        <v>1</v>
      </c>
      <c r="AS33" s="54">
        <v>1</v>
      </c>
      <c r="AT33" s="54">
        <v>1</v>
      </c>
      <c r="AU33" s="54">
        <f t="shared" si="16"/>
        <v>72.615454545454554</v>
      </c>
      <c r="AV33" s="54">
        <f t="shared" si="17"/>
        <v>5.8636363636363633</v>
      </c>
      <c r="AW33" s="54">
        <f t="shared" si="18"/>
        <v>7.7018181818181759</v>
      </c>
      <c r="AX33" s="54">
        <f t="shared" si="19"/>
        <v>4.6227272727272712</v>
      </c>
      <c r="AY33" s="54">
        <v>1</v>
      </c>
      <c r="AZ33" s="54">
        <v>1</v>
      </c>
      <c r="BA33" s="54">
        <v>1</v>
      </c>
      <c r="BG33" s="54">
        <f t="shared" si="20"/>
        <v>90.909090909090907</v>
      </c>
      <c r="BH33" s="11">
        <f t="shared" si="21"/>
        <v>3.8194444444444444E-5</v>
      </c>
    </row>
    <row r="34" spans="1:60" ht="80" x14ac:dyDescent="0.2">
      <c r="A34" s="54">
        <v>17</v>
      </c>
      <c r="B34" s="19" t="s">
        <v>1716</v>
      </c>
      <c r="C34" s="3" t="s">
        <v>194</v>
      </c>
      <c r="D34" s="54">
        <v>1</v>
      </c>
      <c r="E34" s="54">
        <v>1</v>
      </c>
      <c r="F34" s="54">
        <f t="shared" si="8"/>
        <v>2</v>
      </c>
      <c r="G34" s="54">
        <f t="shared" si="9"/>
        <v>33</v>
      </c>
      <c r="H34" s="54">
        <f t="shared" si="10"/>
        <v>16.5</v>
      </c>
      <c r="I34" s="54">
        <f t="shared" si="11"/>
        <v>187</v>
      </c>
      <c r="J34" s="54">
        <v>53</v>
      </c>
      <c r="K34" s="54">
        <f t="shared" si="12"/>
        <v>1.606060606060606</v>
      </c>
      <c r="L34" s="54">
        <f t="shared" si="13"/>
        <v>151</v>
      </c>
      <c r="M34" s="54">
        <f t="shared" si="14"/>
        <v>4.5757575757575761</v>
      </c>
      <c r="N34" s="54">
        <v>1</v>
      </c>
      <c r="O34" s="54">
        <v>1</v>
      </c>
      <c r="P34" s="54">
        <v>1</v>
      </c>
      <c r="Q34" s="54">
        <v>1</v>
      </c>
      <c r="R34" s="54">
        <v>1</v>
      </c>
      <c r="S34" s="54">
        <v>1</v>
      </c>
      <c r="T34" s="54">
        <f t="shared" si="3"/>
        <v>1</v>
      </c>
      <c r="U34" s="54">
        <v>1</v>
      </c>
      <c r="V34" s="54">
        <v>1</v>
      </c>
      <c r="W34" s="54">
        <f t="shared" si="4"/>
        <v>1</v>
      </c>
      <c r="X34" s="54">
        <f t="shared" si="5"/>
        <v>1</v>
      </c>
      <c r="Y34" s="54">
        <v>0</v>
      </c>
      <c r="Z34" s="54">
        <v>1</v>
      </c>
      <c r="AA34" s="54">
        <v>1</v>
      </c>
      <c r="AB34" s="54">
        <v>1</v>
      </c>
      <c r="AC34" s="54">
        <v>1</v>
      </c>
      <c r="AD34" s="54">
        <v>1</v>
      </c>
      <c r="AE34" s="54">
        <v>1</v>
      </c>
      <c r="AF34" s="54">
        <f t="shared" si="15"/>
        <v>3</v>
      </c>
      <c r="AG34" s="54">
        <v>0</v>
      </c>
      <c r="AH34" s="54">
        <f t="shared" si="6"/>
        <v>1</v>
      </c>
      <c r="AI34" s="54">
        <v>0</v>
      </c>
      <c r="AJ34" s="54">
        <v>1</v>
      </c>
      <c r="AK34" s="54">
        <f t="shared" si="7"/>
        <v>1</v>
      </c>
      <c r="AL34" s="54">
        <v>1</v>
      </c>
      <c r="AM34" s="54">
        <v>0</v>
      </c>
      <c r="AN34" s="54">
        <v>1</v>
      </c>
      <c r="AO34" s="54">
        <v>1</v>
      </c>
      <c r="AP34" s="54">
        <v>1</v>
      </c>
      <c r="AQ34" s="54">
        <v>1</v>
      </c>
      <c r="AR34" s="54">
        <v>1</v>
      </c>
      <c r="AS34" s="54">
        <v>1</v>
      </c>
      <c r="AT34" s="54">
        <v>1</v>
      </c>
      <c r="AU34" s="54">
        <f t="shared" si="16"/>
        <v>54.214772727272759</v>
      </c>
      <c r="AV34" s="54">
        <f t="shared" si="17"/>
        <v>9.7965151515151554</v>
      </c>
      <c r="AW34" s="54">
        <f t="shared" si="18"/>
        <v>10.024242424242427</v>
      </c>
      <c r="AX34" s="54">
        <f t="shared" si="19"/>
        <v>8.3718181818181847</v>
      </c>
      <c r="AY34" s="54">
        <v>0</v>
      </c>
      <c r="AZ34" s="54">
        <v>1</v>
      </c>
      <c r="BA34" s="54">
        <v>1</v>
      </c>
      <c r="BG34" s="54">
        <f t="shared" si="20"/>
        <v>90.909090909090907</v>
      </c>
      <c r="BH34" s="11">
        <f t="shared" si="21"/>
        <v>1.1458333333333333E-4</v>
      </c>
    </row>
    <row r="35" spans="1:60" ht="48" x14ac:dyDescent="0.2">
      <c r="A35" s="54">
        <v>18</v>
      </c>
      <c r="B35" s="19" t="s">
        <v>1717</v>
      </c>
      <c r="C35" s="3" t="s">
        <v>199</v>
      </c>
      <c r="D35" s="54">
        <v>1</v>
      </c>
      <c r="E35" s="54">
        <v>1</v>
      </c>
      <c r="F35" s="54">
        <f t="shared" si="8"/>
        <v>1</v>
      </c>
      <c r="G35" s="54">
        <f t="shared" si="9"/>
        <v>21</v>
      </c>
      <c r="H35" s="54">
        <f t="shared" si="10"/>
        <v>21</v>
      </c>
      <c r="I35" s="54">
        <f t="shared" si="11"/>
        <v>115</v>
      </c>
      <c r="J35" s="54">
        <v>31</v>
      </c>
      <c r="K35" s="54">
        <f t="shared" si="12"/>
        <v>1.4761904761904763</v>
      </c>
      <c r="L35" s="54">
        <f t="shared" si="13"/>
        <v>93</v>
      </c>
      <c r="M35" s="54">
        <f t="shared" si="14"/>
        <v>4.4285714285714288</v>
      </c>
      <c r="N35" s="54">
        <v>1</v>
      </c>
      <c r="O35" s="54">
        <v>1</v>
      </c>
      <c r="P35" s="54">
        <v>1</v>
      </c>
      <c r="Q35" s="54">
        <v>1</v>
      </c>
      <c r="R35" s="54">
        <v>1</v>
      </c>
      <c r="S35" s="54">
        <v>1</v>
      </c>
      <c r="T35" s="54">
        <f t="shared" si="3"/>
        <v>1</v>
      </c>
      <c r="U35" s="54">
        <v>1</v>
      </c>
      <c r="V35" s="54">
        <v>1</v>
      </c>
      <c r="W35" s="54">
        <f t="shared" si="4"/>
        <v>1</v>
      </c>
      <c r="X35" s="54">
        <f t="shared" si="5"/>
        <v>1</v>
      </c>
      <c r="Y35" s="54">
        <v>0</v>
      </c>
      <c r="Z35" s="54">
        <v>1</v>
      </c>
      <c r="AA35" s="54">
        <v>1</v>
      </c>
      <c r="AB35" s="54">
        <v>1</v>
      </c>
      <c r="AC35" s="54">
        <v>1</v>
      </c>
      <c r="AD35" s="54">
        <v>1</v>
      </c>
      <c r="AE35" s="54">
        <v>1</v>
      </c>
      <c r="AF35" s="54">
        <f t="shared" si="15"/>
        <v>2</v>
      </c>
      <c r="AG35" s="54">
        <v>1</v>
      </c>
      <c r="AH35" s="54">
        <f t="shared" si="6"/>
        <v>1</v>
      </c>
      <c r="AI35" s="54">
        <v>1</v>
      </c>
      <c r="AJ35" s="54">
        <v>1</v>
      </c>
      <c r="AK35" s="54">
        <f t="shared" si="7"/>
        <v>1</v>
      </c>
      <c r="AL35" s="54">
        <v>1</v>
      </c>
      <c r="AM35" s="54">
        <v>1</v>
      </c>
      <c r="AN35" s="54">
        <v>1</v>
      </c>
      <c r="AO35" s="54">
        <v>0</v>
      </c>
      <c r="AP35" s="54">
        <v>1</v>
      </c>
      <c r="AQ35" s="54">
        <v>1</v>
      </c>
      <c r="AR35" s="54">
        <v>1</v>
      </c>
      <c r="AS35" s="54">
        <v>0</v>
      </c>
      <c r="AT35" s="54">
        <v>1</v>
      </c>
      <c r="AU35" s="54">
        <f t="shared" si="16"/>
        <v>60.634285714285724</v>
      </c>
      <c r="AV35" s="54">
        <f t="shared" si="17"/>
        <v>10.019047619047623</v>
      </c>
      <c r="AW35" s="54">
        <f t="shared" si="18"/>
        <v>9.3904761904761855</v>
      </c>
      <c r="AX35" s="54">
        <f t="shared" si="19"/>
        <v>9.9285714285714306</v>
      </c>
      <c r="AY35" s="54">
        <v>1</v>
      </c>
      <c r="AZ35" s="54">
        <v>1</v>
      </c>
      <c r="BA35" s="54">
        <v>1</v>
      </c>
      <c r="BG35" s="54">
        <f t="shared" si="20"/>
        <v>95.238095238095227</v>
      </c>
      <c r="BH35" s="11">
        <f t="shared" si="21"/>
        <v>7.2916666666666659E-5</v>
      </c>
    </row>
    <row r="36" spans="1:60" ht="80" x14ac:dyDescent="0.2">
      <c r="A36" s="54">
        <v>19</v>
      </c>
      <c r="B36" s="240" t="s">
        <v>1718</v>
      </c>
      <c r="C36" s="3" t="s">
        <v>199</v>
      </c>
      <c r="D36" s="54">
        <v>1</v>
      </c>
      <c r="E36" s="54">
        <v>1</v>
      </c>
      <c r="F36" s="54">
        <f t="shared" si="8"/>
        <v>1</v>
      </c>
      <c r="G36" s="54">
        <f t="shared" si="9"/>
        <v>30</v>
      </c>
      <c r="H36" s="54">
        <f t="shared" si="10"/>
        <v>30</v>
      </c>
      <c r="I36" s="54">
        <f t="shared" si="11"/>
        <v>179</v>
      </c>
      <c r="J36" s="54">
        <v>46</v>
      </c>
      <c r="K36" s="54">
        <f t="shared" si="12"/>
        <v>1.5333333333333334</v>
      </c>
      <c r="L36" s="54">
        <f t="shared" si="13"/>
        <v>148</v>
      </c>
      <c r="M36" s="54">
        <f t="shared" si="14"/>
        <v>4.9333333333333336</v>
      </c>
      <c r="N36" s="54">
        <v>1</v>
      </c>
      <c r="O36" s="54">
        <v>1</v>
      </c>
      <c r="P36" s="54">
        <v>1</v>
      </c>
      <c r="Q36" s="54">
        <v>1</v>
      </c>
      <c r="R36" s="54">
        <v>1</v>
      </c>
      <c r="S36" s="54">
        <v>1</v>
      </c>
      <c r="T36" s="54">
        <f t="shared" si="3"/>
        <v>1</v>
      </c>
      <c r="U36" s="54">
        <v>1</v>
      </c>
      <c r="V36" s="54">
        <v>1</v>
      </c>
      <c r="W36" s="54">
        <f t="shared" si="4"/>
        <v>1</v>
      </c>
      <c r="X36" s="54">
        <f t="shared" si="5"/>
        <v>1</v>
      </c>
      <c r="Y36" s="54">
        <v>0</v>
      </c>
      <c r="Z36" s="54">
        <v>1</v>
      </c>
      <c r="AA36" s="54">
        <v>1</v>
      </c>
      <c r="AB36" s="54">
        <v>1</v>
      </c>
      <c r="AC36" s="54">
        <v>1</v>
      </c>
      <c r="AD36" s="54">
        <v>1</v>
      </c>
      <c r="AE36" s="54">
        <v>1</v>
      </c>
      <c r="AF36" s="54">
        <f t="shared" si="15"/>
        <v>2</v>
      </c>
      <c r="AG36" s="54">
        <v>1</v>
      </c>
      <c r="AH36" s="54">
        <f t="shared" si="6"/>
        <v>1</v>
      </c>
      <c r="AI36" s="54">
        <v>0</v>
      </c>
      <c r="AJ36" s="54">
        <v>1</v>
      </c>
      <c r="AK36" s="54">
        <f t="shared" si="7"/>
        <v>1</v>
      </c>
      <c r="AL36" s="54">
        <v>1</v>
      </c>
      <c r="AM36" s="54">
        <v>1</v>
      </c>
      <c r="AN36" s="54">
        <v>1</v>
      </c>
      <c r="AO36" s="54">
        <v>0</v>
      </c>
      <c r="AP36" s="54">
        <v>1</v>
      </c>
      <c r="AQ36" s="54">
        <v>1</v>
      </c>
      <c r="AR36" s="54">
        <v>1</v>
      </c>
      <c r="AS36" s="54">
        <v>0</v>
      </c>
      <c r="AT36" s="54">
        <v>1</v>
      </c>
      <c r="AU36" s="54">
        <f t="shared" si="16"/>
        <v>46.665000000000013</v>
      </c>
      <c r="AV36" s="54">
        <f t="shared" si="17"/>
        <v>14.203333333333337</v>
      </c>
      <c r="AW36" s="54">
        <f t="shared" si="18"/>
        <v>12.61333333333333</v>
      </c>
      <c r="AX36" s="54">
        <f t="shared" si="19"/>
        <v>16.806000000000004</v>
      </c>
      <c r="AY36" s="54">
        <v>1</v>
      </c>
      <c r="AZ36" s="54">
        <v>1</v>
      </c>
      <c r="BA36" s="54">
        <v>1</v>
      </c>
      <c r="BG36" s="54">
        <f t="shared" si="20"/>
        <v>66.666666666666671</v>
      </c>
      <c r="BH36" s="11">
        <f t="shared" si="21"/>
        <v>1.0416666666666666E-4</v>
      </c>
    </row>
    <row r="37" spans="1:60" ht="80" x14ac:dyDescent="0.2">
      <c r="A37" s="54">
        <v>20</v>
      </c>
      <c r="B37" s="240" t="s">
        <v>416</v>
      </c>
      <c r="C37" s="3" t="s">
        <v>194</v>
      </c>
      <c r="D37" s="54">
        <v>1</v>
      </c>
      <c r="E37" s="54">
        <v>1</v>
      </c>
      <c r="F37" s="54">
        <f t="shared" si="8"/>
        <v>1</v>
      </c>
      <c r="G37" s="54">
        <f t="shared" si="9"/>
        <v>31</v>
      </c>
      <c r="H37" s="54">
        <f t="shared" si="10"/>
        <v>31</v>
      </c>
      <c r="I37" s="54">
        <f t="shared" si="11"/>
        <v>183</v>
      </c>
      <c r="J37" s="54">
        <v>50</v>
      </c>
      <c r="K37" s="54">
        <f t="shared" si="12"/>
        <v>1.6129032258064515</v>
      </c>
      <c r="L37" s="54">
        <f t="shared" si="13"/>
        <v>149</v>
      </c>
      <c r="M37" s="54">
        <f t="shared" si="14"/>
        <v>4.806451612903226</v>
      </c>
      <c r="N37" s="54">
        <v>0</v>
      </c>
      <c r="O37" s="54">
        <v>1</v>
      </c>
      <c r="P37" s="54">
        <v>0</v>
      </c>
      <c r="Q37" s="54">
        <v>0</v>
      </c>
      <c r="R37" s="54">
        <v>1</v>
      </c>
      <c r="S37" s="54">
        <v>1</v>
      </c>
      <c r="T37" s="54">
        <f t="shared" si="3"/>
        <v>0</v>
      </c>
      <c r="U37" s="54">
        <v>1</v>
      </c>
      <c r="V37" s="54">
        <v>1</v>
      </c>
      <c r="W37" s="54">
        <f t="shared" si="4"/>
        <v>0</v>
      </c>
      <c r="X37" s="54">
        <f t="shared" si="5"/>
        <v>1</v>
      </c>
      <c r="Y37" s="54">
        <v>1</v>
      </c>
      <c r="Z37" s="54">
        <v>1</v>
      </c>
      <c r="AA37" s="54">
        <v>1</v>
      </c>
      <c r="AB37" s="54">
        <v>1</v>
      </c>
      <c r="AC37" s="54">
        <v>1</v>
      </c>
      <c r="AD37" s="54">
        <v>1</v>
      </c>
      <c r="AE37" s="54">
        <v>1</v>
      </c>
      <c r="AF37" s="54">
        <f t="shared" si="15"/>
        <v>3</v>
      </c>
      <c r="AG37" s="54">
        <v>1</v>
      </c>
      <c r="AH37" s="54">
        <f t="shared" si="6"/>
        <v>1</v>
      </c>
      <c r="AI37" s="54">
        <v>0</v>
      </c>
      <c r="AJ37" s="54">
        <v>1</v>
      </c>
      <c r="AK37" s="54">
        <f t="shared" si="7"/>
        <v>1</v>
      </c>
      <c r="AL37" s="54">
        <v>1</v>
      </c>
      <c r="AM37" s="54">
        <v>1</v>
      </c>
      <c r="AN37" s="54">
        <v>1</v>
      </c>
      <c r="AO37" s="54">
        <v>1</v>
      </c>
      <c r="AP37" s="54">
        <v>1</v>
      </c>
      <c r="AQ37" s="54">
        <v>1</v>
      </c>
      <c r="AR37" s="54">
        <v>1</v>
      </c>
      <c r="AS37" s="54">
        <v>1</v>
      </c>
      <c r="AT37" s="54">
        <v>1</v>
      </c>
      <c r="AU37" s="54">
        <f t="shared" si="16"/>
        <v>38.918387096774218</v>
      </c>
      <c r="AV37" s="54">
        <f t="shared" si="17"/>
        <v>15.532258064516128</v>
      </c>
      <c r="AW37" s="54">
        <f t="shared" si="18"/>
        <v>12.265806451612903</v>
      </c>
      <c r="AX37" s="54">
        <f t="shared" si="19"/>
        <v>16.708387096774196</v>
      </c>
      <c r="AY37" s="54">
        <v>0</v>
      </c>
      <c r="AZ37" s="54">
        <v>1</v>
      </c>
      <c r="BA37" s="54">
        <v>1</v>
      </c>
      <c r="BG37" s="54">
        <f t="shared" si="20"/>
        <v>96.774193548387089</v>
      </c>
      <c r="BH37" s="11">
        <f t="shared" si="21"/>
        <v>1.0763888888888889E-4</v>
      </c>
    </row>
    <row r="38" spans="1:60" ht="48" x14ac:dyDescent="0.2">
      <c r="A38" s="54">
        <v>21</v>
      </c>
      <c r="B38" s="240" t="s">
        <v>1719</v>
      </c>
      <c r="C38" s="3" t="s">
        <v>199</v>
      </c>
      <c r="D38" s="54">
        <v>1</v>
      </c>
      <c r="E38" s="54">
        <v>1</v>
      </c>
      <c r="F38" s="54">
        <f t="shared" si="8"/>
        <v>1</v>
      </c>
      <c r="G38" s="54">
        <f t="shared" si="9"/>
        <v>17</v>
      </c>
      <c r="H38" s="54">
        <f t="shared" si="10"/>
        <v>17</v>
      </c>
      <c r="I38" s="54">
        <f t="shared" si="11"/>
        <v>108</v>
      </c>
      <c r="J38" s="54">
        <v>29</v>
      </c>
      <c r="K38" s="54">
        <f t="shared" si="12"/>
        <v>1.7058823529411764</v>
      </c>
      <c r="L38" s="54">
        <f t="shared" si="13"/>
        <v>89</v>
      </c>
      <c r="M38" s="54">
        <f t="shared" si="14"/>
        <v>5.2352941176470589</v>
      </c>
      <c r="N38" s="54">
        <v>1</v>
      </c>
      <c r="O38" s="54">
        <v>1</v>
      </c>
      <c r="P38" s="54">
        <v>1</v>
      </c>
      <c r="Q38" s="54">
        <v>1</v>
      </c>
      <c r="R38" s="54">
        <v>1</v>
      </c>
      <c r="S38" s="54">
        <v>1</v>
      </c>
      <c r="T38" s="54">
        <f t="shared" si="3"/>
        <v>1</v>
      </c>
      <c r="U38" s="54">
        <v>1</v>
      </c>
      <c r="V38" s="54">
        <v>1</v>
      </c>
      <c r="W38" s="54">
        <f t="shared" si="4"/>
        <v>1</v>
      </c>
      <c r="X38" s="54">
        <f t="shared" si="5"/>
        <v>1</v>
      </c>
      <c r="Y38" s="54">
        <v>1</v>
      </c>
      <c r="Z38" s="54">
        <v>1</v>
      </c>
      <c r="AA38" s="54">
        <v>1</v>
      </c>
      <c r="AB38" s="54">
        <v>1</v>
      </c>
      <c r="AC38" s="54">
        <v>1</v>
      </c>
      <c r="AD38" s="54">
        <v>1</v>
      </c>
      <c r="AE38" s="54">
        <v>1</v>
      </c>
      <c r="AF38" s="54">
        <f t="shared" si="15"/>
        <v>2</v>
      </c>
      <c r="AG38" s="54">
        <v>1</v>
      </c>
      <c r="AH38" s="54">
        <f t="shared" si="6"/>
        <v>1</v>
      </c>
      <c r="AI38" s="54">
        <v>1</v>
      </c>
      <c r="AJ38" s="54">
        <v>1</v>
      </c>
      <c r="AK38" s="54">
        <f t="shared" si="7"/>
        <v>1</v>
      </c>
      <c r="AL38" s="54">
        <v>1</v>
      </c>
      <c r="AM38" s="54">
        <v>1</v>
      </c>
      <c r="AN38" s="54">
        <v>1</v>
      </c>
      <c r="AO38" s="54">
        <v>1</v>
      </c>
      <c r="AP38" s="54">
        <v>1</v>
      </c>
      <c r="AQ38" s="54">
        <v>1</v>
      </c>
      <c r="AR38" s="54">
        <v>1</v>
      </c>
      <c r="AS38" s="54">
        <v>1</v>
      </c>
      <c r="AT38" s="54">
        <v>1</v>
      </c>
      <c r="AU38" s="54">
        <f t="shared" si="16"/>
        <v>45.262352941176488</v>
      </c>
      <c r="AV38" s="54">
        <f t="shared" si="17"/>
        <v>11.169411764705881</v>
      </c>
      <c r="AW38" s="54">
        <f t="shared" si="18"/>
        <v>14.279999999999998</v>
      </c>
      <c r="AX38" s="54">
        <f t="shared" si="19"/>
        <v>11.728235294117646</v>
      </c>
      <c r="AY38" s="54">
        <v>1</v>
      </c>
      <c r="AZ38" s="54">
        <v>1</v>
      </c>
      <c r="BA38" s="54">
        <v>1</v>
      </c>
      <c r="BG38" s="54">
        <f t="shared" si="20"/>
        <v>117.64705882352941</v>
      </c>
      <c r="BH38" s="11">
        <f t="shared" si="21"/>
        <v>5.902777777777778E-5</v>
      </c>
    </row>
    <row r="39" spans="1:60" ht="32" x14ac:dyDescent="0.2">
      <c r="A39" s="54">
        <v>22</v>
      </c>
      <c r="B39" s="240" t="s">
        <v>338</v>
      </c>
      <c r="C39" s="3" t="s">
        <v>194</v>
      </c>
      <c r="D39" s="54">
        <v>1</v>
      </c>
      <c r="E39" s="54">
        <v>1</v>
      </c>
      <c r="F39" s="54">
        <f t="shared" si="8"/>
        <v>1</v>
      </c>
      <c r="G39" s="54">
        <f t="shared" si="9"/>
        <v>12</v>
      </c>
      <c r="H39" s="54">
        <f t="shared" si="10"/>
        <v>12</v>
      </c>
      <c r="I39" s="54">
        <f t="shared" si="11"/>
        <v>77</v>
      </c>
      <c r="J39" s="54">
        <v>20</v>
      </c>
      <c r="K39" s="54">
        <f t="shared" si="12"/>
        <v>1.6666666666666667</v>
      </c>
      <c r="L39" s="54">
        <f t="shared" si="13"/>
        <v>63</v>
      </c>
      <c r="M39" s="54">
        <f t="shared" si="14"/>
        <v>5.25</v>
      </c>
      <c r="N39" s="54">
        <v>1</v>
      </c>
      <c r="O39" s="54">
        <v>1</v>
      </c>
      <c r="P39" s="54">
        <v>1</v>
      </c>
      <c r="Q39" s="54">
        <v>1</v>
      </c>
      <c r="R39" s="54">
        <v>1</v>
      </c>
      <c r="S39" s="54">
        <v>1</v>
      </c>
      <c r="T39" s="54">
        <f t="shared" si="3"/>
        <v>1</v>
      </c>
      <c r="U39" s="54">
        <v>1</v>
      </c>
      <c r="V39" s="54">
        <v>1</v>
      </c>
      <c r="W39" s="54">
        <f t="shared" si="4"/>
        <v>1</v>
      </c>
      <c r="X39" s="54">
        <f t="shared" si="5"/>
        <v>1</v>
      </c>
      <c r="Y39" s="54">
        <v>1</v>
      </c>
      <c r="Z39" s="54">
        <v>1</v>
      </c>
      <c r="AA39" s="54">
        <v>1</v>
      </c>
      <c r="AB39" s="54">
        <v>1</v>
      </c>
      <c r="AC39" s="54">
        <v>1</v>
      </c>
      <c r="AD39" s="54">
        <v>1</v>
      </c>
      <c r="AE39" s="54">
        <v>1</v>
      </c>
      <c r="AF39" s="54">
        <f t="shared" si="15"/>
        <v>1</v>
      </c>
      <c r="AG39" s="54">
        <v>0</v>
      </c>
      <c r="AH39" s="54">
        <f t="shared" si="6"/>
        <v>1</v>
      </c>
      <c r="AI39" s="54">
        <v>1</v>
      </c>
      <c r="AJ39" s="54">
        <v>1</v>
      </c>
      <c r="AK39" s="54">
        <f t="shared" si="7"/>
        <v>1</v>
      </c>
      <c r="AL39" s="54">
        <v>1</v>
      </c>
      <c r="AM39" s="54">
        <v>1</v>
      </c>
      <c r="AN39" s="54">
        <v>1</v>
      </c>
      <c r="AO39" s="54">
        <v>1</v>
      </c>
      <c r="AP39" s="54">
        <v>1</v>
      </c>
      <c r="AQ39" s="54">
        <v>1</v>
      </c>
      <c r="AR39" s="54">
        <v>1</v>
      </c>
      <c r="AS39" s="54">
        <v>1</v>
      </c>
      <c r="AT39" s="54">
        <v>1</v>
      </c>
      <c r="AU39" s="54">
        <f t="shared" si="16"/>
        <v>53.655000000000008</v>
      </c>
      <c r="AV39" s="54">
        <f t="shared" si="17"/>
        <v>8.7566666666666677</v>
      </c>
      <c r="AW39" s="54">
        <f t="shared" si="18"/>
        <v>14.073333333333331</v>
      </c>
      <c r="AX39" s="54">
        <f t="shared" si="19"/>
        <v>9.2974999999999994</v>
      </c>
      <c r="AY39" s="54">
        <v>1</v>
      </c>
      <c r="AZ39" s="54">
        <v>1</v>
      </c>
      <c r="BA39" s="54">
        <v>1</v>
      </c>
      <c r="BG39" s="54">
        <f t="shared" si="20"/>
        <v>83.333333333333329</v>
      </c>
      <c r="BH39" s="11">
        <f t="shared" si="21"/>
        <v>4.1666666666666665E-5</v>
      </c>
    </row>
    <row r="40" spans="1:60" ht="32" x14ac:dyDescent="0.2">
      <c r="A40" s="54">
        <v>23</v>
      </c>
      <c r="B40" s="240" t="s">
        <v>339</v>
      </c>
      <c r="C40" s="3" t="s">
        <v>194</v>
      </c>
      <c r="D40" s="54">
        <v>1</v>
      </c>
      <c r="E40" s="54">
        <v>1</v>
      </c>
      <c r="F40" s="54">
        <f t="shared" si="8"/>
        <v>1</v>
      </c>
      <c r="G40" s="54">
        <f t="shared" si="9"/>
        <v>12</v>
      </c>
      <c r="H40" s="54">
        <f t="shared" si="10"/>
        <v>12</v>
      </c>
      <c r="I40" s="54">
        <f t="shared" si="11"/>
        <v>79</v>
      </c>
      <c r="J40" s="54">
        <v>22</v>
      </c>
      <c r="K40" s="54">
        <f t="shared" si="12"/>
        <v>1.8333333333333333</v>
      </c>
      <c r="L40" s="54">
        <f t="shared" si="13"/>
        <v>65</v>
      </c>
      <c r="M40" s="54">
        <f t="shared" si="14"/>
        <v>5.416666666666667</v>
      </c>
      <c r="N40" s="54">
        <v>1</v>
      </c>
      <c r="O40" s="54">
        <v>1</v>
      </c>
      <c r="P40" s="54">
        <v>1</v>
      </c>
      <c r="Q40" s="54">
        <v>1</v>
      </c>
      <c r="R40" s="54">
        <v>1</v>
      </c>
      <c r="S40" s="54">
        <v>1</v>
      </c>
      <c r="T40" s="54">
        <f t="shared" si="3"/>
        <v>1</v>
      </c>
      <c r="U40" s="54">
        <v>1</v>
      </c>
      <c r="V40" s="54">
        <v>1</v>
      </c>
      <c r="W40" s="54">
        <f t="shared" si="4"/>
        <v>1</v>
      </c>
      <c r="X40" s="54">
        <f t="shared" si="5"/>
        <v>1</v>
      </c>
      <c r="Y40" s="54">
        <v>1</v>
      </c>
      <c r="Z40" s="54">
        <v>1</v>
      </c>
      <c r="AA40" s="54">
        <v>1</v>
      </c>
      <c r="AB40" s="54">
        <v>1</v>
      </c>
      <c r="AC40" s="54">
        <v>1</v>
      </c>
      <c r="AD40" s="54">
        <v>1</v>
      </c>
      <c r="AE40" s="54">
        <v>1</v>
      </c>
      <c r="AF40" s="54">
        <f t="shared" si="15"/>
        <v>1</v>
      </c>
      <c r="AG40" s="54">
        <v>0</v>
      </c>
      <c r="AH40" s="54">
        <f t="shared" si="6"/>
        <v>1</v>
      </c>
      <c r="AI40" s="54">
        <v>1</v>
      </c>
      <c r="AJ40" s="54">
        <v>1</v>
      </c>
      <c r="AK40" s="54">
        <f t="shared" si="7"/>
        <v>1</v>
      </c>
      <c r="AL40" s="54">
        <v>1</v>
      </c>
      <c r="AM40" s="54">
        <v>1</v>
      </c>
      <c r="AN40" s="54">
        <v>1</v>
      </c>
      <c r="AO40" s="54">
        <v>1</v>
      </c>
      <c r="AP40" s="54">
        <v>1</v>
      </c>
      <c r="AQ40" s="54">
        <v>1</v>
      </c>
      <c r="AR40" s="54">
        <v>1</v>
      </c>
      <c r="AS40" s="54">
        <v>1</v>
      </c>
      <c r="AT40" s="54">
        <v>1</v>
      </c>
      <c r="AU40" s="54">
        <f t="shared" si="16"/>
        <v>39.555000000000014</v>
      </c>
      <c r="AV40" s="54">
        <f t="shared" si="17"/>
        <v>10.723333333333333</v>
      </c>
      <c r="AW40" s="54">
        <f t="shared" si="18"/>
        <v>15.053333333333335</v>
      </c>
      <c r="AX40" s="54">
        <f t="shared" si="19"/>
        <v>10.082500000000003</v>
      </c>
      <c r="AY40" s="54">
        <v>1</v>
      </c>
      <c r="AZ40" s="54">
        <v>1</v>
      </c>
      <c r="BA40" s="54">
        <v>1</v>
      </c>
      <c r="BG40" s="54">
        <f t="shared" si="20"/>
        <v>83.333333333333329</v>
      </c>
      <c r="BH40" s="11">
        <f t="shared" si="21"/>
        <v>4.1666666666666665E-5</v>
      </c>
    </row>
    <row r="41" spans="1:60" ht="48" x14ac:dyDescent="0.2">
      <c r="A41" s="54">
        <v>24</v>
      </c>
      <c r="B41" s="240" t="s">
        <v>340</v>
      </c>
      <c r="C41" s="3" t="s">
        <v>194</v>
      </c>
      <c r="D41" s="54">
        <v>1</v>
      </c>
      <c r="E41" s="54">
        <v>1</v>
      </c>
      <c r="F41" s="54">
        <f t="shared" si="8"/>
        <v>1</v>
      </c>
      <c r="G41" s="54">
        <f t="shared" si="9"/>
        <v>15</v>
      </c>
      <c r="H41" s="54">
        <f t="shared" si="10"/>
        <v>15</v>
      </c>
      <c r="I41" s="54">
        <f t="shared" si="11"/>
        <v>110</v>
      </c>
      <c r="J41" s="54">
        <v>30</v>
      </c>
      <c r="K41" s="54">
        <f t="shared" si="12"/>
        <v>2</v>
      </c>
      <c r="L41" s="54">
        <f t="shared" si="13"/>
        <v>92</v>
      </c>
      <c r="M41" s="54">
        <f t="shared" si="14"/>
        <v>6.1333333333333337</v>
      </c>
      <c r="N41" s="54">
        <v>1</v>
      </c>
      <c r="O41" s="54">
        <v>1</v>
      </c>
      <c r="P41" s="54">
        <v>1</v>
      </c>
      <c r="Q41" s="54">
        <v>1</v>
      </c>
      <c r="R41" s="54">
        <v>1</v>
      </c>
      <c r="S41" s="54">
        <v>1</v>
      </c>
      <c r="T41" s="54">
        <f t="shared" si="3"/>
        <v>1</v>
      </c>
      <c r="U41" s="54">
        <v>1</v>
      </c>
      <c r="V41" s="54">
        <v>1</v>
      </c>
      <c r="W41" s="54">
        <f t="shared" si="4"/>
        <v>1</v>
      </c>
      <c r="X41" s="54">
        <f t="shared" si="5"/>
        <v>1</v>
      </c>
      <c r="Y41" s="54">
        <v>1</v>
      </c>
      <c r="Z41" s="54">
        <v>1</v>
      </c>
      <c r="AA41" s="54">
        <v>1</v>
      </c>
      <c r="AB41" s="54">
        <v>1</v>
      </c>
      <c r="AC41" s="54">
        <v>1</v>
      </c>
      <c r="AD41" s="54">
        <v>1</v>
      </c>
      <c r="AE41" s="54">
        <v>1</v>
      </c>
      <c r="AF41" s="54">
        <f t="shared" si="15"/>
        <v>4</v>
      </c>
      <c r="AG41" s="54">
        <v>1</v>
      </c>
      <c r="AH41" s="54">
        <f t="shared" si="6"/>
        <v>1</v>
      </c>
      <c r="AI41" s="54">
        <v>0</v>
      </c>
      <c r="AJ41" s="54">
        <v>1</v>
      </c>
      <c r="AK41" s="54">
        <f t="shared" si="7"/>
        <v>1</v>
      </c>
      <c r="AL41" s="54">
        <v>1</v>
      </c>
      <c r="AM41" s="54">
        <v>1</v>
      </c>
      <c r="AN41" s="54">
        <v>1</v>
      </c>
      <c r="AO41" s="54">
        <v>1</v>
      </c>
      <c r="AP41" s="54">
        <v>1</v>
      </c>
      <c r="AQ41" s="54">
        <v>1</v>
      </c>
      <c r="AR41" s="54">
        <v>1</v>
      </c>
      <c r="AS41" s="54">
        <v>1</v>
      </c>
      <c r="AT41" s="54">
        <v>1</v>
      </c>
      <c r="AU41" s="54">
        <f t="shared" si="16"/>
        <v>22.410000000000021</v>
      </c>
      <c r="AV41" s="54">
        <f t="shared" si="17"/>
        <v>13.860000000000003</v>
      </c>
      <c r="AW41" s="54">
        <f t="shared" si="18"/>
        <v>19.858666666666661</v>
      </c>
      <c r="AX41" s="54">
        <f t="shared" si="19"/>
        <v>14.958000000000006</v>
      </c>
      <c r="AY41" s="54">
        <v>0</v>
      </c>
      <c r="AZ41" s="54">
        <v>1</v>
      </c>
      <c r="BA41" s="54">
        <v>1</v>
      </c>
      <c r="BG41" s="54">
        <f t="shared" si="20"/>
        <v>266.66666666666669</v>
      </c>
      <c r="BH41" s="11">
        <f t="shared" si="21"/>
        <v>5.208333333333333E-5</v>
      </c>
    </row>
    <row r="42" spans="1:60" ht="32" x14ac:dyDescent="0.2">
      <c r="A42" s="54">
        <v>25</v>
      </c>
      <c r="B42" s="240" t="s">
        <v>341</v>
      </c>
      <c r="C42" s="3" t="s">
        <v>194</v>
      </c>
      <c r="D42" s="54">
        <v>1</v>
      </c>
      <c r="E42" s="54">
        <v>1</v>
      </c>
      <c r="F42" s="54">
        <f t="shared" si="8"/>
        <v>1</v>
      </c>
      <c r="G42" s="54">
        <f t="shared" si="9"/>
        <v>11</v>
      </c>
      <c r="H42" s="54">
        <f t="shared" si="10"/>
        <v>11</v>
      </c>
      <c r="I42" s="54">
        <f t="shared" si="11"/>
        <v>71</v>
      </c>
      <c r="J42" s="54">
        <v>20</v>
      </c>
      <c r="K42" s="54">
        <f t="shared" si="12"/>
        <v>1.8181818181818181</v>
      </c>
      <c r="L42" s="54">
        <f t="shared" si="13"/>
        <v>60</v>
      </c>
      <c r="M42" s="54">
        <f t="shared" si="14"/>
        <v>5.4545454545454541</v>
      </c>
      <c r="N42" s="54">
        <v>1</v>
      </c>
      <c r="O42" s="54">
        <v>1</v>
      </c>
      <c r="P42" s="54">
        <v>1</v>
      </c>
      <c r="Q42" s="54">
        <v>1</v>
      </c>
      <c r="R42" s="54">
        <v>1</v>
      </c>
      <c r="S42" s="54">
        <v>1</v>
      </c>
      <c r="T42" s="54">
        <f t="shared" si="3"/>
        <v>1</v>
      </c>
      <c r="U42" s="54">
        <v>1</v>
      </c>
      <c r="V42" s="54">
        <v>1</v>
      </c>
      <c r="W42" s="54">
        <f t="shared" si="4"/>
        <v>1</v>
      </c>
      <c r="X42" s="54">
        <f t="shared" si="5"/>
        <v>1</v>
      </c>
      <c r="Y42" s="54">
        <v>1</v>
      </c>
      <c r="Z42" s="54">
        <v>1</v>
      </c>
      <c r="AA42" s="54">
        <v>1</v>
      </c>
      <c r="AB42" s="54">
        <v>1</v>
      </c>
      <c r="AC42" s="54">
        <v>1</v>
      </c>
      <c r="AD42" s="54">
        <v>1</v>
      </c>
      <c r="AE42" s="54">
        <v>1</v>
      </c>
      <c r="AF42" s="54">
        <f t="shared" si="15"/>
        <v>1</v>
      </c>
      <c r="AG42" s="54">
        <v>1</v>
      </c>
      <c r="AH42" s="54">
        <f t="shared" si="6"/>
        <v>1</v>
      </c>
      <c r="AI42" s="54">
        <v>1</v>
      </c>
      <c r="AJ42" s="54">
        <v>1</v>
      </c>
      <c r="AK42" s="54">
        <f t="shared" si="7"/>
        <v>1</v>
      </c>
      <c r="AL42" s="54">
        <v>1</v>
      </c>
      <c r="AM42" s="54">
        <v>1</v>
      </c>
      <c r="AN42" s="54">
        <v>1</v>
      </c>
      <c r="AO42" s="54">
        <v>1</v>
      </c>
      <c r="AP42" s="54">
        <v>1</v>
      </c>
      <c r="AQ42" s="54">
        <v>1</v>
      </c>
      <c r="AR42" s="54">
        <v>1</v>
      </c>
      <c r="AS42" s="54">
        <v>1</v>
      </c>
      <c r="AT42" s="54">
        <v>1</v>
      </c>
      <c r="AU42" s="54">
        <f t="shared" si="16"/>
        <v>41.851818181818196</v>
      </c>
      <c r="AV42" s="54">
        <f t="shared" si="17"/>
        <v>10.154545454545456</v>
      </c>
      <c r="AW42" s="54">
        <f t="shared" si="18"/>
        <v>14.116363636363637</v>
      </c>
      <c r="AX42" s="54">
        <f t="shared" si="19"/>
        <v>9.7609090909090881</v>
      </c>
      <c r="AY42" s="54">
        <v>1</v>
      </c>
      <c r="AZ42" s="54">
        <v>1</v>
      </c>
      <c r="BA42" s="54">
        <v>1</v>
      </c>
      <c r="BG42" s="54">
        <f t="shared" si="20"/>
        <v>90.909090909090907</v>
      </c>
      <c r="BH42" s="11">
        <f t="shared" si="21"/>
        <v>3.8194444444444444E-5</v>
      </c>
    </row>
    <row r="43" spans="1:60" ht="64" x14ac:dyDescent="0.2">
      <c r="A43" s="54">
        <v>26</v>
      </c>
      <c r="B43" s="240" t="s">
        <v>418</v>
      </c>
      <c r="C43" s="3" t="s">
        <v>194</v>
      </c>
      <c r="D43" s="54">
        <v>1</v>
      </c>
      <c r="E43" s="54">
        <v>1</v>
      </c>
      <c r="F43" s="54">
        <f t="shared" si="8"/>
        <v>2</v>
      </c>
      <c r="G43" s="54">
        <f t="shared" si="9"/>
        <v>24</v>
      </c>
      <c r="H43" s="54">
        <f t="shared" si="10"/>
        <v>12</v>
      </c>
      <c r="I43" s="54">
        <f t="shared" si="11"/>
        <v>152</v>
      </c>
      <c r="J43" s="54">
        <v>44</v>
      </c>
      <c r="K43" s="54">
        <f t="shared" si="12"/>
        <v>1.8333333333333333</v>
      </c>
      <c r="L43" s="54">
        <f t="shared" si="13"/>
        <v>126</v>
      </c>
      <c r="M43" s="54">
        <f t="shared" si="14"/>
        <v>5.25</v>
      </c>
      <c r="N43" s="54">
        <v>0</v>
      </c>
      <c r="O43" s="54">
        <v>1</v>
      </c>
      <c r="P43" s="54">
        <v>0</v>
      </c>
      <c r="Q43" s="54">
        <v>0</v>
      </c>
      <c r="R43" s="54">
        <v>1</v>
      </c>
      <c r="S43" s="54">
        <v>1</v>
      </c>
      <c r="T43" s="54">
        <f t="shared" si="3"/>
        <v>0</v>
      </c>
      <c r="U43" s="54">
        <v>1</v>
      </c>
      <c r="V43" s="54">
        <v>1</v>
      </c>
      <c r="W43" s="54">
        <f t="shared" si="4"/>
        <v>0</v>
      </c>
      <c r="X43" s="54">
        <f t="shared" si="5"/>
        <v>1</v>
      </c>
      <c r="Y43" s="54">
        <v>0</v>
      </c>
      <c r="Z43" s="54">
        <v>1</v>
      </c>
      <c r="AA43" s="54">
        <v>1</v>
      </c>
      <c r="AB43" s="54">
        <v>1</v>
      </c>
      <c r="AC43" s="54">
        <v>1</v>
      </c>
      <c r="AD43" s="54">
        <v>1</v>
      </c>
      <c r="AE43" s="54">
        <v>1</v>
      </c>
      <c r="AF43" s="54">
        <f t="shared" si="15"/>
        <v>2</v>
      </c>
      <c r="AG43" s="54">
        <v>1</v>
      </c>
      <c r="AH43" s="54">
        <f t="shared" si="6"/>
        <v>1</v>
      </c>
      <c r="AI43" s="54">
        <v>1</v>
      </c>
      <c r="AJ43" s="54">
        <v>1</v>
      </c>
      <c r="AK43" s="54">
        <f t="shared" si="7"/>
        <v>1</v>
      </c>
      <c r="AL43" s="54">
        <v>1</v>
      </c>
      <c r="AM43" s="54">
        <v>1</v>
      </c>
      <c r="AN43" s="54">
        <v>1</v>
      </c>
      <c r="AO43" s="54">
        <v>1</v>
      </c>
      <c r="AP43" s="54">
        <v>1</v>
      </c>
      <c r="AQ43" s="54">
        <v>1</v>
      </c>
      <c r="AR43" s="54">
        <v>1</v>
      </c>
      <c r="AS43" s="54">
        <v>1</v>
      </c>
      <c r="AT43" s="54">
        <v>1</v>
      </c>
      <c r="AU43" s="54">
        <f t="shared" si="16"/>
        <v>39.555000000000014</v>
      </c>
      <c r="AV43" s="54">
        <f t="shared" si="17"/>
        <v>10.723333333333333</v>
      </c>
      <c r="AW43" s="54">
        <f t="shared" si="18"/>
        <v>13.338333333333335</v>
      </c>
      <c r="AX43" s="54">
        <f t="shared" si="19"/>
        <v>9.2974999999999994</v>
      </c>
      <c r="AY43" s="54">
        <v>0</v>
      </c>
      <c r="AZ43" s="54">
        <v>1</v>
      </c>
      <c r="BA43" s="54">
        <v>1</v>
      </c>
      <c r="BG43" s="54">
        <f t="shared" si="20"/>
        <v>83.333333333333329</v>
      </c>
      <c r="BH43" s="11">
        <f t="shared" si="21"/>
        <v>8.3333333333333331E-5</v>
      </c>
    </row>
    <row r="44" spans="1:60" ht="64" x14ac:dyDescent="0.2">
      <c r="A44" s="54">
        <v>27</v>
      </c>
      <c r="B44" s="240" t="s">
        <v>419</v>
      </c>
      <c r="C44" s="3" t="s">
        <v>194</v>
      </c>
      <c r="D44" s="54">
        <v>1</v>
      </c>
      <c r="E44" s="54">
        <v>1</v>
      </c>
      <c r="F44" s="54">
        <f t="shared" si="8"/>
        <v>2</v>
      </c>
      <c r="G44" s="54">
        <f t="shared" si="9"/>
        <v>21</v>
      </c>
      <c r="H44" s="54">
        <f t="shared" si="10"/>
        <v>10.5</v>
      </c>
      <c r="I44" s="54">
        <f t="shared" si="11"/>
        <v>145</v>
      </c>
      <c r="J44" s="54">
        <v>38</v>
      </c>
      <c r="K44" s="54">
        <f t="shared" si="12"/>
        <v>1.8095238095238095</v>
      </c>
      <c r="L44" s="54">
        <f t="shared" si="13"/>
        <v>119</v>
      </c>
      <c r="M44" s="54">
        <f t="shared" si="14"/>
        <v>5.666666666666667</v>
      </c>
      <c r="N44" s="54">
        <v>1</v>
      </c>
      <c r="O44" s="54">
        <v>1</v>
      </c>
      <c r="P44" s="54">
        <v>1</v>
      </c>
      <c r="Q44" s="54">
        <v>1</v>
      </c>
      <c r="R44" s="54">
        <v>1</v>
      </c>
      <c r="S44" s="54">
        <v>1</v>
      </c>
      <c r="T44" s="54">
        <f t="shared" si="3"/>
        <v>1</v>
      </c>
      <c r="U44" s="54">
        <v>1</v>
      </c>
      <c r="V44" s="54">
        <v>1</v>
      </c>
      <c r="W44" s="54">
        <f t="shared" si="4"/>
        <v>1</v>
      </c>
      <c r="X44" s="54">
        <f t="shared" si="5"/>
        <v>1</v>
      </c>
      <c r="Y44" s="54">
        <v>0</v>
      </c>
      <c r="Z44" s="54">
        <v>1</v>
      </c>
      <c r="AA44" s="54">
        <v>1</v>
      </c>
      <c r="AB44" s="54">
        <v>1</v>
      </c>
      <c r="AC44" s="54">
        <v>1</v>
      </c>
      <c r="AD44" s="54">
        <v>1</v>
      </c>
      <c r="AE44" s="54">
        <v>1</v>
      </c>
      <c r="AF44" s="54">
        <f t="shared" si="15"/>
        <v>3</v>
      </c>
      <c r="AG44" s="54">
        <v>1</v>
      </c>
      <c r="AH44" s="54">
        <f t="shared" si="6"/>
        <v>1</v>
      </c>
      <c r="AI44" s="54">
        <v>0</v>
      </c>
      <c r="AJ44" s="54">
        <v>1</v>
      </c>
      <c r="AK44" s="54">
        <f t="shared" si="7"/>
        <v>1</v>
      </c>
      <c r="AL44" s="54">
        <v>1</v>
      </c>
      <c r="AM44" s="54">
        <v>1</v>
      </c>
      <c r="AN44" s="54">
        <v>1</v>
      </c>
      <c r="AO44" s="54">
        <v>1</v>
      </c>
      <c r="AP44" s="54">
        <v>1</v>
      </c>
      <c r="AQ44" s="54">
        <v>1</v>
      </c>
      <c r="AR44" s="54">
        <v>1</v>
      </c>
      <c r="AS44" s="54">
        <v>1</v>
      </c>
      <c r="AT44" s="54">
        <v>1</v>
      </c>
      <c r="AU44" s="54">
        <f t="shared" si="16"/>
        <v>43.09178571428572</v>
      </c>
      <c r="AV44" s="54">
        <f t="shared" si="17"/>
        <v>9.8573809523809537</v>
      </c>
      <c r="AW44" s="54">
        <f t="shared" si="18"/>
        <v>16.380952380952383</v>
      </c>
      <c r="AX44" s="54">
        <f t="shared" si="19"/>
        <v>10.510000000000002</v>
      </c>
      <c r="AY44" s="54">
        <v>0</v>
      </c>
      <c r="AZ44" s="54">
        <v>1</v>
      </c>
      <c r="BA44" s="54">
        <v>1</v>
      </c>
      <c r="BG44" s="54">
        <f t="shared" si="20"/>
        <v>142.85714285714286</v>
      </c>
      <c r="BH44" s="11">
        <f t="shared" si="21"/>
        <v>7.2916666666666659E-5</v>
      </c>
    </row>
    <row r="45" spans="1:60" ht="96" x14ac:dyDescent="0.2">
      <c r="A45" s="54">
        <v>28</v>
      </c>
      <c r="B45" s="240" t="s">
        <v>1720</v>
      </c>
      <c r="C45" s="3" t="s">
        <v>194</v>
      </c>
      <c r="D45" s="54">
        <v>1</v>
      </c>
      <c r="E45" s="54">
        <v>1</v>
      </c>
      <c r="F45" s="54">
        <f t="shared" si="8"/>
        <v>2</v>
      </c>
      <c r="G45" s="54">
        <f t="shared" si="9"/>
        <v>20</v>
      </c>
      <c r="H45" s="54">
        <f t="shared" si="10"/>
        <v>10</v>
      </c>
      <c r="I45" s="54">
        <f t="shared" si="11"/>
        <v>149</v>
      </c>
      <c r="J45" s="54">
        <v>41</v>
      </c>
      <c r="K45" s="54">
        <f t="shared" si="12"/>
        <v>2.0499999999999998</v>
      </c>
      <c r="L45" s="54">
        <f t="shared" si="13"/>
        <v>124</v>
      </c>
      <c r="M45" s="54">
        <f t="shared" si="14"/>
        <v>6.2</v>
      </c>
      <c r="N45" s="54">
        <v>1</v>
      </c>
      <c r="O45" s="54">
        <v>1</v>
      </c>
      <c r="P45" s="54">
        <v>1</v>
      </c>
      <c r="Q45" s="54">
        <v>0</v>
      </c>
      <c r="R45" s="54">
        <v>1</v>
      </c>
      <c r="S45" s="54">
        <v>1</v>
      </c>
      <c r="T45" s="54">
        <f t="shared" si="3"/>
        <v>0</v>
      </c>
      <c r="U45" s="54">
        <v>1</v>
      </c>
      <c r="V45" s="54">
        <v>1</v>
      </c>
      <c r="W45" s="54">
        <f t="shared" si="4"/>
        <v>0</v>
      </c>
      <c r="X45" s="54">
        <f t="shared" si="5"/>
        <v>1</v>
      </c>
      <c r="Y45" s="54">
        <v>1</v>
      </c>
      <c r="Z45" s="54">
        <v>1</v>
      </c>
      <c r="AA45" s="54">
        <v>1</v>
      </c>
      <c r="AB45" s="54">
        <v>1</v>
      </c>
      <c r="AC45" s="54">
        <v>1</v>
      </c>
      <c r="AD45" s="54">
        <v>1</v>
      </c>
      <c r="AE45" s="54">
        <v>1</v>
      </c>
      <c r="AF45" s="54">
        <f t="shared" si="15"/>
        <v>3</v>
      </c>
      <c r="AG45" s="54">
        <v>1</v>
      </c>
      <c r="AH45" s="54">
        <f t="shared" si="6"/>
        <v>1</v>
      </c>
      <c r="AI45" s="54">
        <v>0</v>
      </c>
      <c r="AJ45" s="54">
        <v>1</v>
      </c>
      <c r="AK45" s="54">
        <f t="shared" si="7"/>
        <v>1</v>
      </c>
      <c r="AL45" s="54">
        <v>1</v>
      </c>
      <c r="AM45" s="54">
        <v>1</v>
      </c>
      <c r="AN45" s="54">
        <v>1</v>
      </c>
      <c r="AO45" s="54">
        <v>1</v>
      </c>
      <c r="AP45" s="54">
        <v>1</v>
      </c>
      <c r="AQ45" s="54">
        <v>1</v>
      </c>
      <c r="AR45" s="54">
        <v>1</v>
      </c>
      <c r="AS45" s="54">
        <v>1</v>
      </c>
      <c r="AT45" s="54">
        <v>1</v>
      </c>
      <c r="AU45" s="54">
        <f t="shared" si="16"/>
        <v>23.255000000000031</v>
      </c>
      <c r="AV45" s="54">
        <f t="shared" si="17"/>
        <v>12.499999999999996</v>
      </c>
      <c r="AW45" s="54">
        <f t="shared" si="18"/>
        <v>19.459999999999997</v>
      </c>
      <c r="AX45" s="54">
        <f t="shared" si="19"/>
        <v>12.771999999999998</v>
      </c>
      <c r="AY45" s="54">
        <v>0</v>
      </c>
      <c r="AZ45" s="54">
        <v>1</v>
      </c>
      <c r="BA45" s="54">
        <v>1</v>
      </c>
      <c r="BG45" s="54">
        <f t="shared" si="20"/>
        <v>150</v>
      </c>
      <c r="BH45" s="11">
        <f t="shared" si="21"/>
        <v>6.9444444444444444E-5</v>
      </c>
    </row>
    <row r="46" spans="1:60" ht="96" x14ac:dyDescent="0.2">
      <c r="A46" s="54">
        <v>29</v>
      </c>
      <c r="B46" s="240" t="s">
        <v>421</v>
      </c>
      <c r="C46" s="3" t="s">
        <v>194</v>
      </c>
      <c r="D46" s="54">
        <v>1</v>
      </c>
      <c r="E46" s="54">
        <v>1</v>
      </c>
      <c r="F46" s="54">
        <f t="shared" si="8"/>
        <v>2</v>
      </c>
      <c r="G46" s="54">
        <f t="shared" si="9"/>
        <v>22</v>
      </c>
      <c r="H46" s="54">
        <f t="shared" si="10"/>
        <v>11</v>
      </c>
      <c r="I46" s="54">
        <f t="shared" si="11"/>
        <v>168</v>
      </c>
      <c r="J46" s="54">
        <v>48</v>
      </c>
      <c r="K46" s="54">
        <f t="shared" si="12"/>
        <v>2.1818181818181817</v>
      </c>
      <c r="L46" s="54">
        <f t="shared" si="13"/>
        <v>140</v>
      </c>
      <c r="M46" s="54">
        <f t="shared" si="14"/>
        <v>6.3636363636363633</v>
      </c>
      <c r="N46" s="54">
        <v>1</v>
      </c>
      <c r="O46" s="54">
        <v>1</v>
      </c>
      <c r="P46" s="54">
        <v>1</v>
      </c>
      <c r="Q46" s="54">
        <v>1</v>
      </c>
      <c r="R46" s="54">
        <v>1</v>
      </c>
      <c r="S46" s="54">
        <v>1</v>
      </c>
      <c r="T46" s="54">
        <f t="shared" si="3"/>
        <v>1</v>
      </c>
      <c r="U46" s="54">
        <v>1</v>
      </c>
      <c r="V46" s="54">
        <v>1</v>
      </c>
      <c r="W46" s="54">
        <f t="shared" si="4"/>
        <v>1</v>
      </c>
      <c r="X46" s="54">
        <f t="shared" si="5"/>
        <v>1</v>
      </c>
      <c r="Y46" s="54">
        <v>0</v>
      </c>
      <c r="Z46" s="54">
        <v>1</v>
      </c>
      <c r="AA46" s="54">
        <v>1</v>
      </c>
      <c r="AB46" s="54">
        <v>1</v>
      </c>
      <c r="AC46" s="54">
        <v>1</v>
      </c>
      <c r="AD46" s="54">
        <v>1</v>
      </c>
      <c r="AE46" s="54">
        <v>1</v>
      </c>
      <c r="AF46" s="54">
        <f t="shared" si="15"/>
        <v>3</v>
      </c>
      <c r="AG46" s="54">
        <v>1</v>
      </c>
      <c r="AH46" s="54">
        <f t="shared" si="6"/>
        <v>1</v>
      </c>
      <c r="AI46" s="54">
        <v>0</v>
      </c>
      <c r="AJ46" s="54">
        <v>1</v>
      </c>
      <c r="AK46" s="54">
        <f t="shared" si="7"/>
        <v>1</v>
      </c>
      <c r="AL46" s="54">
        <v>1</v>
      </c>
      <c r="AM46" s="54">
        <v>1</v>
      </c>
      <c r="AN46" s="54">
        <v>1</v>
      </c>
      <c r="AO46" s="54">
        <v>1</v>
      </c>
      <c r="AP46" s="54">
        <v>1</v>
      </c>
      <c r="AQ46" s="54">
        <v>1</v>
      </c>
      <c r="AR46" s="54">
        <v>1</v>
      </c>
      <c r="AS46" s="54">
        <v>1</v>
      </c>
      <c r="AT46" s="54">
        <v>1</v>
      </c>
      <c r="AU46" s="54">
        <f t="shared" si="16"/>
        <v>11.088181818181845</v>
      </c>
      <c r="AV46" s="54">
        <f t="shared" si="17"/>
        <v>14.445454545454545</v>
      </c>
      <c r="AW46" s="54">
        <f t="shared" si="18"/>
        <v>20.798181818181821</v>
      </c>
      <c r="AX46" s="54">
        <f t="shared" si="19"/>
        <v>14.042727272727269</v>
      </c>
      <c r="AY46" s="54">
        <v>0</v>
      </c>
      <c r="AZ46" s="54">
        <v>1</v>
      </c>
      <c r="BA46" s="54">
        <v>1</v>
      </c>
      <c r="BG46" s="54">
        <f t="shared" si="20"/>
        <v>136.36363636363635</v>
      </c>
      <c r="BH46" s="11">
        <f t="shared" si="21"/>
        <v>7.6388888888888887E-5</v>
      </c>
    </row>
    <row r="47" spans="1:60" ht="80" x14ac:dyDescent="0.2">
      <c r="A47" s="54">
        <v>30</v>
      </c>
      <c r="B47" s="240" t="s">
        <v>422</v>
      </c>
      <c r="C47" s="3" t="s">
        <v>194</v>
      </c>
      <c r="D47" s="54">
        <v>1</v>
      </c>
      <c r="E47" s="54">
        <v>1</v>
      </c>
      <c r="F47" s="54">
        <f t="shared" si="8"/>
        <v>2</v>
      </c>
      <c r="G47" s="54">
        <f t="shared" si="9"/>
        <v>28</v>
      </c>
      <c r="H47" s="54">
        <f t="shared" si="10"/>
        <v>14</v>
      </c>
      <c r="I47" s="54">
        <f t="shared" si="11"/>
        <v>188</v>
      </c>
      <c r="J47" s="54">
        <v>52</v>
      </c>
      <c r="K47" s="54">
        <f t="shared" si="12"/>
        <v>1.8571428571428572</v>
      </c>
      <c r="L47" s="54">
        <f t="shared" si="13"/>
        <v>155</v>
      </c>
      <c r="M47" s="54">
        <f t="shared" si="14"/>
        <v>5.5357142857142856</v>
      </c>
      <c r="N47" s="54">
        <v>1</v>
      </c>
      <c r="O47" s="54">
        <v>1</v>
      </c>
      <c r="P47" s="54">
        <v>1</v>
      </c>
      <c r="Q47" s="54">
        <v>1</v>
      </c>
      <c r="R47" s="54">
        <v>1</v>
      </c>
      <c r="S47" s="54">
        <v>1</v>
      </c>
      <c r="T47" s="54">
        <f t="shared" si="3"/>
        <v>1</v>
      </c>
      <c r="U47" s="54">
        <v>1</v>
      </c>
      <c r="V47" s="54">
        <v>1</v>
      </c>
      <c r="W47" s="54">
        <f t="shared" si="4"/>
        <v>1</v>
      </c>
      <c r="X47" s="54">
        <f t="shared" si="5"/>
        <v>1</v>
      </c>
      <c r="Y47" s="54">
        <v>0</v>
      </c>
      <c r="Z47" s="54">
        <v>1</v>
      </c>
      <c r="AA47" s="54">
        <v>1</v>
      </c>
      <c r="AB47" s="54">
        <v>1</v>
      </c>
      <c r="AC47" s="54">
        <v>1</v>
      </c>
      <c r="AD47" s="54">
        <v>1</v>
      </c>
      <c r="AE47" s="54">
        <v>1</v>
      </c>
      <c r="AF47" s="54">
        <f t="shared" si="15"/>
        <v>3</v>
      </c>
      <c r="AG47" s="54">
        <v>1</v>
      </c>
      <c r="AH47" s="54">
        <f t="shared" si="6"/>
        <v>1</v>
      </c>
      <c r="AI47" s="54">
        <v>0</v>
      </c>
      <c r="AJ47" s="54">
        <v>1</v>
      </c>
      <c r="AK47" s="54">
        <f t="shared" si="7"/>
        <v>1</v>
      </c>
      <c r="AL47" s="54">
        <v>1</v>
      </c>
      <c r="AM47" s="54">
        <v>1</v>
      </c>
      <c r="AN47" s="54">
        <v>1</v>
      </c>
      <c r="AO47" s="54">
        <v>1</v>
      </c>
      <c r="AP47" s="54">
        <v>1</v>
      </c>
      <c r="AQ47" s="54">
        <v>1</v>
      </c>
      <c r="AR47" s="54">
        <v>1</v>
      </c>
      <c r="AS47" s="54">
        <v>1</v>
      </c>
      <c r="AT47" s="54">
        <v>1</v>
      </c>
      <c r="AU47" s="54">
        <f t="shared" si="16"/>
        <v>35.510714285714307</v>
      </c>
      <c r="AV47" s="54">
        <f t="shared" si="17"/>
        <v>11.784285714285716</v>
      </c>
      <c r="AW47" s="54">
        <f t="shared" si="18"/>
        <v>15.895714285714288</v>
      </c>
      <c r="AX47" s="54">
        <f t="shared" si="19"/>
        <v>11.643214285714286</v>
      </c>
      <c r="AY47" s="54">
        <v>0</v>
      </c>
      <c r="AZ47" s="54">
        <v>1</v>
      </c>
      <c r="BA47" s="54">
        <v>1</v>
      </c>
      <c r="BG47" s="54">
        <f t="shared" si="20"/>
        <v>107.14285714285714</v>
      </c>
      <c r="BH47" s="11">
        <f t="shared" si="21"/>
        <v>9.722222222222223E-5</v>
      </c>
    </row>
    <row r="48" spans="1:60" ht="48" x14ac:dyDescent="0.2">
      <c r="A48" s="54">
        <v>31</v>
      </c>
      <c r="B48" s="240" t="s">
        <v>1721</v>
      </c>
      <c r="C48" s="3" t="s">
        <v>194</v>
      </c>
      <c r="D48" s="54">
        <v>1</v>
      </c>
      <c r="E48" s="54">
        <v>1</v>
      </c>
      <c r="F48" s="54">
        <f t="shared" si="8"/>
        <v>1</v>
      </c>
      <c r="G48" s="54">
        <f t="shared" si="9"/>
        <v>15</v>
      </c>
      <c r="H48" s="54">
        <f t="shared" si="10"/>
        <v>15</v>
      </c>
      <c r="I48" s="54">
        <f t="shared" si="11"/>
        <v>99</v>
      </c>
      <c r="J48" s="54">
        <v>28</v>
      </c>
      <c r="K48" s="54">
        <f t="shared" si="12"/>
        <v>1.8666666666666667</v>
      </c>
      <c r="L48" s="54">
        <f t="shared" si="13"/>
        <v>84</v>
      </c>
      <c r="M48" s="54">
        <f t="shared" si="14"/>
        <v>5.6</v>
      </c>
      <c r="N48" s="54">
        <v>1</v>
      </c>
      <c r="O48" s="54">
        <v>1</v>
      </c>
      <c r="P48" s="54">
        <v>1</v>
      </c>
      <c r="Q48" s="54">
        <v>1</v>
      </c>
      <c r="R48" s="54">
        <v>1</v>
      </c>
      <c r="S48" s="54">
        <v>1</v>
      </c>
      <c r="T48" s="54">
        <f t="shared" si="3"/>
        <v>1</v>
      </c>
      <c r="U48" s="54">
        <v>1</v>
      </c>
      <c r="V48" s="54">
        <v>1</v>
      </c>
      <c r="W48" s="54">
        <f t="shared" si="4"/>
        <v>1</v>
      </c>
      <c r="X48" s="54">
        <f t="shared" si="5"/>
        <v>1</v>
      </c>
      <c r="Y48" s="54">
        <v>1</v>
      </c>
      <c r="Z48" s="54">
        <v>1</v>
      </c>
      <c r="AA48" s="54">
        <v>1</v>
      </c>
      <c r="AB48" s="54">
        <v>1</v>
      </c>
      <c r="AC48" s="54">
        <v>1</v>
      </c>
      <c r="AD48" s="54">
        <v>1</v>
      </c>
      <c r="AE48" s="54">
        <v>1</v>
      </c>
      <c r="AF48" s="54">
        <f t="shared" si="15"/>
        <v>1</v>
      </c>
      <c r="AG48" s="54">
        <v>1</v>
      </c>
      <c r="AH48" s="54">
        <f t="shared" si="6"/>
        <v>1</v>
      </c>
      <c r="AI48" s="54">
        <v>0</v>
      </c>
      <c r="AJ48" s="54">
        <v>1</v>
      </c>
      <c r="AK48" s="54">
        <f t="shared" si="7"/>
        <v>1</v>
      </c>
      <c r="AL48" s="54">
        <v>1</v>
      </c>
      <c r="AM48" s="54">
        <v>1</v>
      </c>
      <c r="AN48" s="54">
        <v>1</v>
      </c>
      <c r="AO48" s="54">
        <v>1</v>
      </c>
      <c r="AP48" s="54">
        <v>1</v>
      </c>
      <c r="AQ48" s="54">
        <v>1</v>
      </c>
      <c r="AR48" s="54">
        <v>1</v>
      </c>
      <c r="AS48" s="54">
        <v>1</v>
      </c>
      <c r="AT48" s="54">
        <v>1</v>
      </c>
      <c r="AU48" s="54">
        <f t="shared" si="16"/>
        <v>33.690000000000026</v>
      </c>
      <c r="AV48" s="54">
        <f t="shared" si="17"/>
        <v>12.286666666666669</v>
      </c>
      <c r="AW48" s="54">
        <f t="shared" si="18"/>
        <v>15.546666666666667</v>
      </c>
      <c r="AX48" s="54">
        <f t="shared" si="19"/>
        <v>12.445999999999998</v>
      </c>
      <c r="AY48" s="54">
        <v>1</v>
      </c>
      <c r="AZ48" s="54">
        <v>1</v>
      </c>
      <c r="BA48" s="54">
        <v>1</v>
      </c>
      <c r="BG48" s="54">
        <f t="shared" si="20"/>
        <v>66.666666666666671</v>
      </c>
      <c r="BH48" s="11">
        <f t="shared" si="21"/>
        <v>5.208333333333333E-5</v>
      </c>
    </row>
    <row r="49" spans="1:60" ht="80" x14ac:dyDescent="0.2">
      <c r="A49" s="54">
        <v>32</v>
      </c>
      <c r="B49" s="240" t="s">
        <v>1722</v>
      </c>
      <c r="C49" s="3" t="s">
        <v>199</v>
      </c>
      <c r="D49" s="54">
        <v>1</v>
      </c>
      <c r="E49" s="54">
        <v>1</v>
      </c>
      <c r="F49" s="54">
        <f t="shared" si="8"/>
        <v>1</v>
      </c>
      <c r="G49" s="54">
        <f t="shared" si="9"/>
        <v>36</v>
      </c>
      <c r="H49" s="54">
        <f t="shared" si="10"/>
        <v>36</v>
      </c>
      <c r="I49" s="54">
        <f t="shared" si="11"/>
        <v>176</v>
      </c>
      <c r="J49" s="54">
        <v>46</v>
      </c>
      <c r="K49" s="54">
        <f t="shared" si="12"/>
        <v>1.2777777777777777</v>
      </c>
      <c r="L49" s="54">
        <f t="shared" si="13"/>
        <v>136</v>
      </c>
      <c r="M49" s="54">
        <f t="shared" si="14"/>
        <v>3.7777777777777777</v>
      </c>
      <c r="N49" s="54">
        <v>1</v>
      </c>
      <c r="O49" s="54">
        <v>1</v>
      </c>
      <c r="P49" s="54">
        <v>1</v>
      </c>
      <c r="Q49" s="54">
        <v>1</v>
      </c>
      <c r="R49" s="54">
        <v>1</v>
      </c>
      <c r="S49" s="54">
        <v>1</v>
      </c>
      <c r="T49" s="54">
        <f t="shared" si="3"/>
        <v>1</v>
      </c>
      <c r="U49" s="54">
        <v>1</v>
      </c>
      <c r="V49" s="54">
        <v>1</v>
      </c>
      <c r="W49" s="54">
        <f t="shared" si="4"/>
        <v>1</v>
      </c>
      <c r="X49" s="54">
        <f t="shared" si="5"/>
        <v>1</v>
      </c>
      <c r="Y49" s="54">
        <v>0</v>
      </c>
      <c r="Z49" s="54">
        <v>1</v>
      </c>
      <c r="AA49" s="54">
        <v>1</v>
      </c>
      <c r="AB49" s="54">
        <v>1</v>
      </c>
      <c r="AC49" s="54">
        <v>1</v>
      </c>
      <c r="AD49" s="54">
        <v>1</v>
      </c>
      <c r="AE49" s="54">
        <v>1</v>
      </c>
      <c r="AF49" s="54">
        <f t="shared" si="15"/>
        <v>4</v>
      </c>
      <c r="AG49" s="54">
        <v>1</v>
      </c>
      <c r="AH49" s="54">
        <f t="shared" si="6"/>
        <v>1</v>
      </c>
      <c r="AI49" s="54">
        <v>0</v>
      </c>
      <c r="AJ49" s="54">
        <v>1</v>
      </c>
      <c r="AK49" s="54">
        <f t="shared" si="7"/>
        <v>0</v>
      </c>
      <c r="AL49" s="54">
        <v>1</v>
      </c>
      <c r="AM49" s="54">
        <v>1</v>
      </c>
      <c r="AN49" s="54">
        <v>1</v>
      </c>
      <c r="AO49" s="54">
        <v>1</v>
      </c>
      <c r="AP49" s="54">
        <v>1</v>
      </c>
      <c r="AQ49" s="54">
        <v>1</v>
      </c>
      <c r="AR49" s="54">
        <v>1</v>
      </c>
      <c r="AS49" s="54">
        <v>1</v>
      </c>
      <c r="AT49" s="54">
        <v>1</v>
      </c>
      <c r="AU49" s="54">
        <f t="shared" si="16"/>
        <v>62.195000000000029</v>
      </c>
      <c r="AV49" s="54">
        <f t="shared" si="17"/>
        <v>13.527777777777779</v>
      </c>
      <c r="AW49" s="54">
        <f t="shared" si="18"/>
        <v>6.407777777777774</v>
      </c>
      <c r="AX49" s="54">
        <f t="shared" si="19"/>
        <v>14.363333333333337</v>
      </c>
      <c r="AY49" s="54">
        <v>1</v>
      </c>
      <c r="AZ49" s="54">
        <v>1</v>
      </c>
      <c r="BA49" s="54">
        <v>1</v>
      </c>
      <c r="BG49" s="54">
        <f t="shared" si="20"/>
        <v>111.1111111111111</v>
      </c>
      <c r="BH49" s="11">
        <f t="shared" si="21"/>
        <v>1.25E-4</v>
      </c>
    </row>
    <row r="50" spans="1:60" ht="80" x14ac:dyDescent="0.2">
      <c r="A50" s="54">
        <v>33</v>
      </c>
      <c r="B50" s="240" t="s">
        <v>1723</v>
      </c>
      <c r="C50" s="3" t="s">
        <v>199</v>
      </c>
      <c r="D50" s="54">
        <v>1</v>
      </c>
      <c r="E50" s="54">
        <v>1</v>
      </c>
      <c r="F50" s="54">
        <f t="shared" si="8"/>
        <v>1</v>
      </c>
      <c r="G50" s="54">
        <f t="shared" si="9"/>
        <v>31</v>
      </c>
      <c r="H50" s="54">
        <f t="shared" si="10"/>
        <v>31</v>
      </c>
      <c r="I50" s="54">
        <f t="shared" si="11"/>
        <v>185</v>
      </c>
      <c r="J50" s="54">
        <v>50</v>
      </c>
      <c r="K50" s="54">
        <f t="shared" si="12"/>
        <v>1.6129032258064515</v>
      </c>
      <c r="L50" s="54">
        <f t="shared" si="13"/>
        <v>148</v>
      </c>
      <c r="M50" s="54">
        <f t="shared" si="14"/>
        <v>4.774193548387097</v>
      </c>
      <c r="N50" s="54">
        <v>1</v>
      </c>
      <c r="O50" s="54">
        <v>1</v>
      </c>
      <c r="P50" s="54">
        <v>1</v>
      </c>
      <c r="Q50" s="54">
        <v>1</v>
      </c>
      <c r="R50" s="54">
        <v>1</v>
      </c>
      <c r="S50" s="54">
        <v>1</v>
      </c>
      <c r="T50" s="54">
        <f t="shared" si="3"/>
        <v>1</v>
      </c>
      <c r="U50" s="54">
        <v>1</v>
      </c>
      <c r="V50" s="54">
        <v>1</v>
      </c>
      <c r="W50" s="54">
        <f t="shared" si="4"/>
        <v>1</v>
      </c>
      <c r="X50" s="54">
        <f t="shared" si="5"/>
        <v>1</v>
      </c>
      <c r="Y50" s="54">
        <v>0</v>
      </c>
      <c r="Z50" s="54">
        <v>1</v>
      </c>
      <c r="AA50" s="54">
        <v>1</v>
      </c>
      <c r="AB50" s="54">
        <v>1</v>
      </c>
      <c r="AC50" s="54">
        <v>1</v>
      </c>
      <c r="AD50" s="54">
        <v>1</v>
      </c>
      <c r="AE50" s="54">
        <v>1</v>
      </c>
      <c r="AF50" s="54">
        <f t="shared" si="15"/>
        <v>5</v>
      </c>
      <c r="AG50" s="54">
        <v>1</v>
      </c>
      <c r="AH50" s="54">
        <f t="shared" si="6"/>
        <v>1</v>
      </c>
      <c r="AI50" s="54">
        <v>0</v>
      </c>
      <c r="AJ50" s="54">
        <v>1</v>
      </c>
      <c r="AK50" s="54">
        <f t="shared" si="7"/>
        <v>0</v>
      </c>
      <c r="AL50" s="54">
        <v>1</v>
      </c>
      <c r="AM50" s="54">
        <v>1</v>
      </c>
      <c r="AN50" s="54">
        <v>1</v>
      </c>
      <c r="AO50" s="54">
        <v>1</v>
      </c>
      <c r="AP50" s="54">
        <v>1</v>
      </c>
      <c r="AQ50" s="54">
        <v>1</v>
      </c>
      <c r="AR50" s="54">
        <v>1</v>
      </c>
      <c r="AS50" s="54">
        <v>1</v>
      </c>
      <c r="AT50" s="54">
        <v>1</v>
      </c>
      <c r="AU50" s="54">
        <f t="shared" si="16"/>
        <v>38.918387096774218</v>
      </c>
      <c r="AV50" s="54">
        <f t="shared" si="17"/>
        <v>15.532258064516128</v>
      </c>
      <c r="AW50" s="54">
        <f t="shared" si="18"/>
        <v>12.64516129032258</v>
      </c>
      <c r="AX50" s="54">
        <f t="shared" si="19"/>
        <v>16.556451612903224</v>
      </c>
      <c r="AY50" s="54">
        <v>1</v>
      </c>
      <c r="AZ50" s="54">
        <v>1</v>
      </c>
      <c r="BA50" s="54">
        <v>1</v>
      </c>
      <c r="BG50" s="54">
        <f t="shared" si="20"/>
        <v>161.29032258064515</v>
      </c>
      <c r="BH50" s="11">
        <f t="shared" si="21"/>
        <v>1.0763888888888889E-4</v>
      </c>
    </row>
    <row r="51" spans="1:60" ht="48" x14ac:dyDescent="0.2">
      <c r="A51" s="54">
        <v>34</v>
      </c>
      <c r="B51" s="240" t="s">
        <v>1724</v>
      </c>
      <c r="C51" s="3" t="s">
        <v>199</v>
      </c>
      <c r="D51" s="54">
        <v>1</v>
      </c>
      <c r="E51" s="54">
        <v>1</v>
      </c>
      <c r="F51" s="54">
        <f t="shared" si="8"/>
        <v>1</v>
      </c>
      <c r="G51" s="54">
        <f t="shared" si="9"/>
        <v>18</v>
      </c>
      <c r="H51" s="54">
        <f t="shared" si="10"/>
        <v>18</v>
      </c>
      <c r="I51" s="54">
        <f t="shared" si="11"/>
        <v>113</v>
      </c>
      <c r="J51" s="54">
        <v>32</v>
      </c>
      <c r="K51" s="54">
        <f t="shared" si="12"/>
        <v>1.7777777777777777</v>
      </c>
      <c r="L51" s="54">
        <f t="shared" si="13"/>
        <v>92</v>
      </c>
      <c r="M51" s="54">
        <f t="shared" si="14"/>
        <v>5.1111111111111107</v>
      </c>
      <c r="N51" s="54">
        <v>1</v>
      </c>
      <c r="O51" s="54">
        <v>1</v>
      </c>
      <c r="P51" s="54">
        <v>1</v>
      </c>
      <c r="Q51" s="54">
        <v>1</v>
      </c>
      <c r="R51" s="54">
        <v>1</v>
      </c>
      <c r="S51" s="54">
        <v>1</v>
      </c>
      <c r="T51" s="54">
        <f t="shared" si="3"/>
        <v>1</v>
      </c>
      <c r="U51" s="54">
        <v>1</v>
      </c>
      <c r="V51" s="54">
        <v>1</v>
      </c>
      <c r="W51" s="54">
        <f t="shared" si="4"/>
        <v>1</v>
      </c>
      <c r="X51" s="54">
        <f t="shared" si="5"/>
        <v>1</v>
      </c>
      <c r="Y51" s="54">
        <v>0</v>
      </c>
      <c r="Z51" s="54">
        <v>1</v>
      </c>
      <c r="AA51" s="54">
        <v>1</v>
      </c>
      <c r="AB51" s="54">
        <v>1</v>
      </c>
      <c r="AC51" s="54">
        <v>1</v>
      </c>
      <c r="AD51" s="54">
        <v>1</v>
      </c>
      <c r="AE51" s="54">
        <v>1</v>
      </c>
      <c r="AF51" s="54">
        <f t="shared" si="15"/>
        <v>2</v>
      </c>
      <c r="AG51" s="54">
        <v>1</v>
      </c>
      <c r="AH51" s="54">
        <f t="shared" si="6"/>
        <v>1</v>
      </c>
      <c r="AI51" s="54">
        <v>1</v>
      </c>
      <c r="AJ51" s="54">
        <v>1</v>
      </c>
      <c r="AK51" s="54">
        <f t="shared" si="7"/>
        <v>1</v>
      </c>
      <c r="AL51" s="54">
        <v>1</v>
      </c>
      <c r="AM51" s="54">
        <v>1</v>
      </c>
      <c r="AN51" s="54">
        <v>1</v>
      </c>
      <c r="AO51" s="54">
        <v>1</v>
      </c>
      <c r="AP51" s="54">
        <v>1</v>
      </c>
      <c r="AQ51" s="54">
        <v>1</v>
      </c>
      <c r="AR51" s="54">
        <v>1</v>
      </c>
      <c r="AS51" s="54">
        <v>1</v>
      </c>
      <c r="AT51" s="54">
        <v>1</v>
      </c>
      <c r="AU51" s="54">
        <f t="shared" si="16"/>
        <v>38.165000000000035</v>
      </c>
      <c r="AV51" s="54">
        <f t="shared" si="17"/>
        <v>12.407777777777778</v>
      </c>
      <c r="AW51" s="54">
        <f t="shared" si="18"/>
        <v>13.915555555555553</v>
      </c>
      <c r="AX51" s="54">
        <f t="shared" si="19"/>
        <v>11.643333333333331</v>
      </c>
      <c r="AY51" s="54">
        <v>1</v>
      </c>
      <c r="AZ51" s="54">
        <v>1</v>
      </c>
      <c r="BA51" s="54">
        <v>1</v>
      </c>
      <c r="BG51" s="54">
        <f t="shared" si="20"/>
        <v>111.1111111111111</v>
      </c>
      <c r="BH51" s="11">
        <f t="shared" si="21"/>
        <v>6.2500000000000001E-5</v>
      </c>
    </row>
    <row r="52" spans="1:60" ht="32" x14ac:dyDescent="0.2">
      <c r="A52" s="54">
        <v>35</v>
      </c>
      <c r="B52" s="240" t="s">
        <v>1690</v>
      </c>
      <c r="C52" s="3" t="s">
        <v>194</v>
      </c>
      <c r="D52" s="54">
        <v>1</v>
      </c>
      <c r="E52" s="54">
        <v>1</v>
      </c>
      <c r="F52" s="54">
        <f t="shared" si="8"/>
        <v>1</v>
      </c>
      <c r="G52" s="54">
        <f t="shared" si="9"/>
        <v>7</v>
      </c>
      <c r="H52" s="54">
        <f t="shared" si="10"/>
        <v>7</v>
      </c>
      <c r="I52" s="54">
        <f t="shared" si="11"/>
        <v>42</v>
      </c>
      <c r="J52" s="54">
        <v>11</v>
      </c>
      <c r="K52" s="54">
        <f t="shared" si="12"/>
        <v>1.5714285714285714</v>
      </c>
      <c r="L52" s="54">
        <f t="shared" si="13"/>
        <v>35</v>
      </c>
      <c r="M52" s="54">
        <f t="shared" si="14"/>
        <v>5</v>
      </c>
      <c r="N52" s="54">
        <v>1</v>
      </c>
      <c r="O52" s="54">
        <v>1</v>
      </c>
      <c r="P52" s="54">
        <v>1</v>
      </c>
      <c r="Q52" s="54">
        <v>1</v>
      </c>
      <c r="R52" s="54">
        <v>1</v>
      </c>
      <c r="S52" s="54">
        <v>1</v>
      </c>
      <c r="T52" s="54">
        <f t="shared" si="3"/>
        <v>1</v>
      </c>
      <c r="U52" s="54">
        <v>1</v>
      </c>
      <c r="V52" s="54">
        <v>1</v>
      </c>
      <c r="W52" s="54">
        <f t="shared" si="4"/>
        <v>1</v>
      </c>
      <c r="X52" s="54">
        <f t="shared" si="5"/>
        <v>1</v>
      </c>
      <c r="Y52" s="54">
        <v>1</v>
      </c>
      <c r="Z52" s="54">
        <v>1</v>
      </c>
      <c r="AA52" s="54">
        <v>1</v>
      </c>
      <c r="AB52" s="54">
        <v>1</v>
      </c>
      <c r="AC52" s="54">
        <v>1</v>
      </c>
      <c r="AD52" s="54">
        <v>1</v>
      </c>
      <c r="AE52" s="54">
        <v>1</v>
      </c>
      <c r="AF52" s="54">
        <f t="shared" si="15"/>
        <v>1</v>
      </c>
      <c r="AG52" s="54">
        <v>1</v>
      </c>
      <c r="AH52" s="54">
        <f t="shared" si="6"/>
        <v>1</v>
      </c>
      <c r="AI52" s="54">
        <v>1</v>
      </c>
      <c r="AJ52" s="54">
        <v>1</v>
      </c>
      <c r="AK52" s="54">
        <f t="shared" si="7"/>
        <v>1</v>
      </c>
      <c r="AL52" s="54">
        <v>1</v>
      </c>
      <c r="AM52" s="54">
        <v>1</v>
      </c>
      <c r="AN52" s="54">
        <v>1</v>
      </c>
      <c r="AO52" s="54">
        <v>1</v>
      </c>
      <c r="AP52" s="54">
        <v>1</v>
      </c>
      <c r="AQ52" s="54">
        <v>1</v>
      </c>
      <c r="AR52" s="54">
        <v>1</v>
      </c>
      <c r="AS52" s="54">
        <v>1</v>
      </c>
      <c r="AT52" s="54">
        <v>1</v>
      </c>
      <c r="AU52" s="54">
        <f t="shared" si="16"/>
        <v>66.787142857142882</v>
      </c>
      <c r="AV52" s="54">
        <f t="shared" si="17"/>
        <v>5.682857142857145</v>
      </c>
      <c r="AW52" s="54">
        <f t="shared" si="18"/>
        <v>10.211428571428574</v>
      </c>
      <c r="AX52" s="54">
        <f t="shared" si="19"/>
        <v>5.620000000000001</v>
      </c>
      <c r="AY52" s="54">
        <v>1</v>
      </c>
      <c r="AZ52" s="54">
        <v>1</v>
      </c>
      <c r="BA52" s="54">
        <v>1</v>
      </c>
      <c r="BG52" s="54">
        <f t="shared" si="20"/>
        <v>142.85714285714286</v>
      </c>
      <c r="BH52" s="11">
        <f t="shared" si="21"/>
        <v>2.4305555555555558E-5</v>
      </c>
    </row>
    <row r="53" spans="1:60" ht="48" x14ac:dyDescent="0.2">
      <c r="A53" s="54">
        <v>36</v>
      </c>
      <c r="B53" s="240" t="s">
        <v>1691</v>
      </c>
      <c r="C53" s="3" t="s">
        <v>194</v>
      </c>
      <c r="D53" s="54">
        <v>1</v>
      </c>
      <c r="E53" s="54">
        <v>1</v>
      </c>
      <c r="F53" s="54">
        <f t="shared" si="8"/>
        <v>1</v>
      </c>
      <c r="G53" s="54">
        <f t="shared" si="9"/>
        <v>17</v>
      </c>
      <c r="H53" s="54">
        <f t="shared" si="10"/>
        <v>17</v>
      </c>
      <c r="I53" s="54">
        <f t="shared" si="11"/>
        <v>90</v>
      </c>
      <c r="J53" s="54">
        <v>24</v>
      </c>
      <c r="K53" s="54">
        <f t="shared" si="12"/>
        <v>1.411764705882353</v>
      </c>
      <c r="L53" s="54">
        <f t="shared" si="13"/>
        <v>72</v>
      </c>
      <c r="M53" s="54">
        <f t="shared" si="14"/>
        <v>4.2352941176470589</v>
      </c>
      <c r="N53" s="54">
        <v>1</v>
      </c>
      <c r="O53" s="54">
        <v>1</v>
      </c>
      <c r="P53" s="54">
        <v>1</v>
      </c>
      <c r="Q53" s="54">
        <v>0</v>
      </c>
      <c r="R53" s="54">
        <v>1</v>
      </c>
      <c r="S53" s="54">
        <v>1</v>
      </c>
      <c r="T53" s="54">
        <f t="shared" si="3"/>
        <v>0</v>
      </c>
      <c r="U53" s="54">
        <v>1</v>
      </c>
      <c r="V53" s="54">
        <v>1</v>
      </c>
      <c r="W53" s="54">
        <f t="shared" si="4"/>
        <v>0</v>
      </c>
      <c r="X53" s="54">
        <f t="shared" si="5"/>
        <v>1</v>
      </c>
      <c r="Y53" s="54">
        <v>0</v>
      </c>
      <c r="Z53" s="54">
        <v>1</v>
      </c>
      <c r="AA53" s="54">
        <v>1</v>
      </c>
      <c r="AB53" s="54">
        <v>1</v>
      </c>
      <c r="AC53" s="54">
        <v>1</v>
      </c>
      <c r="AD53" s="54">
        <v>1</v>
      </c>
      <c r="AE53" s="54">
        <v>1</v>
      </c>
      <c r="AF53" s="54">
        <f t="shared" si="15"/>
        <v>2</v>
      </c>
      <c r="AG53" s="54">
        <v>1</v>
      </c>
      <c r="AH53" s="54">
        <f t="shared" si="6"/>
        <v>1</v>
      </c>
      <c r="AI53" s="54">
        <v>1</v>
      </c>
      <c r="AJ53" s="54">
        <v>0</v>
      </c>
      <c r="AK53" s="54">
        <f t="shared" si="7"/>
        <v>1</v>
      </c>
      <c r="AL53" s="54">
        <v>1</v>
      </c>
      <c r="AM53" s="54">
        <v>1</v>
      </c>
      <c r="AN53" s="54">
        <v>1</v>
      </c>
      <c r="AO53" s="54">
        <v>0</v>
      </c>
      <c r="AP53" s="54">
        <v>1</v>
      </c>
      <c r="AQ53" s="54">
        <v>1</v>
      </c>
      <c r="AR53" s="54">
        <v>1</v>
      </c>
      <c r="AS53" s="54">
        <v>0</v>
      </c>
      <c r="AT53" s="54">
        <v>1</v>
      </c>
      <c r="AU53" s="54">
        <f t="shared" si="16"/>
        <v>70.144705882352952</v>
      </c>
      <c r="AV53" s="54">
        <f t="shared" si="17"/>
        <v>7.6988235294117651</v>
      </c>
      <c r="AW53" s="54">
        <f t="shared" si="18"/>
        <v>8.0541176470588169</v>
      </c>
      <c r="AX53" s="54">
        <f t="shared" si="19"/>
        <v>7.0182352941176482</v>
      </c>
      <c r="AY53" s="54">
        <v>1</v>
      </c>
      <c r="AZ53" s="54">
        <v>1</v>
      </c>
      <c r="BA53" s="54">
        <v>1</v>
      </c>
      <c r="BG53" s="54">
        <f t="shared" si="20"/>
        <v>117.64705882352941</v>
      </c>
      <c r="BH53" s="11">
        <f t="shared" si="21"/>
        <v>5.902777777777778E-5</v>
      </c>
    </row>
    <row r="54" spans="1:60" ht="32" x14ac:dyDescent="0.2">
      <c r="A54" s="54">
        <v>37</v>
      </c>
      <c r="B54" s="240" t="s">
        <v>448</v>
      </c>
      <c r="C54" s="3" t="s">
        <v>194</v>
      </c>
      <c r="D54" s="54">
        <v>1</v>
      </c>
      <c r="E54" s="54">
        <v>1</v>
      </c>
      <c r="F54" s="54">
        <f t="shared" si="8"/>
        <v>1</v>
      </c>
      <c r="G54" s="54">
        <f t="shared" si="9"/>
        <v>15</v>
      </c>
      <c r="H54" s="54">
        <f t="shared" si="10"/>
        <v>15</v>
      </c>
      <c r="I54" s="54">
        <f t="shared" si="11"/>
        <v>81</v>
      </c>
      <c r="J54" s="54">
        <v>25</v>
      </c>
      <c r="K54" s="54">
        <f t="shared" si="12"/>
        <v>1.6666666666666667</v>
      </c>
      <c r="L54" s="54">
        <f t="shared" si="13"/>
        <v>66</v>
      </c>
      <c r="M54" s="54">
        <f t="shared" si="14"/>
        <v>4.4000000000000004</v>
      </c>
      <c r="N54" s="54">
        <v>0</v>
      </c>
      <c r="O54" s="54">
        <v>1</v>
      </c>
      <c r="P54" s="54">
        <v>0</v>
      </c>
      <c r="Q54" s="54">
        <v>0</v>
      </c>
      <c r="R54" s="54">
        <v>1</v>
      </c>
      <c r="S54" s="54">
        <v>1</v>
      </c>
      <c r="T54" s="54">
        <f t="shared" si="3"/>
        <v>0</v>
      </c>
      <c r="U54" s="54">
        <v>1</v>
      </c>
      <c r="V54" s="54">
        <v>1</v>
      </c>
      <c r="W54" s="54">
        <f t="shared" si="4"/>
        <v>0</v>
      </c>
      <c r="X54" s="54">
        <f t="shared" si="5"/>
        <v>1</v>
      </c>
      <c r="Y54" s="54">
        <v>0</v>
      </c>
      <c r="Z54" s="54">
        <v>1</v>
      </c>
      <c r="AA54" s="54">
        <v>1</v>
      </c>
      <c r="AB54" s="54">
        <v>1</v>
      </c>
      <c r="AC54" s="54">
        <v>1</v>
      </c>
      <c r="AD54" s="54">
        <v>0</v>
      </c>
      <c r="AE54" s="54">
        <v>1</v>
      </c>
      <c r="AF54" s="54">
        <f t="shared" si="15"/>
        <v>1</v>
      </c>
      <c r="AG54" s="54">
        <v>1</v>
      </c>
      <c r="AH54" s="54">
        <f t="shared" si="6"/>
        <v>1</v>
      </c>
      <c r="AI54" s="54">
        <v>0</v>
      </c>
      <c r="AJ54" s="54">
        <v>1</v>
      </c>
      <c r="AK54" s="54">
        <f t="shared" si="7"/>
        <v>1</v>
      </c>
      <c r="AL54" s="54">
        <v>1</v>
      </c>
      <c r="AM54" s="54">
        <v>1</v>
      </c>
      <c r="AN54" s="54">
        <v>1</v>
      </c>
      <c r="AO54" s="54">
        <v>1</v>
      </c>
      <c r="AP54" s="54">
        <v>1</v>
      </c>
      <c r="AQ54" s="54">
        <v>1</v>
      </c>
      <c r="AR54" s="54">
        <v>1</v>
      </c>
      <c r="AS54" s="54">
        <v>1</v>
      </c>
      <c r="AT54" s="54">
        <v>1</v>
      </c>
      <c r="AU54" s="54">
        <f t="shared" si="16"/>
        <v>50.610000000000014</v>
      </c>
      <c r="AV54" s="54">
        <f t="shared" si="17"/>
        <v>9.9266666666666694</v>
      </c>
      <c r="AW54" s="54">
        <f t="shared" si="18"/>
        <v>8.4906666666666659</v>
      </c>
      <c r="AX54" s="54">
        <f t="shared" si="19"/>
        <v>6.7940000000000005</v>
      </c>
      <c r="AY54" s="54">
        <v>1</v>
      </c>
      <c r="AZ54" s="54">
        <v>1</v>
      </c>
      <c r="BA54" s="54">
        <v>1</v>
      </c>
      <c r="BG54" s="54">
        <f t="shared" si="20"/>
        <v>66.666666666666671</v>
      </c>
      <c r="BH54" s="11">
        <f t="shared" si="21"/>
        <v>5.208333333333333E-5</v>
      </c>
    </row>
    <row r="55" spans="1:60" ht="80" x14ac:dyDescent="0.2">
      <c r="A55" s="54">
        <v>38</v>
      </c>
      <c r="B55" s="240" t="s">
        <v>1725</v>
      </c>
      <c r="C55" s="3" t="s">
        <v>194</v>
      </c>
      <c r="D55" s="54">
        <v>1</v>
      </c>
      <c r="E55" s="54">
        <v>1</v>
      </c>
      <c r="F55" s="54">
        <f t="shared" si="8"/>
        <v>2</v>
      </c>
      <c r="G55" s="54">
        <f t="shared" si="9"/>
        <v>24</v>
      </c>
      <c r="H55" s="54">
        <f t="shared" si="10"/>
        <v>12</v>
      </c>
      <c r="I55" s="54">
        <f t="shared" si="11"/>
        <v>167</v>
      </c>
      <c r="J55" s="54">
        <v>49</v>
      </c>
      <c r="K55" s="54">
        <f t="shared" si="12"/>
        <v>2.0416666666666665</v>
      </c>
      <c r="L55" s="54">
        <f t="shared" si="13"/>
        <v>139</v>
      </c>
      <c r="M55" s="54">
        <f t="shared" si="14"/>
        <v>5.791666666666667</v>
      </c>
      <c r="N55" s="54">
        <v>1</v>
      </c>
      <c r="O55" s="54">
        <v>1</v>
      </c>
      <c r="P55" s="54">
        <v>1</v>
      </c>
      <c r="Q55" s="54">
        <v>1</v>
      </c>
      <c r="R55" s="54">
        <v>1</v>
      </c>
      <c r="S55" s="54">
        <v>1</v>
      </c>
      <c r="T55" s="54">
        <f t="shared" si="3"/>
        <v>1</v>
      </c>
      <c r="U55" s="54">
        <v>1</v>
      </c>
      <c r="V55" s="54">
        <v>1</v>
      </c>
      <c r="W55" s="54">
        <f t="shared" si="4"/>
        <v>1</v>
      </c>
      <c r="X55" s="54">
        <f t="shared" si="5"/>
        <v>1</v>
      </c>
      <c r="Y55" s="54">
        <v>1</v>
      </c>
      <c r="Z55" s="54">
        <v>1</v>
      </c>
      <c r="AA55" s="54">
        <v>1</v>
      </c>
      <c r="AB55" s="54">
        <v>1</v>
      </c>
      <c r="AC55" s="54">
        <v>1</v>
      </c>
      <c r="AD55" s="54">
        <v>1</v>
      </c>
      <c r="AE55" s="54">
        <v>1</v>
      </c>
      <c r="AF55" s="54">
        <f t="shared" si="15"/>
        <v>3</v>
      </c>
      <c r="AG55" s="54">
        <v>1</v>
      </c>
      <c r="AH55" s="54">
        <f t="shared" si="6"/>
        <v>1</v>
      </c>
      <c r="AI55" s="54">
        <v>0</v>
      </c>
      <c r="AJ55" s="54">
        <v>1</v>
      </c>
      <c r="AK55" s="54">
        <f t="shared" si="7"/>
        <v>1</v>
      </c>
      <c r="AL55" s="54">
        <v>1</v>
      </c>
      <c r="AM55" s="54">
        <v>1</v>
      </c>
      <c r="AN55" s="54">
        <v>1</v>
      </c>
      <c r="AO55" s="54">
        <v>1</v>
      </c>
      <c r="AP55" s="54">
        <v>1</v>
      </c>
      <c r="AQ55" s="54">
        <v>1</v>
      </c>
      <c r="AR55" s="54">
        <v>1</v>
      </c>
      <c r="AS55" s="54">
        <v>1</v>
      </c>
      <c r="AT55" s="54">
        <v>1</v>
      </c>
      <c r="AU55" s="54">
        <f t="shared" si="16"/>
        <v>21.930000000000042</v>
      </c>
      <c r="AV55" s="54">
        <f t="shared" si="17"/>
        <v>13.181666666666665</v>
      </c>
      <c r="AW55" s="54">
        <f t="shared" si="18"/>
        <v>17.013333333333332</v>
      </c>
      <c r="AX55" s="54">
        <f t="shared" si="19"/>
        <v>11.848750000000003</v>
      </c>
      <c r="AY55" s="54">
        <v>0</v>
      </c>
      <c r="AZ55" s="54">
        <v>1</v>
      </c>
      <c r="BA55" s="54">
        <v>1</v>
      </c>
      <c r="BG55" s="54">
        <f t="shared" si="20"/>
        <v>125</v>
      </c>
      <c r="BH55" s="11">
        <f t="shared" si="21"/>
        <v>8.3333333333333331E-5</v>
      </c>
    </row>
    <row r="56" spans="1:60" ht="32" x14ac:dyDescent="0.2">
      <c r="A56" s="54">
        <v>39</v>
      </c>
      <c r="B56" s="240" t="s">
        <v>355</v>
      </c>
      <c r="C56" s="3" t="s">
        <v>194</v>
      </c>
      <c r="D56" s="54">
        <v>1</v>
      </c>
      <c r="E56" s="54">
        <v>1</v>
      </c>
      <c r="F56" s="54">
        <f t="shared" si="8"/>
        <v>1</v>
      </c>
      <c r="G56" s="54">
        <f t="shared" si="9"/>
        <v>11</v>
      </c>
      <c r="H56" s="54">
        <f t="shared" si="10"/>
        <v>11</v>
      </c>
      <c r="I56" s="54">
        <f t="shared" si="11"/>
        <v>65</v>
      </c>
      <c r="J56" s="54">
        <v>17</v>
      </c>
      <c r="K56" s="54">
        <f t="shared" si="12"/>
        <v>1.5454545454545454</v>
      </c>
      <c r="L56" s="54">
        <f t="shared" si="13"/>
        <v>54</v>
      </c>
      <c r="M56" s="54">
        <f t="shared" si="14"/>
        <v>4.9090909090909092</v>
      </c>
      <c r="N56" s="54">
        <v>0</v>
      </c>
      <c r="O56" s="54">
        <v>1</v>
      </c>
      <c r="P56" s="54">
        <v>0</v>
      </c>
      <c r="Q56" s="54">
        <v>0</v>
      </c>
      <c r="R56" s="54">
        <v>1</v>
      </c>
      <c r="S56" s="54">
        <v>1</v>
      </c>
      <c r="T56" s="54">
        <f t="shared" si="3"/>
        <v>0</v>
      </c>
      <c r="U56" s="54">
        <v>1</v>
      </c>
      <c r="V56" s="54">
        <v>1</v>
      </c>
      <c r="W56" s="54">
        <f t="shared" si="4"/>
        <v>0</v>
      </c>
      <c r="X56" s="54">
        <f t="shared" si="5"/>
        <v>1</v>
      </c>
      <c r="Y56" s="54">
        <v>1</v>
      </c>
      <c r="Z56" s="54">
        <v>1</v>
      </c>
      <c r="AA56" s="54">
        <v>1</v>
      </c>
      <c r="AB56" s="54">
        <v>1</v>
      </c>
      <c r="AC56" s="54">
        <v>1</v>
      </c>
      <c r="AD56" s="54">
        <v>1</v>
      </c>
      <c r="AE56" s="54">
        <v>1</v>
      </c>
      <c r="AF56" s="54">
        <f t="shared" si="15"/>
        <v>1</v>
      </c>
      <c r="AG56" s="54">
        <v>0</v>
      </c>
      <c r="AH56" s="54">
        <f t="shared" si="6"/>
        <v>1</v>
      </c>
      <c r="AI56" s="54">
        <v>1</v>
      </c>
      <c r="AJ56" s="54">
        <v>1</v>
      </c>
      <c r="AK56" s="54">
        <f t="shared" si="7"/>
        <v>1</v>
      </c>
      <c r="AL56" s="54">
        <v>1</v>
      </c>
      <c r="AM56" s="54">
        <v>1</v>
      </c>
      <c r="AN56" s="54">
        <v>1</v>
      </c>
      <c r="AO56" s="54">
        <v>1</v>
      </c>
      <c r="AP56" s="54">
        <v>1</v>
      </c>
      <c r="AQ56" s="54">
        <v>1</v>
      </c>
      <c r="AR56" s="54">
        <v>1</v>
      </c>
      <c r="AS56" s="54">
        <v>1</v>
      </c>
      <c r="AT56" s="54">
        <v>1</v>
      </c>
      <c r="AU56" s="54">
        <f t="shared" si="16"/>
        <v>64.924545454545495</v>
      </c>
      <c r="AV56" s="54">
        <f t="shared" si="17"/>
        <v>6.9363636363636374</v>
      </c>
      <c r="AW56" s="54">
        <f t="shared" si="18"/>
        <v>10.909090909090907</v>
      </c>
      <c r="AX56" s="54">
        <f t="shared" si="19"/>
        <v>7.1918181818181814</v>
      </c>
      <c r="AY56" s="54">
        <v>1</v>
      </c>
      <c r="AZ56" s="54">
        <v>1</v>
      </c>
      <c r="BA56" s="54">
        <v>1</v>
      </c>
      <c r="BG56" s="54">
        <f t="shared" si="20"/>
        <v>90.909090909090907</v>
      </c>
      <c r="BH56" s="11">
        <f t="shared" si="21"/>
        <v>3.8194444444444444E-5</v>
      </c>
    </row>
    <row r="57" spans="1:60" ht="32" x14ac:dyDescent="0.2">
      <c r="A57" s="54" t="s">
        <v>356</v>
      </c>
      <c r="B57" s="240" t="s">
        <v>357</v>
      </c>
      <c r="C57" s="3" t="s">
        <v>194</v>
      </c>
      <c r="D57" s="54">
        <v>1</v>
      </c>
      <c r="E57" s="54">
        <v>1</v>
      </c>
      <c r="F57" s="54">
        <f t="shared" si="8"/>
        <v>1</v>
      </c>
      <c r="G57" s="54">
        <f t="shared" si="9"/>
        <v>13</v>
      </c>
      <c r="H57" s="54">
        <f t="shared" si="10"/>
        <v>13</v>
      </c>
      <c r="I57" s="54">
        <f t="shared" si="11"/>
        <v>78</v>
      </c>
      <c r="J57" s="54">
        <v>22</v>
      </c>
      <c r="K57" s="54">
        <f t="shared" si="12"/>
        <v>1.6923076923076923</v>
      </c>
      <c r="L57" s="54">
        <f t="shared" si="13"/>
        <v>65</v>
      </c>
      <c r="M57" s="54">
        <f t="shared" si="14"/>
        <v>5</v>
      </c>
      <c r="N57" s="54">
        <v>1</v>
      </c>
      <c r="O57" s="54">
        <v>1</v>
      </c>
      <c r="P57" s="54">
        <v>1</v>
      </c>
      <c r="Q57" s="54">
        <v>1</v>
      </c>
      <c r="R57" s="54">
        <v>1</v>
      </c>
      <c r="S57" s="54">
        <v>1</v>
      </c>
      <c r="T57" s="54">
        <f t="shared" si="3"/>
        <v>1</v>
      </c>
      <c r="U57" s="54">
        <v>1</v>
      </c>
      <c r="V57" s="54">
        <v>1</v>
      </c>
      <c r="W57" s="54">
        <f t="shared" si="4"/>
        <v>1</v>
      </c>
      <c r="X57" s="54">
        <f t="shared" si="5"/>
        <v>1</v>
      </c>
      <c r="Y57" s="54">
        <v>1</v>
      </c>
      <c r="Z57" s="54">
        <v>1</v>
      </c>
      <c r="AA57" s="54">
        <v>1</v>
      </c>
      <c r="AB57" s="54">
        <v>1</v>
      </c>
      <c r="AC57" s="54">
        <v>1</v>
      </c>
      <c r="AD57" s="54">
        <v>1</v>
      </c>
      <c r="AE57" s="54">
        <v>1</v>
      </c>
      <c r="AF57" s="54">
        <f t="shared" si="15"/>
        <v>1</v>
      </c>
      <c r="AG57" s="54">
        <v>1</v>
      </c>
      <c r="AH57" s="54">
        <f t="shared" si="6"/>
        <v>1</v>
      </c>
      <c r="AI57" s="54">
        <v>1</v>
      </c>
      <c r="AJ57" s="54">
        <v>1</v>
      </c>
      <c r="AK57" s="54">
        <f t="shared" si="7"/>
        <v>1</v>
      </c>
      <c r="AL57" s="54">
        <v>1</v>
      </c>
      <c r="AM57" s="54">
        <v>1</v>
      </c>
      <c r="AN57" s="54">
        <v>1</v>
      </c>
      <c r="AO57" s="54">
        <v>1</v>
      </c>
      <c r="AP57" s="54">
        <v>1</v>
      </c>
      <c r="AQ57" s="54">
        <v>1</v>
      </c>
      <c r="AR57" s="54">
        <v>1</v>
      </c>
      <c r="AS57" s="54">
        <v>1</v>
      </c>
      <c r="AT57" s="54">
        <v>1</v>
      </c>
      <c r="AU57" s="54">
        <f t="shared" si="16"/>
        <v>50.470769230769257</v>
      </c>
      <c r="AV57" s="54">
        <f t="shared" si="17"/>
        <v>9.4492307692307698</v>
      </c>
      <c r="AW57" s="54">
        <f t="shared" si="18"/>
        <v>11.775384615384613</v>
      </c>
      <c r="AX57" s="54">
        <f t="shared" si="19"/>
        <v>8.620000000000001</v>
      </c>
      <c r="AY57" s="54">
        <v>1</v>
      </c>
      <c r="AZ57" s="54">
        <v>1</v>
      </c>
      <c r="BA57" s="54">
        <v>1</v>
      </c>
      <c r="BG57" s="54">
        <f t="shared" si="20"/>
        <v>76.923076923076934</v>
      </c>
      <c r="BH57" s="11">
        <f t="shared" si="21"/>
        <v>4.5138888888888894E-5</v>
      </c>
    </row>
    <row r="58" spans="1:60" ht="48" x14ac:dyDescent="0.2">
      <c r="A58" s="54" t="s">
        <v>358</v>
      </c>
      <c r="B58" s="240" t="s">
        <v>1726</v>
      </c>
      <c r="C58" s="3" t="s">
        <v>199</v>
      </c>
      <c r="D58" s="54">
        <v>1</v>
      </c>
      <c r="E58" s="54">
        <v>1</v>
      </c>
      <c r="F58" s="54">
        <f t="shared" si="8"/>
        <v>1</v>
      </c>
      <c r="G58" s="54">
        <f t="shared" si="9"/>
        <v>16</v>
      </c>
      <c r="H58" s="54">
        <f t="shared" si="10"/>
        <v>16</v>
      </c>
      <c r="I58" s="54">
        <f t="shared" si="11"/>
        <v>90</v>
      </c>
      <c r="J58" s="54">
        <v>26</v>
      </c>
      <c r="K58" s="54">
        <f t="shared" si="12"/>
        <v>1.625</v>
      </c>
      <c r="L58" s="54">
        <f t="shared" si="13"/>
        <v>73</v>
      </c>
      <c r="M58" s="54">
        <f t="shared" si="14"/>
        <v>4.5625</v>
      </c>
      <c r="N58" s="54">
        <v>1</v>
      </c>
      <c r="O58" s="54">
        <v>1</v>
      </c>
      <c r="P58" s="54">
        <v>0</v>
      </c>
      <c r="Q58" s="54">
        <v>1</v>
      </c>
      <c r="R58" s="54">
        <v>1</v>
      </c>
      <c r="S58" s="54">
        <v>1</v>
      </c>
      <c r="T58" s="54">
        <f t="shared" si="3"/>
        <v>1</v>
      </c>
      <c r="U58" s="54">
        <v>1</v>
      </c>
      <c r="V58" s="54">
        <v>1</v>
      </c>
      <c r="W58" s="54">
        <f t="shared" si="4"/>
        <v>0</v>
      </c>
      <c r="X58" s="54">
        <f t="shared" si="5"/>
        <v>1</v>
      </c>
      <c r="Y58" s="54">
        <v>0</v>
      </c>
      <c r="Z58" s="54">
        <v>1</v>
      </c>
      <c r="AA58" s="54">
        <v>1</v>
      </c>
      <c r="AB58" s="54">
        <v>1</v>
      </c>
      <c r="AC58" s="54">
        <v>1</v>
      </c>
      <c r="AD58" s="54">
        <v>1</v>
      </c>
      <c r="AE58" s="54">
        <v>1</v>
      </c>
      <c r="AF58" s="54">
        <f t="shared" si="15"/>
        <v>2</v>
      </c>
      <c r="AG58" s="54">
        <v>1</v>
      </c>
      <c r="AH58" s="54">
        <f t="shared" si="6"/>
        <v>1</v>
      </c>
      <c r="AI58" s="54">
        <v>1</v>
      </c>
      <c r="AJ58" s="54">
        <v>1</v>
      </c>
      <c r="AK58" s="54">
        <f t="shared" si="7"/>
        <v>1</v>
      </c>
      <c r="AL58" s="54">
        <v>1</v>
      </c>
      <c r="AM58" s="54">
        <v>1</v>
      </c>
      <c r="AN58" s="54">
        <v>1</v>
      </c>
      <c r="AO58" s="54">
        <v>0</v>
      </c>
      <c r="AP58" s="54">
        <v>1</v>
      </c>
      <c r="AQ58" s="54">
        <v>1</v>
      </c>
      <c r="AR58" s="54">
        <v>1</v>
      </c>
      <c r="AS58" s="54">
        <v>0</v>
      </c>
      <c r="AT58" s="54">
        <v>1</v>
      </c>
      <c r="AU58" s="54">
        <f t="shared" si="16"/>
        <v>53.120000000000019</v>
      </c>
      <c r="AV58" s="54">
        <f t="shared" si="17"/>
        <v>9.8249999999999993</v>
      </c>
      <c r="AW58" s="54">
        <f t="shared" si="18"/>
        <v>9.9124999999999979</v>
      </c>
      <c r="AX58" s="54">
        <f t="shared" si="19"/>
        <v>8.0593749999999993</v>
      </c>
      <c r="AY58" s="54">
        <v>1</v>
      </c>
      <c r="AZ58" s="54">
        <v>1</v>
      </c>
      <c r="BA58" s="54">
        <v>1</v>
      </c>
      <c r="BG58" s="54">
        <f t="shared" si="20"/>
        <v>125</v>
      </c>
      <c r="BH58" s="11">
        <f t="shared" si="21"/>
        <v>5.5555555555555558E-5</v>
      </c>
    </row>
    <row r="59" spans="1:60" ht="80" x14ac:dyDescent="0.2">
      <c r="A59" s="54">
        <v>41</v>
      </c>
      <c r="B59" s="240" t="s">
        <v>1727</v>
      </c>
      <c r="C59" s="3" t="s">
        <v>194</v>
      </c>
      <c r="D59" s="54">
        <v>1</v>
      </c>
      <c r="E59" s="54">
        <v>1</v>
      </c>
      <c r="F59" s="54">
        <f t="shared" si="8"/>
        <v>3</v>
      </c>
      <c r="G59" s="54">
        <f t="shared" si="9"/>
        <v>33</v>
      </c>
      <c r="H59" s="54">
        <f t="shared" si="10"/>
        <v>11</v>
      </c>
      <c r="I59" s="54">
        <f t="shared" si="11"/>
        <v>187</v>
      </c>
      <c r="J59" s="54">
        <v>48</v>
      </c>
      <c r="K59" s="54">
        <f t="shared" si="12"/>
        <v>1.4545454545454546</v>
      </c>
      <c r="L59" s="54">
        <f t="shared" si="13"/>
        <v>150</v>
      </c>
      <c r="M59" s="54">
        <f t="shared" si="14"/>
        <v>4.5454545454545459</v>
      </c>
      <c r="N59" s="54">
        <v>0</v>
      </c>
      <c r="O59" s="54">
        <v>1</v>
      </c>
      <c r="P59" s="54">
        <v>0</v>
      </c>
      <c r="Q59" s="54">
        <v>1</v>
      </c>
      <c r="R59" s="54">
        <v>1</v>
      </c>
      <c r="S59" s="54">
        <v>1</v>
      </c>
      <c r="T59" s="54">
        <f t="shared" si="3"/>
        <v>1</v>
      </c>
      <c r="U59" s="54">
        <v>1</v>
      </c>
      <c r="V59" s="54">
        <v>1</v>
      </c>
      <c r="W59" s="54">
        <f t="shared" si="4"/>
        <v>0</v>
      </c>
      <c r="X59" s="54">
        <f t="shared" si="5"/>
        <v>1</v>
      </c>
      <c r="Y59" s="54">
        <v>0</v>
      </c>
      <c r="Z59" s="54">
        <v>1</v>
      </c>
      <c r="AA59" s="54">
        <v>1</v>
      </c>
      <c r="AB59" s="54">
        <v>1</v>
      </c>
      <c r="AC59" s="54">
        <v>1</v>
      </c>
      <c r="AD59" s="54">
        <v>1</v>
      </c>
      <c r="AE59" s="54">
        <v>1</v>
      </c>
      <c r="AF59" s="54">
        <f t="shared" si="15"/>
        <v>5</v>
      </c>
      <c r="AG59" s="54">
        <v>0</v>
      </c>
      <c r="AH59" s="54">
        <f t="shared" si="6"/>
        <v>1</v>
      </c>
      <c r="AI59" s="54">
        <v>0</v>
      </c>
      <c r="AJ59" s="54">
        <v>1</v>
      </c>
      <c r="AK59" s="54">
        <f t="shared" si="7"/>
        <v>1</v>
      </c>
      <c r="AL59" s="54">
        <v>1</v>
      </c>
      <c r="AM59" s="54">
        <v>1</v>
      </c>
      <c r="AN59" s="54">
        <v>1</v>
      </c>
      <c r="AO59" s="54">
        <v>1</v>
      </c>
      <c r="AP59" s="54">
        <v>1</v>
      </c>
      <c r="AQ59" s="54">
        <v>1</v>
      </c>
      <c r="AR59" s="54">
        <v>1</v>
      </c>
      <c r="AS59" s="54">
        <v>1</v>
      </c>
      <c r="AT59" s="54">
        <v>1</v>
      </c>
      <c r="AU59" s="54">
        <f t="shared" si="16"/>
        <v>72.615454545454554</v>
      </c>
      <c r="AV59" s="54">
        <f t="shared" si="17"/>
        <v>5.8636363636363633</v>
      </c>
      <c r="AW59" s="54">
        <f t="shared" si="18"/>
        <v>9.1272727272727288</v>
      </c>
      <c r="AX59" s="54">
        <f t="shared" si="19"/>
        <v>5.4790909090909103</v>
      </c>
      <c r="AY59" s="54">
        <v>0</v>
      </c>
      <c r="AZ59" s="54">
        <v>1</v>
      </c>
      <c r="BA59" s="54">
        <v>1</v>
      </c>
      <c r="BG59" s="54">
        <f t="shared" si="20"/>
        <v>151.51515151515153</v>
      </c>
      <c r="BH59" s="11">
        <f t="shared" si="21"/>
        <v>1.1458333333333333E-4</v>
      </c>
    </row>
    <row r="60" spans="1:60" ht="32" x14ac:dyDescent="0.2">
      <c r="A60" s="54">
        <v>42</v>
      </c>
      <c r="B60" s="240" t="s">
        <v>361</v>
      </c>
      <c r="C60" s="3" t="s">
        <v>194</v>
      </c>
      <c r="D60" s="54">
        <v>1</v>
      </c>
      <c r="E60" s="54">
        <v>1</v>
      </c>
      <c r="F60" s="54">
        <f t="shared" si="8"/>
        <v>1</v>
      </c>
      <c r="G60" s="54">
        <f t="shared" si="9"/>
        <v>12</v>
      </c>
      <c r="H60" s="54">
        <f t="shared" si="10"/>
        <v>12</v>
      </c>
      <c r="I60" s="54">
        <f t="shared" si="11"/>
        <v>68</v>
      </c>
      <c r="J60" s="54">
        <v>20</v>
      </c>
      <c r="K60" s="54">
        <f t="shared" si="12"/>
        <v>1.6666666666666667</v>
      </c>
      <c r="L60" s="54">
        <f t="shared" si="13"/>
        <v>56</v>
      </c>
      <c r="M60" s="54">
        <f t="shared" si="14"/>
        <v>4.666666666666667</v>
      </c>
      <c r="N60" s="54">
        <v>1</v>
      </c>
      <c r="O60" s="54">
        <v>1</v>
      </c>
      <c r="P60" s="54">
        <v>1</v>
      </c>
      <c r="Q60" s="54">
        <v>1</v>
      </c>
      <c r="R60" s="54">
        <v>1</v>
      </c>
      <c r="S60" s="54">
        <v>1</v>
      </c>
      <c r="T60" s="54">
        <f t="shared" si="3"/>
        <v>1</v>
      </c>
      <c r="U60" s="54">
        <v>1</v>
      </c>
      <c r="V60" s="54">
        <v>1</v>
      </c>
      <c r="W60" s="54">
        <f t="shared" si="4"/>
        <v>1</v>
      </c>
      <c r="X60" s="54">
        <f t="shared" si="5"/>
        <v>1</v>
      </c>
      <c r="Y60" s="54">
        <v>1</v>
      </c>
      <c r="Z60" s="54">
        <v>1</v>
      </c>
      <c r="AA60" s="54">
        <v>0</v>
      </c>
      <c r="AB60" s="54">
        <v>1</v>
      </c>
      <c r="AC60" s="54">
        <v>1</v>
      </c>
      <c r="AD60" s="54">
        <v>1</v>
      </c>
      <c r="AE60" s="54">
        <v>1</v>
      </c>
      <c r="AF60" s="54">
        <f t="shared" si="15"/>
        <v>1</v>
      </c>
      <c r="AG60" s="54">
        <v>1</v>
      </c>
      <c r="AH60" s="54">
        <f t="shared" si="6"/>
        <v>1</v>
      </c>
      <c r="AI60" s="54">
        <v>1</v>
      </c>
      <c r="AJ60" s="54">
        <v>1</v>
      </c>
      <c r="AK60" s="54">
        <f t="shared" si="7"/>
        <v>1</v>
      </c>
      <c r="AL60" s="54">
        <v>1</v>
      </c>
      <c r="AM60" s="54">
        <v>1</v>
      </c>
      <c r="AN60" s="54">
        <v>1</v>
      </c>
      <c r="AO60" s="54">
        <v>1</v>
      </c>
      <c r="AP60" s="54">
        <v>1</v>
      </c>
      <c r="AQ60" s="54">
        <v>1</v>
      </c>
      <c r="AR60" s="54">
        <v>1</v>
      </c>
      <c r="AS60" s="54">
        <v>0</v>
      </c>
      <c r="AT60" s="54">
        <v>1</v>
      </c>
      <c r="AU60" s="54">
        <f t="shared" si="16"/>
        <v>53.655000000000008</v>
      </c>
      <c r="AV60" s="54">
        <f t="shared" si="17"/>
        <v>8.7566666666666677</v>
      </c>
      <c r="AW60" s="54">
        <f t="shared" si="18"/>
        <v>9.663333333333334</v>
      </c>
      <c r="AX60" s="54">
        <f t="shared" si="19"/>
        <v>6.5500000000000007</v>
      </c>
      <c r="AY60" s="54">
        <v>1</v>
      </c>
      <c r="AZ60" s="54">
        <v>1</v>
      </c>
      <c r="BA60" s="54">
        <v>1</v>
      </c>
      <c r="BG60" s="54">
        <f t="shared" si="20"/>
        <v>83.333333333333329</v>
      </c>
      <c r="BH60" s="11">
        <f t="shared" si="21"/>
        <v>4.1666666666666665E-5</v>
      </c>
    </row>
    <row r="61" spans="1:60" ht="96" x14ac:dyDescent="0.2">
      <c r="A61" s="54">
        <v>43</v>
      </c>
      <c r="B61" s="240" t="s">
        <v>1728</v>
      </c>
      <c r="C61" s="3" t="s">
        <v>194</v>
      </c>
      <c r="D61" s="54">
        <v>1</v>
      </c>
      <c r="E61" s="54">
        <v>1</v>
      </c>
      <c r="F61" s="54">
        <f t="shared" si="8"/>
        <v>2</v>
      </c>
      <c r="G61" s="54">
        <f t="shared" si="9"/>
        <v>40</v>
      </c>
      <c r="H61" s="54">
        <f t="shared" si="10"/>
        <v>20</v>
      </c>
      <c r="I61" s="54">
        <f t="shared" ref="I61:I82" si="22">LEN(SUBSTITUTE(B61," ",""))</f>
        <v>187</v>
      </c>
      <c r="J61" s="54">
        <v>64</v>
      </c>
      <c r="K61" s="54">
        <f t="shared" si="12"/>
        <v>1.6</v>
      </c>
      <c r="L61" s="54">
        <f t="shared" si="13"/>
        <v>180</v>
      </c>
      <c r="M61" s="54">
        <f t="shared" si="14"/>
        <v>4.5</v>
      </c>
      <c r="N61" s="54">
        <v>1</v>
      </c>
      <c r="O61" s="54">
        <v>1</v>
      </c>
      <c r="P61" s="54">
        <v>0</v>
      </c>
      <c r="Q61" s="54">
        <v>1</v>
      </c>
      <c r="R61" s="54">
        <v>1</v>
      </c>
      <c r="S61" s="54">
        <v>1</v>
      </c>
      <c r="T61" s="54">
        <f t="shared" si="3"/>
        <v>1</v>
      </c>
      <c r="U61" s="54">
        <v>1</v>
      </c>
      <c r="V61" s="54">
        <v>1</v>
      </c>
      <c r="W61" s="54">
        <f t="shared" si="4"/>
        <v>0</v>
      </c>
      <c r="X61" s="54">
        <f t="shared" si="5"/>
        <v>1</v>
      </c>
      <c r="Y61" s="54">
        <v>0</v>
      </c>
      <c r="Z61" s="54">
        <v>1</v>
      </c>
      <c r="AA61" s="54">
        <v>1</v>
      </c>
      <c r="AB61" s="54">
        <v>1</v>
      </c>
      <c r="AC61" s="54">
        <v>1</v>
      </c>
      <c r="AD61" s="54">
        <v>0</v>
      </c>
      <c r="AE61" s="54">
        <v>1</v>
      </c>
      <c r="AF61" s="54">
        <f t="shared" si="15"/>
        <v>9</v>
      </c>
      <c r="AG61" s="54">
        <v>1</v>
      </c>
      <c r="AH61" s="54">
        <f t="shared" si="6"/>
        <v>0</v>
      </c>
      <c r="AI61" s="54">
        <v>0</v>
      </c>
      <c r="AJ61" s="54">
        <v>1</v>
      </c>
      <c r="AK61" s="54">
        <f t="shared" si="7"/>
        <v>0</v>
      </c>
      <c r="AL61" s="54">
        <v>0</v>
      </c>
      <c r="AM61" s="54">
        <v>1</v>
      </c>
      <c r="AN61" s="54">
        <v>1</v>
      </c>
      <c r="AO61" s="54">
        <v>1</v>
      </c>
      <c r="AP61" s="54">
        <v>1</v>
      </c>
      <c r="AQ61" s="54">
        <v>1</v>
      </c>
      <c r="AR61" s="54">
        <v>1</v>
      </c>
      <c r="AS61" s="54">
        <v>1</v>
      </c>
      <c r="AT61" s="54">
        <v>1</v>
      </c>
      <c r="AU61" s="54">
        <f t="shared" si="16"/>
        <v>51.175000000000026</v>
      </c>
      <c r="AV61" s="54">
        <f t="shared" si="17"/>
        <v>11.090000000000003</v>
      </c>
      <c r="AW61" s="54">
        <f t="shared" ref="AW61:AW82" si="23">IF(G61=0,0,((0.0588*M61*100)-(0.296*(F61/G61)*100)-15.8))</f>
        <v>9.18</v>
      </c>
      <c r="AX61" s="54">
        <f t="shared" si="19"/>
        <v>9.7650000000000006</v>
      </c>
      <c r="AY61" s="54">
        <v>0</v>
      </c>
      <c r="AZ61" s="54">
        <v>1</v>
      </c>
      <c r="BA61" s="54">
        <v>1</v>
      </c>
      <c r="BG61" s="54">
        <f t="shared" ref="BG61:BG82" si="24">IF(E61=0,0,AF61/E61*1000)</f>
        <v>9000</v>
      </c>
      <c r="BH61" s="11">
        <f t="shared" si="21"/>
        <v>1.3888888888888889E-4</v>
      </c>
    </row>
    <row r="62" spans="1:60" ht="32" x14ac:dyDescent="0.2">
      <c r="A62" s="54">
        <v>44</v>
      </c>
      <c r="B62" s="240" t="s">
        <v>1696</v>
      </c>
      <c r="C62" s="3" t="s">
        <v>194</v>
      </c>
      <c r="D62" s="54">
        <v>1</v>
      </c>
      <c r="E62" s="54">
        <v>1</v>
      </c>
      <c r="F62" s="54">
        <f t="shared" si="8"/>
        <v>1</v>
      </c>
      <c r="G62" s="54">
        <f t="shared" si="9"/>
        <v>6</v>
      </c>
      <c r="H62" s="54">
        <f t="shared" si="10"/>
        <v>6</v>
      </c>
      <c r="I62" s="54">
        <f t="shared" si="22"/>
        <v>33</v>
      </c>
      <c r="J62" s="54">
        <v>10</v>
      </c>
      <c r="K62" s="54">
        <f t="shared" si="12"/>
        <v>1.6666666666666667</v>
      </c>
      <c r="L62" s="54">
        <f t="shared" si="13"/>
        <v>32</v>
      </c>
      <c r="M62" s="54">
        <f t="shared" si="14"/>
        <v>5.333333333333333</v>
      </c>
      <c r="N62" s="54">
        <v>0</v>
      </c>
      <c r="O62" s="54">
        <v>1</v>
      </c>
      <c r="P62" s="54">
        <v>1</v>
      </c>
      <c r="Q62" s="54">
        <v>1</v>
      </c>
      <c r="R62" s="54">
        <v>1</v>
      </c>
      <c r="S62" s="54">
        <v>1</v>
      </c>
      <c r="T62" s="54">
        <f t="shared" si="3"/>
        <v>1</v>
      </c>
      <c r="U62" s="54">
        <v>1</v>
      </c>
      <c r="V62" s="54">
        <v>1</v>
      </c>
      <c r="W62" s="54">
        <f t="shared" si="4"/>
        <v>1</v>
      </c>
      <c r="X62" s="54">
        <f t="shared" si="5"/>
        <v>1</v>
      </c>
      <c r="Y62" s="54">
        <v>1</v>
      </c>
      <c r="Z62" s="54">
        <v>1</v>
      </c>
      <c r="AA62" s="54">
        <v>1</v>
      </c>
      <c r="AB62" s="54">
        <v>1</v>
      </c>
      <c r="AC62" s="54">
        <v>1</v>
      </c>
      <c r="AD62" s="54">
        <v>1</v>
      </c>
      <c r="AE62" s="54">
        <v>1</v>
      </c>
      <c r="AF62" s="54">
        <f t="shared" si="15"/>
        <v>1</v>
      </c>
      <c r="AG62" s="54">
        <v>1</v>
      </c>
      <c r="AH62" s="54">
        <f t="shared" si="6"/>
        <v>1</v>
      </c>
      <c r="AI62" s="54">
        <v>1</v>
      </c>
      <c r="AJ62" s="54">
        <v>1</v>
      </c>
      <c r="AK62" s="54">
        <f t="shared" si="7"/>
        <v>1</v>
      </c>
      <c r="AL62" s="54">
        <v>0</v>
      </c>
      <c r="AM62" s="54">
        <v>1</v>
      </c>
      <c r="AN62" s="54">
        <v>1</v>
      </c>
      <c r="AO62" s="54">
        <v>1</v>
      </c>
      <c r="AP62" s="54">
        <v>1</v>
      </c>
      <c r="AQ62" s="54">
        <v>1</v>
      </c>
      <c r="AR62" s="54">
        <v>1</v>
      </c>
      <c r="AS62" s="54">
        <v>1</v>
      </c>
      <c r="AT62" s="54">
        <v>1</v>
      </c>
      <c r="AU62" s="54">
        <f t="shared" si="16"/>
        <v>59.745000000000005</v>
      </c>
      <c r="AV62" s="54">
        <f t="shared" si="17"/>
        <v>6.4166666666666679</v>
      </c>
      <c r="AW62" s="54">
        <f t="shared" si="23"/>
        <v>10.626666666666665</v>
      </c>
      <c r="AX62" s="54">
        <f t="shared" si="19"/>
        <v>6.6899999999999977</v>
      </c>
      <c r="AY62" s="54">
        <v>1</v>
      </c>
      <c r="AZ62" s="54">
        <v>1</v>
      </c>
      <c r="BA62" s="54">
        <v>1</v>
      </c>
      <c r="BG62" s="54">
        <f t="shared" si="24"/>
        <v>1000</v>
      </c>
      <c r="BH62" s="11">
        <f t="shared" si="21"/>
        <v>2.0833333333333333E-5</v>
      </c>
    </row>
    <row r="63" spans="1:60" ht="64" x14ac:dyDescent="0.2">
      <c r="A63" s="54">
        <v>45</v>
      </c>
      <c r="B63" s="240" t="s">
        <v>1729</v>
      </c>
      <c r="C63" s="3" t="s">
        <v>194</v>
      </c>
      <c r="D63" s="54">
        <v>1</v>
      </c>
      <c r="E63" s="54">
        <v>1</v>
      </c>
      <c r="F63" s="54">
        <f t="shared" si="8"/>
        <v>2</v>
      </c>
      <c r="G63" s="54">
        <f t="shared" si="9"/>
        <v>25</v>
      </c>
      <c r="H63" s="54">
        <f t="shared" si="10"/>
        <v>12.5</v>
      </c>
      <c r="I63" s="54">
        <f t="shared" si="22"/>
        <v>117</v>
      </c>
      <c r="J63" s="54">
        <v>36</v>
      </c>
      <c r="K63" s="54">
        <f t="shared" si="12"/>
        <v>1.44</v>
      </c>
      <c r="L63" s="54">
        <f t="shared" si="13"/>
        <v>111</v>
      </c>
      <c r="M63" s="54">
        <f t="shared" si="14"/>
        <v>4.4400000000000004</v>
      </c>
      <c r="N63" s="54">
        <v>0</v>
      </c>
      <c r="O63" s="54">
        <v>1</v>
      </c>
      <c r="P63" s="54">
        <v>0</v>
      </c>
      <c r="Q63" s="54">
        <v>1</v>
      </c>
      <c r="R63" s="54">
        <v>1</v>
      </c>
      <c r="S63" s="54">
        <v>1</v>
      </c>
      <c r="T63" s="54">
        <f t="shared" si="3"/>
        <v>1</v>
      </c>
      <c r="U63" s="54">
        <v>1</v>
      </c>
      <c r="V63" s="54">
        <v>1</v>
      </c>
      <c r="W63" s="54">
        <f t="shared" si="4"/>
        <v>0</v>
      </c>
      <c r="X63" s="54">
        <f t="shared" si="5"/>
        <v>1</v>
      </c>
      <c r="Y63" s="54">
        <v>0</v>
      </c>
      <c r="Z63" s="54">
        <v>1</v>
      </c>
      <c r="AA63" s="54">
        <v>1</v>
      </c>
      <c r="AB63" s="54">
        <v>1</v>
      </c>
      <c r="AC63" s="54">
        <v>1</v>
      </c>
      <c r="AD63" s="54">
        <v>0</v>
      </c>
      <c r="AE63" s="54">
        <v>1</v>
      </c>
      <c r="AF63" s="54">
        <f t="shared" si="15"/>
        <v>6</v>
      </c>
      <c r="AG63" s="54">
        <v>1</v>
      </c>
      <c r="AH63" s="54">
        <f t="shared" si="6"/>
        <v>1</v>
      </c>
      <c r="AI63" s="54">
        <v>1</v>
      </c>
      <c r="AJ63" s="54">
        <v>1</v>
      </c>
      <c r="AK63" s="54">
        <f t="shared" si="7"/>
        <v>1</v>
      </c>
      <c r="AL63" s="54">
        <v>1</v>
      </c>
      <c r="AM63" s="54">
        <v>0</v>
      </c>
      <c r="AN63" s="54">
        <v>1</v>
      </c>
      <c r="AO63" s="54">
        <v>1</v>
      </c>
      <c r="AP63" s="54">
        <v>1</v>
      </c>
      <c r="AQ63" s="54">
        <v>1</v>
      </c>
      <c r="AR63" s="54">
        <v>1</v>
      </c>
      <c r="AS63" s="54">
        <v>1</v>
      </c>
      <c r="AT63" s="54">
        <v>1</v>
      </c>
      <c r="AU63" s="54">
        <f t="shared" si="16"/>
        <v>72.323500000000024</v>
      </c>
      <c r="AV63" s="54">
        <f t="shared" si="17"/>
        <v>6.277000000000001</v>
      </c>
      <c r="AW63" s="54">
        <f t="shared" si="23"/>
        <v>7.9392000000000031</v>
      </c>
      <c r="AX63" s="54">
        <f t="shared" si="19"/>
        <v>5.7324000000000019</v>
      </c>
      <c r="AY63" s="54">
        <v>0</v>
      </c>
      <c r="AZ63" s="54">
        <v>1</v>
      </c>
      <c r="BA63" s="54">
        <v>1</v>
      </c>
      <c r="BG63" s="54">
        <f t="shared" si="24"/>
        <v>6000</v>
      </c>
      <c r="BH63" s="11">
        <f t="shared" si="21"/>
        <v>8.6805555555555545E-5</v>
      </c>
    </row>
    <row r="64" spans="1:60" ht="32" x14ac:dyDescent="0.2">
      <c r="A64" s="54">
        <v>46</v>
      </c>
      <c r="B64" s="240" t="s">
        <v>1698</v>
      </c>
      <c r="C64" s="3" t="s">
        <v>194</v>
      </c>
      <c r="D64" s="54">
        <v>1</v>
      </c>
      <c r="E64" s="54">
        <v>1</v>
      </c>
      <c r="F64" s="54">
        <f t="shared" si="8"/>
        <v>1</v>
      </c>
      <c r="G64" s="54">
        <f t="shared" si="9"/>
        <v>8</v>
      </c>
      <c r="H64" s="54">
        <f t="shared" si="10"/>
        <v>8</v>
      </c>
      <c r="I64" s="54">
        <f t="shared" si="22"/>
        <v>38</v>
      </c>
      <c r="J64" s="54">
        <v>10</v>
      </c>
      <c r="K64" s="54">
        <f t="shared" si="12"/>
        <v>1.25</v>
      </c>
      <c r="L64" s="54">
        <f t="shared" si="13"/>
        <v>37</v>
      </c>
      <c r="M64" s="54">
        <f t="shared" si="14"/>
        <v>4.625</v>
      </c>
      <c r="N64" s="54">
        <v>0</v>
      </c>
      <c r="O64" s="54">
        <v>1</v>
      </c>
      <c r="P64" s="54">
        <v>1</v>
      </c>
      <c r="Q64" s="54">
        <v>1</v>
      </c>
      <c r="R64" s="54">
        <v>1</v>
      </c>
      <c r="S64" s="54">
        <v>1</v>
      </c>
      <c r="T64" s="54">
        <f t="shared" si="3"/>
        <v>1</v>
      </c>
      <c r="U64" s="54">
        <v>1</v>
      </c>
      <c r="V64" s="54">
        <v>1</v>
      </c>
      <c r="W64" s="54">
        <f t="shared" si="4"/>
        <v>1</v>
      </c>
      <c r="X64" s="54">
        <f t="shared" si="5"/>
        <v>1</v>
      </c>
      <c r="Y64" s="54">
        <v>1</v>
      </c>
      <c r="Z64" s="54">
        <v>1</v>
      </c>
      <c r="AA64" s="54">
        <v>1</v>
      </c>
      <c r="AB64" s="54">
        <v>1</v>
      </c>
      <c r="AC64" s="54">
        <v>1</v>
      </c>
      <c r="AD64" s="54">
        <v>1</v>
      </c>
      <c r="AE64" s="54">
        <v>1</v>
      </c>
      <c r="AF64" s="54">
        <f t="shared" si="15"/>
        <v>1</v>
      </c>
      <c r="AG64" s="54">
        <v>1</v>
      </c>
      <c r="AH64" s="54">
        <f t="shared" si="6"/>
        <v>1</v>
      </c>
      <c r="AI64" s="54">
        <v>1</v>
      </c>
      <c r="AJ64" s="54">
        <v>1</v>
      </c>
      <c r="AK64" s="54">
        <f t="shared" si="7"/>
        <v>1</v>
      </c>
      <c r="AL64" s="54">
        <v>1</v>
      </c>
      <c r="AM64" s="54">
        <v>1</v>
      </c>
      <c r="AN64" s="54">
        <v>1</v>
      </c>
      <c r="AO64" s="54">
        <v>1</v>
      </c>
      <c r="AP64" s="54">
        <v>1</v>
      </c>
      <c r="AQ64" s="54">
        <v>1</v>
      </c>
      <c r="AR64" s="54">
        <v>1</v>
      </c>
      <c r="AS64" s="54">
        <v>1</v>
      </c>
      <c r="AT64" s="54">
        <v>1</v>
      </c>
      <c r="AU64" s="54">
        <f t="shared" si="16"/>
        <v>92.965000000000003</v>
      </c>
      <c r="AV64" s="54">
        <f t="shared" si="17"/>
        <v>2.2800000000000011</v>
      </c>
      <c r="AW64" s="54">
        <f t="shared" si="23"/>
        <v>7.6949999999999967</v>
      </c>
      <c r="AX64" s="54">
        <f t="shared" si="19"/>
        <v>4.3537500000000016</v>
      </c>
      <c r="AY64" s="54">
        <v>1</v>
      </c>
      <c r="AZ64" s="54">
        <v>1</v>
      </c>
      <c r="BA64" s="54">
        <v>1</v>
      </c>
      <c r="BG64" s="54">
        <f t="shared" si="24"/>
        <v>1000</v>
      </c>
      <c r="BH64" s="11">
        <f t="shared" si="21"/>
        <v>2.7777777777777779E-5</v>
      </c>
    </row>
    <row r="65" spans="1:60" ht="32" x14ac:dyDescent="0.2">
      <c r="A65" s="54">
        <v>47</v>
      </c>
      <c r="B65" s="240" t="s">
        <v>1730</v>
      </c>
      <c r="C65" s="3" t="s">
        <v>194</v>
      </c>
      <c r="D65" s="54">
        <v>1</v>
      </c>
      <c r="E65" s="54">
        <v>1</v>
      </c>
      <c r="F65" s="54">
        <f t="shared" si="8"/>
        <v>1</v>
      </c>
      <c r="G65" s="54">
        <f t="shared" si="9"/>
        <v>16</v>
      </c>
      <c r="H65" s="54">
        <f t="shared" si="10"/>
        <v>16</v>
      </c>
      <c r="I65" s="54">
        <f t="shared" si="22"/>
        <v>69</v>
      </c>
      <c r="J65" s="54">
        <v>24</v>
      </c>
      <c r="K65" s="54">
        <f t="shared" si="12"/>
        <v>1.5</v>
      </c>
      <c r="L65" s="54">
        <f t="shared" si="13"/>
        <v>68</v>
      </c>
      <c r="M65" s="54">
        <f t="shared" si="14"/>
        <v>4.25</v>
      </c>
      <c r="N65" s="54">
        <v>1</v>
      </c>
      <c r="O65" s="54">
        <v>1</v>
      </c>
      <c r="P65" s="54">
        <v>1</v>
      </c>
      <c r="Q65" s="54">
        <v>1</v>
      </c>
      <c r="R65" s="54">
        <v>1</v>
      </c>
      <c r="S65" s="54">
        <v>1</v>
      </c>
      <c r="T65" s="54">
        <f t="shared" si="3"/>
        <v>1</v>
      </c>
      <c r="U65" s="54">
        <v>1</v>
      </c>
      <c r="V65" s="54">
        <v>1</v>
      </c>
      <c r="W65" s="54">
        <f t="shared" si="4"/>
        <v>1</v>
      </c>
      <c r="X65" s="54">
        <f t="shared" si="5"/>
        <v>1</v>
      </c>
      <c r="Y65" s="54">
        <v>0</v>
      </c>
      <c r="Z65" s="54">
        <v>1</v>
      </c>
      <c r="AA65" s="54">
        <v>1</v>
      </c>
      <c r="AB65" s="54">
        <v>1</v>
      </c>
      <c r="AC65" s="54">
        <v>1</v>
      </c>
      <c r="AD65" s="54">
        <v>0</v>
      </c>
      <c r="AE65" s="54">
        <v>1</v>
      </c>
      <c r="AF65" s="54">
        <f t="shared" si="15"/>
        <v>1</v>
      </c>
      <c r="AG65" s="54">
        <v>1</v>
      </c>
      <c r="AH65" s="54">
        <f t="shared" si="6"/>
        <v>1</v>
      </c>
      <c r="AI65" s="54">
        <v>1</v>
      </c>
      <c r="AJ65" s="54">
        <v>1</v>
      </c>
      <c r="AK65" s="54">
        <f t="shared" si="7"/>
        <v>1</v>
      </c>
      <c r="AL65" s="54">
        <v>1</v>
      </c>
      <c r="AM65" s="54">
        <v>1</v>
      </c>
      <c r="AN65" s="54">
        <v>1</v>
      </c>
      <c r="AO65" s="54">
        <v>1</v>
      </c>
      <c r="AP65" s="54">
        <v>1</v>
      </c>
      <c r="AQ65" s="54">
        <v>1</v>
      </c>
      <c r="AR65" s="54">
        <v>1</v>
      </c>
      <c r="AS65" s="54">
        <v>1</v>
      </c>
      <c r="AT65" s="54">
        <v>1</v>
      </c>
      <c r="AU65" s="54">
        <f t="shared" si="16"/>
        <v>63.695000000000022</v>
      </c>
      <c r="AV65" s="54">
        <f t="shared" si="17"/>
        <v>8.350000000000005</v>
      </c>
      <c r="AW65" s="54">
        <f t="shared" si="23"/>
        <v>7.3399999999999963</v>
      </c>
      <c r="AX65" s="54">
        <f t="shared" si="19"/>
        <v>6.5874999999999986</v>
      </c>
      <c r="AY65" s="54">
        <v>1</v>
      </c>
      <c r="AZ65" s="54">
        <v>1</v>
      </c>
      <c r="BA65" s="54">
        <v>1</v>
      </c>
      <c r="BG65" s="54">
        <f t="shared" si="24"/>
        <v>1000</v>
      </c>
      <c r="BH65" s="11">
        <f t="shared" si="21"/>
        <v>5.5555555555555558E-5</v>
      </c>
    </row>
    <row r="66" spans="1:60" ht="32" x14ac:dyDescent="0.2">
      <c r="A66" s="54">
        <v>48</v>
      </c>
      <c r="B66" s="240" t="s">
        <v>367</v>
      </c>
      <c r="C66" s="3" t="s">
        <v>194</v>
      </c>
      <c r="D66" s="54">
        <v>1</v>
      </c>
      <c r="E66" s="54">
        <v>1</v>
      </c>
      <c r="F66" s="54">
        <f t="shared" si="8"/>
        <v>1</v>
      </c>
      <c r="G66" s="54">
        <f t="shared" si="9"/>
        <v>13</v>
      </c>
      <c r="H66" s="54">
        <f t="shared" si="10"/>
        <v>13</v>
      </c>
      <c r="I66" s="54">
        <f t="shared" si="22"/>
        <v>63</v>
      </c>
      <c r="J66" s="54">
        <v>20</v>
      </c>
      <c r="K66" s="54">
        <f t="shared" si="12"/>
        <v>1.5384615384615385</v>
      </c>
      <c r="L66" s="54">
        <f t="shared" si="13"/>
        <v>62</v>
      </c>
      <c r="M66" s="54">
        <f t="shared" si="14"/>
        <v>4.7692307692307692</v>
      </c>
      <c r="N66" s="54">
        <v>1</v>
      </c>
      <c r="O66" s="54">
        <v>1</v>
      </c>
      <c r="P66" s="54">
        <v>1</v>
      </c>
      <c r="Q66" s="54">
        <v>1</v>
      </c>
      <c r="R66" s="54">
        <v>1</v>
      </c>
      <c r="S66" s="54">
        <v>1</v>
      </c>
      <c r="T66" s="54">
        <f t="shared" si="3"/>
        <v>1</v>
      </c>
      <c r="U66" s="54">
        <v>1</v>
      </c>
      <c r="V66" s="54">
        <v>1</v>
      </c>
      <c r="W66" s="54">
        <f t="shared" si="4"/>
        <v>1</v>
      </c>
      <c r="X66" s="54">
        <f t="shared" si="5"/>
        <v>1</v>
      </c>
      <c r="Y66" s="54">
        <v>1</v>
      </c>
      <c r="Z66" s="54">
        <v>1</v>
      </c>
      <c r="AA66" s="54">
        <v>1</v>
      </c>
      <c r="AB66" s="54">
        <v>1</v>
      </c>
      <c r="AC66" s="54">
        <v>1</v>
      </c>
      <c r="AD66" s="54">
        <v>1</v>
      </c>
      <c r="AE66" s="54">
        <v>1</v>
      </c>
      <c r="AF66" s="54">
        <f t="shared" si="15"/>
        <v>1</v>
      </c>
      <c r="AG66" s="54">
        <v>1</v>
      </c>
      <c r="AH66" s="54">
        <f t="shared" si="6"/>
        <v>1</v>
      </c>
      <c r="AI66" s="54">
        <v>1</v>
      </c>
      <c r="AJ66" s="54">
        <v>1</v>
      </c>
      <c r="AK66" s="54">
        <f t="shared" si="7"/>
        <v>1</v>
      </c>
      <c r="AL66" s="54">
        <v>1</v>
      </c>
      <c r="AM66" s="54">
        <v>1</v>
      </c>
      <c r="AN66" s="54">
        <v>1</v>
      </c>
      <c r="AO66" s="54">
        <v>1</v>
      </c>
      <c r="AP66" s="54">
        <v>1</v>
      </c>
      <c r="AQ66" s="54">
        <v>1</v>
      </c>
      <c r="AR66" s="54">
        <v>1</v>
      </c>
      <c r="AS66" s="54">
        <v>1</v>
      </c>
      <c r="AT66" s="54">
        <v>1</v>
      </c>
      <c r="AU66" s="54">
        <f t="shared" si="16"/>
        <v>63.486153846153847</v>
      </c>
      <c r="AV66" s="54">
        <f t="shared" si="17"/>
        <v>7.6338461538461573</v>
      </c>
      <c r="AW66" s="54">
        <f t="shared" si="23"/>
        <v>9.9661538461538441</v>
      </c>
      <c r="AX66" s="54">
        <f t="shared" si="19"/>
        <v>7.5330769230769228</v>
      </c>
      <c r="AY66" s="54">
        <v>1</v>
      </c>
      <c r="AZ66" s="54">
        <v>1</v>
      </c>
      <c r="BA66" s="54">
        <v>1</v>
      </c>
      <c r="BG66" s="54">
        <f t="shared" si="24"/>
        <v>1000</v>
      </c>
      <c r="BH66" s="11">
        <f t="shared" si="21"/>
        <v>4.5138888888888894E-5</v>
      </c>
    </row>
    <row r="67" spans="1:60" ht="32" x14ac:dyDescent="0.2">
      <c r="A67" s="54">
        <v>49</v>
      </c>
      <c r="B67" s="240" t="s">
        <v>368</v>
      </c>
      <c r="C67" s="3" t="s">
        <v>194</v>
      </c>
      <c r="D67" s="54">
        <v>1</v>
      </c>
      <c r="E67" s="54">
        <v>1</v>
      </c>
      <c r="F67" s="54">
        <f t="shared" si="8"/>
        <v>1</v>
      </c>
      <c r="G67" s="54">
        <f t="shared" si="9"/>
        <v>10</v>
      </c>
      <c r="H67" s="54">
        <f t="shared" si="10"/>
        <v>10</v>
      </c>
      <c r="I67" s="54">
        <f t="shared" si="22"/>
        <v>51</v>
      </c>
      <c r="J67" s="54">
        <v>16</v>
      </c>
      <c r="K67" s="54">
        <f t="shared" si="12"/>
        <v>1.6</v>
      </c>
      <c r="L67" s="54">
        <f t="shared" si="13"/>
        <v>50</v>
      </c>
      <c r="M67" s="54">
        <f t="shared" si="14"/>
        <v>5</v>
      </c>
      <c r="N67" s="54">
        <v>0</v>
      </c>
      <c r="O67" s="54">
        <v>1</v>
      </c>
      <c r="P67" s="54">
        <v>1</v>
      </c>
      <c r="Q67" s="54">
        <v>1</v>
      </c>
      <c r="R67" s="54">
        <v>1</v>
      </c>
      <c r="S67" s="54">
        <v>1</v>
      </c>
      <c r="T67" s="54">
        <f t="shared" si="3"/>
        <v>1</v>
      </c>
      <c r="U67" s="54">
        <v>1</v>
      </c>
      <c r="V67" s="54">
        <v>1</v>
      </c>
      <c r="W67" s="54">
        <f t="shared" si="4"/>
        <v>1</v>
      </c>
      <c r="X67" s="54">
        <f t="shared" si="5"/>
        <v>1</v>
      </c>
      <c r="Y67" s="54">
        <v>1</v>
      </c>
      <c r="Z67" s="54">
        <v>1</v>
      </c>
      <c r="AA67" s="54">
        <v>1</v>
      </c>
      <c r="AB67" s="54">
        <v>1</v>
      </c>
      <c r="AC67" s="54">
        <v>1</v>
      </c>
      <c r="AD67" s="54">
        <v>1</v>
      </c>
      <c r="AE67" s="54">
        <v>1</v>
      </c>
      <c r="AF67" s="54">
        <f t="shared" si="15"/>
        <v>1</v>
      </c>
      <c r="AG67" s="54">
        <v>1</v>
      </c>
      <c r="AH67" s="54">
        <f t="shared" si="6"/>
        <v>1</v>
      </c>
      <c r="AI67" s="54">
        <v>1</v>
      </c>
      <c r="AJ67" s="54">
        <v>1</v>
      </c>
      <c r="AK67" s="54">
        <f t="shared" si="7"/>
        <v>1</v>
      </c>
      <c r="AL67" s="54">
        <v>1</v>
      </c>
      <c r="AM67" s="54">
        <v>1</v>
      </c>
      <c r="AN67" s="54">
        <v>1</v>
      </c>
      <c r="AO67" s="54">
        <v>1</v>
      </c>
      <c r="AP67" s="54">
        <v>1</v>
      </c>
      <c r="AQ67" s="54">
        <v>1</v>
      </c>
      <c r="AR67" s="54">
        <v>1</v>
      </c>
      <c r="AS67" s="54">
        <v>1</v>
      </c>
      <c r="AT67" s="54">
        <v>1</v>
      </c>
      <c r="AU67" s="54">
        <f t="shared" si="16"/>
        <v>61.325000000000024</v>
      </c>
      <c r="AV67" s="54">
        <f t="shared" si="17"/>
        <v>7.1900000000000013</v>
      </c>
      <c r="AW67" s="54">
        <f t="shared" si="23"/>
        <v>10.639999999999997</v>
      </c>
      <c r="AX67" s="54">
        <f t="shared" si="19"/>
        <v>7.120000000000001</v>
      </c>
      <c r="AY67" s="54">
        <v>1</v>
      </c>
      <c r="AZ67" s="54">
        <v>1</v>
      </c>
      <c r="BA67" s="54">
        <v>1</v>
      </c>
      <c r="BG67" s="54">
        <f t="shared" si="24"/>
        <v>1000</v>
      </c>
      <c r="BH67" s="11">
        <f t="shared" si="21"/>
        <v>3.4722222222222222E-5</v>
      </c>
    </row>
    <row r="68" spans="1:60" ht="32" x14ac:dyDescent="0.2">
      <c r="A68" s="54">
        <v>50</v>
      </c>
      <c r="B68" s="240" t="s">
        <v>369</v>
      </c>
      <c r="C68" s="3" t="s">
        <v>194</v>
      </c>
      <c r="D68" s="54">
        <v>1</v>
      </c>
      <c r="E68" s="54">
        <v>1</v>
      </c>
      <c r="F68" s="54">
        <f t="shared" si="8"/>
        <v>1</v>
      </c>
      <c r="G68" s="54">
        <f t="shared" si="9"/>
        <v>10</v>
      </c>
      <c r="H68" s="54">
        <f t="shared" si="10"/>
        <v>10</v>
      </c>
      <c r="I68" s="54">
        <f t="shared" si="22"/>
        <v>50</v>
      </c>
      <c r="J68" s="54">
        <v>16</v>
      </c>
      <c r="K68" s="54">
        <f t="shared" si="12"/>
        <v>1.6</v>
      </c>
      <c r="L68" s="54">
        <f t="shared" si="13"/>
        <v>49</v>
      </c>
      <c r="M68" s="54">
        <f t="shared" si="14"/>
        <v>4.9000000000000004</v>
      </c>
      <c r="N68" s="54">
        <v>0</v>
      </c>
      <c r="O68" s="54">
        <v>1</v>
      </c>
      <c r="P68" s="54">
        <v>1</v>
      </c>
      <c r="Q68" s="54">
        <v>1</v>
      </c>
      <c r="R68" s="54">
        <v>1</v>
      </c>
      <c r="S68" s="54">
        <v>1</v>
      </c>
      <c r="T68" s="54">
        <f t="shared" ref="T68:T82" si="25">QUOTIENT((Q68+R68+S68),3)</f>
        <v>1</v>
      </c>
      <c r="U68" s="54">
        <v>1</v>
      </c>
      <c r="V68" s="54">
        <v>1</v>
      </c>
      <c r="W68" s="54">
        <f t="shared" ref="W68:W82" si="26">QUOTIENT((P68+T68),2)</f>
        <v>1</v>
      </c>
      <c r="X68" s="54">
        <f t="shared" ref="X68:X82" si="27">IF(U68=1,1,IF(V68=1,1,0))</f>
        <v>1</v>
      </c>
      <c r="Y68" s="54">
        <v>0</v>
      </c>
      <c r="Z68" s="54">
        <v>1</v>
      </c>
      <c r="AA68" s="54">
        <v>1</v>
      </c>
      <c r="AB68" s="54">
        <v>1</v>
      </c>
      <c r="AC68" s="54">
        <v>1</v>
      </c>
      <c r="AD68" s="54">
        <v>1</v>
      </c>
      <c r="AE68" s="54">
        <v>1</v>
      </c>
      <c r="AF68" s="54">
        <f t="shared" si="15"/>
        <v>1</v>
      </c>
      <c r="AG68" s="54">
        <v>1</v>
      </c>
      <c r="AH68" s="54">
        <f t="shared" ref="AH68:AH82" si="28">IF(G68&gt;0,IF((LEN(B68)-LEN(SUBSTITUTE(B68,"/","")))&gt;0,0,1),0)</f>
        <v>1</v>
      </c>
      <c r="AI68" s="54">
        <v>1</v>
      </c>
      <c r="AJ68" s="54">
        <v>1</v>
      </c>
      <c r="AK68" s="54">
        <f t="shared" ref="AK68:AK82" si="29">IF(G68&gt;0,IF(((LEN(B68)-LEN(SUBSTITUTE(B68,"(","")))+(LEN(B68)-LEN(SUBSTITUTE(B68,")","")))+(LEN(B68)-LEN(SUBSTITUTE(B68,"[","")))+(LEN(B68)-LEN(SUBSTITUTE(B68,"]","")))+(LEN(B68)-LEN(SUBSTITUTE(B68,"{","")))+(LEN(B68)-LEN(SUBSTITUTE(B68,"}",""))))&gt;0,0,1),0)</f>
        <v>1</v>
      </c>
      <c r="AL68" s="54">
        <v>1</v>
      </c>
      <c r="AM68" s="54">
        <v>1</v>
      </c>
      <c r="AN68" s="54">
        <v>1</v>
      </c>
      <c r="AO68" s="54">
        <v>1</v>
      </c>
      <c r="AP68" s="54">
        <v>1</v>
      </c>
      <c r="AQ68" s="54">
        <v>1</v>
      </c>
      <c r="AR68" s="54">
        <v>1</v>
      </c>
      <c r="AS68" s="54">
        <v>1</v>
      </c>
      <c r="AT68" s="54">
        <v>1</v>
      </c>
      <c r="AU68" s="54">
        <f t="shared" si="16"/>
        <v>61.325000000000024</v>
      </c>
      <c r="AV68" s="54">
        <f t="shared" si="17"/>
        <v>7.1900000000000013</v>
      </c>
      <c r="AW68" s="54">
        <f t="shared" si="23"/>
        <v>10.051999999999996</v>
      </c>
      <c r="AX68" s="54">
        <f t="shared" si="19"/>
        <v>6.6490000000000009</v>
      </c>
      <c r="AY68" s="54">
        <v>1</v>
      </c>
      <c r="AZ68" s="54">
        <v>1</v>
      </c>
      <c r="BA68" s="54">
        <v>1</v>
      </c>
      <c r="BG68" s="54">
        <f t="shared" si="24"/>
        <v>1000</v>
      </c>
      <c r="BH68" s="11">
        <f t="shared" si="21"/>
        <v>3.4722222222222222E-5</v>
      </c>
    </row>
    <row r="69" spans="1:60" ht="32" x14ac:dyDescent="0.2">
      <c r="A69" s="54">
        <v>51</v>
      </c>
      <c r="B69" s="240" t="s">
        <v>1731</v>
      </c>
      <c r="C69" s="3" t="s">
        <v>194</v>
      </c>
      <c r="D69" s="54">
        <v>1</v>
      </c>
      <c r="E69" s="54">
        <v>1</v>
      </c>
      <c r="F69" s="54">
        <f t="shared" ref="F69:F82" si="30">IF(B69="",0,(LEN(B69)-LEN(SUBSTITUTE(B69,". ","."))+1))</f>
        <v>1</v>
      </c>
      <c r="G69" s="54">
        <f t="shared" ref="G69:G82" si="31">IF(B69="",0,LEN(B69)-LEN(SUBSTITUTE(B69," ",""))+1)</f>
        <v>10</v>
      </c>
      <c r="H69" s="54">
        <f t="shared" ref="H69:H82" si="32">IF(F69=0,0,G69/F69)</f>
        <v>10</v>
      </c>
      <c r="I69" s="54">
        <f t="shared" si="22"/>
        <v>50</v>
      </c>
      <c r="J69" s="54">
        <v>16</v>
      </c>
      <c r="K69" s="54">
        <f t="shared" ref="K69:K82" si="33">IF(G69=0,0,J69/G69)</f>
        <v>1.6</v>
      </c>
      <c r="L69" s="54">
        <f t="shared" ref="L69:L82" si="34">LEN(SUBSTITUTE(SUBSTITUTE(SUBSTITUTE(SUBSTITUTE(SUBSTITUTE(SUBSTITUTE(SUBSTITUTE(SUBSTITUTE(SUBSTITUTE(SUBSTITUTE(SUBSTITUTE(SUBSTITUTE(SUBSTITUTE(SUBSTITUTE(SUBSTITUTE(SUBSTITUTE(SUBSTITUTE(SUBSTITUTE(SUBSTITUTE(B69," ",""),".",""),",",""),"?",""),"!",""),";",""),"(",""),")",""),"[",""),"]",""),"-",""),"{",""),"}",""),"/",""),"+",""),"*",""),"_",""),"&amp;",""),"#",""))</f>
        <v>49</v>
      </c>
      <c r="M69" s="54">
        <f t="shared" ref="M69:M82" si="35">IF(G69=0,0,L69/G69)</f>
        <v>4.9000000000000004</v>
      </c>
      <c r="N69" s="54">
        <v>0</v>
      </c>
      <c r="O69" s="54">
        <v>1</v>
      </c>
      <c r="P69" s="54">
        <v>1</v>
      </c>
      <c r="Q69" s="54">
        <v>1</v>
      </c>
      <c r="R69" s="54">
        <v>1</v>
      </c>
      <c r="S69" s="54">
        <v>1</v>
      </c>
      <c r="T69" s="54">
        <f t="shared" si="25"/>
        <v>1</v>
      </c>
      <c r="U69" s="54">
        <v>1</v>
      </c>
      <c r="V69" s="54">
        <v>1</v>
      </c>
      <c r="W69" s="54">
        <f t="shared" si="26"/>
        <v>1</v>
      </c>
      <c r="X69" s="54">
        <f t="shared" si="27"/>
        <v>1</v>
      </c>
      <c r="Y69" s="54">
        <v>0</v>
      </c>
      <c r="Z69" s="54">
        <v>1</v>
      </c>
      <c r="AA69" s="54">
        <v>1</v>
      </c>
      <c r="AB69" s="54">
        <v>1</v>
      </c>
      <c r="AC69" s="54">
        <v>1</v>
      </c>
      <c r="AD69" s="54">
        <v>1</v>
      </c>
      <c r="AE69" s="54">
        <v>1</v>
      </c>
      <c r="AF69" s="54">
        <f t="shared" ref="AF69:AF82" si="36">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1</v>
      </c>
      <c r="AG69" s="54">
        <v>1</v>
      </c>
      <c r="AH69" s="54">
        <f t="shared" si="28"/>
        <v>1</v>
      </c>
      <c r="AI69" s="54">
        <v>1</v>
      </c>
      <c r="AJ69" s="54">
        <v>1</v>
      </c>
      <c r="AK69" s="54">
        <f t="shared" si="29"/>
        <v>1</v>
      </c>
      <c r="AL69" s="54">
        <v>1</v>
      </c>
      <c r="AM69" s="54">
        <v>1</v>
      </c>
      <c r="AN69" s="54">
        <v>1</v>
      </c>
      <c r="AO69" s="54">
        <v>1</v>
      </c>
      <c r="AP69" s="54">
        <v>1</v>
      </c>
      <c r="AQ69" s="54">
        <v>1</v>
      </c>
      <c r="AR69" s="54">
        <v>1</v>
      </c>
      <c r="AS69" s="54">
        <v>1</v>
      </c>
      <c r="AT69" s="54">
        <v>1</v>
      </c>
      <c r="AU69" s="54">
        <f t="shared" ref="AU69:AU82" si="37">IF(G69=0,0,(206.835-(84.6*(K69))-(1.015*(H69))))</f>
        <v>61.325000000000024</v>
      </c>
      <c r="AV69" s="54">
        <f t="shared" ref="AV69:AV82" si="38">IF(G69=0,0,(0.39*H69)+(11.8*K69)-15.59)</f>
        <v>7.1900000000000013</v>
      </c>
      <c r="AW69" s="54">
        <f t="shared" si="23"/>
        <v>10.051999999999996</v>
      </c>
      <c r="AX69" s="54">
        <f t="shared" ref="AX69:AX82" si="39">IF(I69=0,0,(4.71*M69)+(0.5*H69)-21.43)</f>
        <v>6.6490000000000009</v>
      </c>
      <c r="AY69" s="54">
        <v>1</v>
      </c>
      <c r="AZ69" s="54">
        <v>1</v>
      </c>
      <c r="BA69" s="54">
        <v>1</v>
      </c>
      <c r="BG69" s="54">
        <f t="shared" si="24"/>
        <v>1000</v>
      </c>
      <c r="BH69" s="11">
        <f t="shared" ref="BH69:BH82" si="40">G69/200/24/60</f>
        <v>3.4722222222222222E-5</v>
      </c>
    </row>
    <row r="70" spans="1:60" ht="32" x14ac:dyDescent="0.2">
      <c r="A70" s="54">
        <v>52</v>
      </c>
      <c r="B70" s="240" t="s">
        <v>1702</v>
      </c>
      <c r="C70" s="3" t="s">
        <v>194</v>
      </c>
      <c r="D70" s="54">
        <v>1</v>
      </c>
      <c r="E70" s="54">
        <v>1</v>
      </c>
      <c r="F70" s="54">
        <f t="shared" si="30"/>
        <v>1</v>
      </c>
      <c r="G70" s="54">
        <f t="shared" si="31"/>
        <v>11</v>
      </c>
      <c r="H70" s="54">
        <f t="shared" si="32"/>
        <v>11</v>
      </c>
      <c r="I70" s="54">
        <f t="shared" si="22"/>
        <v>57</v>
      </c>
      <c r="J70" s="54">
        <v>16</v>
      </c>
      <c r="K70" s="54">
        <f t="shared" si="33"/>
        <v>1.4545454545454546</v>
      </c>
      <c r="L70" s="54">
        <f t="shared" si="34"/>
        <v>56</v>
      </c>
      <c r="M70" s="54">
        <f t="shared" si="35"/>
        <v>5.0909090909090908</v>
      </c>
      <c r="N70" s="54">
        <v>1</v>
      </c>
      <c r="O70" s="54">
        <v>1</v>
      </c>
      <c r="P70" s="54">
        <v>1</v>
      </c>
      <c r="Q70" s="54">
        <v>1</v>
      </c>
      <c r="R70" s="54">
        <v>1</v>
      </c>
      <c r="S70" s="54">
        <v>1</v>
      </c>
      <c r="T70" s="54">
        <f t="shared" si="25"/>
        <v>1</v>
      </c>
      <c r="U70" s="54">
        <v>1</v>
      </c>
      <c r="V70" s="54">
        <v>1</v>
      </c>
      <c r="W70" s="54">
        <f t="shared" si="26"/>
        <v>1</v>
      </c>
      <c r="X70" s="54">
        <f t="shared" si="27"/>
        <v>1</v>
      </c>
      <c r="Y70" s="54">
        <v>1</v>
      </c>
      <c r="Z70" s="54">
        <v>1</v>
      </c>
      <c r="AA70" s="54">
        <v>1</v>
      </c>
      <c r="AB70" s="54">
        <v>1</v>
      </c>
      <c r="AC70" s="54">
        <v>1</v>
      </c>
      <c r="AD70" s="54">
        <v>1</v>
      </c>
      <c r="AE70" s="54">
        <v>1</v>
      </c>
      <c r="AF70" s="54">
        <f t="shared" si="36"/>
        <v>1</v>
      </c>
      <c r="AG70" s="54">
        <v>1</v>
      </c>
      <c r="AH70" s="54">
        <f t="shared" si="28"/>
        <v>1</v>
      </c>
      <c r="AI70" s="54">
        <v>1</v>
      </c>
      <c r="AJ70" s="54">
        <v>1</v>
      </c>
      <c r="AK70" s="54">
        <f t="shared" si="29"/>
        <v>1</v>
      </c>
      <c r="AL70" s="54">
        <v>1</v>
      </c>
      <c r="AM70" s="54">
        <v>1</v>
      </c>
      <c r="AN70" s="54">
        <v>1</v>
      </c>
      <c r="AO70" s="54">
        <v>1</v>
      </c>
      <c r="AP70" s="54">
        <v>1</v>
      </c>
      <c r="AQ70" s="54">
        <v>1</v>
      </c>
      <c r="AR70" s="54">
        <v>1</v>
      </c>
      <c r="AS70" s="54">
        <v>1</v>
      </c>
      <c r="AT70" s="54">
        <v>1</v>
      </c>
      <c r="AU70" s="54">
        <f t="shared" si="37"/>
        <v>72.615454545454554</v>
      </c>
      <c r="AV70" s="54">
        <f t="shared" si="38"/>
        <v>5.8636363636363633</v>
      </c>
      <c r="AW70" s="54">
        <f t="shared" si="23"/>
        <v>11.443636363636362</v>
      </c>
      <c r="AX70" s="54">
        <f t="shared" si="39"/>
        <v>8.048181818181817</v>
      </c>
      <c r="AY70" s="54">
        <v>1</v>
      </c>
      <c r="AZ70" s="54">
        <v>1</v>
      </c>
      <c r="BA70" s="54">
        <v>1</v>
      </c>
      <c r="BG70" s="54">
        <f t="shared" si="24"/>
        <v>1000</v>
      </c>
      <c r="BH70" s="11">
        <f t="shared" si="40"/>
        <v>3.8194444444444444E-5</v>
      </c>
    </row>
    <row r="71" spans="1:60" ht="48" x14ac:dyDescent="0.2">
      <c r="A71" s="54">
        <v>53</v>
      </c>
      <c r="B71" s="240" t="s">
        <v>372</v>
      </c>
      <c r="C71" s="3" t="s">
        <v>194</v>
      </c>
      <c r="D71" s="54">
        <v>1</v>
      </c>
      <c r="E71" s="54">
        <v>1</v>
      </c>
      <c r="F71" s="54">
        <f t="shared" si="30"/>
        <v>1</v>
      </c>
      <c r="G71" s="54">
        <f t="shared" si="31"/>
        <v>13</v>
      </c>
      <c r="H71" s="54">
        <f t="shared" si="32"/>
        <v>13</v>
      </c>
      <c r="I71" s="54">
        <f t="shared" si="22"/>
        <v>87</v>
      </c>
      <c r="J71" s="54">
        <v>28</v>
      </c>
      <c r="K71" s="54">
        <f t="shared" si="33"/>
        <v>2.1538461538461537</v>
      </c>
      <c r="L71" s="54">
        <f t="shared" si="34"/>
        <v>83</v>
      </c>
      <c r="M71" s="54">
        <f t="shared" si="35"/>
        <v>6.384615384615385</v>
      </c>
      <c r="N71" s="54">
        <v>0</v>
      </c>
      <c r="O71" s="54">
        <v>1</v>
      </c>
      <c r="P71" s="54">
        <v>1</v>
      </c>
      <c r="Q71" s="54">
        <v>0</v>
      </c>
      <c r="R71" s="54">
        <v>1</v>
      </c>
      <c r="S71" s="54">
        <v>1</v>
      </c>
      <c r="T71" s="54">
        <f t="shared" si="25"/>
        <v>0</v>
      </c>
      <c r="U71" s="54">
        <v>1</v>
      </c>
      <c r="V71" s="54">
        <v>1</v>
      </c>
      <c r="W71" s="54">
        <f t="shared" si="26"/>
        <v>0</v>
      </c>
      <c r="X71" s="54">
        <f t="shared" si="27"/>
        <v>1</v>
      </c>
      <c r="Y71" s="54">
        <v>1</v>
      </c>
      <c r="Z71" s="54">
        <v>1</v>
      </c>
      <c r="AA71" s="54">
        <v>1</v>
      </c>
      <c r="AB71" s="54">
        <v>1</v>
      </c>
      <c r="AC71" s="54">
        <v>1</v>
      </c>
      <c r="AD71" s="54">
        <v>1</v>
      </c>
      <c r="AE71" s="54">
        <v>1</v>
      </c>
      <c r="AF71" s="54">
        <f t="shared" si="36"/>
        <v>4</v>
      </c>
      <c r="AG71" s="54">
        <v>1</v>
      </c>
      <c r="AH71" s="54">
        <f t="shared" si="28"/>
        <v>1</v>
      </c>
      <c r="AI71" s="54">
        <v>1</v>
      </c>
      <c r="AJ71" s="54">
        <v>1</v>
      </c>
      <c r="AK71" s="54">
        <f t="shared" si="29"/>
        <v>0</v>
      </c>
      <c r="AL71" s="54">
        <v>1</v>
      </c>
      <c r="AM71" s="54">
        <v>1</v>
      </c>
      <c r="AN71" s="54">
        <v>1</v>
      </c>
      <c r="AO71" s="54">
        <v>1</v>
      </c>
      <c r="AP71" s="54">
        <v>1</v>
      </c>
      <c r="AQ71" s="54">
        <v>1</v>
      </c>
      <c r="AR71" s="54">
        <v>1</v>
      </c>
      <c r="AS71" s="54">
        <v>1</v>
      </c>
      <c r="AT71" s="54">
        <v>1</v>
      </c>
      <c r="AU71" s="54">
        <f t="shared" si="37"/>
        <v>11.424615384615402</v>
      </c>
      <c r="AV71" s="54">
        <f t="shared" si="38"/>
        <v>14.895384615384618</v>
      </c>
      <c r="AW71" s="54">
        <f t="shared" si="23"/>
        <v>19.464615384615389</v>
      </c>
      <c r="AX71" s="54">
        <f t="shared" si="39"/>
        <v>15.141538461538467</v>
      </c>
      <c r="AY71" s="54">
        <v>1</v>
      </c>
      <c r="AZ71" s="54">
        <v>1</v>
      </c>
      <c r="BA71" s="54">
        <v>1</v>
      </c>
      <c r="BG71" s="54">
        <f t="shared" si="24"/>
        <v>4000</v>
      </c>
      <c r="BH71" s="11">
        <f t="shared" si="40"/>
        <v>4.5138888888888894E-5</v>
      </c>
    </row>
    <row r="72" spans="1:60" ht="32" x14ac:dyDescent="0.2">
      <c r="A72" s="54" t="s">
        <v>373</v>
      </c>
      <c r="B72" s="240" t="s">
        <v>374</v>
      </c>
      <c r="C72" s="3" t="s">
        <v>194</v>
      </c>
      <c r="D72" s="54">
        <v>1</v>
      </c>
      <c r="E72" s="54">
        <v>1</v>
      </c>
      <c r="F72" s="54">
        <f t="shared" si="30"/>
        <v>1</v>
      </c>
      <c r="G72" s="54">
        <f t="shared" si="31"/>
        <v>7</v>
      </c>
      <c r="H72" s="54">
        <f t="shared" si="32"/>
        <v>7</v>
      </c>
      <c r="I72" s="54">
        <f t="shared" si="22"/>
        <v>31</v>
      </c>
      <c r="J72" s="54">
        <v>8</v>
      </c>
      <c r="K72" s="54">
        <f t="shared" si="33"/>
        <v>1.1428571428571428</v>
      </c>
      <c r="L72" s="54">
        <f t="shared" si="34"/>
        <v>30</v>
      </c>
      <c r="M72" s="54">
        <f t="shared" si="35"/>
        <v>4.2857142857142856</v>
      </c>
      <c r="N72" s="54">
        <v>0</v>
      </c>
      <c r="O72" s="54">
        <v>1</v>
      </c>
      <c r="P72" s="54">
        <v>1</v>
      </c>
      <c r="Q72" s="54">
        <v>0</v>
      </c>
      <c r="R72" s="54">
        <v>1</v>
      </c>
      <c r="S72" s="54">
        <v>1</v>
      </c>
      <c r="T72" s="54">
        <f t="shared" si="25"/>
        <v>0</v>
      </c>
      <c r="U72" s="54">
        <v>1</v>
      </c>
      <c r="V72" s="54">
        <v>1</v>
      </c>
      <c r="W72" s="54">
        <f t="shared" si="26"/>
        <v>0</v>
      </c>
      <c r="X72" s="54">
        <f t="shared" si="27"/>
        <v>1</v>
      </c>
      <c r="Y72" s="54">
        <v>1</v>
      </c>
      <c r="Z72" s="54">
        <v>1</v>
      </c>
      <c r="AA72" s="54">
        <v>1</v>
      </c>
      <c r="AB72" s="54">
        <v>1</v>
      </c>
      <c r="AC72" s="54">
        <v>1</v>
      </c>
      <c r="AD72" s="54">
        <v>1</v>
      </c>
      <c r="AE72" s="54">
        <v>1</v>
      </c>
      <c r="AF72" s="54">
        <f t="shared" si="36"/>
        <v>1</v>
      </c>
      <c r="AG72" s="54">
        <v>1</v>
      </c>
      <c r="AH72" s="54">
        <f t="shared" si="28"/>
        <v>1</v>
      </c>
      <c r="AI72" s="54">
        <v>1</v>
      </c>
      <c r="AJ72" s="54">
        <v>1</v>
      </c>
      <c r="AK72" s="54">
        <f t="shared" si="29"/>
        <v>1</v>
      </c>
      <c r="AL72" s="54">
        <v>1</v>
      </c>
      <c r="AM72" s="54">
        <v>1</v>
      </c>
      <c r="AN72" s="54">
        <v>1</v>
      </c>
      <c r="AO72" s="54">
        <v>1</v>
      </c>
      <c r="AP72" s="54">
        <v>1</v>
      </c>
      <c r="AQ72" s="54">
        <v>1</v>
      </c>
      <c r="AR72" s="54">
        <v>1</v>
      </c>
      <c r="AS72" s="54">
        <v>1</v>
      </c>
      <c r="AT72" s="54">
        <v>1</v>
      </c>
      <c r="AU72" s="54">
        <f t="shared" si="37"/>
        <v>103.04428571428573</v>
      </c>
      <c r="AV72" s="54">
        <f t="shared" si="38"/>
        <v>0.62571428571428456</v>
      </c>
      <c r="AW72" s="54">
        <f t="shared" si="23"/>
        <v>5.1714285714285708</v>
      </c>
      <c r="AX72" s="54">
        <f t="shared" si="39"/>
        <v>2.2557142857142836</v>
      </c>
      <c r="AY72" s="54">
        <v>1</v>
      </c>
      <c r="AZ72" s="54">
        <v>1</v>
      </c>
      <c r="BA72" s="54">
        <v>1</v>
      </c>
      <c r="BG72" s="54">
        <f t="shared" si="24"/>
        <v>1000</v>
      </c>
      <c r="BH72" s="11">
        <f t="shared" si="40"/>
        <v>2.4305555555555558E-5</v>
      </c>
    </row>
    <row r="73" spans="1:60" ht="32" x14ac:dyDescent="0.2">
      <c r="A73" s="54">
        <v>54</v>
      </c>
      <c r="B73" s="240" t="s">
        <v>376</v>
      </c>
      <c r="C73" s="3" t="s">
        <v>194</v>
      </c>
      <c r="D73" s="54">
        <v>1</v>
      </c>
      <c r="E73" s="54">
        <v>1</v>
      </c>
      <c r="F73" s="54">
        <f t="shared" si="30"/>
        <v>1</v>
      </c>
      <c r="G73" s="54">
        <f t="shared" si="31"/>
        <v>7</v>
      </c>
      <c r="H73" s="54">
        <f t="shared" si="32"/>
        <v>7</v>
      </c>
      <c r="I73" s="54">
        <f t="shared" si="22"/>
        <v>31</v>
      </c>
      <c r="J73" s="54">
        <v>8</v>
      </c>
      <c r="K73" s="54">
        <f t="shared" si="33"/>
        <v>1.1428571428571428</v>
      </c>
      <c r="L73" s="54">
        <f t="shared" si="34"/>
        <v>30</v>
      </c>
      <c r="M73" s="54">
        <f t="shared" si="35"/>
        <v>4.2857142857142856</v>
      </c>
      <c r="N73" s="54">
        <v>0</v>
      </c>
      <c r="O73" s="54">
        <v>1</v>
      </c>
      <c r="P73" s="54">
        <v>1</v>
      </c>
      <c r="Q73" s="54">
        <v>0</v>
      </c>
      <c r="R73" s="54">
        <v>1</v>
      </c>
      <c r="S73" s="54">
        <v>1</v>
      </c>
      <c r="T73" s="54">
        <f t="shared" si="25"/>
        <v>0</v>
      </c>
      <c r="U73" s="54">
        <v>1</v>
      </c>
      <c r="V73" s="54">
        <v>1</v>
      </c>
      <c r="W73" s="54">
        <f t="shared" si="26"/>
        <v>0</v>
      </c>
      <c r="X73" s="54">
        <f t="shared" si="27"/>
        <v>1</v>
      </c>
      <c r="Y73" s="54">
        <v>1</v>
      </c>
      <c r="Z73" s="54">
        <v>1</v>
      </c>
      <c r="AA73" s="54">
        <v>1</v>
      </c>
      <c r="AB73" s="54">
        <v>1</v>
      </c>
      <c r="AC73" s="54">
        <v>1</v>
      </c>
      <c r="AD73" s="54">
        <v>1</v>
      </c>
      <c r="AE73" s="54">
        <v>1</v>
      </c>
      <c r="AF73" s="54">
        <f t="shared" si="36"/>
        <v>1</v>
      </c>
      <c r="AG73" s="54">
        <v>1</v>
      </c>
      <c r="AH73" s="54">
        <f t="shared" si="28"/>
        <v>1</v>
      </c>
      <c r="AI73" s="54">
        <v>1</v>
      </c>
      <c r="AJ73" s="54">
        <v>1</v>
      </c>
      <c r="AK73" s="54">
        <f t="shared" si="29"/>
        <v>1</v>
      </c>
      <c r="AL73" s="54">
        <v>1</v>
      </c>
      <c r="AM73" s="54">
        <v>1</v>
      </c>
      <c r="AN73" s="54">
        <v>1</v>
      </c>
      <c r="AO73" s="54">
        <v>1</v>
      </c>
      <c r="AP73" s="54">
        <v>1</v>
      </c>
      <c r="AQ73" s="54">
        <v>1</v>
      </c>
      <c r="AR73" s="54">
        <v>1</v>
      </c>
      <c r="AS73" s="54">
        <v>1</v>
      </c>
      <c r="AT73" s="54">
        <v>1</v>
      </c>
      <c r="AU73" s="54">
        <f t="shared" si="37"/>
        <v>103.04428571428573</v>
      </c>
      <c r="AV73" s="54">
        <f t="shared" si="38"/>
        <v>0.62571428571428456</v>
      </c>
      <c r="AW73" s="54">
        <f t="shared" si="23"/>
        <v>5.1714285714285708</v>
      </c>
      <c r="AX73" s="54">
        <f t="shared" si="39"/>
        <v>2.2557142857142836</v>
      </c>
      <c r="AY73" s="54">
        <v>1</v>
      </c>
      <c r="AZ73" s="54">
        <v>1</v>
      </c>
      <c r="BA73" s="54">
        <v>1</v>
      </c>
      <c r="BG73" s="54">
        <f t="shared" si="24"/>
        <v>1000</v>
      </c>
      <c r="BH73" s="11">
        <f t="shared" si="40"/>
        <v>2.4305555555555558E-5</v>
      </c>
    </row>
    <row r="74" spans="1:60" ht="48" x14ac:dyDescent="0.2">
      <c r="A74" s="54">
        <v>55</v>
      </c>
      <c r="B74" s="240" t="s">
        <v>1732</v>
      </c>
      <c r="C74" s="3" t="s">
        <v>199</v>
      </c>
      <c r="D74" s="54">
        <v>1</v>
      </c>
      <c r="E74" s="54">
        <v>1</v>
      </c>
      <c r="F74" s="54">
        <f t="shared" si="30"/>
        <v>1</v>
      </c>
      <c r="G74" s="54">
        <f t="shared" si="31"/>
        <v>21</v>
      </c>
      <c r="H74" s="54">
        <f t="shared" si="32"/>
        <v>21</v>
      </c>
      <c r="I74" s="54">
        <f t="shared" si="22"/>
        <v>109</v>
      </c>
      <c r="J74" s="54">
        <v>37</v>
      </c>
      <c r="K74" s="54">
        <f t="shared" si="33"/>
        <v>1.7619047619047619</v>
      </c>
      <c r="L74" s="54">
        <f t="shared" si="34"/>
        <v>105</v>
      </c>
      <c r="M74" s="54">
        <f t="shared" si="35"/>
        <v>5</v>
      </c>
      <c r="N74" s="54">
        <v>0</v>
      </c>
      <c r="O74" s="54">
        <v>1</v>
      </c>
      <c r="P74" s="54">
        <v>0</v>
      </c>
      <c r="Q74" s="54">
        <v>1</v>
      </c>
      <c r="R74" s="54">
        <v>1</v>
      </c>
      <c r="S74" s="54">
        <v>1</v>
      </c>
      <c r="T74" s="54">
        <f t="shared" si="25"/>
        <v>1</v>
      </c>
      <c r="U74" s="54">
        <v>1</v>
      </c>
      <c r="V74" s="54">
        <v>1</v>
      </c>
      <c r="W74" s="54">
        <f t="shared" si="26"/>
        <v>0</v>
      </c>
      <c r="X74" s="54">
        <f t="shared" si="27"/>
        <v>1</v>
      </c>
      <c r="Y74" s="54">
        <v>1</v>
      </c>
      <c r="Z74" s="54">
        <v>1</v>
      </c>
      <c r="AA74" s="54">
        <v>1</v>
      </c>
      <c r="AB74" s="54">
        <v>1</v>
      </c>
      <c r="AC74" s="54">
        <v>1</v>
      </c>
      <c r="AD74" s="54">
        <v>1</v>
      </c>
      <c r="AE74" s="54">
        <v>1</v>
      </c>
      <c r="AF74" s="54">
        <f t="shared" si="36"/>
        <v>4</v>
      </c>
      <c r="AG74" s="54">
        <v>0</v>
      </c>
      <c r="AH74" s="54">
        <f t="shared" si="28"/>
        <v>0</v>
      </c>
      <c r="AI74" s="54">
        <v>1</v>
      </c>
      <c r="AJ74" s="54">
        <v>1</v>
      </c>
      <c r="AK74" s="54">
        <f t="shared" si="29"/>
        <v>1</v>
      </c>
      <c r="AL74" s="54">
        <v>1</v>
      </c>
      <c r="AM74" s="54">
        <v>1</v>
      </c>
      <c r="AN74" s="54">
        <v>1</v>
      </c>
      <c r="AO74" s="54">
        <v>1</v>
      </c>
      <c r="AP74" s="54">
        <v>1</v>
      </c>
      <c r="AQ74" s="54">
        <v>1</v>
      </c>
      <c r="AR74" s="54">
        <v>1</v>
      </c>
      <c r="AS74" s="54">
        <v>1</v>
      </c>
      <c r="AT74" s="54">
        <v>1</v>
      </c>
      <c r="AU74" s="54">
        <f t="shared" si="37"/>
        <v>36.46285714285716</v>
      </c>
      <c r="AV74" s="54">
        <f t="shared" si="38"/>
        <v>13.390476190476189</v>
      </c>
      <c r="AW74" s="54">
        <f t="shared" si="23"/>
        <v>12.19047619047619</v>
      </c>
      <c r="AX74" s="54">
        <f t="shared" si="39"/>
        <v>12.619999999999997</v>
      </c>
      <c r="AY74" s="54">
        <v>1</v>
      </c>
      <c r="AZ74" s="54">
        <v>1</v>
      </c>
      <c r="BA74" s="54">
        <v>1</v>
      </c>
      <c r="BG74" s="54">
        <f t="shared" si="24"/>
        <v>4000</v>
      </c>
      <c r="BH74" s="11">
        <f t="shared" si="40"/>
        <v>7.2916666666666659E-5</v>
      </c>
    </row>
    <row r="75" spans="1:60" ht="48" x14ac:dyDescent="0.2">
      <c r="A75" s="54">
        <v>56</v>
      </c>
      <c r="B75" s="240" t="s">
        <v>378</v>
      </c>
      <c r="C75" s="3" t="s">
        <v>194</v>
      </c>
      <c r="D75" s="54">
        <v>1</v>
      </c>
      <c r="E75" s="54">
        <v>1</v>
      </c>
      <c r="F75" s="54">
        <f t="shared" si="30"/>
        <v>1</v>
      </c>
      <c r="G75" s="54">
        <f t="shared" si="31"/>
        <v>13</v>
      </c>
      <c r="H75" s="54">
        <f t="shared" si="32"/>
        <v>13</v>
      </c>
      <c r="I75" s="54">
        <f t="shared" si="22"/>
        <v>81</v>
      </c>
      <c r="J75" s="54">
        <v>25</v>
      </c>
      <c r="K75" s="54">
        <f t="shared" si="33"/>
        <v>1.9230769230769231</v>
      </c>
      <c r="L75" s="54">
        <f t="shared" si="34"/>
        <v>75</v>
      </c>
      <c r="M75" s="54">
        <f t="shared" si="35"/>
        <v>5.7692307692307692</v>
      </c>
      <c r="N75" s="54">
        <v>0</v>
      </c>
      <c r="O75" s="54">
        <v>1</v>
      </c>
      <c r="P75" s="54">
        <v>1</v>
      </c>
      <c r="Q75" s="54">
        <v>1</v>
      </c>
      <c r="R75" s="54">
        <v>1</v>
      </c>
      <c r="S75" s="54">
        <v>1</v>
      </c>
      <c r="T75" s="54">
        <f t="shared" si="25"/>
        <v>1</v>
      </c>
      <c r="U75" s="54">
        <v>1</v>
      </c>
      <c r="V75" s="54">
        <v>1</v>
      </c>
      <c r="W75" s="54">
        <f t="shared" si="26"/>
        <v>1</v>
      </c>
      <c r="X75" s="54">
        <f t="shared" si="27"/>
        <v>1</v>
      </c>
      <c r="Y75" s="54">
        <v>1</v>
      </c>
      <c r="Z75" s="54">
        <v>1</v>
      </c>
      <c r="AA75" s="54">
        <v>1</v>
      </c>
      <c r="AB75" s="54">
        <v>1</v>
      </c>
      <c r="AC75" s="54">
        <v>1</v>
      </c>
      <c r="AD75" s="54">
        <v>1</v>
      </c>
      <c r="AE75" s="54">
        <v>1</v>
      </c>
      <c r="AF75" s="54">
        <f t="shared" si="36"/>
        <v>6</v>
      </c>
      <c r="AG75" s="54">
        <v>1</v>
      </c>
      <c r="AH75" s="54">
        <f t="shared" si="28"/>
        <v>0</v>
      </c>
      <c r="AI75" s="54">
        <v>0</v>
      </c>
      <c r="AJ75" s="54">
        <v>1</v>
      </c>
      <c r="AK75" s="54">
        <f t="shared" si="29"/>
        <v>0</v>
      </c>
      <c r="AL75" s="54">
        <v>1</v>
      </c>
      <c r="AM75" s="54">
        <v>1</v>
      </c>
      <c r="AN75" s="54">
        <v>1</v>
      </c>
      <c r="AO75" s="54">
        <v>1</v>
      </c>
      <c r="AP75" s="54">
        <v>1</v>
      </c>
      <c r="AQ75" s="54">
        <v>1</v>
      </c>
      <c r="AR75" s="54">
        <v>1</v>
      </c>
      <c r="AS75" s="54">
        <v>1</v>
      </c>
      <c r="AT75" s="54">
        <v>1</v>
      </c>
      <c r="AU75" s="54">
        <f t="shared" si="37"/>
        <v>30.947692307692328</v>
      </c>
      <c r="AV75" s="54">
        <f t="shared" si="38"/>
        <v>12.172307692307694</v>
      </c>
      <c r="AW75" s="54">
        <f t="shared" si="23"/>
        <v>15.846153846153843</v>
      </c>
      <c r="AX75" s="54">
        <f t="shared" si="39"/>
        <v>12.24307692307692</v>
      </c>
      <c r="AY75" s="54">
        <v>1</v>
      </c>
      <c r="AZ75" s="54">
        <v>1</v>
      </c>
      <c r="BA75" s="54">
        <v>1</v>
      </c>
      <c r="BG75" s="54">
        <f t="shared" si="24"/>
        <v>6000</v>
      </c>
      <c r="BH75" s="11">
        <f t="shared" si="40"/>
        <v>4.5138888888888894E-5</v>
      </c>
    </row>
    <row r="76" spans="1:60" ht="80" x14ac:dyDescent="0.2">
      <c r="A76" s="54">
        <v>57</v>
      </c>
      <c r="B76" s="240" t="s">
        <v>379</v>
      </c>
      <c r="C76" s="3" t="s">
        <v>194</v>
      </c>
      <c r="D76" s="54">
        <v>1</v>
      </c>
      <c r="E76" s="54">
        <v>1</v>
      </c>
      <c r="F76" s="54">
        <f t="shared" si="30"/>
        <v>1</v>
      </c>
      <c r="G76" s="54">
        <f t="shared" si="31"/>
        <v>23</v>
      </c>
      <c r="H76" s="54">
        <f t="shared" si="32"/>
        <v>23</v>
      </c>
      <c r="I76" s="54">
        <f t="shared" si="22"/>
        <v>131</v>
      </c>
      <c r="J76" s="54">
        <v>41</v>
      </c>
      <c r="K76" s="54">
        <f t="shared" si="33"/>
        <v>1.7826086956521738</v>
      </c>
      <c r="L76" s="54">
        <f t="shared" si="34"/>
        <v>122</v>
      </c>
      <c r="M76" s="54">
        <f t="shared" si="35"/>
        <v>5.3043478260869561</v>
      </c>
      <c r="N76" s="54">
        <v>1</v>
      </c>
      <c r="O76" s="54">
        <v>0</v>
      </c>
      <c r="P76" s="54">
        <v>1</v>
      </c>
      <c r="Q76" s="54">
        <v>1</v>
      </c>
      <c r="R76" s="54">
        <v>1</v>
      </c>
      <c r="S76" s="54">
        <v>1</v>
      </c>
      <c r="T76" s="54">
        <f t="shared" si="25"/>
        <v>1</v>
      </c>
      <c r="U76" s="54">
        <v>1</v>
      </c>
      <c r="V76" s="54">
        <v>1</v>
      </c>
      <c r="W76" s="54">
        <f t="shared" si="26"/>
        <v>1</v>
      </c>
      <c r="X76" s="54">
        <f t="shared" si="27"/>
        <v>1</v>
      </c>
      <c r="Y76" s="54">
        <v>1</v>
      </c>
      <c r="Z76" s="54">
        <v>1</v>
      </c>
      <c r="AA76" s="54">
        <v>1</v>
      </c>
      <c r="AB76" s="54">
        <v>1</v>
      </c>
      <c r="AC76" s="54">
        <v>1</v>
      </c>
      <c r="AD76" s="54">
        <v>1</v>
      </c>
      <c r="AE76" s="54">
        <v>1</v>
      </c>
      <c r="AF76" s="54">
        <f t="shared" si="36"/>
        <v>9</v>
      </c>
      <c r="AG76" s="54">
        <v>1</v>
      </c>
      <c r="AH76" s="54">
        <f t="shared" si="28"/>
        <v>1</v>
      </c>
      <c r="AI76" s="54">
        <v>1</v>
      </c>
      <c r="AJ76" s="54">
        <v>1</v>
      </c>
      <c r="AK76" s="54">
        <f t="shared" si="29"/>
        <v>1</v>
      </c>
      <c r="AL76" s="54">
        <v>1</v>
      </c>
      <c r="AM76" s="54">
        <v>1</v>
      </c>
      <c r="AN76" s="54">
        <v>1</v>
      </c>
      <c r="AO76" s="54">
        <v>1</v>
      </c>
      <c r="AP76" s="54">
        <v>1</v>
      </c>
      <c r="AQ76" s="54">
        <v>1</v>
      </c>
      <c r="AR76" s="54">
        <v>1</v>
      </c>
      <c r="AS76" s="54">
        <v>1</v>
      </c>
      <c r="AT76" s="54">
        <v>1</v>
      </c>
      <c r="AU76" s="54">
        <f t="shared" si="37"/>
        <v>32.681304347826114</v>
      </c>
      <c r="AV76" s="54">
        <f t="shared" si="38"/>
        <v>14.414782608695656</v>
      </c>
      <c r="AW76" s="54">
        <f t="shared" si="23"/>
        <v>14.102608695652169</v>
      </c>
      <c r="AX76" s="54">
        <f t="shared" si="39"/>
        <v>15.053478260869561</v>
      </c>
      <c r="AY76" s="54">
        <v>1</v>
      </c>
      <c r="AZ76" s="54">
        <v>1</v>
      </c>
      <c r="BA76" s="54">
        <v>1</v>
      </c>
      <c r="BG76" s="54">
        <f t="shared" si="24"/>
        <v>9000</v>
      </c>
      <c r="BH76" s="11">
        <f t="shared" si="40"/>
        <v>7.9861111111111116E-5</v>
      </c>
    </row>
    <row r="77" spans="1:60" ht="128" x14ac:dyDescent="0.2">
      <c r="A77" s="54">
        <v>58</v>
      </c>
      <c r="B77" s="240" t="s">
        <v>380</v>
      </c>
      <c r="C77" s="3" t="s">
        <v>194</v>
      </c>
      <c r="D77" s="54">
        <v>1</v>
      </c>
      <c r="E77" s="54">
        <v>1</v>
      </c>
      <c r="F77" s="54">
        <f t="shared" si="30"/>
        <v>3</v>
      </c>
      <c r="G77" s="54">
        <f t="shared" si="31"/>
        <v>47</v>
      </c>
      <c r="H77" s="54">
        <f t="shared" si="32"/>
        <v>15.666666666666666</v>
      </c>
      <c r="I77" s="54">
        <f t="shared" si="22"/>
        <v>246</v>
      </c>
      <c r="J77" s="54">
        <v>80</v>
      </c>
      <c r="K77" s="54">
        <f t="shared" si="33"/>
        <v>1.7021276595744681</v>
      </c>
      <c r="L77" s="54">
        <f t="shared" si="34"/>
        <v>230</v>
      </c>
      <c r="M77" s="54">
        <f t="shared" si="35"/>
        <v>4.8936170212765955</v>
      </c>
      <c r="N77" s="54">
        <v>1</v>
      </c>
      <c r="O77" s="54">
        <v>0</v>
      </c>
      <c r="P77" s="54">
        <v>1</v>
      </c>
      <c r="Q77" s="54">
        <v>1</v>
      </c>
      <c r="R77" s="54">
        <v>1</v>
      </c>
      <c r="S77" s="54">
        <v>1</v>
      </c>
      <c r="T77" s="54">
        <f t="shared" si="25"/>
        <v>1</v>
      </c>
      <c r="U77" s="54">
        <v>1</v>
      </c>
      <c r="V77" s="54">
        <v>1</v>
      </c>
      <c r="W77" s="54">
        <f t="shared" si="26"/>
        <v>1</v>
      </c>
      <c r="X77" s="54">
        <f t="shared" si="27"/>
        <v>1</v>
      </c>
      <c r="Y77" s="54">
        <v>1</v>
      </c>
      <c r="Z77" s="54">
        <v>1</v>
      </c>
      <c r="AA77" s="54">
        <v>0</v>
      </c>
      <c r="AB77" s="54">
        <v>1</v>
      </c>
      <c r="AC77" s="54">
        <v>1</v>
      </c>
      <c r="AD77" s="54">
        <v>1</v>
      </c>
      <c r="AE77" s="54">
        <v>1</v>
      </c>
      <c r="AF77" s="54">
        <f t="shared" si="36"/>
        <v>16</v>
      </c>
      <c r="AG77" s="54">
        <v>1</v>
      </c>
      <c r="AH77" s="54">
        <f t="shared" si="28"/>
        <v>1</v>
      </c>
      <c r="AI77" s="54">
        <v>1</v>
      </c>
      <c r="AJ77" s="54">
        <v>1</v>
      </c>
      <c r="AK77" s="54">
        <f t="shared" si="29"/>
        <v>0</v>
      </c>
      <c r="AL77" s="54">
        <v>1</v>
      </c>
      <c r="AM77" s="54">
        <v>1</v>
      </c>
      <c r="AN77" s="54">
        <v>1</v>
      </c>
      <c r="AO77" s="54">
        <v>0</v>
      </c>
      <c r="AP77" s="54">
        <v>1</v>
      </c>
      <c r="AQ77" s="54">
        <v>1</v>
      </c>
      <c r="AR77" s="54">
        <v>1</v>
      </c>
      <c r="AS77" s="54">
        <v>0</v>
      </c>
      <c r="AT77" s="54">
        <v>1</v>
      </c>
      <c r="AU77" s="54">
        <f t="shared" si="37"/>
        <v>46.933333333333344</v>
      </c>
      <c r="AV77" s="54">
        <f t="shared" si="38"/>
        <v>10.605106382978725</v>
      </c>
      <c r="AW77" s="54">
        <f t="shared" si="23"/>
        <v>11.085106382978722</v>
      </c>
      <c r="AX77" s="54">
        <f t="shared" si="39"/>
        <v>9.4522695035460984</v>
      </c>
      <c r="AY77" s="54">
        <v>0</v>
      </c>
      <c r="AZ77" s="54">
        <v>1</v>
      </c>
      <c r="BA77" s="54">
        <v>1</v>
      </c>
      <c r="BG77" s="54">
        <f t="shared" si="24"/>
        <v>16000</v>
      </c>
      <c r="BH77" s="11">
        <f t="shared" si="40"/>
        <v>1.6319444444444443E-4</v>
      </c>
    </row>
    <row r="78" spans="1:60" ht="64" x14ac:dyDescent="0.2">
      <c r="A78" s="54">
        <v>59</v>
      </c>
      <c r="B78" s="240" t="s">
        <v>447</v>
      </c>
      <c r="C78" s="3" t="s">
        <v>194</v>
      </c>
      <c r="D78" s="54">
        <v>1</v>
      </c>
      <c r="E78" s="54">
        <v>1</v>
      </c>
      <c r="F78" s="54">
        <f t="shared" si="30"/>
        <v>1</v>
      </c>
      <c r="G78" s="54">
        <f t="shared" si="31"/>
        <v>27</v>
      </c>
      <c r="H78" s="54">
        <f t="shared" si="32"/>
        <v>27</v>
      </c>
      <c r="I78" s="54">
        <f t="shared" si="22"/>
        <v>129</v>
      </c>
      <c r="J78" s="54">
        <v>42</v>
      </c>
      <c r="K78" s="54">
        <f t="shared" si="33"/>
        <v>1.5555555555555556</v>
      </c>
      <c r="L78" s="54">
        <f t="shared" si="34"/>
        <v>122</v>
      </c>
      <c r="M78" s="54">
        <f t="shared" si="35"/>
        <v>4.5185185185185182</v>
      </c>
      <c r="N78" s="54">
        <v>0</v>
      </c>
      <c r="O78" s="54">
        <v>1</v>
      </c>
      <c r="P78" s="54">
        <v>1</v>
      </c>
      <c r="Q78" s="54">
        <v>1</v>
      </c>
      <c r="R78" s="54">
        <v>1</v>
      </c>
      <c r="S78" s="54">
        <v>1</v>
      </c>
      <c r="T78" s="54">
        <f t="shared" si="25"/>
        <v>1</v>
      </c>
      <c r="U78" s="54">
        <v>1</v>
      </c>
      <c r="V78" s="54">
        <v>1</v>
      </c>
      <c r="W78" s="54">
        <f t="shared" si="26"/>
        <v>1</v>
      </c>
      <c r="X78" s="54">
        <f t="shared" si="27"/>
        <v>1</v>
      </c>
      <c r="Y78" s="54">
        <v>0</v>
      </c>
      <c r="Z78" s="54">
        <v>1</v>
      </c>
      <c r="AA78" s="54">
        <v>1</v>
      </c>
      <c r="AB78" s="54">
        <v>1</v>
      </c>
      <c r="AC78" s="54">
        <v>1</v>
      </c>
      <c r="AD78" s="54">
        <v>1</v>
      </c>
      <c r="AE78" s="54">
        <v>1</v>
      </c>
      <c r="AF78" s="54">
        <f t="shared" si="36"/>
        <v>7</v>
      </c>
      <c r="AG78" s="54">
        <v>1</v>
      </c>
      <c r="AH78" s="54">
        <f t="shared" si="28"/>
        <v>1</v>
      </c>
      <c r="AI78" s="54">
        <v>1</v>
      </c>
      <c r="AJ78" s="54">
        <v>1</v>
      </c>
      <c r="AK78" s="54">
        <f t="shared" si="29"/>
        <v>0</v>
      </c>
      <c r="AL78" s="54">
        <v>1</v>
      </c>
      <c r="AM78" s="54">
        <v>0</v>
      </c>
      <c r="AN78" s="54">
        <v>1</v>
      </c>
      <c r="AO78" s="54">
        <v>1</v>
      </c>
      <c r="AP78" s="54">
        <v>1</v>
      </c>
      <c r="AQ78" s="54">
        <v>1</v>
      </c>
      <c r="AR78" s="54">
        <v>1</v>
      </c>
      <c r="AS78" s="54">
        <v>1</v>
      </c>
      <c r="AT78" s="54">
        <v>1</v>
      </c>
      <c r="AU78" s="54">
        <f t="shared" si="37"/>
        <v>47.830000000000013</v>
      </c>
      <c r="AV78" s="54">
        <f t="shared" si="38"/>
        <v>13.295555555555559</v>
      </c>
      <c r="AW78" s="54">
        <f t="shared" si="23"/>
        <v>9.67259259259259</v>
      </c>
      <c r="AX78" s="54">
        <f t="shared" si="39"/>
        <v>13.352222222222217</v>
      </c>
      <c r="AY78" s="54">
        <v>1</v>
      </c>
      <c r="AZ78" s="54">
        <v>1</v>
      </c>
      <c r="BA78" s="54">
        <v>1</v>
      </c>
      <c r="BG78" s="54">
        <f t="shared" si="24"/>
        <v>7000</v>
      </c>
      <c r="BH78" s="11">
        <f t="shared" si="40"/>
        <v>9.3750000000000016E-5</v>
      </c>
    </row>
    <row r="79" spans="1:60" ht="32" x14ac:dyDescent="0.2">
      <c r="A79" s="54">
        <v>60</v>
      </c>
      <c r="B79" s="240" t="s">
        <v>382</v>
      </c>
      <c r="C79" s="3" t="s">
        <v>194</v>
      </c>
      <c r="D79" s="54">
        <v>1</v>
      </c>
      <c r="E79" s="54">
        <v>1</v>
      </c>
      <c r="F79" s="54">
        <f t="shared" si="30"/>
        <v>1</v>
      </c>
      <c r="G79" s="54">
        <f t="shared" si="31"/>
        <v>10</v>
      </c>
      <c r="H79" s="54">
        <f t="shared" si="32"/>
        <v>10</v>
      </c>
      <c r="I79" s="54">
        <f t="shared" si="22"/>
        <v>64</v>
      </c>
      <c r="J79" s="54">
        <v>20</v>
      </c>
      <c r="K79" s="54">
        <f t="shared" si="33"/>
        <v>2</v>
      </c>
      <c r="L79" s="54">
        <f t="shared" si="34"/>
        <v>62</v>
      </c>
      <c r="M79" s="54">
        <f t="shared" si="35"/>
        <v>6.2</v>
      </c>
      <c r="N79" s="54">
        <v>0</v>
      </c>
      <c r="O79" s="54">
        <v>1</v>
      </c>
      <c r="P79" s="54">
        <v>1</v>
      </c>
      <c r="Q79" s="54">
        <v>1</v>
      </c>
      <c r="R79" s="54">
        <v>1</v>
      </c>
      <c r="S79" s="54">
        <v>1</v>
      </c>
      <c r="T79" s="54">
        <f t="shared" si="25"/>
        <v>1</v>
      </c>
      <c r="U79" s="54">
        <v>1</v>
      </c>
      <c r="V79" s="54">
        <v>1</v>
      </c>
      <c r="W79" s="54">
        <f t="shared" si="26"/>
        <v>1</v>
      </c>
      <c r="X79" s="54">
        <f t="shared" si="27"/>
        <v>1</v>
      </c>
      <c r="Y79" s="54">
        <v>0</v>
      </c>
      <c r="Z79" s="54">
        <v>1</v>
      </c>
      <c r="AA79" s="54">
        <v>1</v>
      </c>
      <c r="AB79" s="54">
        <v>1</v>
      </c>
      <c r="AC79" s="54">
        <v>1</v>
      </c>
      <c r="AD79" s="54">
        <v>1</v>
      </c>
      <c r="AE79" s="54">
        <v>1</v>
      </c>
      <c r="AF79" s="54">
        <f t="shared" si="36"/>
        <v>2</v>
      </c>
      <c r="AG79" s="54">
        <v>1</v>
      </c>
      <c r="AH79" s="54">
        <f t="shared" si="28"/>
        <v>0</v>
      </c>
      <c r="AI79" s="54">
        <v>1</v>
      </c>
      <c r="AJ79" s="54">
        <v>1</v>
      </c>
      <c r="AK79" s="54">
        <f t="shared" si="29"/>
        <v>1</v>
      </c>
      <c r="AL79" s="54">
        <v>1</v>
      </c>
      <c r="AM79" s="54">
        <v>1</v>
      </c>
      <c r="AN79" s="54">
        <v>1</v>
      </c>
      <c r="AO79" s="54">
        <v>1</v>
      </c>
      <c r="AP79" s="54">
        <v>1</v>
      </c>
      <c r="AQ79" s="54">
        <v>1</v>
      </c>
      <c r="AR79" s="54">
        <v>1</v>
      </c>
      <c r="AS79" s="54">
        <v>1</v>
      </c>
      <c r="AT79" s="54">
        <v>1</v>
      </c>
      <c r="AU79" s="54">
        <f t="shared" si="37"/>
        <v>27.485000000000021</v>
      </c>
      <c r="AV79" s="54">
        <f t="shared" si="38"/>
        <v>11.91</v>
      </c>
      <c r="AW79" s="54">
        <f t="shared" si="23"/>
        <v>17.696000000000002</v>
      </c>
      <c r="AX79" s="54">
        <f t="shared" si="39"/>
        <v>12.771999999999998</v>
      </c>
      <c r="AY79" s="54">
        <v>0</v>
      </c>
      <c r="AZ79" s="54">
        <v>1</v>
      </c>
      <c r="BA79" s="54">
        <v>1</v>
      </c>
      <c r="BG79" s="54">
        <f t="shared" si="24"/>
        <v>2000</v>
      </c>
      <c r="BH79" s="11">
        <f t="shared" si="40"/>
        <v>3.4722222222222222E-5</v>
      </c>
    </row>
    <row r="80" spans="1:60" ht="64" x14ac:dyDescent="0.2">
      <c r="A80" s="54">
        <v>61</v>
      </c>
      <c r="B80" s="240" t="s">
        <v>1707</v>
      </c>
      <c r="C80" s="3" t="s">
        <v>194</v>
      </c>
      <c r="D80" s="54">
        <v>1</v>
      </c>
      <c r="E80" s="54">
        <v>1</v>
      </c>
      <c r="F80" s="54">
        <f t="shared" si="30"/>
        <v>1</v>
      </c>
      <c r="G80" s="54">
        <f t="shared" si="31"/>
        <v>16</v>
      </c>
      <c r="H80" s="54">
        <f t="shared" si="32"/>
        <v>16</v>
      </c>
      <c r="I80" s="54">
        <f t="shared" si="22"/>
        <v>104</v>
      </c>
      <c r="J80" s="54">
        <v>31</v>
      </c>
      <c r="K80" s="54">
        <f t="shared" si="33"/>
        <v>1.9375</v>
      </c>
      <c r="L80" s="54">
        <f t="shared" si="34"/>
        <v>103</v>
      </c>
      <c r="M80" s="54">
        <f t="shared" si="35"/>
        <v>6.4375</v>
      </c>
      <c r="N80" s="54">
        <v>0</v>
      </c>
      <c r="O80" s="54">
        <v>1</v>
      </c>
      <c r="P80" s="54">
        <v>1</v>
      </c>
      <c r="Q80" s="54">
        <v>1</v>
      </c>
      <c r="R80" s="54">
        <v>1</v>
      </c>
      <c r="S80" s="54">
        <v>1</v>
      </c>
      <c r="T80" s="54">
        <f t="shared" si="25"/>
        <v>1</v>
      </c>
      <c r="U80" s="54">
        <v>1</v>
      </c>
      <c r="V80" s="54">
        <v>1</v>
      </c>
      <c r="W80" s="54">
        <f t="shared" si="26"/>
        <v>1</v>
      </c>
      <c r="X80" s="54">
        <f t="shared" si="27"/>
        <v>1</v>
      </c>
      <c r="Y80" s="54">
        <v>1</v>
      </c>
      <c r="Z80" s="54">
        <v>1</v>
      </c>
      <c r="AA80" s="54">
        <v>1</v>
      </c>
      <c r="AB80" s="54">
        <v>1</v>
      </c>
      <c r="AC80" s="54">
        <v>1</v>
      </c>
      <c r="AD80" s="54">
        <v>1</v>
      </c>
      <c r="AE80" s="54">
        <v>1</v>
      </c>
      <c r="AF80" s="54">
        <f t="shared" si="36"/>
        <v>1</v>
      </c>
      <c r="AG80" s="54">
        <v>1</v>
      </c>
      <c r="AH80" s="54">
        <f t="shared" si="28"/>
        <v>1</v>
      </c>
      <c r="AI80" s="54">
        <v>0</v>
      </c>
      <c r="AJ80" s="54">
        <v>1</v>
      </c>
      <c r="AK80" s="54">
        <f t="shared" si="29"/>
        <v>1</v>
      </c>
      <c r="AL80" s="54">
        <v>1</v>
      </c>
      <c r="AM80" s="54">
        <v>1</v>
      </c>
      <c r="AN80" s="54">
        <v>1</v>
      </c>
      <c r="AO80" s="54">
        <v>1</v>
      </c>
      <c r="AP80" s="54">
        <v>1</v>
      </c>
      <c r="AQ80" s="54">
        <v>1</v>
      </c>
      <c r="AR80" s="54">
        <v>1</v>
      </c>
      <c r="AS80" s="54">
        <v>1</v>
      </c>
      <c r="AT80" s="54">
        <v>1</v>
      </c>
      <c r="AU80" s="54">
        <f t="shared" si="37"/>
        <v>26.682500000000015</v>
      </c>
      <c r="AV80" s="54">
        <f t="shared" si="38"/>
        <v>13.512499999999999</v>
      </c>
      <c r="AW80" s="54">
        <f t="shared" si="23"/>
        <v>20.202499999999997</v>
      </c>
      <c r="AX80" s="54">
        <f t="shared" si="39"/>
        <v>16.890625</v>
      </c>
      <c r="AY80" s="54">
        <v>1</v>
      </c>
      <c r="AZ80" s="54">
        <v>1</v>
      </c>
      <c r="BA80" s="54">
        <v>1</v>
      </c>
      <c r="BG80" s="54">
        <f t="shared" si="24"/>
        <v>1000</v>
      </c>
      <c r="BH80" s="11">
        <f t="shared" si="40"/>
        <v>5.5555555555555558E-5</v>
      </c>
    </row>
    <row r="81" spans="1:60" ht="48" x14ac:dyDescent="0.2">
      <c r="A81" s="54">
        <v>62</v>
      </c>
      <c r="B81" s="240" t="s">
        <v>436</v>
      </c>
      <c r="C81" s="3" t="s">
        <v>194</v>
      </c>
      <c r="D81" s="54">
        <v>1</v>
      </c>
      <c r="E81" s="54">
        <v>1</v>
      </c>
      <c r="F81" s="54">
        <f t="shared" si="30"/>
        <v>1</v>
      </c>
      <c r="G81" s="54">
        <f t="shared" si="31"/>
        <v>14</v>
      </c>
      <c r="H81" s="54">
        <f t="shared" si="32"/>
        <v>14</v>
      </c>
      <c r="I81" s="54">
        <f t="shared" si="22"/>
        <v>88</v>
      </c>
      <c r="J81" s="54">
        <v>28</v>
      </c>
      <c r="K81" s="54">
        <f t="shared" si="33"/>
        <v>2</v>
      </c>
      <c r="L81" s="54">
        <f t="shared" si="34"/>
        <v>86</v>
      </c>
      <c r="M81" s="54">
        <f t="shared" si="35"/>
        <v>6.1428571428571432</v>
      </c>
      <c r="N81" s="54">
        <v>0</v>
      </c>
      <c r="O81" s="54">
        <v>1</v>
      </c>
      <c r="P81" s="54">
        <v>1</v>
      </c>
      <c r="Q81" s="54">
        <v>1</v>
      </c>
      <c r="R81" s="54">
        <v>1</v>
      </c>
      <c r="S81" s="54">
        <v>1</v>
      </c>
      <c r="T81" s="54">
        <f t="shared" si="25"/>
        <v>1</v>
      </c>
      <c r="U81" s="54">
        <v>1</v>
      </c>
      <c r="V81" s="54">
        <v>1</v>
      </c>
      <c r="W81" s="54">
        <f t="shared" si="26"/>
        <v>1</v>
      </c>
      <c r="X81" s="54">
        <f t="shared" si="27"/>
        <v>1</v>
      </c>
      <c r="Y81" s="54">
        <v>1</v>
      </c>
      <c r="Z81" s="54">
        <v>1</v>
      </c>
      <c r="AA81" s="54">
        <v>1</v>
      </c>
      <c r="AB81" s="54">
        <v>1</v>
      </c>
      <c r="AC81" s="54">
        <v>1</v>
      </c>
      <c r="AD81" s="54">
        <v>1</v>
      </c>
      <c r="AE81" s="54">
        <v>1</v>
      </c>
      <c r="AF81" s="54">
        <f t="shared" si="36"/>
        <v>2</v>
      </c>
      <c r="AG81" s="54">
        <v>1</v>
      </c>
      <c r="AH81" s="54">
        <f t="shared" si="28"/>
        <v>0</v>
      </c>
      <c r="AI81" s="54">
        <v>1</v>
      </c>
      <c r="AJ81" s="54">
        <v>1</v>
      </c>
      <c r="AK81" s="54">
        <f t="shared" si="29"/>
        <v>1</v>
      </c>
      <c r="AL81" s="54">
        <v>1</v>
      </c>
      <c r="AM81" s="54">
        <v>1</v>
      </c>
      <c r="AN81" s="54">
        <v>1</v>
      </c>
      <c r="AO81" s="54">
        <v>1</v>
      </c>
      <c r="AP81" s="54">
        <v>1</v>
      </c>
      <c r="AQ81" s="54">
        <v>1</v>
      </c>
      <c r="AR81" s="54">
        <v>1</v>
      </c>
      <c r="AS81" s="54">
        <v>1</v>
      </c>
      <c r="AT81" s="54">
        <v>1</v>
      </c>
      <c r="AU81" s="54">
        <f t="shared" si="37"/>
        <v>23.425000000000018</v>
      </c>
      <c r="AV81" s="54">
        <f t="shared" si="38"/>
        <v>13.470000000000002</v>
      </c>
      <c r="AW81" s="54">
        <f t="shared" si="23"/>
        <v>18.20571428571429</v>
      </c>
      <c r="AX81" s="54">
        <f t="shared" si="39"/>
        <v>14.502857142857145</v>
      </c>
      <c r="AY81" s="54">
        <v>1</v>
      </c>
      <c r="AZ81" s="54">
        <v>1</v>
      </c>
      <c r="BA81" s="54">
        <v>1</v>
      </c>
      <c r="BG81" s="54">
        <f t="shared" si="24"/>
        <v>2000</v>
      </c>
      <c r="BH81" s="11">
        <f t="shared" si="40"/>
        <v>4.8611111111111115E-5</v>
      </c>
    </row>
    <row r="82" spans="1:60" ht="32" x14ac:dyDescent="0.2">
      <c r="A82" s="54">
        <v>63</v>
      </c>
      <c r="B82" s="240" t="s">
        <v>1708</v>
      </c>
      <c r="C82" s="3" t="s">
        <v>194</v>
      </c>
      <c r="D82" s="54">
        <v>1</v>
      </c>
      <c r="E82" s="54">
        <v>1</v>
      </c>
      <c r="F82" s="54">
        <f t="shared" si="30"/>
        <v>1</v>
      </c>
      <c r="G82" s="54">
        <f t="shared" si="31"/>
        <v>11</v>
      </c>
      <c r="H82" s="54">
        <f t="shared" si="32"/>
        <v>11</v>
      </c>
      <c r="I82" s="54">
        <f t="shared" si="22"/>
        <v>59</v>
      </c>
      <c r="J82" s="54">
        <v>18</v>
      </c>
      <c r="K82" s="54">
        <f t="shared" si="33"/>
        <v>1.6363636363636365</v>
      </c>
      <c r="L82" s="54">
        <f t="shared" si="34"/>
        <v>58</v>
      </c>
      <c r="M82" s="54">
        <f t="shared" si="35"/>
        <v>5.2727272727272725</v>
      </c>
      <c r="N82" s="54">
        <v>1</v>
      </c>
      <c r="O82" s="54">
        <v>1</v>
      </c>
      <c r="P82" s="54">
        <v>1</v>
      </c>
      <c r="Q82" s="54">
        <v>1</v>
      </c>
      <c r="R82" s="54">
        <v>1</v>
      </c>
      <c r="S82" s="54">
        <v>1</v>
      </c>
      <c r="T82" s="54">
        <f t="shared" si="25"/>
        <v>1</v>
      </c>
      <c r="U82" s="54">
        <v>1</v>
      </c>
      <c r="V82" s="54">
        <v>1</v>
      </c>
      <c r="W82" s="54">
        <f t="shared" si="26"/>
        <v>1</v>
      </c>
      <c r="X82" s="54">
        <f t="shared" si="27"/>
        <v>1</v>
      </c>
      <c r="Y82" s="54">
        <v>1</v>
      </c>
      <c r="Z82" s="54">
        <v>1</v>
      </c>
      <c r="AA82" s="54">
        <v>1</v>
      </c>
      <c r="AB82" s="54">
        <v>1</v>
      </c>
      <c r="AC82" s="54">
        <v>1</v>
      </c>
      <c r="AD82" s="54">
        <v>1</v>
      </c>
      <c r="AE82" s="54">
        <v>1</v>
      </c>
      <c r="AF82" s="54">
        <f t="shared" si="36"/>
        <v>1</v>
      </c>
      <c r="AG82" s="54">
        <v>1</v>
      </c>
      <c r="AH82" s="54">
        <f t="shared" si="28"/>
        <v>1</v>
      </c>
      <c r="AI82" s="54">
        <v>1</v>
      </c>
      <c r="AJ82" s="54">
        <v>1</v>
      </c>
      <c r="AK82" s="54">
        <f t="shared" si="29"/>
        <v>1</v>
      </c>
      <c r="AL82" s="54">
        <v>1</v>
      </c>
      <c r="AM82" s="54">
        <v>1</v>
      </c>
      <c r="AN82" s="54">
        <v>1</v>
      </c>
      <c r="AO82" s="54">
        <v>1</v>
      </c>
      <c r="AP82" s="54">
        <v>1</v>
      </c>
      <c r="AQ82" s="54">
        <v>1</v>
      </c>
      <c r="AR82" s="54">
        <v>1</v>
      </c>
      <c r="AS82" s="54">
        <v>1</v>
      </c>
      <c r="AT82" s="54">
        <v>1</v>
      </c>
      <c r="AU82" s="54">
        <f t="shared" si="37"/>
        <v>57.233636363636371</v>
      </c>
      <c r="AV82" s="54">
        <f t="shared" si="38"/>
        <v>8.0090909090909115</v>
      </c>
      <c r="AW82" s="54">
        <f t="shared" si="23"/>
        <v>12.512727272727268</v>
      </c>
      <c r="AX82" s="54">
        <f t="shared" si="39"/>
        <v>8.9045454545454525</v>
      </c>
      <c r="AY82" s="54">
        <v>1</v>
      </c>
      <c r="AZ82" s="54">
        <v>1</v>
      </c>
      <c r="BA82" s="54">
        <v>1</v>
      </c>
      <c r="BG82" s="54">
        <f t="shared" si="24"/>
        <v>1000</v>
      </c>
      <c r="BH82" s="11">
        <f t="shared" si="40"/>
        <v>3.8194444444444444E-5</v>
      </c>
    </row>
  </sheetData>
  <conditionalFormatting sqref="F29:F56 F58:F71 F73:F82">
    <cfRule type="cellIs" dxfId="2523" priority="456" operator="greaterThanOrEqual">
      <formula>2</formula>
    </cfRule>
    <cfRule type="cellIs" dxfId="2522" priority="457" operator="equal">
      <formula>1</formula>
    </cfRule>
    <cfRule type="cellIs" dxfId="2521" priority="465" operator="equal">
      <formula>0</formula>
    </cfRule>
  </conditionalFormatting>
  <conditionalFormatting sqref="G29:G56 G58:G71 G73:G82">
    <cfRule type="cellIs" dxfId="2520" priority="453" operator="greaterThan">
      <formula>20</formula>
    </cfRule>
    <cfRule type="cellIs" dxfId="2519" priority="454" operator="between">
      <formula>16</formula>
      <formula>20</formula>
    </cfRule>
    <cfRule type="cellIs" dxfId="2518" priority="455" operator="between">
      <formula>5</formula>
      <formula>15</formula>
    </cfRule>
    <cfRule type="cellIs" dxfId="2517" priority="464" operator="lessThan">
      <formula>5</formula>
    </cfRule>
  </conditionalFormatting>
  <conditionalFormatting sqref="AU29:AU56 AU58:AU71 AU73:AU82">
    <cfRule type="colorScale" priority="463">
      <colorScale>
        <cfvo type="num" val="0"/>
        <cfvo type="num" val="65"/>
        <cfvo type="num" val="100"/>
        <color rgb="FFFFCCCC"/>
        <color rgb="FFFFEB84"/>
        <color theme="9" tint="0.39997558519241921"/>
      </colorScale>
    </cfRule>
  </conditionalFormatting>
  <conditionalFormatting sqref="AV29:AX56 AV58:AX71 AV73:AX82">
    <cfRule type="colorScale" priority="462">
      <colorScale>
        <cfvo type="num" val="0"/>
        <cfvo type="num" val="8"/>
        <cfvo type="num" val="15"/>
        <color theme="9" tint="0.39997558519241921"/>
        <color rgb="FFFFEB84"/>
        <color rgb="FFFFCCCC"/>
      </colorScale>
    </cfRule>
  </conditionalFormatting>
  <conditionalFormatting sqref="AU2">
    <cfRule type="colorScale" priority="461">
      <colorScale>
        <cfvo type="num" val="0"/>
        <cfvo type="num" val="65"/>
        <cfvo type="num" val="100"/>
        <color rgb="FFFFCCCC"/>
        <color rgb="FFFFEB84"/>
        <color theme="9" tint="0.39997558519241921"/>
      </colorScale>
    </cfRule>
  </conditionalFormatting>
  <conditionalFormatting sqref="AV2">
    <cfRule type="colorScale" priority="460">
      <colorScale>
        <cfvo type="num" val="0"/>
        <cfvo type="num" val="8"/>
        <cfvo type="num" val="13"/>
        <color theme="9" tint="0.39997558519241921"/>
        <color rgb="FFFFEB84"/>
        <color rgb="FFFFCCCC"/>
      </colorScale>
    </cfRule>
  </conditionalFormatting>
  <conditionalFormatting sqref="AW2">
    <cfRule type="colorScale" priority="459">
      <colorScale>
        <cfvo type="num" val="0"/>
        <cfvo type="num" val="8"/>
        <cfvo type="num" val="13"/>
        <color theme="9" tint="0.39997558519241921"/>
        <color rgb="FFFFEB84"/>
        <color rgb="FFFFCCCC"/>
      </colorScale>
    </cfRule>
  </conditionalFormatting>
  <conditionalFormatting sqref="AX2">
    <cfRule type="colorScale" priority="458">
      <colorScale>
        <cfvo type="num" val="0"/>
        <cfvo type="num" val="8"/>
        <cfvo type="num" val="13"/>
        <color theme="9" tint="0.39997558519241921"/>
        <color rgb="FFFFEB84"/>
        <color rgb="FFFFCCCC"/>
      </colorScale>
    </cfRule>
  </conditionalFormatting>
  <conditionalFormatting sqref="N82">
    <cfRule type="cellIs" dxfId="2516" priority="451" operator="equal">
      <formula>1</formula>
    </cfRule>
    <cfRule type="cellIs" dxfId="2515" priority="452" operator="notEqual">
      <formula>1</formula>
    </cfRule>
  </conditionalFormatting>
  <conditionalFormatting sqref="L2:M2 O2:AE2 AG2:AT2 AY2:BA2">
    <cfRule type="colorScale" priority="450">
      <colorScale>
        <cfvo type="num" val="0"/>
        <cfvo type="num" val="50"/>
        <cfvo type="num" val="100"/>
        <color rgb="FFFFCCCC"/>
        <color rgb="FFFFEB84"/>
        <color theme="9" tint="0.39997558519241921"/>
      </colorScale>
    </cfRule>
  </conditionalFormatting>
  <conditionalFormatting sqref="BM2">
    <cfRule type="colorScale" priority="449">
      <colorScale>
        <cfvo type="num" val="0"/>
        <cfvo type="num" val="50"/>
        <cfvo type="num" val="100"/>
        <color rgb="FFFFCCCC"/>
        <color rgb="FFFFEB84"/>
        <color theme="9" tint="0.39997558519241921"/>
      </colorScale>
    </cfRule>
  </conditionalFormatting>
  <conditionalFormatting sqref="BG29:BG56 BG58:BG71 BG73:BG82">
    <cfRule type="cellIs" dxfId="2514" priority="447" operator="greaterThanOrEqual">
      <formula>208</formula>
    </cfRule>
    <cfRule type="cellIs" dxfId="2513" priority="448" operator="lessThan">
      <formula>208</formula>
    </cfRule>
  </conditionalFormatting>
  <conditionalFormatting sqref="BG2">
    <cfRule type="cellIs" dxfId="2512" priority="445" operator="greaterThanOrEqual">
      <formula>208</formula>
    </cfRule>
    <cfRule type="cellIs" dxfId="2511" priority="446" operator="lessThan">
      <formula>208</formula>
    </cfRule>
  </conditionalFormatting>
  <conditionalFormatting sqref="BB2 BB29:BF56 BB58:BF71 BB73:BF82">
    <cfRule type="cellIs" dxfId="2510" priority="442" operator="greaterThanOrEqual">
      <formula>9</formula>
    </cfRule>
    <cfRule type="cellIs" dxfId="2509" priority="443" operator="between">
      <formula>7</formula>
      <formula>9</formula>
    </cfRule>
    <cfRule type="cellIs" dxfId="2508" priority="444" operator="lessThan">
      <formula>7</formula>
    </cfRule>
  </conditionalFormatting>
  <conditionalFormatting sqref="BC2:BF2">
    <cfRule type="cellIs" dxfId="2507" priority="439" operator="greaterThanOrEqual">
      <formula>9</formula>
    </cfRule>
    <cfRule type="cellIs" dxfId="2506" priority="440" operator="between">
      <formula>7</formula>
      <formula>9</formula>
    </cfRule>
    <cfRule type="cellIs" dxfId="2505" priority="441" operator="lessThan">
      <formula>7</formula>
    </cfRule>
  </conditionalFormatting>
  <conditionalFormatting sqref="W67:AD71 AG61:AI71 AG73:AI82 AY82:AZ82 W73:AD82 D82:E82 O82 Q82:U82 T61:U71 W61:Y66 AA61:AD66 AK73:AT82 AK61:AT71 T73:U81">
    <cfRule type="cellIs" dxfId="2504" priority="438" operator="equal">
      <formula>0</formula>
    </cfRule>
  </conditionalFormatting>
  <conditionalFormatting sqref="W67:AD71 AG61:AI71 AG73:AI82 AY82:AZ82 W73:AD82 D82:E82 O82 Q82:U82 T61:U71 W61:Y66 AA61:AD66 AK73:AT82 AK61:AT71 T73:U81">
    <cfRule type="cellIs" dxfId="2503" priority="437" operator="equal">
      <formula>1</formula>
    </cfRule>
  </conditionalFormatting>
  <conditionalFormatting sqref="AF61:AF71 AF73:AF82">
    <cfRule type="cellIs" dxfId="2502" priority="436" operator="equal">
      <formula>0</formula>
    </cfRule>
  </conditionalFormatting>
  <conditionalFormatting sqref="N2">
    <cfRule type="colorScale" priority="435">
      <colorScale>
        <cfvo type="num" val="0"/>
        <cfvo type="num" val="0.5"/>
        <cfvo type="num" val="1"/>
        <color rgb="FFFFCCCC"/>
        <color rgb="FFFFEB84"/>
        <color theme="9" tint="0.39997558519241921"/>
      </colorScale>
    </cfRule>
  </conditionalFormatting>
  <conditionalFormatting sqref="F4:F6 F8:F9 F14:F20">
    <cfRule type="cellIs" dxfId="2501" priority="429" operator="greaterThanOrEqual">
      <formula>2</formula>
    </cfRule>
    <cfRule type="cellIs" dxfId="2500" priority="430" operator="equal">
      <formula>1</formula>
    </cfRule>
    <cfRule type="cellIs" dxfId="2499" priority="434" operator="equal">
      <formula>0</formula>
    </cfRule>
  </conditionalFormatting>
  <conditionalFormatting sqref="G4:G6 G8:G9 G14:G20">
    <cfRule type="cellIs" dxfId="2498" priority="426" operator="greaterThan">
      <formula>20</formula>
    </cfRule>
    <cfRule type="cellIs" dxfId="2497" priority="427" operator="between">
      <formula>16</formula>
      <formula>20</formula>
    </cfRule>
    <cfRule type="cellIs" dxfId="2496" priority="428" operator="between">
      <formula>5</formula>
      <formula>15</formula>
    </cfRule>
    <cfRule type="cellIs" dxfId="2495" priority="433" operator="lessThan">
      <formula>5</formula>
    </cfRule>
  </conditionalFormatting>
  <conditionalFormatting sqref="AU4:AU6 AU8:AU9 AU14:AU20">
    <cfRule type="colorScale" priority="432">
      <colorScale>
        <cfvo type="num" val="0"/>
        <cfvo type="num" val="65"/>
        <cfvo type="num" val="100"/>
        <color rgb="FFFFCCCC"/>
        <color rgb="FFFFEB84"/>
        <color theme="9" tint="0.39997558519241921"/>
      </colorScale>
    </cfRule>
  </conditionalFormatting>
  <conditionalFormatting sqref="AV4:AX6 AV8:AX9 AV14:AX20">
    <cfRule type="colorScale" priority="431">
      <colorScale>
        <cfvo type="num" val="0"/>
        <cfvo type="num" val="8"/>
        <cfvo type="num" val="15"/>
        <color theme="9" tint="0.39997558519241921"/>
        <color rgb="FFFFEB84"/>
        <color rgb="FFFFCCCC"/>
      </colorScale>
    </cfRule>
  </conditionalFormatting>
  <conditionalFormatting sqref="BG4:BG6 BG8:BG9 BG14:BG20">
    <cfRule type="cellIs" dxfId="2494" priority="424" operator="greaterThanOrEqual">
      <formula>208</formula>
    </cfRule>
    <cfRule type="cellIs" dxfId="2493" priority="425" operator="lessThan">
      <formula>208</formula>
    </cfRule>
  </conditionalFormatting>
  <conditionalFormatting sqref="BB4:BB6 BC4:BF4 BB8:BB9 BB14:BB20">
    <cfRule type="cellIs" dxfId="2492" priority="421" operator="greaterThanOrEqual">
      <formula>9</formula>
    </cfRule>
    <cfRule type="cellIs" dxfId="2491" priority="422" operator="between">
      <formula>7</formula>
      <formula>9</formula>
    </cfRule>
    <cfRule type="cellIs" dxfId="2490" priority="423" operator="lessThan">
      <formula>7</formula>
    </cfRule>
  </conditionalFormatting>
  <conditionalFormatting sqref="BC4">
    <cfRule type="colorScale" priority="420">
      <colorScale>
        <cfvo type="num" val="0"/>
        <cfvo type="percentile" val="8"/>
        <cfvo type="num" val="15"/>
        <color theme="9" tint="0.39997558519241921"/>
        <color rgb="FFFFEB84"/>
        <color rgb="FFFFCCCC"/>
      </colorScale>
    </cfRule>
  </conditionalFormatting>
  <conditionalFormatting sqref="BD4">
    <cfRule type="colorScale" priority="419">
      <colorScale>
        <cfvo type="num" val="0"/>
        <cfvo type="percentile" val="8"/>
        <cfvo type="num" val="15"/>
        <color theme="9" tint="0.39997558519241921"/>
        <color rgb="FFFFEB84"/>
        <color rgb="FFFFCCCC"/>
      </colorScale>
    </cfRule>
  </conditionalFormatting>
  <conditionalFormatting sqref="BE4">
    <cfRule type="colorScale" priority="418">
      <colorScale>
        <cfvo type="num" val="0"/>
        <cfvo type="percentile" val="8"/>
        <cfvo type="num" val="15"/>
        <color theme="9" tint="0.39997558519241921"/>
        <color rgb="FFFFEB84"/>
        <color rgb="FFFFCCCC"/>
      </colorScale>
    </cfRule>
  </conditionalFormatting>
  <conditionalFormatting sqref="BF4">
    <cfRule type="colorScale" priority="417">
      <colorScale>
        <cfvo type="num" val="0"/>
        <cfvo type="percentile" val="8"/>
        <cfvo type="num" val="15"/>
        <color theme="9" tint="0.39997558519241921"/>
        <color rgb="FFFFEB84"/>
        <color rgb="FFFFCCCC"/>
      </colorScale>
    </cfRule>
  </conditionalFormatting>
  <conditionalFormatting sqref="BC5:BF5">
    <cfRule type="cellIs" dxfId="2489" priority="414" operator="greaterThanOrEqual">
      <formula>9</formula>
    </cfRule>
    <cfRule type="cellIs" dxfId="2488" priority="415" operator="between">
      <formula>7</formula>
      <formula>9</formula>
    </cfRule>
    <cfRule type="cellIs" dxfId="2487" priority="416" operator="lessThan">
      <formula>7</formula>
    </cfRule>
  </conditionalFormatting>
  <conditionalFormatting sqref="BC6 BC8:BC9 BC14:BC20">
    <cfRule type="cellIs" dxfId="2486" priority="411" operator="greaterThanOrEqual">
      <formula>9</formula>
    </cfRule>
    <cfRule type="cellIs" dxfId="2485" priority="412" operator="between">
      <formula>7</formula>
      <formula>9</formula>
    </cfRule>
    <cfRule type="cellIs" dxfId="2484" priority="413" operator="lessThan">
      <formula>7</formula>
    </cfRule>
  </conditionalFormatting>
  <conditionalFormatting sqref="BD6 BD8:BD9 BD14:BD20">
    <cfRule type="cellIs" dxfId="2483" priority="408" operator="greaterThanOrEqual">
      <formula>9</formula>
    </cfRule>
    <cfRule type="cellIs" dxfId="2482" priority="409" operator="between">
      <formula>7</formula>
      <formula>9</formula>
    </cfRule>
    <cfRule type="cellIs" dxfId="2481" priority="410" operator="lessThan">
      <formula>7</formula>
    </cfRule>
  </conditionalFormatting>
  <conditionalFormatting sqref="BE6:BF6 BE8:BF9 BE14:BF20">
    <cfRule type="cellIs" dxfId="2480" priority="405" operator="greaterThanOrEqual">
      <formula>9</formula>
    </cfRule>
    <cfRule type="cellIs" dxfId="2479" priority="406" operator="between">
      <formula>7</formula>
      <formula>9</formula>
    </cfRule>
    <cfRule type="cellIs" dxfId="2478" priority="407" operator="lessThan">
      <formula>7</formula>
    </cfRule>
  </conditionalFormatting>
  <conditionalFormatting sqref="AF4:AF6 AF8:AF9 AF14:AF20 AF29:AF56 AF58:AF60">
    <cfRule type="cellIs" dxfId="2477" priority="403" operator="equal">
      <formula>0</formula>
    </cfRule>
    <cfRule type="colorScale" priority="404">
      <colorScale>
        <cfvo type="num" val="1"/>
        <cfvo type="num" val="3"/>
        <cfvo type="num" val="5"/>
        <color theme="9" tint="0.39997558519241921"/>
        <color rgb="FFFFEB84"/>
        <color rgb="FFFFCCCC"/>
      </colorScale>
    </cfRule>
  </conditionalFormatting>
  <conditionalFormatting sqref="F13">
    <cfRule type="cellIs" dxfId="2476" priority="372" operator="greaterThanOrEqual">
      <formula>2</formula>
    </cfRule>
    <cfRule type="cellIs" dxfId="2475" priority="373" operator="equal">
      <formula>1</formula>
    </cfRule>
    <cfRule type="cellIs" dxfId="2474" priority="377" operator="equal">
      <formula>0</formula>
    </cfRule>
  </conditionalFormatting>
  <conditionalFormatting sqref="G7">
    <cfRule type="cellIs" dxfId="2473" priority="397" operator="greaterThan">
      <formula>20</formula>
    </cfRule>
    <cfRule type="cellIs" dxfId="2472" priority="398" operator="between">
      <formula>16</formula>
      <formula>20</formula>
    </cfRule>
    <cfRule type="cellIs" dxfId="2471" priority="399" operator="between">
      <formula>5</formula>
      <formula>15</formula>
    </cfRule>
    <cfRule type="cellIs" dxfId="2470" priority="402" operator="lessThan">
      <formula>5</formula>
    </cfRule>
  </conditionalFormatting>
  <conditionalFormatting sqref="AU7">
    <cfRule type="colorScale" priority="401">
      <colorScale>
        <cfvo type="num" val="0"/>
        <cfvo type="num" val="65"/>
        <cfvo type="num" val="100"/>
        <color rgb="FFFFCCCC"/>
        <color rgb="FFFFEB84"/>
        <color theme="9" tint="0.39997558519241921"/>
      </colorScale>
    </cfRule>
  </conditionalFormatting>
  <conditionalFormatting sqref="AV7:AX7">
    <cfRule type="colorScale" priority="400">
      <colorScale>
        <cfvo type="num" val="0"/>
        <cfvo type="num" val="8"/>
        <cfvo type="num" val="15"/>
        <color theme="9" tint="0.39997558519241921"/>
        <color rgb="FFFFEB84"/>
        <color rgb="FFFFCCCC"/>
      </colorScale>
    </cfRule>
  </conditionalFormatting>
  <conditionalFormatting sqref="BG7">
    <cfRule type="cellIs" dxfId="2469" priority="395" operator="greaterThanOrEqual">
      <formula>208</formula>
    </cfRule>
    <cfRule type="cellIs" dxfId="2468" priority="396" operator="lessThan">
      <formula>208</formula>
    </cfRule>
  </conditionalFormatting>
  <conditionalFormatting sqref="BB7">
    <cfRule type="cellIs" dxfId="2467" priority="392" operator="greaterThanOrEqual">
      <formula>9</formula>
    </cfRule>
    <cfRule type="cellIs" dxfId="2466" priority="393" operator="between">
      <formula>7</formula>
      <formula>9</formula>
    </cfRule>
    <cfRule type="cellIs" dxfId="2465" priority="394" operator="lessThan">
      <formula>7</formula>
    </cfRule>
  </conditionalFormatting>
  <conditionalFormatting sqref="BC7">
    <cfRule type="cellIs" dxfId="2464" priority="389" operator="greaterThanOrEqual">
      <formula>9</formula>
    </cfRule>
    <cfRule type="cellIs" dxfId="2463" priority="390" operator="between">
      <formula>7</formula>
      <formula>9</formula>
    </cfRule>
    <cfRule type="cellIs" dxfId="2462" priority="391" operator="lessThan">
      <formula>7</formula>
    </cfRule>
  </conditionalFormatting>
  <conditionalFormatting sqref="BD7">
    <cfRule type="cellIs" dxfId="2461" priority="386" operator="greaterThanOrEqual">
      <formula>9</formula>
    </cfRule>
    <cfRule type="cellIs" dxfId="2460" priority="387" operator="between">
      <formula>7</formula>
      <formula>9</formula>
    </cfRule>
    <cfRule type="cellIs" dxfId="2459" priority="388" operator="lessThan">
      <formula>7</formula>
    </cfRule>
  </conditionalFormatting>
  <conditionalFormatting sqref="BE7:BF7">
    <cfRule type="cellIs" dxfId="2458" priority="383" operator="greaterThanOrEqual">
      <formula>9</formula>
    </cfRule>
    <cfRule type="cellIs" dxfId="2457" priority="384" operator="between">
      <formula>7</formula>
      <formula>9</formula>
    </cfRule>
    <cfRule type="cellIs" dxfId="2456" priority="385" operator="lessThan">
      <formula>7</formula>
    </cfRule>
  </conditionalFormatting>
  <conditionalFormatting sqref="AF7">
    <cfRule type="cellIs" dxfId="2455" priority="381" operator="equal">
      <formula>0</formula>
    </cfRule>
    <cfRule type="colorScale" priority="382">
      <colorScale>
        <cfvo type="num" val="1"/>
        <cfvo type="num" val="3"/>
        <cfvo type="num" val="5"/>
        <color theme="9" tint="0.39997558519241921"/>
        <color rgb="FFFFEB84"/>
        <color rgb="FFFFCCCC"/>
      </colorScale>
    </cfRule>
  </conditionalFormatting>
  <conditionalFormatting sqref="F7">
    <cfRule type="cellIs" dxfId="2454" priority="378" operator="greaterThanOrEqual">
      <formula>2</formula>
    </cfRule>
    <cfRule type="cellIs" dxfId="2453" priority="379" operator="equal">
      <formula>1</formula>
    </cfRule>
    <cfRule type="cellIs" dxfId="2452" priority="380" operator="equal">
      <formula>0</formula>
    </cfRule>
  </conditionalFormatting>
  <conditionalFormatting sqref="F10">
    <cfRule type="cellIs" dxfId="2451" priority="347" operator="greaterThanOrEqual">
      <formula>2</formula>
    </cfRule>
    <cfRule type="cellIs" dxfId="2450" priority="348" operator="equal">
      <formula>1</formula>
    </cfRule>
    <cfRule type="cellIs" dxfId="2449" priority="352" operator="equal">
      <formula>0</formula>
    </cfRule>
  </conditionalFormatting>
  <conditionalFormatting sqref="G13">
    <cfRule type="cellIs" dxfId="2448" priority="369" operator="greaterThan">
      <formula>20</formula>
    </cfRule>
    <cfRule type="cellIs" dxfId="2447" priority="370" operator="between">
      <formula>16</formula>
      <formula>20</formula>
    </cfRule>
    <cfRule type="cellIs" dxfId="2446" priority="371" operator="between">
      <formula>5</formula>
      <formula>15</formula>
    </cfRule>
    <cfRule type="cellIs" dxfId="2445" priority="376" operator="lessThan">
      <formula>5</formula>
    </cfRule>
  </conditionalFormatting>
  <conditionalFormatting sqref="AU13">
    <cfRule type="colorScale" priority="375">
      <colorScale>
        <cfvo type="num" val="0"/>
        <cfvo type="num" val="65"/>
        <cfvo type="num" val="100"/>
        <color rgb="FFFFCCCC"/>
        <color rgb="FFFFEB84"/>
        <color theme="9" tint="0.39997558519241921"/>
      </colorScale>
    </cfRule>
  </conditionalFormatting>
  <conditionalFormatting sqref="AV13:AX13">
    <cfRule type="colorScale" priority="374">
      <colorScale>
        <cfvo type="num" val="0"/>
        <cfvo type="num" val="8"/>
        <cfvo type="num" val="15"/>
        <color theme="9" tint="0.39997558519241921"/>
        <color rgb="FFFFEB84"/>
        <color rgb="FFFFCCCC"/>
      </colorScale>
    </cfRule>
  </conditionalFormatting>
  <conditionalFormatting sqref="BG13">
    <cfRule type="cellIs" dxfId="2444" priority="367" operator="greaterThanOrEqual">
      <formula>208</formula>
    </cfRule>
    <cfRule type="cellIs" dxfId="2443" priority="368" operator="lessThan">
      <formula>208</formula>
    </cfRule>
  </conditionalFormatting>
  <conditionalFormatting sqref="BB13">
    <cfRule type="cellIs" dxfId="2442" priority="364" operator="greaterThanOrEqual">
      <formula>9</formula>
    </cfRule>
    <cfRule type="cellIs" dxfId="2441" priority="365" operator="between">
      <formula>7</formula>
      <formula>9</formula>
    </cfRule>
    <cfRule type="cellIs" dxfId="2440" priority="366" operator="lessThan">
      <formula>7</formula>
    </cfRule>
  </conditionalFormatting>
  <conditionalFormatting sqref="BC13">
    <cfRule type="cellIs" dxfId="2439" priority="361" operator="greaterThanOrEqual">
      <formula>9</formula>
    </cfRule>
    <cfRule type="cellIs" dxfId="2438" priority="362" operator="between">
      <formula>7</formula>
      <formula>9</formula>
    </cfRule>
    <cfRule type="cellIs" dxfId="2437" priority="363" operator="lessThan">
      <formula>7</formula>
    </cfRule>
  </conditionalFormatting>
  <conditionalFormatting sqref="BD13">
    <cfRule type="cellIs" dxfId="2436" priority="358" operator="greaterThanOrEqual">
      <formula>9</formula>
    </cfRule>
    <cfRule type="cellIs" dxfId="2435" priority="359" operator="between">
      <formula>7</formula>
      <formula>9</formula>
    </cfRule>
    <cfRule type="cellIs" dxfId="2434" priority="360" operator="lessThan">
      <formula>7</formula>
    </cfRule>
  </conditionalFormatting>
  <conditionalFormatting sqref="BE13:BF13">
    <cfRule type="cellIs" dxfId="2433" priority="355" operator="greaterThanOrEqual">
      <formula>9</formula>
    </cfRule>
    <cfRule type="cellIs" dxfId="2432" priority="356" operator="between">
      <formula>7</formula>
      <formula>9</formula>
    </cfRule>
    <cfRule type="cellIs" dxfId="2431" priority="357" operator="lessThan">
      <formula>7</formula>
    </cfRule>
  </conditionalFormatting>
  <conditionalFormatting sqref="AF13">
    <cfRule type="cellIs" dxfId="2430" priority="353" operator="equal">
      <formula>0</formula>
    </cfRule>
    <cfRule type="colorScale" priority="354">
      <colorScale>
        <cfvo type="num" val="1"/>
        <cfvo type="num" val="3"/>
        <cfvo type="num" val="5"/>
        <color theme="9" tint="0.39997558519241921"/>
        <color rgb="FFFFEB84"/>
        <color rgb="FFFFCCCC"/>
      </colorScale>
    </cfRule>
  </conditionalFormatting>
  <conditionalFormatting sqref="F11">
    <cfRule type="cellIs" dxfId="2429" priority="322" operator="greaterThanOrEqual">
      <formula>2</formula>
    </cfRule>
    <cfRule type="cellIs" dxfId="2428" priority="323" operator="equal">
      <formula>1</formula>
    </cfRule>
    <cfRule type="cellIs" dxfId="2427" priority="327" operator="equal">
      <formula>0</formula>
    </cfRule>
  </conditionalFormatting>
  <conditionalFormatting sqref="G10">
    <cfRule type="cellIs" dxfId="2426" priority="344" operator="greaterThan">
      <formula>20</formula>
    </cfRule>
    <cfRule type="cellIs" dxfId="2425" priority="345" operator="between">
      <formula>16</formula>
      <formula>20</formula>
    </cfRule>
    <cfRule type="cellIs" dxfId="2424" priority="346" operator="between">
      <formula>5</formula>
      <formula>15</formula>
    </cfRule>
    <cfRule type="cellIs" dxfId="2423" priority="351" operator="lessThan">
      <formula>5</formula>
    </cfRule>
  </conditionalFormatting>
  <conditionalFormatting sqref="AU10">
    <cfRule type="colorScale" priority="350">
      <colorScale>
        <cfvo type="num" val="0"/>
        <cfvo type="num" val="65"/>
        <cfvo type="num" val="100"/>
        <color rgb="FFFFCCCC"/>
        <color rgb="FFFFEB84"/>
        <color theme="9" tint="0.39997558519241921"/>
      </colorScale>
    </cfRule>
  </conditionalFormatting>
  <conditionalFormatting sqref="AV10:AX10">
    <cfRule type="colorScale" priority="349">
      <colorScale>
        <cfvo type="num" val="0"/>
        <cfvo type="num" val="8"/>
        <cfvo type="num" val="15"/>
        <color theme="9" tint="0.39997558519241921"/>
        <color rgb="FFFFEB84"/>
        <color rgb="FFFFCCCC"/>
      </colorScale>
    </cfRule>
  </conditionalFormatting>
  <conditionalFormatting sqref="BG10">
    <cfRule type="cellIs" dxfId="2422" priority="342" operator="greaterThanOrEqual">
      <formula>208</formula>
    </cfRule>
    <cfRule type="cellIs" dxfId="2421" priority="343" operator="lessThan">
      <formula>208</formula>
    </cfRule>
  </conditionalFormatting>
  <conditionalFormatting sqref="BB10">
    <cfRule type="cellIs" dxfId="2420" priority="339" operator="greaterThanOrEqual">
      <formula>9</formula>
    </cfRule>
    <cfRule type="cellIs" dxfId="2419" priority="340" operator="between">
      <formula>7</formula>
      <formula>9</formula>
    </cfRule>
    <cfRule type="cellIs" dxfId="2418" priority="341" operator="lessThan">
      <formula>7</formula>
    </cfRule>
  </conditionalFormatting>
  <conditionalFormatting sqref="BC10">
    <cfRule type="cellIs" dxfId="2417" priority="336" operator="greaterThanOrEqual">
      <formula>9</formula>
    </cfRule>
    <cfRule type="cellIs" dxfId="2416" priority="337" operator="between">
      <formula>7</formula>
      <formula>9</formula>
    </cfRule>
    <cfRule type="cellIs" dxfId="2415" priority="338" operator="lessThan">
      <formula>7</formula>
    </cfRule>
  </conditionalFormatting>
  <conditionalFormatting sqref="BD10">
    <cfRule type="cellIs" dxfId="2414" priority="333" operator="greaterThanOrEqual">
      <formula>9</formula>
    </cfRule>
    <cfRule type="cellIs" dxfId="2413" priority="334" operator="between">
      <formula>7</formula>
      <formula>9</formula>
    </cfRule>
    <cfRule type="cellIs" dxfId="2412" priority="335" operator="lessThan">
      <formula>7</formula>
    </cfRule>
  </conditionalFormatting>
  <conditionalFormatting sqref="BE10:BF10">
    <cfRule type="cellIs" dxfId="2411" priority="330" operator="greaterThanOrEqual">
      <formula>9</formula>
    </cfRule>
    <cfRule type="cellIs" dxfId="2410" priority="331" operator="between">
      <formula>7</formula>
      <formula>9</formula>
    </cfRule>
    <cfRule type="cellIs" dxfId="2409" priority="332" operator="lessThan">
      <formula>7</formula>
    </cfRule>
  </conditionalFormatting>
  <conditionalFormatting sqref="AF10">
    <cfRule type="cellIs" dxfId="2408" priority="328" operator="equal">
      <formula>0</formula>
    </cfRule>
    <cfRule type="colorScale" priority="329">
      <colorScale>
        <cfvo type="num" val="1"/>
        <cfvo type="num" val="3"/>
        <cfvo type="num" val="5"/>
        <color theme="9" tint="0.39997558519241921"/>
        <color rgb="FFFFEB84"/>
        <color rgb="FFFFCCCC"/>
      </colorScale>
    </cfRule>
  </conditionalFormatting>
  <conditionalFormatting sqref="G11">
    <cfRule type="cellIs" dxfId="2407" priority="319" operator="greaterThan">
      <formula>20</formula>
    </cfRule>
    <cfRule type="cellIs" dxfId="2406" priority="320" operator="between">
      <formula>16</formula>
      <formula>20</formula>
    </cfRule>
    <cfRule type="cellIs" dxfId="2405" priority="321" operator="between">
      <formula>5</formula>
      <formula>15</formula>
    </cfRule>
    <cfRule type="cellIs" dxfId="2404" priority="326" operator="lessThan">
      <formula>5</formula>
    </cfRule>
  </conditionalFormatting>
  <conditionalFormatting sqref="AU11">
    <cfRule type="colorScale" priority="325">
      <colorScale>
        <cfvo type="num" val="0"/>
        <cfvo type="num" val="65"/>
        <cfvo type="num" val="100"/>
        <color rgb="FFFFCCCC"/>
        <color rgb="FFFFEB84"/>
        <color theme="9" tint="0.39997558519241921"/>
      </colorScale>
    </cfRule>
  </conditionalFormatting>
  <conditionalFormatting sqref="AV11:AX11">
    <cfRule type="colorScale" priority="324">
      <colorScale>
        <cfvo type="num" val="0"/>
        <cfvo type="num" val="8"/>
        <cfvo type="num" val="15"/>
        <color theme="9" tint="0.39997558519241921"/>
        <color rgb="FFFFEB84"/>
        <color rgb="FFFFCCCC"/>
      </colorScale>
    </cfRule>
  </conditionalFormatting>
  <conditionalFormatting sqref="BG11">
    <cfRule type="cellIs" dxfId="2403" priority="317" operator="greaterThanOrEqual">
      <formula>208</formula>
    </cfRule>
    <cfRule type="cellIs" dxfId="2402" priority="318" operator="lessThan">
      <formula>208</formula>
    </cfRule>
  </conditionalFormatting>
  <conditionalFormatting sqref="BB11">
    <cfRule type="cellIs" dxfId="2401" priority="314" operator="greaterThanOrEqual">
      <formula>9</formula>
    </cfRule>
    <cfRule type="cellIs" dxfId="2400" priority="315" operator="between">
      <formula>7</formula>
      <formula>9</formula>
    </cfRule>
    <cfRule type="cellIs" dxfId="2399" priority="316" operator="lessThan">
      <formula>7</formula>
    </cfRule>
  </conditionalFormatting>
  <conditionalFormatting sqref="BC11">
    <cfRule type="cellIs" dxfId="2398" priority="311" operator="greaterThanOrEqual">
      <formula>9</formula>
    </cfRule>
    <cfRule type="cellIs" dxfId="2397" priority="312" operator="between">
      <formula>7</formula>
      <formula>9</formula>
    </cfRule>
    <cfRule type="cellIs" dxfId="2396" priority="313" operator="lessThan">
      <formula>7</formula>
    </cfRule>
  </conditionalFormatting>
  <conditionalFormatting sqref="BD11">
    <cfRule type="cellIs" dxfId="2395" priority="308" operator="greaterThanOrEqual">
      <formula>9</formula>
    </cfRule>
    <cfRule type="cellIs" dxfId="2394" priority="309" operator="between">
      <formula>7</formula>
      <formula>9</formula>
    </cfRule>
    <cfRule type="cellIs" dxfId="2393" priority="310" operator="lessThan">
      <formula>7</formula>
    </cfRule>
  </conditionalFormatting>
  <conditionalFormatting sqref="BE11:BF11">
    <cfRule type="cellIs" dxfId="2392" priority="305" operator="greaterThanOrEqual">
      <formula>9</formula>
    </cfRule>
    <cfRule type="cellIs" dxfId="2391" priority="306" operator="between">
      <formula>7</formula>
      <formula>9</formula>
    </cfRule>
    <cfRule type="cellIs" dxfId="2390" priority="307" operator="lessThan">
      <formula>7</formula>
    </cfRule>
  </conditionalFormatting>
  <conditionalFormatting sqref="AF11">
    <cfRule type="cellIs" dxfId="2389" priority="303" operator="equal">
      <formula>0</formula>
    </cfRule>
    <cfRule type="colorScale" priority="304">
      <colorScale>
        <cfvo type="num" val="1"/>
        <cfvo type="num" val="3"/>
        <cfvo type="num" val="5"/>
        <color theme="9" tint="0.39997558519241921"/>
        <color rgb="FFFFEB84"/>
        <color rgb="FFFFCCCC"/>
      </colorScale>
    </cfRule>
  </conditionalFormatting>
  <conditionalFormatting sqref="F12">
    <cfRule type="cellIs" dxfId="2388" priority="300" operator="greaterThanOrEqual">
      <formula>2</formula>
    </cfRule>
    <cfRule type="cellIs" dxfId="2387" priority="302" operator="equal">
      <formula>0</formula>
    </cfRule>
  </conditionalFormatting>
  <conditionalFormatting sqref="G12">
    <cfRule type="cellIs" dxfId="2386" priority="297" operator="greaterThan">
      <formula>20</formula>
    </cfRule>
    <cfRule type="cellIs" dxfId="2385" priority="301" operator="lessThan">
      <formula>5</formula>
    </cfRule>
  </conditionalFormatting>
  <conditionalFormatting sqref="AU12">
    <cfRule type="colorScale" priority="299">
      <colorScale>
        <cfvo type="num" val="0"/>
        <cfvo type="num" val="65"/>
        <cfvo type="num" val="100"/>
        <color rgb="FFFFCCCC"/>
        <color rgb="FFFFEB84"/>
        <color theme="9" tint="0.39997558519241921"/>
      </colorScale>
    </cfRule>
  </conditionalFormatting>
  <conditionalFormatting sqref="AV12:AX12">
    <cfRule type="colorScale" priority="298">
      <colorScale>
        <cfvo type="num" val="0"/>
        <cfvo type="num" val="8"/>
        <cfvo type="num" val="15"/>
        <color theme="9" tint="0.39997558519241921"/>
        <color rgb="FFFFEB84"/>
        <color rgb="FFFFCCCC"/>
      </colorScale>
    </cfRule>
  </conditionalFormatting>
  <conditionalFormatting sqref="BG12">
    <cfRule type="cellIs" dxfId="2384" priority="295" operator="greaterThanOrEqual">
      <formula>208</formula>
    </cfRule>
    <cfRule type="cellIs" dxfId="2383" priority="296" operator="lessThan">
      <formula>208</formula>
    </cfRule>
  </conditionalFormatting>
  <conditionalFormatting sqref="BB12">
    <cfRule type="cellIs" dxfId="2382" priority="292" operator="greaterThanOrEqual">
      <formula>9</formula>
    </cfRule>
    <cfRule type="cellIs" dxfId="2381" priority="293" operator="between">
      <formula>7</formula>
      <formula>9</formula>
    </cfRule>
    <cfRule type="cellIs" dxfId="2380" priority="294" operator="lessThan">
      <formula>7</formula>
    </cfRule>
  </conditionalFormatting>
  <conditionalFormatting sqref="BC12">
    <cfRule type="cellIs" dxfId="2379" priority="289" operator="greaterThanOrEqual">
      <formula>9</formula>
    </cfRule>
    <cfRule type="cellIs" dxfId="2378" priority="290" operator="between">
      <formula>7</formula>
      <formula>9</formula>
    </cfRule>
    <cfRule type="cellIs" dxfId="2377" priority="291" operator="lessThan">
      <formula>7</formula>
    </cfRule>
  </conditionalFormatting>
  <conditionalFormatting sqref="BD12">
    <cfRule type="cellIs" dxfId="2376" priority="286" operator="greaterThanOrEqual">
      <formula>9</formula>
    </cfRule>
    <cfRule type="cellIs" dxfId="2375" priority="287" operator="between">
      <formula>7</formula>
      <formula>9</formula>
    </cfRule>
    <cfRule type="cellIs" dxfId="2374" priority="288" operator="lessThan">
      <formula>7</formula>
    </cfRule>
  </conditionalFormatting>
  <conditionalFormatting sqref="BE12:BF12">
    <cfRule type="cellIs" dxfId="2373" priority="283" operator="greaterThanOrEqual">
      <formula>9</formula>
    </cfRule>
    <cfRule type="cellIs" dxfId="2372" priority="284" operator="between">
      <formula>7</formula>
      <formula>9</formula>
    </cfRule>
    <cfRule type="cellIs" dxfId="2371" priority="285" operator="lessThan">
      <formula>7</formula>
    </cfRule>
  </conditionalFormatting>
  <conditionalFormatting sqref="AF12">
    <cfRule type="cellIs" dxfId="2370" priority="281" operator="equal">
      <formula>0</formula>
    </cfRule>
    <cfRule type="colorScale" priority="282">
      <colorScale>
        <cfvo type="num" val="1"/>
        <cfvo type="num" val="3"/>
        <cfvo type="num" val="5"/>
        <color theme="9" tint="0.39997558519241921"/>
        <color rgb="FFFFEB84"/>
        <color rgb="FFFFCCCC"/>
      </colorScale>
    </cfRule>
  </conditionalFormatting>
  <conditionalFormatting sqref="F25">
    <cfRule type="cellIs" dxfId="2369" priority="275" operator="greaterThanOrEqual">
      <formula>2</formula>
    </cfRule>
    <cfRule type="cellIs" dxfId="2368" priority="276" operator="equal">
      <formula>1</formula>
    </cfRule>
    <cfRule type="cellIs" dxfId="2367" priority="280" operator="equal">
      <formula>0</formula>
    </cfRule>
  </conditionalFormatting>
  <conditionalFormatting sqref="G25">
    <cfRule type="cellIs" dxfId="2366" priority="272" operator="greaterThan">
      <formula>20</formula>
    </cfRule>
    <cfRule type="cellIs" dxfId="2365" priority="273" operator="between">
      <formula>16</formula>
      <formula>20</formula>
    </cfRule>
    <cfRule type="cellIs" dxfId="2364" priority="274" operator="between">
      <formula>5</formula>
      <formula>15</formula>
    </cfRule>
    <cfRule type="cellIs" dxfId="2363" priority="279" operator="lessThan">
      <formula>5</formula>
    </cfRule>
  </conditionalFormatting>
  <conditionalFormatting sqref="AU25">
    <cfRule type="colorScale" priority="278">
      <colorScale>
        <cfvo type="num" val="0"/>
        <cfvo type="num" val="65"/>
        <cfvo type="num" val="100"/>
        <color rgb="FFFFCCCC"/>
        <color rgb="FFFFEB84"/>
        <color theme="9" tint="0.39997558519241921"/>
      </colorScale>
    </cfRule>
  </conditionalFormatting>
  <conditionalFormatting sqref="AV25:AX25">
    <cfRule type="colorScale" priority="277">
      <colorScale>
        <cfvo type="num" val="0"/>
        <cfvo type="num" val="8"/>
        <cfvo type="num" val="15"/>
        <color theme="9" tint="0.39997558519241921"/>
        <color rgb="FFFFEB84"/>
        <color rgb="FFFFCCCC"/>
      </colorScale>
    </cfRule>
  </conditionalFormatting>
  <conditionalFormatting sqref="BG25">
    <cfRule type="cellIs" dxfId="2362" priority="270" operator="greaterThanOrEqual">
      <formula>208</formula>
    </cfRule>
    <cfRule type="cellIs" dxfId="2361" priority="271" operator="lessThan">
      <formula>208</formula>
    </cfRule>
  </conditionalFormatting>
  <conditionalFormatting sqref="BB25">
    <cfRule type="cellIs" dxfId="2360" priority="267" operator="greaterThanOrEqual">
      <formula>9</formula>
    </cfRule>
    <cfRule type="cellIs" dxfId="2359" priority="268" operator="between">
      <formula>7</formula>
      <formula>9</formula>
    </cfRule>
    <cfRule type="cellIs" dxfId="2358" priority="269" operator="lessThan">
      <formula>7</formula>
    </cfRule>
  </conditionalFormatting>
  <conditionalFormatting sqref="BC25">
    <cfRule type="cellIs" dxfId="2357" priority="264" operator="greaterThanOrEqual">
      <formula>9</formula>
    </cfRule>
    <cfRule type="cellIs" dxfId="2356" priority="265" operator="between">
      <formula>7</formula>
      <formula>9</formula>
    </cfRule>
    <cfRule type="cellIs" dxfId="2355" priority="266" operator="lessThan">
      <formula>7</formula>
    </cfRule>
  </conditionalFormatting>
  <conditionalFormatting sqref="BD25">
    <cfRule type="cellIs" dxfId="2354" priority="261" operator="greaterThanOrEqual">
      <formula>9</formula>
    </cfRule>
    <cfRule type="cellIs" dxfId="2353" priority="262" operator="between">
      <formula>7</formula>
      <formula>9</formula>
    </cfRule>
    <cfRule type="cellIs" dxfId="2352" priority="263" operator="lessThan">
      <formula>7</formula>
    </cfRule>
  </conditionalFormatting>
  <conditionalFormatting sqref="BE25:BF25">
    <cfRule type="cellIs" dxfId="2351" priority="258" operator="greaterThanOrEqual">
      <formula>9</formula>
    </cfRule>
    <cfRule type="cellIs" dxfId="2350" priority="259" operator="between">
      <formula>7</formula>
      <formula>9</formula>
    </cfRule>
    <cfRule type="cellIs" dxfId="2349" priority="260" operator="lessThan">
      <formula>7</formula>
    </cfRule>
  </conditionalFormatting>
  <conditionalFormatting sqref="AF25">
    <cfRule type="cellIs" dxfId="2348" priority="256" operator="equal">
      <formula>0</formula>
    </cfRule>
    <cfRule type="colorScale" priority="257">
      <colorScale>
        <cfvo type="num" val="1"/>
        <cfvo type="num" val="3"/>
        <cfvo type="num" val="5"/>
        <color theme="9" tint="0.39997558519241921"/>
        <color rgb="FFFFEB84"/>
        <color rgb="FFFFCCCC"/>
      </colorScale>
    </cfRule>
  </conditionalFormatting>
  <conditionalFormatting sqref="F22">
    <cfRule type="cellIs" dxfId="2347" priority="250" operator="greaterThanOrEqual">
      <formula>2</formula>
    </cfRule>
    <cfRule type="cellIs" dxfId="2346" priority="251" operator="equal">
      <formula>1</formula>
    </cfRule>
    <cfRule type="cellIs" dxfId="2345" priority="255" operator="equal">
      <formula>0</formula>
    </cfRule>
  </conditionalFormatting>
  <conditionalFormatting sqref="G22">
    <cfRule type="cellIs" dxfId="2344" priority="247" operator="greaterThan">
      <formula>20</formula>
    </cfRule>
    <cfRule type="cellIs" dxfId="2343" priority="248" operator="between">
      <formula>16</formula>
      <formula>20</formula>
    </cfRule>
    <cfRule type="cellIs" dxfId="2342" priority="249" operator="between">
      <formula>5</formula>
      <formula>15</formula>
    </cfRule>
    <cfRule type="cellIs" dxfId="2341" priority="254" operator="lessThan">
      <formula>5</formula>
    </cfRule>
  </conditionalFormatting>
  <conditionalFormatting sqref="AU22">
    <cfRule type="colorScale" priority="253">
      <colorScale>
        <cfvo type="num" val="0"/>
        <cfvo type="num" val="65"/>
        <cfvo type="num" val="100"/>
        <color rgb="FFFFCCCC"/>
        <color rgb="FFFFEB84"/>
        <color theme="9" tint="0.39997558519241921"/>
      </colorScale>
    </cfRule>
  </conditionalFormatting>
  <conditionalFormatting sqref="AV22:AX22">
    <cfRule type="colorScale" priority="252">
      <colorScale>
        <cfvo type="num" val="0"/>
        <cfvo type="num" val="8"/>
        <cfvo type="num" val="15"/>
        <color theme="9" tint="0.39997558519241921"/>
        <color rgb="FFFFEB84"/>
        <color rgb="FFFFCCCC"/>
      </colorScale>
    </cfRule>
  </conditionalFormatting>
  <conditionalFormatting sqref="BG22">
    <cfRule type="cellIs" dxfId="2340" priority="245" operator="greaterThanOrEqual">
      <formula>208</formula>
    </cfRule>
    <cfRule type="cellIs" dxfId="2339" priority="246" operator="lessThan">
      <formula>208</formula>
    </cfRule>
  </conditionalFormatting>
  <conditionalFormatting sqref="BB22">
    <cfRule type="cellIs" dxfId="2338" priority="242" operator="greaterThanOrEqual">
      <formula>9</formula>
    </cfRule>
    <cfRule type="cellIs" dxfId="2337" priority="243" operator="between">
      <formula>7</formula>
      <formula>9</formula>
    </cfRule>
    <cfRule type="cellIs" dxfId="2336" priority="244" operator="lessThan">
      <formula>7</formula>
    </cfRule>
  </conditionalFormatting>
  <conditionalFormatting sqref="BC22">
    <cfRule type="cellIs" dxfId="2335" priority="239" operator="greaterThanOrEqual">
      <formula>9</formula>
    </cfRule>
    <cfRule type="cellIs" dxfId="2334" priority="240" operator="between">
      <formula>7</formula>
      <formula>9</formula>
    </cfRule>
    <cfRule type="cellIs" dxfId="2333" priority="241" operator="lessThan">
      <formula>7</formula>
    </cfRule>
  </conditionalFormatting>
  <conditionalFormatting sqref="BD22">
    <cfRule type="cellIs" dxfId="2332" priority="236" operator="greaterThanOrEqual">
      <formula>9</formula>
    </cfRule>
    <cfRule type="cellIs" dxfId="2331" priority="237" operator="between">
      <formula>7</formula>
      <formula>9</formula>
    </cfRule>
    <cfRule type="cellIs" dxfId="2330" priority="238" operator="lessThan">
      <formula>7</formula>
    </cfRule>
  </conditionalFormatting>
  <conditionalFormatting sqref="BE22:BF22">
    <cfRule type="cellIs" dxfId="2329" priority="233" operator="greaterThanOrEqual">
      <formula>9</formula>
    </cfRule>
    <cfRule type="cellIs" dxfId="2328" priority="234" operator="between">
      <formula>7</formula>
      <formula>9</formula>
    </cfRule>
    <cfRule type="cellIs" dxfId="2327" priority="235" operator="lessThan">
      <formula>7</formula>
    </cfRule>
  </conditionalFormatting>
  <conditionalFormatting sqref="AF22">
    <cfRule type="cellIs" dxfId="2326" priority="231" operator="equal">
      <formula>0</formula>
    </cfRule>
    <cfRule type="colorScale" priority="232">
      <colorScale>
        <cfvo type="num" val="1"/>
        <cfvo type="num" val="3"/>
        <cfvo type="num" val="5"/>
        <color theme="9" tint="0.39997558519241921"/>
        <color rgb="FFFFEB84"/>
        <color rgb="FFFFCCCC"/>
      </colorScale>
    </cfRule>
  </conditionalFormatting>
  <conditionalFormatting sqref="F21">
    <cfRule type="cellIs" dxfId="2325" priority="225" operator="greaterThanOrEqual">
      <formula>2</formula>
    </cfRule>
    <cfRule type="cellIs" dxfId="2324" priority="226" operator="equal">
      <formula>1</formula>
    </cfRule>
    <cfRule type="cellIs" dxfId="2323" priority="230" operator="equal">
      <formula>0</formula>
    </cfRule>
  </conditionalFormatting>
  <conditionalFormatting sqref="G21">
    <cfRule type="cellIs" dxfId="2322" priority="222" operator="greaterThan">
      <formula>20</formula>
    </cfRule>
    <cfRule type="cellIs" dxfId="2321" priority="223" operator="between">
      <formula>16</formula>
      <formula>20</formula>
    </cfRule>
    <cfRule type="cellIs" dxfId="2320" priority="224" operator="between">
      <formula>5</formula>
      <formula>15</formula>
    </cfRule>
    <cfRule type="cellIs" dxfId="2319" priority="229" operator="lessThan">
      <formula>5</formula>
    </cfRule>
  </conditionalFormatting>
  <conditionalFormatting sqref="AU21">
    <cfRule type="colorScale" priority="228">
      <colorScale>
        <cfvo type="num" val="0"/>
        <cfvo type="num" val="65"/>
        <cfvo type="num" val="100"/>
        <color rgb="FFFFCCCC"/>
        <color rgb="FFFFEB84"/>
        <color theme="9" tint="0.39997558519241921"/>
      </colorScale>
    </cfRule>
  </conditionalFormatting>
  <conditionalFormatting sqref="AV21:AX21">
    <cfRule type="colorScale" priority="227">
      <colorScale>
        <cfvo type="num" val="0"/>
        <cfvo type="num" val="8"/>
        <cfvo type="num" val="15"/>
        <color theme="9" tint="0.39997558519241921"/>
        <color rgb="FFFFEB84"/>
        <color rgb="FFFFCCCC"/>
      </colorScale>
    </cfRule>
  </conditionalFormatting>
  <conditionalFormatting sqref="BG21">
    <cfRule type="cellIs" dxfId="2318" priority="220" operator="greaterThanOrEqual">
      <formula>208</formula>
    </cfRule>
    <cfRule type="cellIs" dxfId="2317" priority="221" operator="lessThan">
      <formula>208</formula>
    </cfRule>
  </conditionalFormatting>
  <conditionalFormatting sqref="BB21">
    <cfRule type="cellIs" dxfId="2316" priority="217" operator="greaterThanOrEqual">
      <formula>9</formula>
    </cfRule>
    <cfRule type="cellIs" dxfId="2315" priority="218" operator="between">
      <formula>7</formula>
      <formula>9</formula>
    </cfRule>
    <cfRule type="cellIs" dxfId="2314" priority="219" operator="lessThan">
      <formula>7</formula>
    </cfRule>
  </conditionalFormatting>
  <conditionalFormatting sqref="BC21">
    <cfRule type="cellIs" dxfId="2313" priority="214" operator="greaterThanOrEqual">
      <formula>9</formula>
    </cfRule>
    <cfRule type="cellIs" dxfId="2312" priority="215" operator="between">
      <formula>7</formula>
      <formula>9</formula>
    </cfRule>
    <cfRule type="cellIs" dxfId="2311" priority="216" operator="lessThan">
      <formula>7</formula>
    </cfRule>
  </conditionalFormatting>
  <conditionalFormatting sqref="BD21">
    <cfRule type="cellIs" dxfId="2310" priority="211" operator="greaterThanOrEqual">
      <formula>9</formula>
    </cfRule>
    <cfRule type="cellIs" dxfId="2309" priority="212" operator="between">
      <formula>7</formula>
      <formula>9</formula>
    </cfRule>
    <cfRule type="cellIs" dxfId="2308" priority="213" operator="lessThan">
      <formula>7</formula>
    </cfRule>
  </conditionalFormatting>
  <conditionalFormatting sqref="BE21:BF21">
    <cfRule type="cellIs" dxfId="2307" priority="208" operator="greaterThanOrEqual">
      <formula>9</formula>
    </cfRule>
    <cfRule type="cellIs" dxfId="2306" priority="209" operator="between">
      <formula>7</formula>
      <formula>9</formula>
    </cfRule>
    <cfRule type="cellIs" dxfId="2305" priority="210" operator="lessThan">
      <formula>7</formula>
    </cfRule>
  </conditionalFormatting>
  <conditionalFormatting sqref="AF21">
    <cfRule type="cellIs" dxfId="2304" priority="206" operator="equal">
      <formula>0</formula>
    </cfRule>
    <cfRule type="colorScale" priority="207">
      <colorScale>
        <cfvo type="num" val="1"/>
        <cfvo type="num" val="3"/>
        <cfvo type="num" val="5"/>
        <color theme="9" tint="0.39997558519241921"/>
        <color rgb="FFFFEB84"/>
        <color rgb="FFFFCCCC"/>
      </colorScale>
    </cfRule>
  </conditionalFormatting>
  <conditionalFormatting sqref="F24">
    <cfRule type="cellIs" dxfId="2303" priority="200" operator="greaterThanOrEqual">
      <formula>2</formula>
    </cfRule>
    <cfRule type="cellIs" dxfId="2302" priority="201" operator="equal">
      <formula>1</formula>
    </cfRule>
    <cfRule type="cellIs" dxfId="2301" priority="205" operator="equal">
      <formula>0</formula>
    </cfRule>
  </conditionalFormatting>
  <conditionalFormatting sqref="G24">
    <cfRule type="cellIs" dxfId="2300" priority="197" operator="greaterThan">
      <formula>20</formula>
    </cfRule>
    <cfRule type="cellIs" dxfId="2299" priority="198" operator="between">
      <formula>16</formula>
      <formula>20</formula>
    </cfRule>
    <cfRule type="cellIs" dxfId="2298" priority="199" operator="between">
      <formula>5</formula>
      <formula>15</formula>
    </cfRule>
    <cfRule type="cellIs" dxfId="2297" priority="204" operator="lessThan">
      <formula>5</formula>
    </cfRule>
  </conditionalFormatting>
  <conditionalFormatting sqref="AU24">
    <cfRule type="colorScale" priority="203">
      <colorScale>
        <cfvo type="num" val="0"/>
        <cfvo type="num" val="65"/>
        <cfvo type="num" val="100"/>
        <color rgb="FFFFCCCC"/>
        <color rgb="FFFFEB84"/>
        <color theme="9" tint="0.39997558519241921"/>
      </colorScale>
    </cfRule>
  </conditionalFormatting>
  <conditionalFormatting sqref="AV24:AX24">
    <cfRule type="colorScale" priority="202">
      <colorScale>
        <cfvo type="num" val="0"/>
        <cfvo type="num" val="8"/>
        <cfvo type="num" val="15"/>
        <color theme="9" tint="0.39997558519241921"/>
        <color rgb="FFFFEB84"/>
        <color rgb="FFFFCCCC"/>
      </colorScale>
    </cfRule>
  </conditionalFormatting>
  <conditionalFormatting sqref="BG24">
    <cfRule type="cellIs" dxfId="2296" priority="195" operator="greaterThanOrEqual">
      <formula>208</formula>
    </cfRule>
    <cfRule type="cellIs" dxfId="2295" priority="196" operator="lessThan">
      <formula>208</formula>
    </cfRule>
  </conditionalFormatting>
  <conditionalFormatting sqref="BB24">
    <cfRule type="cellIs" dxfId="2294" priority="192" operator="greaterThanOrEqual">
      <formula>9</formula>
    </cfRule>
    <cfRule type="cellIs" dxfId="2293" priority="193" operator="between">
      <formula>7</formula>
      <formula>9</formula>
    </cfRule>
    <cfRule type="cellIs" dxfId="2292" priority="194" operator="lessThan">
      <formula>7</formula>
    </cfRule>
  </conditionalFormatting>
  <conditionalFormatting sqref="BC24">
    <cfRule type="cellIs" dxfId="2291" priority="189" operator="greaterThanOrEqual">
      <formula>9</formula>
    </cfRule>
    <cfRule type="cellIs" dxfId="2290" priority="190" operator="between">
      <formula>7</formula>
      <formula>9</formula>
    </cfRule>
    <cfRule type="cellIs" dxfId="2289" priority="191" operator="lessThan">
      <formula>7</formula>
    </cfRule>
  </conditionalFormatting>
  <conditionalFormatting sqref="BD24">
    <cfRule type="cellIs" dxfId="2288" priority="186" operator="greaterThanOrEqual">
      <formula>9</formula>
    </cfRule>
    <cfRule type="cellIs" dxfId="2287" priority="187" operator="between">
      <formula>7</formula>
      <formula>9</formula>
    </cfRule>
    <cfRule type="cellIs" dxfId="2286" priority="188" operator="lessThan">
      <formula>7</formula>
    </cfRule>
  </conditionalFormatting>
  <conditionalFormatting sqref="BE24:BF24">
    <cfRule type="cellIs" dxfId="2285" priority="183" operator="greaterThanOrEqual">
      <formula>9</formula>
    </cfRule>
    <cfRule type="cellIs" dxfId="2284" priority="184" operator="between">
      <formula>7</formula>
      <formula>9</formula>
    </cfRule>
    <cfRule type="cellIs" dxfId="2283" priority="185" operator="lessThan">
      <formula>7</formula>
    </cfRule>
  </conditionalFormatting>
  <conditionalFormatting sqref="AF24">
    <cfRule type="cellIs" dxfId="2282" priority="181" operator="equal">
      <formula>0</formula>
    </cfRule>
    <cfRule type="colorScale" priority="182">
      <colorScale>
        <cfvo type="num" val="1"/>
        <cfvo type="num" val="3"/>
        <cfvo type="num" val="5"/>
        <color theme="9" tint="0.39997558519241921"/>
        <color rgb="FFFFEB84"/>
        <color rgb="FFFFCCCC"/>
      </colorScale>
    </cfRule>
  </conditionalFormatting>
  <conditionalFormatting sqref="F23">
    <cfRule type="cellIs" dxfId="2281" priority="175" operator="greaterThanOrEqual">
      <formula>2</formula>
    </cfRule>
    <cfRule type="cellIs" dxfId="2280" priority="176" operator="equal">
      <formula>1</formula>
    </cfRule>
    <cfRule type="cellIs" dxfId="2279" priority="180" operator="equal">
      <formula>0</formula>
    </cfRule>
  </conditionalFormatting>
  <conditionalFormatting sqref="G23">
    <cfRule type="cellIs" dxfId="2278" priority="172" operator="greaterThan">
      <formula>20</formula>
    </cfRule>
    <cfRule type="cellIs" dxfId="2277" priority="173" operator="between">
      <formula>16</formula>
      <formula>20</formula>
    </cfRule>
    <cfRule type="cellIs" dxfId="2276" priority="174" operator="between">
      <formula>5</formula>
      <formula>15</formula>
    </cfRule>
    <cfRule type="cellIs" dxfId="2275" priority="179" operator="lessThan">
      <formula>5</formula>
    </cfRule>
  </conditionalFormatting>
  <conditionalFormatting sqref="AU23">
    <cfRule type="colorScale" priority="178">
      <colorScale>
        <cfvo type="num" val="0"/>
        <cfvo type="num" val="65"/>
        <cfvo type="num" val="100"/>
        <color rgb="FFFFCCCC"/>
        <color rgb="FFFFEB84"/>
        <color theme="9" tint="0.39997558519241921"/>
      </colorScale>
    </cfRule>
  </conditionalFormatting>
  <conditionalFormatting sqref="AV23:AX23">
    <cfRule type="colorScale" priority="177">
      <colorScale>
        <cfvo type="num" val="0"/>
        <cfvo type="num" val="8"/>
        <cfvo type="num" val="15"/>
        <color theme="9" tint="0.39997558519241921"/>
        <color rgb="FFFFEB84"/>
        <color rgb="FFFFCCCC"/>
      </colorScale>
    </cfRule>
  </conditionalFormatting>
  <conditionalFormatting sqref="BG23">
    <cfRule type="cellIs" dxfId="2274" priority="170" operator="greaterThanOrEqual">
      <formula>208</formula>
    </cfRule>
    <cfRule type="cellIs" dxfId="2273" priority="171" operator="lessThan">
      <formula>208</formula>
    </cfRule>
  </conditionalFormatting>
  <conditionalFormatting sqref="BB23">
    <cfRule type="cellIs" dxfId="2272" priority="167" operator="greaterThanOrEqual">
      <formula>9</formula>
    </cfRule>
    <cfRule type="cellIs" dxfId="2271" priority="168" operator="between">
      <formula>7</formula>
      <formula>9</formula>
    </cfRule>
    <cfRule type="cellIs" dxfId="2270" priority="169" operator="lessThan">
      <formula>7</formula>
    </cfRule>
  </conditionalFormatting>
  <conditionalFormatting sqref="BC23">
    <cfRule type="cellIs" dxfId="2269" priority="164" operator="greaterThanOrEqual">
      <formula>9</formula>
    </cfRule>
    <cfRule type="cellIs" dxfId="2268" priority="165" operator="between">
      <formula>7</formula>
      <formula>9</formula>
    </cfRule>
    <cfRule type="cellIs" dxfId="2267" priority="166" operator="lessThan">
      <formula>7</formula>
    </cfRule>
  </conditionalFormatting>
  <conditionalFormatting sqref="BD23">
    <cfRule type="cellIs" dxfId="2266" priority="161" operator="greaterThanOrEqual">
      <formula>9</formula>
    </cfRule>
    <cfRule type="cellIs" dxfId="2265" priority="162" operator="between">
      <formula>7</formula>
      <formula>9</formula>
    </cfRule>
    <cfRule type="cellIs" dxfId="2264" priority="163" operator="lessThan">
      <formula>7</formula>
    </cfRule>
  </conditionalFormatting>
  <conditionalFormatting sqref="BE23:BF23">
    <cfRule type="cellIs" dxfId="2263" priority="158" operator="greaterThanOrEqual">
      <formula>9</formula>
    </cfRule>
    <cfRule type="cellIs" dxfId="2262" priority="159" operator="between">
      <formula>7</formula>
      <formula>9</formula>
    </cfRule>
    <cfRule type="cellIs" dxfId="2261" priority="160" operator="lessThan">
      <formula>7</formula>
    </cfRule>
  </conditionalFormatting>
  <conditionalFormatting sqref="AF23">
    <cfRule type="cellIs" dxfId="2260" priority="156" operator="equal">
      <formula>0</formula>
    </cfRule>
    <cfRule type="colorScale" priority="157">
      <colorScale>
        <cfvo type="num" val="1"/>
        <cfvo type="num" val="3"/>
        <cfvo type="num" val="5"/>
        <color theme="9" tint="0.39997558519241921"/>
        <color rgb="FFFFEB84"/>
        <color rgb="FFFFCCCC"/>
      </colorScale>
    </cfRule>
  </conditionalFormatting>
  <conditionalFormatting sqref="F27">
    <cfRule type="cellIs" dxfId="2259" priority="150" operator="greaterThanOrEqual">
      <formula>2</formula>
    </cfRule>
    <cfRule type="cellIs" dxfId="2258" priority="151" operator="equal">
      <formula>1</formula>
    </cfRule>
    <cfRule type="cellIs" dxfId="2257" priority="155" operator="equal">
      <formula>0</formula>
    </cfRule>
  </conditionalFormatting>
  <conditionalFormatting sqref="G27">
    <cfRule type="cellIs" dxfId="2256" priority="147" operator="greaterThan">
      <formula>20</formula>
    </cfRule>
    <cfRule type="cellIs" dxfId="2255" priority="148" operator="between">
      <formula>16</formula>
      <formula>20</formula>
    </cfRule>
    <cfRule type="cellIs" dxfId="2254" priority="149" operator="between">
      <formula>5</formula>
      <formula>15</formula>
    </cfRule>
    <cfRule type="cellIs" dxfId="2253" priority="154" operator="lessThan">
      <formula>5</formula>
    </cfRule>
  </conditionalFormatting>
  <conditionalFormatting sqref="AU27">
    <cfRule type="colorScale" priority="153">
      <colorScale>
        <cfvo type="num" val="0"/>
        <cfvo type="num" val="65"/>
        <cfvo type="num" val="100"/>
        <color rgb="FFFFCCCC"/>
        <color rgb="FFFFEB84"/>
        <color theme="9" tint="0.39997558519241921"/>
      </colorScale>
    </cfRule>
  </conditionalFormatting>
  <conditionalFormatting sqref="AV27:AX27">
    <cfRule type="colorScale" priority="152">
      <colorScale>
        <cfvo type="num" val="0"/>
        <cfvo type="num" val="8"/>
        <cfvo type="num" val="15"/>
        <color theme="9" tint="0.39997558519241921"/>
        <color rgb="FFFFEB84"/>
        <color rgb="FFFFCCCC"/>
      </colorScale>
    </cfRule>
  </conditionalFormatting>
  <conditionalFormatting sqref="BG27">
    <cfRule type="cellIs" dxfId="2252" priority="145" operator="greaterThanOrEqual">
      <formula>208</formula>
    </cfRule>
    <cfRule type="cellIs" dxfId="2251" priority="146" operator="lessThan">
      <formula>208</formula>
    </cfRule>
  </conditionalFormatting>
  <conditionalFormatting sqref="BB27">
    <cfRule type="cellIs" dxfId="2250" priority="142" operator="greaterThanOrEqual">
      <formula>9</formula>
    </cfRule>
    <cfRule type="cellIs" dxfId="2249" priority="143" operator="between">
      <formula>7</formula>
      <formula>9</formula>
    </cfRule>
    <cfRule type="cellIs" dxfId="2248" priority="144" operator="lessThan">
      <formula>7</formula>
    </cfRule>
  </conditionalFormatting>
  <conditionalFormatting sqref="BC27">
    <cfRule type="cellIs" dxfId="2247" priority="139" operator="greaterThanOrEqual">
      <formula>9</formula>
    </cfRule>
    <cfRule type="cellIs" dxfId="2246" priority="140" operator="between">
      <formula>7</formula>
      <formula>9</formula>
    </cfRule>
    <cfRule type="cellIs" dxfId="2245" priority="141" operator="lessThan">
      <formula>7</formula>
    </cfRule>
  </conditionalFormatting>
  <conditionalFormatting sqref="BD27">
    <cfRule type="cellIs" dxfId="2244" priority="136" operator="greaterThanOrEqual">
      <formula>9</formula>
    </cfRule>
    <cfRule type="cellIs" dxfId="2243" priority="137" operator="between">
      <formula>7</formula>
      <formula>9</formula>
    </cfRule>
    <cfRule type="cellIs" dxfId="2242" priority="138" operator="lessThan">
      <formula>7</formula>
    </cfRule>
  </conditionalFormatting>
  <conditionalFormatting sqref="BE27:BF27">
    <cfRule type="cellIs" dxfId="2241" priority="133" operator="greaterThanOrEqual">
      <formula>9</formula>
    </cfRule>
    <cfRule type="cellIs" dxfId="2240" priority="134" operator="between">
      <formula>7</formula>
      <formula>9</formula>
    </cfRule>
    <cfRule type="cellIs" dxfId="2239" priority="135" operator="lessThan">
      <formula>7</formula>
    </cfRule>
  </conditionalFormatting>
  <conditionalFormatting sqref="AF27">
    <cfRule type="cellIs" dxfId="2238" priority="131" operator="equal">
      <formula>0</formula>
    </cfRule>
    <cfRule type="colorScale" priority="132">
      <colorScale>
        <cfvo type="num" val="1"/>
        <cfvo type="num" val="3"/>
        <cfvo type="num" val="5"/>
        <color theme="9" tint="0.39997558519241921"/>
        <color rgb="FFFFEB84"/>
        <color rgb="FFFFCCCC"/>
      </colorScale>
    </cfRule>
  </conditionalFormatting>
  <conditionalFormatting sqref="F26">
    <cfRule type="cellIs" dxfId="2237" priority="125" operator="greaterThanOrEqual">
      <formula>2</formula>
    </cfRule>
    <cfRule type="cellIs" dxfId="2236" priority="126" operator="equal">
      <formula>1</formula>
    </cfRule>
    <cfRule type="cellIs" dxfId="2235" priority="130" operator="equal">
      <formula>0</formula>
    </cfRule>
  </conditionalFormatting>
  <conditionalFormatting sqref="G26">
    <cfRule type="cellIs" dxfId="2234" priority="122" operator="greaterThan">
      <formula>20</formula>
    </cfRule>
    <cfRule type="cellIs" dxfId="2233" priority="123" operator="between">
      <formula>16</formula>
      <formula>20</formula>
    </cfRule>
    <cfRule type="cellIs" dxfId="2232" priority="124" operator="between">
      <formula>5</formula>
      <formula>15</formula>
    </cfRule>
    <cfRule type="cellIs" dxfId="2231" priority="129" operator="lessThan">
      <formula>5</formula>
    </cfRule>
  </conditionalFormatting>
  <conditionalFormatting sqref="AU26">
    <cfRule type="colorScale" priority="128">
      <colorScale>
        <cfvo type="num" val="0"/>
        <cfvo type="num" val="65"/>
        <cfvo type="num" val="100"/>
        <color rgb="FFFFCCCC"/>
        <color rgb="FFFFEB84"/>
        <color theme="9" tint="0.39997558519241921"/>
      </colorScale>
    </cfRule>
  </conditionalFormatting>
  <conditionalFormatting sqref="AV26:AX26">
    <cfRule type="colorScale" priority="127">
      <colorScale>
        <cfvo type="num" val="0"/>
        <cfvo type="num" val="8"/>
        <cfvo type="num" val="15"/>
        <color theme="9" tint="0.39997558519241921"/>
        <color rgb="FFFFEB84"/>
        <color rgb="FFFFCCCC"/>
      </colorScale>
    </cfRule>
  </conditionalFormatting>
  <conditionalFormatting sqref="BG26">
    <cfRule type="cellIs" dxfId="2230" priority="120" operator="greaterThanOrEqual">
      <formula>208</formula>
    </cfRule>
    <cfRule type="cellIs" dxfId="2229" priority="121" operator="lessThan">
      <formula>208</formula>
    </cfRule>
  </conditionalFormatting>
  <conditionalFormatting sqref="BB26">
    <cfRule type="cellIs" dxfId="2228" priority="117" operator="greaterThanOrEqual">
      <formula>9</formula>
    </cfRule>
    <cfRule type="cellIs" dxfId="2227" priority="118" operator="between">
      <formula>7</formula>
      <formula>9</formula>
    </cfRule>
    <cfRule type="cellIs" dxfId="2226" priority="119" operator="lessThan">
      <formula>7</formula>
    </cfRule>
  </conditionalFormatting>
  <conditionalFormatting sqref="BC26">
    <cfRule type="cellIs" dxfId="2225" priority="114" operator="greaterThanOrEqual">
      <formula>9</formula>
    </cfRule>
    <cfRule type="cellIs" dxfId="2224" priority="115" operator="between">
      <formula>7</formula>
      <formula>9</formula>
    </cfRule>
    <cfRule type="cellIs" dxfId="2223" priority="116" operator="lessThan">
      <formula>7</formula>
    </cfRule>
  </conditionalFormatting>
  <conditionalFormatting sqref="BD26">
    <cfRule type="cellIs" dxfId="2222" priority="111" operator="greaterThanOrEqual">
      <formula>9</formula>
    </cfRule>
    <cfRule type="cellIs" dxfId="2221" priority="112" operator="between">
      <formula>7</formula>
      <formula>9</formula>
    </cfRule>
    <cfRule type="cellIs" dxfId="2220" priority="113" operator="lessThan">
      <formula>7</formula>
    </cfRule>
  </conditionalFormatting>
  <conditionalFormatting sqref="BE26:BF26">
    <cfRule type="cellIs" dxfId="2219" priority="108" operator="greaterThanOrEqual">
      <formula>9</formula>
    </cfRule>
    <cfRule type="cellIs" dxfId="2218" priority="109" operator="between">
      <formula>7</formula>
      <formula>9</formula>
    </cfRule>
    <cfRule type="cellIs" dxfId="2217" priority="110" operator="lessThan">
      <formula>7</formula>
    </cfRule>
  </conditionalFormatting>
  <conditionalFormatting sqref="AF26">
    <cfRule type="cellIs" dxfId="2216" priority="106" operator="equal">
      <formula>0</formula>
    </cfRule>
    <cfRule type="colorScale" priority="107">
      <colorScale>
        <cfvo type="num" val="1"/>
        <cfvo type="num" val="3"/>
        <cfvo type="num" val="5"/>
        <color theme="9" tint="0.39997558519241921"/>
        <color rgb="FFFFEB84"/>
        <color rgb="FFFFCCCC"/>
      </colorScale>
    </cfRule>
  </conditionalFormatting>
  <conditionalFormatting sqref="F28">
    <cfRule type="cellIs" dxfId="2215" priority="100" operator="greaterThanOrEqual">
      <formula>2</formula>
    </cfRule>
    <cfRule type="cellIs" dxfId="2214" priority="101" operator="equal">
      <formula>1</formula>
    </cfRule>
    <cfRule type="cellIs" dxfId="2213" priority="105" operator="equal">
      <formula>0</formula>
    </cfRule>
  </conditionalFormatting>
  <conditionalFormatting sqref="G28">
    <cfRule type="cellIs" dxfId="2212" priority="97" operator="greaterThan">
      <formula>20</formula>
    </cfRule>
    <cfRule type="cellIs" dxfId="2211" priority="98" operator="between">
      <formula>16</formula>
      <formula>20</formula>
    </cfRule>
    <cfRule type="cellIs" dxfId="2210" priority="99" operator="between">
      <formula>5</formula>
      <formula>15</formula>
    </cfRule>
    <cfRule type="cellIs" dxfId="2209" priority="104" operator="lessThan">
      <formula>5</formula>
    </cfRule>
  </conditionalFormatting>
  <conditionalFormatting sqref="AU28">
    <cfRule type="colorScale" priority="103">
      <colorScale>
        <cfvo type="num" val="0"/>
        <cfvo type="num" val="65"/>
        <cfvo type="num" val="100"/>
        <color rgb="FFFFCCCC"/>
        <color rgb="FFFFEB84"/>
        <color theme="9" tint="0.39997558519241921"/>
      </colorScale>
    </cfRule>
  </conditionalFormatting>
  <conditionalFormatting sqref="AV28:AX28">
    <cfRule type="colorScale" priority="102">
      <colorScale>
        <cfvo type="num" val="0"/>
        <cfvo type="num" val="8"/>
        <cfvo type="num" val="15"/>
        <color theme="9" tint="0.39997558519241921"/>
        <color rgb="FFFFEB84"/>
        <color rgb="FFFFCCCC"/>
      </colorScale>
    </cfRule>
  </conditionalFormatting>
  <conditionalFormatting sqref="BG28">
    <cfRule type="cellIs" dxfId="2208" priority="95" operator="greaterThanOrEqual">
      <formula>208</formula>
    </cfRule>
    <cfRule type="cellIs" dxfId="2207" priority="96" operator="lessThan">
      <formula>208</formula>
    </cfRule>
  </conditionalFormatting>
  <conditionalFormatting sqref="BB28:BF28">
    <cfRule type="cellIs" dxfId="2206" priority="92" operator="greaterThanOrEqual">
      <formula>9</formula>
    </cfRule>
    <cfRule type="cellIs" dxfId="2205" priority="93" operator="between">
      <formula>7</formula>
      <formula>9</formula>
    </cfRule>
    <cfRule type="cellIs" dxfId="2204" priority="94" operator="lessThan">
      <formula>7</formula>
    </cfRule>
  </conditionalFormatting>
  <conditionalFormatting sqref="AF28">
    <cfRule type="cellIs" dxfId="2203" priority="90" operator="equal">
      <formula>0</formula>
    </cfRule>
    <cfRule type="colorScale" priority="91">
      <colorScale>
        <cfvo type="num" val="1"/>
        <cfvo type="num" val="3"/>
        <cfvo type="num" val="5"/>
        <color theme="9" tint="0.39997558519241921"/>
        <color rgb="FFFFEB84"/>
        <color rgb="FFFFCCCC"/>
      </colorScale>
    </cfRule>
  </conditionalFormatting>
  <conditionalFormatting sqref="F57">
    <cfRule type="cellIs" dxfId="2202" priority="84" operator="greaterThanOrEqual">
      <formula>2</formula>
    </cfRule>
    <cfRule type="cellIs" dxfId="2201" priority="85" operator="equal">
      <formula>1</formula>
    </cfRule>
    <cfRule type="cellIs" dxfId="2200" priority="89" operator="equal">
      <formula>0</formula>
    </cfRule>
  </conditionalFormatting>
  <conditionalFormatting sqref="G57">
    <cfRule type="cellIs" dxfId="2199" priority="81" operator="greaterThan">
      <formula>20</formula>
    </cfRule>
    <cfRule type="cellIs" dxfId="2198" priority="82" operator="between">
      <formula>16</formula>
      <formula>20</formula>
    </cfRule>
    <cfRule type="cellIs" dxfId="2197" priority="83" operator="between">
      <formula>5</formula>
      <formula>15</formula>
    </cfRule>
    <cfRule type="cellIs" dxfId="2196" priority="88" operator="lessThan">
      <formula>5</formula>
    </cfRule>
  </conditionalFormatting>
  <conditionalFormatting sqref="AU57">
    <cfRule type="colorScale" priority="87">
      <colorScale>
        <cfvo type="num" val="0"/>
        <cfvo type="num" val="65"/>
        <cfvo type="num" val="100"/>
        <color rgb="FFFFCCCC"/>
        <color rgb="FFFFEB84"/>
        <color theme="9" tint="0.39997558519241921"/>
      </colorScale>
    </cfRule>
  </conditionalFormatting>
  <conditionalFormatting sqref="AV57:AX57">
    <cfRule type="colorScale" priority="86">
      <colorScale>
        <cfvo type="num" val="0"/>
        <cfvo type="num" val="8"/>
        <cfvo type="num" val="15"/>
        <color theme="9" tint="0.39997558519241921"/>
        <color rgb="FFFFEB84"/>
        <color rgb="FFFFCCCC"/>
      </colorScale>
    </cfRule>
  </conditionalFormatting>
  <conditionalFormatting sqref="BG57">
    <cfRule type="cellIs" dxfId="2195" priority="79" operator="greaterThanOrEqual">
      <formula>208</formula>
    </cfRule>
    <cfRule type="cellIs" dxfId="2194" priority="80" operator="lessThan">
      <formula>208</formula>
    </cfRule>
  </conditionalFormatting>
  <conditionalFormatting sqref="BB57:BF57">
    <cfRule type="cellIs" dxfId="2193" priority="76" operator="greaterThanOrEqual">
      <formula>9</formula>
    </cfRule>
    <cfRule type="cellIs" dxfId="2192" priority="77" operator="between">
      <formula>7</formula>
      <formula>9</formula>
    </cfRule>
    <cfRule type="cellIs" dxfId="2191" priority="78" operator="lessThan">
      <formula>7</formula>
    </cfRule>
  </conditionalFormatting>
  <conditionalFormatting sqref="AF57">
    <cfRule type="cellIs" dxfId="2190" priority="74" operator="equal">
      <formula>0</formula>
    </cfRule>
    <cfRule type="colorScale" priority="75">
      <colorScale>
        <cfvo type="num" val="1"/>
        <cfvo type="num" val="3"/>
        <cfvo type="num" val="5"/>
        <color theme="9" tint="0.39997558519241921"/>
        <color rgb="FFFFEB84"/>
        <color rgb="FFFFCCCC"/>
      </colorScale>
    </cfRule>
  </conditionalFormatting>
  <conditionalFormatting sqref="F72">
    <cfRule type="cellIs" dxfId="2189" priority="68" operator="greaterThanOrEqual">
      <formula>2</formula>
    </cfRule>
    <cfRule type="cellIs" dxfId="2188" priority="69" operator="equal">
      <formula>1</formula>
    </cfRule>
    <cfRule type="cellIs" dxfId="2187" priority="73" operator="equal">
      <formula>0</formula>
    </cfRule>
  </conditionalFormatting>
  <conditionalFormatting sqref="G72">
    <cfRule type="cellIs" dxfId="2186" priority="65" operator="greaterThan">
      <formula>20</formula>
    </cfRule>
    <cfRule type="cellIs" dxfId="2185" priority="66" operator="between">
      <formula>16</formula>
      <formula>20</formula>
    </cfRule>
    <cfRule type="cellIs" dxfId="2184" priority="67" operator="between">
      <formula>5</formula>
      <formula>15</formula>
    </cfRule>
    <cfRule type="cellIs" dxfId="2183" priority="72" operator="lessThan">
      <formula>5</formula>
    </cfRule>
  </conditionalFormatting>
  <conditionalFormatting sqref="AU72">
    <cfRule type="colorScale" priority="71">
      <colorScale>
        <cfvo type="num" val="0"/>
        <cfvo type="num" val="65"/>
        <cfvo type="num" val="100"/>
        <color rgb="FFFFCCCC"/>
        <color rgb="FFFFEB84"/>
        <color theme="9" tint="0.39997558519241921"/>
      </colorScale>
    </cfRule>
  </conditionalFormatting>
  <conditionalFormatting sqref="AV72:AX72">
    <cfRule type="colorScale" priority="70">
      <colorScale>
        <cfvo type="num" val="0"/>
        <cfvo type="num" val="8"/>
        <cfvo type="num" val="15"/>
        <color theme="9" tint="0.39997558519241921"/>
        <color rgb="FFFFEB84"/>
        <color rgb="FFFFCCCC"/>
      </colorScale>
    </cfRule>
  </conditionalFormatting>
  <conditionalFormatting sqref="BG72">
    <cfRule type="cellIs" dxfId="2182" priority="63" operator="greaterThanOrEqual">
      <formula>208</formula>
    </cfRule>
    <cfRule type="cellIs" dxfId="2181" priority="64" operator="lessThan">
      <formula>208</formula>
    </cfRule>
  </conditionalFormatting>
  <conditionalFormatting sqref="BB72:BF72">
    <cfRule type="cellIs" dxfId="2180" priority="60" operator="greaterThanOrEqual">
      <formula>9</formula>
    </cfRule>
    <cfRule type="cellIs" dxfId="2179" priority="61" operator="between">
      <formula>7</formula>
      <formula>9</formula>
    </cfRule>
    <cfRule type="cellIs" dxfId="2178" priority="62" operator="lessThan">
      <formula>7</formula>
    </cfRule>
  </conditionalFormatting>
  <conditionalFormatting sqref="AG72:AI72 W72:AD72 T72:U72 AK72:AT72">
    <cfRule type="cellIs" dxfId="2177" priority="59" operator="equal">
      <formula>0</formula>
    </cfRule>
  </conditionalFormatting>
  <conditionalFormatting sqref="AG72:AI72 W72:AD72 T72:U72 AK72:AT72">
    <cfRule type="cellIs" dxfId="2176" priority="58" operator="equal">
      <formula>1</formula>
    </cfRule>
  </conditionalFormatting>
  <conditionalFormatting sqref="AF72">
    <cfRule type="cellIs" dxfId="2175" priority="57" operator="equal">
      <formula>0</formula>
    </cfRule>
  </conditionalFormatting>
  <conditionalFormatting sqref="D4:E81">
    <cfRule type="cellIs" dxfId="2174" priority="56" operator="equal">
      <formula>0</formula>
    </cfRule>
  </conditionalFormatting>
  <conditionalFormatting sqref="D4:E81">
    <cfRule type="cellIs" dxfId="2173" priority="55" operator="equal">
      <formula>1</formula>
    </cfRule>
  </conditionalFormatting>
  <conditionalFormatting sqref="P4">
    <cfRule type="cellIs" dxfId="2172" priority="54" operator="equal">
      <formula>0</formula>
    </cfRule>
  </conditionalFormatting>
  <conditionalFormatting sqref="P4">
    <cfRule type="cellIs" dxfId="2171" priority="53" operator="equal">
      <formula>1</formula>
    </cfRule>
  </conditionalFormatting>
  <conditionalFormatting sqref="P5:P82">
    <cfRule type="cellIs" dxfId="2170" priority="52" operator="equal">
      <formula>0</formula>
    </cfRule>
  </conditionalFormatting>
  <conditionalFormatting sqref="P5:P82">
    <cfRule type="cellIs" dxfId="2169" priority="51" operator="equal">
      <formula>1</formula>
    </cfRule>
  </conditionalFormatting>
  <conditionalFormatting sqref="AE4">
    <cfRule type="cellIs" dxfId="2168" priority="50" operator="equal">
      <formula>0</formula>
    </cfRule>
  </conditionalFormatting>
  <conditionalFormatting sqref="AE4">
    <cfRule type="cellIs" dxfId="2167" priority="49" operator="equal">
      <formula>1</formula>
    </cfRule>
  </conditionalFormatting>
  <conditionalFormatting sqref="AE5:AE82">
    <cfRule type="cellIs" dxfId="2166" priority="48" operator="equal">
      <formula>0</formula>
    </cfRule>
  </conditionalFormatting>
  <conditionalFormatting sqref="AE5:AE82">
    <cfRule type="cellIs" dxfId="2165" priority="47" operator="equal">
      <formula>1</formula>
    </cfRule>
  </conditionalFormatting>
  <conditionalFormatting sqref="AG4:AT4 AG5:AI60 AK5:AT60">
    <cfRule type="cellIs" dxfId="2164" priority="46" operator="equal">
      <formula>0</formula>
    </cfRule>
  </conditionalFormatting>
  <conditionalFormatting sqref="AG4:AT4 AG5:AI60 AK5:AT60">
    <cfRule type="cellIs" dxfId="2163" priority="45" operator="equal">
      <formula>1</formula>
    </cfRule>
  </conditionalFormatting>
  <conditionalFormatting sqref="W4:Y60 T4:U60 AA4:AD60">
    <cfRule type="cellIs" dxfId="2162" priority="44" operator="equal">
      <formula>0</formula>
    </cfRule>
  </conditionalFormatting>
  <conditionalFormatting sqref="W4:Y60 T4:U60 AA4:AD60">
    <cfRule type="cellIs" dxfId="2161" priority="43" operator="equal">
      <formula>1</formula>
    </cfRule>
  </conditionalFormatting>
  <conditionalFormatting sqref="V4">
    <cfRule type="cellIs" dxfId="2160" priority="42" operator="equal">
      <formula>0</formula>
    </cfRule>
  </conditionalFormatting>
  <conditionalFormatting sqref="V4">
    <cfRule type="cellIs" dxfId="2159" priority="41" operator="equal">
      <formula>1</formula>
    </cfRule>
  </conditionalFormatting>
  <conditionalFormatting sqref="V5:V82">
    <cfRule type="cellIs" dxfId="2158" priority="40" operator="equal">
      <formula>0</formula>
    </cfRule>
  </conditionalFormatting>
  <conditionalFormatting sqref="V5:V82">
    <cfRule type="cellIs" dxfId="2157" priority="39" operator="equal">
      <formula>1</formula>
    </cfRule>
  </conditionalFormatting>
  <conditionalFormatting sqref="BA4">
    <cfRule type="cellIs" dxfId="2156" priority="38" operator="equal">
      <formula>0</formula>
    </cfRule>
  </conditionalFormatting>
  <conditionalFormatting sqref="BA4">
    <cfRule type="cellIs" dxfId="2155" priority="37" operator="equal">
      <formula>1</formula>
    </cfRule>
  </conditionalFormatting>
  <conditionalFormatting sqref="BA5:BA82">
    <cfRule type="cellIs" dxfId="2154" priority="36" operator="equal">
      <formula>0</formula>
    </cfRule>
  </conditionalFormatting>
  <conditionalFormatting sqref="BA5:BA82">
    <cfRule type="cellIs" dxfId="2153" priority="35" operator="equal">
      <formula>1</formula>
    </cfRule>
  </conditionalFormatting>
  <conditionalFormatting sqref="Z45:Z66 Z4:Z40">
    <cfRule type="cellIs" dxfId="2152" priority="34" operator="equal">
      <formula>0</formula>
    </cfRule>
  </conditionalFormatting>
  <conditionalFormatting sqref="Z45:Z66 Z4:Z40">
    <cfRule type="cellIs" dxfId="2151" priority="33" operator="equal">
      <formula>1</formula>
    </cfRule>
  </conditionalFormatting>
  <conditionalFormatting sqref="Z7:Z8">
    <cfRule type="cellIs" dxfId="2150" priority="32" operator="equal">
      <formula>0</formula>
    </cfRule>
  </conditionalFormatting>
  <conditionalFormatting sqref="Z7:Z8">
    <cfRule type="cellIs" dxfId="2149" priority="31" operator="equal">
      <formula>1</formula>
    </cfRule>
  </conditionalFormatting>
  <conditionalFormatting sqref="Z4:Z6">
    <cfRule type="cellIs" dxfId="2148" priority="30" operator="equal">
      <formula>0</formula>
    </cfRule>
  </conditionalFormatting>
  <conditionalFormatting sqref="Z4:Z6">
    <cfRule type="cellIs" dxfId="2147" priority="29" operator="equal">
      <formula>1</formula>
    </cfRule>
  </conditionalFormatting>
  <conditionalFormatting sqref="Z9:Z18">
    <cfRule type="cellIs" dxfId="2146" priority="28" operator="equal">
      <formula>0</formula>
    </cfRule>
  </conditionalFormatting>
  <conditionalFormatting sqref="Z9:Z18">
    <cfRule type="cellIs" dxfId="2145" priority="27" operator="equal">
      <formula>1</formula>
    </cfRule>
  </conditionalFormatting>
  <conditionalFormatting sqref="Z19:Z21">
    <cfRule type="cellIs" dxfId="2144" priority="26" operator="equal">
      <formula>0</formula>
    </cfRule>
  </conditionalFormatting>
  <conditionalFormatting sqref="Z19:Z21">
    <cfRule type="cellIs" dxfId="2143" priority="25" operator="equal">
      <formula>1</formula>
    </cfRule>
  </conditionalFormatting>
  <conditionalFormatting sqref="Z44:Z45">
    <cfRule type="cellIs" dxfId="2142" priority="24" operator="equal">
      <formula>0</formula>
    </cfRule>
  </conditionalFormatting>
  <conditionalFormatting sqref="Z44:Z45">
    <cfRule type="cellIs" dxfId="2141" priority="23" operator="equal">
      <formula>1</formula>
    </cfRule>
  </conditionalFormatting>
  <conditionalFormatting sqref="Z41">
    <cfRule type="cellIs" dxfId="2140" priority="22" operator="equal">
      <formula>0</formula>
    </cfRule>
  </conditionalFormatting>
  <conditionalFormatting sqref="Z41">
    <cfRule type="cellIs" dxfId="2139" priority="21" operator="equal">
      <formula>1</formula>
    </cfRule>
  </conditionalFormatting>
  <conditionalFormatting sqref="Z42">
    <cfRule type="cellIs" dxfId="2138" priority="20" operator="equal">
      <formula>0</formula>
    </cfRule>
  </conditionalFormatting>
  <conditionalFormatting sqref="Z42">
    <cfRule type="cellIs" dxfId="2137" priority="19" operator="equal">
      <formula>1</formula>
    </cfRule>
  </conditionalFormatting>
  <conditionalFormatting sqref="Z43">
    <cfRule type="cellIs" dxfId="2136" priority="18" operator="equal">
      <formula>0</formula>
    </cfRule>
  </conditionalFormatting>
  <conditionalFormatting sqref="Z43">
    <cfRule type="cellIs" dxfId="2135" priority="17" operator="equal">
      <formula>1</formula>
    </cfRule>
  </conditionalFormatting>
  <conditionalFormatting sqref="Z7">
    <cfRule type="cellIs" dxfId="2134" priority="16" operator="equal">
      <formula>0</formula>
    </cfRule>
  </conditionalFormatting>
  <conditionalFormatting sqref="Z7">
    <cfRule type="cellIs" dxfId="2133" priority="15" operator="equal">
      <formula>1</formula>
    </cfRule>
  </conditionalFormatting>
  <conditionalFormatting sqref="Z8">
    <cfRule type="cellIs" dxfId="2132" priority="14" operator="equal">
      <formula>0</formula>
    </cfRule>
  </conditionalFormatting>
  <conditionalFormatting sqref="Z8">
    <cfRule type="cellIs" dxfId="2131" priority="13" operator="equal">
      <formula>1</formula>
    </cfRule>
  </conditionalFormatting>
  <conditionalFormatting sqref="AJ5:AJ82">
    <cfRule type="cellIs" dxfId="2130" priority="12" operator="equal">
      <formula>0</formula>
    </cfRule>
  </conditionalFormatting>
  <conditionalFormatting sqref="AJ5:AJ82">
    <cfRule type="cellIs" dxfId="2129" priority="11" operator="equal">
      <formula>1</formula>
    </cfRule>
  </conditionalFormatting>
  <conditionalFormatting sqref="AZ4:AZ81">
    <cfRule type="cellIs" dxfId="2128" priority="10" operator="equal">
      <formula>0</formula>
    </cfRule>
  </conditionalFormatting>
  <conditionalFormatting sqref="AZ4:AZ81">
    <cfRule type="cellIs" dxfId="2127" priority="9" operator="equal">
      <formula>1</formula>
    </cfRule>
  </conditionalFormatting>
  <conditionalFormatting sqref="AY4:AY81">
    <cfRule type="cellIs" dxfId="2126" priority="8" operator="equal">
      <formula>0</formula>
    </cfRule>
  </conditionalFormatting>
  <conditionalFormatting sqref="AY4:AY81">
    <cfRule type="cellIs" dxfId="2125" priority="7" operator="equal">
      <formula>1</formula>
    </cfRule>
  </conditionalFormatting>
  <conditionalFormatting sqref="N4:N81">
    <cfRule type="cellIs" dxfId="2124" priority="5" operator="equal">
      <formula>1</formula>
    </cfRule>
    <cfRule type="cellIs" dxfId="2123" priority="6" operator="notEqual">
      <formula>1</formula>
    </cfRule>
  </conditionalFormatting>
  <conditionalFormatting sqref="O4:O81">
    <cfRule type="cellIs" dxfId="2122" priority="4" operator="equal">
      <formula>0</formula>
    </cfRule>
  </conditionalFormatting>
  <conditionalFormatting sqref="O4:O81">
    <cfRule type="cellIs" dxfId="2121" priority="3" operator="equal">
      <formula>1</formula>
    </cfRule>
  </conditionalFormatting>
  <conditionalFormatting sqref="Q4:S81">
    <cfRule type="cellIs" dxfId="2120" priority="2" operator="equal">
      <formula>0</formula>
    </cfRule>
  </conditionalFormatting>
  <conditionalFormatting sqref="Q4:S81">
    <cfRule type="cellIs" dxfId="2119" priority="1" operator="equal">
      <formula>1</formula>
    </cfRule>
  </conditionalFormatting>
  <dataValidations count="2">
    <dataValidation type="whole" allowBlank="1" showInputMessage="1" showErrorMessage="1" sqref="AY4:BA82 Y4:AE82 D4:E82 AG4:AT82 O4:V82" xr:uid="{7EA468FA-F7F3-9144-A85C-69798C6A4EE1}">
      <formula1>0</formula1>
      <formula2>1</formula2>
    </dataValidation>
    <dataValidation type="time" operator="greaterThanOrEqual" allowBlank="1" showInputMessage="1" showErrorMessage="1" sqref="BH2 BH4:BH82" xr:uid="{5E328D74-DE2D-884E-9869-B2A1C944B385}">
      <formula1>0</formula1>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4517F-FCBF-3643-AB43-3A064C48BC1C}">
  <sheetPr>
    <pageSetUpPr fitToPage="1"/>
  </sheetPr>
  <dimension ref="A1:BO82"/>
  <sheetViews>
    <sheetView topLeftCell="A78" zoomScale="120" zoomScaleNormal="120" workbookViewId="0">
      <pane xSplit="2" topLeftCell="S1" activePane="topRight" state="frozen"/>
      <selection activeCell="BB4" sqref="BB4"/>
      <selection pane="topRight" activeCell="B78" sqref="B1:B1048576"/>
    </sheetView>
  </sheetViews>
  <sheetFormatPr baseColWidth="10" defaultColWidth="9.1640625" defaultRowHeight="15" x14ac:dyDescent="0.2"/>
  <cols>
    <col min="1" max="1" width="5.5" style="54" customWidth="1"/>
    <col min="2" max="2" width="34.1640625" style="240" customWidth="1"/>
    <col min="3" max="3" width="18.1640625" style="3" bestFit="1" customWidth="1"/>
    <col min="4" max="4" width="3.6640625" style="54" bestFit="1" customWidth="1"/>
    <col min="5" max="5" width="5.33203125" style="54" customWidth="1"/>
    <col min="6" max="6" width="3.6640625" style="54" bestFit="1" customWidth="1"/>
    <col min="7" max="7" width="5" style="54" bestFit="1" customWidth="1"/>
    <col min="8" max="8" width="4.33203125" style="54" bestFit="1" customWidth="1"/>
    <col min="9" max="9" width="4.6640625" style="54" customWidth="1"/>
    <col min="10" max="10" width="5" style="54" bestFit="1" customWidth="1"/>
    <col min="11" max="11" width="3.6640625" style="54" customWidth="1"/>
    <col min="12" max="12" width="4.5" style="54" customWidth="1"/>
    <col min="13" max="13" width="4" style="54" customWidth="1"/>
    <col min="14" max="18" width="3.6640625" style="54" bestFit="1" customWidth="1"/>
    <col min="19" max="19" width="4.33203125" style="54" bestFit="1" customWidth="1"/>
    <col min="20" max="21" width="3.6640625" style="54" bestFit="1" customWidth="1"/>
    <col min="22" max="22" width="4" style="54" bestFit="1" customWidth="1"/>
    <col min="23" max="23" width="3.6640625" style="54" bestFit="1" customWidth="1"/>
    <col min="24" max="24" width="4.33203125" style="54" bestFit="1" customWidth="1"/>
    <col min="25" max="37" width="3.6640625" style="54" bestFit="1" customWidth="1"/>
    <col min="38" max="53" width="3.6640625" style="54" customWidth="1"/>
    <col min="54" max="55" width="3.6640625" style="54" bestFit="1" customWidth="1"/>
    <col min="56" max="57" width="3.6640625" style="54" customWidth="1"/>
    <col min="58" max="58" width="3.6640625" style="54" bestFit="1" customWidth="1"/>
    <col min="59" max="59" width="4.5" style="54" customWidth="1"/>
    <col min="60" max="60" width="8.33203125" style="54" customWidth="1"/>
    <col min="61" max="61" width="7.1640625" style="54" bestFit="1" customWidth="1"/>
    <col min="62" max="65" width="3.6640625" style="54" customWidth="1"/>
    <col min="66" max="66" width="3.6640625" style="54" bestFit="1" customWidth="1"/>
    <col min="67" max="16384" width="9.1640625" style="54"/>
  </cols>
  <sheetData>
    <row r="1" spans="1:67" s="9" customFormat="1" ht="154" x14ac:dyDescent="0.2">
      <c r="B1" s="238"/>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9" customFormat="1" x14ac:dyDescent="0.2">
      <c r="B2" s="13" t="s">
        <v>103</v>
      </c>
      <c r="C2" s="9">
        <f>COUNTA(A4:A82)</f>
        <v>79</v>
      </c>
      <c r="D2" s="9">
        <f>SUM(F4:F82)</f>
        <v>101</v>
      </c>
      <c r="E2" s="9">
        <f>SUM(G4:G82)</f>
        <v>1462</v>
      </c>
      <c r="F2" s="9">
        <f>IF(D2=0,0,E2/D2)</f>
        <v>14.475247524752476</v>
      </c>
      <c r="G2" s="9">
        <f>SUM(I4:I82)</f>
        <v>8480</v>
      </c>
      <c r="H2" s="9">
        <f>SUM(J4:J82)</f>
        <v>2435</v>
      </c>
      <c r="I2" s="9">
        <f>IF(E2=0,0,H2/E2)</f>
        <v>1.6655266757865936</v>
      </c>
      <c r="J2" s="9">
        <f>SUM(L4:L82)</f>
        <v>7376</v>
      </c>
      <c r="K2" s="9">
        <f>IF(E2=0,0,J2/E2)</f>
        <v>5.045143638850889</v>
      </c>
      <c r="L2" s="9">
        <f>IF($C$2=0,0,COUNTIF(D4:D82,1)/$C$2*100)</f>
        <v>100</v>
      </c>
      <c r="M2" s="9">
        <f>IF($C$2=0,0,COUNTIF(E4:E82,1)/$C$2*100)</f>
        <v>100</v>
      </c>
      <c r="N2" s="16">
        <f>IF($C$2=0,0,SUM(N4:N82)/$C$2*100)</f>
        <v>53.164556962025308</v>
      </c>
      <c r="O2" s="9">
        <f t="shared" ref="O2:U2" si="0">IF($C$2=0,0,COUNTIF(O4:O82,1)/$C$2*100)</f>
        <v>97.468354430379748</v>
      </c>
      <c r="P2" s="9">
        <f t="shared" si="0"/>
        <v>79.74683544303798</v>
      </c>
      <c r="Q2" s="9">
        <f t="shared" si="0"/>
        <v>77.215189873417728</v>
      </c>
      <c r="R2" s="9">
        <f t="shared" si="0"/>
        <v>100</v>
      </c>
      <c r="S2" s="9">
        <f t="shared" si="0"/>
        <v>97.468354430379748</v>
      </c>
      <c r="T2" s="9">
        <f t="shared" si="0"/>
        <v>74.683544303797461</v>
      </c>
      <c r="U2" s="9">
        <f t="shared" si="0"/>
        <v>100</v>
      </c>
      <c r="V2" s="9">
        <f>IF(COUNTIF(U4:U82,0)=0,100,(COUNTIFS(V4:V82,1,U4:U82,0)/COUNTIF(U4:U82,0))*100)</f>
        <v>100</v>
      </c>
      <c r="W2" s="9">
        <f t="shared" ref="W2:AE2" si="1">IF($C$2=0,0,COUNTIF(W4:W82,1)/$C$2*100)</f>
        <v>67.088607594936718</v>
      </c>
      <c r="X2" s="9">
        <f t="shared" si="1"/>
        <v>100</v>
      </c>
      <c r="Y2" s="9">
        <f t="shared" si="1"/>
        <v>65.822784810126578</v>
      </c>
      <c r="Z2" s="9">
        <f t="shared" si="1"/>
        <v>100</v>
      </c>
      <c r="AA2" s="9">
        <f t="shared" si="1"/>
        <v>97.468354430379748</v>
      </c>
      <c r="AB2" s="9">
        <f t="shared" si="1"/>
        <v>100</v>
      </c>
      <c r="AC2" s="9">
        <f t="shared" si="1"/>
        <v>100</v>
      </c>
      <c r="AD2" s="9">
        <f t="shared" si="1"/>
        <v>100</v>
      </c>
      <c r="AE2" s="9">
        <f t="shared" si="1"/>
        <v>100</v>
      </c>
      <c r="AF2" s="9">
        <f>SUM(AF4:AF82)</f>
        <v>228</v>
      </c>
      <c r="AG2" s="9">
        <f t="shared" ref="AG2:AT2" si="2">IF($C$2=0,0,COUNTIF(AG4:AG82,1)/$C$2*100)</f>
        <v>92.405063291139243</v>
      </c>
      <c r="AH2" s="9">
        <f t="shared" si="2"/>
        <v>91.139240506329116</v>
      </c>
      <c r="AI2" s="9">
        <f t="shared" si="2"/>
        <v>68.35443037974683</v>
      </c>
      <c r="AJ2" s="9">
        <f t="shared" si="2"/>
        <v>98.734177215189874</v>
      </c>
      <c r="AK2" s="9">
        <f t="shared" si="2"/>
        <v>82.278481012658233</v>
      </c>
      <c r="AL2" s="9">
        <f t="shared" si="2"/>
        <v>96.202531645569621</v>
      </c>
      <c r="AM2" s="9">
        <f t="shared" si="2"/>
        <v>96.202531645569621</v>
      </c>
      <c r="AN2" s="9">
        <f t="shared" si="2"/>
        <v>100</v>
      </c>
      <c r="AO2" s="9">
        <f t="shared" si="2"/>
        <v>89.87341772151899</v>
      </c>
      <c r="AP2" s="9">
        <f t="shared" si="2"/>
        <v>100</v>
      </c>
      <c r="AQ2" s="9">
        <f t="shared" si="2"/>
        <v>100</v>
      </c>
      <c r="AR2" s="9">
        <f t="shared" si="2"/>
        <v>100</v>
      </c>
      <c r="AS2" s="9">
        <f t="shared" si="2"/>
        <v>91.139240506329116</v>
      </c>
      <c r="AT2" s="9">
        <f t="shared" si="2"/>
        <v>100</v>
      </c>
      <c r="AU2" s="54">
        <f>IF(E2=0,0,(206.835-(84.6*(I2))-(1.015*(F2))))</f>
        <v>51.239066990830423</v>
      </c>
      <c r="AV2" s="54">
        <f>IF(E2=0,0,(0.39*F2)+(11.8*I2)-15.59)</f>
        <v>9.7085613089352734</v>
      </c>
      <c r="AW2" s="54">
        <f>IF(E2=0,0,((0.0588*K2*100)-(0.296*(D2/E2)*100)-15.8))</f>
        <v>11.82057455540355</v>
      </c>
      <c r="AX2" s="54">
        <f>IF(G2=0,0,(4.71*K2)+(0.5*F2)-21.43)</f>
        <v>9.5702503013639237</v>
      </c>
      <c r="AY2" s="9">
        <f>IF($C$2=0,0,COUNTIF(AY4:AY82,1)/$C$2*100)</f>
        <v>72.151898734177209</v>
      </c>
      <c r="AZ2" s="9">
        <f>IF($C$2=0,0,COUNTIF(AZ4:AZ82,1)/$C$2*100)</f>
        <v>100</v>
      </c>
      <c r="BA2" s="9">
        <f>IF($C$2=0,0,COUNTIF(BA4:BA82,1)/$C$2*100)</f>
        <v>100</v>
      </c>
      <c r="BG2" s="54">
        <f>IF(E2=0,0,AF2/E2*1000)</f>
        <v>155.95075239398085</v>
      </c>
      <c r="BH2" s="11">
        <f>E2/200/24/60</f>
        <v>5.076388888888889E-3</v>
      </c>
      <c r="BI2" s="11">
        <f>IF($C$2=0,0,BH2/$C$2)</f>
        <v>6.425808720112518E-5</v>
      </c>
      <c r="BJ2" s="9">
        <f>IF($C$2=0,0,D2/$C$2)</f>
        <v>1.2784810126582278</v>
      </c>
      <c r="BK2" s="9">
        <f>IF($C$2=0,0,E2/$C$2)</f>
        <v>18.50632911392405</v>
      </c>
      <c r="BL2" s="9">
        <f>IF($C$2=0,0,AF2/$C$2)</f>
        <v>2.8860759493670884</v>
      </c>
      <c r="BM2" s="9">
        <f>(0.5*W2)+(0.5*X2)</f>
        <v>83.544303797468359</v>
      </c>
      <c r="BN2" s="9">
        <f>IF(C2=0,0,J2/G2*100)</f>
        <v>86.981132075471706</v>
      </c>
    </row>
    <row r="3" spans="1:67" s="5" customFormat="1" ht="224" x14ac:dyDescent="0.2">
      <c r="A3" s="5" t="s">
        <v>0</v>
      </c>
      <c r="B3" s="239"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64" x14ac:dyDescent="0.2">
      <c r="A4" s="54" t="s">
        <v>157</v>
      </c>
      <c r="B4" s="19" t="s">
        <v>315</v>
      </c>
      <c r="C4" s="3" t="s">
        <v>192</v>
      </c>
      <c r="D4" s="54">
        <v>1</v>
      </c>
      <c r="E4" s="54">
        <v>1</v>
      </c>
      <c r="F4" s="54">
        <f>IF(B4="",0,(LEN(B4)-LEN(SUBSTITUTE(B4,". ","."))+1))</f>
        <v>2</v>
      </c>
      <c r="G4" s="54">
        <f>IF(B4="",0,LEN(B4)-LEN(SUBSTITUTE(B4," ",""))+1)</f>
        <v>20</v>
      </c>
      <c r="H4" s="54">
        <f>IF(F4=0,0,G4/F4)</f>
        <v>10</v>
      </c>
      <c r="I4" s="54">
        <f>LEN(B4)</f>
        <v>138</v>
      </c>
      <c r="J4" s="54">
        <v>38</v>
      </c>
      <c r="K4" s="54">
        <f>IF(G4=0,0,J4/G4)</f>
        <v>1.9</v>
      </c>
      <c r="L4" s="54">
        <f>LEN(SUBSTITUTE(SUBSTITUTE(SUBSTITUTE(SUBSTITUTE(SUBSTITUTE(SUBSTITUTE(SUBSTITUTE(SUBSTITUTE(SUBSTITUTE(SUBSTITUTE(SUBSTITUTE(SUBSTITUTE(SUBSTITUTE(SUBSTITUTE(SUBSTITUTE(SUBSTITUTE(SUBSTITUTE(SUBSTITUTE(SUBSTITUTE(B4," ",""),".",""),",",""),"?",""),"!",""),";",""),"(",""),")",""),"[",""),"]",""),"-",""),"{",""),"}",""),"/",""),"+",""),"*",""),"_",""),"&amp;",""),"#",""))</f>
        <v>112</v>
      </c>
      <c r="M4" s="54">
        <f>IF(G4=0,0,L4/G4)</f>
        <v>5.6</v>
      </c>
      <c r="N4" s="54">
        <v>1</v>
      </c>
      <c r="O4" s="54">
        <v>1</v>
      </c>
      <c r="P4" s="54">
        <v>1</v>
      </c>
      <c r="Q4" s="54">
        <v>1</v>
      </c>
      <c r="R4" s="54">
        <v>1</v>
      </c>
      <c r="S4" s="54">
        <v>1</v>
      </c>
      <c r="T4" s="54">
        <f t="shared" ref="T4:T67" si="3">QUOTIENT((Q4+R4+S4),3)</f>
        <v>1</v>
      </c>
      <c r="U4" s="54">
        <v>1</v>
      </c>
      <c r="V4" s="54">
        <v>1</v>
      </c>
      <c r="W4" s="54">
        <f t="shared" ref="W4:W67" si="4">QUOTIENT((P4+T4),2)</f>
        <v>1</v>
      </c>
      <c r="X4" s="54">
        <f t="shared" ref="X4:X67" si="5">IF(U4=1,1,IF(V4=1,1,0))</f>
        <v>1</v>
      </c>
      <c r="Y4" s="54">
        <v>1</v>
      </c>
      <c r="Z4" s="54">
        <v>1</v>
      </c>
      <c r="AA4" s="54">
        <v>1</v>
      </c>
      <c r="AB4" s="54">
        <v>1</v>
      </c>
      <c r="AC4" s="54">
        <v>1</v>
      </c>
      <c r="AD4" s="54">
        <v>1</v>
      </c>
      <c r="AE4" s="54">
        <v>1</v>
      </c>
      <c r="AF4" s="5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7</v>
      </c>
      <c r="AG4" s="54">
        <v>1</v>
      </c>
      <c r="AH4" s="54">
        <f t="shared" ref="AH4:AH67" si="6">IF(G4&gt;0,IF((LEN(B4)-LEN(SUBSTITUTE(B4,"/","")))&gt;0,0,1),0)</f>
        <v>1</v>
      </c>
      <c r="AI4" s="54">
        <v>0</v>
      </c>
      <c r="AJ4" s="54">
        <v>1</v>
      </c>
      <c r="AK4" s="54">
        <f t="shared" ref="AK4:AK67" si="7">IF(G4&gt;0,IF(((LEN(B4)-LEN(SUBSTITUTE(B4,"(","")))+(LEN(B4)-LEN(SUBSTITUTE(B4,")","")))+(LEN(B4)-LEN(SUBSTITUTE(B4,"[","")))+(LEN(B4)-LEN(SUBSTITUTE(B4,"]","")))+(LEN(B4)-LEN(SUBSTITUTE(B4,"{","")))+(LEN(B4)-LEN(SUBSTITUTE(B4,"}",""))))&gt;0,0,1),0)</f>
        <v>0</v>
      </c>
      <c r="AL4" s="54">
        <v>1</v>
      </c>
      <c r="AM4" s="54">
        <v>1</v>
      </c>
      <c r="AN4" s="54">
        <v>1</v>
      </c>
      <c r="AO4" s="54">
        <v>1</v>
      </c>
      <c r="AP4" s="54">
        <v>1</v>
      </c>
      <c r="AQ4" s="54">
        <v>1</v>
      </c>
      <c r="AR4" s="54">
        <v>1</v>
      </c>
      <c r="AS4" s="54">
        <v>1</v>
      </c>
      <c r="AT4" s="54">
        <v>1</v>
      </c>
      <c r="AU4" s="54">
        <f>IF(G4=0,0,(206.835-(84.6*(K4))-(1.015*(H4))))</f>
        <v>35.945000000000029</v>
      </c>
      <c r="AV4" s="54">
        <f>IF(G4=0,0,(0.39*H4)+(11.8*K4)-15.59)</f>
        <v>10.73</v>
      </c>
      <c r="AW4" s="54">
        <f>IF(G4=0,0,((0.0588*(LEN(SUBSTITUTE(B4," ",""))/G4)*100)-(0.296*(F4/G4)*100)-15.8))</f>
        <v>16.225999999999996</v>
      </c>
      <c r="AX4" s="54">
        <f>IF(I4=0,0,(4.71*M4)+(0.5*H4)-21.43)</f>
        <v>9.945999999999998</v>
      </c>
      <c r="AY4" s="54">
        <v>0</v>
      </c>
      <c r="AZ4" s="54">
        <v>1</v>
      </c>
      <c r="BA4" s="54">
        <v>1</v>
      </c>
      <c r="BG4" s="54">
        <f>IF(G4=0,0,AF4/G4*1000)</f>
        <v>350</v>
      </c>
      <c r="BH4" s="11">
        <f>G4/200/24/60</f>
        <v>6.9444444444444444E-5</v>
      </c>
    </row>
    <row r="5" spans="1:67" ht="32" x14ac:dyDescent="0.2">
      <c r="A5" s="54" t="s">
        <v>158</v>
      </c>
      <c r="B5" s="19" t="s">
        <v>393</v>
      </c>
      <c r="C5" s="3" t="s">
        <v>192</v>
      </c>
      <c r="D5" s="54">
        <v>1</v>
      </c>
      <c r="E5" s="54">
        <v>1</v>
      </c>
      <c r="F5" s="54">
        <f t="shared" ref="F5:F68" si="8">IF(B5="",0,(LEN(B5)-LEN(SUBSTITUTE(B5,". ","."))+1))</f>
        <v>1</v>
      </c>
      <c r="G5" s="54">
        <f t="shared" ref="G5:G68" si="9">IF(B5="",0,LEN(B5)-LEN(SUBSTITUTE(B5," ",""))+1)</f>
        <v>10</v>
      </c>
      <c r="H5" s="54">
        <f t="shared" ref="H5:H68" si="10">IF(F5=0,0,G5/F5)</f>
        <v>10</v>
      </c>
      <c r="I5" s="54">
        <f t="shared" ref="I5:I47" si="11">LEN(B5)</f>
        <v>60</v>
      </c>
      <c r="J5" s="54">
        <v>18</v>
      </c>
      <c r="K5" s="54">
        <f t="shared" ref="K5:K68" si="12">IF(G5=0,0,J5/G5)</f>
        <v>1.8</v>
      </c>
      <c r="L5" s="54">
        <f t="shared" ref="L5:L68" si="13">LEN(SUBSTITUTE(SUBSTITUTE(SUBSTITUTE(SUBSTITUTE(SUBSTITUTE(SUBSTITUTE(SUBSTITUTE(SUBSTITUTE(SUBSTITUTE(SUBSTITUTE(SUBSTITUTE(SUBSTITUTE(SUBSTITUTE(SUBSTITUTE(SUBSTITUTE(SUBSTITUTE(SUBSTITUTE(SUBSTITUTE(SUBSTITUTE(B5," ",""),".",""),",",""),"?",""),"!",""),";",""),"(",""),")",""),"[",""),"]",""),"-",""),"{",""),"}",""),"/",""),"+",""),"*",""),"_",""),"&amp;",""),"#",""))</f>
        <v>50</v>
      </c>
      <c r="M5" s="54">
        <f t="shared" ref="M5:M68" si="14">IF(G5=0,0,L5/G5)</f>
        <v>5</v>
      </c>
      <c r="N5" s="54">
        <v>0</v>
      </c>
      <c r="O5" s="54">
        <v>1</v>
      </c>
      <c r="P5" s="54">
        <v>1</v>
      </c>
      <c r="Q5" s="54">
        <v>1</v>
      </c>
      <c r="R5" s="54">
        <v>1</v>
      </c>
      <c r="S5" s="54">
        <v>1</v>
      </c>
      <c r="T5" s="54">
        <f t="shared" si="3"/>
        <v>1</v>
      </c>
      <c r="U5" s="54">
        <v>1</v>
      </c>
      <c r="V5" s="54">
        <v>1</v>
      </c>
      <c r="W5" s="54">
        <f t="shared" si="4"/>
        <v>1</v>
      </c>
      <c r="X5" s="54">
        <f t="shared" si="5"/>
        <v>1</v>
      </c>
      <c r="Y5" s="54">
        <v>1</v>
      </c>
      <c r="Z5" s="54">
        <v>1</v>
      </c>
      <c r="AA5" s="54">
        <v>1</v>
      </c>
      <c r="AB5" s="54">
        <v>1</v>
      </c>
      <c r="AC5" s="54">
        <v>1</v>
      </c>
      <c r="AD5" s="54">
        <v>1</v>
      </c>
      <c r="AE5" s="54">
        <v>1</v>
      </c>
      <c r="AF5" s="54">
        <f t="shared" ref="AF5:AF68" si="15">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v>
      </c>
      <c r="AG5" s="54">
        <v>1</v>
      </c>
      <c r="AH5" s="54">
        <f t="shared" si="6"/>
        <v>1</v>
      </c>
      <c r="AI5" s="54">
        <v>1</v>
      </c>
      <c r="AJ5" s="54">
        <v>1</v>
      </c>
      <c r="AK5" s="54">
        <f t="shared" si="7"/>
        <v>1</v>
      </c>
      <c r="AL5" s="54">
        <v>1</v>
      </c>
      <c r="AM5" s="54">
        <v>1</v>
      </c>
      <c r="AN5" s="54">
        <v>1</v>
      </c>
      <c r="AO5" s="54">
        <v>1</v>
      </c>
      <c r="AP5" s="54">
        <v>1</v>
      </c>
      <c r="AQ5" s="54">
        <v>1</v>
      </c>
      <c r="AR5" s="54">
        <v>1</v>
      </c>
      <c r="AS5" s="54">
        <v>1</v>
      </c>
      <c r="AT5" s="54">
        <v>1</v>
      </c>
      <c r="AU5" s="54">
        <f t="shared" ref="AU5:AU68" si="16">IF(G5=0,0,(206.835-(84.6*(K5))-(1.015*(H5))))</f>
        <v>44.405000000000008</v>
      </c>
      <c r="AV5" s="54">
        <f t="shared" ref="AV5:AV68" si="17">IF(G5=0,0,(0.39*H5)+(11.8*K5)-15.59)</f>
        <v>9.5500000000000007</v>
      </c>
      <c r="AW5" s="54">
        <f t="shared" ref="AW5:AW47" si="18">IF(G5=0,0,((0.0588*(LEN(SUBSTITUTE(B5," ",""))/G5)*100)-(0.296*(F5/G5)*100)-15.8))</f>
        <v>11.227999999999998</v>
      </c>
      <c r="AX5" s="54">
        <f t="shared" ref="AX5:AX68" si="19">IF(I5=0,0,(4.71*M5)+(0.5*H5)-21.43)</f>
        <v>7.120000000000001</v>
      </c>
      <c r="AY5" s="54">
        <v>1</v>
      </c>
      <c r="AZ5" s="54">
        <v>1</v>
      </c>
      <c r="BA5" s="54">
        <v>1</v>
      </c>
      <c r="BG5" s="54">
        <f t="shared" ref="BG5:BG47" si="20">IF(G5=0,0,AF5/G5*1000)</f>
        <v>100</v>
      </c>
      <c r="BH5" s="11">
        <f t="shared" ref="BH5:BH68" si="21">G5/200/24/60</f>
        <v>3.4722222222222222E-5</v>
      </c>
    </row>
    <row r="6" spans="1:67" ht="32" x14ac:dyDescent="0.2">
      <c r="A6" s="54" t="s">
        <v>159</v>
      </c>
      <c r="B6" s="19" t="s">
        <v>394</v>
      </c>
      <c r="C6" s="3" t="s">
        <v>192</v>
      </c>
      <c r="D6" s="54">
        <v>1</v>
      </c>
      <c r="E6" s="54">
        <v>1</v>
      </c>
      <c r="F6" s="54">
        <f t="shared" si="8"/>
        <v>1</v>
      </c>
      <c r="G6" s="54">
        <f t="shared" si="9"/>
        <v>10</v>
      </c>
      <c r="H6" s="54">
        <f t="shared" si="10"/>
        <v>10</v>
      </c>
      <c r="I6" s="54">
        <f t="shared" si="11"/>
        <v>62</v>
      </c>
      <c r="J6" s="54">
        <v>18</v>
      </c>
      <c r="K6" s="54">
        <f t="shared" si="12"/>
        <v>1.8</v>
      </c>
      <c r="L6" s="54">
        <f t="shared" si="13"/>
        <v>52</v>
      </c>
      <c r="M6" s="54">
        <f t="shared" si="14"/>
        <v>5.2</v>
      </c>
      <c r="N6" s="54">
        <v>0</v>
      </c>
      <c r="O6" s="54">
        <v>1</v>
      </c>
      <c r="P6" s="54">
        <v>1</v>
      </c>
      <c r="Q6" s="54">
        <v>1</v>
      </c>
      <c r="R6" s="54">
        <v>1</v>
      </c>
      <c r="S6" s="54">
        <v>1</v>
      </c>
      <c r="T6" s="54">
        <f t="shared" si="3"/>
        <v>1</v>
      </c>
      <c r="U6" s="54">
        <v>1</v>
      </c>
      <c r="V6" s="54">
        <v>1</v>
      </c>
      <c r="W6" s="54">
        <f t="shared" si="4"/>
        <v>1</v>
      </c>
      <c r="X6" s="54">
        <f t="shared" si="5"/>
        <v>1</v>
      </c>
      <c r="Y6" s="54">
        <v>1</v>
      </c>
      <c r="Z6" s="54">
        <v>1</v>
      </c>
      <c r="AA6" s="54">
        <v>1</v>
      </c>
      <c r="AB6" s="54">
        <v>1</v>
      </c>
      <c r="AC6" s="54">
        <v>1</v>
      </c>
      <c r="AD6" s="54">
        <v>1</v>
      </c>
      <c r="AE6" s="54">
        <v>1</v>
      </c>
      <c r="AF6" s="54">
        <f t="shared" si="15"/>
        <v>1</v>
      </c>
      <c r="AG6" s="54">
        <v>1</v>
      </c>
      <c r="AH6" s="54">
        <f t="shared" si="6"/>
        <v>1</v>
      </c>
      <c r="AI6" s="54">
        <v>1</v>
      </c>
      <c r="AJ6" s="54">
        <v>1</v>
      </c>
      <c r="AK6" s="54">
        <f t="shared" si="7"/>
        <v>1</v>
      </c>
      <c r="AL6" s="54">
        <v>1</v>
      </c>
      <c r="AM6" s="54">
        <v>1</v>
      </c>
      <c r="AN6" s="54">
        <v>1</v>
      </c>
      <c r="AO6" s="54">
        <v>1</v>
      </c>
      <c r="AP6" s="54">
        <v>1</v>
      </c>
      <c r="AQ6" s="54">
        <v>1</v>
      </c>
      <c r="AR6" s="54">
        <v>1</v>
      </c>
      <c r="AS6" s="54">
        <v>1</v>
      </c>
      <c r="AT6" s="54">
        <v>1</v>
      </c>
      <c r="AU6" s="54">
        <f t="shared" si="16"/>
        <v>44.405000000000008</v>
      </c>
      <c r="AV6" s="54">
        <f t="shared" si="17"/>
        <v>9.5500000000000007</v>
      </c>
      <c r="AW6" s="54">
        <f t="shared" si="18"/>
        <v>12.403999999999996</v>
      </c>
      <c r="AX6" s="54">
        <f t="shared" si="19"/>
        <v>8.0620000000000012</v>
      </c>
      <c r="AY6" s="54">
        <v>1</v>
      </c>
      <c r="AZ6" s="54">
        <v>1</v>
      </c>
      <c r="BA6" s="54">
        <v>1</v>
      </c>
      <c r="BG6" s="54">
        <f t="shared" si="20"/>
        <v>100</v>
      </c>
      <c r="BH6" s="11">
        <f t="shared" si="21"/>
        <v>3.4722222222222222E-5</v>
      </c>
      <c r="BK6" s="11"/>
      <c r="BL6" s="11"/>
    </row>
    <row r="7" spans="1:67" ht="32" x14ac:dyDescent="0.2">
      <c r="A7" s="54" t="s">
        <v>386</v>
      </c>
      <c r="B7" s="19" t="s">
        <v>395</v>
      </c>
      <c r="C7" s="3" t="s">
        <v>192</v>
      </c>
      <c r="D7" s="54">
        <v>1</v>
      </c>
      <c r="E7" s="54">
        <v>1</v>
      </c>
      <c r="F7" s="54">
        <f t="shared" si="8"/>
        <v>1</v>
      </c>
      <c r="G7" s="54">
        <f t="shared" si="9"/>
        <v>11</v>
      </c>
      <c r="H7" s="54">
        <f t="shared" si="10"/>
        <v>11</v>
      </c>
      <c r="I7" s="54">
        <f t="shared" si="11"/>
        <v>70</v>
      </c>
      <c r="J7" s="54">
        <v>19</v>
      </c>
      <c r="K7" s="54">
        <f t="shared" si="12"/>
        <v>1.7272727272727273</v>
      </c>
      <c r="L7" s="54">
        <f t="shared" si="13"/>
        <v>59</v>
      </c>
      <c r="M7" s="54">
        <f t="shared" si="14"/>
        <v>5.3636363636363633</v>
      </c>
      <c r="N7" s="54">
        <v>1</v>
      </c>
      <c r="O7" s="54">
        <v>1</v>
      </c>
      <c r="P7" s="54">
        <v>1</v>
      </c>
      <c r="Q7" s="54">
        <v>1</v>
      </c>
      <c r="R7" s="54">
        <v>1</v>
      </c>
      <c r="S7" s="54">
        <v>1</v>
      </c>
      <c r="T7" s="54">
        <f t="shared" si="3"/>
        <v>1</v>
      </c>
      <c r="U7" s="54">
        <v>1</v>
      </c>
      <c r="V7" s="54">
        <v>1</v>
      </c>
      <c r="W7" s="54">
        <f t="shared" si="4"/>
        <v>1</v>
      </c>
      <c r="X7" s="54">
        <f t="shared" si="5"/>
        <v>1</v>
      </c>
      <c r="Y7" s="54">
        <v>1</v>
      </c>
      <c r="Z7" s="54">
        <v>1</v>
      </c>
      <c r="AA7" s="54">
        <v>1</v>
      </c>
      <c r="AB7" s="54">
        <v>1</v>
      </c>
      <c r="AC7" s="54">
        <v>1</v>
      </c>
      <c r="AD7" s="54">
        <v>1</v>
      </c>
      <c r="AE7" s="54">
        <v>1</v>
      </c>
      <c r="AF7" s="54">
        <f t="shared" si="15"/>
        <v>1</v>
      </c>
      <c r="AG7" s="54">
        <v>1</v>
      </c>
      <c r="AH7" s="54">
        <f t="shared" si="6"/>
        <v>1</v>
      </c>
      <c r="AI7" s="54">
        <v>1</v>
      </c>
      <c r="AJ7" s="54">
        <v>1</v>
      </c>
      <c r="AK7" s="54">
        <f t="shared" si="7"/>
        <v>1</v>
      </c>
      <c r="AL7" s="54">
        <v>1</v>
      </c>
      <c r="AM7" s="54">
        <v>1</v>
      </c>
      <c r="AN7" s="54">
        <v>1</v>
      </c>
      <c r="AO7" s="54">
        <v>1</v>
      </c>
      <c r="AP7" s="54">
        <v>1</v>
      </c>
      <c r="AQ7" s="54">
        <v>1</v>
      </c>
      <c r="AR7" s="54">
        <v>1</v>
      </c>
      <c r="AS7" s="54">
        <v>1</v>
      </c>
      <c r="AT7" s="54">
        <v>1</v>
      </c>
      <c r="AU7" s="54">
        <f t="shared" si="16"/>
        <v>49.542727272727284</v>
      </c>
      <c r="AV7" s="54">
        <f t="shared" si="17"/>
        <v>9.081818181818182</v>
      </c>
      <c r="AW7" s="54">
        <f t="shared" si="18"/>
        <v>13.581818181818178</v>
      </c>
      <c r="AX7" s="54">
        <f t="shared" si="19"/>
        <v>9.3327272727272721</v>
      </c>
      <c r="AY7" s="54">
        <v>1</v>
      </c>
      <c r="AZ7" s="54">
        <v>1</v>
      </c>
      <c r="BA7" s="54">
        <v>1</v>
      </c>
      <c r="BG7" s="54">
        <f t="shared" si="20"/>
        <v>90.909090909090907</v>
      </c>
      <c r="BH7" s="11">
        <f t="shared" si="21"/>
        <v>3.8194444444444444E-5</v>
      </c>
    </row>
    <row r="8" spans="1:67" ht="32" x14ac:dyDescent="0.2">
      <c r="A8" s="54" t="s">
        <v>387</v>
      </c>
      <c r="B8" s="19" t="s">
        <v>396</v>
      </c>
      <c r="C8" s="3" t="s">
        <v>192</v>
      </c>
      <c r="D8" s="54">
        <v>1</v>
      </c>
      <c r="E8" s="54">
        <v>1</v>
      </c>
      <c r="F8" s="54">
        <f t="shared" si="8"/>
        <v>1</v>
      </c>
      <c r="G8" s="54">
        <f t="shared" si="9"/>
        <v>15</v>
      </c>
      <c r="H8" s="54">
        <f t="shared" si="10"/>
        <v>15</v>
      </c>
      <c r="I8" s="54">
        <f t="shared" si="11"/>
        <v>85</v>
      </c>
      <c r="J8" s="54">
        <v>25</v>
      </c>
      <c r="K8" s="54">
        <f t="shared" si="12"/>
        <v>1.6666666666666667</v>
      </c>
      <c r="L8" s="54">
        <f t="shared" si="13"/>
        <v>70</v>
      </c>
      <c r="M8" s="54">
        <f t="shared" si="14"/>
        <v>4.666666666666667</v>
      </c>
      <c r="N8" s="54">
        <v>0</v>
      </c>
      <c r="O8" s="54">
        <v>1</v>
      </c>
      <c r="P8" s="54">
        <v>1</v>
      </c>
      <c r="Q8" s="54">
        <v>1</v>
      </c>
      <c r="R8" s="54">
        <v>1</v>
      </c>
      <c r="S8" s="54">
        <v>1</v>
      </c>
      <c r="T8" s="54">
        <f t="shared" si="3"/>
        <v>1</v>
      </c>
      <c r="U8" s="54">
        <v>1</v>
      </c>
      <c r="V8" s="54">
        <v>1</v>
      </c>
      <c r="W8" s="54">
        <f t="shared" si="4"/>
        <v>1</v>
      </c>
      <c r="X8" s="54">
        <f t="shared" si="5"/>
        <v>1</v>
      </c>
      <c r="Y8" s="54">
        <v>0</v>
      </c>
      <c r="Z8" s="54">
        <v>1</v>
      </c>
      <c r="AA8" s="54">
        <v>1</v>
      </c>
      <c r="AB8" s="54">
        <v>1</v>
      </c>
      <c r="AC8" s="54">
        <v>1</v>
      </c>
      <c r="AD8" s="54">
        <v>1</v>
      </c>
      <c r="AE8" s="54">
        <v>1</v>
      </c>
      <c r="AF8" s="54">
        <f t="shared" si="15"/>
        <v>1</v>
      </c>
      <c r="AG8" s="54">
        <v>1</v>
      </c>
      <c r="AH8" s="54">
        <f t="shared" si="6"/>
        <v>1</v>
      </c>
      <c r="AI8" s="54">
        <v>1</v>
      </c>
      <c r="AJ8" s="54">
        <v>1</v>
      </c>
      <c r="AK8" s="54">
        <f t="shared" si="7"/>
        <v>1</v>
      </c>
      <c r="AL8" s="54">
        <v>1</v>
      </c>
      <c r="AM8" s="54">
        <v>1</v>
      </c>
      <c r="AN8" s="54">
        <v>1</v>
      </c>
      <c r="AO8" s="54">
        <v>1</v>
      </c>
      <c r="AP8" s="54">
        <v>1</v>
      </c>
      <c r="AQ8" s="54">
        <v>1</v>
      </c>
      <c r="AR8" s="54">
        <v>1</v>
      </c>
      <c r="AS8" s="54">
        <v>1</v>
      </c>
      <c r="AT8" s="54">
        <v>1</v>
      </c>
      <c r="AU8" s="54">
        <f t="shared" si="16"/>
        <v>50.610000000000014</v>
      </c>
      <c r="AV8" s="54">
        <f t="shared" si="17"/>
        <v>9.9266666666666694</v>
      </c>
      <c r="AW8" s="54">
        <f t="shared" si="18"/>
        <v>10.058666666666667</v>
      </c>
      <c r="AX8" s="54">
        <f t="shared" si="19"/>
        <v>8.0500000000000007</v>
      </c>
      <c r="AY8" s="54">
        <v>1</v>
      </c>
      <c r="AZ8" s="54">
        <v>1</v>
      </c>
      <c r="BA8" s="54">
        <v>1</v>
      </c>
      <c r="BG8" s="54">
        <f t="shared" si="20"/>
        <v>66.666666666666671</v>
      </c>
      <c r="BH8" s="11">
        <f t="shared" si="21"/>
        <v>5.208333333333333E-5</v>
      </c>
    </row>
    <row r="9" spans="1:67" ht="64" x14ac:dyDescent="0.2">
      <c r="A9" s="54">
        <v>3</v>
      </c>
      <c r="B9" s="19" t="s">
        <v>397</v>
      </c>
      <c r="C9" s="3" t="s">
        <v>192</v>
      </c>
      <c r="D9" s="54">
        <v>1</v>
      </c>
      <c r="E9" s="54">
        <v>1</v>
      </c>
      <c r="F9" s="54">
        <f t="shared" si="8"/>
        <v>1</v>
      </c>
      <c r="G9" s="54">
        <f t="shared" si="9"/>
        <v>23</v>
      </c>
      <c r="H9" s="54">
        <f t="shared" si="10"/>
        <v>23</v>
      </c>
      <c r="I9" s="54">
        <f t="shared" si="11"/>
        <v>157</v>
      </c>
      <c r="J9" s="54">
        <v>40</v>
      </c>
      <c r="K9" s="54">
        <f t="shared" si="12"/>
        <v>1.7391304347826086</v>
      </c>
      <c r="L9" s="54">
        <f t="shared" si="13"/>
        <v>125</v>
      </c>
      <c r="M9" s="54">
        <f t="shared" si="14"/>
        <v>5.4347826086956523</v>
      </c>
      <c r="N9" s="54">
        <v>1</v>
      </c>
      <c r="O9" s="54">
        <v>1</v>
      </c>
      <c r="P9" s="54">
        <v>1</v>
      </c>
      <c r="Q9" s="54">
        <v>1</v>
      </c>
      <c r="R9" s="54">
        <v>1</v>
      </c>
      <c r="S9" s="54">
        <v>1</v>
      </c>
      <c r="T9" s="54">
        <f t="shared" si="3"/>
        <v>1</v>
      </c>
      <c r="U9" s="54">
        <v>1</v>
      </c>
      <c r="V9" s="54">
        <v>1</v>
      </c>
      <c r="W9" s="54">
        <f t="shared" si="4"/>
        <v>1</v>
      </c>
      <c r="X9" s="54">
        <f t="shared" si="5"/>
        <v>1</v>
      </c>
      <c r="Y9" s="54">
        <v>1</v>
      </c>
      <c r="Z9" s="54">
        <v>1</v>
      </c>
      <c r="AA9" s="54">
        <v>1</v>
      </c>
      <c r="AB9" s="54">
        <v>1</v>
      </c>
      <c r="AC9" s="54">
        <v>1</v>
      </c>
      <c r="AD9" s="54">
        <v>1</v>
      </c>
      <c r="AE9" s="54">
        <v>1</v>
      </c>
      <c r="AF9" s="54">
        <f t="shared" si="15"/>
        <v>10</v>
      </c>
      <c r="AG9" s="54">
        <v>1</v>
      </c>
      <c r="AH9" s="54">
        <f t="shared" si="6"/>
        <v>1</v>
      </c>
      <c r="AI9" s="54">
        <v>0</v>
      </c>
      <c r="AJ9" s="54">
        <v>1</v>
      </c>
      <c r="AK9" s="54">
        <f t="shared" si="7"/>
        <v>0</v>
      </c>
      <c r="AL9" s="54">
        <v>0</v>
      </c>
      <c r="AM9" s="54">
        <v>1</v>
      </c>
      <c r="AN9" s="54">
        <v>1</v>
      </c>
      <c r="AO9" s="54">
        <v>1</v>
      </c>
      <c r="AP9" s="54">
        <v>1</v>
      </c>
      <c r="AQ9" s="54">
        <v>1</v>
      </c>
      <c r="AR9" s="54">
        <v>1</v>
      </c>
      <c r="AS9" s="54">
        <v>1</v>
      </c>
      <c r="AT9" s="54">
        <v>1</v>
      </c>
      <c r="AU9" s="54">
        <f t="shared" si="16"/>
        <v>36.359565217391321</v>
      </c>
      <c r="AV9" s="54">
        <f t="shared" si="17"/>
        <v>13.901739130434787</v>
      </c>
      <c r="AW9" s="54">
        <f t="shared" si="18"/>
        <v>17.42608695652174</v>
      </c>
      <c r="AX9" s="54">
        <f t="shared" si="19"/>
        <v>15.667826086956524</v>
      </c>
      <c r="AY9" s="54">
        <v>0</v>
      </c>
      <c r="AZ9" s="54">
        <v>1</v>
      </c>
      <c r="BA9" s="54">
        <v>1</v>
      </c>
      <c r="BG9" s="54">
        <f t="shared" si="20"/>
        <v>434.78260869565219</v>
      </c>
      <c r="BH9" s="11">
        <f t="shared" si="21"/>
        <v>7.9861111111111116E-5</v>
      </c>
    </row>
    <row r="10" spans="1:67" ht="32" x14ac:dyDescent="0.2">
      <c r="A10" s="54" t="s">
        <v>388</v>
      </c>
      <c r="B10" s="19" t="s">
        <v>398</v>
      </c>
      <c r="C10" s="3" t="s">
        <v>192</v>
      </c>
      <c r="D10" s="54">
        <v>1</v>
      </c>
      <c r="E10" s="54">
        <v>1</v>
      </c>
      <c r="F10" s="54">
        <f t="shared" si="8"/>
        <v>1</v>
      </c>
      <c r="G10" s="54">
        <f t="shared" si="9"/>
        <v>8</v>
      </c>
      <c r="H10" s="54">
        <f t="shared" si="10"/>
        <v>8</v>
      </c>
      <c r="I10" s="54">
        <f t="shared" si="11"/>
        <v>44</v>
      </c>
      <c r="J10" s="54">
        <v>10</v>
      </c>
      <c r="K10" s="54">
        <f t="shared" si="12"/>
        <v>1.25</v>
      </c>
      <c r="L10" s="54">
        <f t="shared" si="13"/>
        <v>36</v>
      </c>
      <c r="M10" s="54">
        <f t="shared" si="14"/>
        <v>4.5</v>
      </c>
      <c r="N10" s="54">
        <v>1</v>
      </c>
      <c r="O10" s="54">
        <v>1</v>
      </c>
      <c r="P10" s="54">
        <v>1</v>
      </c>
      <c r="Q10" s="54">
        <v>1</v>
      </c>
      <c r="R10" s="54">
        <v>1</v>
      </c>
      <c r="S10" s="54">
        <v>1</v>
      </c>
      <c r="T10" s="54">
        <f t="shared" si="3"/>
        <v>1</v>
      </c>
      <c r="U10" s="54">
        <v>1</v>
      </c>
      <c r="V10" s="54">
        <v>1</v>
      </c>
      <c r="W10" s="54">
        <f t="shared" si="4"/>
        <v>1</v>
      </c>
      <c r="X10" s="54">
        <f t="shared" si="5"/>
        <v>1</v>
      </c>
      <c r="Y10" s="54">
        <v>1</v>
      </c>
      <c r="Z10" s="54">
        <v>1</v>
      </c>
      <c r="AA10" s="54">
        <v>1</v>
      </c>
      <c r="AB10" s="54">
        <v>1</v>
      </c>
      <c r="AC10" s="54">
        <v>1</v>
      </c>
      <c r="AD10" s="54">
        <v>1</v>
      </c>
      <c r="AE10" s="54">
        <v>1</v>
      </c>
      <c r="AF10" s="54">
        <f t="shared" si="15"/>
        <v>1</v>
      </c>
      <c r="AG10" s="54">
        <v>1</v>
      </c>
      <c r="AH10" s="54">
        <f t="shared" si="6"/>
        <v>1</v>
      </c>
      <c r="AI10" s="54">
        <v>1</v>
      </c>
      <c r="AJ10" s="54">
        <v>1</v>
      </c>
      <c r="AK10" s="54">
        <f t="shared" si="7"/>
        <v>1</v>
      </c>
      <c r="AL10" s="54">
        <v>1</v>
      </c>
      <c r="AM10" s="54">
        <v>1</v>
      </c>
      <c r="AN10" s="54">
        <v>1</v>
      </c>
      <c r="AO10" s="54">
        <v>1</v>
      </c>
      <c r="AP10" s="54">
        <v>1</v>
      </c>
      <c r="AQ10" s="54">
        <v>1</v>
      </c>
      <c r="AR10" s="54">
        <v>1</v>
      </c>
      <c r="AS10" s="54">
        <v>1</v>
      </c>
      <c r="AT10" s="54">
        <v>1</v>
      </c>
      <c r="AU10" s="54">
        <f t="shared" si="16"/>
        <v>92.965000000000003</v>
      </c>
      <c r="AV10" s="54">
        <f t="shared" si="17"/>
        <v>2.2800000000000011</v>
      </c>
      <c r="AW10" s="54">
        <f t="shared" si="18"/>
        <v>7.6949999999999967</v>
      </c>
      <c r="AX10" s="54">
        <f t="shared" si="19"/>
        <v>3.7650000000000006</v>
      </c>
      <c r="AY10" s="54">
        <v>1</v>
      </c>
      <c r="AZ10" s="54">
        <v>1</v>
      </c>
      <c r="BA10" s="54">
        <v>1</v>
      </c>
      <c r="BG10" s="54">
        <f t="shared" si="20"/>
        <v>125</v>
      </c>
      <c r="BH10" s="11">
        <f t="shared" si="21"/>
        <v>2.7777777777777779E-5</v>
      </c>
    </row>
    <row r="11" spans="1:67" ht="32" x14ac:dyDescent="0.2">
      <c r="A11" s="54" t="s">
        <v>389</v>
      </c>
      <c r="B11" s="19" t="s">
        <v>399</v>
      </c>
      <c r="C11" s="3" t="s">
        <v>192</v>
      </c>
      <c r="D11" s="54">
        <v>1</v>
      </c>
      <c r="E11" s="54">
        <v>1</v>
      </c>
      <c r="F11" s="54">
        <f t="shared" si="8"/>
        <v>1</v>
      </c>
      <c r="G11" s="54">
        <f t="shared" si="9"/>
        <v>7</v>
      </c>
      <c r="H11" s="54">
        <f t="shared" si="10"/>
        <v>7</v>
      </c>
      <c r="I11" s="54">
        <f t="shared" si="11"/>
        <v>43</v>
      </c>
      <c r="J11" s="54">
        <v>11</v>
      </c>
      <c r="K11" s="54">
        <f t="shared" si="12"/>
        <v>1.5714285714285714</v>
      </c>
      <c r="L11" s="54">
        <f t="shared" si="13"/>
        <v>36</v>
      </c>
      <c r="M11" s="54">
        <f t="shared" si="14"/>
        <v>5.1428571428571432</v>
      </c>
      <c r="N11" s="54">
        <v>1</v>
      </c>
      <c r="O11" s="54">
        <v>1</v>
      </c>
      <c r="P11" s="54">
        <v>1</v>
      </c>
      <c r="Q11" s="54">
        <v>1</v>
      </c>
      <c r="R11" s="54">
        <v>1</v>
      </c>
      <c r="S11" s="54">
        <v>1</v>
      </c>
      <c r="T11" s="54">
        <f t="shared" si="3"/>
        <v>1</v>
      </c>
      <c r="U11" s="54">
        <v>1</v>
      </c>
      <c r="V11" s="54">
        <v>1</v>
      </c>
      <c r="W11" s="54">
        <f t="shared" si="4"/>
        <v>1</v>
      </c>
      <c r="X11" s="54">
        <f t="shared" si="5"/>
        <v>1</v>
      </c>
      <c r="Y11" s="54">
        <v>1</v>
      </c>
      <c r="Z11" s="54">
        <v>1</v>
      </c>
      <c r="AA11" s="54">
        <v>1</v>
      </c>
      <c r="AB11" s="54">
        <v>1</v>
      </c>
      <c r="AC11" s="54">
        <v>1</v>
      </c>
      <c r="AD11" s="54">
        <v>1</v>
      </c>
      <c r="AE11" s="54">
        <v>1</v>
      </c>
      <c r="AF11" s="54">
        <f t="shared" si="15"/>
        <v>1</v>
      </c>
      <c r="AG11" s="54">
        <v>1</v>
      </c>
      <c r="AH11" s="54">
        <f t="shared" si="6"/>
        <v>1</v>
      </c>
      <c r="AI11" s="54">
        <v>1</v>
      </c>
      <c r="AJ11" s="54">
        <v>1</v>
      </c>
      <c r="AK11" s="54">
        <f t="shared" si="7"/>
        <v>1</v>
      </c>
      <c r="AL11" s="54">
        <v>1</v>
      </c>
      <c r="AM11" s="54">
        <v>1</v>
      </c>
      <c r="AN11" s="54">
        <v>1</v>
      </c>
      <c r="AO11" s="54">
        <v>1</v>
      </c>
      <c r="AP11" s="54">
        <v>1</v>
      </c>
      <c r="AQ11" s="54">
        <v>1</v>
      </c>
      <c r="AR11" s="54">
        <v>1</v>
      </c>
      <c r="AS11" s="54">
        <v>1</v>
      </c>
      <c r="AT11" s="54">
        <v>1</v>
      </c>
      <c r="AU11" s="54">
        <f t="shared" si="16"/>
        <v>66.787142857142882</v>
      </c>
      <c r="AV11" s="54">
        <f t="shared" si="17"/>
        <v>5.682857142857145</v>
      </c>
      <c r="AW11" s="54">
        <f t="shared" si="18"/>
        <v>11.05142857142857</v>
      </c>
      <c r="AX11" s="54">
        <f t="shared" si="19"/>
        <v>6.2928571428571445</v>
      </c>
      <c r="AY11" s="54">
        <v>1</v>
      </c>
      <c r="AZ11" s="54">
        <v>1</v>
      </c>
      <c r="BA11" s="54">
        <v>1</v>
      </c>
      <c r="BG11" s="54">
        <f t="shared" si="20"/>
        <v>142.85714285714286</v>
      </c>
      <c r="BH11" s="11">
        <f t="shared" si="21"/>
        <v>2.4305555555555558E-5</v>
      </c>
    </row>
    <row r="12" spans="1:67" ht="32" x14ac:dyDescent="0.2">
      <c r="A12" s="54" t="s">
        <v>390</v>
      </c>
      <c r="B12" s="19" t="s">
        <v>400</v>
      </c>
      <c r="C12" s="3" t="s">
        <v>192</v>
      </c>
      <c r="D12" s="54">
        <v>1</v>
      </c>
      <c r="E12" s="54">
        <v>1</v>
      </c>
      <c r="F12" s="54">
        <f t="shared" si="8"/>
        <v>1</v>
      </c>
      <c r="G12" s="54">
        <f t="shared" si="9"/>
        <v>8</v>
      </c>
      <c r="H12" s="54">
        <f t="shared" si="10"/>
        <v>8</v>
      </c>
      <c r="I12" s="54">
        <f t="shared" si="11"/>
        <v>48</v>
      </c>
      <c r="J12" s="54">
        <v>11</v>
      </c>
      <c r="K12" s="54">
        <f t="shared" si="12"/>
        <v>1.375</v>
      </c>
      <c r="L12" s="54">
        <f t="shared" si="13"/>
        <v>40</v>
      </c>
      <c r="M12" s="54">
        <f t="shared" si="14"/>
        <v>5</v>
      </c>
      <c r="N12" s="54">
        <v>1</v>
      </c>
      <c r="O12" s="54">
        <v>1</v>
      </c>
      <c r="P12" s="54">
        <v>1</v>
      </c>
      <c r="Q12" s="54">
        <v>1</v>
      </c>
      <c r="R12" s="54">
        <v>1</v>
      </c>
      <c r="S12" s="54">
        <v>1</v>
      </c>
      <c r="T12" s="54">
        <f t="shared" si="3"/>
        <v>1</v>
      </c>
      <c r="U12" s="54">
        <v>1</v>
      </c>
      <c r="V12" s="54">
        <v>1</v>
      </c>
      <c r="W12" s="54">
        <f t="shared" si="4"/>
        <v>1</v>
      </c>
      <c r="X12" s="54">
        <f t="shared" si="5"/>
        <v>1</v>
      </c>
      <c r="Y12" s="54">
        <v>1</v>
      </c>
      <c r="Z12" s="54">
        <v>1</v>
      </c>
      <c r="AA12" s="54">
        <v>1</v>
      </c>
      <c r="AB12" s="54">
        <v>1</v>
      </c>
      <c r="AC12" s="54">
        <v>1</v>
      </c>
      <c r="AD12" s="54">
        <v>1</v>
      </c>
      <c r="AE12" s="54">
        <v>1</v>
      </c>
      <c r="AF12" s="54">
        <f t="shared" si="15"/>
        <v>1</v>
      </c>
      <c r="AG12" s="54">
        <v>1</v>
      </c>
      <c r="AH12" s="54">
        <f t="shared" si="6"/>
        <v>1</v>
      </c>
      <c r="AI12" s="54">
        <v>1</v>
      </c>
      <c r="AJ12" s="54">
        <v>1</v>
      </c>
      <c r="AK12" s="54">
        <f t="shared" si="7"/>
        <v>1</v>
      </c>
      <c r="AL12" s="54">
        <v>1</v>
      </c>
      <c r="AM12" s="54">
        <v>1</v>
      </c>
      <c r="AN12" s="54">
        <v>1</v>
      </c>
      <c r="AO12" s="54">
        <v>1</v>
      </c>
      <c r="AP12" s="54">
        <v>1</v>
      </c>
      <c r="AQ12" s="54">
        <v>1</v>
      </c>
      <c r="AR12" s="54">
        <v>1</v>
      </c>
      <c r="AS12" s="54">
        <v>1</v>
      </c>
      <c r="AT12" s="54">
        <v>1</v>
      </c>
      <c r="AU12" s="54">
        <f t="shared" si="16"/>
        <v>82.390000000000015</v>
      </c>
      <c r="AV12" s="54">
        <f t="shared" si="17"/>
        <v>3.7550000000000026</v>
      </c>
      <c r="AW12" s="54">
        <f t="shared" si="18"/>
        <v>10.635000000000002</v>
      </c>
      <c r="AX12" s="54">
        <f t="shared" si="19"/>
        <v>6.120000000000001</v>
      </c>
      <c r="AY12" s="54">
        <v>1</v>
      </c>
      <c r="AZ12" s="54">
        <v>1</v>
      </c>
      <c r="BA12" s="54">
        <v>1</v>
      </c>
      <c r="BG12" s="54">
        <f t="shared" si="20"/>
        <v>125</v>
      </c>
      <c r="BH12" s="11">
        <f t="shared" si="21"/>
        <v>2.7777777777777779E-5</v>
      </c>
    </row>
    <row r="13" spans="1:67" ht="32" x14ac:dyDescent="0.2">
      <c r="A13" s="54" t="s">
        <v>391</v>
      </c>
      <c r="B13" s="19" t="s">
        <v>401</v>
      </c>
      <c r="C13" s="3" t="s">
        <v>192</v>
      </c>
      <c r="D13" s="54">
        <v>1</v>
      </c>
      <c r="E13" s="54">
        <v>1</v>
      </c>
      <c r="F13" s="54">
        <f t="shared" si="8"/>
        <v>1</v>
      </c>
      <c r="G13" s="54">
        <f t="shared" si="9"/>
        <v>7</v>
      </c>
      <c r="H13" s="54">
        <f t="shared" si="10"/>
        <v>7</v>
      </c>
      <c r="I13" s="54">
        <f t="shared" si="11"/>
        <v>41</v>
      </c>
      <c r="J13" s="54">
        <v>10</v>
      </c>
      <c r="K13" s="54">
        <f t="shared" si="12"/>
        <v>1.4285714285714286</v>
      </c>
      <c r="L13" s="54">
        <f t="shared" si="13"/>
        <v>34</v>
      </c>
      <c r="M13" s="54">
        <f t="shared" si="14"/>
        <v>4.8571428571428568</v>
      </c>
      <c r="N13" s="54">
        <v>0</v>
      </c>
      <c r="O13" s="54">
        <v>1</v>
      </c>
      <c r="P13" s="54">
        <v>1</v>
      </c>
      <c r="Q13" s="54">
        <v>1</v>
      </c>
      <c r="R13" s="54">
        <v>1</v>
      </c>
      <c r="S13" s="54">
        <v>0</v>
      </c>
      <c r="T13" s="54">
        <f t="shared" si="3"/>
        <v>0</v>
      </c>
      <c r="U13" s="54">
        <v>1</v>
      </c>
      <c r="V13" s="54">
        <v>1</v>
      </c>
      <c r="W13" s="54">
        <f t="shared" si="4"/>
        <v>0</v>
      </c>
      <c r="X13" s="54">
        <f t="shared" si="5"/>
        <v>1</v>
      </c>
      <c r="Y13" s="54">
        <v>1</v>
      </c>
      <c r="Z13" s="54">
        <v>1</v>
      </c>
      <c r="AA13" s="54">
        <v>1</v>
      </c>
      <c r="AB13" s="54">
        <v>1</v>
      </c>
      <c r="AC13" s="54">
        <v>1</v>
      </c>
      <c r="AD13" s="54">
        <v>1</v>
      </c>
      <c r="AE13" s="54">
        <v>1</v>
      </c>
      <c r="AF13" s="54">
        <f t="shared" si="15"/>
        <v>1</v>
      </c>
      <c r="AG13" s="54">
        <v>1</v>
      </c>
      <c r="AH13" s="54">
        <f t="shared" si="6"/>
        <v>1</v>
      </c>
      <c r="AI13" s="54">
        <v>1</v>
      </c>
      <c r="AJ13" s="54">
        <v>1</v>
      </c>
      <c r="AK13" s="54">
        <f t="shared" si="7"/>
        <v>1</v>
      </c>
      <c r="AL13" s="54">
        <v>1</v>
      </c>
      <c r="AM13" s="54">
        <v>1</v>
      </c>
      <c r="AN13" s="54">
        <v>1</v>
      </c>
      <c r="AO13" s="54">
        <v>1</v>
      </c>
      <c r="AP13" s="54">
        <v>1</v>
      </c>
      <c r="AQ13" s="54">
        <v>1</v>
      </c>
      <c r="AR13" s="54">
        <v>1</v>
      </c>
      <c r="AS13" s="54">
        <v>1</v>
      </c>
      <c r="AT13" s="54">
        <v>1</v>
      </c>
      <c r="AU13" s="54">
        <f t="shared" si="16"/>
        <v>78.872857142857157</v>
      </c>
      <c r="AV13" s="54">
        <f t="shared" si="17"/>
        <v>3.9971428571428582</v>
      </c>
      <c r="AW13" s="54">
        <f t="shared" si="18"/>
        <v>9.3714285714285701</v>
      </c>
      <c r="AX13" s="54">
        <f t="shared" si="19"/>
        <v>4.947142857142854</v>
      </c>
      <c r="AY13" s="54">
        <v>1</v>
      </c>
      <c r="AZ13" s="54">
        <v>1</v>
      </c>
      <c r="BA13" s="54">
        <v>1</v>
      </c>
      <c r="BG13" s="54">
        <f t="shared" si="20"/>
        <v>142.85714285714286</v>
      </c>
      <c r="BH13" s="11">
        <f t="shared" si="21"/>
        <v>2.4305555555555558E-5</v>
      </c>
    </row>
    <row r="14" spans="1:67" ht="32" x14ac:dyDescent="0.2">
      <c r="A14" s="54" t="s">
        <v>392</v>
      </c>
      <c r="B14" s="19" t="s">
        <v>402</v>
      </c>
      <c r="C14" s="3" t="s">
        <v>192</v>
      </c>
      <c r="D14" s="54">
        <v>1</v>
      </c>
      <c r="E14" s="54">
        <v>1</v>
      </c>
      <c r="F14" s="54">
        <f t="shared" si="8"/>
        <v>1</v>
      </c>
      <c r="G14" s="54">
        <f t="shared" si="9"/>
        <v>8</v>
      </c>
      <c r="H14" s="54">
        <f t="shared" si="10"/>
        <v>8</v>
      </c>
      <c r="I14" s="54">
        <f t="shared" si="11"/>
        <v>48</v>
      </c>
      <c r="J14" s="54">
        <v>13</v>
      </c>
      <c r="K14" s="54">
        <f t="shared" si="12"/>
        <v>1.625</v>
      </c>
      <c r="L14" s="54">
        <f t="shared" si="13"/>
        <v>40</v>
      </c>
      <c r="M14" s="54">
        <f t="shared" si="14"/>
        <v>5</v>
      </c>
      <c r="N14" s="54">
        <v>0</v>
      </c>
      <c r="O14" s="54">
        <v>1</v>
      </c>
      <c r="P14" s="54">
        <v>1</v>
      </c>
      <c r="Q14" s="54">
        <v>1</v>
      </c>
      <c r="R14" s="54">
        <v>1</v>
      </c>
      <c r="S14" s="54">
        <v>0</v>
      </c>
      <c r="T14" s="54">
        <f t="shared" si="3"/>
        <v>0</v>
      </c>
      <c r="U14" s="54">
        <v>1</v>
      </c>
      <c r="V14" s="54">
        <v>1</v>
      </c>
      <c r="W14" s="54">
        <f t="shared" si="4"/>
        <v>0</v>
      </c>
      <c r="X14" s="54">
        <f t="shared" si="5"/>
        <v>1</v>
      </c>
      <c r="Y14" s="54">
        <v>1</v>
      </c>
      <c r="Z14" s="54">
        <v>1</v>
      </c>
      <c r="AA14" s="54">
        <v>1</v>
      </c>
      <c r="AB14" s="54">
        <v>1</v>
      </c>
      <c r="AC14" s="54">
        <v>1</v>
      </c>
      <c r="AD14" s="54">
        <v>1</v>
      </c>
      <c r="AE14" s="54">
        <v>1</v>
      </c>
      <c r="AF14" s="54">
        <f t="shared" si="15"/>
        <v>1</v>
      </c>
      <c r="AG14" s="54">
        <v>1</v>
      </c>
      <c r="AH14" s="54">
        <f t="shared" si="6"/>
        <v>1</v>
      </c>
      <c r="AI14" s="54">
        <v>1</v>
      </c>
      <c r="AJ14" s="54">
        <v>1</v>
      </c>
      <c r="AK14" s="54">
        <f t="shared" si="7"/>
        <v>1</v>
      </c>
      <c r="AL14" s="54">
        <v>1</v>
      </c>
      <c r="AM14" s="54">
        <v>1</v>
      </c>
      <c r="AN14" s="54">
        <v>1</v>
      </c>
      <c r="AO14" s="54">
        <v>1</v>
      </c>
      <c r="AP14" s="54">
        <v>1</v>
      </c>
      <c r="AQ14" s="54">
        <v>1</v>
      </c>
      <c r="AR14" s="54">
        <v>1</v>
      </c>
      <c r="AS14" s="54">
        <v>1</v>
      </c>
      <c r="AT14" s="54">
        <v>1</v>
      </c>
      <c r="AU14" s="54">
        <f t="shared" si="16"/>
        <v>61.240000000000016</v>
      </c>
      <c r="AV14" s="54">
        <f t="shared" si="17"/>
        <v>6.7050000000000018</v>
      </c>
      <c r="AW14" s="54">
        <f t="shared" si="18"/>
        <v>10.635000000000002</v>
      </c>
      <c r="AX14" s="54">
        <f t="shared" si="19"/>
        <v>6.120000000000001</v>
      </c>
      <c r="AY14" s="54">
        <v>1</v>
      </c>
      <c r="AZ14" s="54">
        <v>1</v>
      </c>
      <c r="BA14" s="54">
        <v>1</v>
      </c>
      <c r="BG14" s="54">
        <f t="shared" si="20"/>
        <v>125</v>
      </c>
      <c r="BH14" s="11">
        <f t="shared" si="21"/>
        <v>2.7777777777777779E-5</v>
      </c>
    </row>
    <row r="15" spans="1:67" ht="96" x14ac:dyDescent="0.2">
      <c r="A15" s="54">
        <v>5</v>
      </c>
      <c r="B15" s="19" t="s">
        <v>1709</v>
      </c>
      <c r="C15" s="3" t="s">
        <v>192</v>
      </c>
      <c r="D15" s="54">
        <v>1</v>
      </c>
      <c r="E15" s="54">
        <v>1</v>
      </c>
      <c r="F15" s="54">
        <f t="shared" si="8"/>
        <v>2</v>
      </c>
      <c r="G15" s="54">
        <f t="shared" si="9"/>
        <v>30</v>
      </c>
      <c r="H15" s="54">
        <f t="shared" si="10"/>
        <v>15</v>
      </c>
      <c r="I15" s="54">
        <f t="shared" si="11"/>
        <v>218</v>
      </c>
      <c r="J15" s="54">
        <v>56</v>
      </c>
      <c r="K15" s="54">
        <f t="shared" si="12"/>
        <v>1.8666666666666667</v>
      </c>
      <c r="L15" s="54">
        <f t="shared" si="13"/>
        <v>183</v>
      </c>
      <c r="M15" s="54">
        <f t="shared" si="14"/>
        <v>6.1</v>
      </c>
      <c r="N15" s="54">
        <v>1</v>
      </c>
      <c r="O15" s="54">
        <v>1</v>
      </c>
      <c r="P15" s="54">
        <v>0</v>
      </c>
      <c r="Q15" s="54">
        <v>1</v>
      </c>
      <c r="R15" s="54">
        <v>1</v>
      </c>
      <c r="S15" s="54">
        <v>1</v>
      </c>
      <c r="T15" s="54">
        <f t="shared" si="3"/>
        <v>1</v>
      </c>
      <c r="U15" s="54">
        <v>1</v>
      </c>
      <c r="V15" s="54">
        <v>1</v>
      </c>
      <c r="W15" s="54">
        <f t="shared" si="4"/>
        <v>0</v>
      </c>
      <c r="X15" s="54">
        <f t="shared" si="5"/>
        <v>1</v>
      </c>
      <c r="Y15" s="54">
        <v>1</v>
      </c>
      <c r="Z15" s="54">
        <v>1</v>
      </c>
      <c r="AA15" s="54">
        <v>1</v>
      </c>
      <c r="AB15" s="54">
        <v>1</v>
      </c>
      <c r="AC15" s="54">
        <v>1</v>
      </c>
      <c r="AD15" s="54">
        <v>1</v>
      </c>
      <c r="AE15" s="54">
        <v>1</v>
      </c>
      <c r="AF15" s="54">
        <f t="shared" si="15"/>
        <v>5</v>
      </c>
      <c r="AG15" s="54">
        <v>1</v>
      </c>
      <c r="AH15" s="54">
        <f t="shared" si="6"/>
        <v>0</v>
      </c>
      <c r="AI15" s="54">
        <v>1</v>
      </c>
      <c r="AJ15" s="54">
        <v>1</v>
      </c>
      <c r="AK15" s="54">
        <f t="shared" si="7"/>
        <v>1</v>
      </c>
      <c r="AL15" s="54">
        <v>1</v>
      </c>
      <c r="AM15" s="54">
        <v>1</v>
      </c>
      <c r="AN15" s="54">
        <v>1</v>
      </c>
      <c r="AO15" s="54">
        <v>1</v>
      </c>
      <c r="AP15" s="54">
        <v>1</v>
      </c>
      <c r="AQ15" s="54">
        <v>1</v>
      </c>
      <c r="AR15" s="54">
        <v>1</v>
      </c>
      <c r="AS15" s="54">
        <v>1</v>
      </c>
      <c r="AT15" s="54">
        <v>1</v>
      </c>
      <c r="AU15" s="54">
        <f t="shared" si="16"/>
        <v>33.690000000000026</v>
      </c>
      <c r="AV15" s="54">
        <f t="shared" si="17"/>
        <v>12.286666666666669</v>
      </c>
      <c r="AW15" s="54">
        <f t="shared" si="18"/>
        <v>19.27066666666666</v>
      </c>
      <c r="AX15" s="54">
        <f t="shared" si="19"/>
        <v>14.800999999999995</v>
      </c>
      <c r="AY15" s="54">
        <v>0</v>
      </c>
      <c r="AZ15" s="54">
        <v>1</v>
      </c>
      <c r="BA15" s="54">
        <v>1</v>
      </c>
      <c r="BG15" s="54">
        <f t="shared" si="20"/>
        <v>166.66666666666666</v>
      </c>
      <c r="BH15" s="11">
        <f t="shared" si="21"/>
        <v>1.0416666666666666E-4</v>
      </c>
    </row>
    <row r="16" spans="1:67" ht="48" x14ac:dyDescent="0.2">
      <c r="A16" s="54">
        <v>6</v>
      </c>
      <c r="B16" s="19" t="s">
        <v>403</v>
      </c>
      <c r="C16" s="3" t="s">
        <v>192</v>
      </c>
      <c r="D16" s="54">
        <v>1</v>
      </c>
      <c r="E16" s="54">
        <v>1</v>
      </c>
      <c r="F16" s="54">
        <f t="shared" si="8"/>
        <v>1</v>
      </c>
      <c r="G16" s="54">
        <f t="shared" si="9"/>
        <v>22</v>
      </c>
      <c r="H16" s="54">
        <f t="shared" si="10"/>
        <v>22</v>
      </c>
      <c r="I16" s="54">
        <f t="shared" si="11"/>
        <v>117</v>
      </c>
      <c r="J16" s="54">
        <v>31</v>
      </c>
      <c r="K16" s="54">
        <f t="shared" si="12"/>
        <v>1.4090909090909092</v>
      </c>
      <c r="L16" s="54">
        <f t="shared" si="13"/>
        <v>95</v>
      </c>
      <c r="M16" s="54">
        <f t="shared" si="14"/>
        <v>4.3181818181818183</v>
      </c>
      <c r="N16" s="54">
        <v>1</v>
      </c>
      <c r="O16" s="54">
        <v>1</v>
      </c>
      <c r="P16" s="54">
        <v>1</v>
      </c>
      <c r="Q16" s="54">
        <v>1</v>
      </c>
      <c r="R16" s="54">
        <v>1</v>
      </c>
      <c r="S16" s="54">
        <v>1</v>
      </c>
      <c r="T16" s="54">
        <f t="shared" si="3"/>
        <v>1</v>
      </c>
      <c r="U16" s="54">
        <v>1</v>
      </c>
      <c r="V16" s="54">
        <v>1</v>
      </c>
      <c r="W16" s="54">
        <f t="shared" si="4"/>
        <v>1</v>
      </c>
      <c r="X16" s="54">
        <f t="shared" si="5"/>
        <v>1</v>
      </c>
      <c r="Y16" s="54">
        <v>1</v>
      </c>
      <c r="Z16" s="54">
        <v>1</v>
      </c>
      <c r="AA16" s="54">
        <v>1</v>
      </c>
      <c r="AB16" s="54">
        <v>1</v>
      </c>
      <c r="AC16" s="54">
        <v>1</v>
      </c>
      <c r="AD16" s="54">
        <v>1</v>
      </c>
      <c r="AE16" s="54">
        <v>1</v>
      </c>
      <c r="AF16" s="54">
        <f t="shared" si="15"/>
        <v>1</v>
      </c>
      <c r="AG16" s="54">
        <v>1</v>
      </c>
      <c r="AH16" s="54">
        <f t="shared" si="6"/>
        <v>1</v>
      </c>
      <c r="AI16" s="54">
        <v>1</v>
      </c>
      <c r="AJ16" s="54">
        <v>1</v>
      </c>
      <c r="AK16" s="54">
        <f t="shared" si="7"/>
        <v>1</v>
      </c>
      <c r="AL16" s="54">
        <v>1</v>
      </c>
      <c r="AM16" s="54">
        <v>1</v>
      </c>
      <c r="AN16" s="54">
        <v>1</v>
      </c>
      <c r="AO16" s="54">
        <v>1</v>
      </c>
      <c r="AP16" s="54">
        <v>1</v>
      </c>
      <c r="AQ16" s="54">
        <v>1</v>
      </c>
      <c r="AR16" s="54">
        <v>1</v>
      </c>
      <c r="AS16" s="54">
        <v>1</v>
      </c>
      <c r="AT16" s="54">
        <v>1</v>
      </c>
      <c r="AU16" s="54">
        <f t="shared" si="16"/>
        <v>65.295909090909106</v>
      </c>
      <c r="AV16" s="54">
        <f t="shared" si="17"/>
        <v>9.6172727272727307</v>
      </c>
      <c r="AW16" s="54">
        <f t="shared" si="18"/>
        <v>8.5127272727272683</v>
      </c>
      <c r="AX16" s="54">
        <f t="shared" si="19"/>
        <v>9.908636363636365</v>
      </c>
      <c r="AY16" s="54">
        <v>1</v>
      </c>
      <c r="AZ16" s="54">
        <v>1</v>
      </c>
      <c r="BA16" s="54">
        <v>1</v>
      </c>
      <c r="BG16" s="54">
        <f t="shared" si="20"/>
        <v>45.454545454545453</v>
      </c>
      <c r="BH16" s="11">
        <f t="shared" si="21"/>
        <v>7.6388888888888887E-5</v>
      </c>
    </row>
    <row r="17" spans="1:60" ht="192" x14ac:dyDescent="0.2">
      <c r="A17" s="54">
        <v>7</v>
      </c>
      <c r="B17" s="19" t="s">
        <v>1710</v>
      </c>
      <c r="C17" s="3" t="s">
        <v>192</v>
      </c>
      <c r="D17" s="54">
        <v>1</v>
      </c>
      <c r="E17" s="54">
        <v>1</v>
      </c>
      <c r="F17" s="54">
        <f t="shared" si="8"/>
        <v>4</v>
      </c>
      <c r="G17" s="54">
        <f t="shared" si="9"/>
        <v>68</v>
      </c>
      <c r="H17" s="54">
        <f t="shared" si="10"/>
        <v>17</v>
      </c>
      <c r="I17" s="54">
        <f t="shared" si="11"/>
        <v>445</v>
      </c>
      <c r="J17" s="54">
        <v>119</v>
      </c>
      <c r="K17" s="54">
        <f t="shared" si="12"/>
        <v>1.75</v>
      </c>
      <c r="L17" s="54">
        <f t="shared" si="13"/>
        <v>362</v>
      </c>
      <c r="M17" s="54">
        <f t="shared" si="14"/>
        <v>5.3235294117647056</v>
      </c>
      <c r="N17" s="54">
        <v>1</v>
      </c>
      <c r="O17" s="54">
        <v>1</v>
      </c>
      <c r="P17" s="54">
        <v>0</v>
      </c>
      <c r="Q17" s="54">
        <v>1</v>
      </c>
      <c r="R17" s="54">
        <v>1</v>
      </c>
      <c r="S17" s="54">
        <v>1</v>
      </c>
      <c r="T17" s="54">
        <f t="shared" si="3"/>
        <v>1</v>
      </c>
      <c r="U17" s="54">
        <v>1</v>
      </c>
      <c r="V17" s="54">
        <v>1</v>
      </c>
      <c r="W17" s="54">
        <f t="shared" si="4"/>
        <v>0</v>
      </c>
      <c r="X17" s="54">
        <f t="shared" si="5"/>
        <v>1</v>
      </c>
      <c r="Y17" s="54">
        <v>0</v>
      </c>
      <c r="Z17" s="54">
        <v>1</v>
      </c>
      <c r="AA17" s="54">
        <v>1</v>
      </c>
      <c r="AB17" s="54">
        <v>1</v>
      </c>
      <c r="AC17" s="54">
        <v>1</v>
      </c>
      <c r="AD17" s="54">
        <v>1</v>
      </c>
      <c r="AE17" s="54">
        <v>1</v>
      </c>
      <c r="AF17" s="54">
        <f t="shared" si="15"/>
        <v>16</v>
      </c>
      <c r="AG17" s="54">
        <v>1</v>
      </c>
      <c r="AH17" s="54">
        <f t="shared" si="6"/>
        <v>0</v>
      </c>
      <c r="AI17" s="54">
        <v>0</v>
      </c>
      <c r="AJ17" s="54">
        <v>1</v>
      </c>
      <c r="AK17" s="54">
        <f t="shared" si="7"/>
        <v>0</v>
      </c>
      <c r="AL17" s="54">
        <v>1</v>
      </c>
      <c r="AM17" s="54">
        <v>1</v>
      </c>
      <c r="AN17" s="54">
        <v>1</v>
      </c>
      <c r="AO17" s="54">
        <v>1</v>
      </c>
      <c r="AP17" s="54">
        <v>1</v>
      </c>
      <c r="AQ17" s="54">
        <v>1</v>
      </c>
      <c r="AR17" s="54">
        <v>1</v>
      </c>
      <c r="AS17" s="54">
        <v>1</v>
      </c>
      <c r="AT17" s="54">
        <v>1</v>
      </c>
      <c r="AU17" s="54">
        <f t="shared" si="16"/>
        <v>41.53000000000003</v>
      </c>
      <c r="AV17" s="54">
        <f t="shared" si="17"/>
        <v>11.690000000000001</v>
      </c>
      <c r="AW17" s="54">
        <f t="shared" si="18"/>
        <v>15.144705882352941</v>
      </c>
      <c r="AX17" s="54">
        <f t="shared" si="19"/>
        <v>12.143823529411762</v>
      </c>
      <c r="AY17" s="54">
        <v>0</v>
      </c>
      <c r="AZ17" s="54">
        <v>1</v>
      </c>
      <c r="BA17" s="54">
        <v>1</v>
      </c>
      <c r="BG17" s="54">
        <f t="shared" si="20"/>
        <v>235.29411764705881</v>
      </c>
      <c r="BH17" s="11">
        <f t="shared" si="21"/>
        <v>2.3611111111111112E-4</v>
      </c>
    </row>
    <row r="18" spans="1:60" ht="64" x14ac:dyDescent="0.2">
      <c r="A18" s="54">
        <v>8</v>
      </c>
      <c r="B18" s="19" t="s">
        <v>404</v>
      </c>
      <c r="C18" s="3" t="s">
        <v>192</v>
      </c>
      <c r="D18" s="54">
        <v>1</v>
      </c>
      <c r="E18" s="54">
        <v>1</v>
      </c>
      <c r="F18" s="54">
        <f t="shared" si="8"/>
        <v>1</v>
      </c>
      <c r="G18" s="54">
        <f t="shared" si="9"/>
        <v>20</v>
      </c>
      <c r="H18" s="54">
        <f t="shared" si="10"/>
        <v>20</v>
      </c>
      <c r="I18" s="54">
        <f t="shared" si="11"/>
        <v>132</v>
      </c>
      <c r="J18" s="54">
        <v>34</v>
      </c>
      <c r="K18" s="54">
        <f t="shared" si="12"/>
        <v>1.7</v>
      </c>
      <c r="L18" s="54">
        <f t="shared" si="13"/>
        <v>109</v>
      </c>
      <c r="M18" s="54">
        <f t="shared" si="14"/>
        <v>5.45</v>
      </c>
      <c r="N18" s="54">
        <v>0</v>
      </c>
      <c r="O18" s="54">
        <v>1</v>
      </c>
      <c r="P18" s="54">
        <v>1</v>
      </c>
      <c r="Q18" s="54">
        <v>0</v>
      </c>
      <c r="R18" s="54">
        <v>1</v>
      </c>
      <c r="S18" s="54">
        <v>1</v>
      </c>
      <c r="T18" s="54">
        <f t="shared" si="3"/>
        <v>0</v>
      </c>
      <c r="U18" s="54">
        <v>1</v>
      </c>
      <c r="V18" s="54">
        <v>1</v>
      </c>
      <c r="W18" s="54">
        <f t="shared" si="4"/>
        <v>0</v>
      </c>
      <c r="X18" s="54">
        <f t="shared" si="5"/>
        <v>1</v>
      </c>
      <c r="Y18" s="54">
        <v>1</v>
      </c>
      <c r="Z18" s="54">
        <v>1</v>
      </c>
      <c r="AA18" s="54">
        <v>1</v>
      </c>
      <c r="AB18" s="54">
        <v>1</v>
      </c>
      <c r="AC18" s="54">
        <v>1</v>
      </c>
      <c r="AD18" s="54">
        <v>1</v>
      </c>
      <c r="AE18" s="54">
        <v>1</v>
      </c>
      <c r="AF18" s="54">
        <f t="shared" si="15"/>
        <v>4</v>
      </c>
      <c r="AG18" s="54">
        <v>1</v>
      </c>
      <c r="AH18" s="54">
        <f t="shared" si="6"/>
        <v>1</v>
      </c>
      <c r="AI18" s="54">
        <v>1</v>
      </c>
      <c r="AJ18" s="54">
        <v>1</v>
      </c>
      <c r="AK18" s="54">
        <f t="shared" si="7"/>
        <v>0</v>
      </c>
      <c r="AL18" s="54">
        <v>1</v>
      </c>
      <c r="AM18" s="54">
        <v>1</v>
      </c>
      <c r="AN18" s="54">
        <v>1</v>
      </c>
      <c r="AO18" s="54">
        <v>1</v>
      </c>
      <c r="AP18" s="54">
        <v>1</v>
      </c>
      <c r="AQ18" s="54">
        <v>1</v>
      </c>
      <c r="AR18" s="54">
        <v>1</v>
      </c>
      <c r="AS18" s="54">
        <v>1</v>
      </c>
      <c r="AT18" s="54">
        <v>1</v>
      </c>
      <c r="AU18" s="54">
        <f t="shared" si="16"/>
        <v>42.715000000000018</v>
      </c>
      <c r="AV18" s="54">
        <f t="shared" si="17"/>
        <v>12.270000000000003</v>
      </c>
      <c r="AW18" s="54">
        <f t="shared" si="18"/>
        <v>15.942</v>
      </c>
      <c r="AX18" s="54">
        <f t="shared" si="19"/>
        <v>14.2395</v>
      </c>
      <c r="AY18" s="54">
        <v>1</v>
      </c>
      <c r="AZ18" s="54">
        <v>1</v>
      </c>
      <c r="BA18" s="54">
        <v>1</v>
      </c>
      <c r="BG18" s="54">
        <f t="shared" si="20"/>
        <v>200</v>
      </c>
      <c r="BH18" s="11">
        <f t="shared" si="21"/>
        <v>6.9444444444444444E-5</v>
      </c>
    </row>
    <row r="19" spans="1:60" ht="112" x14ac:dyDescent="0.2">
      <c r="A19" s="54">
        <v>9</v>
      </c>
      <c r="B19" s="19" t="s">
        <v>325</v>
      </c>
      <c r="C19" s="3" t="s">
        <v>192</v>
      </c>
      <c r="D19" s="54">
        <v>1</v>
      </c>
      <c r="E19" s="54">
        <v>1</v>
      </c>
      <c r="F19" s="54">
        <f t="shared" si="8"/>
        <v>2</v>
      </c>
      <c r="G19" s="54">
        <f t="shared" si="9"/>
        <v>41</v>
      </c>
      <c r="H19" s="54">
        <f t="shared" si="10"/>
        <v>20.5</v>
      </c>
      <c r="I19" s="54">
        <f t="shared" si="11"/>
        <v>250</v>
      </c>
      <c r="J19" s="54">
        <v>69</v>
      </c>
      <c r="K19" s="54">
        <f t="shared" si="12"/>
        <v>1.6829268292682926</v>
      </c>
      <c r="L19" s="54">
        <f t="shared" si="13"/>
        <v>205</v>
      </c>
      <c r="M19" s="54">
        <f t="shared" si="14"/>
        <v>5</v>
      </c>
      <c r="N19" s="54">
        <v>0</v>
      </c>
      <c r="O19" s="54">
        <v>1</v>
      </c>
      <c r="P19" s="54">
        <v>0</v>
      </c>
      <c r="Q19" s="54">
        <v>0</v>
      </c>
      <c r="R19" s="54">
        <v>1</v>
      </c>
      <c r="S19" s="54">
        <v>1</v>
      </c>
      <c r="T19" s="54">
        <f t="shared" si="3"/>
        <v>0</v>
      </c>
      <c r="U19" s="54">
        <v>1</v>
      </c>
      <c r="V19" s="54">
        <v>1</v>
      </c>
      <c r="W19" s="54">
        <f t="shared" si="4"/>
        <v>0</v>
      </c>
      <c r="X19" s="54">
        <f t="shared" si="5"/>
        <v>1</v>
      </c>
      <c r="Y19" s="54">
        <v>1</v>
      </c>
      <c r="Z19" s="54">
        <v>1</v>
      </c>
      <c r="AA19" s="54">
        <v>1</v>
      </c>
      <c r="AB19" s="54">
        <v>1</v>
      </c>
      <c r="AC19" s="54">
        <v>1</v>
      </c>
      <c r="AD19" s="54">
        <v>1</v>
      </c>
      <c r="AE19" s="54">
        <v>1</v>
      </c>
      <c r="AF19" s="54">
        <f t="shared" si="15"/>
        <v>5</v>
      </c>
      <c r="AG19" s="54">
        <v>1</v>
      </c>
      <c r="AH19" s="54">
        <f t="shared" si="6"/>
        <v>1</v>
      </c>
      <c r="AI19" s="54">
        <v>0</v>
      </c>
      <c r="AJ19" s="54">
        <v>1</v>
      </c>
      <c r="AK19" s="54">
        <f t="shared" si="7"/>
        <v>0</v>
      </c>
      <c r="AL19" s="54">
        <v>1</v>
      </c>
      <c r="AM19" s="54">
        <v>0</v>
      </c>
      <c r="AN19" s="54">
        <v>1</v>
      </c>
      <c r="AO19" s="54">
        <v>1</v>
      </c>
      <c r="AP19" s="54">
        <v>1</v>
      </c>
      <c r="AQ19" s="54">
        <v>1</v>
      </c>
      <c r="AR19" s="54">
        <v>1</v>
      </c>
      <c r="AS19" s="54">
        <v>1</v>
      </c>
      <c r="AT19" s="54">
        <v>1</v>
      </c>
      <c r="AU19" s="54">
        <f t="shared" si="16"/>
        <v>43.65189024390245</v>
      </c>
      <c r="AV19" s="54">
        <f t="shared" si="17"/>
        <v>12.263536585365856</v>
      </c>
      <c r="AW19" s="54">
        <f t="shared" si="18"/>
        <v>12.873170731707315</v>
      </c>
      <c r="AX19" s="54">
        <f t="shared" si="19"/>
        <v>12.369999999999997</v>
      </c>
      <c r="AY19" s="54">
        <v>0</v>
      </c>
      <c r="AZ19" s="54">
        <v>1</v>
      </c>
      <c r="BA19" s="54">
        <v>1</v>
      </c>
      <c r="BG19" s="54">
        <f t="shared" si="20"/>
        <v>121.95121951219512</v>
      </c>
      <c r="BH19" s="11">
        <f t="shared" si="21"/>
        <v>1.4236111111111109E-4</v>
      </c>
    </row>
    <row r="20" spans="1:60" ht="32" x14ac:dyDescent="0.2">
      <c r="A20" s="54">
        <v>10</v>
      </c>
      <c r="B20" s="19" t="s">
        <v>405</v>
      </c>
      <c r="C20" s="3" t="s">
        <v>203</v>
      </c>
      <c r="D20" s="54">
        <v>1</v>
      </c>
      <c r="E20" s="54">
        <v>1</v>
      </c>
      <c r="F20" s="54">
        <f t="shared" si="8"/>
        <v>1</v>
      </c>
      <c r="G20" s="54">
        <f t="shared" si="9"/>
        <v>12</v>
      </c>
      <c r="H20" s="54">
        <f t="shared" si="10"/>
        <v>12</v>
      </c>
      <c r="I20" s="54">
        <f t="shared" si="11"/>
        <v>65</v>
      </c>
      <c r="J20" s="54">
        <v>15</v>
      </c>
      <c r="K20" s="54">
        <f t="shared" si="12"/>
        <v>1.25</v>
      </c>
      <c r="L20" s="54">
        <f t="shared" si="13"/>
        <v>52</v>
      </c>
      <c r="M20" s="54">
        <f t="shared" si="14"/>
        <v>4.333333333333333</v>
      </c>
      <c r="N20" s="54">
        <v>1</v>
      </c>
      <c r="O20" s="54">
        <v>1</v>
      </c>
      <c r="P20" s="54">
        <v>0</v>
      </c>
      <c r="Q20" s="54">
        <v>1</v>
      </c>
      <c r="R20" s="54">
        <v>1</v>
      </c>
      <c r="S20" s="54">
        <v>1</v>
      </c>
      <c r="T20" s="54">
        <f t="shared" si="3"/>
        <v>1</v>
      </c>
      <c r="U20" s="54">
        <v>1</v>
      </c>
      <c r="V20" s="54">
        <v>1</v>
      </c>
      <c r="W20" s="54">
        <f t="shared" si="4"/>
        <v>0</v>
      </c>
      <c r="X20" s="54">
        <f t="shared" si="5"/>
        <v>1</v>
      </c>
      <c r="Y20" s="54">
        <v>0</v>
      </c>
      <c r="Z20" s="54">
        <v>1</v>
      </c>
      <c r="AA20" s="54">
        <v>1</v>
      </c>
      <c r="AB20" s="54">
        <v>1</v>
      </c>
      <c r="AC20" s="54">
        <v>1</v>
      </c>
      <c r="AD20" s="54">
        <v>1</v>
      </c>
      <c r="AE20" s="54">
        <v>1</v>
      </c>
      <c r="AF20" s="54">
        <f t="shared" si="15"/>
        <v>2</v>
      </c>
      <c r="AG20" s="54">
        <v>1</v>
      </c>
      <c r="AH20" s="54">
        <f t="shared" si="6"/>
        <v>1</v>
      </c>
      <c r="AI20" s="54">
        <v>1</v>
      </c>
      <c r="AJ20" s="54">
        <v>1</v>
      </c>
      <c r="AK20" s="54">
        <f t="shared" si="7"/>
        <v>1</v>
      </c>
      <c r="AL20" s="54">
        <v>1</v>
      </c>
      <c r="AM20" s="54">
        <v>1</v>
      </c>
      <c r="AN20" s="54">
        <v>1</v>
      </c>
      <c r="AO20" s="54">
        <v>1</v>
      </c>
      <c r="AP20" s="54">
        <v>1</v>
      </c>
      <c r="AQ20" s="54">
        <v>1</v>
      </c>
      <c r="AR20" s="54">
        <v>1</v>
      </c>
      <c r="AS20" s="54">
        <v>1</v>
      </c>
      <c r="AT20" s="54">
        <v>1</v>
      </c>
      <c r="AU20" s="54">
        <f t="shared" si="16"/>
        <v>88.905000000000001</v>
      </c>
      <c r="AV20" s="54">
        <f t="shared" si="17"/>
        <v>3.84</v>
      </c>
      <c r="AW20" s="54">
        <f t="shared" si="18"/>
        <v>8.1933333333333351</v>
      </c>
      <c r="AX20" s="54">
        <f t="shared" si="19"/>
        <v>4.9800000000000004</v>
      </c>
      <c r="AY20" s="54">
        <v>1</v>
      </c>
      <c r="AZ20" s="54">
        <v>1</v>
      </c>
      <c r="BA20" s="54">
        <v>1</v>
      </c>
      <c r="BG20" s="54">
        <f t="shared" si="20"/>
        <v>166.66666666666666</v>
      </c>
      <c r="BH20" s="11">
        <f t="shared" si="21"/>
        <v>4.1666666666666665E-5</v>
      </c>
    </row>
    <row r="21" spans="1:60" ht="48" x14ac:dyDescent="0.2">
      <c r="A21" s="54" t="s">
        <v>147</v>
      </c>
      <c r="B21" s="19" t="s">
        <v>406</v>
      </c>
      <c r="C21" s="3" t="s">
        <v>192</v>
      </c>
      <c r="D21" s="54">
        <v>1</v>
      </c>
      <c r="E21" s="54">
        <v>1</v>
      </c>
      <c r="F21" s="54">
        <f t="shared" si="8"/>
        <v>1</v>
      </c>
      <c r="G21" s="54">
        <f t="shared" si="9"/>
        <v>19</v>
      </c>
      <c r="H21" s="54">
        <f t="shared" si="10"/>
        <v>19</v>
      </c>
      <c r="I21" s="54">
        <f t="shared" si="11"/>
        <v>101</v>
      </c>
      <c r="J21" s="54">
        <v>27</v>
      </c>
      <c r="K21" s="54">
        <f t="shared" si="12"/>
        <v>1.4210526315789473</v>
      </c>
      <c r="L21" s="54">
        <f t="shared" si="13"/>
        <v>82</v>
      </c>
      <c r="M21" s="54">
        <f t="shared" si="14"/>
        <v>4.3157894736842106</v>
      </c>
      <c r="N21" s="54">
        <v>0</v>
      </c>
      <c r="O21" s="54">
        <v>1</v>
      </c>
      <c r="P21" s="54">
        <v>0</v>
      </c>
      <c r="Q21" s="54">
        <v>0</v>
      </c>
      <c r="R21" s="54">
        <v>1</v>
      </c>
      <c r="S21" s="54">
        <v>1</v>
      </c>
      <c r="T21" s="54">
        <f t="shared" si="3"/>
        <v>0</v>
      </c>
      <c r="U21" s="54">
        <v>1</v>
      </c>
      <c r="V21" s="54">
        <v>1</v>
      </c>
      <c r="W21" s="54">
        <f t="shared" si="4"/>
        <v>0</v>
      </c>
      <c r="X21" s="54">
        <f t="shared" si="5"/>
        <v>1</v>
      </c>
      <c r="Y21" s="54">
        <v>1</v>
      </c>
      <c r="Z21" s="54">
        <v>1</v>
      </c>
      <c r="AA21" s="54">
        <v>1</v>
      </c>
      <c r="AB21" s="54">
        <v>1</v>
      </c>
      <c r="AC21" s="54">
        <v>1</v>
      </c>
      <c r="AD21" s="54">
        <v>1</v>
      </c>
      <c r="AE21" s="54">
        <v>1</v>
      </c>
      <c r="AF21" s="54">
        <f t="shared" si="15"/>
        <v>1</v>
      </c>
      <c r="AG21" s="54">
        <v>1</v>
      </c>
      <c r="AH21" s="54">
        <f t="shared" si="6"/>
        <v>1</v>
      </c>
      <c r="AI21" s="54">
        <v>1</v>
      </c>
      <c r="AJ21" s="54">
        <v>1</v>
      </c>
      <c r="AK21" s="54">
        <f t="shared" si="7"/>
        <v>1</v>
      </c>
      <c r="AL21" s="54">
        <v>1</v>
      </c>
      <c r="AM21" s="54">
        <v>1</v>
      </c>
      <c r="AN21" s="54">
        <v>1</v>
      </c>
      <c r="AO21" s="54">
        <v>1</v>
      </c>
      <c r="AP21" s="54">
        <v>1</v>
      </c>
      <c r="AQ21" s="54">
        <v>1</v>
      </c>
      <c r="AR21" s="54">
        <v>1</v>
      </c>
      <c r="AS21" s="54">
        <v>1</v>
      </c>
      <c r="AT21" s="54">
        <v>1</v>
      </c>
      <c r="AU21" s="54">
        <f t="shared" si="16"/>
        <v>67.328947368421069</v>
      </c>
      <c r="AV21" s="54">
        <f t="shared" si="17"/>
        <v>8.5884210526315812</v>
      </c>
      <c r="AW21" s="54">
        <f t="shared" si="18"/>
        <v>8.3284210526315796</v>
      </c>
      <c r="AX21" s="54">
        <f t="shared" si="19"/>
        <v>8.3973684210526329</v>
      </c>
      <c r="AY21" s="54">
        <v>1</v>
      </c>
      <c r="AZ21" s="54">
        <v>1</v>
      </c>
      <c r="BA21" s="54">
        <v>1</v>
      </c>
      <c r="BG21" s="54">
        <f t="shared" si="20"/>
        <v>52.631578947368418</v>
      </c>
      <c r="BH21" s="11">
        <f t="shared" si="21"/>
        <v>6.597222222222223E-5</v>
      </c>
    </row>
    <row r="22" spans="1:60" ht="48" x14ac:dyDescent="0.2">
      <c r="A22" s="54" t="s">
        <v>148</v>
      </c>
      <c r="B22" s="19" t="s">
        <v>407</v>
      </c>
      <c r="C22" s="3" t="s">
        <v>192</v>
      </c>
      <c r="D22" s="54">
        <v>1</v>
      </c>
      <c r="E22" s="54">
        <v>1</v>
      </c>
      <c r="F22" s="54">
        <f t="shared" si="8"/>
        <v>1</v>
      </c>
      <c r="G22" s="54">
        <f t="shared" si="9"/>
        <v>19</v>
      </c>
      <c r="H22" s="54">
        <f t="shared" si="10"/>
        <v>19</v>
      </c>
      <c r="I22" s="54">
        <f t="shared" si="11"/>
        <v>99</v>
      </c>
      <c r="J22" s="54">
        <v>27</v>
      </c>
      <c r="K22" s="54">
        <f t="shared" si="12"/>
        <v>1.4210526315789473</v>
      </c>
      <c r="L22" s="54">
        <f t="shared" si="13"/>
        <v>80</v>
      </c>
      <c r="M22" s="54">
        <f t="shared" si="14"/>
        <v>4.2105263157894735</v>
      </c>
      <c r="N22" s="54">
        <v>0</v>
      </c>
      <c r="O22" s="54">
        <v>1</v>
      </c>
      <c r="P22" s="54">
        <v>0</v>
      </c>
      <c r="Q22" s="54">
        <v>0</v>
      </c>
      <c r="R22" s="54">
        <v>1</v>
      </c>
      <c r="S22" s="54">
        <v>1</v>
      </c>
      <c r="T22" s="54">
        <f t="shared" si="3"/>
        <v>0</v>
      </c>
      <c r="U22" s="54">
        <v>1</v>
      </c>
      <c r="V22" s="54">
        <v>1</v>
      </c>
      <c r="W22" s="54">
        <f t="shared" si="4"/>
        <v>0</v>
      </c>
      <c r="X22" s="54">
        <f t="shared" si="5"/>
        <v>1</v>
      </c>
      <c r="Y22" s="54">
        <v>1</v>
      </c>
      <c r="Z22" s="54">
        <v>1</v>
      </c>
      <c r="AA22" s="54">
        <v>1</v>
      </c>
      <c r="AB22" s="54">
        <v>1</v>
      </c>
      <c r="AC22" s="54">
        <v>1</v>
      </c>
      <c r="AD22" s="54">
        <v>1</v>
      </c>
      <c r="AE22" s="54">
        <v>1</v>
      </c>
      <c r="AF22" s="54">
        <f t="shared" si="15"/>
        <v>1</v>
      </c>
      <c r="AG22" s="54">
        <v>1</v>
      </c>
      <c r="AH22" s="54">
        <f t="shared" si="6"/>
        <v>1</v>
      </c>
      <c r="AI22" s="54">
        <v>1</v>
      </c>
      <c r="AJ22" s="54">
        <v>1</v>
      </c>
      <c r="AK22" s="54">
        <f t="shared" si="7"/>
        <v>1</v>
      </c>
      <c r="AL22" s="54">
        <v>1</v>
      </c>
      <c r="AM22" s="54">
        <v>1</v>
      </c>
      <c r="AN22" s="54">
        <v>1</v>
      </c>
      <c r="AO22" s="54">
        <v>1</v>
      </c>
      <c r="AP22" s="54">
        <v>1</v>
      </c>
      <c r="AQ22" s="54">
        <v>1</v>
      </c>
      <c r="AR22" s="54">
        <v>1</v>
      </c>
      <c r="AS22" s="54">
        <v>1</v>
      </c>
      <c r="AT22" s="54">
        <v>1</v>
      </c>
      <c r="AU22" s="54">
        <f t="shared" si="16"/>
        <v>67.328947368421069</v>
      </c>
      <c r="AV22" s="54">
        <f t="shared" si="17"/>
        <v>8.5884210526315812</v>
      </c>
      <c r="AW22" s="54">
        <f t="shared" si="18"/>
        <v>7.7094736842105256</v>
      </c>
      <c r="AX22" s="54">
        <f t="shared" si="19"/>
        <v>7.9015789473684208</v>
      </c>
      <c r="AY22" s="54">
        <v>1</v>
      </c>
      <c r="AZ22" s="54">
        <v>1</v>
      </c>
      <c r="BA22" s="54">
        <v>1</v>
      </c>
      <c r="BG22" s="54">
        <f t="shared" si="20"/>
        <v>52.631578947368418</v>
      </c>
      <c r="BH22" s="11">
        <f t="shared" si="21"/>
        <v>6.597222222222223E-5</v>
      </c>
    </row>
    <row r="23" spans="1:60" ht="48" x14ac:dyDescent="0.2">
      <c r="A23" s="54" t="s">
        <v>148</v>
      </c>
      <c r="B23" s="19" t="s">
        <v>408</v>
      </c>
      <c r="C23" s="3" t="s">
        <v>192</v>
      </c>
      <c r="D23" s="54">
        <v>1</v>
      </c>
      <c r="E23" s="54">
        <v>1</v>
      </c>
      <c r="F23" s="54">
        <f t="shared" si="8"/>
        <v>1</v>
      </c>
      <c r="G23" s="54">
        <f t="shared" si="9"/>
        <v>17</v>
      </c>
      <c r="H23" s="54">
        <f t="shared" si="10"/>
        <v>17</v>
      </c>
      <c r="I23" s="54">
        <f t="shared" si="11"/>
        <v>96</v>
      </c>
      <c r="J23" s="54">
        <v>26</v>
      </c>
      <c r="K23" s="54">
        <f t="shared" si="12"/>
        <v>1.5294117647058822</v>
      </c>
      <c r="L23" s="54">
        <f t="shared" si="13"/>
        <v>79</v>
      </c>
      <c r="M23" s="54">
        <f t="shared" si="14"/>
        <v>4.6470588235294121</v>
      </c>
      <c r="N23" s="54">
        <v>0</v>
      </c>
      <c r="O23" s="54">
        <v>1</v>
      </c>
      <c r="P23" s="54">
        <v>0</v>
      </c>
      <c r="Q23" s="54">
        <v>0</v>
      </c>
      <c r="R23" s="54">
        <v>1</v>
      </c>
      <c r="S23" s="54">
        <v>1</v>
      </c>
      <c r="T23" s="54">
        <f t="shared" si="3"/>
        <v>0</v>
      </c>
      <c r="U23" s="54">
        <v>1</v>
      </c>
      <c r="V23" s="54">
        <v>1</v>
      </c>
      <c r="W23" s="54">
        <f t="shared" si="4"/>
        <v>0</v>
      </c>
      <c r="X23" s="54">
        <f t="shared" si="5"/>
        <v>1</v>
      </c>
      <c r="Y23" s="54">
        <v>1</v>
      </c>
      <c r="Z23" s="54">
        <v>1</v>
      </c>
      <c r="AA23" s="54">
        <v>1</v>
      </c>
      <c r="AB23" s="54">
        <v>1</v>
      </c>
      <c r="AC23" s="54">
        <v>1</v>
      </c>
      <c r="AD23" s="54">
        <v>1</v>
      </c>
      <c r="AE23" s="54">
        <v>1</v>
      </c>
      <c r="AF23" s="54">
        <f t="shared" si="15"/>
        <v>1</v>
      </c>
      <c r="AG23" s="54">
        <v>1</v>
      </c>
      <c r="AH23" s="54">
        <f t="shared" si="6"/>
        <v>1</v>
      </c>
      <c r="AI23" s="54">
        <v>1</v>
      </c>
      <c r="AJ23" s="54">
        <v>1</v>
      </c>
      <c r="AK23" s="54">
        <f t="shared" si="7"/>
        <v>1</v>
      </c>
      <c r="AL23" s="54">
        <v>1</v>
      </c>
      <c r="AM23" s="54">
        <v>1</v>
      </c>
      <c r="AN23" s="54">
        <v>1</v>
      </c>
      <c r="AO23" s="54">
        <v>1</v>
      </c>
      <c r="AP23" s="54">
        <v>1</v>
      </c>
      <c r="AQ23" s="54">
        <v>1</v>
      </c>
      <c r="AR23" s="54">
        <v>1</v>
      </c>
      <c r="AS23" s="54">
        <v>1</v>
      </c>
      <c r="AT23" s="54">
        <v>1</v>
      </c>
      <c r="AU23" s="54">
        <f t="shared" si="16"/>
        <v>60.191764705882377</v>
      </c>
      <c r="AV23" s="54">
        <f t="shared" si="17"/>
        <v>9.0870588235294107</v>
      </c>
      <c r="AW23" s="54">
        <f t="shared" si="18"/>
        <v>10.129411764705882</v>
      </c>
      <c r="AX23" s="54">
        <f t="shared" si="19"/>
        <v>8.9576470588235324</v>
      </c>
      <c r="AY23" s="54">
        <v>1</v>
      </c>
      <c r="AZ23" s="54">
        <v>1</v>
      </c>
      <c r="BA23" s="54">
        <v>1</v>
      </c>
      <c r="BG23" s="54">
        <f t="shared" si="20"/>
        <v>58.823529411764703</v>
      </c>
      <c r="BH23" s="11">
        <f t="shared" si="21"/>
        <v>5.902777777777778E-5</v>
      </c>
    </row>
    <row r="24" spans="1:60" ht="48" x14ac:dyDescent="0.2">
      <c r="A24" s="54" t="s">
        <v>149</v>
      </c>
      <c r="B24" s="19" t="s">
        <v>409</v>
      </c>
      <c r="C24" s="3" t="s">
        <v>192</v>
      </c>
      <c r="D24" s="54">
        <v>1</v>
      </c>
      <c r="E24" s="54">
        <v>1</v>
      </c>
      <c r="F24" s="54">
        <f t="shared" si="8"/>
        <v>1</v>
      </c>
      <c r="G24" s="54">
        <f t="shared" si="9"/>
        <v>19</v>
      </c>
      <c r="H24" s="54">
        <f t="shared" si="10"/>
        <v>19</v>
      </c>
      <c r="I24" s="54">
        <f t="shared" si="11"/>
        <v>101</v>
      </c>
      <c r="J24" s="54">
        <v>26</v>
      </c>
      <c r="K24" s="54">
        <f t="shared" si="12"/>
        <v>1.368421052631579</v>
      </c>
      <c r="L24" s="54">
        <f t="shared" si="13"/>
        <v>82</v>
      </c>
      <c r="M24" s="54">
        <f t="shared" si="14"/>
        <v>4.3157894736842106</v>
      </c>
      <c r="N24" s="54">
        <v>0</v>
      </c>
      <c r="O24" s="54">
        <v>1</v>
      </c>
      <c r="P24" s="54">
        <v>0</v>
      </c>
      <c r="Q24" s="54">
        <v>0</v>
      </c>
      <c r="R24" s="54">
        <v>1</v>
      </c>
      <c r="S24" s="54">
        <v>1</v>
      </c>
      <c r="T24" s="54">
        <f t="shared" si="3"/>
        <v>0</v>
      </c>
      <c r="U24" s="54">
        <v>1</v>
      </c>
      <c r="V24" s="54">
        <v>1</v>
      </c>
      <c r="W24" s="54">
        <f t="shared" si="4"/>
        <v>0</v>
      </c>
      <c r="X24" s="54">
        <f t="shared" si="5"/>
        <v>1</v>
      </c>
      <c r="Y24" s="54">
        <v>1</v>
      </c>
      <c r="Z24" s="54">
        <v>1</v>
      </c>
      <c r="AA24" s="54">
        <v>1</v>
      </c>
      <c r="AB24" s="54">
        <v>1</v>
      </c>
      <c r="AC24" s="54">
        <v>1</v>
      </c>
      <c r="AD24" s="54">
        <v>1</v>
      </c>
      <c r="AE24" s="54">
        <v>1</v>
      </c>
      <c r="AF24" s="54">
        <f t="shared" si="15"/>
        <v>1</v>
      </c>
      <c r="AG24" s="54">
        <v>1</v>
      </c>
      <c r="AH24" s="54">
        <f t="shared" si="6"/>
        <v>1</v>
      </c>
      <c r="AI24" s="54">
        <v>1</v>
      </c>
      <c r="AJ24" s="54">
        <v>1</v>
      </c>
      <c r="AK24" s="54">
        <f t="shared" si="7"/>
        <v>1</v>
      </c>
      <c r="AL24" s="54">
        <v>1</v>
      </c>
      <c r="AM24" s="54">
        <v>1</v>
      </c>
      <c r="AN24" s="54">
        <v>1</v>
      </c>
      <c r="AO24" s="54">
        <v>1</v>
      </c>
      <c r="AP24" s="54">
        <v>1</v>
      </c>
      <c r="AQ24" s="54">
        <v>1</v>
      </c>
      <c r="AR24" s="54">
        <v>1</v>
      </c>
      <c r="AS24" s="54">
        <v>1</v>
      </c>
      <c r="AT24" s="54">
        <v>1</v>
      </c>
      <c r="AU24" s="54">
        <f t="shared" si="16"/>
        <v>71.78157894736843</v>
      </c>
      <c r="AV24" s="54">
        <f t="shared" si="17"/>
        <v>7.9673684210526332</v>
      </c>
      <c r="AW24" s="54">
        <f t="shared" si="18"/>
        <v>8.3284210526315796</v>
      </c>
      <c r="AX24" s="54">
        <f t="shared" si="19"/>
        <v>8.3973684210526329</v>
      </c>
      <c r="AY24" s="54">
        <v>1</v>
      </c>
      <c r="AZ24" s="54">
        <v>1</v>
      </c>
      <c r="BA24" s="54">
        <v>1</v>
      </c>
      <c r="BG24" s="54">
        <f t="shared" si="20"/>
        <v>52.631578947368418</v>
      </c>
      <c r="BH24" s="11">
        <f t="shared" si="21"/>
        <v>6.597222222222223E-5</v>
      </c>
    </row>
    <row r="25" spans="1:60" ht="48" x14ac:dyDescent="0.2">
      <c r="A25" s="54" t="s">
        <v>149</v>
      </c>
      <c r="B25" s="19" t="s">
        <v>410</v>
      </c>
      <c r="C25" s="3" t="s">
        <v>192</v>
      </c>
      <c r="D25" s="54">
        <v>1</v>
      </c>
      <c r="E25" s="54">
        <v>1</v>
      </c>
      <c r="F25" s="54">
        <f t="shared" si="8"/>
        <v>1</v>
      </c>
      <c r="G25" s="54">
        <f t="shared" si="9"/>
        <v>18</v>
      </c>
      <c r="H25" s="54">
        <f t="shared" si="10"/>
        <v>18</v>
      </c>
      <c r="I25" s="54">
        <f t="shared" si="11"/>
        <v>101</v>
      </c>
      <c r="J25" s="54">
        <v>27</v>
      </c>
      <c r="K25" s="54">
        <f t="shared" si="12"/>
        <v>1.5</v>
      </c>
      <c r="L25" s="54">
        <f t="shared" si="13"/>
        <v>83</v>
      </c>
      <c r="M25" s="54">
        <f t="shared" si="14"/>
        <v>4.6111111111111107</v>
      </c>
      <c r="N25" s="54">
        <v>0</v>
      </c>
      <c r="O25" s="54">
        <v>1</v>
      </c>
      <c r="P25" s="54">
        <v>0</v>
      </c>
      <c r="Q25" s="54">
        <v>0</v>
      </c>
      <c r="R25" s="54">
        <v>1</v>
      </c>
      <c r="S25" s="54">
        <v>1</v>
      </c>
      <c r="T25" s="54">
        <f t="shared" si="3"/>
        <v>0</v>
      </c>
      <c r="U25" s="54">
        <v>1</v>
      </c>
      <c r="V25" s="54">
        <v>1</v>
      </c>
      <c r="W25" s="54">
        <f t="shared" si="4"/>
        <v>0</v>
      </c>
      <c r="X25" s="54">
        <f t="shared" si="5"/>
        <v>1</v>
      </c>
      <c r="Y25" s="54">
        <v>1</v>
      </c>
      <c r="Z25" s="54">
        <v>1</v>
      </c>
      <c r="AA25" s="54">
        <v>1</v>
      </c>
      <c r="AB25" s="54">
        <v>1</v>
      </c>
      <c r="AC25" s="54">
        <v>1</v>
      </c>
      <c r="AD25" s="54">
        <v>1</v>
      </c>
      <c r="AE25" s="54">
        <v>1</v>
      </c>
      <c r="AF25" s="54">
        <f t="shared" si="15"/>
        <v>1</v>
      </c>
      <c r="AG25" s="54">
        <v>1</v>
      </c>
      <c r="AH25" s="54">
        <f t="shared" si="6"/>
        <v>1</v>
      </c>
      <c r="AI25" s="54">
        <v>1</v>
      </c>
      <c r="AJ25" s="54">
        <v>1</v>
      </c>
      <c r="AK25" s="54">
        <f t="shared" si="7"/>
        <v>1</v>
      </c>
      <c r="AL25" s="54">
        <v>1</v>
      </c>
      <c r="AM25" s="54">
        <v>1</v>
      </c>
      <c r="AN25" s="54">
        <v>1</v>
      </c>
      <c r="AO25" s="54">
        <v>1</v>
      </c>
      <c r="AP25" s="54">
        <v>1</v>
      </c>
      <c r="AQ25" s="54">
        <v>1</v>
      </c>
      <c r="AR25" s="54">
        <v>1</v>
      </c>
      <c r="AS25" s="54">
        <v>1</v>
      </c>
      <c r="AT25" s="54">
        <v>1</v>
      </c>
      <c r="AU25" s="54">
        <f t="shared" si="16"/>
        <v>61.66500000000002</v>
      </c>
      <c r="AV25" s="54">
        <f t="shared" si="17"/>
        <v>9.1300000000000026</v>
      </c>
      <c r="AW25" s="54">
        <f t="shared" si="18"/>
        <v>9.9955555555555584</v>
      </c>
      <c r="AX25" s="54">
        <f t="shared" si="19"/>
        <v>9.2883333333333304</v>
      </c>
      <c r="AY25" s="54">
        <v>1</v>
      </c>
      <c r="AZ25" s="54">
        <v>1</v>
      </c>
      <c r="BA25" s="54">
        <v>1</v>
      </c>
      <c r="BG25" s="54">
        <f t="shared" si="20"/>
        <v>55.55555555555555</v>
      </c>
      <c r="BH25" s="11">
        <f t="shared" si="21"/>
        <v>6.2500000000000001E-5</v>
      </c>
    </row>
    <row r="26" spans="1:60" ht="48" x14ac:dyDescent="0.2">
      <c r="A26" s="54" t="s">
        <v>150</v>
      </c>
      <c r="B26" s="19" t="s">
        <v>411</v>
      </c>
      <c r="C26" s="3" t="s">
        <v>192</v>
      </c>
      <c r="D26" s="54">
        <v>1</v>
      </c>
      <c r="E26" s="54">
        <v>1</v>
      </c>
      <c r="F26" s="54">
        <f t="shared" si="8"/>
        <v>1</v>
      </c>
      <c r="G26" s="54">
        <f t="shared" si="9"/>
        <v>20</v>
      </c>
      <c r="H26" s="54">
        <f t="shared" si="10"/>
        <v>20</v>
      </c>
      <c r="I26" s="54">
        <f t="shared" si="11"/>
        <v>108</v>
      </c>
      <c r="J26" s="54">
        <v>28</v>
      </c>
      <c r="K26" s="54">
        <f t="shared" si="12"/>
        <v>1.4</v>
      </c>
      <c r="L26" s="54">
        <f t="shared" si="13"/>
        <v>88</v>
      </c>
      <c r="M26" s="54">
        <f t="shared" si="14"/>
        <v>4.4000000000000004</v>
      </c>
      <c r="N26" s="54">
        <v>0</v>
      </c>
      <c r="O26" s="54">
        <v>1</v>
      </c>
      <c r="P26" s="54">
        <v>0</v>
      </c>
      <c r="Q26" s="54">
        <v>0</v>
      </c>
      <c r="R26" s="54">
        <v>1</v>
      </c>
      <c r="S26" s="54">
        <v>1</v>
      </c>
      <c r="T26" s="54">
        <f t="shared" si="3"/>
        <v>0</v>
      </c>
      <c r="U26" s="54">
        <v>1</v>
      </c>
      <c r="V26" s="54">
        <v>1</v>
      </c>
      <c r="W26" s="54">
        <f t="shared" si="4"/>
        <v>0</v>
      </c>
      <c r="X26" s="54">
        <f t="shared" si="5"/>
        <v>1</v>
      </c>
      <c r="Y26" s="54">
        <v>1</v>
      </c>
      <c r="Z26" s="54">
        <v>1</v>
      </c>
      <c r="AA26" s="54">
        <v>1</v>
      </c>
      <c r="AB26" s="54">
        <v>1</v>
      </c>
      <c r="AC26" s="54">
        <v>1</v>
      </c>
      <c r="AD26" s="54">
        <v>1</v>
      </c>
      <c r="AE26" s="54">
        <v>1</v>
      </c>
      <c r="AF26" s="54">
        <f t="shared" si="15"/>
        <v>1</v>
      </c>
      <c r="AG26" s="54">
        <v>1</v>
      </c>
      <c r="AH26" s="54">
        <f t="shared" si="6"/>
        <v>1</v>
      </c>
      <c r="AI26" s="54">
        <v>1</v>
      </c>
      <c r="AJ26" s="54">
        <v>1</v>
      </c>
      <c r="AK26" s="54">
        <f t="shared" si="7"/>
        <v>1</v>
      </c>
      <c r="AL26" s="54">
        <v>1</v>
      </c>
      <c r="AM26" s="54">
        <v>1</v>
      </c>
      <c r="AN26" s="54">
        <v>1</v>
      </c>
      <c r="AO26" s="54">
        <v>1</v>
      </c>
      <c r="AP26" s="54">
        <v>1</v>
      </c>
      <c r="AQ26" s="54">
        <v>1</v>
      </c>
      <c r="AR26" s="54">
        <v>1</v>
      </c>
      <c r="AS26" s="54">
        <v>1</v>
      </c>
      <c r="AT26" s="54">
        <v>1</v>
      </c>
      <c r="AU26" s="54">
        <f t="shared" si="16"/>
        <v>68.095000000000027</v>
      </c>
      <c r="AV26" s="54">
        <f t="shared" si="17"/>
        <v>8.73</v>
      </c>
      <c r="AW26" s="54">
        <f t="shared" si="18"/>
        <v>8.8859999999999992</v>
      </c>
      <c r="AX26" s="54">
        <f t="shared" si="19"/>
        <v>9.2940000000000005</v>
      </c>
      <c r="AY26" s="54">
        <v>1</v>
      </c>
      <c r="AZ26" s="54">
        <v>1</v>
      </c>
      <c r="BA26" s="54">
        <v>1</v>
      </c>
      <c r="BG26" s="54">
        <f t="shared" si="20"/>
        <v>50</v>
      </c>
      <c r="BH26" s="11">
        <f t="shared" si="21"/>
        <v>6.9444444444444444E-5</v>
      </c>
    </row>
    <row r="27" spans="1:60" ht="48" x14ac:dyDescent="0.2">
      <c r="A27" s="54" t="s">
        <v>151</v>
      </c>
      <c r="B27" s="19" t="s">
        <v>412</v>
      </c>
      <c r="C27" s="3" t="s">
        <v>192</v>
      </c>
      <c r="D27" s="54">
        <v>1</v>
      </c>
      <c r="E27" s="54">
        <v>1</v>
      </c>
      <c r="F27" s="54">
        <f t="shared" si="8"/>
        <v>1</v>
      </c>
      <c r="G27" s="54">
        <f t="shared" si="9"/>
        <v>20</v>
      </c>
      <c r="H27" s="54">
        <f t="shared" si="10"/>
        <v>20</v>
      </c>
      <c r="I27" s="54">
        <f t="shared" si="11"/>
        <v>109</v>
      </c>
      <c r="J27" s="54">
        <v>29</v>
      </c>
      <c r="K27" s="54">
        <f t="shared" si="12"/>
        <v>1.45</v>
      </c>
      <c r="L27" s="54">
        <f t="shared" si="13"/>
        <v>89</v>
      </c>
      <c r="M27" s="54">
        <f t="shared" si="14"/>
        <v>4.45</v>
      </c>
      <c r="N27" s="54">
        <v>0</v>
      </c>
      <c r="O27" s="54">
        <v>1</v>
      </c>
      <c r="P27" s="54">
        <v>0</v>
      </c>
      <c r="Q27" s="54">
        <v>0</v>
      </c>
      <c r="R27" s="54">
        <v>1</v>
      </c>
      <c r="S27" s="54">
        <v>1</v>
      </c>
      <c r="T27" s="54">
        <f t="shared" si="3"/>
        <v>0</v>
      </c>
      <c r="U27" s="54">
        <v>1</v>
      </c>
      <c r="V27" s="54">
        <v>1</v>
      </c>
      <c r="W27" s="54">
        <f t="shared" si="4"/>
        <v>0</v>
      </c>
      <c r="X27" s="54">
        <f t="shared" si="5"/>
        <v>1</v>
      </c>
      <c r="Y27" s="54">
        <v>1</v>
      </c>
      <c r="Z27" s="54">
        <v>1</v>
      </c>
      <c r="AA27" s="54">
        <v>1</v>
      </c>
      <c r="AB27" s="54">
        <v>1</v>
      </c>
      <c r="AC27" s="54">
        <v>1</v>
      </c>
      <c r="AD27" s="54">
        <v>1</v>
      </c>
      <c r="AE27" s="54">
        <v>1</v>
      </c>
      <c r="AF27" s="54">
        <f t="shared" si="15"/>
        <v>1</v>
      </c>
      <c r="AG27" s="54">
        <v>1</v>
      </c>
      <c r="AH27" s="54">
        <f t="shared" si="6"/>
        <v>1</v>
      </c>
      <c r="AI27" s="54">
        <v>1</v>
      </c>
      <c r="AJ27" s="54">
        <v>1</v>
      </c>
      <c r="AK27" s="54">
        <f t="shared" si="7"/>
        <v>1</v>
      </c>
      <c r="AL27" s="54">
        <v>1</v>
      </c>
      <c r="AM27" s="54">
        <v>1</v>
      </c>
      <c r="AN27" s="54">
        <v>1</v>
      </c>
      <c r="AO27" s="54">
        <v>1</v>
      </c>
      <c r="AP27" s="54">
        <v>1</v>
      </c>
      <c r="AQ27" s="54">
        <v>1</v>
      </c>
      <c r="AR27" s="54">
        <v>1</v>
      </c>
      <c r="AS27" s="54">
        <v>1</v>
      </c>
      <c r="AT27" s="54">
        <v>1</v>
      </c>
      <c r="AU27" s="54">
        <f t="shared" si="16"/>
        <v>63.865000000000023</v>
      </c>
      <c r="AV27" s="54">
        <f t="shared" si="17"/>
        <v>9.32</v>
      </c>
      <c r="AW27" s="54">
        <f t="shared" si="18"/>
        <v>9.18</v>
      </c>
      <c r="AX27" s="54">
        <f t="shared" si="19"/>
        <v>9.5295000000000023</v>
      </c>
      <c r="AY27" s="54">
        <v>1</v>
      </c>
      <c r="AZ27" s="54">
        <v>1</v>
      </c>
      <c r="BA27" s="54">
        <v>1</v>
      </c>
      <c r="BG27" s="54">
        <f t="shared" si="20"/>
        <v>50</v>
      </c>
      <c r="BH27" s="11">
        <f t="shared" si="21"/>
        <v>6.9444444444444444E-5</v>
      </c>
    </row>
    <row r="28" spans="1:60" ht="64" x14ac:dyDescent="0.2">
      <c r="A28" s="54" t="s">
        <v>187</v>
      </c>
      <c r="B28" s="19" t="s">
        <v>413</v>
      </c>
      <c r="C28" s="3" t="s">
        <v>192</v>
      </c>
      <c r="D28" s="54">
        <v>1</v>
      </c>
      <c r="E28" s="54">
        <v>1</v>
      </c>
      <c r="F28" s="54">
        <f t="shared" si="8"/>
        <v>1</v>
      </c>
      <c r="G28" s="54">
        <f t="shared" si="9"/>
        <v>33</v>
      </c>
      <c r="H28" s="54">
        <f t="shared" si="10"/>
        <v>33</v>
      </c>
      <c r="I28" s="54">
        <f t="shared" si="11"/>
        <v>169</v>
      </c>
      <c r="J28" s="54">
        <v>44</v>
      </c>
      <c r="K28" s="54">
        <f t="shared" si="12"/>
        <v>1.3333333333333333</v>
      </c>
      <c r="L28" s="54">
        <f t="shared" si="13"/>
        <v>130</v>
      </c>
      <c r="M28" s="54">
        <f t="shared" si="14"/>
        <v>3.9393939393939394</v>
      </c>
      <c r="N28" s="54">
        <v>0</v>
      </c>
      <c r="O28" s="54">
        <v>1</v>
      </c>
      <c r="P28" s="54">
        <v>1</v>
      </c>
      <c r="Q28" s="54">
        <v>1</v>
      </c>
      <c r="R28" s="54">
        <v>1</v>
      </c>
      <c r="S28" s="54">
        <v>1</v>
      </c>
      <c r="T28" s="54">
        <f t="shared" si="3"/>
        <v>1</v>
      </c>
      <c r="U28" s="54">
        <v>1</v>
      </c>
      <c r="V28" s="54">
        <v>1</v>
      </c>
      <c r="W28" s="54">
        <f t="shared" si="4"/>
        <v>1</v>
      </c>
      <c r="X28" s="54">
        <f t="shared" si="5"/>
        <v>1</v>
      </c>
      <c r="Y28" s="54">
        <v>0</v>
      </c>
      <c r="Z28" s="54">
        <v>1</v>
      </c>
      <c r="AA28" s="54">
        <v>1</v>
      </c>
      <c r="AB28" s="54">
        <v>1</v>
      </c>
      <c r="AC28" s="54">
        <v>1</v>
      </c>
      <c r="AD28" s="54">
        <v>1</v>
      </c>
      <c r="AE28" s="54">
        <v>1</v>
      </c>
      <c r="AF28" s="54">
        <f t="shared" si="15"/>
        <v>7</v>
      </c>
      <c r="AG28" s="54">
        <v>1</v>
      </c>
      <c r="AH28" s="54">
        <f t="shared" si="6"/>
        <v>1</v>
      </c>
      <c r="AI28" s="54">
        <v>1</v>
      </c>
      <c r="AJ28" s="54">
        <v>1</v>
      </c>
      <c r="AK28" s="54">
        <f t="shared" si="7"/>
        <v>0</v>
      </c>
      <c r="AL28" s="54">
        <v>1</v>
      </c>
      <c r="AM28" s="54">
        <v>1</v>
      </c>
      <c r="AN28" s="54">
        <v>1</v>
      </c>
      <c r="AO28" s="54">
        <v>0</v>
      </c>
      <c r="AP28" s="54">
        <v>1</v>
      </c>
      <c r="AQ28" s="54">
        <v>1</v>
      </c>
      <c r="AR28" s="54">
        <v>1</v>
      </c>
      <c r="AS28" s="54">
        <v>1</v>
      </c>
      <c r="AT28" s="54">
        <v>1</v>
      </c>
      <c r="AU28" s="54">
        <f t="shared" si="16"/>
        <v>60.540000000000028</v>
      </c>
      <c r="AV28" s="54">
        <f t="shared" si="17"/>
        <v>13.013333333333335</v>
      </c>
      <c r="AW28" s="54">
        <f t="shared" si="18"/>
        <v>7.7139393939393912</v>
      </c>
      <c r="AX28" s="54">
        <f t="shared" si="19"/>
        <v>13.624545454545455</v>
      </c>
      <c r="AY28" s="54">
        <v>1</v>
      </c>
      <c r="AZ28" s="54">
        <v>1</v>
      </c>
      <c r="BA28" s="54">
        <v>1</v>
      </c>
      <c r="BG28" s="54">
        <f t="shared" si="20"/>
        <v>212.12121212121212</v>
      </c>
      <c r="BH28" s="11">
        <f t="shared" si="21"/>
        <v>1.1458333333333333E-4</v>
      </c>
    </row>
    <row r="29" spans="1:60" ht="64" x14ac:dyDescent="0.2">
      <c r="A29" s="54" t="s">
        <v>188</v>
      </c>
      <c r="B29" s="19" t="s">
        <v>414</v>
      </c>
      <c r="C29" s="3" t="s">
        <v>192</v>
      </c>
      <c r="D29" s="54">
        <v>1</v>
      </c>
      <c r="E29" s="54">
        <v>1</v>
      </c>
      <c r="F29" s="54">
        <f t="shared" si="8"/>
        <v>1</v>
      </c>
      <c r="G29" s="54">
        <f t="shared" si="9"/>
        <v>33</v>
      </c>
      <c r="H29" s="54">
        <f t="shared" si="10"/>
        <v>33</v>
      </c>
      <c r="I29" s="54">
        <f t="shared" si="11"/>
        <v>167</v>
      </c>
      <c r="J29" s="54">
        <v>44</v>
      </c>
      <c r="K29" s="54">
        <f t="shared" si="12"/>
        <v>1.3333333333333333</v>
      </c>
      <c r="L29" s="54">
        <f t="shared" si="13"/>
        <v>128</v>
      </c>
      <c r="M29" s="54">
        <f t="shared" si="14"/>
        <v>3.8787878787878789</v>
      </c>
      <c r="N29" s="54">
        <v>0</v>
      </c>
      <c r="O29" s="54">
        <v>1</v>
      </c>
      <c r="P29" s="54">
        <v>1</v>
      </c>
      <c r="Q29" s="54">
        <v>1</v>
      </c>
      <c r="R29" s="54">
        <v>1</v>
      </c>
      <c r="S29" s="54">
        <v>1</v>
      </c>
      <c r="T29" s="54">
        <f t="shared" si="3"/>
        <v>1</v>
      </c>
      <c r="U29" s="54">
        <v>1</v>
      </c>
      <c r="V29" s="54">
        <v>1</v>
      </c>
      <c r="W29" s="54">
        <f t="shared" si="4"/>
        <v>1</v>
      </c>
      <c r="X29" s="54">
        <f t="shared" si="5"/>
        <v>1</v>
      </c>
      <c r="Y29" s="54">
        <v>0</v>
      </c>
      <c r="Z29" s="54">
        <v>1</v>
      </c>
      <c r="AA29" s="54">
        <v>1</v>
      </c>
      <c r="AB29" s="54">
        <v>1</v>
      </c>
      <c r="AC29" s="54">
        <v>1</v>
      </c>
      <c r="AD29" s="54">
        <v>1</v>
      </c>
      <c r="AE29" s="54">
        <v>1</v>
      </c>
      <c r="AF29" s="54">
        <f t="shared" si="15"/>
        <v>7</v>
      </c>
      <c r="AG29" s="54">
        <v>1</v>
      </c>
      <c r="AH29" s="54">
        <f t="shared" si="6"/>
        <v>1</v>
      </c>
      <c r="AI29" s="54">
        <v>1</v>
      </c>
      <c r="AJ29" s="54">
        <v>1</v>
      </c>
      <c r="AK29" s="54">
        <f t="shared" si="7"/>
        <v>0</v>
      </c>
      <c r="AL29" s="54">
        <v>1</v>
      </c>
      <c r="AM29" s="54">
        <v>1</v>
      </c>
      <c r="AN29" s="54">
        <v>1</v>
      </c>
      <c r="AO29" s="54">
        <v>0</v>
      </c>
      <c r="AP29" s="54">
        <v>1</v>
      </c>
      <c r="AQ29" s="54">
        <v>1</v>
      </c>
      <c r="AR29" s="54">
        <v>1</v>
      </c>
      <c r="AS29" s="54">
        <v>1</v>
      </c>
      <c r="AT29" s="54">
        <v>1</v>
      </c>
      <c r="AU29" s="54">
        <f t="shared" si="16"/>
        <v>60.540000000000028</v>
      </c>
      <c r="AV29" s="54">
        <f t="shared" si="17"/>
        <v>13.013333333333335</v>
      </c>
      <c r="AW29" s="54">
        <f t="shared" si="18"/>
        <v>7.3575757575757557</v>
      </c>
      <c r="AX29" s="54">
        <f t="shared" si="19"/>
        <v>13.339090909090906</v>
      </c>
      <c r="AY29" s="54">
        <v>1</v>
      </c>
      <c r="AZ29" s="54">
        <v>1</v>
      </c>
      <c r="BA29" s="54">
        <v>1</v>
      </c>
      <c r="BG29" s="54">
        <f t="shared" si="20"/>
        <v>212.12121212121212</v>
      </c>
      <c r="BH29" s="11">
        <f t="shared" si="21"/>
        <v>1.1458333333333333E-4</v>
      </c>
    </row>
    <row r="30" spans="1:60" ht="96" x14ac:dyDescent="0.2">
      <c r="A30" s="54">
        <v>13</v>
      </c>
      <c r="B30" s="19" t="s">
        <v>329</v>
      </c>
      <c r="C30" s="3" t="s">
        <v>192</v>
      </c>
      <c r="D30" s="54">
        <v>1</v>
      </c>
      <c r="E30" s="54">
        <v>1</v>
      </c>
      <c r="F30" s="54">
        <f t="shared" si="8"/>
        <v>3</v>
      </c>
      <c r="G30" s="54">
        <f t="shared" si="9"/>
        <v>30</v>
      </c>
      <c r="H30" s="54">
        <f t="shared" si="10"/>
        <v>10</v>
      </c>
      <c r="I30" s="54">
        <f t="shared" si="11"/>
        <v>196</v>
      </c>
      <c r="J30" s="54">
        <v>53</v>
      </c>
      <c r="K30" s="54">
        <f t="shared" si="12"/>
        <v>1.7666666666666666</v>
      </c>
      <c r="L30" s="54">
        <f t="shared" si="13"/>
        <v>162</v>
      </c>
      <c r="M30" s="54">
        <f t="shared" si="14"/>
        <v>5.4</v>
      </c>
      <c r="N30" s="54">
        <v>1</v>
      </c>
      <c r="O30" s="54">
        <v>1</v>
      </c>
      <c r="P30" s="54">
        <v>1</v>
      </c>
      <c r="Q30" s="54">
        <v>1</v>
      </c>
      <c r="R30" s="54">
        <v>1</v>
      </c>
      <c r="S30" s="54">
        <v>1</v>
      </c>
      <c r="T30" s="54">
        <f t="shared" si="3"/>
        <v>1</v>
      </c>
      <c r="U30" s="54">
        <v>1</v>
      </c>
      <c r="V30" s="54">
        <v>1</v>
      </c>
      <c r="W30" s="54">
        <f t="shared" si="4"/>
        <v>1</v>
      </c>
      <c r="X30" s="54">
        <f t="shared" si="5"/>
        <v>1</v>
      </c>
      <c r="Y30" s="54">
        <v>0</v>
      </c>
      <c r="Z30" s="54">
        <v>1</v>
      </c>
      <c r="AA30" s="54">
        <v>1</v>
      </c>
      <c r="AB30" s="54">
        <v>1</v>
      </c>
      <c r="AC30" s="54">
        <v>1</v>
      </c>
      <c r="AD30" s="54">
        <v>1</v>
      </c>
      <c r="AE30" s="54">
        <v>1</v>
      </c>
      <c r="AF30" s="54">
        <f t="shared" si="15"/>
        <v>4</v>
      </c>
      <c r="AG30" s="54">
        <v>1</v>
      </c>
      <c r="AH30" s="54">
        <f t="shared" si="6"/>
        <v>1</v>
      </c>
      <c r="AI30" s="54">
        <v>0</v>
      </c>
      <c r="AJ30" s="54">
        <v>1</v>
      </c>
      <c r="AK30" s="54">
        <f t="shared" si="7"/>
        <v>1</v>
      </c>
      <c r="AL30" s="54">
        <v>1</v>
      </c>
      <c r="AM30" s="54">
        <v>1</v>
      </c>
      <c r="AN30" s="54">
        <v>1</v>
      </c>
      <c r="AO30" s="54">
        <v>0</v>
      </c>
      <c r="AP30" s="54">
        <v>1</v>
      </c>
      <c r="AQ30" s="54">
        <v>1</v>
      </c>
      <c r="AR30" s="54">
        <v>1</v>
      </c>
      <c r="AS30" s="54">
        <v>0</v>
      </c>
      <c r="AT30" s="54">
        <v>1</v>
      </c>
      <c r="AU30" s="54">
        <f t="shared" si="16"/>
        <v>47.22500000000003</v>
      </c>
      <c r="AV30" s="54">
        <f t="shared" si="17"/>
        <v>9.1566666666666698</v>
      </c>
      <c r="AW30" s="54">
        <f t="shared" si="18"/>
        <v>13.971999999999998</v>
      </c>
      <c r="AX30" s="54">
        <f t="shared" si="19"/>
        <v>9.0040000000000013</v>
      </c>
      <c r="AY30" s="54">
        <v>0</v>
      </c>
      <c r="AZ30" s="54">
        <v>1</v>
      </c>
      <c r="BA30" s="54">
        <v>1</v>
      </c>
      <c r="BG30" s="54">
        <f t="shared" si="20"/>
        <v>133.33333333333334</v>
      </c>
      <c r="BH30" s="11">
        <f t="shared" si="21"/>
        <v>1.0416666666666666E-4</v>
      </c>
    </row>
    <row r="31" spans="1:60" ht="64" x14ac:dyDescent="0.2">
      <c r="A31" s="54">
        <v>14</v>
      </c>
      <c r="B31" s="19" t="s">
        <v>330</v>
      </c>
      <c r="C31" s="3" t="s">
        <v>192</v>
      </c>
      <c r="D31" s="54">
        <v>1</v>
      </c>
      <c r="E31" s="54">
        <v>1</v>
      </c>
      <c r="F31" s="54">
        <f t="shared" si="8"/>
        <v>2</v>
      </c>
      <c r="G31" s="54">
        <f t="shared" si="9"/>
        <v>24</v>
      </c>
      <c r="H31" s="54">
        <f t="shared" si="10"/>
        <v>12</v>
      </c>
      <c r="I31" s="54">
        <f t="shared" si="11"/>
        <v>157</v>
      </c>
      <c r="J31" s="54">
        <v>44</v>
      </c>
      <c r="K31" s="54">
        <f t="shared" si="12"/>
        <v>1.8333333333333333</v>
      </c>
      <c r="L31" s="54">
        <f t="shared" si="13"/>
        <v>131</v>
      </c>
      <c r="M31" s="54">
        <f t="shared" si="14"/>
        <v>5.458333333333333</v>
      </c>
      <c r="N31" s="54">
        <v>1</v>
      </c>
      <c r="O31" s="54">
        <v>1</v>
      </c>
      <c r="P31" s="54">
        <v>1</v>
      </c>
      <c r="Q31" s="54">
        <v>1</v>
      </c>
      <c r="R31" s="54">
        <v>1</v>
      </c>
      <c r="S31" s="54">
        <v>1</v>
      </c>
      <c r="T31" s="54">
        <f t="shared" si="3"/>
        <v>1</v>
      </c>
      <c r="U31" s="54">
        <v>1</v>
      </c>
      <c r="V31" s="54">
        <v>1</v>
      </c>
      <c r="W31" s="54">
        <f t="shared" si="4"/>
        <v>1</v>
      </c>
      <c r="X31" s="54">
        <f t="shared" si="5"/>
        <v>1</v>
      </c>
      <c r="Y31" s="54">
        <v>0</v>
      </c>
      <c r="Z31" s="54">
        <v>1</v>
      </c>
      <c r="AA31" s="54">
        <v>1</v>
      </c>
      <c r="AB31" s="54">
        <v>1</v>
      </c>
      <c r="AC31" s="54">
        <v>1</v>
      </c>
      <c r="AD31" s="54">
        <v>1</v>
      </c>
      <c r="AE31" s="54">
        <v>1</v>
      </c>
      <c r="AF31" s="54">
        <f t="shared" si="15"/>
        <v>3</v>
      </c>
      <c r="AG31" s="54">
        <v>1</v>
      </c>
      <c r="AH31" s="54">
        <f t="shared" si="6"/>
        <v>1</v>
      </c>
      <c r="AI31" s="54">
        <v>0</v>
      </c>
      <c r="AJ31" s="54">
        <v>1</v>
      </c>
      <c r="AK31" s="54">
        <f t="shared" si="7"/>
        <v>1</v>
      </c>
      <c r="AL31" s="54">
        <v>1</v>
      </c>
      <c r="AM31" s="54">
        <v>1</v>
      </c>
      <c r="AN31" s="54">
        <v>1</v>
      </c>
      <c r="AO31" s="54">
        <v>1</v>
      </c>
      <c r="AP31" s="54">
        <v>1</v>
      </c>
      <c r="AQ31" s="54">
        <v>1</v>
      </c>
      <c r="AR31" s="54">
        <v>1</v>
      </c>
      <c r="AS31" s="54">
        <v>1</v>
      </c>
      <c r="AT31" s="54">
        <v>1</v>
      </c>
      <c r="AU31" s="54">
        <f t="shared" si="16"/>
        <v>39.555000000000014</v>
      </c>
      <c r="AV31" s="54">
        <f t="shared" si="17"/>
        <v>10.723333333333333</v>
      </c>
      <c r="AW31" s="54">
        <f t="shared" si="18"/>
        <v>14.563333333333333</v>
      </c>
      <c r="AX31" s="54">
        <f t="shared" si="19"/>
        <v>10.278749999999999</v>
      </c>
      <c r="AY31" s="54">
        <v>0</v>
      </c>
      <c r="AZ31" s="54">
        <v>1</v>
      </c>
      <c r="BA31" s="54">
        <v>1</v>
      </c>
      <c r="BG31" s="54">
        <f t="shared" si="20"/>
        <v>125</v>
      </c>
      <c r="BH31" s="11">
        <f t="shared" si="21"/>
        <v>8.3333333333333331E-5</v>
      </c>
    </row>
    <row r="32" spans="1:60" ht="64" x14ac:dyDescent="0.2">
      <c r="A32" s="54">
        <v>15</v>
      </c>
      <c r="B32" s="19" t="s">
        <v>331</v>
      </c>
      <c r="C32" s="3" t="s">
        <v>192</v>
      </c>
      <c r="D32" s="54">
        <v>1</v>
      </c>
      <c r="E32" s="54">
        <v>1</v>
      </c>
      <c r="F32" s="54">
        <f t="shared" si="8"/>
        <v>1</v>
      </c>
      <c r="G32" s="54">
        <f t="shared" si="9"/>
        <v>17</v>
      </c>
      <c r="H32" s="54">
        <f t="shared" si="10"/>
        <v>17</v>
      </c>
      <c r="I32" s="54">
        <f t="shared" si="11"/>
        <v>126</v>
      </c>
      <c r="J32" s="54">
        <v>37</v>
      </c>
      <c r="K32" s="54">
        <f t="shared" si="12"/>
        <v>2.1764705882352939</v>
      </c>
      <c r="L32" s="54">
        <f t="shared" si="13"/>
        <v>106</v>
      </c>
      <c r="M32" s="54">
        <f t="shared" si="14"/>
        <v>6.2352941176470589</v>
      </c>
      <c r="N32" s="54">
        <v>0</v>
      </c>
      <c r="O32" s="54">
        <v>1</v>
      </c>
      <c r="P32" s="54">
        <v>0</v>
      </c>
      <c r="Q32" s="54">
        <v>1</v>
      </c>
      <c r="R32" s="54">
        <v>1</v>
      </c>
      <c r="S32" s="54">
        <v>1</v>
      </c>
      <c r="T32" s="54">
        <f t="shared" si="3"/>
        <v>1</v>
      </c>
      <c r="U32" s="54">
        <v>1</v>
      </c>
      <c r="V32" s="54">
        <v>1</v>
      </c>
      <c r="W32" s="54">
        <f t="shared" si="4"/>
        <v>0</v>
      </c>
      <c r="X32" s="54">
        <f t="shared" si="5"/>
        <v>1</v>
      </c>
      <c r="Y32" s="54">
        <v>1</v>
      </c>
      <c r="Z32" s="54">
        <v>1</v>
      </c>
      <c r="AA32" s="54">
        <v>1</v>
      </c>
      <c r="AB32" s="54">
        <v>1</v>
      </c>
      <c r="AC32" s="54">
        <v>1</v>
      </c>
      <c r="AD32" s="54">
        <v>1</v>
      </c>
      <c r="AE32" s="54">
        <v>1</v>
      </c>
      <c r="AF32" s="54">
        <f t="shared" si="15"/>
        <v>1</v>
      </c>
      <c r="AG32" s="54">
        <v>1</v>
      </c>
      <c r="AH32" s="54">
        <f t="shared" si="6"/>
        <v>1</v>
      </c>
      <c r="AI32" s="54">
        <v>0</v>
      </c>
      <c r="AJ32" s="54">
        <v>1</v>
      </c>
      <c r="AK32" s="54">
        <f t="shared" si="7"/>
        <v>1</v>
      </c>
      <c r="AL32" s="54">
        <v>1</v>
      </c>
      <c r="AM32" s="54">
        <v>1</v>
      </c>
      <c r="AN32" s="54">
        <v>1</v>
      </c>
      <c r="AO32" s="54">
        <v>1</v>
      </c>
      <c r="AP32" s="54">
        <v>1</v>
      </c>
      <c r="AQ32" s="54">
        <v>1</v>
      </c>
      <c r="AR32" s="54">
        <v>1</v>
      </c>
      <c r="AS32" s="54">
        <v>1</v>
      </c>
      <c r="AT32" s="54">
        <v>1</v>
      </c>
      <c r="AU32" s="54">
        <f t="shared" si="16"/>
        <v>5.450588235294159</v>
      </c>
      <c r="AV32" s="54">
        <f t="shared" si="17"/>
        <v>16.722352941176471</v>
      </c>
      <c r="AW32" s="54">
        <f t="shared" si="18"/>
        <v>20.505882352941175</v>
      </c>
      <c r="AX32" s="54">
        <f t="shared" si="19"/>
        <v>16.438235294117646</v>
      </c>
      <c r="AY32" s="54">
        <v>0</v>
      </c>
      <c r="AZ32" s="54">
        <v>1</v>
      </c>
      <c r="BA32" s="54">
        <v>1</v>
      </c>
      <c r="BG32" s="54">
        <f t="shared" si="20"/>
        <v>58.823529411764703</v>
      </c>
      <c r="BH32" s="11">
        <f t="shared" si="21"/>
        <v>5.902777777777778E-5</v>
      </c>
    </row>
    <row r="33" spans="1:60" ht="32" x14ac:dyDescent="0.2">
      <c r="A33" s="54">
        <v>16</v>
      </c>
      <c r="B33" s="19" t="s">
        <v>332</v>
      </c>
      <c r="C33" s="3" t="s">
        <v>192</v>
      </c>
      <c r="D33" s="54">
        <v>1</v>
      </c>
      <c r="E33" s="54">
        <v>1</v>
      </c>
      <c r="F33" s="54">
        <f t="shared" si="8"/>
        <v>1</v>
      </c>
      <c r="G33" s="54">
        <f t="shared" si="9"/>
        <v>11</v>
      </c>
      <c r="H33" s="54">
        <f t="shared" si="10"/>
        <v>11</v>
      </c>
      <c r="I33" s="54">
        <f t="shared" si="11"/>
        <v>59</v>
      </c>
      <c r="J33" s="54">
        <v>16</v>
      </c>
      <c r="K33" s="54">
        <f t="shared" si="12"/>
        <v>1.4545454545454546</v>
      </c>
      <c r="L33" s="54">
        <f t="shared" si="13"/>
        <v>48</v>
      </c>
      <c r="M33" s="54">
        <f t="shared" si="14"/>
        <v>4.3636363636363633</v>
      </c>
      <c r="N33" s="54">
        <v>1</v>
      </c>
      <c r="O33" s="54">
        <v>1</v>
      </c>
      <c r="P33" s="54">
        <v>1</v>
      </c>
      <c r="Q33" s="54">
        <v>1</v>
      </c>
      <c r="R33" s="54">
        <v>1</v>
      </c>
      <c r="S33" s="54">
        <v>1</v>
      </c>
      <c r="T33" s="54">
        <f t="shared" si="3"/>
        <v>1</v>
      </c>
      <c r="U33" s="54">
        <v>1</v>
      </c>
      <c r="V33" s="54">
        <v>1</v>
      </c>
      <c r="W33" s="54">
        <f t="shared" si="4"/>
        <v>1</v>
      </c>
      <c r="X33" s="54">
        <f t="shared" si="5"/>
        <v>1</v>
      </c>
      <c r="Y33" s="54">
        <v>0</v>
      </c>
      <c r="Z33" s="54">
        <v>1</v>
      </c>
      <c r="AA33" s="54">
        <v>1</v>
      </c>
      <c r="AB33" s="54">
        <v>1</v>
      </c>
      <c r="AC33" s="54">
        <v>1</v>
      </c>
      <c r="AD33" s="54">
        <v>1</v>
      </c>
      <c r="AE33" s="54">
        <v>1</v>
      </c>
      <c r="AF33" s="54">
        <f t="shared" si="15"/>
        <v>1</v>
      </c>
      <c r="AG33" s="54">
        <v>1</v>
      </c>
      <c r="AH33" s="54">
        <f t="shared" si="6"/>
        <v>1</v>
      </c>
      <c r="AI33" s="54">
        <v>1</v>
      </c>
      <c r="AJ33" s="54">
        <v>1</v>
      </c>
      <c r="AK33" s="54">
        <f t="shared" si="7"/>
        <v>1</v>
      </c>
      <c r="AL33" s="54">
        <v>1</v>
      </c>
      <c r="AM33" s="54">
        <v>1</v>
      </c>
      <c r="AN33" s="54">
        <v>1</v>
      </c>
      <c r="AO33" s="54">
        <v>1</v>
      </c>
      <c r="AP33" s="54">
        <v>1</v>
      </c>
      <c r="AQ33" s="54">
        <v>1</v>
      </c>
      <c r="AR33" s="54">
        <v>1</v>
      </c>
      <c r="AS33" s="54">
        <v>1</v>
      </c>
      <c r="AT33" s="54">
        <v>1</v>
      </c>
      <c r="AU33" s="54">
        <f t="shared" si="16"/>
        <v>72.615454545454554</v>
      </c>
      <c r="AV33" s="54">
        <f t="shared" si="17"/>
        <v>5.8636363636363633</v>
      </c>
      <c r="AW33" s="54">
        <f t="shared" si="18"/>
        <v>7.7018181818181759</v>
      </c>
      <c r="AX33" s="54">
        <f t="shared" si="19"/>
        <v>4.6227272727272712</v>
      </c>
      <c r="AY33" s="54">
        <v>1</v>
      </c>
      <c r="AZ33" s="54">
        <v>1</v>
      </c>
      <c r="BA33" s="54">
        <v>1</v>
      </c>
      <c r="BG33" s="54">
        <f t="shared" si="20"/>
        <v>90.909090909090907</v>
      </c>
      <c r="BH33" s="11">
        <f t="shared" si="21"/>
        <v>3.8194444444444444E-5</v>
      </c>
    </row>
    <row r="34" spans="1:60" ht="80" x14ac:dyDescent="0.2">
      <c r="A34" s="54">
        <v>17</v>
      </c>
      <c r="B34" s="19" t="s">
        <v>333</v>
      </c>
      <c r="C34" s="3" t="s">
        <v>203</v>
      </c>
      <c r="D34" s="54">
        <v>1</v>
      </c>
      <c r="E34" s="54">
        <v>1</v>
      </c>
      <c r="F34" s="54">
        <f t="shared" si="8"/>
        <v>2</v>
      </c>
      <c r="G34" s="54">
        <f t="shared" si="9"/>
        <v>31</v>
      </c>
      <c r="H34" s="54">
        <f t="shared" si="10"/>
        <v>15.5</v>
      </c>
      <c r="I34" s="54">
        <f t="shared" si="11"/>
        <v>180</v>
      </c>
      <c r="J34" s="54">
        <v>51</v>
      </c>
      <c r="K34" s="54">
        <f t="shared" si="12"/>
        <v>1.6451612903225807</v>
      </c>
      <c r="L34" s="54">
        <f t="shared" si="13"/>
        <v>146</v>
      </c>
      <c r="M34" s="54">
        <f t="shared" si="14"/>
        <v>4.709677419354839</v>
      </c>
      <c r="N34" s="54">
        <v>1</v>
      </c>
      <c r="O34" s="54">
        <v>1</v>
      </c>
      <c r="P34" s="54">
        <v>1</v>
      </c>
      <c r="Q34" s="54">
        <v>1</v>
      </c>
      <c r="R34" s="54">
        <v>1</v>
      </c>
      <c r="S34" s="54">
        <v>1</v>
      </c>
      <c r="T34" s="54">
        <f t="shared" si="3"/>
        <v>1</v>
      </c>
      <c r="U34" s="54">
        <v>1</v>
      </c>
      <c r="V34" s="54">
        <v>1</v>
      </c>
      <c r="W34" s="54">
        <f t="shared" si="4"/>
        <v>1</v>
      </c>
      <c r="X34" s="54">
        <f t="shared" si="5"/>
        <v>1</v>
      </c>
      <c r="Y34" s="54">
        <v>0</v>
      </c>
      <c r="Z34" s="54">
        <v>1</v>
      </c>
      <c r="AA34" s="54">
        <v>1</v>
      </c>
      <c r="AB34" s="54">
        <v>1</v>
      </c>
      <c r="AC34" s="54">
        <v>1</v>
      </c>
      <c r="AD34" s="54">
        <v>1</v>
      </c>
      <c r="AE34" s="54">
        <v>1</v>
      </c>
      <c r="AF34" s="54">
        <f t="shared" si="15"/>
        <v>3</v>
      </c>
      <c r="AG34" s="54">
        <v>0</v>
      </c>
      <c r="AH34" s="54">
        <f t="shared" si="6"/>
        <v>1</v>
      </c>
      <c r="AI34" s="54">
        <v>0</v>
      </c>
      <c r="AJ34" s="54">
        <v>1</v>
      </c>
      <c r="AK34" s="54">
        <f t="shared" si="7"/>
        <v>1</v>
      </c>
      <c r="AL34" s="54">
        <v>1</v>
      </c>
      <c r="AM34" s="54">
        <v>0</v>
      </c>
      <c r="AN34" s="54">
        <v>1</v>
      </c>
      <c r="AO34" s="54">
        <v>1</v>
      </c>
      <c r="AP34" s="54">
        <v>1</v>
      </c>
      <c r="AQ34" s="54">
        <v>1</v>
      </c>
      <c r="AR34" s="54">
        <v>1</v>
      </c>
      <c r="AS34" s="54">
        <v>1</v>
      </c>
      <c r="AT34" s="54">
        <v>1</v>
      </c>
      <c r="AU34" s="54">
        <f t="shared" si="16"/>
        <v>51.921854838709677</v>
      </c>
      <c r="AV34" s="54">
        <f t="shared" si="17"/>
        <v>9.8679032258064545</v>
      </c>
      <c r="AW34" s="54">
        <f t="shared" si="18"/>
        <v>10.741935483870964</v>
      </c>
      <c r="AX34" s="54">
        <f t="shared" si="19"/>
        <v>8.5025806451612915</v>
      </c>
      <c r="AY34" s="54">
        <v>0</v>
      </c>
      <c r="AZ34" s="54">
        <v>1</v>
      </c>
      <c r="BA34" s="54">
        <v>1</v>
      </c>
      <c r="BG34" s="54">
        <f t="shared" si="20"/>
        <v>96.774193548387089</v>
      </c>
      <c r="BH34" s="11">
        <f t="shared" si="21"/>
        <v>1.0763888888888889E-4</v>
      </c>
    </row>
    <row r="35" spans="1:60" ht="48" x14ac:dyDescent="0.2">
      <c r="A35" s="54">
        <v>18</v>
      </c>
      <c r="B35" s="19" t="s">
        <v>334</v>
      </c>
      <c r="C35" s="3" t="s">
        <v>203</v>
      </c>
      <c r="D35" s="54">
        <v>1</v>
      </c>
      <c r="E35" s="54">
        <v>1</v>
      </c>
      <c r="F35" s="54">
        <f t="shared" si="8"/>
        <v>1</v>
      </c>
      <c r="G35" s="54">
        <f t="shared" si="9"/>
        <v>19</v>
      </c>
      <c r="H35" s="54">
        <f t="shared" si="10"/>
        <v>19</v>
      </c>
      <c r="I35" s="54">
        <f t="shared" si="11"/>
        <v>109</v>
      </c>
      <c r="J35" s="54">
        <v>29</v>
      </c>
      <c r="K35" s="54">
        <f t="shared" si="12"/>
        <v>1.5263157894736843</v>
      </c>
      <c r="L35" s="54">
        <f t="shared" si="13"/>
        <v>89</v>
      </c>
      <c r="M35" s="54">
        <f t="shared" si="14"/>
        <v>4.6842105263157894</v>
      </c>
      <c r="N35" s="54">
        <v>1</v>
      </c>
      <c r="O35" s="54">
        <v>1</v>
      </c>
      <c r="P35" s="54">
        <v>1</v>
      </c>
      <c r="Q35" s="54">
        <v>1</v>
      </c>
      <c r="R35" s="54">
        <v>1</v>
      </c>
      <c r="S35" s="54">
        <v>1</v>
      </c>
      <c r="T35" s="54">
        <f t="shared" si="3"/>
        <v>1</v>
      </c>
      <c r="U35" s="54">
        <v>1</v>
      </c>
      <c r="V35" s="54">
        <v>1</v>
      </c>
      <c r="W35" s="54">
        <f t="shared" si="4"/>
        <v>1</v>
      </c>
      <c r="X35" s="54">
        <f t="shared" si="5"/>
        <v>1</v>
      </c>
      <c r="Y35" s="54">
        <v>0</v>
      </c>
      <c r="Z35" s="54">
        <v>1</v>
      </c>
      <c r="AA35" s="54">
        <v>1</v>
      </c>
      <c r="AB35" s="54">
        <v>1</v>
      </c>
      <c r="AC35" s="54">
        <v>1</v>
      </c>
      <c r="AD35" s="54">
        <v>1</v>
      </c>
      <c r="AE35" s="54">
        <v>1</v>
      </c>
      <c r="AF35" s="54">
        <f t="shared" si="15"/>
        <v>2</v>
      </c>
      <c r="AG35" s="54">
        <v>1</v>
      </c>
      <c r="AH35" s="54">
        <f t="shared" si="6"/>
        <v>1</v>
      </c>
      <c r="AI35" s="54">
        <v>1</v>
      </c>
      <c r="AJ35" s="54">
        <v>1</v>
      </c>
      <c r="AK35" s="54">
        <f t="shared" si="7"/>
        <v>1</v>
      </c>
      <c r="AL35" s="54">
        <v>1</v>
      </c>
      <c r="AM35" s="54">
        <v>1</v>
      </c>
      <c r="AN35" s="54">
        <v>1</v>
      </c>
      <c r="AO35" s="54">
        <v>0</v>
      </c>
      <c r="AP35" s="54">
        <v>1</v>
      </c>
      <c r="AQ35" s="54">
        <v>1</v>
      </c>
      <c r="AR35" s="54">
        <v>1</v>
      </c>
      <c r="AS35" s="54">
        <v>0</v>
      </c>
      <c r="AT35" s="54">
        <v>1</v>
      </c>
      <c r="AU35" s="54">
        <f t="shared" si="16"/>
        <v>58.423684210526318</v>
      </c>
      <c r="AV35" s="54">
        <f t="shared" si="17"/>
        <v>9.8305263157894771</v>
      </c>
      <c r="AW35" s="54">
        <f t="shared" si="18"/>
        <v>10.804210526315789</v>
      </c>
      <c r="AX35" s="54">
        <f t="shared" si="19"/>
        <v>10.132631578947368</v>
      </c>
      <c r="AY35" s="54">
        <v>1</v>
      </c>
      <c r="AZ35" s="54">
        <v>1</v>
      </c>
      <c r="BA35" s="54">
        <v>1</v>
      </c>
      <c r="BG35" s="54">
        <f t="shared" si="20"/>
        <v>105.26315789473684</v>
      </c>
      <c r="BH35" s="11">
        <f t="shared" si="21"/>
        <v>6.597222222222223E-5</v>
      </c>
    </row>
    <row r="36" spans="1:60" ht="80" x14ac:dyDescent="0.2">
      <c r="A36" s="54">
        <v>19</v>
      </c>
      <c r="B36" s="240" t="s">
        <v>415</v>
      </c>
      <c r="C36" s="3" t="s">
        <v>203</v>
      </c>
      <c r="D36" s="54">
        <v>1</v>
      </c>
      <c r="E36" s="54">
        <v>1</v>
      </c>
      <c r="F36" s="54">
        <f t="shared" si="8"/>
        <v>1</v>
      </c>
      <c r="G36" s="54">
        <f t="shared" si="9"/>
        <v>28</v>
      </c>
      <c r="H36" s="54">
        <f t="shared" si="10"/>
        <v>28</v>
      </c>
      <c r="I36" s="54">
        <f t="shared" si="11"/>
        <v>173</v>
      </c>
      <c r="J36" s="54">
        <v>44</v>
      </c>
      <c r="K36" s="54">
        <f t="shared" si="12"/>
        <v>1.5714285714285714</v>
      </c>
      <c r="L36" s="54">
        <f t="shared" si="13"/>
        <v>144</v>
      </c>
      <c r="M36" s="54">
        <f t="shared" si="14"/>
        <v>5.1428571428571432</v>
      </c>
      <c r="N36" s="54">
        <v>1</v>
      </c>
      <c r="O36" s="54">
        <v>1</v>
      </c>
      <c r="P36" s="54">
        <v>1</v>
      </c>
      <c r="Q36" s="54">
        <v>1</v>
      </c>
      <c r="R36" s="54">
        <v>1</v>
      </c>
      <c r="S36" s="54">
        <v>1</v>
      </c>
      <c r="T36" s="54">
        <f t="shared" si="3"/>
        <v>1</v>
      </c>
      <c r="U36" s="54">
        <v>1</v>
      </c>
      <c r="V36" s="54">
        <v>1</v>
      </c>
      <c r="W36" s="54">
        <f t="shared" si="4"/>
        <v>1</v>
      </c>
      <c r="X36" s="54">
        <f t="shared" si="5"/>
        <v>1</v>
      </c>
      <c r="Y36" s="54">
        <v>0</v>
      </c>
      <c r="Z36" s="54">
        <v>1</v>
      </c>
      <c r="AA36" s="54">
        <v>1</v>
      </c>
      <c r="AB36" s="54">
        <v>1</v>
      </c>
      <c r="AC36" s="54">
        <v>1</v>
      </c>
      <c r="AD36" s="54">
        <v>1</v>
      </c>
      <c r="AE36" s="54">
        <v>1</v>
      </c>
      <c r="AF36" s="54">
        <f t="shared" si="15"/>
        <v>2</v>
      </c>
      <c r="AG36" s="54">
        <v>1</v>
      </c>
      <c r="AH36" s="54">
        <f t="shared" si="6"/>
        <v>1</v>
      </c>
      <c r="AI36" s="54">
        <v>0</v>
      </c>
      <c r="AJ36" s="54">
        <v>1</v>
      </c>
      <c r="AK36" s="54">
        <f t="shared" si="7"/>
        <v>1</v>
      </c>
      <c r="AL36" s="54">
        <v>1</v>
      </c>
      <c r="AM36" s="54">
        <v>1</v>
      </c>
      <c r="AN36" s="54">
        <v>1</v>
      </c>
      <c r="AO36" s="54">
        <v>0</v>
      </c>
      <c r="AP36" s="54">
        <v>1</v>
      </c>
      <c r="AQ36" s="54">
        <v>1</v>
      </c>
      <c r="AR36" s="54">
        <v>1</v>
      </c>
      <c r="AS36" s="54">
        <v>0</v>
      </c>
      <c r="AT36" s="54">
        <v>1</v>
      </c>
      <c r="AU36" s="54">
        <f t="shared" si="16"/>
        <v>45.472142857142885</v>
      </c>
      <c r="AV36" s="54">
        <f t="shared" si="17"/>
        <v>13.872857142857146</v>
      </c>
      <c r="AW36" s="54">
        <f t="shared" si="18"/>
        <v>13.802857142857139</v>
      </c>
      <c r="AX36" s="54">
        <f t="shared" si="19"/>
        <v>16.792857142857144</v>
      </c>
      <c r="AY36" s="54">
        <v>1</v>
      </c>
      <c r="AZ36" s="54">
        <v>1</v>
      </c>
      <c r="BA36" s="54">
        <v>1</v>
      </c>
      <c r="BG36" s="54">
        <f t="shared" si="20"/>
        <v>71.428571428571431</v>
      </c>
      <c r="BH36" s="11">
        <f t="shared" si="21"/>
        <v>9.722222222222223E-5</v>
      </c>
    </row>
    <row r="37" spans="1:60" ht="80" x14ac:dyDescent="0.2">
      <c r="A37" s="54">
        <v>20</v>
      </c>
      <c r="B37" s="240" t="s">
        <v>416</v>
      </c>
      <c r="C37" s="3" t="s">
        <v>192</v>
      </c>
      <c r="D37" s="54">
        <v>1</v>
      </c>
      <c r="E37" s="54">
        <v>1</v>
      </c>
      <c r="F37" s="54">
        <f t="shared" si="8"/>
        <v>1</v>
      </c>
      <c r="G37" s="54">
        <f t="shared" si="9"/>
        <v>31</v>
      </c>
      <c r="H37" s="54">
        <f t="shared" si="10"/>
        <v>31</v>
      </c>
      <c r="I37" s="54">
        <f t="shared" si="11"/>
        <v>183</v>
      </c>
      <c r="J37" s="54">
        <v>50</v>
      </c>
      <c r="K37" s="54">
        <f t="shared" si="12"/>
        <v>1.6129032258064515</v>
      </c>
      <c r="L37" s="54">
        <f t="shared" si="13"/>
        <v>149</v>
      </c>
      <c r="M37" s="54">
        <f t="shared" si="14"/>
        <v>4.806451612903226</v>
      </c>
      <c r="N37" s="54">
        <v>0</v>
      </c>
      <c r="O37" s="54">
        <v>1</v>
      </c>
      <c r="P37" s="54">
        <v>0</v>
      </c>
      <c r="Q37" s="54">
        <v>0</v>
      </c>
      <c r="R37" s="54">
        <v>1</v>
      </c>
      <c r="S37" s="54">
        <v>1</v>
      </c>
      <c r="T37" s="54">
        <f t="shared" si="3"/>
        <v>0</v>
      </c>
      <c r="U37" s="54">
        <v>1</v>
      </c>
      <c r="V37" s="54">
        <v>1</v>
      </c>
      <c r="W37" s="54">
        <f t="shared" si="4"/>
        <v>0</v>
      </c>
      <c r="X37" s="54">
        <f t="shared" si="5"/>
        <v>1</v>
      </c>
      <c r="Y37" s="54">
        <v>1</v>
      </c>
      <c r="Z37" s="54">
        <v>1</v>
      </c>
      <c r="AA37" s="54">
        <v>1</v>
      </c>
      <c r="AB37" s="54">
        <v>1</v>
      </c>
      <c r="AC37" s="54">
        <v>1</v>
      </c>
      <c r="AD37" s="54">
        <v>1</v>
      </c>
      <c r="AE37" s="54">
        <v>1</v>
      </c>
      <c r="AF37" s="54">
        <f t="shared" si="15"/>
        <v>3</v>
      </c>
      <c r="AG37" s="54">
        <v>1</v>
      </c>
      <c r="AH37" s="54">
        <f t="shared" si="6"/>
        <v>1</v>
      </c>
      <c r="AI37" s="54">
        <v>0</v>
      </c>
      <c r="AJ37" s="54">
        <v>1</v>
      </c>
      <c r="AK37" s="54">
        <f t="shared" si="7"/>
        <v>1</v>
      </c>
      <c r="AL37" s="54">
        <v>1</v>
      </c>
      <c r="AM37" s="54">
        <v>1</v>
      </c>
      <c r="AN37" s="54">
        <v>1</v>
      </c>
      <c r="AO37" s="54">
        <v>1</v>
      </c>
      <c r="AP37" s="54">
        <v>1</v>
      </c>
      <c r="AQ37" s="54">
        <v>1</v>
      </c>
      <c r="AR37" s="54">
        <v>1</v>
      </c>
      <c r="AS37" s="54">
        <v>1</v>
      </c>
      <c r="AT37" s="54">
        <v>1</v>
      </c>
      <c r="AU37" s="54">
        <f t="shared" si="16"/>
        <v>38.918387096774218</v>
      </c>
      <c r="AV37" s="54">
        <f t="shared" si="17"/>
        <v>15.532258064516128</v>
      </c>
      <c r="AW37" s="54">
        <f t="shared" si="18"/>
        <v>12.265806451612903</v>
      </c>
      <c r="AX37" s="54">
        <f t="shared" si="19"/>
        <v>16.708387096774196</v>
      </c>
      <c r="AY37" s="54">
        <v>0</v>
      </c>
      <c r="AZ37" s="54">
        <v>1</v>
      </c>
      <c r="BA37" s="54">
        <v>1</v>
      </c>
      <c r="BG37" s="54">
        <f t="shared" si="20"/>
        <v>96.774193548387089</v>
      </c>
      <c r="BH37" s="11">
        <f t="shared" si="21"/>
        <v>1.0763888888888889E-4</v>
      </c>
    </row>
    <row r="38" spans="1:60" ht="48" x14ac:dyDescent="0.2">
      <c r="A38" s="54">
        <v>21</v>
      </c>
      <c r="B38" s="240" t="s">
        <v>417</v>
      </c>
      <c r="C38" s="3" t="s">
        <v>203</v>
      </c>
      <c r="D38" s="54">
        <v>1</v>
      </c>
      <c r="E38" s="54">
        <v>1</v>
      </c>
      <c r="F38" s="54">
        <f t="shared" si="8"/>
        <v>1</v>
      </c>
      <c r="G38" s="54">
        <f t="shared" si="9"/>
        <v>15</v>
      </c>
      <c r="H38" s="54">
        <f t="shared" si="10"/>
        <v>15</v>
      </c>
      <c r="I38" s="54">
        <f t="shared" si="11"/>
        <v>102</v>
      </c>
      <c r="J38" s="54">
        <v>27</v>
      </c>
      <c r="K38" s="54">
        <f t="shared" si="12"/>
        <v>1.8</v>
      </c>
      <c r="L38" s="54">
        <f t="shared" si="13"/>
        <v>85</v>
      </c>
      <c r="M38" s="54">
        <f t="shared" si="14"/>
        <v>5.666666666666667</v>
      </c>
      <c r="N38" s="54">
        <v>1</v>
      </c>
      <c r="O38" s="54">
        <v>1</v>
      </c>
      <c r="P38" s="54">
        <v>1</v>
      </c>
      <c r="Q38" s="54">
        <v>1</v>
      </c>
      <c r="R38" s="54">
        <v>1</v>
      </c>
      <c r="S38" s="54">
        <v>1</v>
      </c>
      <c r="T38" s="54">
        <f t="shared" si="3"/>
        <v>1</v>
      </c>
      <c r="U38" s="54">
        <v>1</v>
      </c>
      <c r="V38" s="54">
        <v>1</v>
      </c>
      <c r="W38" s="54">
        <f t="shared" si="4"/>
        <v>1</v>
      </c>
      <c r="X38" s="54">
        <f t="shared" si="5"/>
        <v>1</v>
      </c>
      <c r="Y38" s="54">
        <v>1</v>
      </c>
      <c r="Z38" s="54">
        <v>1</v>
      </c>
      <c r="AA38" s="54">
        <v>1</v>
      </c>
      <c r="AB38" s="54">
        <v>1</v>
      </c>
      <c r="AC38" s="54">
        <v>1</v>
      </c>
      <c r="AD38" s="54">
        <v>1</v>
      </c>
      <c r="AE38" s="54">
        <v>1</v>
      </c>
      <c r="AF38" s="54">
        <f t="shared" si="15"/>
        <v>2</v>
      </c>
      <c r="AG38" s="54">
        <v>1</v>
      </c>
      <c r="AH38" s="54">
        <f t="shared" si="6"/>
        <v>1</v>
      </c>
      <c r="AI38" s="54">
        <v>1</v>
      </c>
      <c r="AJ38" s="54">
        <v>1</v>
      </c>
      <c r="AK38" s="54">
        <f t="shared" si="7"/>
        <v>1</v>
      </c>
      <c r="AL38" s="54">
        <v>1</v>
      </c>
      <c r="AM38" s="54">
        <v>1</v>
      </c>
      <c r="AN38" s="54">
        <v>1</v>
      </c>
      <c r="AO38" s="54">
        <v>1</v>
      </c>
      <c r="AP38" s="54">
        <v>1</v>
      </c>
      <c r="AQ38" s="54">
        <v>1</v>
      </c>
      <c r="AR38" s="54">
        <v>1</v>
      </c>
      <c r="AS38" s="54">
        <v>1</v>
      </c>
      <c r="AT38" s="54">
        <v>1</v>
      </c>
      <c r="AU38" s="54">
        <f t="shared" si="16"/>
        <v>39.330000000000013</v>
      </c>
      <c r="AV38" s="54">
        <f t="shared" si="17"/>
        <v>11.500000000000004</v>
      </c>
      <c r="AW38" s="54">
        <f t="shared" si="18"/>
        <v>16.722666666666665</v>
      </c>
      <c r="AX38" s="54">
        <f t="shared" si="19"/>
        <v>12.759999999999998</v>
      </c>
      <c r="AY38" s="54">
        <v>1</v>
      </c>
      <c r="AZ38" s="54">
        <v>1</v>
      </c>
      <c r="BA38" s="54">
        <v>1</v>
      </c>
      <c r="BG38" s="54">
        <f t="shared" si="20"/>
        <v>133.33333333333334</v>
      </c>
      <c r="BH38" s="11">
        <f t="shared" si="21"/>
        <v>5.208333333333333E-5</v>
      </c>
    </row>
    <row r="39" spans="1:60" ht="32" x14ac:dyDescent="0.2">
      <c r="A39" s="54">
        <v>22</v>
      </c>
      <c r="B39" s="240" t="s">
        <v>338</v>
      </c>
      <c r="C39" s="3" t="s">
        <v>192</v>
      </c>
      <c r="D39" s="54">
        <v>1</v>
      </c>
      <c r="E39" s="54">
        <v>1</v>
      </c>
      <c r="F39" s="54">
        <f t="shared" si="8"/>
        <v>1</v>
      </c>
      <c r="G39" s="54">
        <f t="shared" si="9"/>
        <v>12</v>
      </c>
      <c r="H39" s="54">
        <f t="shared" si="10"/>
        <v>12</v>
      </c>
      <c r="I39" s="54">
        <f t="shared" si="11"/>
        <v>77</v>
      </c>
      <c r="J39" s="54">
        <v>20</v>
      </c>
      <c r="K39" s="54">
        <f t="shared" si="12"/>
        <v>1.6666666666666667</v>
      </c>
      <c r="L39" s="54">
        <f t="shared" si="13"/>
        <v>63</v>
      </c>
      <c r="M39" s="54">
        <f t="shared" si="14"/>
        <v>5.25</v>
      </c>
      <c r="N39" s="54">
        <v>1</v>
      </c>
      <c r="O39" s="54">
        <v>1</v>
      </c>
      <c r="P39" s="54">
        <v>1</v>
      </c>
      <c r="Q39" s="54">
        <v>1</v>
      </c>
      <c r="R39" s="54">
        <v>1</v>
      </c>
      <c r="S39" s="54">
        <v>1</v>
      </c>
      <c r="T39" s="54">
        <f t="shared" si="3"/>
        <v>1</v>
      </c>
      <c r="U39" s="54">
        <v>1</v>
      </c>
      <c r="V39" s="54">
        <v>1</v>
      </c>
      <c r="W39" s="54">
        <f t="shared" si="4"/>
        <v>1</v>
      </c>
      <c r="X39" s="54">
        <f t="shared" si="5"/>
        <v>1</v>
      </c>
      <c r="Y39" s="54">
        <v>1</v>
      </c>
      <c r="Z39" s="54">
        <v>1</v>
      </c>
      <c r="AA39" s="54">
        <v>1</v>
      </c>
      <c r="AB39" s="54">
        <v>1</v>
      </c>
      <c r="AC39" s="54">
        <v>1</v>
      </c>
      <c r="AD39" s="54">
        <v>1</v>
      </c>
      <c r="AE39" s="54">
        <v>1</v>
      </c>
      <c r="AF39" s="54">
        <f t="shared" si="15"/>
        <v>1</v>
      </c>
      <c r="AG39" s="54">
        <v>0</v>
      </c>
      <c r="AH39" s="54">
        <f t="shared" si="6"/>
        <v>1</v>
      </c>
      <c r="AI39" s="54">
        <v>1</v>
      </c>
      <c r="AJ39" s="54">
        <v>1</v>
      </c>
      <c r="AK39" s="54">
        <f t="shared" si="7"/>
        <v>1</v>
      </c>
      <c r="AL39" s="54">
        <v>1</v>
      </c>
      <c r="AM39" s="54">
        <v>1</v>
      </c>
      <c r="AN39" s="54">
        <v>1</v>
      </c>
      <c r="AO39" s="54">
        <v>1</v>
      </c>
      <c r="AP39" s="54">
        <v>1</v>
      </c>
      <c r="AQ39" s="54">
        <v>1</v>
      </c>
      <c r="AR39" s="54">
        <v>1</v>
      </c>
      <c r="AS39" s="54">
        <v>1</v>
      </c>
      <c r="AT39" s="54">
        <v>1</v>
      </c>
      <c r="AU39" s="54">
        <f t="shared" si="16"/>
        <v>53.655000000000008</v>
      </c>
      <c r="AV39" s="54">
        <f t="shared" si="17"/>
        <v>8.7566666666666677</v>
      </c>
      <c r="AW39" s="54">
        <f t="shared" si="18"/>
        <v>14.073333333333331</v>
      </c>
      <c r="AX39" s="54">
        <f t="shared" si="19"/>
        <v>9.2974999999999994</v>
      </c>
      <c r="AY39" s="54">
        <v>1</v>
      </c>
      <c r="AZ39" s="54">
        <v>1</v>
      </c>
      <c r="BA39" s="54">
        <v>1</v>
      </c>
      <c r="BG39" s="54">
        <f t="shared" si="20"/>
        <v>83.333333333333329</v>
      </c>
      <c r="BH39" s="11">
        <f t="shared" si="21"/>
        <v>4.1666666666666665E-5</v>
      </c>
    </row>
    <row r="40" spans="1:60" ht="32" x14ac:dyDescent="0.2">
      <c r="A40" s="54">
        <v>23</v>
      </c>
      <c r="B40" s="240" t="s">
        <v>339</v>
      </c>
      <c r="C40" s="3" t="s">
        <v>192</v>
      </c>
      <c r="D40" s="54">
        <v>1</v>
      </c>
      <c r="E40" s="54">
        <v>1</v>
      </c>
      <c r="F40" s="54">
        <f t="shared" si="8"/>
        <v>1</v>
      </c>
      <c r="G40" s="54">
        <f t="shared" si="9"/>
        <v>12</v>
      </c>
      <c r="H40" s="54">
        <f t="shared" si="10"/>
        <v>12</v>
      </c>
      <c r="I40" s="54">
        <f t="shared" si="11"/>
        <v>79</v>
      </c>
      <c r="J40" s="54">
        <v>22</v>
      </c>
      <c r="K40" s="54">
        <f t="shared" si="12"/>
        <v>1.8333333333333333</v>
      </c>
      <c r="L40" s="54">
        <f t="shared" si="13"/>
        <v>65</v>
      </c>
      <c r="M40" s="54">
        <f t="shared" si="14"/>
        <v>5.416666666666667</v>
      </c>
      <c r="N40" s="54">
        <v>1</v>
      </c>
      <c r="O40" s="54">
        <v>1</v>
      </c>
      <c r="P40" s="54">
        <v>1</v>
      </c>
      <c r="Q40" s="54">
        <v>1</v>
      </c>
      <c r="R40" s="54">
        <v>1</v>
      </c>
      <c r="S40" s="54">
        <v>1</v>
      </c>
      <c r="T40" s="54">
        <f t="shared" si="3"/>
        <v>1</v>
      </c>
      <c r="U40" s="54">
        <v>1</v>
      </c>
      <c r="V40" s="54">
        <v>1</v>
      </c>
      <c r="W40" s="54">
        <f t="shared" si="4"/>
        <v>1</v>
      </c>
      <c r="X40" s="54">
        <f t="shared" si="5"/>
        <v>1</v>
      </c>
      <c r="Y40" s="54">
        <v>1</v>
      </c>
      <c r="Z40" s="54">
        <v>1</v>
      </c>
      <c r="AA40" s="54">
        <v>1</v>
      </c>
      <c r="AB40" s="54">
        <v>1</v>
      </c>
      <c r="AC40" s="54">
        <v>1</v>
      </c>
      <c r="AD40" s="54">
        <v>1</v>
      </c>
      <c r="AE40" s="54">
        <v>1</v>
      </c>
      <c r="AF40" s="54">
        <f t="shared" si="15"/>
        <v>1</v>
      </c>
      <c r="AG40" s="54">
        <v>0</v>
      </c>
      <c r="AH40" s="54">
        <f t="shared" si="6"/>
        <v>1</v>
      </c>
      <c r="AI40" s="54">
        <v>1</v>
      </c>
      <c r="AJ40" s="54">
        <v>1</v>
      </c>
      <c r="AK40" s="54">
        <f t="shared" si="7"/>
        <v>1</v>
      </c>
      <c r="AL40" s="54">
        <v>1</v>
      </c>
      <c r="AM40" s="54">
        <v>1</v>
      </c>
      <c r="AN40" s="54">
        <v>1</v>
      </c>
      <c r="AO40" s="54">
        <v>1</v>
      </c>
      <c r="AP40" s="54">
        <v>1</v>
      </c>
      <c r="AQ40" s="54">
        <v>1</v>
      </c>
      <c r="AR40" s="54">
        <v>1</v>
      </c>
      <c r="AS40" s="54">
        <v>1</v>
      </c>
      <c r="AT40" s="54">
        <v>1</v>
      </c>
      <c r="AU40" s="54">
        <f t="shared" si="16"/>
        <v>39.555000000000014</v>
      </c>
      <c r="AV40" s="54">
        <f t="shared" si="17"/>
        <v>10.723333333333333</v>
      </c>
      <c r="AW40" s="54">
        <f t="shared" si="18"/>
        <v>15.053333333333335</v>
      </c>
      <c r="AX40" s="54">
        <f t="shared" si="19"/>
        <v>10.082500000000003</v>
      </c>
      <c r="AY40" s="54">
        <v>1</v>
      </c>
      <c r="AZ40" s="54">
        <v>1</v>
      </c>
      <c r="BA40" s="54">
        <v>1</v>
      </c>
      <c r="BG40" s="54">
        <f t="shared" si="20"/>
        <v>83.333333333333329</v>
      </c>
      <c r="BH40" s="11">
        <f t="shared" si="21"/>
        <v>4.1666666666666665E-5</v>
      </c>
    </row>
    <row r="41" spans="1:60" ht="48" x14ac:dyDescent="0.2">
      <c r="A41" s="54">
        <v>24</v>
      </c>
      <c r="B41" s="240" t="s">
        <v>340</v>
      </c>
      <c r="C41" s="3" t="s">
        <v>192</v>
      </c>
      <c r="D41" s="54">
        <v>1</v>
      </c>
      <c r="E41" s="54">
        <v>1</v>
      </c>
      <c r="F41" s="54">
        <f t="shared" si="8"/>
        <v>1</v>
      </c>
      <c r="G41" s="54">
        <f t="shared" si="9"/>
        <v>15</v>
      </c>
      <c r="H41" s="54">
        <f t="shared" si="10"/>
        <v>15</v>
      </c>
      <c r="I41" s="54">
        <f t="shared" si="11"/>
        <v>110</v>
      </c>
      <c r="J41" s="54">
        <v>30</v>
      </c>
      <c r="K41" s="54">
        <f t="shared" si="12"/>
        <v>2</v>
      </c>
      <c r="L41" s="54">
        <f t="shared" si="13"/>
        <v>92</v>
      </c>
      <c r="M41" s="54">
        <f t="shared" si="14"/>
        <v>6.1333333333333337</v>
      </c>
      <c r="N41" s="54">
        <v>1</v>
      </c>
      <c r="O41" s="54">
        <v>1</v>
      </c>
      <c r="P41" s="54">
        <v>1</v>
      </c>
      <c r="Q41" s="54">
        <v>1</v>
      </c>
      <c r="R41" s="54">
        <v>1</v>
      </c>
      <c r="S41" s="54">
        <v>1</v>
      </c>
      <c r="T41" s="54">
        <f t="shared" si="3"/>
        <v>1</v>
      </c>
      <c r="U41" s="54">
        <v>1</v>
      </c>
      <c r="V41" s="54">
        <v>1</v>
      </c>
      <c r="W41" s="54">
        <f t="shared" si="4"/>
        <v>1</v>
      </c>
      <c r="X41" s="54">
        <f t="shared" si="5"/>
        <v>1</v>
      </c>
      <c r="Y41" s="54">
        <v>1</v>
      </c>
      <c r="Z41" s="54">
        <v>1</v>
      </c>
      <c r="AA41" s="54">
        <v>1</v>
      </c>
      <c r="AB41" s="54">
        <v>1</v>
      </c>
      <c r="AC41" s="54">
        <v>1</v>
      </c>
      <c r="AD41" s="54">
        <v>1</v>
      </c>
      <c r="AE41" s="54">
        <v>1</v>
      </c>
      <c r="AF41" s="54">
        <f t="shared" si="15"/>
        <v>4</v>
      </c>
      <c r="AG41" s="54">
        <v>1</v>
      </c>
      <c r="AH41" s="54">
        <f t="shared" si="6"/>
        <v>1</v>
      </c>
      <c r="AI41" s="54">
        <v>0</v>
      </c>
      <c r="AJ41" s="54">
        <v>1</v>
      </c>
      <c r="AK41" s="54">
        <f t="shared" si="7"/>
        <v>1</v>
      </c>
      <c r="AL41" s="54">
        <v>1</v>
      </c>
      <c r="AM41" s="54">
        <v>1</v>
      </c>
      <c r="AN41" s="54">
        <v>1</v>
      </c>
      <c r="AO41" s="54">
        <v>1</v>
      </c>
      <c r="AP41" s="54">
        <v>1</v>
      </c>
      <c r="AQ41" s="54">
        <v>1</v>
      </c>
      <c r="AR41" s="54">
        <v>1</v>
      </c>
      <c r="AS41" s="54">
        <v>1</v>
      </c>
      <c r="AT41" s="54">
        <v>1</v>
      </c>
      <c r="AU41" s="54">
        <f t="shared" si="16"/>
        <v>22.410000000000021</v>
      </c>
      <c r="AV41" s="54">
        <f t="shared" si="17"/>
        <v>13.860000000000003</v>
      </c>
      <c r="AW41" s="54">
        <f t="shared" si="18"/>
        <v>19.858666666666661</v>
      </c>
      <c r="AX41" s="54">
        <f t="shared" si="19"/>
        <v>14.958000000000006</v>
      </c>
      <c r="AY41" s="54">
        <v>0</v>
      </c>
      <c r="AZ41" s="54">
        <v>1</v>
      </c>
      <c r="BA41" s="54">
        <v>1</v>
      </c>
      <c r="BG41" s="54">
        <f t="shared" si="20"/>
        <v>266.66666666666669</v>
      </c>
      <c r="BH41" s="11">
        <f t="shared" si="21"/>
        <v>5.208333333333333E-5</v>
      </c>
    </row>
    <row r="42" spans="1:60" ht="32" x14ac:dyDescent="0.2">
      <c r="A42" s="54">
        <v>25</v>
      </c>
      <c r="B42" s="240" t="s">
        <v>341</v>
      </c>
      <c r="C42" s="3" t="s">
        <v>192</v>
      </c>
      <c r="D42" s="54">
        <v>1</v>
      </c>
      <c r="E42" s="54">
        <v>1</v>
      </c>
      <c r="F42" s="54">
        <f t="shared" si="8"/>
        <v>1</v>
      </c>
      <c r="G42" s="54">
        <f t="shared" si="9"/>
        <v>11</v>
      </c>
      <c r="H42" s="54">
        <f t="shared" si="10"/>
        <v>11</v>
      </c>
      <c r="I42" s="54">
        <f t="shared" si="11"/>
        <v>71</v>
      </c>
      <c r="J42" s="54">
        <v>20</v>
      </c>
      <c r="K42" s="54">
        <f t="shared" si="12"/>
        <v>1.8181818181818181</v>
      </c>
      <c r="L42" s="54">
        <f t="shared" si="13"/>
        <v>60</v>
      </c>
      <c r="M42" s="54">
        <f t="shared" si="14"/>
        <v>5.4545454545454541</v>
      </c>
      <c r="N42" s="54">
        <v>1</v>
      </c>
      <c r="O42" s="54">
        <v>1</v>
      </c>
      <c r="P42" s="54">
        <v>1</v>
      </c>
      <c r="Q42" s="54">
        <v>1</v>
      </c>
      <c r="R42" s="54">
        <v>1</v>
      </c>
      <c r="S42" s="54">
        <v>1</v>
      </c>
      <c r="T42" s="54">
        <f t="shared" si="3"/>
        <v>1</v>
      </c>
      <c r="U42" s="54">
        <v>1</v>
      </c>
      <c r="V42" s="54">
        <v>1</v>
      </c>
      <c r="W42" s="54">
        <f t="shared" si="4"/>
        <v>1</v>
      </c>
      <c r="X42" s="54">
        <f t="shared" si="5"/>
        <v>1</v>
      </c>
      <c r="Y42" s="54">
        <v>1</v>
      </c>
      <c r="Z42" s="54">
        <v>1</v>
      </c>
      <c r="AA42" s="54">
        <v>1</v>
      </c>
      <c r="AB42" s="54">
        <v>1</v>
      </c>
      <c r="AC42" s="54">
        <v>1</v>
      </c>
      <c r="AD42" s="54">
        <v>1</v>
      </c>
      <c r="AE42" s="54">
        <v>1</v>
      </c>
      <c r="AF42" s="54">
        <f t="shared" si="15"/>
        <v>1</v>
      </c>
      <c r="AG42" s="54">
        <v>1</v>
      </c>
      <c r="AH42" s="54">
        <f t="shared" si="6"/>
        <v>1</v>
      </c>
      <c r="AI42" s="54">
        <v>1</v>
      </c>
      <c r="AJ42" s="54">
        <v>1</v>
      </c>
      <c r="AK42" s="54">
        <f t="shared" si="7"/>
        <v>1</v>
      </c>
      <c r="AL42" s="54">
        <v>1</v>
      </c>
      <c r="AM42" s="54">
        <v>1</v>
      </c>
      <c r="AN42" s="54">
        <v>1</v>
      </c>
      <c r="AO42" s="54">
        <v>1</v>
      </c>
      <c r="AP42" s="54">
        <v>1</v>
      </c>
      <c r="AQ42" s="54">
        <v>1</v>
      </c>
      <c r="AR42" s="54">
        <v>1</v>
      </c>
      <c r="AS42" s="54">
        <v>1</v>
      </c>
      <c r="AT42" s="54">
        <v>1</v>
      </c>
      <c r="AU42" s="54">
        <f t="shared" si="16"/>
        <v>41.851818181818196</v>
      </c>
      <c r="AV42" s="54">
        <f t="shared" si="17"/>
        <v>10.154545454545456</v>
      </c>
      <c r="AW42" s="54">
        <f t="shared" si="18"/>
        <v>14.116363636363637</v>
      </c>
      <c r="AX42" s="54">
        <f t="shared" si="19"/>
        <v>9.7609090909090881</v>
      </c>
      <c r="AY42" s="54">
        <v>1</v>
      </c>
      <c r="AZ42" s="54">
        <v>1</v>
      </c>
      <c r="BA42" s="54">
        <v>1</v>
      </c>
      <c r="BG42" s="54">
        <f t="shared" si="20"/>
        <v>90.909090909090907</v>
      </c>
      <c r="BH42" s="11">
        <f t="shared" si="21"/>
        <v>3.8194444444444444E-5</v>
      </c>
    </row>
    <row r="43" spans="1:60" ht="64" x14ac:dyDescent="0.2">
      <c r="A43" s="54">
        <v>26</v>
      </c>
      <c r="B43" s="240" t="s">
        <v>418</v>
      </c>
      <c r="C43" s="3" t="s">
        <v>192</v>
      </c>
      <c r="D43" s="54">
        <v>1</v>
      </c>
      <c r="E43" s="54">
        <v>1</v>
      </c>
      <c r="F43" s="54">
        <f t="shared" si="8"/>
        <v>2</v>
      </c>
      <c r="G43" s="54">
        <f t="shared" si="9"/>
        <v>24</v>
      </c>
      <c r="H43" s="54">
        <f t="shared" si="10"/>
        <v>12</v>
      </c>
      <c r="I43" s="54">
        <f t="shared" si="11"/>
        <v>152</v>
      </c>
      <c r="J43" s="54">
        <v>44</v>
      </c>
      <c r="K43" s="54">
        <f t="shared" si="12"/>
        <v>1.8333333333333333</v>
      </c>
      <c r="L43" s="54">
        <f t="shared" si="13"/>
        <v>126</v>
      </c>
      <c r="M43" s="54">
        <f t="shared" si="14"/>
        <v>5.25</v>
      </c>
      <c r="N43" s="54">
        <v>0</v>
      </c>
      <c r="O43" s="54">
        <v>1</v>
      </c>
      <c r="P43" s="54">
        <v>1</v>
      </c>
      <c r="Q43" s="54">
        <v>0</v>
      </c>
      <c r="R43" s="54">
        <v>1</v>
      </c>
      <c r="S43" s="54">
        <v>1</v>
      </c>
      <c r="T43" s="54">
        <f t="shared" si="3"/>
        <v>0</v>
      </c>
      <c r="U43" s="54">
        <v>1</v>
      </c>
      <c r="V43" s="54">
        <v>1</v>
      </c>
      <c r="W43" s="54">
        <f t="shared" si="4"/>
        <v>0</v>
      </c>
      <c r="X43" s="54">
        <f t="shared" si="5"/>
        <v>1</v>
      </c>
      <c r="Y43" s="54">
        <v>0</v>
      </c>
      <c r="Z43" s="54">
        <v>1</v>
      </c>
      <c r="AA43" s="54">
        <v>1</v>
      </c>
      <c r="AB43" s="54">
        <v>1</v>
      </c>
      <c r="AC43" s="54">
        <v>1</v>
      </c>
      <c r="AD43" s="54">
        <v>1</v>
      </c>
      <c r="AE43" s="54">
        <v>1</v>
      </c>
      <c r="AF43" s="54">
        <f t="shared" si="15"/>
        <v>2</v>
      </c>
      <c r="AG43" s="54">
        <v>1</v>
      </c>
      <c r="AH43" s="54">
        <f t="shared" si="6"/>
        <v>1</v>
      </c>
      <c r="AI43" s="54">
        <v>1</v>
      </c>
      <c r="AJ43" s="54">
        <v>1</v>
      </c>
      <c r="AK43" s="54">
        <f t="shared" si="7"/>
        <v>1</v>
      </c>
      <c r="AL43" s="54">
        <v>1</v>
      </c>
      <c r="AM43" s="54">
        <v>1</v>
      </c>
      <c r="AN43" s="54">
        <v>1</v>
      </c>
      <c r="AO43" s="54">
        <v>1</v>
      </c>
      <c r="AP43" s="54">
        <v>1</v>
      </c>
      <c r="AQ43" s="54">
        <v>1</v>
      </c>
      <c r="AR43" s="54">
        <v>1</v>
      </c>
      <c r="AS43" s="54">
        <v>1</v>
      </c>
      <c r="AT43" s="54">
        <v>1</v>
      </c>
      <c r="AU43" s="54">
        <f t="shared" si="16"/>
        <v>39.555000000000014</v>
      </c>
      <c r="AV43" s="54">
        <f t="shared" si="17"/>
        <v>10.723333333333333</v>
      </c>
      <c r="AW43" s="54">
        <f t="shared" si="18"/>
        <v>13.338333333333335</v>
      </c>
      <c r="AX43" s="54">
        <f t="shared" si="19"/>
        <v>9.2974999999999994</v>
      </c>
      <c r="AY43" s="54">
        <v>0</v>
      </c>
      <c r="AZ43" s="54">
        <v>1</v>
      </c>
      <c r="BA43" s="54">
        <v>1</v>
      </c>
      <c r="BG43" s="54">
        <f t="shared" si="20"/>
        <v>83.333333333333329</v>
      </c>
      <c r="BH43" s="11">
        <f t="shared" si="21"/>
        <v>8.3333333333333331E-5</v>
      </c>
    </row>
    <row r="44" spans="1:60" ht="64" x14ac:dyDescent="0.2">
      <c r="A44" s="54">
        <v>27</v>
      </c>
      <c r="B44" s="240" t="s">
        <v>419</v>
      </c>
      <c r="C44" s="3" t="s">
        <v>192</v>
      </c>
      <c r="D44" s="54">
        <v>1</v>
      </c>
      <c r="E44" s="54">
        <v>1</v>
      </c>
      <c r="F44" s="54">
        <f t="shared" si="8"/>
        <v>2</v>
      </c>
      <c r="G44" s="54">
        <f t="shared" si="9"/>
        <v>21</v>
      </c>
      <c r="H44" s="54">
        <f t="shared" si="10"/>
        <v>10.5</v>
      </c>
      <c r="I44" s="54">
        <f t="shared" si="11"/>
        <v>145</v>
      </c>
      <c r="J44" s="54">
        <v>38</v>
      </c>
      <c r="K44" s="54">
        <f t="shared" si="12"/>
        <v>1.8095238095238095</v>
      </c>
      <c r="L44" s="54">
        <f t="shared" si="13"/>
        <v>119</v>
      </c>
      <c r="M44" s="54">
        <f t="shared" si="14"/>
        <v>5.666666666666667</v>
      </c>
      <c r="N44" s="54">
        <v>1</v>
      </c>
      <c r="O44" s="54">
        <v>1</v>
      </c>
      <c r="P44" s="54">
        <v>1</v>
      </c>
      <c r="Q44" s="54">
        <v>1</v>
      </c>
      <c r="R44" s="54">
        <v>1</v>
      </c>
      <c r="S44" s="54">
        <v>1</v>
      </c>
      <c r="T44" s="54">
        <f t="shared" si="3"/>
        <v>1</v>
      </c>
      <c r="U44" s="54">
        <v>1</v>
      </c>
      <c r="V44" s="54">
        <v>1</v>
      </c>
      <c r="W44" s="54">
        <f t="shared" si="4"/>
        <v>1</v>
      </c>
      <c r="X44" s="54">
        <f t="shared" si="5"/>
        <v>1</v>
      </c>
      <c r="Y44" s="54">
        <v>0</v>
      </c>
      <c r="Z44" s="54">
        <v>1</v>
      </c>
      <c r="AA44" s="54">
        <v>1</v>
      </c>
      <c r="AB44" s="54">
        <v>1</v>
      </c>
      <c r="AC44" s="54">
        <v>1</v>
      </c>
      <c r="AD44" s="54">
        <v>1</v>
      </c>
      <c r="AE44" s="54">
        <v>1</v>
      </c>
      <c r="AF44" s="54">
        <f t="shared" si="15"/>
        <v>3</v>
      </c>
      <c r="AG44" s="54">
        <v>1</v>
      </c>
      <c r="AH44" s="54">
        <f t="shared" si="6"/>
        <v>1</v>
      </c>
      <c r="AI44" s="54">
        <v>0</v>
      </c>
      <c r="AJ44" s="54">
        <v>1</v>
      </c>
      <c r="AK44" s="54">
        <f t="shared" si="7"/>
        <v>1</v>
      </c>
      <c r="AL44" s="54">
        <v>1</v>
      </c>
      <c r="AM44" s="54">
        <v>1</v>
      </c>
      <c r="AN44" s="54">
        <v>1</v>
      </c>
      <c r="AO44" s="54">
        <v>1</v>
      </c>
      <c r="AP44" s="54">
        <v>1</v>
      </c>
      <c r="AQ44" s="54">
        <v>1</v>
      </c>
      <c r="AR44" s="54">
        <v>1</v>
      </c>
      <c r="AS44" s="54">
        <v>1</v>
      </c>
      <c r="AT44" s="54">
        <v>1</v>
      </c>
      <c r="AU44" s="54">
        <f t="shared" si="16"/>
        <v>43.09178571428572</v>
      </c>
      <c r="AV44" s="54">
        <f t="shared" si="17"/>
        <v>9.8573809523809537</v>
      </c>
      <c r="AW44" s="54">
        <f t="shared" si="18"/>
        <v>16.380952380952383</v>
      </c>
      <c r="AX44" s="54">
        <f t="shared" si="19"/>
        <v>10.510000000000002</v>
      </c>
      <c r="AY44" s="54">
        <v>0</v>
      </c>
      <c r="AZ44" s="54">
        <v>1</v>
      </c>
      <c r="BA44" s="54">
        <v>1</v>
      </c>
      <c r="BG44" s="54">
        <f t="shared" si="20"/>
        <v>142.85714285714286</v>
      </c>
      <c r="BH44" s="11">
        <f t="shared" si="21"/>
        <v>7.2916666666666659E-5</v>
      </c>
    </row>
    <row r="45" spans="1:60" ht="80" x14ac:dyDescent="0.2">
      <c r="A45" s="54">
        <v>28</v>
      </c>
      <c r="B45" s="240" t="s">
        <v>420</v>
      </c>
      <c r="C45" s="3" t="s">
        <v>192</v>
      </c>
      <c r="D45" s="54">
        <v>1</v>
      </c>
      <c r="E45" s="54">
        <v>1</v>
      </c>
      <c r="F45" s="54">
        <f t="shared" si="8"/>
        <v>2</v>
      </c>
      <c r="G45" s="54">
        <f t="shared" si="9"/>
        <v>20</v>
      </c>
      <c r="H45" s="54">
        <f t="shared" si="10"/>
        <v>10</v>
      </c>
      <c r="I45" s="54">
        <f t="shared" si="11"/>
        <v>148</v>
      </c>
      <c r="J45" s="54">
        <v>41</v>
      </c>
      <c r="K45" s="54">
        <f t="shared" si="12"/>
        <v>2.0499999999999998</v>
      </c>
      <c r="L45" s="54">
        <f t="shared" si="13"/>
        <v>123</v>
      </c>
      <c r="M45" s="54">
        <f t="shared" si="14"/>
        <v>6.15</v>
      </c>
      <c r="N45" s="54">
        <v>1</v>
      </c>
      <c r="O45" s="54">
        <v>1</v>
      </c>
      <c r="P45" s="54">
        <v>1</v>
      </c>
      <c r="Q45" s="54">
        <v>0</v>
      </c>
      <c r="R45" s="54">
        <v>1</v>
      </c>
      <c r="S45" s="54">
        <v>1</v>
      </c>
      <c r="T45" s="54">
        <f t="shared" si="3"/>
        <v>0</v>
      </c>
      <c r="U45" s="54">
        <v>1</v>
      </c>
      <c r="V45" s="54">
        <v>1</v>
      </c>
      <c r="W45" s="54">
        <f t="shared" si="4"/>
        <v>0</v>
      </c>
      <c r="X45" s="54">
        <f t="shared" si="5"/>
        <v>1</v>
      </c>
      <c r="Y45" s="54">
        <v>1</v>
      </c>
      <c r="Z45" s="54">
        <v>1</v>
      </c>
      <c r="AA45" s="54">
        <v>1</v>
      </c>
      <c r="AB45" s="54">
        <v>1</v>
      </c>
      <c r="AC45" s="54">
        <v>1</v>
      </c>
      <c r="AD45" s="54">
        <v>1</v>
      </c>
      <c r="AE45" s="54">
        <v>1</v>
      </c>
      <c r="AF45" s="54">
        <f t="shared" si="15"/>
        <v>3</v>
      </c>
      <c r="AG45" s="54">
        <v>1</v>
      </c>
      <c r="AH45" s="54">
        <f t="shared" si="6"/>
        <v>1</v>
      </c>
      <c r="AI45" s="54">
        <v>0</v>
      </c>
      <c r="AJ45" s="54">
        <v>1</v>
      </c>
      <c r="AK45" s="54">
        <f t="shared" si="7"/>
        <v>1</v>
      </c>
      <c r="AL45" s="54">
        <v>1</v>
      </c>
      <c r="AM45" s="54">
        <v>1</v>
      </c>
      <c r="AN45" s="54">
        <v>1</v>
      </c>
      <c r="AO45" s="54">
        <v>1</v>
      </c>
      <c r="AP45" s="54">
        <v>1</v>
      </c>
      <c r="AQ45" s="54">
        <v>1</v>
      </c>
      <c r="AR45" s="54">
        <v>1</v>
      </c>
      <c r="AS45" s="54">
        <v>1</v>
      </c>
      <c r="AT45" s="54">
        <v>1</v>
      </c>
      <c r="AU45" s="54">
        <f t="shared" si="16"/>
        <v>23.255000000000031</v>
      </c>
      <c r="AV45" s="54">
        <f t="shared" si="17"/>
        <v>12.499999999999996</v>
      </c>
      <c r="AW45" s="54">
        <f t="shared" si="18"/>
        <v>19.166</v>
      </c>
      <c r="AX45" s="54">
        <f t="shared" si="19"/>
        <v>12.536499999999997</v>
      </c>
      <c r="AY45" s="54">
        <v>0</v>
      </c>
      <c r="AZ45" s="54">
        <v>1</v>
      </c>
      <c r="BA45" s="54">
        <v>1</v>
      </c>
      <c r="BG45" s="54">
        <f t="shared" si="20"/>
        <v>150</v>
      </c>
      <c r="BH45" s="11">
        <f t="shared" si="21"/>
        <v>6.9444444444444444E-5</v>
      </c>
    </row>
    <row r="46" spans="1:60" ht="96" x14ac:dyDescent="0.2">
      <c r="A46" s="54">
        <v>29</v>
      </c>
      <c r="B46" s="240" t="s">
        <v>421</v>
      </c>
      <c r="C46" s="3" t="s">
        <v>192</v>
      </c>
      <c r="D46" s="54">
        <v>1</v>
      </c>
      <c r="E46" s="54">
        <v>1</v>
      </c>
      <c r="F46" s="54">
        <f t="shared" si="8"/>
        <v>2</v>
      </c>
      <c r="G46" s="54">
        <f t="shared" si="9"/>
        <v>22</v>
      </c>
      <c r="H46" s="54">
        <f t="shared" si="10"/>
        <v>11</v>
      </c>
      <c r="I46" s="54">
        <f t="shared" si="11"/>
        <v>168</v>
      </c>
      <c r="J46" s="54">
        <v>48</v>
      </c>
      <c r="K46" s="54">
        <f t="shared" si="12"/>
        <v>2.1818181818181817</v>
      </c>
      <c r="L46" s="54">
        <f t="shared" si="13"/>
        <v>140</v>
      </c>
      <c r="M46" s="54">
        <f t="shared" si="14"/>
        <v>6.3636363636363633</v>
      </c>
      <c r="N46" s="54">
        <v>1</v>
      </c>
      <c r="O46" s="54">
        <v>1</v>
      </c>
      <c r="P46" s="54">
        <v>1</v>
      </c>
      <c r="Q46" s="54">
        <v>1</v>
      </c>
      <c r="R46" s="54">
        <v>1</v>
      </c>
      <c r="S46" s="54">
        <v>1</v>
      </c>
      <c r="T46" s="54">
        <f t="shared" si="3"/>
        <v>1</v>
      </c>
      <c r="U46" s="54">
        <v>1</v>
      </c>
      <c r="V46" s="54">
        <v>1</v>
      </c>
      <c r="W46" s="54">
        <f t="shared" si="4"/>
        <v>1</v>
      </c>
      <c r="X46" s="54">
        <f t="shared" si="5"/>
        <v>1</v>
      </c>
      <c r="Y46" s="54">
        <v>0</v>
      </c>
      <c r="Z46" s="54">
        <v>1</v>
      </c>
      <c r="AA46" s="54">
        <v>1</v>
      </c>
      <c r="AB46" s="54">
        <v>1</v>
      </c>
      <c r="AC46" s="54">
        <v>1</v>
      </c>
      <c r="AD46" s="54">
        <v>1</v>
      </c>
      <c r="AE46" s="54">
        <v>1</v>
      </c>
      <c r="AF46" s="54">
        <f t="shared" si="15"/>
        <v>3</v>
      </c>
      <c r="AG46" s="54">
        <v>1</v>
      </c>
      <c r="AH46" s="54">
        <f t="shared" si="6"/>
        <v>1</v>
      </c>
      <c r="AI46" s="54">
        <v>0</v>
      </c>
      <c r="AJ46" s="54">
        <v>1</v>
      </c>
      <c r="AK46" s="54">
        <f t="shared" si="7"/>
        <v>1</v>
      </c>
      <c r="AL46" s="54">
        <v>1</v>
      </c>
      <c r="AM46" s="54">
        <v>1</v>
      </c>
      <c r="AN46" s="54">
        <v>1</v>
      </c>
      <c r="AO46" s="54">
        <v>1</v>
      </c>
      <c r="AP46" s="54">
        <v>1</v>
      </c>
      <c r="AQ46" s="54">
        <v>1</v>
      </c>
      <c r="AR46" s="54">
        <v>1</v>
      </c>
      <c r="AS46" s="54">
        <v>1</v>
      </c>
      <c r="AT46" s="54">
        <v>1</v>
      </c>
      <c r="AU46" s="54">
        <f t="shared" si="16"/>
        <v>11.088181818181845</v>
      </c>
      <c r="AV46" s="54">
        <f t="shared" si="17"/>
        <v>14.445454545454545</v>
      </c>
      <c r="AW46" s="54">
        <f t="shared" si="18"/>
        <v>20.798181818181821</v>
      </c>
      <c r="AX46" s="54">
        <f t="shared" si="19"/>
        <v>14.042727272727269</v>
      </c>
      <c r="AY46" s="54">
        <v>0</v>
      </c>
      <c r="AZ46" s="54">
        <v>1</v>
      </c>
      <c r="BA46" s="54">
        <v>1</v>
      </c>
      <c r="BG46" s="54">
        <f t="shared" si="20"/>
        <v>136.36363636363635</v>
      </c>
      <c r="BH46" s="11">
        <f t="shared" si="21"/>
        <v>7.6388888888888887E-5</v>
      </c>
    </row>
    <row r="47" spans="1:60" ht="80" x14ac:dyDescent="0.2">
      <c r="A47" s="54">
        <v>30</v>
      </c>
      <c r="B47" s="240" t="s">
        <v>422</v>
      </c>
      <c r="C47" s="3" t="s">
        <v>192</v>
      </c>
      <c r="D47" s="54">
        <v>1</v>
      </c>
      <c r="E47" s="54">
        <v>1</v>
      </c>
      <c r="F47" s="54">
        <f t="shared" si="8"/>
        <v>2</v>
      </c>
      <c r="G47" s="54">
        <f t="shared" si="9"/>
        <v>28</v>
      </c>
      <c r="H47" s="54">
        <f t="shared" si="10"/>
        <v>14</v>
      </c>
      <c r="I47" s="54">
        <f t="shared" si="11"/>
        <v>188</v>
      </c>
      <c r="J47" s="54">
        <v>52</v>
      </c>
      <c r="K47" s="54">
        <f t="shared" si="12"/>
        <v>1.8571428571428572</v>
      </c>
      <c r="L47" s="54">
        <f t="shared" si="13"/>
        <v>155</v>
      </c>
      <c r="M47" s="54">
        <f t="shared" si="14"/>
        <v>5.5357142857142856</v>
      </c>
      <c r="N47" s="54">
        <v>1</v>
      </c>
      <c r="O47" s="54">
        <v>1</v>
      </c>
      <c r="P47" s="54">
        <v>1</v>
      </c>
      <c r="Q47" s="54">
        <v>1</v>
      </c>
      <c r="R47" s="54">
        <v>1</v>
      </c>
      <c r="S47" s="54">
        <v>1</v>
      </c>
      <c r="T47" s="54">
        <f t="shared" si="3"/>
        <v>1</v>
      </c>
      <c r="U47" s="54">
        <v>1</v>
      </c>
      <c r="V47" s="54">
        <v>1</v>
      </c>
      <c r="W47" s="54">
        <f t="shared" si="4"/>
        <v>1</v>
      </c>
      <c r="X47" s="54">
        <f t="shared" si="5"/>
        <v>1</v>
      </c>
      <c r="Y47" s="54">
        <v>0</v>
      </c>
      <c r="Z47" s="54">
        <v>1</v>
      </c>
      <c r="AA47" s="54">
        <v>1</v>
      </c>
      <c r="AB47" s="54">
        <v>1</v>
      </c>
      <c r="AC47" s="54">
        <v>1</v>
      </c>
      <c r="AD47" s="54">
        <v>1</v>
      </c>
      <c r="AE47" s="54">
        <v>1</v>
      </c>
      <c r="AF47" s="54">
        <f t="shared" si="15"/>
        <v>3</v>
      </c>
      <c r="AG47" s="54">
        <v>1</v>
      </c>
      <c r="AH47" s="54">
        <f t="shared" si="6"/>
        <v>1</v>
      </c>
      <c r="AI47" s="54">
        <v>0</v>
      </c>
      <c r="AJ47" s="54">
        <v>1</v>
      </c>
      <c r="AK47" s="54">
        <f t="shared" si="7"/>
        <v>1</v>
      </c>
      <c r="AL47" s="54">
        <v>1</v>
      </c>
      <c r="AM47" s="54">
        <v>1</v>
      </c>
      <c r="AN47" s="54">
        <v>1</v>
      </c>
      <c r="AO47" s="54">
        <v>1</v>
      </c>
      <c r="AP47" s="54">
        <v>1</v>
      </c>
      <c r="AQ47" s="54">
        <v>1</v>
      </c>
      <c r="AR47" s="54">
        <v>1</v>
      </c>
      <c r="AS47" s="54">
        <v>1</v>
      </c>
      <c r="AT47" s="54">
        <v>1</v>
      </c>
      <c r="AU47" s="54">
        <f t="shared" si="16"/>
        <v>35.510714285714307</v>
      </c>
      <c r="AV47" s="54">
        <f t="shared" si="17"/>
        <v>11.784285714285716</v>
      </c>
      <c r="AW47" s="54">
        <f t="shared" si="18"/>
        <v>15.895714285714288</v>
      </c>
      <c r="AX47" s="54">
        <f t="shared" si="19"/>
        <v>11.643214285714286</v>
      </c>
      <c r="AY47" s="54">
        <v>0</v>
      </c>
      <c r="AZ47" s="54">
        <v>1</v>
      </c>
      <c r="BA47" s="54">
        <v>1</v>
      </c>
      <c r="BG47" s="54">
        <f t="shared" si="20"/>
        <v>107.14285714285714</v>
      </c>
      <c r="BH47" s="11">
        <f t="shared" si="21"/>
        <v>9.722222222222223E-5</v>
      </c>
    </row>
    <row r="48" spans="1:60" ht="48" x14ac:dyDescent="0.2">
      <c r="A48" s="54">
        <v>31</v>
      </c>
      <c r="B48" s="240" t="s">
        <v>347</v>
      </c>
      <c r="C48" s="3" t="s">
        <v>192</v>
      </c>
      <c r="D48" s="54">
        <v>1</v>
      </c>
      <c r="E48" s="54">
        <v>1</v>
      </c>
      <c r="F48" s="54">
        <f t="shared" si="8"/>
        <v>1</v>
      </c>
      <c r="G48" s="54">
        <f t="shared" si="9"/>
        <v>15</v>
      </c>
      <c r="H48" s="54">
        <f t="shared" si="10"/>
        <v>15</v>
      </c>
      <c r="I48" s="54">
        <f t="shared" ref="I48:I82" si="22">LEN(SUBSTITUTE(B48," ",""))</f>
        <v>84</v>
      </c>
      <c r="J48" s="54">
        <v>28</v>
      </c>
      <c r="K48" s="54">
        <f t="shared" si="12"/>
        <v>1.8666666666666667</v>
      </c>
      <c r="L48" s="54">
        <f t="shared" si="13"/>
        <v>83</v>
      </c>
      <c r="M48" s="54">
        <f t="shared" si="14"/>
        <v>5.5333333333333332</v>
      </c>
      <c r="N48" s="54">
        <v>1</v>
      </c>
      <c r="O48" s="54">
        <v>1</v>
      </c>
      <c r="P48" s="54">
        <v>1</v>
      </c>
      <c r="Q48" s="54">
        <v>1</v>
      </c>
      <c r="R48" s="54">
        <v>1</v>
      </c>
      <c r="S48" s="54">
        <v>1</v>
      </c>
      <c r="T48" s="54">
        <f t="shared" si="3"/>
        <v>1</v>
      </c>
      <c r="U48" s="54">
        <v>1</v>
      </c>
      <c r="V48" s="54">
        <v>1</v>
      </c>
      <c r="W48" s="54">
        <f t="shared" si="4"/>
        <v>1</v>
      </c>
      <c r="X48" s="54">
        <f t="shared" si="5"/>
        <v>1</v>
      </c>
      <c r="Y48" s="54">
        <v>1</v>
      </c>
      <c r="Z48" s="54">
        <v>1</v>
      </c>
      <c r="AA48" s="54">
        <v>1</v>
      </c>
      <c r="AB48" s="54">
        <v>1</v>
      </c>
      <c r="AC48" s="54">
        <v>1</v>
      </c>
      <c r="AD48" s="54">
        <v>1</v>
      </c>
      <c r="AE48" s="54">
        <v>1</v>
      </c>
      <c r="AF48" s="54">
        <f t="shared" si="15"/>
        <v>1</v>
      </c>
      <c r="AG48" s="54">
        <v>1</v>
      </c>
      <c r="AH48" s="54">
        <f t="shared" si="6"/>
        <v>1</v>
      </c>
      <c r="AI48" s="54">
        <v>0</v>
      </c>
      <c r="AJ48" s="54">
        <v>1</v>
      </c>
      <c r="AK48" s="54">
        <f t="shared" si="7"/>
        <v>1</v>
      </c>
      <c r="AL48" s="54">
        <v>1</v>
      </c>
      <c r="AM48" s="54">
        <v>1</v>
      </c>
      <c r="AN48" s="54">
        <v>1</v>
      </c>
      <c r="AO48" s="54">
        <v>1</v>
      </c>
      <c r="AP48" s="54">
        <v>1</v>
      </c>
      <c r="AQ48" s="54">
        <v>1</v>
      </c>
      <c r="AR48" s="54">
        <v>1</v>
      </c>
      <c r="AS48" s="54">
        <v>1</v>
      </c>
      <c r="AT48" s="54">
        <v>1</v>
      </c>
      <c r="AU48" s="54">
        <f t="shared" si="16"/>
        <v>33.690000000000026</v>
      </c>
      <c r="AV48" s="54">
        <f t="shared" si="17"/>
        <v>12.286666666666669</v>
      </c>
      <c r="AW48" s="54">
        <f t="shared" ref="AW48:AW82" si="23">IF(G48=0,0,((0.0588*M48*100)-(0.296*(F48/G48)*100)-15.8))</f>
        <v>14.762666666666668</v>
      </c>
      <c r="AX48" s="54">
        <f t="shared" si="19"/>
        <v>12.131999999999998</v>
      </c>
      <c r="AY48" s="54">
        <v>1</v>
      </c>
      <c r="AZ48" s="54">
        <v>1</v>
      </c>
      <c r="BA48" s="54">
        <v>1</v>
      </c>
      <c r="BG48" s="54">
        <f t="shared" ref="BG48:BG82" si="24">IF(E48=0,0,AF48/E48*1000)</f>
        <v>1000</v>
      </c>
      <c r="BH48" s="11">
        <f t="shared" si="21"/>
        <v>5.208333333333333E-5</v>
      </c>
    </row>
    <row r="49" spans="1:60" ht="64" x14ac:dyDescent="0.2">
      <c r="A49" s="54">
        <v>32</v>
      </c>
      <c r="B49" s="240" t="s">
        <v>423</v>
      </c>
      <c r="C49" s="3" t="s">
        <v>203</v>
      </c>
      <c r="D49" s="54">
        <v>1</v>
      </c>
      <c r="E49" s="54">
        <v>1</v>
      </c>
      <c r="F49" s="54">
        <f t="shared" si="8"/>
        <v>1</v>
      </c>
      <c r="G49" s="54">
        <f t="shared" si="9"/>
        <v>34</v>
      </c>
      <c r="H49" s="54">
        <f t="shared" si="10"/>
        <v>34</v>
      </c>
      <c r="I49" s="54">
        <f t="shared" si="22"/>
        <v>137</v>
      </c>
      <c r="J49" s="54">
        <v>44</v>
      </c>
      <c r="K49" s="54">
        <f t="shared" si="12"/>
        <v>1.2941176470588236</v>
      </c>
      <c r="L49" s="54">
        <f t="shared" si="13"/>
        <v>132</v>
      </c>
      <c r="M49" s="54">
        <f t="shared" si="14"/>
        <v>3.8823529411764706</v>
      </c>
      <c r="N49" s="54">
        <v>1</v>
      </c>
      <c r="O49" s="54">
        <v>1</v>
      </c>
      <c r="P49" s="54">
        <v>1</v>
      </c>
      <c r="Q49" s="54">
        <v>1</v>
      </c>
      <c r="R49" s="54">
        <v>1</v>
      </c>
      <c r="S49" s="54">
        <v>1</v>
      </c>
      <c r="T49" s="54">
        <f t="shared" si="3"/>
        <v>1</v>
      </c>
      <c r="U49" s="54">
        <v>1</v>
      </c>
      <c r="V49" s="54">
        <v>1</v>
      </c>
      <c r="W49" s="54">
        <f t="shared" si="4"/>
        <v>1</v>
      </c>
      <c r="X49" s="54">
        <f t="shared" si="5"/>
        <v>1</v>
      </c>
      <c r="Y49" s="54">
        <v>0</v>
      </c>
      <c r="Z49" s="54">
        <v>1</v>
      </c>
      <c r="AA49" s="54">
        <v>1</v>
      </c>
      <c r="AB49" s="54">
        <v>1</v>
      </c>
      <c r="AC49" s="54">
        <v>1</v>
      </c>
      <c r="AD49" s="54">
        <v>1</v>
      </c>
      <c r="AE49" s="54">
        <v>1</v>
      </c>
      <c r="AF49" s="54">
        <f t="shared" si="15"/>
        <v>4</v>
      </c>
      <c r="AG49" s="54">
        <v>1</v>
      </c>
      <c r="AH49" s="54">
        <f t="shared" si="6"/>
        <v>1</v>
      </c>
      <c r="AI49" s="54">
        <v>0</v>
      </c>
      <c r="AJ49" s="54">
        <v>1</v>
      </c>
      <c r="AK49" s="54">
        <f t="shared" si="7"/>
        <v>0</v>
      </c>
      <c r="AL49" s="54">
        <v>1</v>
      </c>
      <c r="AM49" s="54">
        <v>1</v>
      </c>
      <c r="AN49" s="54">
        <v>1</v>
      </c>
      <c r="AO49" s="54">
        <v>1</v>
      </c>
      <c r="AP49" s="54">
        <v>1</v>
      </c>
      <c r="AQ49" s="54">
        <v>1</v>
      </c>
      <c r="AR49" s="54">
        <v>1</v>
      </c>
      <c r="AS49" s="54">
        <v>1</v>
      </c>
      <c r="AT49" s="54">
        <v>1</v>
      </c>
      <c r="AU49" s="54">
        <f t="shared" si="16"/>
        <v>62.842647058823538</v>
      </c>
      <c r="AV49" s="54">
        <f t="shared" si="17"/>
        <v>12.940588235294118</v>
      </c>
      <c r="AW49" s="54">
        <f t="shared" si="23"/>
        <v>6.1576470588235281</v>
      </c>
      <c r="AX49" s="54">
        <f t="shared" si="19"/>
        <v>13.855882352941173</v>
      </c>
      <c r="AY49" s="54">
        <v>1</v>
      </c>
      <c r="AZ49" s="54">
        <v>1</v>
      </c>
      <c r="BA49" s="54">
        <v>1</v>
      </c>
      <c r="BG49" s="54">
        <f t="shared" si="24"/>
        <v>4000</v>
      </c>
      <c r="BH49" s="11">
        <f t="shared" si="21"/>
        <v>1.1805555555555556E-4</v>
      </c>
    </row>
    <row r="50" spans="1:60" ht="80" x14ac:dyDescent="0.2">
      <c r="A50" s="54">
        <v>33</v>
      </c>
      <c r="B50" s="240" t="s">
        <v>424</v>
      </c>
      <c r="C50" s="3" t="s">
        <v>203</v>
      </c>
      <c r="D50" s="54">
        <v>1</v>
      </c>
      <c r="E50" s="54">
        <v>1</v>
      </c>
      <c r="F50" s="54">
        <f t="shared" si="8"/>
        <v>1</v>
      </c>
      <c r="G50" s="54">
        <f t="shared" si="9"/>
        <v>29</v>
      </c>
      <c r="H50" s="54">
        <f t="shared" si="10"/>
        <v>29</v>
      </c>
      <c r="I50" s="54">
        <f t="shared" si="22"/>
        <v>151</v>
      </c>
      <c r="J50" s="54">
        <v>48</v>
      </c>
      <c r="K50" s="54">
        <f t="shared" si="12"/>
        <v>1.6551724137931034</v>
      </c>
      <c r="L50" s="54">
        <f t="shared" si="13"/>
        <v>144</v>
      </c>
      <c r="M50" s="54">
        <f t="shared" si="14"/>
        <v>4.9655172413793105</v>
      </c>
      <c r="N50" s="54">
        <v>1</v>
      </c>
      <c r="O50" s="54">
        <v>1</v>
      </c>
      <c r="P50" s="54">
        <v>1</v>
      </c>
      <c r="Q50" s="54">
        <v>1</v>
      </c>
      <c r="R50" s="54">
        <v>1</v>
      </c>
      <c r="S50" s="54">
        <v>1</v>
      </c>
      <c r="T50" s="54">
        <f t="shared" si="3"/>
        <v>1</v>
      </c>
      <c r="U50" s="54">
        <v>1</v>
      </c>
      <c r="V50" s="54">
        <v>1</v>
      </c>
      <c r="W50" s="54">
        <f t="shared" si="4"/>
        <v>1</v>
      </c>
      <c r="X50" s="54">
        <f t="shared" si="5"/>
        <v>1</v>
      </c>
      <c r="Y50" s="54">
        <v>0</v>
      </c>
      <c r="Z50" s="54">
        <v>1</v>
      </c>
      <c r="AA50" s="54">
        <v>1</v>
      </c>
      <c r="AB50" s="54">
        <v>1</v>
      </c>
      <c r="AC50" s="54">
        <v>1</v>
      </c>
      <c r="AD50" s="54">
        <v>1</v>
      </c>
      <c r="AE50" s="54">
        <v>1</v>
      </c>
      <c r="AF50" s="54">
        <f t="shared" si="15"/>
        <v>5</v>
      </c>
      <c r="AG50" s="54">
        <v>1</v>
      </c>
      <c r="AH50" s="54">
        <f t="shared" si="6"/>
        <v>1</v>
      </c>
      <c r="AI50" s="54">
        <v>0</v>
      </c>
      <c r="AJ50" s="54">
        <v>1</v>
      </c>
      <c r="AK50" s="54">
        <f t="shared" si="7"/>
        <v>0</v>
      </c>
      <c r="AL50" s="54">
        <v>1</v>
      </c>
      <c r="AM50" s="54">
        <v>1</v>
      </c>
      <c r="AN50" s="54">
        <v>1</v>
      </c>
      <c r="AO50" s="54">
        <v>1</v>
      </c>
      <c r="AP50" s="54">
        <v>1</v>
      </c>
      <c r="AQ50" s="54">
        <v>1</v>
      </c>
      <c r="AR50" s="54">
        <v>1</v>
      </c>
      <c r="AS50" s="54">
        <v>1</v>
      </c>
      <c r="AT50" s="54">
        <v>1</v>
      </c>
      <c r="AU50" s="54">
        <f t="shared" si="16"/>
        <v>37.372413793103476</v>
      </c>
      <c r="AV50" s="54">
        <f t="shared" si="17"/>
        <v>15.251034482758623</v>
      </c>
      <c r="AW50" s="54">
        <f t="shared" si="23"/>
        <v>12.376551724137929</v>
      </c>
      <c r="AX50" s="54">
        <f t="shared" si="19"/>
        <v>16.457586206896558</v>
      </c>
      <c r="AY50" s="54">
        <v>1</v>
      </c>
      <c r="AZ50" s="54">
        <v>1</v>
      </c>
      <c r="BA50" s="54">
        <v>1</v>
      </c>
      <c r="BG50" s="54">
        <f t="shared" si="24"/>
        <v>5000</v>
      </c>
      <c r="BH50" s="11">
        <f t="shared" si="21"/>
        <v>1.0069444444444445E-4</v>
      </c>
    </row>
    <row r="51" spans="1:60" ht="64" x14ac:dyDescent="0.2">
      <c r="A51" s="54">
        <v>34</v>
      </c>
      <c r="B51" s="240" t="s">
        <v>425</v>
      </c>
      <c r="C51" s="22" t="s">
        <v>204</v>
      </c>
      <c r="D51" s="54">
        <v>1</v>
      </c>
      <c r="E51" s="54">
        <v>1</v>
      </c>
      <c r="F51" s="54">
        <f t="shared" si="8"/>
        <v>1</v>
      </c>
      <c r="G51" s="54">
        <f t="shared" si="9"/>
        <v>17</v>
      </c>
      <c r="H51" s="54">
        <f t="shared" si="10"/>
        <v>17</v>
      </c>
      <c r="I51" s="54">
        <f t="shared" si="22"/>
        <v>94</v>
      </c>
      <c r="J51" s="54">
        <v>31</v>
      </c>
      <c r="K51" s="54">
        <f t="shared" si="12"/>
        <v>1.8235294117647058</v>
      </c>
      <c r="L51" s="54">
        <f t="shared" si="13"/>
        <v>90</v>
      </c>
      <c r="M51" s="54">
        <f t="shared" si="14"/>
        <v>5.2941176470588234</v>
      </c>
      <c r="N51" s="54">
        <v>1</v>
      </c>
      <c r="O51" s="54">
        <v>1</v>
      </c>
      <c r="P51" s="54">
        <v>1</v>
      </c>
      <c r="Q51" s="54">
        <v>1</v>
      </c>
      <c r="R51" s="54">
        <v>1</v>
      </c>
      <c r="S51" s="54">
        <v>1</v>
      </c>
      <c r="T51" s="54">
        <f t="shared" si="3"/>
        <v>1</v>
      </c>
      <c r="U51" s="54">
        <v>1</v>
      </c>
      <c r="V51" s="54">
        <v>1</v>
      </c>
      <c r="W51" s="54">
        <f t="shared" si="4"/>
        <v>1</v>
      </c>
      <c r="X51" s="54">
        <f t="shared" si="5"/>
        <v>1</v>
      </c>
      <c r="Y51" s="54">
        <v>0</v>
      </c>
      <c r="Z51" s="54">
        <v>1</v>
      </c>
      <c r="AA51" s="54">
        <v>1</v>
      </c>
      <c r="AB51" s="54">
        <v>1</v>
      </c>
      <c r="AC51" s="54">
        <v>1</v>
      </c>
      <c r="AD51" s="54">
        <v>1</v>
      </c>
      <c r="AE51" s="54">
        <v>1</v>
      </c>
      <c r="AF51" s="54">
        <f t="shared" si="15"/>
        <v>2</v>
      </c>
      <c r="AG51" s="54">
        <v>1</v>
      </c>
      <c r="AH51" s="54">
        <f t="shared" si="6"/>
        <v>1</v>
      </c>
      <c r="AI51" s="54">
        <v>0</v>
      </c>
      <c r="AJ51" s="54">
        <v>1</v>
      </c>
      <c r="AK51" s="54">
        <f t="shared" si="7"/>
        <v>1</v>
      </c>
      <c r="AL51" s="54">
        <v>1</v>
      </c>
      <c r="AM51" s="54">
        <v>1</v>
      </c>
      <c r="AN51" s="54">
        <v>1</v>
      </c>
      <c r="AO51" s="54">
        <v>1</v>
      </c>
      <c r="AP51" s="54">
        <v>1</v>
      </c>
      <c r="AQ51" s="54">
        <v>1</v>
      </c>
      <c r="AR51" s="54">
        <v>1</v>
      </c>
      <c r="AS51" s="54">
        <v>1</v>
      </c>
      <c r="AT51" s="54">
        <v>1</v>
      </c>
      <c r="AU51" s="54">
        <f t="shared" si="16"/>
        <v>35.309411764705914</v>
      </c>
      <c r="AV51" s="54">
        <f t="shared" si="17"/>
        <v>12.55764705882353</v>
      </c>
      <c r="AW51" s="54">
        <f t="shared" si="23"/>
        <v>13.588235294117641</v>
      </c>
      <c r="AX51" s="54">
        <f t="shared" si="19"/>
        <v>12.005294117647061</v>
      </c>
      <c r="AY51" s="54">
        <v>1</v>
      </c>
      <c r="AZ51" s="54">
        <v>1</v>
      </c>
      <c r="BA51" s="54">
        <v>1</v>
      </c>
      <c r="BG51" s="54">
        <f t="shared" si="24"/>
        <v>2000</v>
      </c>
      <c r="BH51" s="11">
        <f t="shared" si="21"/>
        <v>5.902777777777778E-5</v>
      </c>
    </row>
    <row r="52" spans="1:60" ht="32" x14ac:dyDescent="0.2">
      <c r="A52" s="54">
        <v>35</v>
      </c>
      <c r="B52" s="240" t="s">
        <v>351</v>
      </c>
      <c r="C52" s="3" t="s">
        <v>192</v>
      </c>
      <c r="D52" s="54">
        <v>1</v>
      </c>
      <c r="E52" s="54">
        <v>1</v>
      </c>
      <c r="F52" s="54">
        <f t="shared" si="8"/>
        <v>1</v>
      </c>
      <c r="G52" s="54">
        <f t="shared" si="9"/>
        <v>7</v>
      </c>
      <c r="H52" s="54">
        <f t="shared" si="10"/>
        <v>7</v>
      </c>
      <c r="I52" s="54">
        <f t="shared" si="22"/>
        <v>35</v>
      </c>
      <c r="J52" s="54">
        <v>11</v>
      </c>
      <c r="K52" s="54">
        <f t="shared" si="12"/>
        <v>1.5714285714285714</v>
      </c>
      <c r="L52" s="54">
        <f t="shared" si="13"/>
        <v>34</v>
      </c>
      <c r="M52" s="54">
        <f t="shared" si="14"/>
        <v>4.8571428571428568</v>
      </c>
      <c r="N52" s="54">
        <v>1</v>
      </c>
      <c r="O52" s="54">
        <v>1</v>
      </c>
      <c r="P52" s="54">
        <v>1</v>
      </c>
      <c r="Q52" s="54">
        <v>1</v>
      </c>
      <c r="R52" s="54">
        <v>1</v>
      </c>
      <c r="S52" s="54">
        <v>1</v>
      </c>
      <c r="T52" s="54">
        <f t="shared" si="3"/>
        <v>1</v>
      </c>
      <c r="U52" s="54">
        <v>1</v>
      </c>
      <c r="V52" s="54">
        <v>1</v>
      </c>
      <c r="W52" s="54">
        <f t="shared" si="4"/>
        <v>1</v>
      </c>
      <c r="X52" s="54">
        <f t="shared" si="5"/>
        <v>1</v>
      </c>
      <c r="Y52" s="54">
        <v>1</v>
      </c>
      <c r="Z52" s="54">
        <v>1</v>
      </c>
      <c r="AA52" s="54">
        <v>1</v>
      </c>
      <c r="AB52" s="54">
        <v>1</v>
      </c>
      <c r="AC52" s="54">
        <v>1</v>
      </c>
      <c r="AD52" s="54">
        <v>1</v>
      </c>
      <c r="AE52" s="54">
        <v>1</v>
      </c>
      <c r="AF52" s="54">
        <f t="shared" si="15"/>
        <v>1</v>
      </c>
      <c r="AG52" s="54">
        <v>1</v>
      </c>
      <c r="AH52" s="54">
        <f t="shared" si="6"/>
        <v>1</v>
      </c>
      <c r="AI52" s="54">
        <v>1</v>
      </c>
      <c r="AJ52" s="54">
        <v>1</v>
      </c>
      <c r="AK52" s="54">
        <f t="shared" si="7"/>
        <v>1</v>
      </c>
      <c r="AL52" s="54">
        <v>1</v>
      </c>
      <c r="AM52" s="54">
        <v>1</v>
      </c>
      <c r="AN52" s="54">
        <v>1</v>
      </c>
      <c r="AO52" s="54">
        <v>1</v>
      </c>
      <c r="AP52" s="54">
        <v>1</v>
      </c>
      <c r="AQ52" s="54">
        <v>1</v>
      </c>
      <c r="AR52" s="54">
        <v>1</v>
      </c>
      <c r="AS52" s="54">
        <v>1</v>
      </c>
      <c r="AT52" s="54">
        <v>1</v>
      </c>
      <c r="AU52" s="54">
        <f t="shared" si="16"/>
        <v>66.787142857142882</v>
      </c>
      <c r="AV52" s="54">
        <f t="shared" si="17"/>
        <v>5.682857142857145</v>
      </c>
      <c r="AW52" s="54">
        <f t="shared" si="23"/>
        <v>8.5314285714285667</v>
      </c>
      <c r="AX52" s="54">
        <f t="shared" si="19"/>
        <v>4.947142857142854</v>
      </c>
      <c r="AY52" s="54">
        <v>1</v>
      </c>
      <c r="AZ52" s="54">
        <v>1</v>
      </c>
      <c r="BA52" s="54">
        <v>1</v>
      </c>
      <c r="BG52" s="54">
        <f t="shared" si="24"/>
        <v>1000</v>
      </c>
      <c r="BH52" s="11">
        <f t="shared" si="21"/>
        <v>2.4305555555555558E-5</v>
      </c>
    </row>
    <row r="53" spans="1:60" ht="32" x14ac:dyDescent="0.2">
      <c r="A53" s="54">
        <v>36</v>
      </c>
      <c r="B53" s="240" t="s">
        <v>352</v>
      </c>
      <c r="C53" s="3" t="s">
        <v>192</v>
      </c>
      <c r="D53" s="54">
        <v>1</v>
      </c>
      <c r="E53" s="54">
        <v>1</v>
      </c>
      <c r="F53" s="54">
        <f t="shared" si="8"/>
        <v>1</v>
      </c>
      <c r="G53" s="54">
        <f t="shared" si="9"/>
        <v>17</v>
      </c>
      <c r="H53" s="54">
        <f t="shared" si="10"/>
        <v>17</v>
      </c>
      <c r="I53" s="54">
        <f t="shared" si="22"/>
        <v>73</v>
      </c>
      <c r="J53" s="54">
        <v>24</v>
      </c>
      <c r="K53" s="54">
        <f t="shared" si="12"/>
        <v>1.411764705882353</v>
      </c>
      <c r="L53" s="54">
        <f t="shared" si="13"/>
        <v>71</v>
      </c>
      <c r="M53" s="54">
        <f t="shared" si="14"/>
        <v>4.1764705882352944</v>
      </c>
      <c r="N53" s="54">
        <v>1</v>
      </c>
      <c r="O53" s="54">
        <v>1</v>
      </c>
      <c r="P53" s="54">
        <v>1</v>
      </c>
      <c r="Q53" s="54">
        <v>0</v>
      </c>
      <c r="R53" s="54">
        <v>1</v>
      </c>
      <c r="S53" s="54">
        <v>1</v>
      </c>
      <c r="T53" s="54">
        <f t="shared" si="3"/>
        <v>0</v>
      </c>
      <c r="U53" s="54">
        <v>1</v>
      </c>
      <c r="V53" s="54">
        <v>1</v>
      </c>
      <c r="W53" s="54">
        <f t="shared" si="4"/>
        <v>0</v>
      </c>
      <c r="X53" s="54">
        <f t="shared" si="5"/>
        <v>1</v>
      </c>
      <c r="Y53" s="54">
        <v>0</v>
      </c>
      <c r="Z53" s="54">
        <v>1</v>
      </c>
      <c r="AA53" s="54">
        <v>1</v>
      </c>
      <c r="AB53" s="54">
        <v>1</v>
      </c>
      <c r="AC53" s="54">
        <v>1</v>
      </c>
      <c r="AD53" s="54">
        <v>1</v>
      </c>
      <c r="AE53" s="54">
        <v>1</v>
      </c>
      <c r="AF53" s="54">
        <f t="shared" si="15"/>
        <v>2</v>
      </c>
      <c r="AG53" s="54">
        <v>1</v>
      </c>
      <c r="AH53" s="54">
        <f t="shared" si="6"/>
        <v>1</v>
      </c>
      <c r="AI53" s="54">
        <v>1</v>
      </c>
      <c r="AJ53" s="54">
        <v>0</v>
      </c>
      <c r="AK53" s="54">
        <f t="shared" si="7"/>
        <v>1</v>
      </c>
      <c r="AL53" s="54">
        <v>1</v>
      </c>
      <c r="AM53" s="54">
        <v>1</v>
      </c>
      <c r="AN53" s="54">
        <v>1</v>
      </c>
      <c r="AO53" s="54">
        <v>0</v>
      </c>
      <c r="AP53" s="54">
        <v>1</v>
      </c>
      <c r="AQ53" s="54">
        <v>1</v>
      </c>
      <c r="AR53" s="54">
        <v>1</v>
      </c>
      <c r="AS53" s="54">
        <v>0</v>
      </c>
      <c r="AT53" s="54">
        <v>1</v>
      </c>
      <c r="AU53" s="54">
        <f t="shared" si="16"/>
        <v>70.144705882352952</v>
      </c>
      <c r="AV53" s="54">
        <f t="shared" si="17"/>
        <v>7.6988235294117651</v>
      </c>
      <c r="AW53" s="54">
        <f t="shared" si="23"/>
        <v>7.0164705882352933</v>
      </c>
      <c r="AX53" s="54">
        <f t="shared" si="19"/>
        <v>6.7411764705882362</v>
      </c>
      <c r="AY53" s="54">
        <v>1</v>
      </c>
      <c r="AZ53" s="54">
        <v>1</v>
      </c>
      <c r="BA53" s="54">
        <v>1</v>
      </c>
      <c r="BG53" s="54">
        <f t="shared" si="24"/>
        <v>2000</v>
      </c>
      <c r="BH53" s="11">
        <f t="shared" si="21"/>
        <v>5.902777777777778E-5</v>
      </c>
    </row>
    <row r="54" spans="1:60" ht="32" x14ac:dyDescent="0.2">
      <c r="A54" s="54">
        <v>37</v>
      </c>
      <c r="B54" s="240" t="s">
        <v>426</v>
      </c>
      <c r="C54" s="3" t="s">
        <v>192</v>
      </c>
      <c r="D54" s="54">
        <v>1</v>
      </c>
      <c r="E54" s="54">
        <v>1</v>
      </c>
      <c r="F54" s="54">
        <f t="shared" si="8"/>
        <v>1</v>
      </c>
      <c r="G54" s="54">
        <f t="shared" si="9"/>
        <v>12</v>
      </c>
      <c r="H54" s="54">
        <f t="shared" si="10"/>
        <v>12</v>
      </c>
      <c r="I54" s="54">
        <f t="shared" si="22"/>
        <v>59</v>
      </c>
      <c r="J54" s="54">
        <v>21</v>
      </c>
      <c r="K54" s="54">
        <f t="shared" si="12"/>
        <v>1.75</v>
      </c>
      <c r="L54" s="54">
        <f t="shared" si="13"/>
        <v>58</v>
      </c>
      <c r="M54" s="54">
        <f t="shared" si="14"/>
        <v>4.833333333333333</v>
      </c>
      <c r="N54" s="54">
        <v>0</v>
      </c>
      <c r="O54" s="54">
        <v>1</v>
      </c>
      <c r="P54" s="54">
        <v>1</v>
      </c>
      <c r="Q54" s="54">
        <v>0</v>
      </c>
      <c r="R54" s="54">
        <v>1</v>
      </c>
      <c r="S54" s="54">
        <v>1</v>
      </c>
      <c r="T54" s="54">
        <f t="shared" si="3"/>
        <v>0</v>
      </c>
      <c r="U54" s="54">
        <v>1</v>
      </c>
      <c r="V54" s="54">
        <v>1</v>
      </c>
      <c r="W54" s="54">
        <f t="shared" si="4"/>
        <v>0</v>
      </c>
      <c r="X54" s="54">
        <f t="shared" si="5"/>
        <v>1</v>
      </c>
      <c r="Y54" s="54">
        <v>0</v>
      </c>
      <c r="Z54" s="54">
        <v>1</v>
      </c>
      <c r="AA54" s="54">
        <v>1</v>
      </c>
      <c r="AB54" s="54">
        <v>1</v>
      </c>
      <c r="AC54" s="54">
        <v>1</v>
      </c>
      <c r="AD54" s="54">
        <v>1</v>
      </c>
      <c r="AE54" s="54">
        <v>1</v>
      </c>
      <c r="AF54" s="54">
        <f t="shared" si="15"/>
        <v>1</v>
      </c>
      <c r="AG54" s="54">
        <v>1</v>
      </c>
      <c r="AH54" s="54">
        <f t="shared" si="6"/>
        <v>1</v>
      </c>
      <c r="AI54" s="54">
        <v>0</v>
      </c>
      <c r="AJ54" s="54">
        <v>1</v>
      </c>
      <c r="AK54" s="54">
        <f t="shared" si="7"/>
        <v>1</v>
      </c>
      <c r="AL54" s="54">
        <v>1</v>
      </c>
      <c r="AM54" s="54">
        <v>1</v>
      </c>
      <c r="AN54" s="54">
        <v>1</v>
      </c>
      <c r="AO54" s="54">
        <v>1</v>
      </c>
      <c r="AP54" s="54">
        <v>1</v>
      </c>
      <c r="AQ54" s="54">
        <v>1</v>
      </c>
      <c r="AR54" s="54">
        <v>1</v>
      </c>
      <c r="AS54" s="54">
        <v>1</v>
      </c>
      <c r="AT54" s="54">
        <v>1</v>
      </c>
      <c r="AU54" s="54">
        <f t="shared" si="16"/>
        <v>46.605000000000025</v>
      </c>
      <c r="AV54" s="54">
        <f t="shared" si="17"/>
        <v>9.740000000000002</v>
      </c>
      <c r="AW54" s="54">
        <f t="shared" si="23"/>
        <v>10.153333333333329</v>
      </c>
      <c r="AX54" s="54">
        <f t="shared" si="19"/>
        <v>7.3349999999999973</v>
      </c>
      <c r="AY54" s="54">
        <v>1</v>
      </c>
      <c r="AZ54" s="54">
        <v>1</v>
      </c>
      <c r="BA54" s="54">
        <v>1</v>
      </c>
      <c r="BG54" s="54">
        <f t="shared" si="24"/>
        <v>1000</v>
      </c>
      <c r="BH54" s="11">
        <f t="shared" si="21"/>
        <v>4.1666666666666665E-5</v>
      </c>
    </row>
    <row r="55" spans="1:60" ht="64" x14ac:dyDescent="0.2">
      <c r="A55" s="54">
        <v>38</v>
      </c>
      <c r="B55" s="240" t="s">
        <v>427</v>
      </c>
      <c r="C55" s="3" t="s">
        <v>192</v>
      </c>
      <c r="D55" s="54">
        <v>1</v>
      </c>
      <c r="E55" s="54">
        <v>1</v>
      </c>
      <c r="F55" s="54">
        <f t="shared" si="8"/>
        <v>2</v>
      </c>
      <c r="G55" s="54">
        <f t="shared" si="9"/>
        <v>24</v>
      </c>
      <c r="H55" s="54">
        <f t="shared" si="10"/>
        <v>12</v>
      </c>
      <c r="I55" s="54">
        <f t="shared" si="22"/>
        <v>143</v>
      </c>
      <c r="J55" s="54">
        <v>49</v>
      </c>
      <c r="K55" s="54">
        <f t="shared" si="12"/>
        <v>2.0416666666666665</v>
      </c>
      <c r="L55" s="54">
        <f t="shared" si="13"/>
        <v>138</v>
      </c>
      <c r="M55" s="54">
        <f t="shared" si="14"/>
        <v>5.75</v>
      </c>
      <c r="N55" s="54">
        <v>1</v>
      </c>
      <c r="O55" s="54">
        <v>1</v>
      </c>
      <c r="P55" s="54">
        <v>1</v>
      </c>
      <c r="Q55" s="54">
        <v>1</v>
      </c>
      <c r="R55" s="54">
        <v>1</v>
      </c>
      <c r="S55" s="54">
        <v>1</v>
      </c>
      <c r="T55" s="54">
        <f t="shared" si="3"/>
        <v>1</v>
      </c>
      <c r="U55" s="54">
        <v>1</v>
      </c>
      <c r="V55" s="54">
        <v>1</v>
      </c>
      <c r="W55" s="54">
        <f t="shared" si="4"/>
        <v>1</v>
      </c>
      <c r="X55" s="54">
        <f t="shared" si="5"/>
        <v>1</v>
      </c>
      <c r="Y55" s="54">
        <v>1</v>
      </c>
      <c r="Z55" s="54">
        <v>1</v>
      </c>
      <c r="AA55" s="54">
        <v>1</v>
      </c>
      <c r="AB55" s="54">
        <v>1</v>
      </c>
      <c r="AC55" s="54">
        <v>1</v>
      </c>
      <c r="AD55" s="54">
        <v>1</v>
      </c>
      <c r="AE55" s="54">
        <v>1</v>
      </c>
      <c r="AF55" s="54">
        <f t="shared" si="15"/>
        <v>3</v>
      </c>
      <c r="AG55" s="54">
        <v>1</v>
      </c>
      <c r="AH55" s="54">
        <f t="shared" si="6"/>
        <v>1</v>
      </c>
      <c r="AI55" s="54">
        <v>0</v>
      </c>
      <c r="AJ55" s="54">
        <v>1</v>
      </c>
      <c r="AK55" s="54">
        <f t="shared" si="7"/>
        <v>1</v>
      </c>
      <c r="AL55" s="54">
        <v>1</v>
      </c>
      <c r="AM55" s="54">
        <v>1</v>
      </c>
      <c r="AN55" s="54">
        <v>1</v>
      </c>
      <c r="AO55" s="54">
        <v>1</v>
      </c>
      <c r="AP55" s="54">
        <v>1</v>
      </c>
      <c r="AQ55" s="54">
        <v>1</v>
      </c>
      <c r="AR55" s="54">
        <v>1</v>
      </c>
      <c r="AS55" s="54">
        <v>1</v>
      </c>
      <c r="AT55" s="54">
        <v>1</v>
      </c>
      <c r="AU55" s="54">
        <f t="shared" si="16"/>
        <v>21.930000000000042</v>
      </c>
      <c r="AV55" s="54">
        <f t="shared" si="17"/>
        <v>13.181666666666665</v>
      </c>
      <c r="AW55" s="54">
        <f t="shared" si="23"/>
        <v>15.543333333333337</v>
      </c>
      <c r="AX55" s="54">
        <f t="shared" si="19"/>
        <v>11.652499999999996</v>
      </c>
      <c r="AY55" s="54">
        <v>0</v>
      </c>
      <c r="AZ55" s="54">
        <v>1</v>
      </c>
      <c r="BA55" s="54">
        <v>1</v>
      </c>
      <c r="BG55" s="54">
        <f t="shared" si="24"/>
        <v>3000</v>
      </c>
      <c r="BH55" s="11">
        <f t="shared" si="21"/>
        <v>8.3333333333333331E-5</v>
      </c>
    </row>
    <row r="56" spans="1:60" ht="32" x14ac:dyDescent="0.2">
      <c r="A56" s="54">
        <v>39</v>
      </c>
      <c r="B56" s="240" t="s">
        <v>355</v>
      </c>
      <c r="C56" s="3" t="s">
        <v>192</v>
      </c>
      <c r="D56" s="54">
        <v>1</v>
      </c>
      <c r="E56" s="54">
        <v>1</v>
      </c>
      <c r="F56" s="54">
        <f t="shared" si="8"/>
        <v>1</v>
      </c>
      <c r="G56" s="54">
        <f t="shared" si="9"/>
        <v>11</v>
      </c>
      <c r="H56" s="54">
        <f t="shared" si="10"/>
        <v>11</v>
      </c>
      <c r="I56" s="54">
        <f t="shared" si="22"/>
        <v>55</v>
      </c>
      <c r="J56" s="54">
        <v>17</v>
      </c>
      <c r="K56" s="54">
        <f t="shared" si="12"/>
        <v>1.5454545454545454</v>
      </c>
      <c r="L56" s="54">
        <f t="shared" si="13"/>
        <v>54</v>
      </c>
      <c r="M56" s="54">
        <f t="shared" si="14"/>
        <v>4.9090909090909092</v>
      </c>
      <c r="N56" s="54">
        <v>0</v>
      </c>
      <c r="O56" s="54">
        <v>1</v>
      </c>
      <c r="P56" s="54">
        <v>1</v>
      </c>
      <c r="Q56" s="54">
        <v>0</v>
      </c>
      <c r="R56" s="54">
        <v>1</v>
      </c>
      <c r="S56" s="54">
        <v>1</v>
      </c>
      <c r="T56" s="54">
        <f t="shared" si="3"/>
        <v>0</v>
      </c>
      <c r="U56" s="54">
        <v>1</v>
      </c>
      <c r="V56" s="54">
        <v>1</v>
      </c>
      <c r="W56" s="54">
        <f t="shared" si="4"/>
        <v>0</v>
      </c>
      <c r="X56" s="54">
        <f t="shared" si="5"/>
        <v>1</v>
      </c>
      <c r="Y56" s="54">
        <v>1</v>
      </c>
      <c r="Z56" s="54">
        <v>1</v>
      </c>
      <c r="AA56" s="54">
        <v>1</v>
      </c>
      <c r="AB56" s="54">
        <v>1</v>
      </c>
      <c r="AC56" s="54">
        <v>1</v>
      </c>
      <c r="AD56" s="54">
        <v>1</v>
      </c>
      <c r="AE56" s="54">
        <v>1</v>
      </c>
      <c r="AF56" s="54">
        <f t="shared" si="15"/>
        <v>1</v>
      </c>
      <c r="AG56" s="54">
        <v>0</v>
      </c>
      <c r="AH56" s="54">
        <f t="shared" si="6"/>
        <v>1</v>
      </c>
      <c r="AI56" s="54">
        <v>1</v>
      </c>
      <c r="AJ56" s="54">
        <v>1</v>
      </c>
      <c r="AK56" s="54">
        <f t="shared" si="7"/>
        <v>1</v>
      </c>
      <c r="AL56" s="54">
        <v>1</v>
      </c>
      <c r="AM56" s="54">
        <v>1</v>
      </c>
      <c r="AN56" s="54">
        <v>1</v>
      </c>
      <c r="AO56" s="54">
        <v>1</v>
      </c>
      <c r="AP56" s="54">
        <v>1</v>
      </c>
      <c r="AQ56" s="54">
        <v>1</v>
      </c>
      <c r="AR56" s="54">
        <v>1</v>
      </c>
      <c r="AS56" s="54">
        <v>1</v>
      </c>
      <c r="AT56" s="54">
        <v>1</v>
      </c>
      <c r="AU56" s="54">
        <f t="shared" si="16"/>
        <v>64.924545454545495</v>
      </c>
      <c r="AV56" s="54">
        <f t="shared" si="17"/>
        <v>6.9363636363636374</v>
      </c>
      <c r="AW56" s="54">
        <f t="shared" si="23"/>
        <v>10.374545454545451</v>
      </c>
      <c r="AX56" s="54">
        <f t="shared" si="19"/>
        <v>7.1918181818181814</v>
      </c>
      <c r="AY56" s="54">
        <v>1</v>
      </c>
      <c r="AZ56" s="54">
        <v>1</v>
      </c>
      <c r="BA56" s="54">
        <v>1</v>
      </c>
      <c r="BG56" s="54">
        <f t="shared" si="24"/>
        <v>1000</v>
      </c>
      <c r="BH56" s="11">
        <f t="shared" si="21"/>
        <v>3.8194444444444444E-5</v>
      </c>
    </row>
    <row r="57" spans="1:60" ht="32" x14ac:dyDescent="0.2">
      <c r="A57" s="54" t="s">
        <v>356</v>
      </c>
      <c r="B57" s="240" t="s">
        <v>357</v>
      </c>
      <c r="C57" s="3" t="s">
        <v>192</v>
      </c>
      <c r="D57" s="54">
        <v>1</v>
      </c>
      <c r="E57" s="54">
        <v>1</v>
      </c>
      <c r="F57" s="54">
        <f t="shared" si="8"/>
        <v>1</v>
      </c>
      <c r="G57" s="54">
        <f t="shared" si="9"/>
        <v>13</v>
      </c>
      <c r="H57" s="54">
        <f t="shared" si="10"/>
        <v>13</v>
      </c>
      <c r="I57" s="54">
        <f t="shared" si="22"/>
        <v>66</v>
      </c>
      <c r="J57" s="54">
        <v>22</v>
      </c>
      <c r="K57" s="54">
        <f t="shared" si="12"/>
        <v>1.6923076923076923</v>
      </c>
      <c r="L57" s="54">
        <f t="shared" si="13"/>
        <v>65</v>
      </c>
      <c r="M57" s="54">
        <f t="shared" si="14"/>
        <v>5</v>
      </c>
      <c r="N57" s="54">
        <v>1</v>
      </c>
      <c r="O57" s="54">
        <v>1</v>
      </c>
      <c r="P57" s="54">
        <v>1</v>
      </c>
      <c r="Q57" s="54">
        <v>1</v>
      </c>
      <c r="R57" s="54">
        <v>1</v>
      </c>
      <c r="S57" s="54">
        <v>1</v>
      </c>
      <c r="T57" s="54">
        <f t="shared" si="3"/>
        <v>1</v>
      </c>
      <c r="U57" s="54">
        <v>1</v>
      </c>
      <c r="V57" s="54">
        <v>1</v>
      </c>
      <c r="W57" s="54">
        <f t="shared" si="4"/>
        <v>1</v>
      </c>
      <c r="X57" s="54">
        <f t="shared" si="5"/>
        <v>1</v>
      </c>
      <c r="Y57" s="54">
        <v>1</v>
      </c>
      <c r="Z57" s="54">
        <v>1</v>
      </c>
      <c r="AA57" s="54">
        <v>1</v>
      </c>
      <c r="AB57" s="54">
        <v>1</v>
      </c>
      <c r="AC57" s="54">
        <v>1</v>
      </c>
      <c r="AD57" s="54">
        <v>1</v>
      </c>
      <c r="AE57" s="54">
        <v>1</v>
      </c>
      <c r="AF57" s="54">
        <f t="shared" si="15"/>
        <v>1</v>
      </c>
      <c r="AG57" s="54">
        <v>1</v>
      </c>
      <c r="AH57" s="54">
        <f t="shared" si="6"/>
        <v>1</v>
      </c>
      <c r="AI57" s="54">
        <v>1</v>
      </c>
      <c r="AJ57" s="54">
        <v>1</v>
      </c>
      <c r="AK57" s="54">
        <f t="shared" si="7"/>
        <v>1</v>
      </c>
      <c r="AL57" s="54">
        <v>1</v>
      </c>
      <c r="AM57" s="54">
        <v>1</v>
      </c>
      <c r="AN57" s="54">
        <v>1</v>
      </c>
      <c r="AO57" s="54">
        <v>1</v>
      </c>
      <c r="AP57" s="54">
        <v>1</v>
      </c>
      <c r="AQ57" s="54">
        <v>1</v>
      </c>
      <c r="AR57" s="54">
        <v>1</v>
      </c>
      <c r="AS57" s="54">
        <v>1</v>
      </c>
      <c r="AT57" s="54">
        <v>1</v>
      </c>
      <c r="AU57" s="54">
        <f t="shared" si="16"/>
        <v>50.470769230769257</v>
      </c>
      <c r="AV57" s="54">
        <f t="shared" si="17"/>
        <v>9.4492307692307698</v>
      </c>
      <c r="AW57" s="54">
        <f t="shared" si="23"/>
        <v>11.323076923076922</v>
      </c>
      <c r="AX57" s="54">
        <f t="shared" si="19"/>
        <v>8.620000000000001</v>
      </c>
      <c r="AY57" s="54">
        <v>1</v>
      </c>
      <c r="AZ57" s="54">
        <v>1</v>
      </c>
      <c r="BA57" s="54">
        <v>1</v>
      </c>
      <c r="BG57" s="54">
        <f t="shared" si="24"/>
        <v>1000</v>
      </c>
      <c r="BH57" s="11">
        <f t="shared" si="21"/>
        <v>4.5138888888888894E-5</v>
      </c>
    </row>
    <row r="58" spans="1:60" ht="48" x14ac:dyDescent="0.2">
      <c r="A58" s="54" t="s">
        <v>358</v>
      </c>
      <c r="B58" s="240" t="s">
        <v>428</v>
      </c>
      <c r="C58" s="3" t="s">
        <v>203</v>
      </c>
      <c r="D58" s="54">
        <v>1</v>
      </c>
      <c r="E58" s="54">
        <v>1</v>
      </c>
      <c r="F58" s="54">
        <f t="shared" si="8"/>
        <v>1</v>
      </c>
      <c r="G58" s="54">
        <f t="shared" si="9"/>
        <v>14</v>
      </c>
      <c r="H58" s="54">
        <f t="shared" si="10"/>
        <v>14</v>
      </c>
      <c r="I58" s="54">
        <f t="shared" si="22"/>
        <v>71</v>
      </c>
      <c r="J58" s="54">
        <v>24</v>
      </c>
      <c r="K58" s="54">
        <f t="shared" si="12"/>
        <v>1.7142857142857142</v>
      </c>
      <c r="L58" s="54">
        <f t="shared" si="13"/>
        <v>69</v>
      </c>
      <c r="M58" s="54">
        <f t="shared" si="14"/>
        <v>4.9285714285714288</v>
      </c>
      <c r="N58" s="54">
        <v>1</v>
      </c>
      <c r="O58" s="54">
        <v>1</v>
      </c>
      <c r="P58" s="54">
        <v>0</v>
      </c>
      <c r="Q58" s="54">
        <v>1</v>
      </c>
      <c r="R58" s="54">
        <v>1</v>
      </c>
      <c r="S58" s="54">
        <v>1</v>
      </c>
      <c r="T58" s="54">
        <f t="shared" si="3"/>
        <v>1</v>
      </c>
      <c r="U58" s="54">
        <v>1</v>
      </c>
      <c r="V58" s="54">
        <v>1</v>
      </c>
      <c r="W58" s="54">
        <f t="shared" si="4"/>
        <v>0</v>
      </c>
      <c r="X58" s="54">
        <f t="shared" si="5"/>
        <v>1</v>
      </c>
      <c r="Y58" s="54">
        <v>0</v>
      </c>
      <c r="Z58" s="54">
        <v>1</v>
      </c>
      <c r="AA58" s="54">
        <v>1</v>
      </c>
      <c r="AB58" s="54">
        <v>1</v>
      </c>
      <c r="AC58" s="54">
        <v>1</v>
      </c>
      <c r="AD58" s="54">
        <v>1</v>
      </c>
      <c r="AE58" s="54">
        <v>1</v>
      </c>
      <c r="AF58" s="54">
        <f t="shared" si="15"/>
        <v>2</v>
      </c>
      <c r="AG58" s="54">
        <v>1</v>
      </c>
      <c r="AH58" s="54">
        <f t="shared" si="6"/>
        <v>1</v>
      </c>
      <c r="AI58" s="54">
        <v>1</v>
      </c>
      <c r="AJ58" s="54">
        <v>1</v>
      </c>
      <c r="AK58" s="54">
        <f t="shared" si="7"/>
        <v>1</v>
      </c>
      <c r="AL58" s="54">
        <v>1</v>
      </c>
      <c r="AM58" s="54">
        <v>1</v>
      </c>
      <c r="AN58" s="54">
        <v>1</v>
      </c>
      <c r="AO58" s="54">
        <v>0</v>
      </c>
      <c r="AP58" s="54">
        <v>1</v>
      </c>
      <c r="AQ58" s="54">
        <v>1</v>
      </c>
      <c r="AR58" s="54">
        <v>1</v>
      </c>
      <c r="AS58" s="54">
        <v>0</v>
      </c>
      <c r="AT58" s="54">
        <v>1</v>
      </c>
      <c r="AU58" s="54">
        <f t="shared" si="16"/>
        <v>47.596428571428596</v>
      </c>
      <c r="AV58" s="54">
        <f t="shared" si="17"/>
        <v>10.098571428571429</v>
      </c>
      <c r="AW58" s="54">
        <f t="shared" si="23"/>
        <v>11.065714285714286</v>
      </c>
      <c r="AX58" s="54">
        <f t="shared" si="19"/>
        <v>8.783571428571431</v>
      </c>
      <c r="AY58" s="54">
        <v>1</v>
      </c>
      <c r="AZ58" s="54">
        <v>1</v>
      </c>
      <c r="BA58" s="54">
        <v>1</v>
      </c>
      <c r="BG58" s="54">
        <f t="shared" si="24"/>
        <v>2000</v>
      </c>
      <c r="BH58" s="11">
        <f t="shared" si="21"/>
        <v>4.8611111111111115E-5</v>
      </c>
    </row>
    <row r="59" spans="1:60" ht="80" x14ac:dyDescent="0.2">
      <c r="A59" s="54">
        <v>41</v>
      </c>
      <c r="B59" s="240" t="s">
        <v>429</v>
      </c>
      <c r="C59" s="3" t="s">
        <v>192</v>
      </c>
      <c r="D59" s="54">
        <v>1</v>
      </c>
      <c r="E59" s="54">
        <v>1</v>
      </c>
      <c r="F59" s="54">
        <f t="shared" si="8"/>
        <v>3</v>
      </c>
      <c r="G59" s="54">
        <f t="shared" si="9"/>
        <v>33</v>
      </c>
      <c r="H59" s="54">
        <f t="shared" si="10"/>
        <v>11</v>
      </c>
      <c r="I59" s="54">
        <f t="shared" si="22"/>
        <v>152</v>
      </c>
      <c r="J59" s="54">
        <v>48</v>
      </c>
      <c r="K59" s="54">
        <f t="shared" si="12"/>
        <v>1.4545454545454546</v>
      </c>
      <c r="L59" s="54">
        <f t="shared" si="13"/>
        <v>147</v>
      </c>
      <c r="M59" s="54">
        <f t="shared" si="14"/>
        <v>4.4545454545454541</v>
      </c>
      <c r="N59" s="54">
        <v>0</v>
      </c>
      <c r="O59" s="54">
        <v>1</v>
      </c>
      <c r="P59" s="54">
        <v>1</v>
      </c>
      <c r="Q59" s="54">
        <v>1</v>
      </c>
      <c r="R59" s="54">
        <v>1</v>
      </c>
      <c r="S59" s="54">
        <v>1</v>
      </c>
      <c r="T59" s="54">
        <f t="shared" si="3"/>
        <v>1</v>
      </c>
      <c r="U59" s="54">
        <v>1</v>
      </c>
      <c r="V59" s="54">
        <v>1</v>
      </c>
      <c r="W59" s="54">
        <f t="shared" si="4"/>
        <v>1</v>
      </c>
      <c r="X59" s="54">
        <f t="shared" si="5"/>
        <v>1</v>
      </c>
      <c r="Y59" s="54">
        <v>0</v>
      </c>
      <c r="Z59" s="54">
        <v>1</v>
      </c>
      <c r="AA59" s="54">
        <v>1</v>
      </c>
      <c r="AB59" s="54">
        <v>1</v>
      </c>
      <c r="AC59" s="54">
        <v>1</v>
      </c>
      <c r="AD59" s="54">
        <v>1</v>
      </c>
      <c r="AE59" s="54">
        <v>1</v>
      </c>
      <c r="AF59" s="54">
        <f t="shared" si="15"/>
        <v>5</v>
      </c>
      <c r="AG59" s="54">
        <v>0</v>
      </c>
      <c r="AH59" s="54">
        <f t="shared" si="6"/>
        <v>1</v>
      </c>
      <c r="AI59" s="54">
        <v>0</v>
      </c>
      <c r="AJ59" s="54">
        <v>1</v>
      </c>
      <c r="AK59" s="54">
        <f t="shared" si="7"/>
        <v>1</v>
      </c>
      <c r="AL59" s="54">
        <v>1</v>
      </c>
      <c r="AM59" s="54">
        <v>1</v>
      </c>
      <c r="AN59" s="54">
        <v>1</v>
      </c>
      <c r="AO59" s="54">
        <v>1</v>
      </c>
      <c r="AP59" s="54">
        <v>1</v>
      </c>
      <c r="AQ59" s="54">
        <v>1</v>
      </c>
      <c r="AR59" s="54">
        <v>1</v>
      </c>
      <c r="AS59" s="54">
        <v>1</v>
      </c>
      <c r="AT59" s="54">
        <v>1</v>
      </c>
      <c r="AU59" s="54">
        <f t="shared" si="16"/>
        <v>72.615454545454554</v>
      </c>
      <c r="AV59" s="54">
        <f t="shared" si="17"/>
        <v>5.8636363636363633</v>
      </c>
      <c r="AW59" s="54">
        <f t="shared" si="23"/>
        <v>7.7018181818181759</v>
      </c>
      <c r="AX59" s="54">
        <f t="shared" si="19"/>
        <v>5.0509090909090908</v>
      </c>
      <c r="AY59" s="54">
        <v>0</v>
      </c>
      <c r="AZ59" s="54">
        <v>1</v>
      </c>
      <c r="BA59" s="54">
        <v>1</v>
      </c>
      <c r="BG59" s="54">
        <f t="shared" si="24"/>
        <v>5000</v>
      </c>
      <c r="BH59" s="11">
        <f t="shared" si="21"/>
        <v>1.1458333333333333E-4</v>
      </c>
    </row>
    <row r="60" spans="1:60" ht="32" x14ac:dyDescent="0.2">
      <c r="A60" s="54">
        <v>42</v>
      </c>
      <c r="B60" s="240" t="s">
        <v>361</v>
      </c>
      <c r="C60" s="3" t="s">
        <v>192</v>
      </c>
      <c r="D60" s="54">
        <v>1</v>
      </c>
      <c r="E60" s="54">
        <v>1</v>
      </c>
      <c r="F60" s="54">
        <f t="shared" si="8"/>
        <v>1</v>
      </c>
      <c r="G60" s="54">
        <f t="shared" si="9"/>
        <v>12</v>
      </c>
      <c r="H60" s="54">
        <f t="shared" si="10"/>
        <v>12</v>
      </c>
      <c r="I60" s="54">
        <f t="shared" si="22"/>
        <v>57</v>
      </c>
      <c r="J60" s="54">
        <v>20</v>
      </c>
      <c r="K60" s="54">
        <f t="shared" si="12"/>
        <v>1.6666666666666667</v>
      </c>
      <c r="L60" s="54">
        <f t="shared" si="13"/>
        <v>56</v>
      </c>
      <c r="M60" s="54">
        <f t="shared" si="14"/>
        <v>4.666666666666667</v>
      </c>
      <c r="N60" s="54">
        <v>1</v>
      </c>
      <c r="O60" s="54">
        <v>1</v>
      </c>
      <c r="P60" s="54">
        <v>1</v>
      </c>
      <c r="Q60" s="54">
        <v>1</v>
      </c>
      <c r="R60" s="54">
        <v>1</v>
      </c>
      <c r="S60" s="54">
        <v>1</v>
      </c>
      <c r="T60" s="54">
        <f t="shared" si="3"/>
        <v>1</v>
      </c>
      <c r="U60" s="54">
        <v>1</v>
      </c>
      <c r="V60" s="54">
        <v>1</v>
      </c>
      <c r="W60" s="54">
        <f t="shared" si="4"/>
        <v>1</v>
      </c>
      <c r="X60" s="54">
        <f t="shared" si="5"/>
        <v>1</v>
      </c>
      <c r="Y60" s="54">
        <v>1</v>
      </c>
      <c r="Z60" s="54">
        <v>1</v>
      </c>
      <c r="AA60" s="54">
        <v>0</v>
      </c>
      <c r="AB60" s="54">
        <v>1</v>
      </c>
      <c r="AC60" s="54">
        <v>1</v>
      </c>
      <c r="AD60" s="54">
        <v>1</v>
      </c>
      <c r="AE60" s="54">
        <v>1</v>
      </c>
      <c r="AF60" s="54">
        <f t="shared" si="15"/>
        <v>1</v>
      </c>
      <c r="AG60" s="54">
        <v>1</v>
      </c>
      <c r="AH60" s="54">
        <f t="shared" si="6"/>
        <v>1</v>
      </c>
      <c r="AI60" s="54">
        <v>1</v>
      </c>
      <c r="AJ60" s="54">
        <v>1</v>
      </c>
      <c r="AK60" s="54">
        <f t="shared" si="7"/>
        <v>1</v>
      </c>
      <c r="AL60" s="54">
        <v>1</v>
      </c>
      <c r="AM60" s="54">
        <v>1</v>
      </c>
      <c r="AN60" s="54">
        <v>1</v>
      </c>
      <c r="AO60" s="54">
        <v>1</v>
      </c>
      <c r="AP60" s="54">
        <v>1</v>
      </c>
      <c r="AQ60" s="54">
        <v>1</v>
      </c>
      <c r="AR60" s="54">
        <v>1</v>
      </c>
      <c r="AS60" s="54">
        <v>0</v>
      </c>
      <c r="AT60" s="54">
        <v>1</v>
      </c>
      <c r="AU60" s="54">
        <f t="shared" si="16"/>
        <v>53.655000000000008</v>
      </c>
      <c r="AV60" s="54">
        <f t="shared" si="17"/>
        <v>8.7566666666666677</v>
      </c>
      <c r="AW60" s="54">
        <f t="shared" si="23"/>
        <v>9.1733333333333391</v>
      </c>
      <c r="AX60" s="54">
        <f t="shared" si="19"/>
        <v>6.5500000000000007</v>
      </c>
      <c r="AY60" s="54">
        <v>1</v>
      </c>
      <c r="AZ60" s="54">
        <v>1</v>
      </c>
      <c r="BA60" s="54">
        <v>1</v>
      </c>
      <c r="BG60" s="54">
        <f t="shared" si="24"/>
        <v>1000</v>
      </c>
      <c r="BH60" s="11">
        <f t="shared" si="21"/>
        <v>4.1666666666666665E-5</v>
      </c>
    </row>
    <row r="61" spans="1:60" ht="80" x14ac:dyDescent="0.2">
      <c r="A61" s="54">
        <v>43</v>
      </c>
      <c r="B61" s="240" t="s">
        <v>430</v>
      </c>
      <c r="C61" s="3" t="s">
        <v>192</v>
      </c>
      <c r="D61" s="54">
        <v>1</v>
      </c>
      <c r="E61" s="54">
        <v>1</v>
      </c>
      <c r="F61" s="54">
        <f t="shared" si="8"/>
        <v>2</v>
      </c>
      <c r="G61" s="54">
        <f t="shared" si="9"/>
        <v>35</v>
      </c>
      <c r="H61" s="54">
        <f t="shared" si="10"/>
        <v>17.5</v>
      </c>
      <c r="I61" s="54">
        <f t="shared" si="22"/>
        <v>170</v>
      </c>
      <c r="J61" s="54">
        <v>58</v>
      </c>
      <c r="K61" s="54">
        <f t="shared" si="12"/>
        <v>1.6571428571428573</v>
      </c>
      <c r="L61" s="54">
        <f t="shared" si="13"/>
        <v>163</v>
      </c>
      <c r="M61" s="54">
        <f t="shared" si="14"/>
        <v>4.6571428571428575</v>
      </c>
      <c r="N61" s="54">
        <v>1</v>
      </c>
      <c r="O61" s="54">
        <v>1</v>
      </c>
      <c r="P61" s="54">
        <v>0</v>
      </c>
      <c r="Q61" s="54">
        <v>1</v>
      </c>
      <c r="R61" s="54">
        <v>1</v>
      </c>
      <c r="S61" s="54">
        <v>1</v>
      </c>
      <c r="T61" s="54">
        <f t="shared" si="3"/>
        <v>1</v>
      </c>
      <c r="U61" s="54">
        <v>1</v>
      </c>
      <c r="V61" s="54">
        <v>1</v>
      </c>
      <c r="W61" s="54">
        <f t="shared" si="4"/>
        <v>0</v>
      </c>
      <c r="X61" s="54">
        <f t="shared" si="5"/>
        <v>1</v>
      </c>
      <c r="Y61" s="54">
        <v>0</v>
      </c>
      <c r="Z61" s="54">
        <v>1</v>
      </c>
      <c r="AA61" s="54">
        <v>1</v>
      </c>
      <c r="AB61" s="54">
        <v>1</v>
      </c>
      <c r="AC61" s="54">
        <v>1</v>
      </c>
      <c r="AD61" s="54">
        <v>1</v>
      </c>
      <c r="AE61" s="54">
        <v>1</v>
      </c>
      <c r="AF61" s="54">
        <f t="shared" si="15"/>
        <v>9</v>
      </c>
      <c r="AG61" s="54">
        <v>1</v>
      </c>
      <c r="AH61" s="54">
        <f t="shared" si="6"/>
        <v>0</v>
      </c>
      <c r="AI61" s="54">
        <v>0</v>
      </c>
      <c r="AJ61" s="54">
        <v>1</v>
      </c>
      <c r="AK61" s="54">
        <f t="shared" si="7"/>
        <v>0</v>
      </c>
      <c r="AL61" s="54">
        <v>0</v>
      </c>
      <c r="AM61" s="54">
        <v>1</v>
      </c>
      <c r="AN61" s="54">
        <v>1</v>
      </c>
      <c r="AO61" s="54">
        <v>1</v>
      </c>
      <c r="AP61" s="54">
        <v>1</v>
      </c>
      <c r="AQ61" s="54">
        <v>1</v>
      </c>
      <c r="AR61" s="54">
        <v>1</v>
      </c>
      <c r="AS61" s="54">
        <v>1</v>
      </c>
      <c r="AT61" s="54">
        <v>1</v>
      </c>
      <c r="AU61" s="54">
        <f t="shared" si="16"/>
        <v>48.878214285714293</v>
      </c>
      <c r="AV61" s="54">
        <f t="shared" si="17"/>
        <v>10.789285714285715</v>
      </c>
      <c r="AW61" s="54">
        <f t="shared" si="23"/>
        <v>9.8925714285714328</v>
      </c>
      <c r="AX61" s="54">
        <f t="shared" si="19"/>
        <v>9.2551428571428573</v>
      </c>
      <c r="AY61" s="54">
        <v>0</v>
      </c>
      <c r="AZ61" s="54">
        <v>1</v>
      </c>
      <c r="BA61" s="54">
        <v>1</v>
      </c>
      <c r="BG61" s="54">
        <f t="shared" si="24"/>
        <v>9000</v>
      </c>
      <c r="BH61" s="11">
        <f t="shared" si="21"/>
        <v>1.2152777777777776E-4</v>
      </c>
    </row>
    <row r="62" spans="1:60" ht="32" x14ac:dyDescent="0.2">
      <c r="A62" s="54">
        <v>44</v>
      </c>
      <c r="B62" s="240" t="s">
        <v>363</v>
      </c>
      <c r="C62" s="3" t="s">
        <v>192</v>
      </c>
      <c r="D62" s="54">
        <v>1</v>
      </c>
      <c r="E62" s="54">
        <v>1</v>
      </c>
      <c r="F62" s="54">
        <f t="shared" si="8"/>
        <v>1</v>
      </c>
      <c r="G62" s="54">
        <f t="shared" si="9"/>
        <v>6</v>
      </c>
      <c r="H62" s="54">
        <f t="shared" si="10"/>
        <v>6</v>
      </c>
      <c r="I62" s="54">
        <f t="shared" si="22"/>
        <v>32</v>
      </c>
      <c r="J62" s="54">
        <v>10</v>
      </c>
      <c r="K62" s="54">
        <f t="shared" si="12"/>
        <v>1.6666666666666667</v>
      </c>
      <c r="L62" s="54">
        <f t="shared" si="13"/>
        <v>31</v>
      </c>
      <c r="M62" s="54">
        <f t="shared" si="14"/>
        <v>5.166666666666667</v>
      </c>
      <c r="N62" s="54">
        <v>0</v>
      </c>
      <c r="O62" s="54">
        <v>1</v>
      </c>
      <c r="P62" s="54">
        <v>1</v>
      </c>
      <c r="Q62" s="54">
        <v>1</v>
      </c>
      <c r="R62" s="54">
        <v>1</v>
      </c>
      <c r="S62" s="54">
        <v>1</v>
      </c>
      <c r="T62" s="54">
        <f t="shared" si="3"/>
        <v>1</v>
      </c>
      <c r="U62" s="54">
        <v>1</v>
      </c>
      <c r="V62" s="54">
        <v>1</v>
      </c>
      <c r="W62" s="54">
        <f t="shared" si="4"/>
        <v>1</v>
      </c>
      <c r="X62" s="54">
        <f t="shared" si="5"/>
        <v>1</v>
      </c>
      <c r="Y62" s="54">
        <v>1</v>
      </c>
      <c r="Z62" s="54">
        <v>1</v>
      </c>
      <c r="AA62" s="54">
        <v>1</v>
      </c>
      <c r="AB62" s="54">
        <v>1</v>
      </c>
      <c r="AC62" s="54">
        <v>1</v>
      </c>
      <c r="AD62" s="54">
        <v>1</v>
      </c>
      <c r="AE62" s="54">
        <v>1</v>
      </c>
      <c r="AF62" s="54">
        <f t="shared" si="15"/>
        <v>1</v>
      </c>
      <c r="AG62" s="54">
        <v>1</v>
      </c>
      <c r="AH62" s="54">
        <f t="shared" si="6"/>
        <v>1</v>
      </c>
      <c r="AI62" s="54">
        <v>1</v>
      </c>
      <c r="AJ62" s="54">
        <v>1</v>
      </c>
      <c r="AK62" s="54">
        <f t="shared" si="7"/>
        <v>1</v>
      </c>
      <c r="AL62" s="54">
        <v>0</v>
      </c>
      <c r="AM62" s="54">
        <v>1</v>
      </c>
      <c r="AN62" s="54">
        <v>1</v>
      </c>
      <c r="AO62" s="54">
        <v>1</v>
      </c>
      <c r="AP62" s="54">
        <v>1</v>
      </c>
      <c r="AQ62" s="54">
        <v>1</v>
      </c>
      <c r="AR62" s="54">
        <v>1</v>
      </c>
      <c r="AS62" s="54">
        <v>1</v>
      </c>
      <c r="AT62" s="54">
        <v>1</v>
      </c>
      <c r="AU62" s="54">
        <f t="shared" si="16"/>
        <v>59.745000000000005</v>
      </c>
      <c r="AV62" s="54">
        <f t="shared" si="17"/>
        <v>6.4166666666666679</v>
      </c>
      <c r="AW62" s="54">
        <f t="shared" si="23"/>
        <v>9.6466666666666683</v>
      </c>
      <c r="AX62" s="54">
        <f t="shared" si="19"/>
        <v>5.9050000000000011</v>
      </c>
      <c r="AY62" s="54">
        <v>1</v>
      </c>
      <c r="AZ62" s="54">
        <v>1</v>
      </c>
      <c r="BA62" s="54">
        <v>1</v>
      </c>
      <c r="BG62" s="54">
        <f t="shared" si="24"/>
        <v>1000</v>
      </c>
      <c r="BH62" s="11">
        <f t="shared" si="21"/>
        <v>2.0833333333333333E-5</v>
      </c>
    </row>
    <row r="63" spans="1:60" ht="48" x14ac:dyDescent="0.2">
      <c r="A63" s="54">
        <v>45</v>
      </c>
      <c r="B63" s="240" t="s">
        <v>431</v>
      </c>
      <c r="C63" s="3" t="s">
        <v>192</v>
      </c>
      <c r="D63" s="54">
        <v>1</v>
      </c>
      <c r="E63" s="54">
        <v>1</v>
      </c>
      <c r="F63" s="54">
        <f t="shared" si="8"/>
        <v>2</v>
      </c>
      <c r="G63" s="54">
        <f t="shared" si="9"/>
        <v>16</v>
      </c>
      <c r="H63" s="54">
        <f t="shared" si="10"/>
        <v>8</v>
      </c>
      <c r="I63" s="54">
        <f t="shared" si="22"/>
        <v>91</v>
      </c>
      <c r="J63" s="54">
        <v>26</v>
      </c>
      <c r="K63" s="54">
        <f t="shared" si="12"/>
        <v>1.625</v>
      </c>
      <c r="L63" s="54">
        <f t="shared" si="13"/>
        <v>85</v>
      </c>
      <c r="M63" s="54">
        <f t="shared" si="14"/>
        <v>5.3125</v>
      </c>
      <c r="N63" s="54">
        <v>0</v>
      </c>
      <c r="O63" s="54">
        <v>1</v>
      </c>
      <c r="P63" s="54">
        <v>1</v>
      </c>
      <c r="Q63" s="54">
        <v>1</v>
      </c>
      <c r="R63" s="54">
        <v>1</v>
      </c>
      <c r="S63" s="54">
        <v>1</v>
      </c>
      <c r="T63" s="54">
        <f t="shared" si="3"/>
        <v>1</v>
      </c>
      <c r="U63" s="54">
        <v>1</v>
      </c>
      <c r="V63" s="54">
        <v>1</v>
      </c>
      <c r="W63" s="54">
        <f t="shared" si="4"/>
        <v>1</v>
      </c>
      <c r="X63" s="54">
        <f t="shared" si="5"/>
        <v>1</v>
      </c>
      <c r="Y63" s="54">
        <v>1</v>
      </c>
      <c r="Z63" s="54">
        <v>1</v>
      </c>
      <c r="AA63" s="54">
        <v>1</v>
      </c>
      <c r="AB63" s="54">
        <v>1</v>
      </c>
      <c r="AC63" s="54">
        <v>1</v>
      </c>
      <c r="AD63" s="54">
        <v>1</v>
      </c>
      <c r="AE63" s="54">
        <v>1</v>
      </c>
      <c r="AF63" s="54">
        <f t="shared" si="15"/>
        <v>6</v>
      </c>
      <c r="AG63" s="54">
        <v>1</v>
      </c>
      <c r="AH63" s="54">
        <f t="shared" si="6"/>
        <v>1</v>
      </c>
      <c r="AI63" s="54">
        <v>1</v>
      </c>
      <c r="AJ63" s="54">
        <v>1</v>
      </c>
      <c r="AK63" s="54">
        <f t="shared" si="7"/>
        <v>1</v>
      </c>
      <c r="AL63" s="54">
        <v>1</v>
      </c>
      <c r="AM63" s="54">
        <v>1</v>
      </c>
      <c r="AN63" s="54">
        <v>1</v>
      </c>
      <c r="AO63" s="54">
        <v>1</v>
      </c>
      <c r="AP63" s="54">
        <v>1</v>
      </c>
      <c r="AQ63" s="54">
        <v>1</v>
      </c>
      <c r="AR63" s="54">
        <v>1</v>
      </c>
      <c r="AS63" s="54">
        <v>1</v>
      </c>
      <c r="AT63" s="54">
        <v>1</v>
      </c>
      <c r="AU63" s="54">
        <f t="shared" si="16"/>
        <v>61.240000000000016</v>
      </c>
      <c r="AV63" s="54">
        <f t="shared" si="17"/>
        <v>6.7050000000000018</v>
      </c>
      <c r="AW63" s="54">
        <f t="shared" si="23"/>
        <v>11.737500000000001</v>
      </c>
      <c r="AX63" s="54">
        <f t="shared" si="19"/>
        <v>7.5918750000000017</v>
      </c>
      <c r="AY63" s="54">
        <v>0</v>
      </c>
      <c r="AZ63" s="54">
        <v>1</v>
      </c>
      <c r="BA63" s="54">
        <v>1</v>
      </c>
      <c r="BG63" s="54">
        <f t="shared" si="24"/>
        <v>6000</v>
      </c>
      <c r="BH63" s="11">
        <f t="shared" si="21"/>
        <v>5.5555555555555558E-5</v>
      </c>
    </row>
    <row r="64" spans="1:60" ht="32" x14ac:dyDescent="0.2">
      <c r="A64" s="54">
        <v>46</v>
      </c>
      <c r="B64" s="240" t="s">
        <v>365</v>
      </c>
      <c r="C64" s="3" t="s">
        <v>192</v>
      </c>
      <c r="D64" s="54">
        <v>1</v>
      </c>
      <c r="E64" s="54">
        <v>1</v>
      </c>
      <c r="F64" s="54">
        <f t="shared" si="8"/>
        <v>1</v>
      </c>
      <c r="G64" s="54">
        <f t="shared" si="9"/>
        <v>8</v>
      </c>
      <c r="H64" s="54">
        <f t="shared" si="10"/>
        <v>8</v>
      </c>
      <c r="I64" s="54">
        <f t="shared" si="22"/>
        <v>37</v>
      </c>
      <c r="J64" s="54">
        <v>10</v>
      </c>
      <c r="K64" s="54">
        <f t="shared" si="12"/>
        <v>1.25</v>
      </c>
      <c r="L64" s="54">
        <f t="shared" si="13"/>
        <v>36</v>
      </c>
      <c r="M64" s="54">
        <f t="shared" si="14"/>
        <v>4.5</v>
      </c>
      <c r="N64" s="54">
        <v>0</v>
      </c>
      <c r="O64" s="54">
        <v>1</v>
      </c>
      <c r="P64" s="54">
        <v>1</v>
      </c>
      <c r="Q64" s="54">
        <v>1</v>
      </c>
      <c r="R64" s="54">
        <v>1</v>
      </c>
      <c r="S64" s="54">
        <v>1</v>
      </c>
      <c r="T64" s="54">
        <f t="shared" si="3"/>
        <v>1</v>
      </c>
      <c r="U64" s="54">
        <v>1</v>
      </c>
      <c r="V64" s="54">
        <v>1</v>
      </c>
      <c r="W64" s="54">
        <f t="shared" si="4"/>
        <v>1</v>
      </c>
      <c r="X64" s="54">
        <f t="shared" si="5"/>
        <v>1</v>
      </c>
      <c r="Y64" s="54">
        <v>1</v>
      </c>
      <c r="Z64" s="54">
        <v>1</v>
      </c>
      <c r="AA64" s="54">
        <v>1</v>
      </c>
      <c r="AB64" s="54">
        <v>1</v>
      </c>
      <c r="AC64" s="54">
        <v>1</v>
      </c>
      <c r="AD64" s="54">
        <v>1</v>
      </c>
      <c r="AE64" s="54">
        <v>1</v>
      </c>
      <c r="AF64" s="54">
        <f t="shared" si="15"/>
        <v>1</v>
      </c>
      <c r="AG64" s="54">
        <v>1</v>
      </c>
      <c r="AH64" s="54">
        <f t="shared" si="6"/>
        <v>1</v>
      </c>
      <c r="AI64" s="54">
        <v>1</v>
      </c>
      <c r="AJ64" s="54">
        <v>1</v>
      </c>
      <c r="AK64" s="54">
        <f t="shared" si="7"/>
        <v>1</v>
      </c>
      <c r="AL64" s="54">
        <v>1</v>
      </c>
      <c r="AM64" s="54">
        <v>1</v>
      </c>
      <c r="AN64" s="54">
        <v>1</v>
      </c>
      <c r="AO64" s="54">
        <v>1</v>
      </c>
      <c r="AP64" s="54">
        <v>1</v>
      </c>
      <c r="AQ64" s="54">
        <v>1</v>
      </c>
      <c r="AR64" s="54">
        <v>1</v>
      </c>
      <c r="AS64" s="54">
        <v>1</v>
      </c>
      <c r="AT64" s="54">
        <v>1</v>
      </c>
      <c r="AU64" s="54">
        <f t="shared" si="16"/>
        <v>92.965000000000003</v>
      </c>
      <c r="AV64" s="54">
        <f t="shared" si="17"/>
        <v>2.2800000000000011</v>
      </c>
      <c r="AW64" s="54">
        <f t="shared" si="23"/>
        <v>6.9600000000000009</v>
      </c>
      <c r="AX64" s="54">
        <f t="shared" si="19"/>
        <v>3.7650000000000006</v>
      </c>
      <c r="AY64" s="54">
        <v>1</v>
      </c>
      <c r="AZ64" s="54">
        <v>1</v>
      </c>
      <c r="BA64" s="54">
        <v>1</v>
      </c>
      <c r="BG64" s="54">
        <f t="shared" si="24"/>
        <v>1000</v>
      </c>
      <c r="BH64" s="11">
        <f t="shared" si="21"/>
        <v>2.7777777777777779E-5</v>
      </c>
    </row>
    <row r="65" spans="1:60" ht="32" x14ac:dyDescent="0.2">
      <c r="A65" s="54">
        <v>47</v>
      </c>
      <c r="B65" s="240" t="s">
        <v>432</v>
      </c>
      <c r="C65" s="3" t="s">
        <v>192</v>
      </c>
      <c r="D65" s="54">
        <v>1</v>
      </c>
      <c r="E65" s="54">
        <v>1</v>
      </c>
      <c r="F65" s="54">
        <f t="shared" si="8"/>
        <v>1</v>
      </c>
      <c r="G65" s="54">
        <f t="shared" si="9"/>
        <v>9</v>
      </c>
      <c r="H65" s="54">
        <f t="shared" si="10"/>
        <v>9</v>
      </c>
      <c r="I65" s="54">
        <f t="shared" si="22"/>
        <v>50</v>
      </c>
      <c r="J65" s="54">
        <v>15</v>
      </c>
      <c r="K65" s="54">
        <f t="shared" si="12"/>
        <v>1.6666666666666667</v>
      </c>
      <c r="L65" s="54">
        <f t="shared" si="13"/>
        <v>49</v>
      </c>
      <c r="M65" s="54">
        <f t="shared" si="14"/>
        <v>5.4444444444444446</v>
      </c>
      <c r="N65" s="54">
        <v>1</v>
      </c>
      <c r="O65" s="54">
        <v>1</v>
      </c>
      <c r="P65" s="54">
        <v>1</v>
      </c>
      <c r="Q65" s="54">
        <v>1</v>
      </c>
      <c r="R65" s="54">
        <v>1</v>
      </c>
      <c r="S65" s="54">
        <v>1</v>
      </c>
      <c r="T65" s="54">
        <f t="shared" si="3"/>
        <v>1</v>
      </c>
      <c r="U65" s="54">
        <v>1</v>
      </c>
      <c r="V65" s="54">
        <v>1</v>
      </c>
      <c r="W65" s="54">
        <f t="shared" si="4"/>
        <v>1</v>
      </c>
      <c r="X65" s="54">
        <f t="shared" si="5"/>
        <v>1</v>
      </c>
      <c r="Y65" s="54">
        <v>1</v>
      </c>
      <c r="Z65" s="54">
        <v>1</v>
      </c>
      <c r="AA65" s="54">
        <v>1</v>
      </c>
      <c r="AB65" s="54">
        <v>1</v>
      </c>
      <c r="AC65" s="54">
        <v>1</v>
      </c>
      <c r="AD65" s="54">
        <v>1</v>
      </c>
      <c r="AE65" s="54">
        <v>1</v>
      </c>
      <c r="AF65" s="54">
        <f t="shared" si="15"/>
        <v>1</v>
      </c>
      <c r="AG65" s="54">
        <v>1</v>
      </c>
      <c r="AH65" s="54">
        <f t="shared" si="6"/>
        <v>1</v>
      </c>
      <c r="AI65" s="54">
        <v>1</v>
      </c>
      <c r="AJ65" s="54">
        <v>1</v>
      </c>
      <c r="AK65" s="54">
        <f t="shared" si="7"/>
        <v>1</v>
      </c>
      <c r="AL65" s="54">
        <v>1</v>
      </c>
      <c r="AM65" s="54">
        <v>1</v>
      </c>
      <c r="AN65" s="54">
        <v>1</v>
      </c>
      <c r="AO65" s="54">
        <v>1</v>
      </c>
      <c r="AP65" s="54">
        <v>1</v>
      </c>
      <c r="AQ65" s="54">
        <v>1</v>
      </c>
      <c r="AR65" s="54">
        <v>1</v>
      </c>
      <c r="AS65" s="54">
        <v>1</v>
      </c>
      <c r="AT65" s="54">
        <v>1</v>
      </c>
      <c r="AU65" s="54">
        <f t="shared" si="16"/>
        <v>56.70000000000001</v>
      </c>
      <c r="AV65" s="54">
        <f t="shared" si="17"/>
        <v>7.5866666666666696</v>
      </c>
      <c r="AW65" s="54">
        <f t="shared" si="23"/>
        <v>12.924444444444447</v>
      </c>
      <c r="AX65" s="54">
        <f t="shared" si="19"/>
        <v>8.7133333333333347</v>
      </c>
      <c r="AY65" s="54">
        <v>1</v>
      </c>
      <c r="AZ65" s="54">
        <v>1</v>
      </c>
      <c r="BA65" s="54">
        <v>1</v>
      </c>
      <c r="BG65" s="54">
        <f t="shared" si="24"/>
        <v>1000</v>
      </c>
      <c r="BH65" s="11">
        <f t="shared" si="21"/>
        <v>3.1250000000000001E-5</v>
      </c>
    </row>
    <row r="66" spans="1:60" ht="32" x14ac:dyDescent="0.2">
      <c r="A66" s="54">
        <v>48</v>
      </c>
      <c r="B66" s="240" t="s">
        <v>433</v>
      </c>
      <c r="C66" s="3" t="s">
        <v>192</v>
      </c>
      <c r="D66" s="54">
        <v>1</v>
      </c>
      <c r="E66" s="54">
        <v>1</v>
      </c>
      <c r="F66" s="54">
        <f t="shared" si="8"/>
        <v>1</v>
      </c>
      <c r="G66" s="54">
        <f t="shared" si="9"/>
        <v>13</v>
      </c>
      <c r="H66" s="54">
        <f t="shared" si="10"/>
        <v>13</v>
      </c>
      <c r="I66" s="54">
        <f t="shared" si="22"/>
        <v>62</v>
      </c>
      <c r="J66" s="54">
        <v>20</v>
      </c>
      <c r="K66" s="54">
        <f t="shared" si="12"/>
        <v>1.5384615384615385</v>
      </c>
      <c r="L66" s="54">
        <f t="shared" si="13"/>
        <v>61</v>
      </c>
      <c r="M66" s="54">
        <f t="shared" si="14"/>
        <v>4.6923076923076925</v>
      </c>
      <c r="N66" s="54">
        <v>1</v>
      </c>
      <c r="O66" s="54">
        <v>1</v>
      </c>
      <c r="P66" s="54">
        <v>1</v>
      </c>
      <c r="Q66" s="54">
        <v>1</v>
      </c>
      <c r="R66" s="54">
        <v>1</v>
      </c>
      <c r="S66" s="54">
        <v>1</v>
      </c>
      <c r="T66" s="54">
        <f t="shared" si="3"/>
        <v>1</v>
      </c>
      <c r="U66" s="54">
        <v>1</v>
      </c>
      <c r="V66" s="54">
        <v>1</v>
      </c>
      <c r="W66" s="54">
        <f t="shared" si="4"/>
        <v>1</v>
      </c>
      <c r="X66" s="54">
        <f t="shared" si="5"/>
        <v>1</v>
      </c>
      <c r="Y66" s="54">
        <v>1</v>
      </c>
      <c r="Z66" s="54">
        <v>1</v>
      </c>
      <c r="AA66" s="54">
        <v>1</v>
      </c>
      <c r="AB66" s="54">
        <v>1</v>
      </c>
      <c r="AC66" s="54">
        <v>1</v>
      </c>
      <c r="AD66" s="54">
        <v>1</v>
      </c>
      <c r="AE66" s="54">
        <v>1</v>
      </c>
      <c r="AF66" s="54">
        <f t="shared" si="15"/>
        <v>1</v>
      </c>
      <c r="AG66" s="54">
        <v>1</v>
      </c>
      <c r="AH66" s="54">
        <f t="shared" si="6"/>
        <v>1</v>
      </c>
      <c r="AI66" s="54">
        <v>1</v>
      </c>
      <c r="AJ66" s="54">
        <v>1</v>
      </c>
      <c r="AK66" s="54">
        <f t="shared" si="7"/>
        <v>1</v>
      </c>
      <c r="AL66" s="54">
        <v>1</v>
      </c>
      <c r="AM66" s="54">
        <v>1</v>
      </c>
      <c r="AN66" s="54">
        <v>1</v>
      </c>
      <c r="AO66" s="54">
        <v>1</v>
      </c>
      <c r="AP66" s="54">
        <v>1</v>
      </c>
      <c r="AQ66" s="54">
        <v>1</v>
      </c>
      <c r="AR66" s="54">
        <v>1</v>
      </c>
      <c r="AS66" s="54">
        <v>1</v>
      </c>
      <c r="AT66" s="54">
        <v>1</v>
      </c>
      <c r="AU66" s="54">
        <f t="shared" si="16"/>
        <v>63.486153846153847</v>
      </c>
      <c r="AV66" s="54">
        <f t="shared" si="17"/>
        <v>7.6338461538461573</v>
      </c>
      <c r="AW66" s="54">
        <f t="shared" si="23"/>
        <v>9.5138461538461527</v>
      </c>
      <c r="AX66" s="54">
        <f t="shared" si="19"/>
        <v>7.1707692307692312</v>
      </c>
      <c r="AY66" s="54">
        <v>1</v>
      </c>
      <c r="AZ66" s="54">
        <v>1</v>
      </c>
      <c r="BA66" s="54">
        <v>1</v>
      </c>
      <c r="BG66" s="54">
        <f t="shared" si="24"/>
        <v>1000</v>
      </c>
      <c r="BH66" s="11">
        <f t="shared" si="21"/>
        <v>4.5138888888888894E-5</v>
      </c>
    </row>
    <row r="67" spans="1:60" ht="32" x14ac:dyDescent="0.2">
      <c r="A67" s="54">
        <v>49</v>
      </c>
      <c r="B67" s="240" t="s">
        <v>368</v>
      </c>
      <c r="C67" s="3" t="s">
        <v>192</v>
      </c>
      <c r="D67" s="54">
        <v>1</v>
      </c>
      <c r="E67" s="54">
        <v>1</v>
      </c>
      <c r="F67" s="54">
        <f t="shared" si="8"/>
        <v>1</v>
      </c>
      <c r="G67" s="54">
        <f t="shared" si="9"/>
        <v>10</v>
      </c>
      <c r="H67" s="54">
        <f t="shared" si="10"/>
        <v>10</v>
      </c>
      <c r="I67" s="54">
        <f t="shared" si="22"/>
        <v>51</v>
      </c>
      <c r="J67" s="54">
        <v>16</v>
      </c>
      <c r="K67" s="54">
        <f t="shared" si="12"/>
        <v>1.6</v>
      </c>
      <c r="L67" s="54">
        <f t="shared" si="13"/>
        <v>50</v>
      </c>
      <c r="M67" s="54">
        <f t="shared" si="14"/>
        <v>5</v>
      </c>
      <c r="N67" s="54">
        <v>0</v>
      </c>
      <c r="O67" s="54">
        <v>1</v>
      </c>
      <c r="P67" s="54">
        <v>1</v>
      </c>
      <c r="Q67" s="54">
        <v>1</v>
      </c>
      <c r="R67" s="54">
        <v>1</v>
      </c>
      <c r="S67" s="54">
        <v>1</v>
      </c>
      <c r="T67" s="54">
        <f t="shared" si="3"/>
        <v>1</v>
      </c>
      <c r="U67" s="54">
        <v>1</v>
      </c>
      <c r="V67" s="54">
        <v>1</v>
      </c>
      <c r="W67" s="54">
        <f t="shared" si="4"/>
        <v>1</v>
      </c>
      <c r="X67" s="54">
        <f t="shared" si="5"/>
        <v>1</v>
      </c>
      <c r="Y67" s="54">
        <v>1</v>
      </c>
      <c r="Z67" s="54">
        <v>1</v>
      </c>
      <c r="AA67" s="54">
        <v>1</v>
      </c>
      <c r="AB67" s="54">
        <v>1</v>
      </c>
      <c r="AC67" s="54">
        <v>1</v>
      </c>
      <c r="AD67" s="54">
        <v>1</v>
      </c>
      <c r="AE67" s="54">
        <v>1</v>
      </c>
      <c r="AF67" s="54">
        <f t="shared" si="15"/>
        <v>1</v>
      </c>
      <c r="AG67" s="54">
        <v>1</v>
      </c>
      <c r="AH67" s="54">
        <f t="shared" si="6"/>
        <v>1</v>
      </c>
      <c r="AI67" s="54">
        <v>1</v>
      </c>
      <c r="AJ67" s="54">
        <v>1</v>
      </c>
      <c r="AK67" s="54">
        <f t="shared" si="7"/>
        <v>1</v>
      </c>
      <c r="AL67" s="54">
        <v>1</v>
      </c>
      <c r="AM67" s="54">
        <v>1</v>
      </c>
      <c r="AN67" s="54">
        <v>1</v>
      </c>
      <c r="AO67" s="54">
        <v>1</v>
      </c>
      <c r="AP67" s="54">
        <v>1</v>
      </c>
      <c r="AQ67" s="54">
        <v>1</v>
      </c>
      <c r="AR67" s="54">
        <v>1</v>
      </c>
      <c r="AS67" s="54">
        <v>1</v>
      </c>
      <c r="AT67" s="54">
        <v>1</v>
      </c>
      <c r="AU67" s="54">
        <f t="shared" si="16"/>
        <v>61.325000000000024</v>
      </c>
      <c r="AV67" s="54">
        <f t="shared" si="17"/>
        <v>7.1900000000000013</v>
      </c>
      <c r="AW67" s="54">
        <f t="shared" si="23"/>
        <v>10.639999999999997</v>
      </c>
      <c r="AX67" s="54">
        <f t="shared" si="19"/>
        <v>7.120000000000001</v>
      </c>
      <c r="AY67" s="54">
        <v>1</v>
      </c>
      <c r="AZ67" s="54">
        <v>1</v>
      </c>
      <c r="BA67" s="54">
        <v>1</v>
      </c>
      <c r="BG67" s="54">
        <f t="shared" si="24"/>
        <v>1000</v>
      </c>
      <c r="BH67" s="11">
        <f t="shared" si="21"/>
        <v>3.4722222222222222E-5</v>
      </c>
    </row>
    <row r="68" spans="1:60" ht="32" x14ac:dyDescent="0.2">
      <c r="A68" s="54">
        <v>50</v>
      </c>
      <c r="B68" s="240" t="s">
        <v>369</v>
      </c>
      <c r="C68" s="3" t="s">
        <v>192</v>
      </c>
      <c r="D68" s="54">
        <v>1</v>
      </c>
      <c r="E68" s="54">
        <v>1</v>
      </c>
      <c r="F68" s="54">
        <f t="shared" si="8"/>
        <v>1</v>
      </c>
      <c r="G68" s="54">
        <f t="shared" si="9"/>
        <v>10</v>
      </c>
      <c r="H68" s="54">
        <f t="shared" si="10"/>
        <v>10</v>
      </c>
      <c r="I68" s="54">
        <f t="shared" si="22"/>
        <v>50</v>
      </c>
      <c r="J68" s="54">
        <v>16</v>
      </c>
      <c r="K68" s="54">
        <f t="shared" si="12"/>
        <v>1.6</v>
      </c>
      <c r="L68" s="54">
        <f t="shared" si="13"/>
        <v>49</v>
      </c>
      <c r="M68" s="54">
        <f t="shared" si="14"/>
        <v>4.9000000000000004</v>
      </c>
      <c r="N68" s="54">
        <v>0</v>
      </c>
      <c r="O68" s="54">
        <v>1</v>
      </c>
      <c r="P68" s="54">
        <v>1</v>
      </c>
      <c r="Q68" s="54">
        <v>1</v>
      </c>
      <c r="R68" s="54">
        <v>1</v>
      </c>
      <c r="S68" s="54">
        <v>1</v>
      </c>
      <c r="T68" s="54">
        <f t="shared" ref="T68:T82" si="25">QUOTIENT((Q68+R68+S68),3)</f>
        <v>1</v>
      </c>
      <c r="U68" s="54">
        <v>1</v>
      </c>
      <c r="V68" s="54">
        <v>1</v>
      </c>
      <c r="W68" s="54">
        <f t="shared" ref="W68:W82" si="26">QUOTIENT((P68+T68),2)</f>
        <v>1</v>
      </c>
      <c r="X68" s="54">
        <f t="shared" ref="X68:X82" si="27">IF(U68=1,1,IF(V68=1,1,0))</f>
        <v>1</v>
      </c>
      <c r="Y68" s="54">
        <v>0</v>
      </c>
      <c r="Z68" s="54">
        <v>1</v>
      </c>
      <c r="AA68" s="54">
        <v>1</v>
      </c>
      <c r="AB68" s="54">
        <v>1</v>
      </c>
      <c r="AC68" s="54">
        <v>1</v>
      </c>
      <c r="AD68" s="54">
        <v>1</v>
      </c>
      <c r="AE68" s="54">
        <v>1</v>
      </c>
      <c r="AF68" s="54">
        <f t="shared" si="15"/>
        <v>1</v>
      </c>
      <c r="AG68" s="54">
        <v>1</v>
      </c>
      <c r="AH68" s="54">
        <f t="shared" ref="AH68:AH82" si="28">IF(G68&gt;0,IF((LEN(B68)-LEN(SUBSTITUTE(B68,"/","")))&gt;0,0,1),0)</f>
        <v>1</v>
      </c>
      <c r="AI68" s="54">
        <v>1</v>
      </c>
      <c r="AJ68" s="54">
        <v>1</v>
      </c>
      <c r="AK68" s="54">
        <f t="shared" ref="AK68:AK82" si="29">IF(G68&gt;0,IF(((LEN(B68)-LEN(SUBSTITUTE(B68,"(","")))+(LEN(B68)-LEN(SUBSTITUTE(B68,")","")))+(LEN(B68)-LEN(SUBSTITUTE(B68,"[","")))+(LEN(B68)-LEN(SUBSTITUTE(B68,"]","")))+(LEN(B68)-LEN(SUBSTITUTE(B68,"{","")))+(LEN(B68)-LEN(SUBSTITUTE(B68,"}",""))))&gt;0,0,1),0)</f>
        <v>1</v>
      </c>
      <c r="AL68" s="54">
        <v>1</v>
      </c>
      <c r="AM68" s="54">
        <v>1</v>
      </c>
      <c r="AN68" s="54">
        <v>1</v>
      </c>
      <c r="AO68" s="54">
        <v>1</v>
      </c>
      <c r="AP68" s="54">
        <v>1</v>
      </c>
      <c r="AQ68" s="54">
        <v>1</v>
      </c>
      <c r="AR68" s="54">
        <v>1</v>
      </c>
      <c r="AS68" s="54">
        <v>1</v>
      </c>
      <c r="AT68" s="54">
        <v>1</v>
      </c>
      <c r="AU68" s="54">
        <f t="shared" si="16"/>
        <v>61.325000000000024</v>
      </c>
      <c r="AV68" s="54">
        <f t="shared" si="17"/>
        <v>7.1900000000000013</v>
      </c>
      <c r="AW68" s="54">
        <f t="shared" si="23"/>
        <v>10.051999999999996</v>
      </c>
      <c r="AX68" s="54">
        <f t="shared" si="19"/>
        <v>6.6490000000000009</v>
      </c>
      <c r="AY68" s="54">
        <v>1</v>
      </c>
      <c r="AZ68" s="54">
        <v>1</v>
      </c>
      <c r="BA68" s="54">
        <v>1</v>
      </c>
      <c r="BG68" s="54">
        <f t="shared" si="24"/>
        <v>1000</v>
      </c>
      <c r="BH68" s="11">
        <f t="shared" si="21"/>
        <v>3.4722222222222222E-5</v>
      </c>
    </row>
    <row r="69" spans="1:60" ht="32" x14ac:dyDescent="0.2">
      <c r="A69" s="54">
        <v>51</v>
      </c>
      <c r="B69" s="240" t="s">
        <v>370</v>
      </c>
      <c r="C69" s="3" t="s">
        <v>192</v>
      </c>
      <c r="D69" s="54">
        <v>1</v>
      </c>
      <c r="E69" s="54">
        <v>1</v>
      </c>
      <c r="F69" s="54">
        <f t="shared" ref="F69:F82" si="30">IF(B69="",0,(LEN(B69)-LEN(SUBSTITUTE(B69,". ","."))+1))</f>
        <v>1</v>
      </c>
      <c r="G69" s="54">
        <f t="shared" ref="G69:G82" si="31">IF(B69="",0,LEN(B69)-LEN(SUBSTITUTE(B69," ",""))+1)</f>
        <v>10</v>
      </c>
      <c r="H69" s="54">
        <f t="shared" ref="H69:H82" si="32">IF(F69=0,0,G69/F69)</f>
        <v>10</v>
      </c>
      <c r="I69" s="54">
        <f t="shared" si="22"/>
        <v>49</v>
      </c>
      <c r="J69" s="54">
        <v>16</v>
      </c>
      <c r="K69" s="54">
        <f t="shared" ref="K69:K82" si="33">IF(G69=0,0,J69/G69)</f>
        <v>1.6</v>
      </c>
      <c r="L69" s="54">
        <f t="shared" ref="L69:L82" si="34">LEN(SUBSTITUTE(SUBSTITUTE(SUBSTITUTE(SUBSTITUTE(SUBSTITUTE(SUBSTITUTE(SUBSTITUTE(SUBSTITUTE(SUBSTITUTE(SUBSTITUTE(SUBSTITUTE(SUBSTITUTE(SUBSTITUTE(SUBSTITUTE(SUBSTITUTE(SUBSTITUTE(SUBSTITUTE(SUBSTITUTE(SUBSTITUTE(B69," ",""),".",""),",",""),"?",""),"!",""),";",""),"(",""),")",""),"[",""),"]",""),"-",""),"{",""),"}",""),"/",""),"+",""),"*",""),"_",""),"&amp;",""),"#",""))</f>
        <v>48</v>
      </c>
      <c r="M69" s="54">
        <f t="shared" ref="M69:M82" si="35">IF(G69=0,0,L69/G69)</f>
        <v>4.8</v>
      </c>
      <c r="N69" s="54">
        <v>0</v>
      </c>
      <c r="O69" s="54">
        <v>1</v>
      </c>
      <c r="P69" s="54">
        <v>1</v>
      </c>
      <c r="Q69" s="54">
        <v>1</v>
      </c>
      <c r="R69" s="54">
        <v>1</v>
      </c>
      <c r="S69" s="54">
        <v>1</v>
      </c>
      <c r="T69" s="54">
        <f t="shared" si="25"/>
        <v>1</v>
      </c>
      <c r="U69" s="54">
        <v>1</v>
      </c>
      <c r="V69" s="54">
        <v>1</v>
      </c>
      <c r="W69" s="54">
        <f t="shared" si="26"/>
        <v>1</v>
      </c>
      <c r="X69" s="54">
        <f t="shared" si="27"/>
        <v>1</v>
      </c>
      <c r="Y69" s="54">
        <v>0</v>
      </c>
      <c r="Z69" s="54">
        <v>1</v>
      </c>
      <c r="AA69" s="54">
        <v>1</v>
      </c>
      <c r="AB69" s="54">
        <v>1</v>
      </c>
      <c r="AC69" s="54">
        <v>1</v>
      </c>
      <c r="AD69" s="54">
        <v>1</v>
      </c>
      <c r="AE69" s="54">
        <v>1</v>
      </c>
      <c r="AF69" s="54">
        <f t="shared" ref="AF69:AF82" si="36">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1</v>
      </c>
      <c r="AG69" s="54">
        <v>1</v>
      </c>
      <c r="AH69" s="54">
        <f t="shared" si="28"/>
        <v>1</v>
      </c>
      <c r="AI69" s="54">
        <v>1</v>
      </c>
      <c r="AJ69" s="54">
        <v>1</v>
      </c>
      <c r="AK69" s="54">
        <f t="shared" si="29"/>
        <v>1</v>
      </c>
      <c r="AL69" s="54">
        <v>1</v>
      </c>
      <c r="AM69" s="54">
        <v>1</v>
      </c>
      <c r="AN69" s="54">
        <v>1</v>
      </c>
      <c r="AO69" s="54">
        <v>1</v>
      </c>
      <c r="AP69" s="54">
        <v>1</v>
      </c>
      <c r="AQ69" s="54">
        <v>1</v>
      </c>
      <c r="AR69" s="54">
        <v>1</v>
      </c>
      <c r="AS69" s="54">
        <v>1</v>
      </c>
      <c r="AT69" s="54">
        <v>1</v>
      </c>
      <c r="AU69" s="54">
        <f t="shared" ref="AU69:AU82" si="37">IF(G69=0,0,(206.835-(84.6*(K69))-(1.015*(H69))))</f>
        <v>61.325000000000024</v>
      </c>
      <c r="AV69" s="54">
        <f t="shared" ref="AV69:AV82" si="38">IF(G69=0,0,(0.39*H69)+(11.8*K69)-15.59)</f>
        <v>7.1900000000000013</v>
      </c>
      <c r="AW69" s="54">
        <f t="shared" si="23"/>
        <v>9.4639999999999986</v>
      </c>
      <c r="AX69" s="54">
        <f t="shared" ref="AX69:AX82" si="39">IF(I69=0,0,(4.71*M69)+(0.5*H69)-21.43)</f>
        <v>6.1780000000000008</v>
      </c>
      <c r="AY69" s="54">
        <v>1</v>
      </c>
      <c r="AZ69" s="54">
        <v>1</v>
      </c>
      <c r="BA69" s="54">
        <v>1</v>
      </c>
      <c r="BG69" s="54">
        <f t="shared" si="24"/>
        <v>1000</v>
      </c>
      <c r="BH69" s="11">
        <f t="shared" ref="BH69:BH82" si="40">G69/200/24/60</f>
        <v>3.4722222222222222E-5</v>
      </c>
    </row>
    <row r="70" spans="1:60" ht="32" x14ac:dyDescent="0.2">
      <c r="A70" s="54">
        <v>52</v>
      </c>
      <c r="B70" s="240" t="s">
        <v>371</v>
      </c>
      <c r="C70" s="3" t="s">
        <v>192</v>
      </c>
      <c r="D70" s="54">
        <v>1</v>
      </c>
      <c r="E70" s="54">
        <v>1</v>
      </c>
      <c r="F70" s="54">
        <f t="shared" si="30"/>
        <v>1</v>
      </c>
      <c r="G70" s="54">
        <f t="shared" si="31"/>
        <v>11</v>
      </c>
      <c r="H70" s="54">
        <f t="shared" si="32"/>
        <v>11</v>
      </c>
      <c r="I70" s="54">
        <f t="shared" si="22"/>
        <v>56</v>
      </c>
      <c r="J70" s="54">
        <v>16</v>
      </c>
      <c r="K70" s="54">
        <f t="shared" si="33"/>
        <v>1.4545454545454546</v>
      </c>
      <c r="L70" s="54">
        <f t="shared" si="34"/>
        <v>55</v>
      </c>
      <c r="M70" s="54">
        <f t="shared" si="35"/>
        <v>5</v>
      </c>
      <c r="N70" s="54">
        <v>1</v>
      </c>
      <c r="O70" s="54">
        <v>1</v>
      </c>
      <c r="P70" s="54">
        <v>1</v>
      </c>
      <c r="Q70" s="54">
        <v>1</v>
      </c>
      <c r="R70" s="54">
        <v>1</v>
      </c>
      <c r="S70" s="54">
        <v>1</v>
      </c>
      <c r="T70" s="54">
        <f t="shared" si="25"/>
        <v>1</v>
      </c>
      <c r="U70" s="54">
        <v>1</v>
      </c>
      <c r="V70" s="54">
        <v>1</v>
      </c>
      <c r="W70" s="54">
        <f t="shared" si="26"/>
        <v>1</v>
      </c>
      <c r="X70" s="54">
        <f t="shared" si="27"/>
        <v>1</v>
      </c>
      <c r="Y70" s="54">
        <v>1</v>
      </c>
      <c r="Z70" s="54">
        <v>1</v>
      </c>
      <c r="AA70" s="54">
        <v>1</v>
      </c>
      <c r="AB70" s="54">
        <v>1</v>
      </c>
      <c r="AC70" s="54">
        <v>1</v>
      </c>
      <c r="AD70" s="54">
        <v>1</v>
      </c>
      <c r="AE70" s="54">
        <v>1</v>
      </c>
      <c r="AF70" s="54">
        <f t="shared" si="36"/>
        <v>1</v>
      </c>
      <c r="AG70" s="54">
        <v>1</v>
      </c>
      <c r="AH70" s="54">
        <f t="shared" si="28"/>
        <v>1</v>
      </c>
      <c r="AI70" s="54">
        <v>1</v>
      </c>
      <c r="AJ70" s="54">
        <v>1</v>
      </c>
      <c r="AK70" s="54">
        <f t="shared" si="29"/>
        <v>1</v>
      </c>
      <c r="AL70" s="54">
        <v>1</v>
      </c>
      <c r="AM70" s="54">
        <v>1</v>
      </c>
      <c r="AN70" s="54">
        <v>1</v>
      </c>
      <c r="AO70" s="54">
        <v>1</v>
      </c>
      <c r="AP70" s="54">
        <v>1</v>
      </c>
      <c r="AQ70" s="54">
        <v>1</v>
      </c>
      <c r="AR70" s="54">
        <v>1</v>
      </c>
      <c r="AS70" s="54">
        <v>1</v>
      </c>
      <c r="AT70" s="54">
        <v>1</v>
      </c>
      <c r="AU70" s="54">
        <f t="shared" si="37"/>
        <v>72.615454545454554</v>
      </c>
      <c r="AV70" s="54">
        <f t="shared" si="38"/>
        <v>5.8636363636363633</v>
      </c>
      <c r="AW70" s="54">
        <f t="shared" si="23"/>
        <v>10.909090909090907</v>
      </c>
      <c r="AX70" s="54">
        <f t="shared" si="39"/>
        <v>7.620000000000001</v>
      </c>
      <c r="AY70" s="54">
        <v>1</v>
      </c>
      <c r="AZ70" s="54">
        <v>1</v>
      </c>
      <c r="BA70" s="54">
        <v>1</v>
      </c>
      <c r="BG70" s="54">
        <f t="shared" si="24"/>
        <v>1000</v>
      </c>
      <c r="BH70" s="11">
        <f t="shared" si="40"/>
        <v>3.8194444444444444E-5</v>
      </c>
    </row>
    <row r="71" spans="1:60" ht="48" x14ac:dyDescent="0.2">
      <c r="A71" s="54">
        <v>53</v>
      </c>
      <c r="B71" s="240" t="s">
        <v>372</v>
      </c>
      <c r="C71" s="3" t="s">
        <v>192</v>
      </c>
      <c r="D71" s="54">
        <v>1</v>
      </c>
      <c r="E71" s="54">
        <v>1</v>
      </c>
      <c r="F71" s="54">
        <f t="shared" si="30"/>
        <v>1</v>
      </c>
      <c r="G71" s="54">
        <f t="shared" si="31"/>
        <v>13</v>
      </c>
      <c r="H71" s="54">
        <f t="shared" si="32"/>
        <v>13</v>
      </c>
      <c r="I71" s="54">
        <f t="shared" si="22"/>
        <v>87</v>
      </c>
      <c r="J71" s="54">
        <v>28</v>
      </c>
      <c r="K71" s="54">
        <f t="shared" si="33"/>
        <v>2.1538461538461537</v>
      </c>
      <c r="L71" s="54">
        <f t="shared" si="34"/>
        <v>83</v>
      </c>
      <c r="M71" s="54">
        <f t="shared" si="35"/>
        <v>6.384615384615385</v>
      </c>
      <c r="N71" s="54">
        <v>0</v>
      </c>
      <c r="O71" s="54">
        <v>1</v>
      </c>
      <c r="P71" s="54">
        <v>0</v>
      </c>
      <c r="Q71" s="54">
        <v>0</v>
      </c>
      <c r="R71" s="54">
        <v>1</v>
      </c>
      <c r="S71" s="54">
        <v>1</v>
      </c>
      <c r="T71" s="54">
        <f t="shared" si="25"/>
        <v>0</v>
      </c>
      <c r="U71" s="54">
        <v>1</v>
      </c>
      <c r="V71" s="54">
        <v>1</v>
      </c>
      <c r="W71" s="54">
        <f t="shared" si="26"/>
        <v>0</v>
      </c>
      <c r="X71" s="54">
        <f t="shared" si="27"/>
        <v>1</v>
      </c>
      <c r="Y71" s="54">
        <v>1</v>
      </c>
      <c r="Z71" s="54">
        <v>1</v>
      </c>
      <c r="AA71" s="54">
        <v>1</v>
      </c>
      <c r="AB71" s="54">
        <v>1</v>
      </c>
      <c r="AC71" s="54">
        <v>1</v>
      </c>
      <c r="AD71" s="54">
        <v>1</v>
      </c>
      <c r="AE71" s="54">
        <v>1</v>
      </c>
      <c r="AF71" s="54">
        <f t="shared" si="36"/>
        <v>4</v>
      </c>
      <c r="AG71" s="54">
        <v>1</v>
      </c>
      <c r="AH71" s="54">
        <f t="shared" si="28"/>
        <v>1</v>
      </c>
      <c r="AI71" s="54">
        <v>1</v>
      </c>
      <c r="AJ71" s="54">
        <v>1</v>
      </c>
      <c r="AK71" s="54">
        <f t="shared" si="29"/>
        <v>0</v>
      </c>
      <c r="AL71" s="54">
        <v>1</v>
      </c>
      <c r="AM71" s="54">
        <v>1</v>
      </c>
      <c r="AN71" s="54">
        <v>1</v>
      </c>
      <c r="AO71" s="54">
        <v>1</v>
      </c>
      <c r="AP71" s="54">
        <v>1</v>
      </c>
      <c r="AQ71" s="54">
        <v>1</v>
      </c>
      <c r="AR71" s="54">
        <v>1</v>
      </c>
      <c r="AS71" s="54">
        <v>1</v>
      </c>
      <c r="AT71" s="54">
        <v>1</v>
      </c>
      <c r="AU71" s="54">
        <f t="shared" si="37"/>
        <v>11.424615384615402</v>
      </c>
      <c r="AV71" s="54">
        <f t="shared" si="38"/>
        <v>14.895384615384618</v>
      </c>
      <c r="AW71" s="54">
        <f t="shared" si="23"/>
        <v>19.464615384615389</v>
      </c>
      <c r="AX71" s="54">
        <f t="shared" si="39"/>
        <v>15.141538461538467</v>
      </c>
      <c r="AY71" s="54">
        <v>1</v>
      </c>
      <c r="AZ71" s="54">
        <v>1</v>
      </c>
      <c r="BA71" s="54">
        <v>1</v>
      </c>
      <c r="BG71" s="54">
        <f t="shared" si="24"/>
        <v>4000</v>
      </c>
      <c r="BH71" s="11">
        <f t="shared" si="40"/>
        <v>4.5138888888888894E-5</v>
      </c>
    </row>
    <row r="72" spans="1:60" ht="32" x14ac:dyDescent="0.2">
      <c r="A72" s="54" t="s">
        <v>373</v>
      </c>
      <c r="B72" s="240" t="s">
        <v>374</v>
      </c>
      <c r="C72" s="3" t="s">
        <v>192</v>
      </c>
      <c r="D72" s="54">
        <v>1</v>
      </c>
      <c r="E72" s="54">
        <v>1</v>
      </c>
      <c r="F72" s="54">
        <f t="shared" si="30"/>
        <v>1</v>
      </c>
      <c r="G72" s="54">
        <f t="shared" si="31"/>
        <v>7</v>
      </c>
      <c r="H72" s="54">
        <f t="shared" si="32"/>
        <v>7</v>
      </c>
      <c r="I72" s="54">
        <f t="shared" si="22"/>
        <v>31</v>
      </c>
      <c r="J72" s="54">
        <v>8</v>
      </c>
      <c r="K72" s="54">
        <f t="shared" si="33"/>
        <v>1.1428571428571428</v>
      </c>
      <c r="L72" s="54">
        <f t="shared" si="34"/>
        <v>30</v>
      </c>
      <c r="M72" s="54">
        <f t="shared" si="35"/>
        <v>4.2857142857142856</v>
      </c>
      <c r="N72" s="54">
        <v>0</v>
      </c>
      <c r="O72" s="54">
        <v>1</v>
      </c>
      <c r="P72" s="54">
        <v>1</v>
      </c>
      <c r="Q72" s="54">
        <v>0</v>
      </c>
      <c r="R72" s="54">
        <v>1</v>
      </c>
      <c r="S72" s="54">
        <v>1</v>
      </c>
      <c r="T72" s="54">
        <f t="shared" si="25"/>
        <v>0</v>
      </c>
      <c r="U72" s="54">
        <v>1</v>
      </c>
      <c r="V72" s="54">
        <v>1</v>
      </c>
      <c r="W72" s="54">
        <f t="shared" si="26"/>
        <v>0</v>
      </c>
      <c r="X72" s="54">
        <f t="shared" si="27"/>
        <v>1</v>
      </c>
      <c r="Y72" s="54">
        <v>1</v>
      </c>
      <c r="Z72" s="54">
        <v>1</v>
      </c>
      <c r="AA72" s="54">
        <v>1</v>
      </c>
      <c r="AB72" s="54">
        <v>1</v>
      </c>
      <c r="AC72" s="54">
        <v>1</v>
      </c>
      <c r="AD72" s="54">
        <v>1</v>
      </c>
      <c r="AE72" s="54">
        <v>1</v>
      </c>
      <c r="AF72" s="54">
        <f t="shared" si="36"/>
        <v>1</v>
      </c>
      <c r="AG72" s="54">
        <v>1</v>
      </c>
      <c r="AH72" s="54">
        <f t="shared" si="28"/>
        <v>1</v>
      </c>
      <c r="AI72" s="54">
        <v>1</v>
      </c>
      <c r="AJ72" s="54">
        <v>1</v>
      </c>
      <c r="AK72" s="54">
        <f t="shared" si="29"/>
        <v>1</v>
      </c>
      <c r="AL72" s="54">
        <v>1</v>
      </c>
      <c r="AM72" s="54">
        <v>1</v>
      </c>
      <c r="AN72" s="54">
        <v>1</v>
      </c>
      <c r="AO72" s="54">
        <v>1</v>
      </c>
      <c r="AP72" s="54">
        <v>1</v>
      </c>
      <c r="AQ72" s="54">
        <v>1</v>
      </c>
      <c r="AR72" s="54">
        <v>1</v>
      </c>
      <c r="AS72" s="54">
        <v>1</v>
      </c>
      <c r="AT72" s="54">
        <v>1</v>
      </c>
      <c r="AU72" s="54">
        <f t="shared" si="37"/>
        <v>103.04428571428573</v>
      </c>
      <c r="AV72" s="54">
        <f t="shared" si="38"/>
        <v>0.62571428571428456</v>
      </c>
      <c r="AW72" s="54">
        <f t="shared" si="23"/>
        <v>5.1714285714285708</v>
      </c>
      <c r="AX72" s="54">
        <f t="shared" si="39"/>
        <v>2.2557142857142836</v>
      </c>
      <c r="AY72" s="54">
        <v>1</v>
      </c>
      <c r="AZ72" s="54">
        <v>1</v>
      </c>
      <c r="BA72" s="54">
        <v>1</v>
      </c>
      <c r="BG72" s="54">
        <f t="shared" si="24"/>
        <v>1000</v>
      </c>
      <c r="BH72" s="11">
        <f t="shared" si="40"/>
        <v>2.4305555555555558E-5</v>
      </c>
    </row>
    <row r="73" spans="1:60" ht="32" x14ac:dyDescent="0.2">
      <c r="A73" s="54">
        <v>54</v>
      </c>
      <c r="B73" s="240" t="s">
        <v>376</v>
      </c>
      <c r="C73" s="3" t="s">
        <v>192</v>
      </c>
      <c r="D73" s="54">
        <v>1</v>
      </c>
      <c r="E73" s="54">
        <v>1</v>
      </c>
      <c r="F73" s="54">
        <f t="shared" si="30"/>
        <v>1</v>
      </c>
      <c r="G73" s="54">
        <f t="shared" si="31"/>
        <v>7</v>
      </c>
      <c r="H73" s="54">
        <f t="shared" si="32"/>
        <v>7</v>
      </c>
      <c r="I73" s="54">
        <f t="shared" si="22"/>
        <v>31</v>
      </c>
      <c r="J73" s="54">
        <v>8</v>
      </c>
      <c r="K73" s="54">
        <f t="shared" si="33"/>
        <v>1.1428571428571428</v>
      </c>
      <c r="L73" s="54">
        <f t="shared" si="34"/>
        <v>30</v>
      </c>
      <c r="M73" s="54">
        <f t="shared" si="35"/>
        <v>4.2857142857142856</v>
      </c>
      <c r="N73" s="54">
        <v>0</v>
      </c>
      <c r="O73" s="54">
        <v>1</v>
      </c>
      <c r="P73" s="54">
        <v>1</v>
      </c>
      <c r="Q73" s="54">
        <v>0</v>
      </c>
      <c r="R73" s="54">
        <v>1</v>
      </c>
      <c r="S73" s="54">
        <v>1</v>
      </c>
      <c r="T73" s="54">
        <f t="shared" si="25"/>
        <v>0</v>
      </c>
      <c r="U73" s="54">
        <v>1</v>
      </c>
      <c r="V73" s="54">
        <v>1</v>
      </c>
      <c r="W73" s="54">
        <f t="shared" si="26"/>
        <v>0</v>
      </c>
      <c r="X73" s="54">
        <f t="shared" si="27"/>
        <v>1</v>
      </c>
      <c r="Y73" s="54">
        <v>1</v>
      </c>
      <c r="Z73" s="54">
        <v>1</v>
      </c>
      <c r="AA73" s="54">
        <v>1</v>
      </c>
      <c r="AB73" s="54">
        <v>1</v>
      </c>
      <c r="AC73" s="54">
        <v>1</v>
      </c>
      <c r="AD73" s="54">
        <v>1</v>
      </c>
      <c r="AE73" s="54">
        <v>1</v>
      </c>
      <c r="AF73" s="54">
        <f t="shared" si="36"/>
        <v>1</v>
      </c>
      <c r="AG73" s="54">
        <v>1</v>
      </c>
      <c r="AH73" s="54">
        <f t="shared" si="28"/>
        <v>1</v>
      </c>
      <c r="AI73" s="54">
        <v>1</v>
      </c>
      <c r="AJ73" s="54">
        <v>1</v>
      </c>
      <c r="AK73" s="54">
        <f t="shared" si="29"/>
        <v>1</v>
      </c>
      <c r="AL73" s="54">
        <v>1</v>
      </c>
      <c r="AM73" s="54">
        <v>1</v>
      </c>
      <c r="AN73" s="54">
        <v>1</v>
      </c>
      <c r="AO73" s="54">
        <v>1</v>
      </c>
      <c r="AP73" s="54">
        <v>1</v>
      </c>
      <c r="AQ73" s="54">
        <v>1</v>
      </c>
      <c r="AR73" s="54">
        <v>1</v>
      </c>
      <c r="AS73" s="54">
        <v>1</v>
      </c>
      <c r="AT73" s="54">
        <v>1</v>
      </c>
      <c r="AU73" s="54">
        <f t="shared" si="37"/>
        <v>103.04428571428573</v>
      </c>
      <c r="AV73" s="54">
        <f t="shared" si="38"/>
        <v>0.62571428571428456</v>
      </c>
      <c r="AW73" s="54">
        <f t="shared" si="23"/>
        <v>5.1714285714285708</v>
      </c>
      <c r="AX73" s="54">
        <f t="shared" si="39"/>
        <v>2.2557142857142836</v>
      </c>
      <c r="AY73" s="54">
        <v>1</v>
      </c>
      <c r="AZ73" s="54">
        <v>1</v>
      </c>
      <c r="BA73" s="54">
        <v>1</v>
      </c>
      <c r="BG73" s="54">
        <f t="shared" si="24"/>
        <v>1000</v>
      </c>
      <c r="BH73" s="11">
        <f t="shared" si="40"/>
        <v>2.4305555555555558E-5</v>
      </c>
    </row>
    <row r="74" spans="1:60" ht="48" x14ac:dyDescent="0.2">
      <c r="A74" s="54">
        <v>55</v>
      </c>
      <c r="B74" s="240" t="s">
        <v>377</v>
      </c>
      <c r="C74" s="3" t="s">
        <v>203</v>
      </c>
      <c r="D74" s="54">
        <v>1</v>
      </c>
      <c r="E74" s="54">
        <v>1</v>
      </c>
      <c r="F74" s="54">
        <f t="shared" si="30"/>
        <v>1</v>
      </c>
      <c r="G74" s="54">
        <f t="shared" si="31"/>
        <v>19</v>
      </c>
      <c r="H74" s="54">
        <f t="shared" si="32"/>
        <v>19</v>
      </c>
      <c r="I74" s="54">
        <f t="shared" si="22"/>
        <v>105</v>
      </c>
      <c r="J74" s="54">
        <v>35</v>
      </c>
      <c r="K74" s="54">
        <f t="shared" si="33"/>
        <v>1.8421052631578947</v>
      </c>
      <c r="L74" s="54">
        <f t="shared" si="34"/>
        <v>101</v>
      </c>
      <c r="M74" s="54">
        <f t="shared" si="35"/>
        <v>5.3157894736842106</v>
      </c>
      <c r="N74" s="54">
        <v>0</v>
      </c>
      <c r="O74" s="54">
        <v>1</v>
      </c>
      <c r="P74" s="54">
        <v>1</v>
      </c>
      <c r="Q74" s="54">
        <v>1</v>
      </c>
      <c r="R74" s="54">
        <v>1</v>
      </c>
      <c r="S74" s="54">
        <v>1</v>
      </c>
      <c r="T74" s="54">
        <f t="shared" si="25"/>
        <v>1</v>
      </c>
      <c r="U74" s="54">
        <v>1</v>
      </c>
      <c r="V74" s="54">
        <v>1</v>
      </c>
      <c r="W74" s="54">
        <f t="shared" si="26"/>
        <v>1</v>
      </c>
      <c r="X74" s="54">
        <f t="shared" si="27"/>
        <v>1</v>
      </c>
      <c r="Y74" s="54">
        <v>1</v>
      </c>
      <c r="Z74" s="54">
        <v>1</v>
      </c>
      <c r="AA74" s="54">
        <v>1</v>
      </c>
      <c r="AB74" s="54">
        <v>1</v>
      </c>
      <c r="AC74" s="54">
        <v>1</v>
      </c>
      <c r="AD74" s="54">
        <v>1</v>
      </c>
      <c r="AE74" s="54">
        <v>1</v>
      </c>
      <c r="AF74" s="54">
        <f t="shared" si="36"/>
        <v>4</v>
      </c>
      <c r="AG74" s="54">
        <v>0</v>
      </c>
      <c r="AH74" s="54">
        <f t="shared" si="28"/>
        <v>0</v>
      </c>
      <c r="AI74" s="54">
        <v>1</v>
      </c>
      <c r="AJ74" s="54">
        <v>1</v>
      </c>
      <c r="AK74" s="54">
        <f t="shared" si="29"/>
        <v>1</v>
      </c>
      <c r="AL74" s="54">
        <v>1</v>
      </c>
      <c r="AM74" s="54">
        <v>1</v>
      </c>
      <c r="AN74" s="54">
        <v>1</v>
      </c>
      <c r="AO74" s="54">
        <v>1</v>
      </c>
      <c r="AP74" s="54">
        <v>1</v>
      </c>
      <c r="AQ74" s="54">
        <v>1</v>
      </c>
      <c r="AR74" s="54">
        <v>1</v>
      </c>
      <c r="AS74" s="54">
        <v>1</v>
      </c>
      <c r="AT74" s="54">
        <v>1</v>
      </c>
      <c r="AU74" s="54">
        <f t="shared" si="37"/>
        <v>31.707894736842121</v>
      </c>
      <c r="AV74" s="54">
        <f t="shared" si="38"/>
        <v>13.556842105263158</v>
      </c>
      <c r="AW74" s="54">
        <f t="shared" si="23"/>
        <v>13.898947368421048</v>
      </c>
      <c r="AX74" s="54">
        <f t="shared" si="39"/>
        <v>13.107368421052634</v>
      </c>
      <c r="AY74" s="54">
        <v>1</v>
      </c>
      <c r="AZ74" s="54">
        <v>1</v>
      </c>
      <c r="BA74" s="54">
        <v>1</v>
      </c>
      <c r="BG74" s="54">
        <f t="shared" si="24"/>
        <v>4000</v>
      </c>
      <c r="BH74" s="11">
        <f t="shared" si="40"/>
        <v>6.597222222222223E-5</v>
      </c>
    </row>
    <row r="75" spans="1:60" ht="48" x14ac:dyDescent="0.2">
      <c r="A75" s="54">
        <v>56</v>
      </c>
      <c r="B75" s="240" t="s">
        <v>378</v>
      </c>
      <c r="C75" s="3" t="s">
        <v>192</v>
      </c>
      <c r="D75" s="54">
        <v>1</v>
      </c>
      <c r="E75" s="54">
        <v>1</v>
      </c>
      <c r="F75" s="54">
        <f t="shared" si="30"/>
        <v>1</v>
      </c>
      <c r="G75" s="54">
        <f t="shared" si="31"/>
        <v>13</v>
      </c>
      <c r="H75" s="54">
        <f t="shared" si="32"/>
        <v>13</v>
      </c>
      <c r="I75" s="54">
        <f t="shared" si="22"/>
        <v>81</v>
      </c>
      <c r="J75" s="54">
        <v>25</v>
      </c>
      <c r="K75" s="54">
        <f t="shared" si="33"/>
        <v>1.9230769230769231</v>
      </c>
      <c r="L75" s="54">
        <f t="shared" si="34"/>
        <v>75</v>
      </c>
      <c r="M75" s="54">
        <f t="shared" si="35"/>
        <v>5.7692307692307692</v>
      </c>
      <c r="N75" s="54">
        <v>0</v>
      </c>
      <c r="O75" s="54">
        <v>1</v>
      </c>
      <c r="P75" s="54">
        <v>1</v>
      </c>
      <c r="Q75" s="54">
        <v>1</v>
      </c>
      <c r="R75" s="54">
        <v>1</v>
      </c>
      <c r="S75" s="54">
        <v>1</v>
      </c>
      <c r="T75" s="54">
        <f t="shared" si="25"/>
        <v>1</v>
      </c>
      <c r="U75" s="54">
        <v>1</v>
      </c>
      <c r="V75" s="54">
        <v>1</v>
      </c>
      <c r="W75" s="54">
        <f t="shared" si="26"/>
        <v>1</v>
      </c>
      <c r="X75" s="54">
        <f t="shared" si="27"/>
        <v>1</v>
      </c>
      <c r="Y75" s="54">
        <v>1</v>
      </c>
      <c r="Z75" s="54">
        <v>1</v>
      </c>
      <c r="AA75" s="54">
        <v>1</v>
      </c>
      <c r="AB75" s="54">
        <v>1</v>
      </c>
      <c r="AC75" s="54">
        <v>1</v>
      </c>
      <c r="AD75" s="54">
        <v>1</v>
      </c>
      <c r="AE75" s="54">
        <v>1</v>
      </c>
      <c r="AF75" s="54">
        <f t="shared" si="36"/>
        <v>6</v>
      </c>
      <c r="AG75" s="54">
        <v>1</v>
      </c>
      <c r="AH75" s="54">
        <f t="shared" si="28"/>
        <v>0</v>
      </c>
      <c r="AI75" s="54">
        <v>0</v>
      </c>
      <c r="AJ75" s="54">
        <v>1</v>
      </c>
      <c r="AK75" s="54">
        <f t="shared" si="29"/>
        <v>0</v>
      </c>
      <c r="AL75" s="54">
        <v>1</v>
      </c>
      <c r="AM75" s="54">
        <v>1</v>
      </c>
      <c r="AN75" s="54">
        <v>1</v>
      </c>
      <c r="AO75" s="54">
        <v>1</v>
      </c>
      <c r="AP75" s="54">
        <v>1</v>
      </c>
      <c r="AQ75" s="54">
        <v>1</v>
      </c>
      <c r="AR75" s="54">
        <v>1</v>
      </c>
      <c r="AS75" s="54">
        <v>1</v>
      </c>
      <c r="AT75" s="54">
        <v>1</v>
      </c>
      <c r="AU75" s="54">
        <f t="shared" si="37"/>
        <v>30.947692307692328</v>
      </c>
      <c r="AV75" s="54">
        <f t="shared" si="38"/>
        <v>12.172307692307694</v>
      </c>
      <c r="AW75" s="54">
        <f t="shared" si="23"/>
        <v>15.846153846153843</v>
      </c>
      <c r="AX75" s="54">
        <f t="shared" si="39"/>
        <v>12.24307692307692</v>
      </c>
      <c r="AY75" s="54">
        <v>1</v>
      </c>
      <c r="AZ75" s="54">
        <v>1</v>
      </c>
      <c r="BA75" s="54">
        <v>1</v>
      </c>
      <c r="BG75" s="54">
        <f t="shared" si="24"/>
        <v>6000</v>
      </c>
      <c r="BH75" s="11">
        <f t="shared" si="40"/>
        <v>4.5138888888888894E-5</v>
      </c>
    </row>
    <row r="76" spans="1:60" ht="80" x14ac:dyDescent="0.2">
      <c r="A76" s="54">
        <v>57</v>
      </c>
      <c r="B76" s="240" t="s">
        <v>379</v>
      </c>
      <c r="C76" s="3" t="s">
        <v>192</v>
      </c>
      <c r="D76" s="54">
        <v>1</v>
      </c>
      <c r="E76" s="54">
        <v>1</v>
      </c>
      <c r="F76" s="54">
        <f t="shared" si="30"/>
        <v>1</v>
      </c>
      <c r="G76" s="54">
        <f t="shared" si="31"/>
        <v>23</v>
      </c>
      <c r="H76" s="54">
        <f t="shared" si="32"/>
        <v>23</v>
      </c>
      <c r="I76" s="54">
        <f t="shared" si="22"/>
        <v>131</v>
      </c>
      <c r="J76" s="54">
        <v>41</v>
      </c>
      <c r="K76" s="54">
        <f t="shared" si="33"/>
        <v>1.7826086956521738</v>
      </c>
      <c r="L76" s="54">
        <f t="shared" si="34"/>
        <v>122</v>
      </c>
      <c r="M76" s="54">
        <f t="shared" si="35"/>
        <v>5.3043478260869561</v>
      </c>
      <c r="N76" s="54">
        <v>1</v>
      </c>
      <c r="O76" s="54">
        <v>0</v>
      </c>
      <c r="P76" s="54">
        <v>1</v>
      </c>
      <c r="Q76" s="54">
        <v>1</v>
      </c>
      <c r="R76" s="54">
        <v>1</v>
      </c>
      <c r="S76" s="54">
        <v>1</v>
      </c>
      <c r="T76" s="54">
        <f t="shared" si="25"/>
        <v>1</v>
      </c>
      <c r="U76" s="54">
        <v>1</v>
      </c>
      <c r="V76" s="54">
        <v>1</v>
      </c>
      <c r="W76" s="54">
        <f t="shared" si="26"/>
        <v>1</v>
      </c>
      <c r="X76" s="54">
        <f t="shared" si="27"/>
        <v>1</v>
      </c>
      <c r="Y76" s="54">
        <v>1</v>
      </c>
      <c r="Z76" s="54">
        <v>1</v>
      </c>
      <c r="AA76" s="54">
        <v>1</v>
      </c>
      <c r="AB76" s="54">
        <v>1</v>
      </c>
      <c r="AC76" s="54">
        <v>1</v>
      </c>
      <c r="AD76" s="54">
        <v>1</v>
      </c>
      <c r="AE76" s="54">
        <v>1</v>
      </c>
      <c r="AF76" s="54">
        <f t="shared" si="36"/>
        <v>9</v>
      </c>
      <c r="AG76" s="54">
        <v>1</v>
      </c>
      <c r="AH76" s="54">
        <f t="shared" si="28"/>
        <v>1</v>
      </c>
      <c r="AI76" s="54">
        <v>1</v>
      </c>
      <c r="AJ76" s="54">
        <v>1</v>
      </c>
      <c r="AK76" s="54">
        <f t="shared" si="29"/>
        <v>1</v>
      </c>
      <c r="AL76" s="54">
        <v>1</v>
      </c>
      <c r="AM76" s="54">
        <v>1</v>
      </c>
      <c r="AN76" s="54">
        <v>1</v>
      </c>
      <c r="AO76" s="54">
        <v>1</v>
      </c>
      <c r="AP76" s="54">
        <v>1</v>
      </c>
      <c r="AQ76" s="54">
        <v>1</v>
      </c>
      <c r="AR76" s="54">
        <v>1</v>
      </c>
      <c r="AS76" s="54">
        <v>1</v>
      </c>
      <c r="AT76" s="54">
        <v>1</v>
      </c>
      <c r="AU76" s="54">
        <f t="shared" si="37"/>
        <v>32.681304347826114</v>
      </c>
      <c r="AV76" s="54">
        <f t="shared" si="38"/>
        <v>14.414782608695656</v>
      </c>
      <c r="AW76" s="54">
        <f t="shared" si="23"/>
        <v>14.102608695652169</v>
      </c>
      <c r="AX76" s="54">
        <f t="shared" si="39"/>
        <v>15.053478260869561</v>
      </c>
      <c r="AY76" s="54">
        <v>1</v>
      </c>
      <c r="AZ76" s="54">
        <v>1</v>
      </c>
      <c r="BA76" s="54">
        <v>1</v>
      </c>
      <c r="BG76" s="54">
        <f t="shared" si="24"/>
        <v>9000</v>
      </c>
      <c r="BH76" s="11">
        <f t="shared" si="40"/>
        <v>7.9861111111111116E-5</v>
      </c>
    </row>
    <row r="77" spans="1:60" ht="128" x14ac:dyDescent="0.2">
      <c r="A77" s="54">
        <v>58</v>
      </c>
      <c r="B77" s="240" t="s">
        <v>434</v>
      </c>
      <c r="C77" s="3" t="s">
        <v>192</v>
      </c>
      <c r="D77" s="54">
        <v>1</v>
      </c>
      <c r="E77" s="54">
        <v>1</v>
      </c>
      <c r="F77" s="54">
        <f t="shared" si="30"/>
        <v>3</v>
      </c>
      <c r="G77" s="54">
        <f t="shared" si="31"/>
        <v>47</v>
      </c>
      <c r="H77" s="54">
        <f t="shared" si="32"/>
        <v>15.666666666666666</v>
      </c>
      <c r="I77" s="54">
        <f t="shared" si="22"/>
        <v>248</v>
      </c>
      <c r="J77" s="54">
        <v>80</v>
      </c>
      <c r="K77" s="54">
        <f t="shared" si="33"/>
        <v>1.7021276595744681</v>
      </c>
      <c r="L77" s="54">
        <f t="shared" si="34"/>
        <v>232</v>
      </c>
      <c r="M77" s="54">
        <f t="shared" si="35"/>
        <v>4.9361702127659575</v>
      </c>
      <c r="N77" s="54">
        <v>1</v>
      </c>
      <c r="O77" s="54">
        <v>0</v>
      </c>
      <c r="P77" s="54">
        <v>1</v>
      </c>
      <c r="Q77" s="54">
        <v>1</v>
      </c>
      <c r="R77" s="54">
        <v>1</v>
      </c>
      <c r="S77" s="54">
        <v>1</v>
      </c>
      <c r="T77" s="54">
        <f t="shared" si="25"/>
        <v>1</v>
      </c>
      <c r="U77" s="54">
        <v>1</v>
      </c>
      <c r="V77" s="54">
        <v>1</v>
      </c>
      <c r="W77" s="54">
        <f t="shared" si="26"/>
        <v>1</v>
      </c>
      <c r="X77" s="54">
        <f t="shared" si="27"/>
        <v>1</v>
      </c>
      <c r="Y77" s="54">
        <v>1</v>
      </c>
      <c r="Z77" s="54">
        <v>1</v>
      </c>
      <c r="AA77" s="54">
        <v>0</v>
      </c>
      <c r="AB77" s="54">
        <v>1</v>
      </c>
      <c r="AC77" s="54">
        <v>1</v>
      </c>
      <c r="AD77" s="54">
        <v>1</v>
      </c>
      <c r="AE77" s="54">
        <v>1</v>
      </c>
      <c r="AF77" s="54">
        <f t="shared" si="36"/>
        <v>16</v>
      </c>
      <c r="AG77" s="54">
        <v>1</v>
      </c>
      <c r="AH77" s="54">
        <f t="shared" si="28"/>
        <v>1</v>
      </c>
      <c r="AI77" s="54">
        <v>1</v>
      </c>
      <c r="AJ77" s="54">
        <v>1</v>
      </c>
      <c r="AK77" s="54">
        <f t="shared" si="29"/>
        <v>0</v>
      </c>
      <c r="AL77" s="54">
        <v>1</v>
      </c>
      <c r="AM77" s="54">
        <v>1</v>
      </c>
      <c r="AN77" s="54">
        <v>1</v>
      </c>
      <c r="AO77" s="54">
        <v>0</v>
      </c>
      <c r="AP77" s="54">
        <v>1</v>
      </c>
      <c r="AQ77" s="54">
        <v>1</v>
      </c>
      <c r="AR77" s="54">
        <v>1</v>
      </c>
      <c r="AS77" s="54">
        <v>0</v>
      </c>
      <c r="AT77" s="54">
        <v>1</v>
      </c>
      <c r="AU77" s="54">
        <f t="shared" si="37"/>
        <v>46.933333333333344</v>
      </c>
      <c r="AV77" s="54">
        <f t="shared" si="38"/>
        <v>10.605106382978725</v>
      </c>
      <c r="AW77" s="54">
        <f t="shared" si="23"/>
        <v>11.335319148936168</v>
      </c>
      <c r="AX77" s="54">
        <f t="shared" si="39"/>
        <v>9.6526950354609902</v>
      </c>
      <c r="AY77" s="54">
        <v>0</v>
      </c>
      <c r="AZ77" s="54">
        <v>1</v>
      </c>
      <c r="BA77" s="54">
        <v>1</v>
      </c>
      <c r="BG77" s="54">
        <f t="shared" si="24"/>
        <v>16000</v>
      </c>
      <c r="BH77" s="11">
        <f t="shared" si="40"/>
        <v>1.6319444444444443E-4</v>
      </c>
    </row>
    <row r="78" spans="1:60" ht="64" x14ac:dyDescent="0.2">
      <c r="A78" s="54">
        <v>59</v>
      </c>
      <c r="B78" s="240" t="s">
        <v>435</v>
      </c>
      <c r="C78" s="3" t="s">
        <v>192</v>
      </c>
      <c r="D78" s="54">
        <v>1</v>
      </c>
      <c r="E78" s="54">
        <v>1</v>
      </c>
      <c r="F78" s="54">
        <f t="shared" si="30"/>
        <v>1</v>
      </c>
      <c r="G78" s="54">
        <f t="shared" si="31"/>
        <v>27</v>
      </c>
      <c r="H78" s="54">
        <f t="shared" si="32"/>
        <v>27</v>
      </c>
      <c r="I78" s="54">
        <f t="shared" si="22"/>
        <v>131</v>
      </c>
      <c r="J78" s="54">
        <v>42</v>
      </c>
      <c r="K78" s="54">
        <f t="shared" si="33"/>
        <v>1.5555555555555556</v>
      </c>
      <c r="L78" s="54">
        <f t="shared" si="34"/>
        <v>124</v>
      </c>
      <c r="M78" s="54">
        <f t="shared" si="35"/>
        <v>4.5925925925925926</v>
      </c>
      <c r="N78" s="54">
        <v>0</v>
      </c>
      <c r="O78" s="54">
        <v>1</v>
      </c>
      <c r="P78" s="54">
        <v>1</v>
      </c>
      <c r="Q78" s="54">
        <v>1</v>
      </c>
      <c r="R78" s="54">
        <v>1</v>
      </c>
      <c r="S78" s="54">
        <v>1</v>
      </c>
      <c r="T78" s="54">
        <f t="shared" si="25"/>
        <v>1</v>
      </c>
      <c r="U78" s="54">
        <v>1</v>
      </c>
      <c r="V78" s="54">
        <v>1</v>
      </c>
      <c r="W78" s="54">
        <f t="shared" si="26"/>
        <v>1</v>
      </c>
      <c r="X78" s="54">
        <f t="shared" si="27"/>
        <v>1</v>
      </c>
      <c r="Y78" s="54">
        <v>0</v>
      </c>
      <c r="Z78" s="54">
        <v>1</v>
      </c>
      <c r="AA78" s="54">
        <v>1</v>
      </c>
      <c r="AB78" s="54">
        <v>1</v>
      </c>
      <c r="AC78" s="54">
        <v>1</v>
      </c>
      <c r="AD78" s="54">
        <v>1</v>
      </c>
      <c r="AE78" s="54">
        <v>1</v>
      </c>
      <c r="AF78" s="54">
        <f t="shared" si="36"/>
        <v>7</v>
      </c>
      <c r="AG78" s="54">
        <v>1</v>
      </c>
      <c r="AH78" s="54">
        <f t="shared" si="28"/>
        <v>1</v>
      </c>
      <c r="AI78" s="54">
        <v>1</v>
      </c>
      <c r="AJ78" s="54">
        <v>1</v>
      </c>
      <c r="AK78" s="54">
        <f t="shared" si="29"/>
        <v>0</v>
      </c>
      <c r="AL78" s="54">
        <v>1</v>
      </c>
      <c r="AM78" s="54">
        <v>0</v>
      </c>
      <c r="AN78" s="54">
        <v>1</v>
      </c>
      <c r="AO78" s="54">
        <v>1</v>
      </c>
      <c r="AP78" s="54">
        <v>1</v>
      </c>
      <c r="AQ78" s="54">
        <v>1</v>
      </c>
      <c r="AR78" s="54">
        <v>1</v>
      </c>
      <c r="AS78" s="54">
        <v>1</v>
      </c>
      <c r="AT78" s="54">
        <v>1</v>
      </c>
      <c r="AU78" s="54">
        <f t="shared" si="37"/>
        <v>47.830000000000013</v>
      </c>
      <c r="AV78" s="54">
        <f t="shared" si="38"/>
        <v>13.295555555555559</v>
      </c>
      <c r="AW78" s="54">
        <f t="shared" si="23"/>
        <v>10.108148148148146</v>
      </c>
      <c r="AX78" s="54">
        <f t="shared" si="39"/>
        <v>13.701111111111111</v>
      </c>
      <c r="AY78" s="54">
        <v>1</v>
      </c>
      <c r="AZ78" s="54">
        <v>1</v>
      </c>
      <c r="BA78" s="54">
        <v>1</v>
      </c>
      <c r="BG78" s="54">
        <f t="shared" si="24"/>
        <v>7000</v>
      </c>
      <c r="BH78" s="11">
        <f t="shared" si="40"/>
        <v>9.3750000000000016E-5</v>
      </c>
    </row>
    <row r="79" spans="1:60" ht="32" x14ac:dyDescent="0.2">
      <c r="A79" s="54">
        <v>60</v>
      </c>
      <c r="B79" s="240" t="s">
        <v>382</v>
      </c>
      <c r="C79" s="3" t="s">
        <v>192</v>
      </c>
      <c r="D79" s="54">
        <v>1</v>
      </c>
      <c r="E79" s="54">
        <v>1</v>
      </c>
      <c r="F79" s="54">
        <f t="shared" si="30"/>
        <v>1</v>
      </c>
      <c r="G79" s="54">
        <f t="shared" si="31"/>
        <v>10</v>
      </c>
      <c r="H79" s="54">
        <f t="shared" si="32"/>
        <v>10</v>
      </c>
      <c r="I79" s="54">
        <f t="shared" si="22"/>
        <v>64</v>
      </c>
      <c r="J79" s="54">
        <v>20</v>
      </c>
      <c r="K79" s="54">
        <f t="shared" si="33"/>
        <v>2</v>
      </c>
      <c r="L79" s="54">
        <f t="shared" si="34"/>
        <v>62</v>
      </c>
      <c r="M79" s="54">
        <f t="shared" si="35"/>
        <v>6.2</v>
      </c>
      <c r="N79" s="54">
        <v>0</v>
      </c>
      <c r="O79" s="54">
        <v>1</v>
      </c>
      <c r="P79" s="54">
        <v>1</v>
      </c>
      <c r="Q79" s="54">
        <v>1</v>
      </c>
      <c r="R79" s="54">
        <v>1</v>
      </c>
      <c r="S79" s="54">
        <v>1</v>
      </c>
      <c r="T79" s="54">
        <f t="shared" si="25"/>
        <v>1</v>
      </c>
      <c r="U79" s="54">
        <v>1</v>
      </c>
      <c r="V79" s="54">
        <v>1</v>
      </c>
      <c r="W79" s="54">
        <f t="shared" si="26"/>
        <v>1</v>
      </c>
      <c r="X79" s="54">
        <f t="shared" si="27"/>
        <v>1</v>
      </c>
      <c r="Y79" s="54">
        <v>0</v>
      </c>
      <c r="Z79" s="54">
        <v>1</v>
      </c>
      <c r="AA79" s="54">
        <v>1</v>
      </c>
      <c r="AB79" s="54">
        <v>1</v>
      </c>
      <c r="AC79" s="54">
        <v>1</v>
      </c>
      <c r="AD79" s="54">
        <v>1</v>
      </c>
      <c r="AE79" s="54">
        <v>1</v>
      </c>
      <c r="AF79" s="54">
        <f t="shared" si="36"/>
        <v>2</v>
      </c>
      <c r="AG79" s="54">
        <v>1</v>
      </c>
      <c r="AH79" s="54">
        <f t="shared" si="28"/>
        <v>0</v>
      </c>
      <c r="AI79" s="54">
        <v>1</v>
      </c>
      <c r="AJ79" s="54">
        <v>1</v>
      </c>
      <c r="AK79" s="54">
        <f t="shared" si="29"/>
        <v>1</v>
      </c>
      <c r="AL79" s="54">
        <v>1</v>
      </c>
      <c r="AM79" s="54">
        <v>1</v>
      </c>
      <c r="AN79" s="54">
        <v>1</v>
      </c>
      <c r="AO79" s="54">
        <v>1</v>
      </c>
      <c r="AP79" s="54">
        <v>1</v>
      </c>
      <c r="AQ79" s="54">
        <v>1</v>
      </c>
      <c r="AR79" s="54">
        <v>1</v>
      </c>
      <c r="AS79" s="54">
        <v>1</v>
      </c>
      <c r="AT79" s="54">
        <v>1</v>
      </c>
      <c r="AU79" s="54">
        <f t="shared" si="37"/>
        <v>27.485000000000021</v>
      </c>
      <c r="AV79" s="54">
        <f t="shared" si="38"/>
        <v>11.91</v>
      </c>
      <c r="AW79" s="54">
        <f t="shared" si="23"/>
        <v>17.696000000000002</v>
      </c>
      <c r="AX79" s="54">
        <f t="shared" si="39"/>
        <v>12.771999999999998</v>
      </c>
      <c r="AY79" s="54">
        <v>0</v>
      </c>
      <c r="AZ79" s="54">
        <v>1</v>
      </c>
      <c r="BA79" s="54">
        <v>1</v>
      </c>
      <c r="BG79" s="54">
        <f t="shared" si="24"/>
        <v>2000</v>
      </c>
      <c r="BH79" s="11">
        <f t="shared" si="40"/>
        <v>3.4722222222222222E-5</v>
      </c>
    </row>
    <row r="80" spans="1:60" ht="64" x14ac:dyDescent="0.2">
      <c r="A80" s="54">
        <v>61</v>
      </c>
      <c r="B80" s="240" t="s">
        <v>383</v>
      </c>
      <c r="C80" s="3" t="s">
        <v>192</v>
      </c>
      <c r="D80" s="54">
        <v>1</v>
      </c>
      <c r="E80" s="54">
        <v>1</v>
      </c>
      <c r="F80" s="54">
        <f t="shared" si="30"/>
        <v>1</v>
      </c>
      <c r="G80" s="54">
        <f t="shared" si="31"/>
        <v>16</v>
      </c>
      <c r="H80" s="54">
        <f t="shared" si="32"/>
        <v>16</v>
      </c>
      <c r="I80" s="54">
        <f t="shared" si="22"/>
        <v>103</v>
      </c>
      <c r="J80" s="54">
        <v>31</v>
      </c>
      <c r="K80" s="54">
        <f t="shared" si="33"/>
        <v>1.9375</v>
      </c>
      <c r="L80" s="54">
        <f t="shared" si="34"/>
        <v>102</v>
      </c>
      <c r="M80" s="54">
        <f t="shared" si="35"/>
        <v>6.375</v>
      </c>
      <c r="N80" s="54">
        <v>0</v>
      </c>
      <c r="O80" s="54">
        <v>1</v>
      </c>
      <c r="P80" s="54">
        <v>1</v>
      </c>
      <c r="Q80" s="54">
        <v>1</v>
      </c>
      <c r="R80" s="54">
        <v>1</v>
      </c>
      <c r="S80" s="54">
        <v>1</v>
      </c>
      <c r="T80" s="54">
        <f t="shared" si="25"/>
        <v>1</v>
      </c>
      <c r="U80" s="54">
        <v>1</v>
      </c>
      <c r="V80" s="54">
        <v>1</v>
      </c>
      <c r="W80" s="54">
        <f t="shared" si="26"/>
        <v>1</v>
      </c>
      <c r="X80" s="54">
        <f t="shared" si="27"/>
        <v>1</v>
      </c>
      <c r="Y80" s="54">
        <v>1</v>
      </c>
      <c r="Z80" s="54">
        <v>1</v>
      </c>
      <c r="AA80" s="54">
        <v>1</v>
      </c>
      <c r="AB80" s="54">
        <v>1</v>
      </c>
      <c r="AC80" s="54">
        <v>1</v>
      </c>
      <c r="AD80" s="54">
        <v>1</v>
      </c>
      <c r="AE80" s="54">
        <v>1</v>
      </c>
      <c r="AF80" s="54">
        <f t="shared" si="36"/>
        <v>1</v>
      </c>
      <c r="AG80" s="54">
        <v>1</v>
      </c>
      <c r="AH80" s="54">
        <f t="shared" si="28"/>
        <v>1</v>
      </c>
      <c r="AI80" s="54">
        <v>0</v>
      </c>
      <c r="AJ80" s="54">
        <v>1</v>
      </c>
      <c r="AK80" s="54">
        <f t="shared" si="29"/>
        <v>1</v>
      </c>
      <c r="AL80" s="54">
        <v>1</v>
      </c>
      <c r="AM80" s="54">
        <v>1</v>
      </c>
      <c r="AN80" s="54">
        <v>1</v>
      </c>
      <c r="AO80" s="54">
        <v>1</v>
      </c>
      <c r="AP80" s="54">
        <v>1</v>
      </c>
      <c r="AQ80" s="54">
        <v>1</v>
      </c>
      <c r="AR80" s="54">
        <v>1</v>
      </c>
      <c r="AS80" s="54">
        <v>1</v>
      </c>
      <c r="AT80" s="54">
        <v>1</v>
      </c>
      <c r="AU80" s="54">
        <f t="shared" si="37"/>
        <v>26.682500000000015</v>
      </c>
      <c r="AV80" s="54">
        <f t="shared" si="38"/>
        <v>13.512499999999999</v>
      </c>
      <c r="AW80" s="54">
        <f t="shared" si="23"/>
        <v>19.834999999999997</v>
      </c>
      <c r="AX80" s="54">
        <f t="shared" si="39"/>
        <v>16.596250000000005</v>
      </c>
      <c r="AY80" s="54">
        <v>1</v>
      </c>
      <c r="AZ80" s="54">
        <v>1</v>
      </c>
      <c r="BA80" s="54">
        <v>1</v>
      </c>
      <c r="BG80" s="54">
        <f t="shared" si="24"/>
        <v>1000</v>
      </c>
      <c r="BH80" s="11">
        <f t="shared" si="40"/>
        <v>5.5555555555555558E-5</v>
      </c>
    </row>
    <row r="81" spans="1:60" ht="48" x14ac:dyDescent="0.2">
      <c r="A81" s="54">
        <v>62</v>
      </c>
      <c r="B81" s="240" t="s">
        <v>436</v>
      </c>
      <c r="C81" s="3" t="s">
        <v>192</v>
      </c>
      <c r="D81" s="54">
        <v>1</v>
      </c>
      <c r="E81" s="54">
        <v>1</v>
      </c>
      <c r="F81" s="54">
        <f t="shared" si="30"/>
        <v>1</v>
      </c>
      <c r="G81" s="54">
        <f t="shared" si="31"/>
        <v>14</v>
      </c>
      <c r="H81" s="54">
        <f t="shared" si="32"/>
        <v>14</v>
      </c>
      <c r="I81" s="54">
        <f t="shared" si="22"/>
        <v>88</v>
      </c>
      <c r="J81" s="54">
        <v>28</v>
      </c>
      <c r="K81" s="54">
        <f t="shared" si="33"/>
        <v>2</v>
      </c>
      <c r="L81" s="54">
        <f t="shared" si="34"/>
        <v>86</v>
      </c>
      <c r="M81" s="54">
        <f t="shared" si="35"/>
        <v>6.1428571428571432</v>
      </c>
      <c r="N81" s="54">
        <v>0</v>
      </c>
      <c r="O81" s="54">
        <v>1</v>
      </c>
      <c r="P81" s="54">
        <v>1</v>
      </c>
      <c r="Q81" s="54">
        <v>1</v>
      </c>
      <c r="R81" s="54">
        <v>1</v>
      </c>
      <c r="S81" s="54">
        <v>1</v>
      </c>
      <c r="T81" s="54">
        <f t="shared" si="25"/>
        <v>1</v>
      </c>
      <c r="U81" s="54">
        <v>1</v>
      </c>
      <c r="V81" s="54">
        <v>1</v>
      </c>
      <c r="W81" s="54">
        <f t="shared" si="26"/>
        <v>1</v>
      </c>
      <c r="X81" s="54">
        <f t="shared" si="27"/>
        <v>1</v>
      </c>
      <c r="Y81" s="54">
        <v>1</v>
      </c>
      <c r="Z81" s="54">
        <v>1</v>
      </c>
      <c r="AA81" s="54">
        <v>1</v>
      </c>
      <c r="AB81" s="54">
        <v>1</v>
      </c>
      <c r="AC81" s="54">
        <v>1</v>
      </c>
      <c r="AD81" s="54">
        <v>1</v>
      </c>
      <c r="AE81" s="54">
        <v>1</v>
      </c>
      <c r="AF81" s="54">
        <f t="shared" si="36"/>
        <v>2</v>
      </c>
      <c r="AG81" s="54">
        <v>1</v>
      </c>
      <c r="AH81" s="54">
        <f t="shared" si="28"/>
        <v>0</v>
      </c>
      <c r="AI81" s="54">
        <v>1</v>
      </c>
      <c r="AJ81" s="54">
        <v>1</v>
      </c>
      <c r="AK81" s="54">
        <f t="shared" si="29"/>
        <v>1</v>
      </c>
      <c r="AL81" s="54">
        <v>1</v>
      </c>
      <c r="AM81" s="54">
        <v>1</v>
      </c>
      <c r="AN81" s="54">
        <v>1</v>
      </c>
      <c r="AO81" s="54">
        <v>1</v>
      </c>
      <c r="AP81" s="54">
        <v>1</v>
      </c>
      <c r="AQ81" s="54">
        <v>1</v>
      </c>
      <c r="AR81" s="54">
        <v>1</v>
      </c>
      <c r="AS81" s="54">
        <v>1</v>
      </c>
      <c r="AT81" s="54">
        <v>1</v>
      </c>
      <c r="AU81" s="54">
        <f t="shared" si="37"/>
        <v>23.425000000000018</v>
      </c>
      <c r="AV81" s="54">
        <f t="shared" si="38"/>
        <v>13.470000000000002</v>
      </c>
      <c r="AW81" s="54">
        <f t="shared" si="23"/>
        <v>18.20571428571429</v>
      </c>
      <c r="AX81" s="54">
        <f t="shared" si="39"/>
        <v>14.502857142857145</v>
      </c>
      <c r="AY81" s="54">
        <v>1</v>
      </c>
      <c r="AZ81" s="54">
        <v>1</v>
      </c>
      <c r="BA81" s="54">
        <v>1</v>
      </c>
      <c r="BG81" s="54">
        <f t="shared" si="24"/>
        <v>2000</v>
      </c>
      <c r="BH81" s="11">
        <f t="shared" si="40"/>
        <v>4.8611111111111115E-5</v>
      </c>
    </row>
    <row r="82" spans="1:60" ht="32" x14ac:dyDescent="0.2">
      <c r="A82" s="54">
        <v>63</v>
      </c>
      <c r="B82" s="240" t="s">
        <v>385</v>
      </c>
      <c r="C82" s="3" t="s">
        <v>192</v>
      </c>
      <c r="D82" s="54">
        <v>1</v>
      </c>
      <c r="E82" s="54">
        <v>1</v>
      </c>
      <c r="F82" s="54">
        <f t="shared" si="30"/>
        <v>1</v>
      </c>
      <c r="G82" s="54">
        <f t="shared" si="31"/>
        <v>11</v>
      </c>
      <c r="H82" s="54">
        <f t="shared" si="32"/>
        <v>11</v>
      </c>
      <c r="I82" s="54">
        <f t="shared" si="22"/>
        <v>58</v>
      </c>
      <c r="J82" s="54">
        <v>18</v>
      </c>
      <c r="K82" s="54">
        <f t="shared" si="33"/>
        <v>1.6363636363636365</v>
      </c>
      <c r="L82" s="54">
        <f t="shared" si="34"/>
        <v>57</v>
      </c>
      <c r="M82" s="54">
        <f t="shared" si="35"/>
        <v>5.1818181818181817</v>
      </c>
      <c r="N82" s="54">
        <v>1</v>
      </c>
      <c r="O82" s="54">
        <v>1</v>
      </c>
      <c r="P82" s="54">
        <v>1</v>
      </c>
      <c r="Q82" s="54">
        <v>1</v>
      </c>
      <c r="R82" s="54">
        <v>1</v>
      </c>
      <c r="S82" s="54">
        <v>1</v>
      </c>
      <c r="T82" s="54">
        <f t="shared" si="25"/>
        <v>1</v>
      </c>
      <c r="U82" s="54">
        <v>1</v>
      </c>
      <c r="V82" s="54">
        <v>1</v>
      </c>
      <c r="W82" s="54">
        <f t="shared" si="26"/>
        <v>1</v>
      </c>
      <c r="X82" s="54">
        <f t="shared" si="27"/>
        <v>1</v>
      </c>
      <c r="Y82" s="54">
        <v>1</v>
      </c>
      <c r="Z82" s="54">
        <v>1</v>
      </c>
      <c r="AA82" s="54">
        <v>1</v>
      </c>
      <c r="AB82" s="54">
        <v>1</v>
      </c>
      <c r="AC82" s="54">
        <v>1</v>
      </c>
      <c r="AD82" s="54">
        <v>1</v>
      </c>
      <c r="AE82" s="54">
        <v>1</v>
      </c>
      <c r="AF82" s="54">
        <f t="shared" si="36"/>
        <v>1</v>
      </c>
      <c r="AG82" s="54">
        <v>1</v>
      </c>
      <c r="AH82" s="54">
        <f t="shared" si="28"/>
        <v>1</v>
      </c>
      <c r="AI82" s="54">
        <v>1</v>
      </c>
      <c r="AJ82" s="54">
        <v>1</v>
      </c>
      <c r="AK82" s="54">
        <f t="shared" si="29"/>
        <v>1</v>
      </c>
      <c r="AL82" s="54">
        <v>1</v>
      </c>
      <c r="AM82" s="54">
        <v>1</v>
      </c>
      <c r="AN82" s="54">
        <v>1</v>
      </c>
      <c r="AO82" s="54">
        <v>1</v>
      </c>
      <c r="AP82" s="54">
        <v>1</v>
      </c>
      <c r="AQ82" s="54">
        <v>1</v>
      </c>
      <c r="AR82" s="54">
        <v>1</v>
      </c>
      <c r="AS82" s="54">
        <v>1</v>
      </c>
      <c r="AT82" s="54">
        <v>1</v>
      </c>
      <c r="AU82" s="54">
        <f t="shared" si="37"/>
        <v>57.233636363636371</v>
      </c>
      <c r="AV82" s="54">
        <f t="shared" si="38"/>
        <v>8.0090909090909115</v>
      </c>
      <c r="AW82" s="54">
        <f t="shared" si="23"/>
        <v>11.978181818181813</v>
      </c>
      <c r="AX82" s="54">
        <f t="shared" si="39"/>
        <v>8.4763636363636365</v>
      </c>
      <c r="AY82" s="54">
        <v>1</v>
      </c>
      <c r="AZ82" s="54">
        <v>1</v>
      </c>
      <c r="BA82" s="54">
        <v>1</v>
      </c>
      <c r="BG82" s="54">
        <f t="shared" si="24"/>
        <v>1000</v>
      </c>
      <c r="BH82" s="11">
        <f t="shared" si="40"/>
        <v>3.8194444444444444E-5</v>
      </c>
    </row>
  </sheetData>
  <conditionalFormatting sqref="F48:F82">
    <cfRule type="cellIs" dxfId="2118" priority="125" operator="greaterThanOrEqual">
      <formula>2</formula>
    </cfRule>
    <cfRule type="cellIs" dxfId="2117" priority="126" operator="equal">
      <formula>1</formula>
    </cfRule>
    <cfRule type="cellIs" dxfId="2116" priority="134" operator="equal">
      <formula>0</formula>
    </cfRule>
  </conditionalFormatting>
  <conditionalFormatting sqref="G48:G82">
    <cfRule type="cellIs" dxfId="2115" priority="122" operator="greaterThan">
      <formula>20</formula>
    </cfRule>
    <cfRule type="cellIs" dxfId="2114" priority="123" operator="between">
      <formula>16</formula>
      <formula>20</formula>
    </cfRule>
    <cfRule type="cellIs" dxfId="2113" priority="124" operator="between">
      <formula>5</formula>
      <formula>15</formula>
    </cfRule>
    <cfRule type="cellIs" dxfId="2112" priority="133" operator="lessThan">
      <formula>5</formula>
    </cfRule>
  </conditionalFormatting>
  <conditionalFormatting sqref="AU48:AU82">
    <cfRule type="colorScale" priority="132">
      <colorScale>
        <cfvo type="num" val="0"/>
        <cfvo type="num" val="65"/>
        <cfvo type="num" val="100"/>
        <color rgb="FFFFCCCC"/>
        <color rgb="FFFFEB84"/>
        <color theme="9" tint="0.39997558519241921"/>
      </colorScale>
    </cfRule>
  </conditionalFormatting>
  <conditionalFormatting sqref="AV48:AX82">
    <cfRule type="colorScale" priority="131">
      <colorScale>
        <cfvo type="num" val="0"/>
        <cfvo type="num" val="8"/>
        <cfvo type="num" val="15"/>
        <color theme="9" tint="0.39997558519241921"/>
        <color rgb="FFFFEB84"/>
        <color rgb="FFFFCCCC"/>
      </colorScale>
    </cfRule>
  </conditionalFormatting>
  <conditionalFormatting sqref="AU2">
    <cfRule type="colorScale" priority="130">
      <colorScale>
        <cfvo type="num" val="0"/>
        <cfvo type="num" val="65"/>
        <cfvo type="num" val="100"/>
        <color rgb="FFFFCCCC"/>
        <color rgb="FFFFEB84"/>
        <color theme="9" tint="0.39997558519241921"/>
      </colorScale>
    </cfRule>
  </conditionalFormatting>
  <conditionalFormatting sqref="AV2">
    <cfRule type="colorScale" priority="129">
      <colorScale>
        <cfvo type="num" val="0"/>
        <cfvo type="num" val="8"/>
        <cfvo type="num" val="13"/>
        <color theme="9" tint="0.39997558519241921"/>
        <color rgb="FFFFEB84"/>
        <color rgb="FFFFCCCC"/>
      </colorScale>
    </cfRule>
  </conditionalFormatting>
  <conditionalFormatting sqref="AW2">
    <cfRule type="colorScale" priority="128">
      <colorScale>
        <cfvo type="num" val="0"/>
        <cfvo type="num" val="8"/>
        <cfvo type="num" val="13"/>
        <color theme="9" tint="0.39997558519241921"/>
        <color rgb="FFFFEB84"/>
        <color rgb="FFFFCCCC"/>
      </colorScale>
    </cfRule>
  </conditionalFormatting>
  <conditionalFormatting sqref="AX2">
    <cfRule type="colorScale" priority="127">
      <colorScale>
        <cfvo type="num" val="0"/>
        <cfvo type="num" val="8"/>
        <cfvo type="num" val="13"/>
        <color theme="9" tint="0.39997558519241921"/>
        <color rgb="FFFFEB84"/>
        <color rgb="FFFFCCCC"/>
      </colorScale>
    </cfRule>
  </conditionalFormatting>
  <conditionalFormatting sqref="L2:M2 O2:AE2 AG2:AT2 AY2:BA2">
    <cfRule type="colorScale" priority="121">
      <colorScale>
        <cfvo type="num" val="0"/>
        <cfvo type="num" val="50"/>
        <cfvo type="num" val="100"/>
        <color rgb="FFFFCCCC"/>
        <color rgb="FFFFEB84"/>
        <color theme="9" tint="0.39997558519241921"/>
      </colorScale>
    </cfRule>
  </conditionalFormatting>
  <conditionalFormatting sqref="BM2">
    <cfRule type="colorScale" priority="120">
      <colorScale>
        <cfvo type="num" val="0"/>
        <cfvo type="num" val="50"/>
        <cfvo type="num" val="100"/>
        <color rgb="FFFFCCCC"/>
        <color rgb="FFFFEB84"/>
        <color theme="9" tint="0.39997558519241921"/>
      </colorScale>
    </cfRule>
  </conditionalFormatting>
  <conditionalFormatting sqref="BG48:BG82">
    <cfRule type="cellIs" dxfId="2111" priority="118" operator="greaterThanOrEqual">
      <formula>208</formula>
    </cfRule>
    <cfRule type="cellIs" dxfId="2110" priority="119" operator="lessThan">
      <formula>208</formula>
    </cfRule>
  </conditionalFormatting>
  <conditionalFormatting sqref="BG2">
    <cfRule type="cellIs" dxfId="2109" priority="116" operator="greaterThanOrEqual">
      <formula>208</formula>
    </cfRule>
    <cfRule type="cellIs" dxfId="2108" priority="117" operator="lessThan">
      <formula>208</formula>
    </cfRule>
  </conditionalFormatting>
  <conditionalFormatting sqref="BB48:BB82 BB2">
    <cfRule type="cellIs" dxfId="2107" priority="113" operator="greaterThanOrEqual">
      <formula>9</formula>
    </cfRule>
    <cfRule type="cellIs" dxfId="2106" priority="114" operator="between">
      <formula>7</formula>
      <formula>9</formula>
    </cfRule>
    <cfRule type="cellIs" dxfId="2105" priority="115" operator="lessThan">
      <formula>7</formula>
    </cfRule>
  </conditionalFormatting>
  <conditionalFormatting sqref="BC2:BF2">
    <cfRule type="cellIs" dxfId="2104" priority="110" operator="greaterThanOrEqual">
      <formula>9</formula>
    </cfRule>
    <cfRule type="cellIs" dxfId="2103" priority="111" operator="between">
      <formula>7</formula>
      <formula>9</formula>
    </cfRule>
    <cfRule type="cellIs" dxfId="2102" priority="112" operator="lessThan">
      <formula>7</formula>
    </cfRule>
  </conditionalFormatting>
  <conditionalFormatting sqref="BC48:BC82">
    <cfRule type="cellIs" dxfId="2101" priority="107" operator="greaterThanOrEqual">
      <formula>9</formula>
    </cfRule>
    <cfRule type="cellIs" dxfId="2100" priority="108" operator="between">
      <formula>7</formula>
      <formula>9</formula>
    </cfRule>
    <cfRule type="cellIs" dxfId="2099" priority="109" operator="lessThan">
      <formula>7</formula>
    </cfRule>
  </conditionalFormatting>
  <conditionalFormatting sqref="BD48:BD82">
    <cfRule type="cellIs" dxfId="2098" priority="104" operator="greaterThanOrEqual">
      <formula>9</formula>
    </cfRule>
    <cfRule type="cellIs" dxfId="2097" priority="105" operator="between">
      <formula>7</formula>
      <formula>9</formula>
    </cfRule>
    <cfRule type="cellIs" dxfId="2096" priority="106" operator="lessThan">
      <formula>7</formula>
    </cfRule>
  </conditionalFormatting>
  <conditionalFormatting sqref="BE48:BF82">
    <cfRule type="cellIs" dxfId="2095" priority="101" operator="greaterThanOrEqual">
      <formula>9</formula>
    </cfRule>
    <cfRule type="cellIs" dxfId="2094" priority="102" operator="between">
      <formula>7</formula>
      <formula>9</formula>
    </cfRule>
    <cfRule type="cellIs" dxfId="2093" priority="103" operator="lessThan">
      <formula>7</formula>
    </cfRule>
  </conditionalFormatting>
  <conditionalFormatting sqref="D82:E82 AG48:AI82 AZ82 T48:U82 W67:AD82 W48:Y66 AA48:AD66 AK48:AT82">
    <cfRule type="cellIs" dxfId="2092" priority="100" operator="equal">
      <formula>0</formula>
    </cfRule>
  </conditionalFormatting>
  <conditionalFormatting sqref="D82:E82 AG48:AI82 AZ82 T48:U82 W67:AD82 W48:Y66 AA48:AD66 AK48:AT82">
    <cfRule type="cellIs" dxfId="2091" priority="99" operator="equal">
      <formula>1</formula>
    </cfRule>
  </conditionalFormatting>
  <conditionalFormatting sqref="AF48:AF82">
    <cfRule type="cellIs" dxfId="2090" priority="98" operator="equal">
      <formula>0</formula>
    </cfRule>
  </conditionalFormatting>
  <conditionalFormatting sqref="N2">
    <cfRule type="colorScale" priority="97">
      <colorScale>
        <cfvo type="num" val="0"/>
        <cfvo type="num" val="0.5"/>
        <cfvo type="num" val="1"/>
        <color rgb="FFFFCCCC"/>
        <color rgb="FFFFEB84"/>
        <color theme="9" tint="0.39997558519241921"/>
      </colorScale>
    </cfRule>
  </conditionalFormatting>
  <conditionalFormatting sqref="F4:F47">
    <cfRule type="cellIs" dxfId="2089" priority="91" operator="greaterThanOrEqual">
      <formula>2</formula>
    </cfRule>
    <cfRule type="cellIs" dxfId="2088" priority="92" operator="equal">
      <formula>1</formula>
    </cfRule>
    <cfRule type="cellIs" dxfId="2087" priority="96" operator="equal">
      <formula>0</formula>
    </cfRule>
  </conditionalFormatting>
  <conditionalFormatting sqref="G4:G47">
    <cfRule type="cellIs" dxfId="2086" priority="88" operator="greaterThan">
      <formula>20</formula>
    </cfRule>
    <cfRule type="cellIs" dxfId="2085" priority="89" operator="between">
      <formula>16</formula>
      <formula>20</formula>
    </cfRule>
    <cfRule type="cellIs" dxfId="2084" priority="90" operator="between">
      <formula>5</formula>
      <formula>15</formula>
    </cfRule>
    <cfRule type="cellIs" dxfId="2083" priority="95" operator="lessThan">
      <formula>5</formula>
    </cfRule>
  </conditionalFormatting>
  <conditionalFormatting sqref="AU4:AU47">
    <cfRule type="colorScale" priority="94">
      <colorScale>
        <cfvo type="num" val="0"/>
        <cfvo type="num" val="65"/>
        <cfvo type="num" val="100"/>
        <color rgb="FFFFCCCC"/>
        <color rgb="FFFFEB84"/>
        <color theme="9" tint="0.39997558519241921"/>
      </colorScale>
    </cfRule>
  </conditionalFormatting>
  <conditionalFormatting sqref="AV4:AX47">
    <cfRule type="colorScale" priority="93">
      <colorScale>
        <cfvo type="num" val="0"/>
        <cfvo type="num" val="8"/>
        <cfvo type="num" val="15"/>
        <color theme="9" tint="0.39997558519241921"/>
        <color rgb="FFFFEB84"/>
        <color rgb="FFFFCCCC"/>
      </colorScale>
    </cfRule>
  </conditionalFormatting>
  <conditionalFormatting sqref="BG4:BG47">
    <cfRule type="cellIs" dxfId="2082" priority="86" operator="greaterThanOrEqual">
      <formula>208</formula>
    </cfRule>
    <cfRule type="cellIs" dxfId="2081" priority="87" operator="lessThan">
      <formula>208</formula>
    </cfRule>
  </conditionalFormatting>
  <conditionalFormatting sqref="BB4:BB47 BC4:BF4">
    <cfRule type="cellIs" dxfId="2080" priority="83" operator="greaterThanOrEqual">
      <formula>9</formula>
    </cfRule>
    <cfRule type="cellIs" dxfId="2079" priority="84" operator="between">
      <formula>7</formula>
      <formula>9</formula>
    </cfRule>
    <cfRule type="cellIs" dxfId="2078" priority="85" operator="lessThan">
      <formula>7</formula>
    </cfRule>
  </conditionalFormatting>
  <conditionalFormatting sqref="BC4">
    <cfRule type="colorScale" priority="82">
      <colorScale>
        <cfvo type="num" val="0"/>
        <cfvo type="percentile" val="8"/>
        <cfvo type="num" val="15"/>
        <color theme="9" tint="0.39997558519241921"/>
        <color rgb="FFFFEB84"/>
        <color rgb="FFFFCCCC"/>
      </colorScale>
    </cfRule>
  </conditionalFormatting>
  <conditionalFormatting sqref="BD4">
    <cfRule type="colorScale" priority="81">
      <colorScale>
        <cfvo type="num" val="0"/>
        <cfvo type="percentile" val="8"/>
        <cfvo type="num" val="15"/>
        <color theme="9" tint="0.39997558519241921"/>
        <color rgb="FFFFEB84"/>
        <color rgb="FFFFCCCC"/>
      </colorScale>
    </cfRule>
  </conditionalFormatting>
  <conditionalFormatting sqref="BE4">
    <cfRule type="colorScale" priority="80">
      <colorScale>
        <cfvo type="num" val="0"/>
        <cfvo type="percentile" val="8"/>
        <cfvo type="num" val="15"/>
        <color theme="9" tint="0.39997558519241921"/>
        <color rgb="FFFFEB84"/>
        <color rgb="FFFFCCCC"/>
      </colorScale>
    </cfRule>
  </conditionalFormatting>
  <conditionalFormatting sqref="BF4">
    <cfRule type="colorScale" priority="79">
      <colorScale>
        <cfvo type="num" val="0"/>
        <cfvo type="percentile" val="8"/>
        <cfvo type="num" val="15"/>
        <color theme="9" tint="0.39997558519241921"/>
        <color rgb="FFFFEB84"/>
        <color rgb="FFFFCCCC"/>
      </colorScale>
    </cfRule>
  </conditionalFormatting>
  <conditionalFormatting sqref="BC5:BF5">
    <cfRule type="cellIs" dxfId="2077" priority="76" operator="greaterThanOrEqual">
      <formula>9</formula>
    </cfRule>
    <cfRule type="cellIs" dxfId="2076" priority="77" operator="between">
      <formula>7</formula>
      <formula>9</formula>
    </cfRule>
    <cfRule type="cellIs" dxfId="2075" priority="78" operator="lessThan">
      <formula>7</formula>
    </cfRule>
  </conditionalFormatting>
  <conditionalFormatting sqref="BC6:BC47">
    <cfRule type="cellIs" dxfId="2074" priority="73" operator="greaterThanOrEqual">
      <formula>9</formula>
    </cfRule>
    <cfRule type="cellIs" dxfId="2073" priority="74" operator="between">
      <formula>7</formula>
      <formula>9</formula>
    </cfRule>
    <cfRule type="cellIs" dxfId="2072" priority="75" operator="lessThan">
      <formula>7</formula>
    </cfRule>
  </conditionalFormatting>
  <conditionalFormatting sqref="BD6:BD47">
    <cfRule type="cellIs" dxfId="2071" priority="70" operator="greaterThanOrEqual">
      <formula>9</formula>
    </cfRule>
    <cfRule type="cellIs" dxfId="2070" priority="71" operator="between">
      <formula>7</formula>
      <formula>9</formula>
    </cfRule>
    <cfRule type="cellIs" dxfId="2069" priority="72" operator="lessThan">
      <formula>7</formula>
    </cfRule>
  </conditionalFormatting>
  <conditionalFormatting sqref="BE6:BF47">
    <cfRule type="cellIs" dxfId="2068" priority="67" operator="greaterThanOrEqual">
      <formula>9</formula>
    </cfRule>
    <cfRule type="cellIs" dxfId="2067" priority="68" operator="between">
      <formula>7</formula>
      <formula>9</formula>
    </cfRule>
    <cfRule type="cellIs" dxfId="2066" priority="69" operator="lessThan">
      <formula>7</formula>
    </cfRule>
  </conditionalFormatting>
  <conditionalFormatting sqref="AF4:AF47">
    <cfRule type="cellIs" dxfId="2065" priority="65" operator="equal">
      <formula>0</formula>
    </cfRule>
    <cfRule type="colorScale" priority="66">
      <colorScale>
        <cfvo type="num" val="1"/>
        <cfvo type="num" val="3"/>
        <cfvo type="num" val="5"/>
        <color theme="9" tint="0.39997558519241921"/>
        <color rgb="FFFFEB84"/>
        <color rgb="FFFFCCCC"/>
      </colorScale>
    </cfRule>
  </conditionalFormatting>
  <conditionalFormatting sqref="D4:E81">
    <cfRule type="cellIs" dxfId="2064" priority="64" operator="equal">
      <formula>0</formula>
    </cfRule>
  </conditionalFormatting>
  <conditionalFormatting sqref="D4:E81">
    <cfRule type="cellIs" dxfId="2063" priority="63" operator="equal">
      <formula>1</formula>
    </cfRule>
  </conditionalFormatting>
  <conditionalFormatting sqref="P4">
    <cfRule type="cellIs" dxfId="2062" priority="62" operator="equal">
      <formula>0</formula>
    </cfRule>
  </conditionalFormatting>
  <conditionalFormatting sqref="P4">
    <cfRule type="cellIs" dxfId="2061" priority="61" operator="equal">
      <formula>1</formula>
    </cfRule>
  </conditionalFormatting>
  <conditionalFormatting sqref="P5:P82">
    <cfRule type="cellIs" dxfId="2060" priority="60" operator="equal">
      <formula>0</formula>
    </cfRule>
  </conditionalFormatting>
  <conditionalFormatting sqref="P5:P82">
    <cfRule type="cellIs" dxfId="2059" priority="59" operator="equal">
      <formula>1</formula>
    </cfRule>
  </conditionalFormatting>
  <conditionalFormatting sqref="AE82">
    <cfRule type="cellIs" dxfId="2058" priority="58" operator="equal">
      <formula>0</formula>
    </cfRule>
  </conditionalFormatting>
  <conditionalFormatting sqref="AE82">
    <cfRule type="cellIs" dxfId="2057" priority="57" operator="equal">
      <formula>1</formula>
    </cfRule>
  </conditionalFormatting>
  <conditionalFormatting sqref="AE4:AE81">
    <cfRule type="cellIs" dxfId="2056" priority="56" operator="equal">
      <formula>0</formula>
    </cfRule>
  </conditionalFormatting>
  <conditionalFormatting sqref="AE4:AE81">
    <cfRule type="cellIs" dxfId="2055" priority="55" operator="equal">
      <formula>1</formula>
    </cfRule>
  </conditionalFormatting>
  <conditionalFormatting sqref="AG4:AT4 AG5:AI47 AK5:AT47">
    <cfRule type="cellIs" dxfId="2054" priority="54" operator="equal">
      <formula>0</formula>
    </cfRule>
  </conditionalFormatting>
  <conditionalFormatting sqref="AG4:AT4 AG5:AI47 AK5:AT47">
    <cfRule type="cellIs" dxfId="2053" priority="53" operator="equal">
      <formula>1</formula>
    </cfRule>
  </conditionalFormatting>
  <conditionalFormatting sqref="T4:U47 W4:Y47 AA4:AD47">
    <cfRule type="cellIs" dxfId="2052" priority="52" operator="equal">
      <formula>0</formula>
    </cfRule>
  </conditionalFormatting>
  <conditionalFormatting sqref="T4:U47 W4:Y47 AA4:AD47">
    <cfRule type="cellIs" dxfId="2051" priority="51" operator="equal">
      <formula>1</formula>
    </cfRule>
  </conditionalFormatting>
  <conditionalFormatting sqref="V4">
    <cfRule type="cellIs" dxfId="2050" priority="50" operator="equal">
      <formula>0</formula>
    </cfRule>
  </conditionalFormatting>
  <conditionalFormatting sqref="V4">
    <cfRule type="cellIs" dxfId="2049" priority="49" operator="equal">
      <formula>1</formula>
    </cfRule>
  </conditionalFormatting>
  <conditionalFormatting sqref="V5:V82">
    <cfRule type="cellIs" dxfId="2048" priority="48" operator="equal">
      <formula>0</formula>
    </cfRule>
  </conditionalFormatting>
  <conditionalFormatting sqref="V5:V82">
    <cfRule type="cellIs" dxfId="2047" priority="47" operator="equal">
      <formula>1</formula>
    </cfRule>
  </conditionalFormatting>
  <conditionalFormatting sqref="BA4">
    <cfRule type="cellIs" dxfId="2046" priority="46" operator="equal">
      <formula>0</formula>
    </cfRule>
  </conditionalFormatting>
  <conditionalFormatting sqref="BA4">
    <cfRule type="cellIs" dxfId="2045" priority="45" operator="equal">
      <formula>1</formula>
    </cfRule>
  </conditionalFormatting>
  <conditionalFormatting sqref="BA5:BA82">
    <cfRule type="cellIs" dxfId="2044" priority="44" operator="equal">
      <formula>0</formula>
    </cfRule>
  </conditionalFormatting>
  <conditionalFormatting sqref="BA5:BA82">
    <cfRule type="cellIs" dxfId="2043" priority="43" operator="equal">
      <formula>1</formula>
    </cfRule>
  </conditionalFormatting>
  <conditionalFormatting sqref="Z45:Z66 Z4:Z40">
    <cfRule type="cellIs" dxfId="2042" priority="42" operator="equal">
      <formula>0</formula>
    </cfRule>
  </conditionalFormatting>
  <conditionalFormatting sqref="Z45:Z66 Z4:Z40">
    <cfRule type="cellIs" dxfId="2041" priority="41" operator="equal">
      <formula>1</formula>
    </cfRule>
  </conditionalFormatting>
  <conditionalFormatting sqref="Z7:Z8">
    <cfRule type="cellIs" dxfId="2040" priority="40" operator="equal">
      <formula>0</formula>
    </cfRule>
  </conditionalFormatting>
  <conditionalFormatting sqref="Z7:Z8">
    <cfRule type="cellIs" dxfId="2039" priority="39" operator="equal">
      <formula>1</formula>
    </cfRule>
  </conditionalFormatting>
  <conditionalFormatting sqref="Z4:Z6">
    <cfRule type="cellIs" dxfId="2038" priority="38" operator="equal">
      <formula>0</formula>
    </cfRule>
  </conditionalFormatting>
  <conditionalFormatting sqref="Z4:Z6">
    <cfRule type="cellIs" dxfId="2037" priority="37" operator="equal">
      <formula>1</formula>
    </cfRule>
  </conditionalFormatting>
  <conditionalFormatting sqref="Z9:Z18">
    <cfRule type="cellIs" dxfId="2036" priority="36" operator="equal">
      <formula>0</formula>
    </cfRule>
  </conditionalFormatting>
  <conditionalFormatting sqref="Z9:Z18">
    <cfRule type="cellIs" dxfId="2035" priority="35" operator="equal">
      <formula>1</formula>
    </cfRule>
  </conditionalFormatting>
  <conditionalFormatting sqref="Z19:Z21">
    <cfRule type="cellIs" dxfId="2034" priority="34" operator="equal">
      <formula>0</formula>
    </cfRule>
  </conditionalFormatting>
  <conditionalFormatting sqref="Z19:Z21">
    <cfRule type="cellIs" dxfId="2033" priority="33" operator="equal">
      <formula>1</formula>
    </cfRule>
  </conditionalFormatting>
  <conditionalFormatting sqref="Z44:Z45">
    <cfRule type="cellIs" dxfId="2032" priority="32" operator="equal">
      <formula>0</formula>
    </cfRule>
  </conditionalFormatting>
  <conditionalFormatting sqref="Z44:Z45">
    <cfRule type="cellIs" dxfId="2031" priority="31" operator="equal">
      <formula>1</formula>
    </cfRule>
  </conditionalFormatting>
  <conditionalFormatting sqref="Z41">
    <cfRule type="cellIs" dxfId="2030" priority="30" operator="equal">
      <formula>0</formula>
    </cfRule>
  </conditionalFormatting>
  <conditionalFormatting sqref="Z41">
    <cfRule type="cellIs" dxfId="2029" priority="29" operator="equal">
      <formula>1</formula>
    </cfRule>
  </conditionalFormatting>
  <conditionalFormatting sqref="Z42">
    <cfRule type="cellIs" dxfId="2028" priority="28" operator="equal">
      <formula>0</formula>
    </cfRule>
  </conditionalFormatting>
  <conditionalFormatting sqref="Z42">
    <cfRule type="cellIs" dxfId="2027" priority="27" operator="equal">
      <formula>1</formula>
    </cfRule>
  </conditionalFormatting>
  <conditionalFormatting sqref="Z43">
    <cfRule type="cellIs" dxfId="2026" priority="26" operator="equal">
      <formula>0</formula>
    </cfRule>
  </conditionalFormatting>
  <conditionalFormatting sqref="Z43">
    <cfRule type="cellIs" dxfId="2025" priority="25" operator="equal">
      <formula>1</formula>
    </cfRule>
  </conditionalFormatting>
  <conditionalFormatting sqref="Z7">
    <cfRule type="cellIs" dxfId="2024" priority="24" operator="equal">
      <formula>0</formula>
    </cfRule>
  </conditionalFormatting>
  <conditionalFormatting sqref="Z7">
    <cfRule type="cellIs" dxfId="2023" priority="23" operator="equal">
      <formula>1</formula>
    </cfRule>
  </conditionalFormatting>
  <conditionalFormatting sqref="Z8">
    <cfRule type="cellIs" dxfId="2022" priority="22" operator="equal">
      <formula>0</formula>
    </cfRule>
  </conditionalFormatting>
  <conditionalFormatting sqref="Z8">
    <cfRule type="cellIs" dxfId="2021" priority="21" operator="equal">
      <formula>1</formula>
    </cfRule>
  </conditionalFormatting>
  <conditionalFormatting sqref="AJ5:AJ82">
    <cfRule type="cellIs" dxfId="2020" priority="20" operator="equal">
      <formula>0</formula>
    </cfRule>
  </conditionalFormatting>
  <conditionalFormatting sqref="AJ5:AJ82">
    <cfRule type="cellIs" dxfId="2019" priority="19" operator="equal">
      <formula>1</formula>
    </cfRule>
  </conditionalFormatting>
  <conditionalFormatting sqref="AZ4:AZ81">
    <cfRule type="cellIs" dxfId="2018" priority="18" operator="equal">
      <formula>0</formula>
    </cfRule>
  </conditionalFormatting>
  <conditionalFormatting sqref="AZ4:AZ81">
    <cfRule type="cellIs" dxfId="2017" priority="17" operator="equal">
      <formula>1</formula>
    </cfRule>
  </conditionalFormatting>
  <conditionalFormatting sqref="AY82">
    <cfRule type="cellIs" dxfId="2016" priority="16" operator="equal">
      <formula>0</formula>
    </cfRule>
  </conditionalFormatting>
  <conditionalFormatting sqref="AY82">
    <cfRule type="cellIs" dxfId="2015" priority="15" operator="equal">
      <formula>1</formula>
    </cfRule>
  </conditionalFormatting>
  <conditionalFormatting sqref="AY4:AY81">
    <cfRule type="cellIs" dxfId="2014" priority="14" operator="equal">
      <formula>0</formula>
    </cfRule>
  </conditionalFormatting>
  <conditionalFormatting sqref="AY4:AY81">
    <cfRule type="cellIs" dxfId="2013" priority="13" operator="equal">
      <formula>1</formula>
    </cfRule>
  </conditionalFormatting>
  <conditionalFormatting sqref="N82">
    <cfRule type="cellIs" dxfId="2012" priority="11" operator="equal">
      <formula>1</formula>
    </cfRule>
    <cfRule type="cellIs" dxfId="2011" priority="12" operator="notEqual">
      <formula>1</formula>
    </cfRule>
  </conditionalFormatting>
  <conditionalFormatting sqref="O82">
    <cfRule type="cellIs" dxfId="2010" priority="10" operator="equal">
      <formula>0</formula>
    </cfRule>
  </conditionalFormatting>
  <conditionalFormatting sqref="O82">
    <cfRule type="cellIs" dxfId="2009" priority="9" operator="equal">
      <formula>1</formula>
    </cfRule>
  </conditionalFormatting>
  <conditionalFormatting sqref="N4:N81">
    <cfRule type="cellIs" dxfId="2008" priority="7" operator="equal">
      <formula>1</formula>
    </cfRule>
    <cfRule type="cellIs" dxfId="2007" priority="8" operator="notEqual">
      <formula>1</formula>
    </cfRule>
  </conditionalFormatting>
  <conditionalFormatting sqref="O4:O81">
    <cfRule type="cellIs" dxfId="2006" priority="6" operator="equal">
      <formula>0</formula>
    </cfRule>
  </conditionalFormatting>
  <conditionalFormatting sqref="O4:O81">
    <cfRule type="cellIs" dxfId="2005" priority="5" operator="equal">
      <formula>1</formula>
    </cfRule>
  </conditionalFormatting>
  <conditionalFormatting sqref="Q82:S82">
    <cfRule type="cellIs" dxfId="2004" priority="4" operator="equal">
      <formula>0</formula>
    </cfRule>
  </conditionalFormatting>
  <conditionalFormatting sqref="Q82:S82">
    <cfRule type="cellIs" dxfId="2003" priority="3" operator="equal">
      <formula>1</formula>
    </cfRule>
  </conditionalFormatting>
  <conditionalFormatting sqref="Q4:S81">
    <cfRule type="cellIs" dxfId="2002" priority="2" operator="equal">
      <formula>0</formula>
    </cfRule>
  </conditionalFormatting>
  <conditionalFormatting sqref="Q4:S81">
    <cfRule type="cellIs" dxfId="2001" priority="1" operator="equal">
      <formula>1</formula>
    </cfRule>
  </conditionalFormatting>
  <dataValidations count="2">
    <dataValidation type="time" operator="greaterThanOrEqual" allowBlank="1" showInputMessage="1" showErrorMessage="1" sqref="BH2 BH4:BH82" xr:uid="{04234ABB-EF09-304B-B49F-0D689E2CC1F7}">
      <formula1>0</formula1>
    </dataValidation>
    <dataValidation type="whole" allowBlank="1" showInputMessage="1" showErrorMessage="1" sqref="Y4:AE82 D4:E82 AY4:BA82 AG4:AT82 O4:V82" xr:uid="{3CCF951F-1393-9541-BB0A-7A5710511899}">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ABD3C-3FBD-CE43-9C27-F18F0B45E8DD}">
  <sheetPr>
    <pageSetUpPr fitToPage="1"/>
  </sheetPr>
  <dimension ref="A1:BO82"/>
  <sheetViews>
    <sheetView topLeftCell="A3" zoomScale="120" zoomScaleNormal="120" workbookViewId="0">
      <pane xSplit="2" topLeftCell="K1" activePane="topRight" state="frozen"/>
      <selection activeCell="BB4" sqref="BB4"/>
      <selection pane="topRight" activeCell="AB77" sqref="AB77"/>
    </sheetView>
  </sheetViews>
  <sheetFormatPr baseColWidth="10" defaultColWidth="9.1640625" defaultRowHeight="15" x14ac:dyDescent="0.2"/>
  <cols>
    <col min="1" max="1" width="5.5" style="54" customWidth="1"/>
    <col min="2" max="2" width="34.1640625" style="1" customWidth="1"/>
    <col min="3" max="3" width="18.1640625" style="3" bestFit="1" customWidth="1"/>
    <col min="4" max="4" width="3.6640625" style="54" bestFit="1" customWidth="1"/>
    <col min="5" max="5" width="4.33203125" style="54" bestFit="1" customWidth="1"/>
    <col min="6" max="6" width="3.6640625" style="54" bestFit="1" customWidth="1"/>
    <col min="7" max="7" width="5.1640625" style="54" bestFit="1" customWidth="1"/>
    <col min="8" max="8" width="4.33203125" style="54" bestFit="1" customWidth="1"/>
    <col min="9" max="9" width="4" style="54" customWidth="1"/>
    <col min="10" max="10" width="5.1640625" style="54" bestFit="1" customWidth="1"/>
    <col min="11" max="11" width="3.6640625" style="54" customWidth="1"/>
    <col min="12" max="12" width="4.1640625" style="54" customWidth="1"/>
    <col min="13" max="13" width="4" style="54" customWidth="1"/>
    <col min="14" max="18" width="3.6640625" style="54" bestFit="1" customWidth="1"/>
    <col min="19" max="19" width="4.33203125" style="54" bestFit="1" customWidth="1"/>
    <col min="20" max="21" width="3.6640625" style="54" bestFit="1" customWidth="1"/>
    <col min="22" max="22" width="4" style="54" bestFit="1" customWidth="1"/>
    <col min="23" max="23" width="3.6640625" style="54" bestFit="1" customWidth="1"/>
    <col min="24" max="24" width="4.33203125" style="54" bestFit="1" customWidth="1"/>
    <col min="25" max="37" width="3.6640625" style="54" bestFit="1" customWidth="1"/>
    <col min="38" max="46" width="3.6640625" style="54" customWidth="1"/>
    <col min="47" max="47" width="4.6640625" style="54" customWidth="1"/>
    <col min="48" max="53" width="3.6640625" style="54" customWidth="1"/>
    <col min="54" max="55" width="3.6640625" style="54" bestFit="1" customWidth="1"/>
    <col min="56" max="57" width="3.6640625" style="54" customWidth="1"/>
    <col min="58" max="58" width="3.6640625" style="54" bestFit="1" customWidth="1"/>
    <col min="59" max="59" width="4.1640625" style="54" customWidth="1"/>
    <col min="60" max="60" width="8.33203125" style="54" customWidth="1"/>
    <col min="61" max="61" width="7.1640625" style="54" bestFit="1" customWidth="1"/>
    <col min="62" max="65" width="3.6640625" style="54" customWidth="1"/>
    <col min="66" max="66" width="3.6640625" style="54" bestFit="1" customWidth="1"/>
    <col min="67" max="16384" width="9.1640625" style="54"/>
  </cols>
  <sheetData>
    <row r="1" spans="1:67" s="9" customFormat="1" ht="154" x14ac:dyDescent="0.2">
      <c r="B1" s="10"/>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9" customFormat="1" x14ac:dyDescent="0.2">
      <c r="B2" s="9" t="s">
        <v>103</v>
      </c>
      <c r="C2" s="9">
        <f>COUNTA(A4:A82)</f>
        <v>79</v>
      </c>
      <c r="D2" s="9">
        <f>SUM(F4:F82)</f>
        <v>101</v>
      </c>
      <c r="E2" s="9">
        <f>SUM(G4:G82)</f>
        <v>1468</v>
      </c>
      <c r="F2" s="9">
        <f>IF(D2=0,0,E2/D2)</f>
        <v>14.534653465346535</v>
      </c>
      <c r="G2" s="9">
        <f>SUM(I4:I82)</f>
        <v>8483</v>
      </c>
      <c r="H2" s="9">
        <f>SUM(J4:J82)</f>
        <v>2442</v>
      </c>
      <c r="I2" s="9">
        <f>IF(E2=0,0,H2/E2)</f>
        <v>1.6634877384196185</v>
      </c>
      <c r="J2" s="9">
        <f>SUM(L4:L82)</f>
        <v>7374</v>
      </c>
      <c r="K2" s="9">
        <f>IF(E2=0,0,J2/E2)</f>
        <v>5.023160762942779</v>
      </c>
      <c r="L2" s="9">
        <f>IF($C$2=0,0,COUNTIF(D4:D82,1)/$C$2*100)</f>
        <v>100</v>
      </c>
      <c r="M2" s="9">
        <f>IF($C$2=0,0,COUNTIF(E4:E82,1)/$C$2*100)</f>
        <v>100</v>
      </c>
      <c r="N2" s="16">
        <f>IF($C$2=0,0,SUM(N4:N82)/$C$2*100)</f>
        <v>53.164556962025308</v>
      </c>
      <c r="O2" s="9">
        <f t="shared" ref="O2:U2" si="0">IF($C$2=0,0,COUNTIF(O4:O82,1)/$C$2*100)</f>
        <v>97.468354430379748</v>
      </c>
      <c r="P2" s="9">
        <f t="shared" si="0"/>
        <v>82.278481012658233</v>
      </c>
      <c r="Q2" s="9">
        <f t="shared" si="0"/>
        <v>77.215189873417728</v>
      </c>
      <c r="R2" s="9">
        <f t="shared" si="0"/>
        <v>100</v>
      </c>
      <c r="S2" s="9">
        <f t="shared" si="0"/>
        <v>97.468354430379748</v>
      </c>
      <c r="T2" s="9">
        <f t="shared" si="0"/>
        <v>74.683544303797461</v>
      </c>
      <c r="U2" s="9">
        <f t="shared" si="0"/>
        <v>100</v>
      </c>
      <c r="V2" s="9">
        <f>IF(COUNTIF(U4:U82,0)=0,100,(COUNTIFS(V4:V82,1,U4:U82,0)/COUNTIF(U4:U82,0))*100)</f>
        <v>100</v>
      </c>
      <c r="W2" s="9">
        <f t="shared" ref="W2:AE2" si="1">IF($C$2=0,0,COUNTIF(W4:W82,1)/$C$2*100)</f>
        <v>67.088607594936718</v>
      </c>
      <c r="X2" s="9">
        <f t="shared" si="1"/>
        <v>100</v>
      </c>
      <c r="Y2" s="9">
        <f t="shared" si="1"/>
        <v>65.822784810126578</v>
      </c>
      <c r="Z2" s="9">
        <f t="shared" si="1"/>
        <v>100</v>
      </c>
      <c r="AA2" s="9">
        <f t="shared" si="1"/>
        <v>97.468354430379748</v>
      </c>
      <c r="AB2" s="9">
        <f t="shared" si="1"/>
        <v>100</v>
      </c>
      <c r="AC2" s="9">
        <f t="shared" si="1"/>
        <v>100</v>
      </c>
      <c r="AD2" s="9">
        <f t="shared" si="1"/>
        <v>98.734177215189874</v>
      </c>
      <c r="AE2" s="9">
        <f t="shared" si="1"/>
        <v>100</v>
      </c>
      <c r="AF2" s="9">
        <f>SUM(AF4:AF82)</f>
        <v>228</v>
      </c>
      <c r="AG2" s="9">
        <f t="shared" ref="AG2:AT2" si="2">IF($C$2=0,0,COUNTIF(AG4:AG82,1)/$C$2*100)</f>
        <v>92.405063291139243</v>
      </c>
      <c r="AH2" s="9">
        <f t="shared" si="2"/>
        <v>91.139240506329116</v>
      </c>
      <c r="AI2" s="9">
        <f t="shared" si="2"/>
        <v>68.35443037974683</v>
      </c>
      <c r="AJ2" s="9">
        <f t="shared" si="2"/>
        <v>98.734177215189874</v>
      </c>
      <c r="AK2" s="9">
        <f t="shared" si="2"/>
        <v>82.278481012658233</v>
      </c>
      <c r="AL2" s="9">
        <f t="shared" si="2"/>
        <v>96.202531645569621</v>
      </c>
      <c r="AM2" s="9">
        <f t="shared" si="2"/>
        <v>96.202531645569621</v>
      </c>
      <c r="AN2" s="9">
        <f t="shared" si="2"/>
        <v>100</v>
      </c>
      <c r="AO2" s="9">
        <f t="shared" si="2"/>
        <v>89.87341772151899</v>
      </c>
      <c r="AP2" s="9">
        <f t="shared" si="2"/>
        <v>100</v>
      </c>
      <c r="AQ2" s="9">
        <f t="shared" si="2"/>
        <v>100</v>
      </c>
      <c r="AR2" s="9">
        <f t="shared" si="2"/>
        <v>100</v>
      </c>
      <c r="AS2" s="9">
        <f t="shared" si="2"/>
        <v>91.139240506329116</v>
      </c>
      <c r="AT2" s="9">
        <f t="shared" si="2"/>
        <v>100</v>
      </c>
      <c r="AU2" s="54">
        <f>IF(E2=0,0,(206.835-(84.6*(I2))-(1.015*(F2))))</f>
        <v>51.351264062373573</v>
      </c>
      <c r="AV2" s="54">
        <f>IF(E2=0,0,(0.39*F2)+(11.8*I2)-15.59)</f>
        <v>9.7076701648366495</v>
      </c>
      <c r="AW2" s="54">
        <f>IF(E2=0,0,((0.0588*K2*100)-(0.296*(D2/E2)*100)-15.8))</f>
        <v>11.699673024523157</v>
      </c>
      <c r="AX2" s="54">
        <f>IF(G2=0,0,(4.71*K2)+(0.5*F2)-21.43)</f>
        <v>9.4964139261337586</v>
      </c>
      <c r="AY2" s="9">
        <f>IF($C$2=0,0,COUNTIF(AY4:AY82,1)/$C$2*100)</f>
        <v>72.151898734177209</v>
      </c>
      <c r="AZ2" s="9">
        <f>IF($C$2=0,0,COUNTIF(AZ4:AZ82,1)/$C$2*100)</f>
        <v>100</v>
      </c>
      <c r="BA2" s="9">
        <f>IF($C$2=0,0,COUNTIF(BA4:BA82,1)/$C$2*100)</f>
        <v>100</v>
      </c>
      <c r="BG2" s="54">
        <f>IF(E2=0,0,AF2/E2*1000)</f>
        <v>155.31335149863759</v>
      </c>
      <c r="BH2" s="11">
        <f>E2/200/24/60</f>
        <v>5.0972222222222226E-3</v>
      </c>
      <c r="BI2" s="11">
        <f>IF($C$2=0,0,BH2/$C$2)</f>
        <v>6.4521800281293953E-5</v>
      </c>
      <c r="BJ2" s="9">
        <f>IF($C$2=0,0,D2/$C$2)</f>
        <v>1.2784810126582278</v>
      </c>
      <c r="BK2" s="9">
        <f>IF($C$2=0,0,E2/$C$2)</f>
        <v>18.582278481012658</v>
      </c>
      <c r="BL2" s="9">
        <f>IF($C$2=0,0,AF2/$C$2)</f>
        <v>2.8860759493670884</v>
      </c>
      <c r="BM2" s="9">
        <f>(0.5*W2)+(0.5*X2)</f>
        <v>83.544303797468359</v>
      </c>
      <c r="BN2" s="9">
        <f>IF(C2=0,0,J2/G2*100)</f>
        <v>86.926794766002587</v>
      </c>
    </row>
    <row r="3" spans="1:67" s="5" customFormat="1" ht="223" x14ac:dyDescent="0.2">
      <c r="A3" s="5" t="s">
        <v>0</v>
      </c>
      <c r="B3" s="6"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64" x14ac:dyDescent="0.2">
      <c r="A4" s="54" t="s">
        <v>157</v>
      </c>
      <c r="B4" s="3" t="s">
        <v>315</v>
      </c>
      <c r="C4" s="3" t="s">
        <v>192</v>
      </c>
      <c r="D4" s="54">
        <v>1</v>
      </c>
      <c r="E4" s="54">
        <v>1</v>
      </c>
      <c r="F4" s="54">
        <f>IF(B4="",0,(LEN(B4)-LEN(SUBSTITUTE(B4,". ","."))+1))</f>
        <v>2</v>
      </c>
      <c r="G4" s="54">
        <f>IF(B4="",0,LEN(B4)-LEN(SUBSTITUTE(B4," ",""))+1)</f>
        <v>20</v>
      </c>
      <c r="H4" s="54">
        <f>IF(F4=0,0,G4/F4)</f>
        <v>10</v>
      </c>
      <c r="I4" s="54">
        <f>LEN(B4)</f>
        <v>138</v>
      </c>
      <c r="J4" s="54">
        <v>38</v>
      </c>
      <c r="K4" s="54">
        <f>IF(G4=0,0,J4/G4)</f>
        <v>1.9</v>
      </c>
      <c r="L4" s="54">
        <f>LEN(SUBSTITUTE(SUBSTITUTE(SUBSTITUTE(SUBSTITUTE(SUBSTITUTE(SUBSTITUTE(SUBSTITUTE(SUBSTITUTE(SUBSTITUTE(SUBSTITUTE(SUBSTITUTE(SUBSTITUTE(SUBSTITUTE(SUBSTITUTE(SUBSTITUTE(SUBSTITUTE(SUBSTITUTE(SUBSTITUTE(SUBSTITUTE(B4," ",""),".",""),",",""),"?",""),"!",""),";",""),"(",""),")",""),"[",""),"]",""),"-",""),"{",""),"}",""),"/",""),"+",""),"*",""),"_",""),"&amp;",""),"#",""))</f>
        <v>112</v>
      </c>
      <c r="M4" s="54">
        <f>IF(G4=0,0,L4/G4)</f>
        <v>5.6</v>
      </c>
      <c r="N4" s="54">
        <v>1</v>
      </c>
      <c r="O4" s="54">
        <v>1</v>
      </c>
      <c r="P4" s="54">
        <v>1</v>
      </c>
      <c r="Q4" s="54">
        <v>1</v>
      </c>
      <c r="R4" s="54">
        <v>1</v>
      </c>
      <c r="S4" s="54">
        <v>1</v>
      </c>
      <c r="T4" s="54">
        <f t="shared" ref="T4:T67" si="3">QUOTIENT((Q4+R4+S4),3)</f>
        <v>1</v>
      </c>
      <c r="U4" s="54">
        <v>1</v>
      </c>
      <c r="V4" s="54">
        <v>1</v>
      </c>
      <c r="W4" s="54">
        <f t="shared" ref="W4:W67" si="4">QUOTIENT((P4+T4),2)</f>
        <v>1</v>
      </c>
      <c r="X4" s="54">
        <f t="shared" ref="X4:X67" si="5">IF(U4=1,1,IF(V4=1,1,0))</f>
        <v>1</v>
      </c>
      <c r="Y4" s="54">
        <v>1</v>
      </c>
      <c r="Z4" s="54">
        <v>1</v>
      </c>
      <c r="AA4" s="54">
        <v>1</v>
      </c>
      <c r="AB4" s="54">
        <v>1</v>
      </c>
      <c r="AC4" s="54">
        <v>1</v>
      </c>
      <c r="AD4" s="54">
        <v>1</v>
      </c>
      <c r="AE4" s="54">
        <v>1</v>
      </c>
      <c r="AF4" s="5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7</v>
      </c>
      <c r="AG4" s="54">
        <v>1</v>
      </c>
      <c r="AH4" s="54">
        <f t="shared" ref="AH4:AH67" si="6">IF(G4&gt;0,IF((LEN(B4)-LEN(SUBSTITUTE(B4,"/","")))&gt;0,0,1),0)</f>
        <v>1</v>
      </c>
      <c r="AI4" s="54">
        <v>0</v>
      </c>
      <c r="AJ4" s="54">
        <v>1</v>
      </c>
      <c r="AK4" s="54">
        <f t="shared" ref="AK4:AK67" si="7">IF(G4&gt;0,IF(((LEN(B4)-LEN(SUBSTITUTE(B4,"(","")))+(LEN(B4)-LEN(SUBSTITUTE(B4,")","")))+(LEN(B4)-LEN(SUBSTITUTE(B4,"[","")))+(LEN(B4)-LEN(SUBSTITUTE(B4,"]","")))+(LEN(B4)-LEN(SUBSTITUTE(B4,"{","")))+(LEN(B4)-LEN(SUBSTITUTE(B4,"}",""))))&gt;0,0,1),0)</f>
        <v>0</v>
      </c>
      <c r="AL4" s="54">
        <v>1</v>
      </c>
      <c r="AM4" s="54">
        <v>1</v>
      </c>
      <c r="AN4" s="54">
        <v>1</v>
      </c>
      <c r="AO4" s="54">
        <v>1</v>
      </c>
      <c r="AP4" s="54">
        <v>1</v>
      </c>
      <c r="AQ4" s="54">
        <v>1</v>
      </c>
      <c r="AR4" s="54">
        <v>1</v>
      </c>
      <c r="AS4" s="54">
        <v>1</v>
      </c>
      <c r="AT4" s="54">
        <v>1</v>
      </c>
      <c r="AU4" s="54">
        <f>IF(G4=0,0,(206.835-(84.6*(K4))-(1.015*(H4))))</f>
        <v>35.945000000000029</v>
      </c>
      <c r="AV4" s="54">
        <f>IF(G4=0,0,(0.39*H4)+(11.8*K4)-15.59)</f>
        <v>10.73</v>
      </c>
      <c r="AW4" s="54">
        <f>IF(G4=0,0,((0.0588*(LEN(SUBSTITUTE(B4," ",""))/G4)*100)-(0.296*(F4/G4)*100)-15.8))</f>
        <v>16.225999999999996</v>
      </c>
      <c r="AX4" s="54">
        <f>IF(I4=0,0,(4.71*M4)+(0.5*H4)-21.43)</f>
        <v>9.945999999999998</v>
      </c>
      <c r="AY4" s="54">
        <v>0</v>
      </c>
      <c r="AZ4" s="54">
        <v>1</v>
      </c>
      <c r="BA4" s="54">
        <v>1</v>
      </c>
      <c r="BG4" s="54">
        <f>IF(G4=0,0,AF4/G4*1000)</f>
        <v>350</v>
      </c>
      <c r="BH4" s="11">
        <f>G4/200/24/60</f>
        <v>6.9444444444444444E-5</v>
      </c>
    </row>
    <row r="5" spans="1:67" ht="32" x14ac:dyDescent="0.2">
      <c r="A5" s="54" t="s">
        <v>158</v>
      </c>
      <c r="B5" s="3" t="s">
        <v>393</v>
      </c>
      <c r="C5" s="3" t="s">
        <v>192</v>
      </c>
      <c r="D5" s="54">
        <v>1</v>
      </c>
      <c r="E5" s="54">
        <v>1</v>
      </c>
      <c r="F5" s="54">
        <f t="shared" ref="F5:F68" si="8">IF(B5="",0,(LEN(B5)-LEN(SUBSTITUTE(B5,". ","."))+1))</f>
        <v>1</v>
      </c>
      <c r="G5" s="54">
        <f t="shared" ref="G5:G68" si="9">IF(B5="",0,LEN(B5)-LEN(SUBSTITUTE(B5," ",""))+1)</f>
        <v>10</v>
      </c>
      <c r="H5" s="54">
        <f t="shared" ref="H5:H68" si="10">IF(F5=0,0,G5/F5)</f>
        <v>10</v>
      </c>
      <c r="I5" s="54">
        <f t="shared" ref="I5:I47" si="11">LEN(B5)</f>
        <v>60</v>
      </c>
      <c r="J5" s="54">
        <v>18</v>
      </c>
      <c r="K5" s="54">
        <f t="shared" ref="K5:K68" si="12">IF(G5=0,0,J5/G5)</f>
        <v>1.8</v>
      </c>
      <c r="L5" s="54">
        <f t="shared" ref="L5:L68" si="13">LEN(SUBSTITUTE(SUBSTITUTE(SUBSTITUTE(SUBSTITUTE(SUBSTITUTE(SUBSTITUTE(SUBSTITUTE(SUBSTITUTE(SUBSTITUTE(SUBSTITUTE(SUBSTITUTE(SUBSTITUTE(SUBSTITUTE(SUBSTITUTE(SUBSTITUTE(SUBSTITUTE(SUBSTITUTE(SUBSTITUTE(SUBSTITUTE(B5," ",""),".",""),",",""),"?",""),"!",""),";",""),"(",""),")",""),"[",""),"]",""),"-",""),"{",""),"}",""),"/",""),"+",""),"*",""),"_",""),"&amp;",""),"#",""))</f>
        <v>50</v>
      </c>
      <c r="M5" s="54">
        <f t="shared" ref="M5:M68" si="14">IF(G5=0,0,L5/G5)</f>
        <v>5</v>
      </c>
      <c r="N5" s="54">
        <v>0</v>
      </c>
      <c r="O5" s="54">
        <v>1</v>
      </c>
      <c r="P5" s="54">
        <v>1</v>
      </c>
      <c r="Q5" s="54">
        <v>1</v>
      </c>
      <c r="R5" s="54">
        <v>1</v>
      </c>
      <c r="S5" s="54">
        <v>1</v>
      </c>
      <c r="T5" s="54">
        <f t="shared" si="3"/>
        <v>1</v>
      </c>
      <c r="U5" s="54">
        <v>1</v>
      </c>
      <c r="V5" s="54">
        <v>1</v>
      </c>
      <c r="W5" s="54">
        <f t="shared" si="4"/>
        <v>1</v>
      </c>
      <c r="X5" s="54">
        <f t="shared" si="5"/>
        <v>1</v>
      </c>
      <c r="Y5" s="54">
        <v>1</v>
      </c>
      <c r="Z5" s="54">
        <v>1</v>
      </c>
      <c r="AA5" s="54">
        <v>1</v>
      </c>
      <c r="AB5" s="54">
        <v>1</v>
      </c>
      <c r="AC5" s="54">
        <v>1</v>
      </c>
      <c r="AD5" s="54">
        <v>1</v>
      </c>
      <c r="AE5" s="54">
        <v>1</v>
      </c>
      <c r="AF5" s="54">
        <f t="shared" ref="AF5:AF68" si="15">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v>
      </c>
      <c r="AG5" s="54">
        <v>1</v>
      </c>
      <c r="AH5" s="54">
        <f t="shared" si="6"/>
        <v>1</v>
      </c>
      <c r="AI5" s="54">
        <v>1</v>
      </c>
      <c r="AJ5" s="54">
        <v>1</v>
      </c>
      <c r="AK5" s="54">
        <f t="shared" si="7"/>
        <v>1</v>
      </c>
      <c r="AL5" s="54">
        <v>1</v>
      </c>
      <c r="AM5" s="54">
        <v>1</v>
      </c>
      <c r="AN5" s="54">
        <v>1</v>
      </c>
      <c r="AO5" s="54">
        <v>1</v>
      </c>
      <c r="AP5" s="54">
        <v>1</v>
      </c>
      <c r="AQ5" s="54">
        <v>1</v>
      </c>
      <c r="AR5" s="54">
        <v>1</v>
      </c>
      <c r="AS5" s="54">
        <v>1</v>
      </c>
      <c r="AT5" s="54">
        <v>1</v>
      </c>
      <c r="AU5" s="54">
        <f t="shared" ref="AU5:AU68" si="16">IF(G5=0,0,(206.835-(84.6*(K5))-(1.015*(H5))))</f>
        <v>44.405000000000008</v>
      </c>
      <c r="AV5" s="54">
        <f t="shared" ref="AV5:AV68" si="17">IF(G5=0,0,(0.39*H5)+(11.8*K5)-15.59)</f>
        <v>9.5500000000000007</v>
      </c>
      <c r="AW5" s="54">
        <f t="shared" ref="AW5:AW47" si="18">IF(G5=0,0,((0.0588*(LEN(SUBSTITUTE(B5," ",""))/G5)*100)-(0.296*(F5/G5)*100)-15.8))</f>
        <v>11.227999999999998</v>
      </c>
      <c r="AX5" s="54">
        <f t="shared" ref="AX5:AX68" si="19">IF(I5=0,0,(4.71*M5)+(0.5*H5)-21.43)</f>
        <v>7.120000000000001</v>
      </c>
      <c r="AY5" s="54">
        <v>1</v>
      </c>
      <c r="AZ5" s="54">
        <v>1</v>
      </c>
      <c r="BA5" s="54">
        <v>1</v>
      </c>
      <c r="BG5" s="54">
        <f t="shared" ref="BG5:BG47" si="20">IF(G5=0,0,AF5/G5*1000)</f>
        <v>100</v>
      </c>
      <c r="BH5" s="11">
        <f t="shared" ref="BH5:BH68" si="21">G5/200/24/60</f>
        <v>3.4722222222222222E-5</v>
      </c>
    </row>
    <row r="6" spans="1:67" ht="32" x14ac:dyDescent="0.2">
      <c r="A6" s="54" t="s">
        <v>159</v>
      </c>
      <c r="B6" s="3" t="s">
        <v>394</v>
      </c>
      <c r="C6" s="3" t="s">
        <v>192</v>
      </c>
      <c r="D6" s="54">
        <v>1</v>
      </c>
      <c r="E6" s="54">
        <v>1</v>
      </c>
      <c r="F6" s="54">
        <f t="shared" si="8"/>
        <v>1</v>
      </c>
      <c r="G6" s="54">
        <f t="shared" si="9"/>
        <v>10</v>
      </c>
      <c r="H6" s="54">
        <f t="shared" si="10"/>
        <v>10</v>
      </c>
      <c r="I6" s="54">
        <f t="shared" si="11"/>
        <v>62</v>
      </c>
      <c r="J6" s="54">
        <v>18</v>
      </c>
      <c r="K6" s="54">
        <f t="shared" si="12"/>
        <v>1.8</v>
      </c>
      <c r="L6" s="54">
        <f t="shared" si="13"/>
        <v>52</v>
      </c>
      <c r="M6" s="54">
        <f t="shared" si="14"/>
        <v>5.2</v>
      </c>
      <c r="N6" s="54">
        <v>0</v>
      </c>
      <c r="O6" s="54">
        <v>1</v>
      </c>
      <c r="P6" s="54">
        <v>1</v>
      </c>
      <c r="Q6" s="54">
        <v>1</v>
      </c>
      <c r="R6" s="54">
        <v>1</v>
      </c>
      <c r="S6" s="54">
        <v>1</v>
      </c>
      <c r="T6" s="54">
        <f t="shared" si="3"/>
        <v>1</v>
      </c>
      <c r="U6" s="54">
        <v>1</v>
      </c>
      <c r="V6" s="54">
        <v>1</v>
      </c>
      <c r="W6" s="54">
        <f t="shared" si="4"/>
        <v>1</v>
      </c>
      <c r="X6" s="54">
        <f t="shared" si="5"/>
        <v>1</v>
      </c>
      <c r="Y6" s="54">
        <v>1</v>
      </c>
      <c r="Z6" s="54">
        <v>1</v>
      </c>
      <c r="AA6" s="54">
        <v>1</v>
      </c>
      <c r="AB6" s="54">
        <v>1</v>
      </c>
      <c r="AC6" s="54">
        <v>1</v>
      </c>
      <c r="AD6" s="54">
        <v>1</v>
      </c>
      <c r="AE6" s="54">
        <v>1</v>
      </c>
      <c r="AF6" s="54">
        <f t="shared" si="15"/>
        <v>1</v>
      </c>
      <c r="AG6" s="54">
        <v>1</v>
      </c>
      <c r="AH6" s="54">
        <f t="shared" si="6"/>
        <v>1</v>
      </c>
      <c r="AI6" s="54">
        <v>1</v>
      </c>
      <c r="AJ6" s="54">
        <v>1</v>
      </c>
      <c r="AK6" s="54">
        <f t="shared" si="7"/>
        <v>1</v>
      </c>
      <c r="AL6" s="54">
        <v>1</v>
      </c>
      <c r="AM6" s="54">
        <v>1</v>
      </c>
      <c r="AN6" s="54">
        <v>1</v>
      </c>
      <c r="AO6" s="54">
        <v>1</v>
      </c>
      <c r="AP6" s="54">
        <v>1</v>
      </c>
      <c r="AQ6" s="54">
        <v>1</v>
      </c>
      <c r="AR6" s="54">
        <v>1</v>
      </c>
      <c r="AS6" s="54">
        <v>1</v>
      </c>
      <c r="AT6" s="54">
        <v>1</v>
      </c>
      <c r="AU6" s="54">
        <f t="shared" si="16"/>
        <v>44.405000000000008</v>
      </c>
      <c r="AV6" s="54">
        <f t="shared" si="17"/>
        <v>9.5500000000000007</v>
      </c>
      <c r="AW6" s="54">
        <f t="shared" si="18"/>
        <v>12.403999999999996</v>
      </c>
      <c r="AX6" s="54">
        <f t="shared" si="19"/>
        <v>8.0620000000000012</v>
      </c>
      <c r="AY6" s="54">
        <v>1</v>
      </c>
      <c r="AZ6" s="54">
        <v>1</v>
      </c>
      <c r="BA6" s="54">
        <v>1</v>
      </c>
      <c r="BG6" s="54">
        <f t="shared" si="20"/>
        <v>100</v>
      </c>
      <c r="BH6" s="11">
        <f t="shared" si="21"/>
        <v>3.4722222222222222E-5</v>
      </c>
      <c r="BK6" s="11"/>
      <c r="BL6" s="11"/>
    </row>
    <row r="7" spans="1:67" ht="32" x14ac:dyDescent="0.2">
      <c r="A7" s="54" t="s">
        <v>386</v>
      </c>
      <c r="B7" s="3" t="s">
        <v>395</v>
      </c>
      <c r="C7" s="3" t="s">
        <v>192</v>
      </c>
      <c r="D7" s="54">
        <v>1</v>
      </c>
      <c r="E7" s="54">
        <v>1</v>
      </c>
      <c r="F7" s="54">
        <f t="shared" si="8"/>
        <v>1</v>
      </c>
      <c r="G7" s="54">
        <f t="shared" si="9"/>
        <v>11</v>
      </c>
      <c r="H7" s="54">
        <f t="shared" si="10"/>
        <v>11</v>
      </c>
      <c r="I7" s="54">
        <f t="shared" si="11"/>
        <v>70</v>
      </c>
      <c r="J7" s="54">
        <v>19</v>
      </c>
      <c r="K7" s="54">
        <f t="shared" si="12"/>
        <v>1.7272727272727273</v>
      </c>
      <c r="L7" s="54">
        <f t="shared" si="13"/>
        <v>59</v>
      </c>
      <c r="M7" s="54">
        <f t="shared" si="14"/>
        <v>5.3636363636363633</v>
      </c>
      <c r="N7" s="54">
        <v>1</v>
      </c>
      <c r="O7" s="54">
        <v>1</v>
      </c>
      <c r="P7" s="54">
        <v>1</v>
      </c>
      <c r="Q7" s="54">
        <v>1</v>
      </c>
      <c r="R7" s="54">
        <v>1</v>
      </c>
      <c r="S7" s="54">
        <v>1</v>
      </c>
      <c r="T7" s="54">
        <f t="shared" si="3"/>
        <v>1</v>
      </c>
      <c r="U7" s="54">
        <v>1</v>
      </c>
      <c r="V7" s="54">
        <v>1</v>
      </c>
      <c r="W7" s="54">
        <f t="shared" si="4"/>
        <v>1</v>
      </c>
      <c r="X7" s="54">
        <f t="shared" si="5"/>
        <v>1</v>
      </c>
      <c r="Y7" s="54">
        <v>1</v>
      </c>
      <c r="Z7" s="54">
        <v>1</v>
      </c>
      <c r="AA7" s="54">
        <v>1</v>
      </c>
      <c r="AB7" s="54">
        <v>1</v>
      </c>
      <c r="AC7" s="54">
        <v>1</v>
      </c>
      <c r="AD7" s="54">
        <v>1</v>
      </c>
      <c r="AE7" s="54">
        <v>1</v>
      </c>
      <c r="AF7" s="54">
        <f t="shared" si="15"/>
        <v>1</v>
      </c>
      <c r="AG7" s="54">
        <v>1</v>
      </c>
      <c r="AH7" s="54">
        <f t="shared" si="6"/>
        <v>1</v>
      </c>
      <c r="AI7" s="54">
        <v>1</v>
      </c>
      <c r="AJ7" s="54">
        <v>1</v>
      </c>
      <c r="AK7" s="54">
        <f t="shared" si="7"/>
        <v>1</v>
      </c>
      <c r="AL7" s="54">
        <v>1</v>
      </c>
      <c r="AM7" s="54">
        <v>1</v>
      </c>
      <c r="AN7" s="54">
        <v>1</v>
      </c>
      <c r="AO7" s="54">
        <v>1</v>
      </c>
      <c r="AP7" s="54">
        <v>1</v>
      </c>
      <c r="AQ7" s="54">
        <v>1</v>
      </c>
      <c r="AR7" s="54">
        <v>1</v>
      </c>
      <c r="AS7" s="54">
        <v>1</v>
      </c>
      <c r="AT7" s="54">
        <v>1</v>
      </c>
      <c r="AU7" s="54">
        <f t="shared" si="16"/>
        <v>49.542727272727284</v>
      </c>
      <c r="AV7" s="54">
        <f t="shared" si="17"/>
        <v>9.081818181818182</v>
      </c>
      <c r="AW7" s="54">
        <f t="shared" si="18"/>
        <v>13.581818181818178</v>
      </c>
      <c r="AX7" s="54">
        <f t="shared" si="19"/>
        <v>9.3327272727272721</v>
      </c>
      <c r="AY7" s="54">
        <v>1</v>
      </c>
      <c r="AZ7" s="54">
        <v>1</v>
      </c>
      <c r="BA7" s="54">
        <v>1</v>
      </c>
      <c r="BG7" s="54">
        <f t="shared" si="20"/>
        <v>90.909090909090907</v>
      </c>
      <c r="BH7" s="11">
        <f t="shared" si="21"/>
        <v>3.8194444444444444E-5</v>
      </c>
    </row>
    <row r="8" spans="1:67" ht="48" x14ac:dyDescent="0.2">
      <c r="A8" s="54" t="s">
        <v>387</v>
      </c>
      <c r="B8" s="3" t="s">
        <v>437</v>
      </c>
      <c r="C8" s="3" t="s">
        <v>192</v>
      </c>
      <c r="D8" s="54">
        <v>1</v>
      </c>
      <c r="E8" s="54">
        <v>1</v>
      </c>
      <c r="F8" s="54">
        <f t="shared" si="8"/>
        <v>1</v>
      </c>
      <c r="G8" s="54">
        <f t="shared" si="9"/>
        <v>17</v>
      </c>
      <c r="H8" s="54">
        <f t="shared" si="10"/>
        <v>17</v>
      </c>
      <c r="I8" s="54">
        <f t="shared" si="11"/>
        <v>92</v>
      </c>
      <c r="J8" s="54">
        <v>27</v>
      </c>
      <c r="K8" s="54">
        <f t="shared" si="12"/>
        <v>1.588235294117647</v>
      </c>
      <c r="L8" s="54">
        <f t="shared" si="13"/>
        <v>75</v>
      </c>
      <c r="M8" s="54">
        <f t="shared" si="14"/>
        <v>4.4117647058823533</v>
      </c>
      <c r="N8" s="54">
        <v>0</v>
      </c>
      <c r="O8" s="54">
        <v>1</v>
      </c>
      <c r="P8" s="54">
        <v>1</v>
      </c>
      <c r="Q8" s="54">
        <v>1</v>
      </c>
      <c r="R8" s="54">
        <v>1</v>
      </c>
      <c r="S8" s="54">
        <v>1</v>
      </c>
      <c r="T8" s="54">
        <f t="shared" si="3"/>
        <v>1</v>
      </c>
      <c r="U8" s="54">
        <v>1</v>
      </c>
      <c r="V8" s="54">
        <v>1</v>
      </c>
      <c r="W8" s="54">
        <f t="shared" si="4"/>
        <v>1</v>
      </c>
      <c r="X8" s="54">
        <f t="shared" si="5"/>
        <v>1</v>
      </c>
      <c r="Y8" s="54">
        <v>0</v>
      </c>
      <c r="Z8" s="54">
        <v>1</v>
      </c>
      <c r="AA8" s="54">
        <v>1</v>
      </c>
      <c r="AB8" s="54">
        <v>1</v>
      </c>
      <c r="AC8" s="54">
        <v>1</v>
      </c>
      <c r="AD8" s="54">
        <v>1</v>
      </c>
      <c r="AE8" s="54">
        <v>1</v>
      </c>
      <c r="AF8" s="54">
        <f t="shared" si="15"/>
        <v>1</v>
      </c>
      <c r="AG8" s="54">
        <v>1</v>
      </c>
      <c r="AH8" s="54">
        <f t="shared" si="6"/>
        <v>1</v>
      </c>
      <c r="AI8" s="54">
        <v>1</v>
      </c>
      <c r="AJ8" s="54">
        <v>1</v>
      </c>
      <c r="AK8" s="54">
        <f t="shared" si="7"/>
        <v>1</v>
      </c>
      <c r="AL8" s="54">
        <v>1</v>
      </c>
      <c r="AM8" s="54">
        <v>1</v>
      </c>
      <c r="AN8" s="54">
        <v>1</v>
      </c>
      <c r="AO8" s="54">
        <v>1</v>
      </c>
      <c r="AP8" s="54">
        <v>1</v>
      </c>
      <c r="AQ8" s="54">
        <v>1</v>
      </c>
      <c r="AR8" s="54">
        <v>1</v>
      </c>
      <c r="AS8" s="54">
        <v>1</v>
      </c>
      <c r="AT8" s="54">
        <v>1</v>
      </c>
      <c r="AU8" s="54">
        <f t="shared" si="16"/>
        <v>55.21529411764709</v>
      </c>
      <c r="AV8" s="54">
        <f t="shared" si="17"/>
        <v>9.7811764705882354</v>
      </c>
      <c r="AW8" s="54">
        <f t="shared" si="18"/>
        <v>8.7458823529411767</v>
      </c>
      <c r="AX8" s="54">
        <f t="shared" si="19"/>
        <v>7.8494117647058843</v>
      </c>
      <c r="AY8" s="54">
        <v>1</v>
      </c>
      <c r="AZ8" s="54">
        <v>1</v>
      </c>
      <c r="BA8" s="54">
        <v>1</v>
      </c>
      <c r="BG8" s="54">
        <f t="shared" si="20"/>
        <v>58.823529411764703</v>
      </c>
      <c r="BH8" s="11">
        <f t="shared" si="21"/>
        <v>5.902777777777778E-5</v>
      </c>
    </row>
    <row r="9" spans="1:67" ht="64" x14ac:dyDescent="0.2">
      <c r="A9" s="54">
        <v>3</v>
      </c>
      <c r="B9" s="3" t="s">
        <v>397</v>
      </c>
      <c r="C9" s="3" t="s">
        <v>192</v>
      </c>
      <c r="D9" s="54">
        <v>1</v>
      </c>
      <c r="E9" s="54">
        <v>1</v>
      </c>
      <c r="F9" s="54">
        <f t="shared" si="8"/>
        <v>1</v>
      </c>
      <c r="G9" s="54">
        <f t="shared" si="9"/>
        <v>23</v>
      </c>
      <c r="H9" s="54">
        <f t="shared" si="10"/>
        <v>23</v>
      </c>
      <c r="I9" s="54">
        <f t="shared" si="11"/>
        <v>157</v>
      </c>
      <c r="J9" s="54">
        <v>40</v>
      </c>
      <c r="K9" s="54">
        <f t="shared" si="12"/>
        <v>1.7391304347826086</v>
      </c>
      <c r="L9" s="54">
        <f t="shared" si="13"/>
        <v>125</v>
      </c>
      <c r="M9" s="54">
        <f t="shared" si="14"/>
        <v>5.4347826086956523</v>
      </c>
      <c r="N9" s="54">
        <v>1</v>
      </c>
      <c r="O9" s="54">
        <v>1</v>
      </c>
      <c r="P9" s="54">
        <v>1</v>
      </c>
      <c r="Q9" s="54">
        <v>1</v>
      </c>
      <c r="R9" s="54">
        <v>1</v>
      </c>
      <c r="S9" s="54">
        <v>1</v>
      </c>
      <c r="T9" s="54">
        <f t="shared" si="3"/>
        <v>1</v>
      </c>
      <c r="U9" s="54">
        <v>1</v>
      </c>
      <c r="V9" s="54">
        <v>1</v>
      </c>
      <c r="W9" s="54">
        <f t="shared" si="4"/>
        <v>1</v>
      </c>
      <c r="X9" s="54">
        <f t="shared" si="5"/>
        <v>1</v>
      </c>
      <c r="Y9" s="54">
        <v>1</v>
      </c>
      <c r="Z9" s="54">
        <v>1</v>
      </c>
      <c r="AA9" s="54">
        <v>1</v>
      </c>
      <c r="AB9" s="54">
        <v>1</v>
      </c>
      <c r="AC9" s="54">
        <v>1</v>
      </c>
      <c r="AD9" s="54">
        <v>1</v>
      </c>
      <c r="AE9" s="54">
        <v>1</v>
      </c>
      <c r="AF9" s="54">
        <f t="shared" si="15"/>
        <v>10</v>
      </c>
      <c r="AG9" s="54">
        <v>1</v>
      </c>
      <c r="AH9" s="54">
        <f t="shared" si="6"/>
        <v>1</v>
      </c>
      <c r="AI9" s="54">
        <v>0</v>
      </c>
      <c r="AJ9" s="54">
        <v>1</v>
      </c>
      <c r="AK9" s="54">
        <f t="shared" si="7"/>
        <v>0</v>
      </c>
      <c r="AL9" s="54">
        <v>0</v>
      </c>
      <c r="AM9" s="54">
        <v>1</v>
      </c>
      <c r="AN9" s="54">
        <v>1</v>
      </c>
      <c r="AO9" s="54">
        <v>1</v>
      </c>
      <c r="AP9" s="54">
        <v>1</v>
      </c>
      <c r="AQ9" s="54">
        <v>1</v>
      </c>
      <c r="AR9" s="54">
        <v>1</v>
      </c>
      <c r="AS9" s="54">
        <v>1</v>
      </c>
      <c r="AT9" s="54">
        <v>1</v>
      </c>
      <c r="AU9" s="54">
        <f t="shared" si="16"/>
        <v>36.359565217391321</v>
      </c>
      <c r="AV9" s="54">
        <f t="shared" si="17"/>
        <v>13.901739130434787</v>
      </c>
      <c r="AW9" s="54">
        <f t="shared" si="18"/>
        <v>17.42608695652174</v>
      </c>
      <c r="AX9" s="54">
        <f t="shared" si="19"/>
        <v>15.667826086956524</v>
      </c>
      <c r="AY9" s="54">
        <v>0</v>
      </c>
      <c r="AZ9" s="54">
        <v>1</v>
      </c>
      <c r="BA9" s="54">
        <v>1</v>
      </c>
      <c r="BG9" s="54">
        <f t="shared" si="20"/>
        <v>434.78260869565219</v>
      </c>
      <c r="BH9" s="11">
        <f t="shared" si="21"/>
        <v>7.9861111111111116E-5</v>
      </c>
    </row>
    <row r="10" spans="1:67" ht="32" x14ac:dyDescent="0.2">
      <c r="A10" s="54" t="s">
        <v>388</v>
      </c>
      <c r="B10" s="3" t="s">
        <v>398</v>
      </c>
      <c r="C10" s="3" t="s">
        <v>192</v>
      </c>
      <c r="D10" s="54">
        <v>1</v>
      </c>
      <c r="E10" s="54">
        <v>1</v>
      </c>
      <c r="F10" s="54">
        <f t="shared" si="8"/>
        <v>1</v>
      </c>
      <c r="G10" s="54">
        <f t="shared" si="9"/>
        <v>8</v>
      </c>
      <c r="H10" s="54">
        <f t="shared" si="10"/>
        <v>8</v>
      </c>
      <c r="I10" s="54">
        <f t="shared" si="11"/>
        <v>44</v>
      </c>
      <c r="J10" s="54">
        <v>10</v>
      </c>
      <c r="K10" s="54">
        <f t="shared" si="12"/>
        <v>1.25</v>
      </c>
      <c r="L10" s="54">
        <f t="shared" si="13"/>
        <v>36</v>
      </c>
      <c r="M10" s="54">
        <f t="shared" si="14"/>
        <v>4.5</v>
      </c>
      <c r="N10" s="54">
        <v>1</v>
      </c>
      <c r="O10" s="54">
        <v>1</v>
      </c>
      <c r="P10" s="54">
        <v>1</v>
      </c>
      <c r="Q10" s="54">
        <v>1</v>
      </c>
      <c r="R10" s="54">
        <v>1</v>
      </c>
      <c r="S10" s="54">
        <v>1</v>
      </c>
      <c r="T10" s="54">
        <f t="shared" si="3"/>
        <v>1</v>
      </c>
      <c r="U10" s="54">
        <v>1</v>
      </c>
      <c r="V10" s="54">
        <v>1</v>
      </c>
      <c r="W10" s="54">
        <f t="shared" si="4"/>
        <v>1</v>
      </c>
      <c r="X10" s="54">
        <f t="shared" si="5"/>
        <v>1</v>
      </c>
      <c r="Y10" s="54">
        <v>1</v>
      </c>
      <c r="Z10" s="54">
        <v>1</v>
      </c>
      <c r="AA10" s="54">
        <v>1</v>
      </c>
      <c r="AB10" s="54">
        <v>1</v>
      </c>
      <c r="AC10" s="54">
        <v>1</v>
      </c>
      <c r="AD10" s="54">
        <v>1</v>
      </c>
      <c r="AE10" s="54">
        <v>1</v>
      </c>
      <c r="AF10" s="54">
        <f t="shared" si="15"/>
        <v>1</v>
      </c>
      <c r="AG10" s="54">
        <v>1</v>
      </c>
      <c r="AH10" s="54">
        <f t="shared" si="6"/>
        <v>1</v>
      </c>
      <c r="AI10" s="54">
        <v>1</v>
      </c>
      <c r="AJ10" s="54">
        <v>1</v>
      </c>
      <c r="AK10" s="54">
        <f t="shared" si="7"/>
        <v>1</v>
      </c>
      <c r="AL10" s="54">
        <v>1</v>
      </c>
      <c r="AM10" s="54">
        <v>1</v>
      </c>
      <c r="AN10" s="54">
        <v>1</v>
      </c>
      <c r="AO10" s="54">
        <v>1</v>
      </c>
      <c r="AP10" s="54">
        <v>1</v>
      </c>
      <c r="AQ10" s="54">
        <v>1</v>
      </c>
      <c r="AR10" s="54">
        <v>1</v>
      </c>
      <c r="AS10" s="54">
        <v>1</v>
      </c>
      <c r="AT10" s="54">
        <v>1</v>
      </c>
      <c r="AU10" s="54">
        <f t="shared" si="16"/>
        <v>92.965000000000003</v>
      </c>
      <c r="AV10" s="54">
        <f t="shared" si="17"/>
        <v>2.2800000000000011</v>
      </c>
      <c r="AW10" s="54">
        <f t="shared" si="18"/>
        <v>7.6949999999999967</v>
      </c>
      <c r="AX10" s="54">
        <f t="shared" si="19"/>
        <v>3.7650000000000006</v>
      </c>
      <c r="AY10" s="54">
        <v>1</v>
      </c>
      <c r="AZ10" s="54">
        <v>1</v>
      </c>
      <c r="BA10" s="54">
        <v>1</v>
      </c>
      <c r="BG10" s="54">
        <f t="shared" si="20"/>
        <v>125</v>
      </c>
      <c r="BH10" s="11">
        <f t="shared" si="21"/>
        <v>2.7777777777777779E-5</v>
      </c>
    </row>
    <row r="11" spans="1:67" ht="32" x14ac:dyDescent="0.2">
      <c r="A11" s="54" t="s">
        <v>389</v>
      </c>
      <c r="B11" s="3" t="s">
        <v>399</v>
      </c>
      <c r="C11" s="3" t="s">
        <v>192</v>
      </c>
      <c r="D11" s="54">
        <v>1</v>
      </c>
      <c r="E11" s="54">
        <v>1</v>
      </c>
      <c r="F11" s="54">
        <f t="shared" si="8"/>
        <v>1</v>
      </c>
      <c r="G11" s="54">
        <f t="shared" si="9"/>
        <v>7</v>
      </c>
      <c r="H11" s="54">
        <f t="shared" si="10"/>
        <v>7</v>
      </c>
      <c r="I11" s="54">
        <f t="shared" si="11"/>
        <v>43</v>
      </c>
      <c r="J11" s="54">
        <v>11</v>
      </c>
      <c r="K11" s="54">
        <f t="shared" si="12"/>
        <v>1.5714285714285714</v>
      </c>
      <c r="L11" s="54">
        <f t="shared" si="13"/>
        <v>36</v>
      </c>
      <c r="M11" s="54">
        <f t="shared" si="14"/>
        <v>5.1428571428571432</v>
      </c>
      <c r="N11" s="54">
        <v>1</v>
      </c>
      <c r="O11" s="54">
        <v>1</v>
      </c>
      <c r="P11" s="54">
        <v>1</v>
      </c>
      <c r="Q11" s="54">
        <v>1</v>
      </c>
      <c r="R11" s="54">
        <v>1</v>
      </c>
      <c r="S11" s="54">
        <v>1</v>
      </c>
      <c r="T11" s="54">
        <f t="shared" si="3"/>
        <v>1</v>
      </c>
      <c r="U11" s="54">
        <v>1</v>
      </c>
      <c r="V11" s="54">
        <v>1</v>
      </c>
      <c r="W11" s="54">
        <f t="shared" si="4"/>
        <v>1</v>
      </c>
      <c r="X11" s="54">
        <f t="shared" si="5"/>
        <v>1</v>
      </c>
      <c r="Y11" s="54">
        <v>1</v>
      </c>
      <c r="Z11" s="54">
        <v>1</v>
      </c>
      <c r="AA11" s="54">
        <v>1</v>
      </c>
      <c r="AB11" s="54">
        <v>1</v>
      </c>
      <c r="AC11" s="54">
        <v>1</v>
      </c>
      <c r="AD11" s="54">
        <v>1</v>
      </c>
      <c r="AE11" s="54">
        <v>1</v>
      </c>
      <c r="AF11" s="54">
        <f t="shared" si="15"/>
        <v>1</v>
      </c>
      <c r="AG11" s="54">
        <v>1</v>
      </c>
      <c r="AH11" s="54">
        <f t="shared" si="6"/>
        <v>1</v>
      </c>
      <c r="AI11" s="54">
        <v>1</v>
      </c>
      <c r="AJ11" s="54">
        <v>1</v>
      </c>
      <c r="AK11" s="54">
        <f t="shared" si="7"/>
        <v>1</v>
      </c>
      <c r="AL11" s="54">
        <v>1</v>
      </c>
      <c r="AM11" s="54">
        <v>1</v>
      </c>
      <c r="AN11" s="54">
        <v>1</v>
      </c>
      <c r="AO11" s="54">
        <v>1</v>
      </c>
      <c r="AP11" s="54">
        <v>1</v>
      </c>
      <c r="AQ11" s="54">
        <v>1</v>
      </c>
      <c r="AR11" s="54">
        <v>1</v>
      </c>
      <c r="AS11" s="54">
        <v>1</v>
      </c>
      <c r="AT11" s="54">
        <v>1</v>
      </c>
      <c r="AU11" s="54">
        <f t="shared" si="16"/>
        <v>66.787142857142882</v>
      </c>
      <c r="AV11" s="54">
        <f t="shared" si="17"/>
        <v>5.682857142857145</v>
      </c>
      <c r="AW11" s="54">
        <f t="shared" si="18"/>
        <v>11.05142857142857</v>
      </c>
      <c r="AX11" s="54">
        <f t="shared" si="19"/>
        <v>6.2928571428571445</v>
      </c>
      <c r="AY11" s="54">
        <v>1</v>
      </c>
      <c r="AZ11" s="54">
        <v>1</v>
      </c>
      <c r="BA11" s="54">
        <v>1</v>
      </c>
      <c r="BG11" s="54">
        <f t="shared" si="20"/>
        <v>142.85714285714286</v>
      </c>
      <c r="BH11" s="11">
        <f t="shared" si="21"/>
        <v>2.4305555555555558E-5</v>
      </c>
    </row>
    <row r="12" spans="1:67" ht="32" x14ac:dyDescent="0.2">
      <c r="A12" s="54" t="s">
        <v>390</v>
      </c>
      <c r="B12" s="3" t="s">
        <v>400</v>
      </c>
      <c r="C12" s="3" t="s">
        <v>192</v>
      </c>
      <c r="D12" s="54">
        <v>1</v>
      </c>
      <c r="E12" s="54">
        <v>1</v>
      </c>
      <c r="F12" s="54">
        <f t="shared" si="8"/>
        <v>1</v>
      </c>
      <c r="G12" s="54">
        <f t="shared" si="9"/>
        <v>8</v>
      </c>
      <c r="H12" s="54">
        <f t="shared" si="10"/>
        <v>8</v>
      </c>
      <c r="I12" s="54">
        <f t="shared" si="11"/>
        <v>48</v>
      </c>
      <c r="J12" s="54">
        <v>11</v>
      </c>
      <c r="K12" s="54">
        <f t="shared" si="12"/>
        <v>1.375</v>
      </c>
      <c r="L12" s="54">
        <f t="shared" si="13"/>
        <v>40</v>
      </c>
      <c r="M12" s="54">
        <f t="shared" si="14"/>
        <v>5</v>
      </c>
      <c r="N12" s="54">
        <v>1</v>
      </c>
      <c r="O12" s="54">
        <v>1</v>
      </c>
      <c r="P12" s="54">
        <v>1</v>
      </c>
      <c r="Q12" s="54">
        <v>1</v>
      </c>
      <c r="R12" s="54">
        <v>1</v>
      </c>
      <c r="S12" s="54">
        <v>1</v>
      </c>
      <c r="T12" s="54">
        <f t="shared" si="3"/>
        <v>1</v>
      </c>
      <c r="U12" s="54">
        <v>1</v>
      </c>
      <c r="V12" s="54">
        <v>1</v>
      </c>
      <c r="W12" s="54">
        <f t="shared" si="4"/>
        <v>1</v>
      </c>
      <c r="X12" s="54">
        <f t="shared" si="5"/>
        <v>1</v>
      </c>
      <c r="Y12" s="54">
        <v>1</v>
      </c>
      <c r="Z12" s="54">
        <v>1</v>
      </c>
      <c r="AA12" s="54">
        <v>1</v>
      </c>
      <c r="AB12" s="54">
        <v>1</v>
      </c>
      <c r="AC12" s="54">
        <v>1</v>
      </c>
      <c r="AD12" s="54">
        <v>1</v>
      </c>
      <c r="AE12" s="54">
        <v>1</v>
      </c>
      <c r="AF12" s="54">
        <f t="shared" si="15"/>
        <v>1</v>
      </c>
      <c r="AG12" s="54">
        <v>1</v>
      </c>
      <c r="AH12" s="54">
        <f t="shared" si="6"/>
        <v>1</v>
      </c>
      <c r="AI12" s="54">
        <v>1</v>
      </c>
      <c r="AJ12" s="54">
        <v>1</v>
      </c>
      <c r="AK12" s="54">
        <f t="shared" si="7"/>
        <v>1</v>
      </c>
      <c r="AL12" s="54">
        <v>1</v>
      </c>
      <c r="AM12" s="54">
        <v>1</v>
      </c>
      <c r="AN12" s="54">
        <v>1</v>
      </c>
      <c r="AO12" s="54">
        <v>1</v>
      </c>
      <c r="AP12" s="54">
        <v>1</v>
      </c>
      <c r="AQ12" s="54">
        <v>1</v>
      </c>
      <c r="AR12" s="54">
        <v>1</v>
      </c>
      <c r="AS12" s="54">
        <v>1</v>
      </c>
      <c r="AT12" s="54">
        <v>1</v>
      </c>
      <c r="AU12" s="54">
        <f t="shared" si="16"/>
        <v>82.390000000000015</v>
      </c>
      <c r="AV12" s="54">
        <f t="shared" si="17"/>
        <v>3.7550000000000026</v>
      </c>
      <c r="AW12" s="54">
        <f t="shared" si="18"/>
        <v>10.635000000000002</v>
      </c>
      <c r="AX12" s="54">
        <f t="shared" si="19"/>
        <v>6.120000000000001</v>
      </c>
      <c r="AY12" s="54">
        <v>1</v>
      </c>
      <c r="AZ12" s="54">
        <v>1</v>
      </c>
      <c r="BA12" s="54">
        <v>1</v>
      </c>
      <c r="BG12" s="54">
        <f t="shared" si="20"/>
        <v>125</v>
      </c>
      <c r="BH12" s="11">
        <f t="shared" si="21"/>
        <v>2.7777777777777779E-5</v>
      </c>
    </row>
    <row r="13" spans="1:67" ht="32" x14ac:dyDescent="0.2">
      <c r="A13" s="54" t="s">
        <v>391</v>
      </c>
      <c r="B13" s="3" t="s">
        <v>401</v>
      </c>
      <c r="C13" s="3" t="s">
        <v>192</v>
      </c>
      <c r="D13" s="54">
        <v>1</v>
      </c>
      <c r="E13" s="54">
        <v>1</v>
      </c>
      <c r="F13" s="54">
        <f t="shared" si="8"/>
        <v>1</v>
      </c>
      <c r="G13" s="54">
        <f t="shared" si="9"/>
        <v>7</v>
      </c>
      <c r="H13" s="54">
        <f t="shared" si="10"/>
        <v>7</v>
      </c>
      <c r="I13" s="54">
        <f t="shared" si="11"/>
        <v>41</v>
      </c>
      <c r="J13" s="54">
        <v>10</v>
      </c>
      <c r="K13" s="54">
        <f t="shared" si="12"/>
        <v>1.4285714285714286</v>
      </c>
      <c r="L13" s="54">
        <f t="shared" si="13"/>
        <v>34</v>
      </c>
      <c r="M13" s="54">
        <f t="shared" si="14"/>
        <v>4.8571428571428568</v>
      </c>
      <c r="N13" s="54">
        <v>0</v>
      </c>
      <c r="O13" s="54">
        <v>1</v>
      </c>
      <c r="P13" s="54">
        <v>1</v>
      </c>
      <c r="Q13" s="54">
        <v>1</v>
      </c>
      <c r="R13" s="54">
        <v>1</v>
      </c>
      <c r="S13" s="54">
        <v>0</v>
      </c>
      <c r="T13" s="54">
        <f t="shared" si="3"/>
        <v>0</v>
      </c>
      <c r="U13" s="54">
        <v>1</v>
      </c>
      <c r="V13" s="54">
        <v>1</v>
      </c>
      <c r="W13" s="54">
        <f t="shared" si="4"/>
        <v>0</v>
      </c>
      <c r="X13" s="54">
        <f t="shared" si="5"/>
        <v>1</v>
      </c>
      <c r="Y13" s="54">
        <v>1</v>
      </c>
      <c r="Z13" s="54">
        <v>1</v>
      </c>
      <c r="AA13" s="54">
        <v>1</v>
      </c>
      <c r="AB13" s="54">
        <v>1</v>
      </c>
      <c r="AC13" s="54">
        <v>1</v>
      </c>
      <c r="AD13" s="54">
        <v>1</v>
      </c>
      <c r="AE13" s="54">
        <v>1</v>
      </c>
      <c r="AF13" s="54">
        <f t="shared" si="15"/>
        <v>1</v>
      </c>
      <c r="AG13" s="54">
        <v>1</v>
      </c>
      <c r="AH13" s="54">
        <f t="shared" si="6"/>
        <v>1</v>
      </c>
      <c r="AI13" s="54">
        <v>1</v>
      </c>
      <c r="AJ13" s="54">
        <v>1</v>
      </c>
      <c r="AK13" s="54">
        <f t="shared" si="7"/>
        <v>1</v>
      </c>
      <c r="AL13" s="54">
        <v>1</v>
      </c>
      <c r="AM13" s="54">
        <v>1</v>
      </c>
      <c r="AN13" s="54">
        <v>1</v>
      </c>
      <c r="AO13" s="54">
        <v>1</v>
      </c>
      <c r="AP13" s="54">
        <v>1</v>
      </c>
      <c r="AQ13" s="54">
        <v>1</v>
      </c>
      <c r="AR13" s="54">
        <v>1</v>
      </c>
      <c r="AS13" s="54">
        <v>1</v>
      </c>
      <c r="AT13" s="54">
        <v>1</v>
      </c>
      <c r="AU13" s="54">
        <f t="shared" si="16"/>
        <v>78.872857142857157</v>
      </c>
      <c r="AV13" s="54">
        <f t="shared" si="17"/>
        <v>3.9971428571428582</v>
      </c>
      <c r="AW13" s="54">
        <f t="shared" si="18"/>
        <v>9.3714285714285701</v>
      </c>
      <c r="AX13" s="54">
        <f t="shared" si="19"/>
        <v>4.947142857142854</v>
      </c>
      <c r="AY13" s="54">
        <v>1</v>
      </c>
      <c r="AZ13" s="54">
        <v>1</v>
      </c>
      <c r="BA13" s="54">
        <v>1</v>
      </c>
      <c r="BG13" s="54">
        <f t="shared" si="20"/>
        <v>142.85714285714286</v>
      </c>
      <c r="BH13" s="11">
        <f t="shared" si="21"/>
        <v>2.4305555555555558E-5</v>
      </c>
    </row>
    <row r="14" spans="1:67" ht="32" x14ac:dyDescent="0.2">
      <c r="A14" s="54" t="s">
        <v>392</v>
      </c>
      <c r="B14" s="3" t="s">
        <v>402</v>
      </c>
      <c r="C14" s="3" t="s">
        <v>192</v>
      </c>
      <c r="D14" s="54">
        <v>1</v>
      </c>
      <c r="E14" s="54">
        <v>1</v>
      </c>
      <c r="F14" s="54">
        <f t="shared" si="8"/>
        <v>1</v>
      </c>
      <c r="G14" s="54">
        <f t="shared" si="9"/>
        <v>8</v>
      </c>
      <c r="H14" s="54">
        <f t="shared" si="10"/>
        <v>8</v>
      </c>
      <c r="I14" s="54">
        <f t="shared" si="11"/>
        <v>48</v>
      </c>
      <c r="J14" s="54">
        <v>13</v>
      </c>
      <c r="K14" s="54">
        <f t="shared" si="12"/>
        <v>1.625</v>
      </c>
      <c r="L14" s="54">
        <f t="shared" si="13"/>
        <v>40</v>
      </c>
      <c r="M14" s="54">
        <f t="shared" si="14"/>
        <v>5</v>
      </c>
      <c r="N14" s="54">
        <v>0</v>
      </c>
      <c r="O14" s="54">
        <v>1</v>
      </c>
      <c r="P14" s="54">
        <v>1</v>
      </c>
      <c r="Q14" s="54">
        <v>1</v>
      </c>
      <c r="R14" s="54">
        <v>1</v>
      </c>
      <c r="S14" s="54">
        <v>0</v>
      </c>
      <c r="T14" s="54">
        <f t="shared" si="3"/>
        <v>0</v>
      </c>
      <c r="U14" s="54">
        <v>1</v>
      </c>
      <c r="V14" s="54">
        <v>1</v>
      </c>
      <c r="W14" s="54">
        <f t="shared" si="4"/>
        <v>0</v>
      </c>
      <c r="X14" s="54">
        <f t="shared" si="5"/>
        <v>1</v>
      </c>
      <c r="Y14" s="54">
        <v>1</v>
      </c>
      <c r="Z14" s="54">
        <v>1</v>
      </c>
      <c r="AA14" s="54">
        <v>1</v>
      </c>
      <c r="AB14" s="54">
        <v>1</v>
      </c>
      <c r="AC14" s="54">
        <v>1</v>
      </c>
      <c r="AD14" s="54">
        <v>1</v>
      </c>
      <c r="AE14" s="54">
        <v>1</v>
      </c>
      <c r="AF14" s="54">
        <f t="shared" si="15"/>
        <v>1</v>
      </c>
      <c r="AG14" s="54">
        <v>1</v>
      </c>
      <c r="AH14" s="54">
        <f t="shared" si="6"/>
        <v>1</v>
      </c>
      <c r="AI14" s="54">
        <v>1</v>
      </c>
      <c r="AJ14" s="54">
        <v>1</v>
      </c>
      <c r="AK14" s="54">
        <f t="shared" si="7"/>
        <v>1</v>
      </c>
      <c r="AL14" s="54">
        <v>1</v>
      </c>
      <c r="AM14" s="54">
        <v>1</v>
      </c>
      <c r="AN14" s="54">
        <v>1</v>
      </c>
      <c r="AO14" s="54">
        <v>1</v>
      </c>
      <c r="AP14" s="54">
        <v>1</v>
      </c>
      <c r="AQ14" s="54">
        <v>1</v>
      </c>
      <c r="AR14" s="54">
        <v>1</v>
      </c>
      <c r="AS14" s="54">
        <v>1</v>
      </c>
      <c r="AT14" s="54">
        <v>1</v>
      </c>
      <c r="AU14" s="54">
        <f t="shared" si="16"/>
        <v>61.240000000000016</v>
      </c>
      <c r="AV14" s="54">
        <f t="shared" si="17"/>
        <v>6.7050000000000018</v>
      </c>
      <c r="AW14" s="54">
        <f t="shared" si="18"/>
        <v>10.635000000000002</v>
      </c>
      <c r="AX14" s="54">
        <f t="shared" si="19"/>
        <v>6.120000000000001</v>
      </c>
      <c r="AY14" s="54">
        <v>1</v>
      </c>
      <c r="AZ14" s="54">
        <v>1</v>
      </c>
      <c r="BA14" s="54">
        <v>1</v>
      </c>
      <c r="BG14" s="54">
        <f t="shared" si="20"/>
        <v>125</v>
      </c>
      <c r="BH14" s="11">
        <f t="shared" si="21"/>
        <v>2.7777777777777779E-5</v>
      </c>
    </row>
    <row r="15" spans="1:67" ht="96" x14ac:dyDescent="0.2">
      <c r="A15" s="54">
        <v>5</v>
      </c>
      <c r="B15" s="3" t="s">
        <v>321</v>
      </c>
      <c r="C15" s="3" t="s">
        <v>192</v>
      </c>
      <c r="D15" s="54">
        <v>1</v>
      </c>
      <c r="E15" s="54">
        <v>1</v>
      </c>
      <c r="F15" s="54">
        <f t="shared" si="8"/>
        <v>2</v>
      </c>
      <c r="G15" s="54">
        <f t="shared" si="9"/>
        <v>30</v>
      </c>
      <c r="H15" s="54">
        <f t="shared" si="10"/>
        <v>15</v>
      </c>
      <c r="I15" s="54">
        <f t="shared" si="11"/>
        <v>218</v>
      </c>
      <c r="J15" s="54">
        <v>56</v>
      </c>
      <c r="K15" s="54">
        <f t="shared" si="12"/>
        <v>1.8666666666666667</v>
      </c>
      <c r="L15" s="54">
        <f t="shared" si="13"/>
        <v>183</v>
      </c>
      <c r="M15" s="54">
        <f t="shared" si="14"/>
        <v>6.1</v>
      </c>
      <c r="N15" s="54">
        <v>1</v>
      </c>
      <c r="O15" s="54">
        <v>1</v>
      </c>
      <c r="P15" s="54">
        <v>0</v>
      </c>
      <c r="Q15" s="54">
        <v>1</v>
      </c>
      <c r="R15" s="54">
        <v>1</v>
      </c>
      <c r="S15" s="54">
        <v>1</v>
      </c>
      <c r="T15" s="54">
        <f t="shared" si="3"/>
        <v>1</v>
      </c>
      <c r="U15" s="54">
        <v>1</v>
      </c>
      <c r="V15" s="54">
        <v>1</v>
      </c>
      <c r="W15" s="54">
        <f t="shared" si="4"/>
        <v>0</v>
      </c>
      <c r="X15" s="54">
        <f t="shared" si="5"/>
        <v>1</v>
      </c>
      <c r="Y15" s="54">
        <v>1</v>
      </c>
      <c r="Z15" s="54">
        <v>1</v>
      </c>
      <c r="AA15" s="54">
        <v>1</v>
      </c>
      <c r="AB15" s="54">
        <v>1</v>
      </c>
      <c r="AC15" s="54">
        <v>1</v>
      </c>
      <c r="AD15" s="54">
        <v>1</v>
      </c>
      <c r="AE15" s="54">
        <v>1</v>
      </c>
      <c r="AF15" s="54">
        <f t="shared" si="15"/>
        <v>5</v>
      </c>
      <c r="AG15" s="54">
        <v>1</v>
      </c>
      <c r="AH15" s="54">
        <f t="shared" si="6"/>
        <v>0</v>
      </c>
      <c r="AI15" s="54">
        <v>1</v>
      </c>
      <c r="AJ15" s="54">
        <v>1</v>
      </c>
      <c r="AK15" s="54">
        <f t="shared" si="7"/>
        <v>1</v>
      </c>
      <c r="AL15" s="54">
        <v>1</v>
      </c>
      <c r="AM15" s="54">
        <v>1</v>
      </c>
      <c r="AN15" s="54">
        <v>1</v>
      </c>
      <c r="AO15" s="54">
        <v>1</v>
      </c>
      <c r="AP15" s="54">
        <v>1</v>
      </c>
      <c r="AQ15" s="54">
        <v>1</v>
      </c>
      <c r="AR15" s="54">
        <v>1</v>
      </c>
      <c r="AS15" s="54">
        <v>1</v>
      </c>
      <c r="AT15" s="54">
        <v>1</v>
      </c>
      <c r="AU15" s="54">
        <f t="shared" si="16"/>
        <v>33.690000000000026</v>
      </c>
      <c r="AV15" s="54">
        <f t="shared" si="17"/>
        <v>12.286666666666669</v>
      </c>
      <c r="AW15" s="54">
        <f t="shared" si="18"/>
        <v>19.27066666666666</v>
      </c>
      <c r="AX15" s="54">
        <f t="shared" si="19"/>
        <v>14.800999999999995</v>
      </c>
      <c r="AY15" s="54">
        <v>0</v>
      </c>
      <c r="AZ15" s="54">
        <v>1</v>
      </c>
      <c r="BA15" s="54">
        <v>1</v>
      </c>
      <c r="BG15" s="54">
        <f t="shared" si="20"/>
        <v>166.66666666666666</v>
      </c>
      <c r="BH15" s="11">
        <f t="shared" si="21"/>
        <v>1.0416666666666666E-4</v>
      </c>
    </row>
    <row r="16" spans="1:67" ht="48" x14ac:dyDescent="0.2">
      <c r="A16" s="54">
        <v>6</v>
      </c>
      <c r="B16" s="3" t="s">
        <v>438</v>
      </c>
      <c r="C16" s="3" t="s">
        <v>192</v>
      </c>
      <c r="D16" s="54">
        <v>1</v>
      </c>
      <c r="E16" s="54">
        <v>1</v>
      </c>
      <c r="F16" s="54">
        <f t="shared" si="8"/>
        <v>1</v>
      </c>
      <c r="G16" s="54">
        <f t="shared" si="9"/>
        <v>22</v>
      </c>
      <c r="H16" s="54">
        <f t="shared" si="10"/>
        <v>22</v>
      </c>
      <c r="I16" s="54">
        <f t="shared" si="11"/>
        <v>117</v>
      </c>
      <c r="J16" s="54">
        <v>31</v>
      </c>
      <c r="K16" s="54">
        <f t="shared" si="12"/>
        <v>1.4090909090909092</v>
      </c>
      <c r="L16" s="54">
        <f t="shared" si="13"/>
        <v>95</v>
      </c>
      <c r="M16" s="54">
        <f t="shared" si="14"/>
        <v>4.3181818181818183</v>
      </c>
      <c r="N16" s="54">
        <v>1</v>
      </c>
      <c r="O16" s="54">
        <v>1</v>
      </c>
      <c r="P16" s="54">
        <v>1</v>
      </c>
      <c r="Q16" s="54">
        <v>1</v>
      </c>
      <c r="R16" s="54">
        <v>1</v>
      </c>
      <c r="S16" s="54">
        <v>1</v>
      </c>
      <c r="T16" s="54">
        <f t="shared" si="3"/>
        <v>1</v>
      </c>
      <c r="U16" s="54">
        <v>1</v>
      </c>
      <c r="V16" s="54">
        <v>1</v>
      </c>
      <c r="W16" s="54">
        <f t="shared" si="4"/>
        <v>1</v>
      </c>
      <c r="X16" s="54">
        <f t="shared" si="5"/>
        <v>1</v>
      </c>
      <c r="Y16" s="54">
        <v>1</v>
      </c>
      <c r="Z16" s="54">
        <v>1</v>
      </c>
      <c r="AA16" s="54">
        <v>1</v>
      </c>
      <c r="AB16" s="54">
        <v>1</v>
      </c>
      <c r="AC16" s="54">
        <v>1</v>
      </c>
      <c r="AD16" s="54">
        <v>1</v>
      </c>
      <c r="AE16" s="54">
        <v>1</v>
      </c>
      <c r="AF16" s="54">
        <f t="shared" si="15"/>
        <v>1</v>
      </c>
      <c r="AG16" s="54">
        <v>1</v>
      </c>
      <c r="AH16" s="54">
        <f t="shared" si="6"/>
        <v>1</v>
      </c>
      <c r="AI16" s="54">
        <v>1</v>
      </c>
      <c r="AJ16" s="54">
        <v>1</v>
      </c>
      <c r="AK16" s="54">
        <f t="shared" si="7"/>
        <v>1</v>
      </c>
      <c r="AL16" s="54">
        <v>1</v>
      </c>
      <c r="AM16" s="54">
        <v>1</v>
      </c>
      <c r="AN16" s="54">
        <v>1</v>
      </c>
      <c r="AO16" s="54">
        <v>1</v>
      </c>
      <c r="AP16" s="54">
        <v>1</v>
      </c>
      <c r="AQ16" s="54">
        <v>1</v>
      </c>
      <c r="AR16" s="54">
        <v>1</v>
      </c>
      <c r="AS16" s="54">
        <v>1</v>
      </c>
      <c r="AT16" s="54">
        <v>1</v>
      </c>
      <c r="AU16" s="54">
        <f t="shared" si="16"/>
        <v>65.295909090909106</v>
      </c>
      <c r="AV16" s="54">
        <f t="shared" si="17"/>
        <v>9.6172727272727307</v>
      </c>
      <c r="AW16" s="54">
        <f t="shared" si="18"/>
        <v>8.5127272727272683</v>
      </c>
      <c r="AX16" s="54">
        <f t="shared" si="19"/>
        <v>9.908636363636365</v>
      </c>
      <c r="AY16" s="54">
        <v>1</v>
      </c>
      <c r="AZ16" s="54">
        <v>1</v>
      </c>
      <c r="BA16" s="54">
        <v>1</v>
      </c>
      <c r="BG16" s="54">
        <f t="shared" si="20"/>
        <v>45.454545454545453</v>
      </c>
      <c r="BH16" s="11">
        <f t="shared" si="21"/>
        <v>7.6388888888888887E-5</v>
      </c>
    </row>
    <row r="17" spans="1:60" ht="192" x14ac:dyDescent="0.2">
      <c r="A17" s="54">
        <v>7</v>
      </c>
      <c r="B17" s="3" t="s">
        <v>323</v>
      </c>
      <c r="C17" s="3" t="s">
        <v>192</v>
      </c>
      <c r="D17" s="54">
        <v>1</v>
      </c>
      <c r="E17" s="54">
        <v>1</v>
      </c>
      <c r="F17" s="54">
        <f t="shared" si="8"/>
        <v>4</v>
      </c>
      <c r="G17" s="54">
        <f t="shared" si="9"/>
        <v>68</v>
      </c>
      <c r="H17" s="54">
        <f t="shared" si="10"/>
        <v>17</v>
      </c>
      <c r="I17" s="54">
        <f t="shared" si="11"/>
        <v>445</v>
      </c>
      <c r="J17" s="54">
        <v>119</v>
      </c>
      <c r="K17" s="54">
        <f t="shared" si="12"/>
        <v>1.75</v>
      </c>
      <c r="L17" s="54">
        <f t="shared" si="13"/>
        <v>362</v>
      </c>
      <c r="M17" s="54">
        <f t="shared" si="14"/>
        <v>5.3235294117647056</v>
      </c>
      <c r="N17" s="54">
        <v>1</v>
      </c>
      <c r="O17" s="54">
        <v>1</v>
      </c>
      <c r="P17" s="54">
        <v>0</v>
      </c>
      <c r="Q17" s="54">
        <v>1</v>
      </c>
      <c r="R17" s="54">
        <v>1</v>
      </c>
      <c r="S17" s="54">
        <v>1</v>
      </c>
      <c r="T17" s="54">
        <f t="shared" si="3"/>
        <v>1</v>
      </c>
      <c r="U17" s="54">
        <v>1</v>
      </c>
      <c r="V17" s="54">
        <v>1</v>
      </c>
      <c r="W17" s="54">
        <f t="shared" si="4"/>
        <v>0</v>
      </c>
      <c r="X17" s="54">
        <f t="shared" si="5"/>
        <v>1</v>
      </c>
      <c r="Y17" s="54">
        <v>0</v>
      </c>
      <c r="Z17" s="54">
        <v>1</v>
      </c>
      <c r="AA17" s="54">
        <v>1</v>
      </c>
      <c r="AB17" s="54">
        <v>1</v>
      </c>
      <c r="AC17" s="54">
        <v>1</v>
      </c>
      <c r="AD17" s="54">
        <v>1</v>
      </c>
      <c r="AE17" s="54">
        <v>1</v>
      </c>
      <c r="AF17" s="54">
        <f t="shared" si="15"/>
        <v>16</v>
      </c>
      <c r="AG17" s="54">
        <v>1</v>
      </c>
      <c r="AH17" s="54">
        <f t="shared" si="6"/>
        <v>0</v>
      </c>
      <c r="AI17" s="54">
        <v>0</v>
      </c>
      <c r="AJ17" s="54">
        <v>1</v>
      </c>
      <c r="AK17" s="54">
        <f t="shared" si="7"/>
        <v>0</v>
      </c>
      <c r="AL17" s="54">
        <v>1</v>
      </c>
      <c r="AM17" s="54">
        <v>1</v>
      </c>
      <c r="AN17" s="54">
        <v>1</v>
      </c>
      <c r="AO17" s="54">
        <v>1</v>
      </c>
      <c r="AP17" s="54">
        <v>1</v>
      </c>
      <c r="AQ17" s="54">
        <v>1</v>
      </c>
      <c r="AR17" s="54">
        <v>1</v>
      </c>
      <c r="AS17" s="54">
        <v>1</v>
      </c>
      <c r="AT17" s="54">
        <v>1</v>
      </c>
      <c r="AU17" s="54">
        <f t="shared" si="16"/>
        <v>41.53000000000003</v>
      </c>
      <c r="AV17" s="54">
        <f t="shared" si="17"/>
        <v>11.690000000000001</v>
      </c>
      <c r="AW17" s="54">
        <f t="shared" si="18"/>
        <v>15.144705882352941</v>
      </c>
      <c r="AX17" s="54">
        <f t="shared" si="19"/>
        <v>12.143823529411762</v>
      </c>
      <c r="AY17" s="54">
        <v>0</v>
      </c>
      <c r="AZ17" s="54">
        <v>1</v>
      </c>
      <c r="BA17" s="54">
        <v>1</v>
      </c>
      <c r="BG17" s="54">
        <f t="shared" si="20"/>
        <v>235.29411764705881</v>
      </c>
      <c r="BH17" s="11">
        <f t="shared" si="21"/>
        <v>2.3611111111111112E-4</v>
      </c>
    </row>
    <row r="18" spans="1:60" ht="64" x14ac:dyDescent="0.2">
      <c r="A18" s="54">
        <v>8</v>
      </c>
      <c r="B18" s="3" t="s">
        <v>324</v>
      </c>
      <c r="C18" s="3" t="s">
        <v>192</v>
      </c>
      <c r="D18" s="54">
        <v>1</v>
      </c>
      <c r="E18" s="54">
        <v>1</v>
      </c>
      <c r="F18" s="54">
        <f t="shared" si="8"/>
        <v>1</v>
      </c>
      <c r="G18" s="54">
        <f t="shared" si="9"/>
        <v>23</v>
      </c>
      <c r="H18" s="54">
        <f t="shared" si="10"/>
        <v>23</v>
      </c>
      <c r="I18" s="54">
        <f t="shared" si="11"/>
        <v>143</v>
      </c>
      <c r="J18" s="54">
        <v>38</v>
      </c>
      <c r="K18" s="54">
        <f t="shared" si="12"/>
        <v>1.6521739130434783</v>
      </c>
      <c r="L18" s="54">
        <f t="shared" si="13"/>
        <v>117</v>
      </c>
      <c r="M18" s="54">
        <f t="shared" si="14"/>
        <v>5.0869565217391308</v>
      </c>
      <c r="N18" s="54">
        <v>0</v>
      </c>
      <c r="O18" s="54">
        <v>1</v>
      </c>
      <c r="P18" s="54">
        <v>1</v>
      </c>
      <c r="Q18" s="54">
        <v>0</v>
      </c>
      <c r="R18" s="54">
        <v>1</v>
      </c>
      <c r="S18" s="54">
        <v>1</v>
      </c>
      <c r="T18" s="54">
        <f t="shared" si="3"/>
        <v>0</v>
      </c>
      <c r="U18" s="54">
        <v>1</v>
      </c>
      <c r="V18" s="54">
        <v>1</v>
      </c>
      <c r="W18" s="54">
        <f t="shared" si="4"/>
        <v>0</v>
      </c>
      <c r="X18" s="54">
        <f t="shared" si="5"/>
        <v>1</v>
      </c>
      <c r="Y18" s="54">
        <v>1</v>
      </c>
      <c r="Z18" s="54">
        <v>1</v>
      </c>
      <c r="AA18" s="54">
        <v>1</v>
      </c>
      <c r="AB18" s="54">
        <v>1</v>
      </c>
      <c r="AC18" s="54">
        <v>1</v>
      </c>
      <c r="AD18" s="54">
        <v>0</v>
      </c>
      <c r="AE18" s="54">
        <v>1</v>
      </c>
      <c r="AF18" s="54">
        <f t="shared" si="15"/>
        <v>4</v>
      </c>
      <c r="AG18" s="54">
        <v>1</v>
      </c>
      <c r="AH18" s="54">
        <f t="shared" si="6"/>
        <v>1</v>
      </c>
      <c r="AI18" s="54">
        <v>1</v>
      </c>
      <c r="AJ18" s="54">
        <v>1</v>
      </c>
      <c r="AK18" s="54">
        <f t="shared" si="7"/>
        <v>0</v>
      </c>
      <c r="AL18" s="54">
        <v>1</v>
      </c>
      <c r="AM18" s="54">
        <v>1</v>
      </c>
      <c r="AN18" s="54">
        <v>1</v>
      </c>
      <c r="AO18" s="54">
        <v>1</v>
      </c>
      <c r="AP18" s="54">
        <v>1</v>
      </c>
      <c r="AQ18" s="54">
        <v>1</v>
      </c>
      <c r="AR18" s="54">
        <v>1</v>
      </c>
      <c r="AS18" s="54">
        <v>1</v>
      </c>
      <c r="AT18" s="54">
        <v>1</v>
      </c>
      <c r="AU18" s="54">
        <f t="shared" si="16"/>
        <v>43.716086956521764</v>
      </c>
      <c r="AV18" s="54">
        <f t="shared" si="17"/>
        <v>12.875652173913043</v>
      </c>
      <c r="AW18" s="54">
        <f t="shared" si="18"/>
        <v>13.846956521739131</v>
      </c>
      <c r="AX18" s="54">
        <f t="shared" si="19"/>
        <v>14.029565217391301</v>
      </c>
      <c r="AY18" s="54">
        <v>1</v>
      </c>
      <c r="AZ18" s="54">
        <v>1</v>
      </c>
      <c r="BA18" s="54">
        <v>1</v>
      </c>
      <c r="BG18" s="54">
        <f t="shared" si="20"/>
        <v>173.91304347826087</v>
      </c>
      <c r="BH18" s="11">
        <f t="shared" si="21"/>
        <v>7.9861111111111116E-5</v>
      </c>
    </row>
    <row r="19" spans="1:60" ht="112" x14ac:dyDescent="0.2">
      <c r="A19" s="54">
        <v>9</v>
      </c>
      <c r="B19" s="3" t="s">
        <v>325</v>
      </c>
      <c r="C19" s="3" t="s">
        <v>192</v>
      </c>
      <c r="D19" s="54">
        <v>1</v>
      </c>
      <c r="E19" s="54">
        <v>1</v>
      </c>
      <c r="F19" s="54">
        <f t="shared" si="8"/>
        <v>2</v>
      </c>
      <c r="G19" s="54">
        <f t="shared" si="9"/>
        <v>41</v>
      </c>
      <c r="H19" s="54">
        <f t="shared" si="10"/>
        <v>20.5</v>
      </c>
      <c r="I19" s="54">
        <f t="shared" si="11"/>
        <v>250</v>
      </c>
      <c r="J19" s="54">
        <v>69</v>
      </c>
      <c r="K19" s="54">
        <f t="shared" si="12"/>
        <v>1.6829268292682926</v>
      </c>
      <c r="L19" s="54">
        <f t="shared" si="13"/>
        <v>205</v>
      </c>
      <c r="M19" s="54">
        <f t="shared" si="14"/>
        <v>5</v>
      </c>
      <c r="N19" s="54">
        <v>0</v>
      </c>
      <c r="O19" s="54">
        <v>1</v>
      </c>
      <c r="P19" s="54">
        <v>1</v>
      </c>
      <c r="Q19" s="54">
        <v>0</v>
      </c>
      <c r="R19" s="54">
        <v>1</v>
      </c>
      <c r="S19" s="54">
        <v>1</v>
      </c>
      <c r="T19" s="54">
        <f t="shared" si="3"/>
        <v>0</v>
      </c>
      <c r="U19" s="54">
        <v>1</v>
      </c>
      <c r="V19" s="54">
        <v>1</v>
      </c>
      <c r="W19" s="54">
        <f t="shared" si="4"/>
        <v>0</v>
      </c>
      <c r="X19" s="54">
        <f t="shared" si="5"/>
        <v>1</v>
      </c>
      <c r="Y19" s="54">
        <v>1</v>
      </c>
      <c r="Z19" s="54">
        <v>1</v>
      </c>
      <c r="AA19" s="54">
        <v>1</v>
      </c>
      <c r="AB19" s="54">
        <v>1</v>
      </c>
      <c r="AC19" s="54">
        <v>1</v>
      </c>
      <c r="AD19" s="54">
        <v>1</v>
      </c>
      <c r="AE19" s="54">
        <v>1</v>
      </c>
      <c r="AF19" s="54">
        <f t="shared" si="15"/>
        <v>5</v>
      </c>
      <c r="AG19" s="54">
        <v>1</v>
      </c>
      <c r="AH19" s="54">
        <f t="shared" si="6"/>
        <v>1</v>
      </c>
      <c r="AI19" s="54">
        <v>0</v>
      </c>
      <c r="AJ19" s="54">
        <v>1</v>
      </c>
      <c r="AK19" s="54">
        <f t="shared" si="7"/>
        <v>0</v>
      </c>
      <c r="AL19" s="54">
        <v>1</v>
      </c>
      <c r="AM19" s="54">
        <v>0</v>
      </c>
      <c r="AN19" s="54">
        <v>1</v>
      </c>
      <c r="AO19" s="54">
        <v>1</v>
      </c>
      <c r="AP19" s="54">
        <v>1</v>
      </c>
      <c r="AQ19" s="54">
        <v>1</v>
      </c>
      <c r="AR19" s="54">
        <v>1</v>
      </c>
      <c r="AS19" s="54">
        <v>1</v>
      </c>
      <c r="AT19" s="54">
        <v>1</v>
      </c>
      <c r="AU19" s="54">
        <f t="shared" si="16"/>
        <v>43.65189024390245</v>
      </c>
      <c r="AV19" s="54">
        <f t="shared" si="17"/>
        <v>12.263536585365856</v>
      </c>
      <c r="AW19" s="54">
        <f t="shared" si="18"/>
        <v>12.873170731707315</v>
      </c>
      <c r="AX19" s="54">
        <f t="shared" si="19"/>
        <v>12.369999999999997</v>
      </c>
      <c r="AY19" s="54">
        <v>0</v>
      </c>
      <c r="AZ19" s="54">
        <v>1</v>
      </c>
      <c r="BA19" s="54">
        <v>1</v>
      </c>
      <c r="BG19" s="54">
        <f t="shared" si="20"/>
        <v>121.95121951219512</v>
      </c>
      <c r="BH19" s="11">
        <f t="shared" si="21"/>
        <v>1.4236111111111109E-4</v>
      </c>
    </row>
    <row r="20" spans="1:60" ht="32" x14ac:dyDescent="0.2">
      <c r="A20" s="54">
        <v>10</v>
      </c>
      <c r="B20" s="3" t="s">
        <v>439</v>
      </c>
      <c r="C20" s="3" t="s">
        <v>204</v>
      </c>
      <c r="D20" s="54">
        <v>1</v>
      </c>
      <c r="E20" s="54">
        <v>1</v>
      </c>
      <c r="F20" s="54">
        <f t="shared" si="8"/>
        <v>1</v>
      </c>
      <c r="G20" s="54">
        <f t="shared" si="9"/>
        <v>12</v>
      </c>
      <c r="H20" s="54">
        <f t="shared" si="10"/>
        <v>12</v>
      </c>
      <c r="I20" s="54">
        <f t="shared" si="11"/>
        <v>63</v>
      </c>
      <c r="J20" s="54">
        <v>15</v>
      </c>
      <c r="K20" s="54">
        <f t="shared" si="12"/>
        <v>1.25</v>
      </c>
      <c r="L20" s="54">
        <f t="shared" si="13"/>
        <v>50</v>
      </c>
      <c r="M20" s="54">
        <f t="shared" si="14"/>
        <v>4.166666666666667</v>
      </c>
      <c r="N20" s="54">
        <v>1</v>
      </c>
      <c r="O20" s="54">
        <v>1</v>
      </c>
      <c r="P20" s="54">
        <v>0</v>
      </c>
      <c r="Q20" s="54">
        <v>1</v>
      </c>
      <c r="R20" s="54">
        <v>1</v>
      </c>
      <c r="S20" s="54">
        <v>1</v>
      </c>
      <c r="T20" s="54">
        <f t="shared" si="3"/>
        <v>1</v>
      </c>
      <c r="U20" s="54">
        <v>1</v>
      </c>
      <c r="V20" s="54">
        <v>1</v>
      </c>
      <c r="W20" s="54">
        <f t="shared" si="4"/>
        <v>0</v>
      </c>
      <c r="X20" s="54">
        <f t="shared" si="5"/>
        <v>1</v>
      </c>
      <c r="Y20" s="54">
        <v>0</v>
      </c>
      <c r="Z20" s="54">
        <v>1</v>
      </c>
      <c r="AA20" s="54">
        <v>1</v>
      </c>
      <c r="AB20" s="54">
        <v>1</v>
      </c>
      <c r="AC20" s="54">
        <v>1</v>
      </c>
      <c r="AD20" s="54">
        <v>1</v>
      </c>
      <c r="AE20" s="54">
        <v>1</v>
      </c>
      <c r="AF20" s="54">
        <f t="shared" si="15"/>
        <v>2</v>
      </c>
      <c r="AG20" s="54">
        <v>1</v>
      </c>
      <c r="AH20" s="54">
        <f t="shared" si="6"/>
        <v>1</v>
      </c>
      <c r="AI20" s="54">
        <v>1</v>
      </c>
      <c r="AJ20" s="54">
        <v>1</v>
      </c>
      <c r="AK20" s="54">
        <f t="shared" si="7"/>
        <v>1</v>
      </c>
      <c r="AL20" s="54">
        <v>1</v>
      </c>
      <c r="AM20" s="54">
        <v>1</v>
      </c>
      <c r="AN20" s="54">
        <v>1</v>
      </c>
      <c r="AO20" s="54">
        <v>1</v>
      </c>
      <c r="AP20" s="54">
        <v>1</v>
      </c>
      <c r="AQ20" s="54">
        <v>1</v>
      </c>
      <c r="AR20" s="54">
        <v>1</v>
      </c>
      <c r="AS20" s="54">
        <v>1</v>
      </c>
      <c r="AT20" s="54">
        <v>1</v>
      </c>
      <c r="AU20" s="54">
        <f t="shared" si="16"/>
        <v>88.905000000000001</v>
      </c>
      <c r="AV20" s="54">
        <f t="shared" si="17"/>
        <v>3.84</v>
      </c>
      <c r="AW20" s="54">
        <f t="shared" si="18"/>
        <v>7.2133333333333312</v>
      </c>
      <c r="AX20" s="54">
        <f t="shared" si="19"/>
        <v>4.1950000000000003</v>
      </c>
      <c r="AY20" s="54">
        <v>1</v>
      </c>
      <c r="AZ20" s="54">
        <v>1</v>
      </c>
      <c r="BA20" s="54">
        <v>1</v>
      </c>
      <c r="BG20" s="54">
        <f t="shared" si="20"/>
        <v>166.66666666666666</v>
      </c>
      <c r="BH20" s="11">
        <f t="shared" si="21"/>
        <v>4.1666666666666665E-5</v>
      </c>
    </row>
    <row r="21" spans="1:60" ht="48" x14ac:dyDescent="0.2">
      <c r="A21" s="54" t="s">
        <v>147</v>
      </c>
      <c r="B21" s="3" t="s">
        <v>406</v>
      </c>
      <c r="C21" s="3" t="s">
        <v>192</v>
      </c>
      <c r="D21" s="54">
        <v>1</v>
      </c>
      <c r="E21" s="54">
        <v>1</v>
      </c>
      <c r="F21" s="54">
        <f t="shared" si="8"/>
        <v>1</v>
      </c>
      <c r="G21" s="54">
        <f t="shared" si="9"/>
        <v>19</v>
      </c>
      <c r="H21" s="54">
        <f t="shared" si="10"/>
        <v>19</v>
      </c>
      <c r="I21" s="54">
        <f t="shared" si="11"/>
        <v>101</v>
      </c>
      <c r="J21" s="54">
        <v>27</v>
      </c>
      <c r="K21" s="54">
        <f t="shared" si="12"/>
        <v>1.4210526315789473</v>
      </c>
      <c r="L21" s="54">
        <f t="shared" si="13"/>
        <v>82</v>
      </c>
      <c r="M21" s="54">
        <f t="shared" si="14"/>
        <v>4.3157894736842106</v>
      </c>
      <c r="N21" s="54">
        <v>0</v>
      </c>
      <c r="O21" s="54">
        <v>1</v>
      </c>
      <c r="P21" s="54">
        <v>0</v>
      </c>
      <c r="Q21" s="54">
        <v>0</v>
      </c>
      <c r="R21" s="54">
        <v>1</v>
      </c>
      <c r="S21" s="54">
        <v>1</v>
      </c>
      <c r="T21" s="54">
        <f t="shared" si="3"/>
        <v>0</v>
      </c>
      <c r="U21" s="54">
        <v>1</v>
      </c>
      <c r="V21" s="54">
        <v>1</v>
      </c>
      <c r="W21" s="54">
        <f t="shared" si="4"/>
        <v>0</v>
      </c>
      <c r="X21" s="54">
        <f t="shared" si="5"/>
        <v>1</v>
      </c>
      <c r="Y21" s="54">
        <v>1</v>
      </c>
      <c r="Z21" s="54">
        <v>1</v>
      </c>
      <c r="AA21" s="54">
        <v>1</v>
      </c>
      <c r="AB21" s="54">
        <v>1</v>
      </c>
      <c r="AC21" s="54">
        <v>1</v>
      </c>
      <c r="AD21" s="54">
        <v>1</v>
      </c>
      <c r="AE21" s="54">
        <v>1</v>
      </c>
      <c r="AF21" s="54">
        <f t="shared" si="15"/>
        <v>1</v>
      </c>
      <c r="AG21" s="54">
        <v>1</v>
      </c>
      <c r="AH21" s="54">
        <f t="shared" si="6"/>
        <v>1</v>
      </c>
      <c r="AI21" s="54">
        <v>1</v>
      </c>
      <c r="AJ21" s="54">
        <v>1</v>
      </c>
      <c r="AK21" s="54">
        <f t="shared" si="7"/>
        <v>1</v>
      </c>
      <c r="AL21" s="54">
        <v>1</v>
      </c>
      <c r="AM21" s="54">
        <v>1</v>
      </c>
      <c r="AN21" s="54">
        <v>1</v>
      </c>
      <c r="AO21" s="54">
        <v>1</v>
      </c>
      <c r="AP21" s="54">
        <v>1</v>
      </c>
      <c r="AQ21" s="54">
        <v>1</v>
      </c>
      <c r="AR21" s="54">
        <v>1</v>
      </c>
      <c r="AS21" s="54">
        <v>1</v>
      </c>
      <c r="AT21" s="54">
        <v>1</v>
      </c>
      <c r="AU21" s="54">
        <f t="shared" si="16"/>
        <v>67.328947368421069</v>
      </c>
      <c r="AV21" s="54">
        <f t="shared" si="17"/>
        <v>8.5884210526315812</v>
      </c>
      <c r="AW21" s="54">
        <f t="shared" si="18"/>
        <v>8.3284210526315796</v>
      </c>
      <c r="AX21" s="54">
        <f t="shared" si="19"/>
        <v>8.3973684210526329</v>
      </c>
      <c r="AY21" s="54">
        <v>1</v>
      </c>
      <c r="AZ21" s="54">
        <v>1</v>
      </c>
      <c r="BA21" s="54">
        <v>1</v>
      </c>
      <c r="BG21" s="54">
        <f t="shared" si="20"/>
        <v>52.631578947368418</v>
      </c>
      <c r="BH21" s="11">
        <f t="shared" si="21"/>
        <v>6.597222222222223E-5</v>
      </c>
    </row>
    <row r="22" spans="1:60" ht="48" x14ac:dyDescent="0.2">
      <c r="A22" s="54" t="s">
        <v>148</v>
      </c>
      <c r="B22" s="3" t="s">
        <v>407</v>
      </c>
      <c r="C22" s="3" t="s">
        <v>192</v>
      </c>
      <c r="D22" s="54">
        <v>1</v>
      </c>
      <c r="E22" s="54">
        <v>1</v>
      </c>
      <c r="F22" s="54">
        <f t="shared" si="8"/>
        <v>1</v>
      </c>
      <c r="G22" s="54">
        <f t="shared" si="9"/>
        <v>19</v>
      </c>
      <c r="H22" s="54">
        <f t="shared" si="10"/>
        <v>19</v>
      </c>
      <c r="I22" s="54">
        <f t="shared" si="11"/>
        <v>99</v>
      </c>
      <c r="J22" s="54">
        <v>27</v>
      </c>
      <c r="K22" s="54">
        <f t="shared" si="12"/>
        <v>1.4210526315789473</v>
      </c>
      <c r="L22" s="54">
        <f t="shared" si="13"/>
        <v>80</v>
      </c>
      <c r="M22" s="54">
        <f t="shared" si="14"/>
        <v>4.2105263157894735</v>
      </c>
      <c r="N22" s="54">
        <v>0</v>
      </c>
      <c r="O22" s="54">
        <v>1</v>
      </c>
      <c r="P22" s="54">
        <v>0</v>
      </c>
      <c r="Q22" s="54">
        <v>0</v>
      </c>
      <c r="R22" s="54">
        <v>1</v>
      </c>
      <c r="S22" s="54">
        <v>1</v>
      </c>
      <c r="T22" s="54">
        <f t="shared" si="3"/>
        <v>0</v>
      </c>
      <c r="U22" s="54">
        <v>1</v>
      </c>
      <c r="V22" s="54">
        <v>1</v>
      </c>
      <c r="W22" s="54">
        <f t="shared" si="4"/>
        <v>0</v>
      </c>
      <c r="X22" s="54">
        <f t="shared" si="5"/>
        <v>1</v>
      </c>
      <c r="Y22" s="54">
        <v>1</v>
      </c>
      <c r="Z22" s="54">
        <v>1</v>
      </c>
      <c r="AA22" s="54">
        <v>1</v>
      </c>
      <c r="AB22" s="54">
        <v>1</v>
      </c>
      <c r="AC22" s="54">
        <v>1</v>
      </c>
      <c r="AD22" s="54">
        <v>1</v>
      </c>
      <c r="AE22" s="54">
        <v>1</v>
      </c>
      <c r="AF22" s="54">
        <f t="shared" si="15"/>
        <v>1</v>
      </c>
      <c r="AG22" s="54">
        <v>1</v>
      </c>
      <c r="AH22" s="54">
        <f t="shared" si="6"/>
        <v>1</v>
      </c>
      <c r="AI22" s="54">
        <v>1</v>
      </c>
      <c r="AJ22" s="54">
        <v>1</v>
      </c>
      <c r="AK22" s="54">
        <f t="shared" si="7"/>
        <v>1</v>
      </c>
      <c r="AL22" s="54">
        <v>1</v>
      </c>
      <c r="AM22" s="54">
        <v>1</v>
      </c>
      <c r="AN22" s="54">
        <v>1</v>
      </c>
      <c r="AO22" s="54">
        <v>1</v>
      </c>
      <c r="AP22" s="54">
        <v>1</v>
      </c>
      <c r="AQ22" s="54">
        <v>1</v>
      </c>
      <c r="AR22" s="54">
        <v>1</v>
      </c>
      <c r="AS22" s="54">
        <v>1</v>
      </c>
      <c r="AT22" s="54">
        <v>1</v>
      </c>
      <c r="AU22" s="54">
        <f t="shared" si="16"/>
        <v>67.328947368421069</v>
      </c>
      <c r="AV22" s="54">
        <f t="shared" si="17"/>
        <v>8.5884210526315812</v>
      </c>
      <c r="AW22" s="54">
        <f t="shared" si="18"/>
        <v>7.7094736842105256</v>
      </c>
      <c r="AX22" s="54">
        <f t="shared" si="19"/>
        <v>7.9015789473684208</v>
      </c>
      <c r="AY22" s="54">
        <v>1</v>
      </c>
      <c r="AZ22" s="54">
        <v>1</v>
      </c>
      <c r="BA22" s="54">
        <v>1</v>
      </c>
      <c r="BG22" s="54">
        <f t="shared" si="20"/>
        <v>52.631578947368418</v>
      </c>
      <c r="BH22" s="11">
        <f t="shared" si="21"/>
        <v>6.597222222222223E-5</v>
      </c>
    </row>
    <row r="23" spans="1:60" ht="48" x14ac:dyDescent="0.2">
      <c r="A23" s="54" t="s">
        <v>148</v>
      </c>
      <c r="B23" s="3" t="s">
        <v>408</v>
      </c>
      <c r="C23" s="3" t="s">
        <v>192</v>
      </c>
      <c r="D23" s="54">
        <v>1</v>
      </c>
      <c r="E23" s="54">
        <v>1</v>
      </c>
      <c r="F23" s="54">
        <f t="shared" si="8"/>
        <v>1</v>
      </c>
      <c r="G23" s="54">
        <f t="shared" si="9"/>
        <v>17</v>
      </c>
      <c r="H23" s="54">
        <f t="shared" si="10"/>
        <v>17</v>
      </c>
      <c r="I23" s="54">
        <f t="shared" si="11"/>
        <v>96</v>
      </c>
      <c r="J23" s="54">
        <v>26</v>
      </c>
      <c r="K23" s="54">
        <f t="shared" si="12"/>
        <v>1.5294117647058822</v>
      </c>
      <c r="L23" s="54">
        <f t="shared" si="13"/>
        <v>79</v>
      </c>
      <c r="M23" s="54">
        <f t="shared" si="14"/>
        <v>4.6470588235294121</v>
      </c>
      <c r="N23" s="54">
        <v>0</v>
      </c>
      <c r="O23" s="54">
        <v>1</v>
      </c>
      <c r="P23" s="54">
        <v>0</v>
      </c>
      <c r="Q23" s="54">
        <v>0</v>
      </c>
      <c r="R23" s="54">
        <v>1</v>
      </c>
      <c r="S23" s="54">
        <v>1</v>
      </c>
      <c r="T23" s="54">
        <f t="shared" si="3"/>
        <v>0</v>
      </c>
      <c r="U23" s="54">
        <v>1</v>
      </c>
      <c r="V23" s="54">
        <v>1</v>
      </c>
      <c r="W23" s="54">
        <f t="shared" si="4"/>
        <v>0</v>
      </c>
      <c r="X23" s="54">
        <f t="shared" si="5"/>
        <v>1</v>
      </c>
      <c r="Y23" s="54">
        <v>1</v>
      </c>
      <c r="Z23" s="54">
        <v>1</v>
      </c>
      <c r="AA23" s="54">
        <v>1</v>
      </c>
      <c r="AB23" s="54">
        <v>1</v>
      </c>
      <c r="AC23" s="54">
        <v>1</v>
      </c>
      <c r="AD23" s="54">
        <v>1</v>
      </c>
      <c r="AE23" s="54">
        <v>1</v>
      </c>
      <c r="AF23" s="54">
        <f t="shared" si="15"/>
        <v>1</v>
      </c>
      <c r="AG23" s="54">
        <v>1</v>
      </c>
      <c r="AH23" s="54">
        <f t="shared" si="6"/>
        <v>1</v>
      </c>
      <c r="AI23" s="54">
        <v>1</v>
      </c>
      <c r="AJ23" s="54">
        <v>1</v>
      </c>
      <c r="AK23" s="54">
        <f t="shared" si="7"/>
        <v>1</v>
      </c>
      <c r="AL23" s="54">
        <v>1</v>
      </c>
      <c r="AM23" s="54">
        <v>1</v>
      </c>
      <c r="AN23" s="54">
        <v>1</v>
      </c>
      <c r="AO23" s="54">
        <v>1</v>
      </c>
      <c r="AP23" s="54">
        <v>1</v>
      </c>
      <c r="AQ23" s="54">
        <v>1</v>
      </c>
      <c r="AR23" s="54">
        <v>1</v>
      </c>
      <c r="AS23" s="54">
        <v>1</v>
      </c>
      <c r="AT23" s="54">
        <v>1</v>
      </c>
      <c r="AU23" s="54">
        <f t="shared" si="16"/>
        <v>60.191764705882377</v>
      </c>
      <c r="AV23" s="54">
        <f t="shared" si="17"/>
        <v>9.0870588235294107</v>
      </c>
      <c r="AW23" s="54">
        <f t="shared" si="18"/>
        <v>10.129411764705882</v>
      </c>
      <c r="AX23" s="54">
        <f t="shared" si="19"/>
        <v>8.9576470588235324</v>
      </c>
      <c r="AY23" s="54">
        <v>1</v>
      </c>
      <c r="AZ23" s="54">
        <v>1</v>
      </c>
      <c r="BA23" s="54">
        <v>1</v>
      </c>
      <c r="BG23" s="54">
        <f t="shared" si="20"/>
        <v>58.823529411764703</v>
      </c>
      <c r="BH23" s="11">
        <f t="shared" si="21"/>
        <v>5.902777777777778E-5</v>
      </c>
    </row>
    <row r="24" spans="1:60" ht="48" x14ac:dyDescent="0.2">
      <c r="A24" s="54" t="s">
        <v>149</v>
      </c>
      <c r="B24" s="3" t="s">
        <v>409</v>
      </c>
      <c r="C24" s="3" t="s">
        <v>192</v>
      </c>
      <c r="D24" s="54">
        <v>1</v>
      </c>
      <c r="E24" s="54">
        <v>1</v>
      </c>
      <c r="F24" s="54">
        <f t="shared" si="8"/>
        <v>1</v>
      </c>
      <c r="G24" s="54">
        <f t="shared" si="9"/>
        <v>19</v>
      </c>
      <c r="H24" s="54">
        <f t="shared" si="10"/>
        <v>19</v>
      </c>
      <c r="I24" s="54">
        <f t="shared" si="11"/>
        <v>101</v>
      </c>
      <c r="J24" s="54">
        <v>26</v>
      </c>
      <c r="K24" s="54">
        <f t="shared" si="12"/>
        <v>1.368421052631579</v>
      </c>
      <c r="L24" s="54">
        <f t="shared" si="13"/>
        <v>82</v>
      </c>
      <c r="M24" s="54">
        <f t="shared" si="14"/>
        <v>4.3157894736842106</v>
      </c>
      <c r="N24" s="54">
        <v>0</v>
      </c>
      <c r="O24" s="54">
        <v>1</v>
      </c>
      <c r="P24" s="54">
        <v>0</v>
      </c>
      <c r="Q24" s="54">
        <v>0</v>
      </c>
      <c r="R24" s="54">
        <v>1</v>
      </c>
      <c r="S24" s="54">
        <v>1</v>
      </c>
      <c r="T24" s="54">
        <f t="shared" si="3"/>
        <v>0</v>
      </c>
      <c r="U24" s="54">
        <v>1</v>
      </c>
      <c r="V24" s="54">
        <v>1</v>
      </c>
      <c r="W24" s="54">
        <f t="shared" si="4"/>
        <v>0</v>
      </c>
      <c r="X24" s="54">
        <f t="shared" si="5"/>
        <v>1</v>
      </c>
      <c r="Y24" s="54">
        <v>1</v>
      </c>
      <c r="Z24" s="54">
        <v>1</v>
      </c>
      <c r="AA24" s="54">
        <v>1</v>
      </c>
      <c r="AB24" s="54">
        <v>1</v>
      </c>
      <c r="AC24" s="54">
        <v>1</v>
      </c>
      <c r="AD24" s="54">
        <v>1</v>
      </c>
      <c r="AE24" s="54">
        <v>1</v>
      </c>
      <c r="AF24" s="54">
        <f t="shared" si="15"/>
        <v>1</v>
      </c>
      <c r="AG24" s="54">
        <v>1</v>
      </c>
      <c r="AH24" s="54">
        <f t="shared" si="6"/>
        <v>1</v>
      </c>
      <c r="AI24" s="54">
        <v>1</v>
      </c>
      <c r="AJ24" s="54">
        <v>1</v>
      </c>
      <c r="AK24" s="54">
        <f t="shared" si="7"/>
        <v>1</v>
      </c>
      <c r="AL24" s="54">
        <v>1</v>
      </c>
      <c r="AM24" s="54">
        <v>1</v>
      </c>
      <c r="AN24" s="54">
        <v>1</v>
      </c>
      <c r="AO24" s="54">
        <v>1</v>
      </c>
      <c r="AP24" s="54">
        <v>1</v>
      </c>
      <c r="AQ24" s="54">
        <v>1</v>
      </c>
      <c r="AR24" s="54">
        <v>1</v>
      </c>
      <c r="AS24" s="54">
        <v>1</v>
      </c>
      <c r="AT24" s="54">
        <v>1</v>
      </c>
      <c r="AU24" s="54">
        <f t="shared" si="16"/>
        <v>71.78157894736843</v>
      </c>
      <c r="AV24" s="54">
        <f t="shared" si="17"/>
        <v>7.9673684210526332</v>
      </c>
      <c r="AW24" s="54">
        <f t="shared" si="18"/>
        <v>8.3284210526315796</v>
      </c>
      <c r="AX24" s="54">
        <f t="shared" si="19"/>
        <v>8.3973684210526329</v>
      </c>
      <c r="AY24" s="54">
        <v>1</v>
      </c>
      <c r="AZ24" s="54">
        <v>1</v>
      </c>
      <c r="BA24" s="54">
        <v>1</v>
      </c>
      <c r="BG24" s="54">
        <f t="shared" si="20"/>
        <v>52.631578947368418</v>
      </c>
      <c r="BH24" s="11">
        <f t="shared" si="21"/>
        <v>6.597222222222223E-5</v>
      </c>
    </row>
    <row r="25" spans="1:60" ht="48" x14ac:dyDescent="0.2">
      <c r="A25" s="54" t="s">
        <v>149</v>
      </c>
      <c r="B25" s="3" t="s">
        <v>410</v>
      </c>
      <c r="C25" s="3" t="s">
        <v>192</v>
      </c>
      <c r="D25" s="54">
        <v>1</v>
      </c>
      <c r="E25" s="54">
        <v>1</v>
      </c>
      <c r="F25" s="54">
        <f t="shared" si="8"/>
        <v>1</v>
      </c>
      <c r="G25" s="54">
        <f t="shared" si="9"/>
        <v>18</v>
      </c>
      <c r="H25" s="54">
        <f t="shared" si="10"/>
        <v>18</v>
      </c>
      <c r="I25" s="54">
        <f t="shared" si="11"/>
        <v>101</v>
      </c>
      <c r="J25" s="54">
        <v>27</v>
      </c>
      <c r="K25" s="54">
        <f t="shared" si="12"/>
        <v>1.5</v>
      </c>
      <c r="L25" s="54">
        <f t="shared" si="13"/>
        <v>83</v>
      </c>
      <c r="M25" s="54">
        <f t="shared" si="14"/>
        <v>4.6111111111111107</v>
      </c>
      <c r="N25" s="54">
        <v>0</v>
      </c>
      <c r="O25" s="54">
        <v>1</v>
      </c>
      <c r="P25" s="54">
        <v>0</v>
      </c>
      <c r="Q25" s="54">
        <v>0</v>
      </c>
      <c r="R25" s="54">
        <v>1</v>
      </c>
      <c r="S25" s="54">
        <v>1</v>
      </c>
      <c r="T25" s="54">
        <f t="shared" si="3"/>
        <v>0</v>
      </c>
      <c r="U25" s="54">
        <v>1</v>
      </c>
      <c r="V25" s="54">
        <v>1</v>
      </c>
      <c r="W25" s="54">
        <f t="shared" si="4"/>
        <v>0</v>
      </c>
      <c r="X25" s="54">
        <f t="shared" si="5"/>
        <v>1</v>
      </c>
      <c r="Y25" s="54">
        <v>1</v>
      </c>
      <c r="Z25" s="54">
        <v>1</v>
      </c>
      <c r="AA25" s="54">
        <v>1</v>
      </c>
      <c r="AB25" s="54">
        <v>1</v>
      </c>
      <c r="AC25" s="54">
        <v>1</v>
      </c>
      <c r="AD25" s="54">
        <v>1</v>
      </c>
      <c r="AE25" s="54">
        <v>1</v>
      </c>
      <c r="AF25" s="54">
        <f t="shared" si="15"/>
        <v>1</v>
      </c>
      <c r="AG25" s="54">
        <v>1</v>
      </c>
      <c r="AH25" s="54">
        <f t="shared" si="6"/>
        <v>1</v>
      </c>
      <c r="AI25" s="54">
        <v>1</v>
      </c>
      <c r="AJ25" s="54">
        <v>1</v>
      </c>
      <c r="AK25" s="54">
        <f t="shared" si="7"/>
        <v>1</v>
      </c>
      <c r="AL25" s="54">
        <v>1</v>
      </c>
      <c r="AM25" s="54">
        <v>1</v>
      </c>
      <c r="AN25" s="54">
        <v>1</v>
      </c>
      <c r="AO25" s="54">
        <v>1</v>
      </c>
      <c r="AP25" s="54">
        <v>1</v>
      </c>
      <c r="AQ25" s="54">
        <v>1</v>
      </c>
      <c r="AR25" s="54">
        <v>1</v>
      </c>
      <c r="AS25" s="54">
        <v>1</v>
      </c>
      <c r="AT25" s="54">
        <v>1</v>
      </c>
      <c r="AU25" s="54">
        <f t="shared" si="16"/>
        <v>61.66500000000002</v>
      </c>
      <c r="AV25" s="54">
        <f t="shared" si="17"/>
        <v>9.1300000000000026</v>
      </c>
      <c r="AW25" s="54">
        <f t="shared" si="18"/>
        <v>9.9955555555555584</v>
      </c>
      <c r="AX25" s="54">
        <f t="shared" si="19"/>
        <v>9.2883333333333304</v>
      </c>
      <c r="AY25" s="54">
        <v>1</v>
      </c>
      <c r="AZ25" s="54">
        <v>1</v>
      </c>
      <c r="BA25" s="54">
        <v>1</v>
      </c>
      <c r="BG25" s="54">
        <f t="shared" si="20"/>
        <v>55.55555555555555</v>
      </c>
      <c r="BH25" s="11">
        <f t="shared" si="21"/>
        <v>6.2500000000000001E-5</v>
      </c>
    </row>
    <row r="26" spans="1:60" ht="48" x14ac:dyDescent="0.2">
      <c r="A26" s="54" t="s">
        <v>150</v>
      </c>
      <c r="B26" s="3" t="s">
        <v>411</v>
      </c>
      <c r="C26" s="3" t="s">
        <v>192</v>
      </c>
      <c r="D26" s="54">
        <v>1</v>
      </c>
      <c r="E26" s="54">
        <v>1</v>
      </c>
      <c r="F26" s="54">
        <f t="shared" si="8"/>
        <v>1</v>
      </c>
      <c r="G26" s="54">
        <f t="shared" si="9"/>
        <v>20</v>
      </c>
      <c r="H26" s="54">
        <f t="shared" si="10"/>
        <v>20</v>
      </c>
      <c r="I26" s="54">
        <f t="shared" si="11"/>
        <v>108</v>
      </c>
      <c r="J26" s="54">
        <v>28</v>
      </c>
      <c r="K26" s="54">
        <f t="shared" si="12"/>
        <v>1.4</v>
      </c>
      <c r="L26" s="54">
        <f t="shared" si="13"/>
        <v>88</v>
      </c>
      <c r="M26" s="54">
        <f t="shared" si="14"/>
        <v>4.4000000000000004</v>
      </c>
      <c r="N26" s="54">
        <v>0</v>
      </c>
      <c r="O26" s="54">
        <v>1</v>
      </c>
      <c r="P26" s="54">
        <v>0</v>
      </c>
      <c r="Q26" s="54">
        <v>0</v>
      </c>
      <c r="R26" s="54">
        <v>1</v>
      </c>
      <c r="S26" s="54">
        <v>1</v>
      </c>
      <c r="T26" s="54">
        <f t="shared" si="3"/>
        <v>0</v>
      </c>
      <c r="U26" s="54">
        <v>1</v>
      </c>
      <c r="V26" s="54">
        <v>1</v>
      </c>
      <c r="W26" s="54">
        <f t="shared" si="4"/>
        <v>0</v>
      </c>
      <c r="X26" s="54">
        <f t="shared" si="5"/>
        <v>1</v>
      </c>
      <c r="Y26" s="54">
        <v>1</v>
      </c>
      <c r="Z26" s="54">
        <v>1</v>
      </c>
      <c r="AA26" s="54">
        <v>1</v>
      </c>
      <c r="AB26" s="54">
        <v>1</v>
      </c>
      <c r="AC26" s="54">
        <v>1</v>
      </c>
      <c r="AD26" s="54">
        <v>1</v>
      </c>
      <c r="AE26" s="54">
        <v>1</v>
      </c>
      <c r="AF26" s="54">
        <f t="shared" si="15"/>
        <v>1</v>
      </c>
      <c r="AG26" s="54">
        <v>1</v>
      </c>
      <c r="AH26" s="54">
        <f t="shared" si="6"/>
        <v>1</v>
      </c>
      <c r="AI26" s="54">
        <v>1</v>
      </c>
      <c r="AJ26" s="54">
        <v>1</v>
      </c>
      <c r="AK26" s="54">
        <f t="shared" si="7"/>
        <v>1</v>
      </c>
      <c r="AL26" s="54">
        <v>1</v>
      </c>
      <c r="AM26" s="54">
        <v>1</v>
      </c>
      <c r="AN26" s="54">
        <v>1</v>
      </c>
      <c r="AO26" s="54">
        <v>1</v>
      </c>
      <c r="AP26" s="54">
        <v>1</v>
      </c>
      <c r="AQ26" s="54">
        <v>1</v>
      </c>
      <c r="AR26" s="54">
        <v>1</v>
      </c>
      <c r="AS26" s="54">
        <v>1</v>
      </c>
      <c r="AT26" s="54">
        <v>1</v>
      </c>
      <c r="AU26" s="54">
        <f t="shared" si="16"/>
        <v>68.095000000000027</v>
      </c>
      <c r="AV26" s="54">
        <f t="shared" si="17"/>
        <v>8.73</v>
      </c>
      <c r="AW26" s="54">
        <f t="shared" si="18"/>
        <v>8.8859999999999992</v>
      </c>
      <c r="AX26" s="54">
        <f t="shared" si="19"/>
        <v>9.2940000000000005</v>
      </c>
      <c r="AY26" s="54">
        <v>1</v>
      </c>
      <c r="AZ26" s="54">
        <v>1</v>
      </c>
      <c r="BA26" s="54">
        <v>1</v>
      </c>
      <c r="BG26" s="54">
        <f t="shared" si="20"/>
        <v>50</v>
      </c>
      <c r="BH26" s="11">
        <f t="shared" si="21"/>
        <v>6.9444444444444444E-5</v>
      </c>
    </row>
    <row r="27" spans="1:60" ht="48" x14ac:dyDescent="0.2">
      <c r="A27" s="54" t="s">
        <v>151</v>
      </c>
      <c r="B27" s="3" t="s">
        <v>412</v>
      </c>
      <c r="C27" s="3" t="s">
        <v>192</v>
      </c>
      <c r="D27" s="54">
        <v>1</v>
      </c>
      <c r="E27" s="54">
        <v>1</v>
      </c>
      <c r="F27" s="54">
        <f t="shared" si="8"/>
        <v>1</v>
      </c>
      <c r="G27" s="54">
        <f t="shared" si="9"/>
        <v>20</v>
      </c>
      <c r="H27" s="54">
        <f t="shared" si="10"/>
        <v>20</v>
      </c>
      <c r="I27" s="54">
        <f t="shared" si="11"/>
        <v>109</v>
      </c>
      <c r="J27" s="54">
        <v>29</v>
      </c>
      <c r="K27" s="54">
        <f t="shared" si="12"/>
        <v>1.45</v>
      </c>
      <c r="L27" s="54">
        <f t="shared" si="13"/>
        <v>89</v>
      </c>
      <c r="M27" s="54">
        <f t="shared" si="14"/>
        <v>4.45</v>
      </c>
      <c r="N27" s="54">
        <v>0</v>
      </c>
      <c r="O27" s="54">
        <v>1</v>
      </c>
      <c r="P27" s="54">
        <v>0</v>
      </c>
      <c r="Q27" s="54">
        <v>0</v>
      </c>
      <c r="R27" s="54">
        <v>1</v>
      </c>
      <c r="S27" s="54">
        <v>1</v>
      </c>
      <c r="T27" s="54">
        <f t="shared" si="3"/>
        <v>0</v>
      </c>
      <c r="U27" s="54">
        <v>1</v>
      </c>
      <c r="V27" s="54">
        <v>1</v>
      </c>
      <c r="W27" s="54">
        <f t="shared" si="4"/>
        <v>0</v>
      </c>
      <c r="X27" s="54">
        <f t="shared" si="5"/>
        <v>1</v>
      </c>
      <c r="Y27" s="54">
        <v>1</v>
      </c>
      <c r="Z27" s="54">
        <v>1</v>
      </c>
      <c r="AA27" s="54">
        <v>1</v>
      </c>
      <c r="AB27" s="54">
        <v>1</v>
      </c>
      <c r="AC27" s="54">
        <v>1</v>
      </c>
      <c r="AD27" s="54">
        <v>1</v>
      </c>
      <c r="AE27" s="54">
        <v>1</v>
      </c>
      <c r="AF27" s="54">
        <f t="shared" si="15"/>
        <v>1</v>
      </c>
      <c r="AG27" s="54">
        <v>1</v>
      </c>
      <c r="AH27" s="54">
        <f t="shared" si="6"/>
        <v>1</v>
      </c>
      <c r="AI27" s="54">
        <v>1</v>
      </c>
      <c r="AJ27" s="54">
        <v>1</v>
      </c>
      <c r="AK27" s="54">
        <f t="shared" si="7"/>
        <v>1</v>
      </c>
      <c r="AL27" s="54">
        <v>1</v>
      </c>
      <c r="AM27" s="54">
        <v>1</v>
      </c>
      <c r="AN27" s="54">
        <v>1</v>
      </c>
      <c r="AO27" s="54">
        <v>1</v>
      </c>
      <c r="AP27" s="54">
        <v>1</v>
      </c>
      <c r="AQ27" s="54">
        <v>1</v>
      </c>
      <c r="AR27" s="54">
        <v>1</v>
      </c>
      <c r="AS27" s="54">
        <v>1</v>
      </c>
      <c r="AT27" s="54">
        <v>1</v>
      </c>
      <c r="AU27" s="54">
        <f t="shared" si="16"/>
        <v>63.865000000000023</v>
      </c>
      <c r="AV27" s="54">
        <f t="shared" si="17"/>
        <v>9.32</v>
      </c>
      <c r="AW27" s="54">
        <f t="shared" si="18"/>
        <v>9.18</v>
      </c>
      <c r="AX27" s="54">
        <f t="shared" si="19"/>
        <v>9.5295000000000023</v>
      </c>
      <c r="AY27" s="54">
        <v>1</v>
      </c>
      <c r="AZ27" s="54">
        <v>1</v>
      </c>
      <c r="BA27" s="54">
        <v>1</v>
      </c>
      <c r="BG27" s="54">
        <f t="shared" si="20"/>
        <v>50</v>
      </c>
      <c r="BH27" s="11">
        <f t="shared" si="21"/>
        <v>6.9444444444444444E-5</v>
      </c>
    </row>
    <row r="28" spans="1:60" ht="64" x14ac:dyDescent="0.2">
      <c r="A28" s="54" t="s">
        <v>187</v>
      </c>
      <c r="B28" s="3" t="s">
        <v>413</v>
      </c>
      <c r="C28" s="3" t="s">
        <v>192</v>
      </c>
      <c r="D28" s="54">
        <v>1</v>
      </c>
      <c r="E28" s="54">
        <v>1</v>
      </c>
      <c r="F28" s="54">
        <f t="shared" si="8"/>
        <v>1</v>
      </c>
      <c r="G28" s="54">
        <f t="shared" si="9"/>
        <v>33</v>
      </c>
      <c r="H28" s="54">
        <f t="shared" si="10"/>
        <v>33</v>
      </c>
      <c r="I28" s="54">
        <f t="shared" si="11"/>
        <v>169</v>
      </c>
      <c r="J28" s="54">
        <v>44</v>
      </c>
      <c r="K28" s="54">
        <f t="shared" si="12"/>
        <v>1.3333333333333333</v>
      </c>
      <c r="L28" s="54">
        <f t="shared" si="13"/>
        <v>130</v>
      </c>
      <c r="M28" s="54">
        <f t="shared" si="14"/>
        <v>3.9393939393939394</v>
      </c>
      <c r="N28" s="54">
        <v>0</v>
      </c>
      <c r="O28" s="54">
        <v>1</v>
      </c>
      <c r="P28" s="54">
        <v>1</v>
      </c>
      <c r="Q28" s="54">
        <v>1</v>
      </c>
      <c r="R28" s="54">
        <v>1</v>
      </c>
      <c r="S28" s="54">
        <v>1</v>
      </c>
      <c r="T28" s="54">
        <f t="shared" si="3"/>
        <v>1</v>
      </c>
      <c r="U28" s="54">
        <v>1</v>
      </c>
      <c r="V28" s="54">
        <v>1</v>
      </c>
      <c r="W28" s="54">
        <f t="shared" si="4"/>
        <v>1</v>
      </c>
      <c r="X28" s="54">
        <f t="shared" si="5"/>
        <v>1</v>
      </c>
      <c r="Y28" s="54">
        <v>0</v>
      </c>
      <c r="Z28" s="54">
        <v>1</v>
      </c>
      <c r="AA28" s="54">
        <v>1</v>
      </c>
      <c r="AB28" s="54">
        <v>1</v>
      </c>
      <c r="AC28" s="54">
        <v>1</v>
      </c>
      <c r="AD28" s="54">
        <v>1</v>
      </c>
      <c r="AE28" s="54">
        <v>1</v>
      </c>
      <c r="AF28" s="54">
        <f t="shared" si="15"/>
        <v>7</v>
      </c>
      <c r="AG28" s="54">
        <v>1</v>
      </c>
      <c r="AH28" s="54">
        <f t="shared" si="6"/>
        <v>1</v>
      </c>
      <c r="AI28" s="54">
        <v>1</v>
      </c>
      <c r="AJ28" s="54">
        <v>1</v>
      </c>
      <c r="AK28" s="54">
        <f t="shared" si="7"/>
        <v>0</v>
      </c>
      <c r="AL28" s="54">
        <v>1</v>
      </c>
      <c r="AM28" s="54">
        <v>1</v>
      </c>
      <c r="AN28" s="54">
        <v>1</v>
      </c>
      <c r="AO28" s="54">
        <v>0</v>
      </c>
      <c r="AP28" s="54">
        <v>1</v>
      </c>
      <c r="AQ28" s="54">
        <v>1</v>
      </c>
      <c r="AR28" s="54">
        <v>1</v>
      </c>
      <c r="AS28" s="54">
        <v>1</v>
      </c>
      <c r="AT28" s="54">
        <v>1</v>
      </c>
      <c r="AU28" s="54">
        <f t="shared" si="16"/>
        <v>60.540000000000028</v>
      </c>
      <c r="AV28" s="54">
        <f t="shared" si="17"/>
        <v>13.013333333333335</v>
      </c>
      <c r="AW28" s="54">
        <f t="shared" si="18"/>
        <v>7.7139393939393912</v>
      </c>
      <c r="AX28" s="54">
        <f t="shared" si="19"/>
        <v>13.624545454545455</v>
      </c>
      <c r="AY28" s="54">
        <v>1</v>
      </c>
      <c r="AZ28" s="54">
        <v>1</v>
      </c>
      <c r="BA28" s="54">
        <v>1</v>
      </c>
      <c r="BG28" s="54">
        <f t="shared" si="20"/>
        <v>212.12121212121212</v>
      </c>
      <c r="BH28" s="11">
        <f t="shared" si="21"/>
        <v>1.1458333333333333E-4</v>
      </c>
    </row>
    <row r="29" spans="1:60" ht="64" x14ac:dyDescent="0.2">
      <c r="A29" s="54" t="s">
        <v>188</v>
      </c>
      <c r="B29" s="3" t="s">
        <v>414</v>
      </c>
      <c r="C29" s="3" t="s">
        <v>192</v>
      </c>
      <c r="D29" s="54">
        <v>1</v>
      </c>
      <c r="E29" s="54">
        <v>1</v>
      </c>
      <c r="F29" s="54">
        <f t="shared" si="8"/>
        <v>1</v>
      </c>
      <c r="G29" s="54">
        <f t="shared" si="9"/>
        <v>33</v>
      </c>
      <c r="H29" s="54">
        <f t="shared" si="10"/>
        <v>33</v>
      </c>
      <c r="I29" s="54">
        <f t="shared" si="11"/>
        <v>167</v>
      </c>
      <c r="J29" s="54">
        <v>44</v>
      </c>
      <c r="K29" s="54">
        <f t="shared" si="12"/>
        <v>1.3333333333333333</v>
      </c>
      <c r="L29" s="54">
        <f t="shared" si="13"/>
        <v>128</v>
      </c>
      <c r="M29" s="54">
        <f t="shared" si="14"/>
        <v>3.8787878787878789</v>
      </c>
      <c r="N29" s="54">
        <v>0</v>
      </c>
      <c r="O29" s="54">
        <v>1</v>
      </c>
      <c r="P29" s="54">
        <v>1</v>
      </c>
      <c r="Q29" s="54">
        <v>1</v>
      </c>
      <c r="R29" s="54">
        <v>1</v>
      </c>
      <c r="S29" s="54">
        <v>1</v>
      </c>
      <c r="T29" s="54">
        <f t="shared" si="3"/>
        <v>1</v>
      </c>
      <c r="U29" s="54">
        <v>1</v>
      </c>
      <c r="V29" s="54">
        <v>1</v>
      </c>
      <c r="W29" s="54">
        <f t="shared" si="4"/>
        <v>1</v>
      </c>
      <c r="X29" s="54">
        <f t="shared" si="5"/>
        <v>1</v>
      </c>
      <c r="Y29" s="54">
        <v>0</v>
      </c>
      <c r="Z29" s="54">
        <v>1</v>
      </c>
      <c r="AA29" s="54">
        <v>1</v>
      </c>
      <c r="AB29" s="54">
        <v>1</v>
      </c>
      <c r="AC29" s="54">
        <v>1</v>
      </c>
      <c r="AD29" s="54">
        <v>1</v>
      </c>
      <c r="AE29" s="54">
        <v>1</v>
      </c>
      <c r="AF29" s="54">
        <f t="shared" si="15"/>
        <v>7</v>
      </c>
      <c r="AG29" s="54">
        <v>1</v>
      </c>
      <c r="AH29" s="54">
        <f t="shared" si="6"/>
        <v>1</v>
      </c>
      <c r="AI29" s="54">
        <v>1</v>
      </c>
      <c r="AJ29" s="54">
        <v>1</v>
      </c>
      <c r="AK29" s="54">
        <f t="shared" si="7"/>
        <v>0</v>
      </c>
      <c r="AL29" s="54">
        <v>1</v>
      </c>
      <c r="AM29" s="54">
        <v>1</v>
      </c>
      <c r="AN29" s="54">
        <v>1</v>
      </c>
      <c r="AO29" s="54">
        <v>0</v>
      </c>
      <c r="AP29" s="54">
        <v>1</v>
      </c>
      <c r="AQ29" s="54">
        <v>1</v>
      </c>
      <c r="AR29" s="54">
        <v>1</v>
      </c>
      <c r="AS29" s="54">
        <v>1</v>
      </c>
      <c r="AT29" s="54">
        <v>1</v>
      </c>
      <c r="AU29" s="54">
        <f t="shared" si="16"/>
        <v>60.540000000000028</v>
      </c>
      <c r="AV29" s="54">
        <f t="shared" si="17"/>
        <v>13.013333333333335</v>
      </c>
      <c r="AW29" s="54">
        <f t="shared" si="18"/>
        <v>7.3575757575757557</v>
      </c>
      <c r="AX29" s="54">
        <f t="shared" si="19"/>
        <v>13.339090909090906</v>
      </c>
      <c r="AY29" s="54">
        <v>1</v>
      </c>
      <c r="AZ29" s="54">
        <v>1</v>
      </c>
      <c r="BA29" s="54">
        <v>1</v>
      </c>
      <c r="BG29" s="54">
        <f t="shared" si="20"/>
        <v>212.12121212121212</v>
      </c>
      <c r="BH29" s="11">
        <f t="shared" si="21"/>
        <v>1.1458333333333333E-4</v>
      </c>
    </row>
    <row r="30" spans="1:60" ht="96" x14ac:dyDescent="0.2">
      <c r="A30" s="54">
        <v>13</v>
      </c>
      <c r="B30" s="3" t="s">
        <v>329</v>
      </c>
      <c r="C30" s="3" t="s">
        <v>192</v>
      </c>
      <c r="D30" s="54">
        <v>1</v>
      </c>
      <c r="E30" s="54">
        <v>1</v>
      </c>
      <c r="F30" s="54">
        <f t="shared" si="8"/>
        <v>3</v>
      </c>
      <c r="G30" s="54">
        <f t="shared" si="9"/>
        <v>30</v>
      </c>
      <c r="H30" s="54">
        <f t="shared" si="10"/>
        <v>10</v>
      </c>
      <c r="I30" s="54">
        <f t="shared" si="11"/>
        <v>196</v>
      </c>
      <c r="J30" s="54">
        <v>53</v>
      </c>
      <c r="K30" s="54">
        <f t="shared" si="12"/>
        <v>1.7666666666666666</v>
      </c>
      <c r="L30" s="54">
        <f t="shared" si="13"/>
        <v>162</v>
      </c>
      <c r="M30" s="54">
        <f t="shared" si="14"/>
        <v>5.4</v>
      </c>
      <c r="N30" s="54">
        <v>1</v>
      </c>
      <c r="O30" s="54">
        <v>1</v>
      </c>
      <c r="P30" s="54">
        <v>1</v>
      </c>
      <c r="Q30" s="54">
        <v>1</v>
      </c>
      <c r="R30" s="54">
        <v>1</v>
      </c>
      <c r="S30" s="54">
        <v>1</v>
      </c>
      <c r="T30" s="54">
        <f t="shared" si="3"/>
        <v>1</v>
      </c>
      <c r="U30" s="54">
        <v>1</v>
      </c>
      <c r="V30" s="54">
        <v>1</v>
      </c>
      <c r="W30" s="54">
        <f t="shared" si="4"/>
        <v>1</v>
      </c>
      <c r="X30" s="54">
        <f t="shared" si="5"/>
        <v>1</v>
      </c>
      <c r="Y30" s="54">
        <v>0</v>
      </c>
      <c r="Z30" s="54">
        <v>1</v>
      </c>
      <c r="AA30" s="54">
        <v>1</v>
      </c>
      <c r="AB30" s="54">
        <v>1</v>
      </c>
      <c r="AC30" s="54">
        <v>1</v>
      </c>
      <c r="AD30" s="54">
        <v>1</v>
      </c>
      <c r="AE30" s="54">
        <v>1</v>
      </c>
      <c r="AF30" s="54">
        <f t="shared" si="15"/>
        <v>4</v>
      </c>
      <c r="AG30" s="54">
        <v>1</v>
      </c>
      <c r="AH30" s="54">
        <f t="shared" si="6"/>
        <v>1</v>
      </c>
      <c r="AI30" s="54">
        <v>0</v>
      </c>
      <c r="AJ30" s="54">
        <v>1</v>
      </c>
      <c r="AK30" s="54">
        <f t="shared" si="7"/>
        <v>1</v>
      </c>
      <c r="AL30" s="54">
        <v>1</v>
      </c>
      <c r="AM30" s="54">
        <v>1</v>
      </c>
      <c r="AN30" s="54">
        <v>1</v>
      </c>
      <c r="AO30" s="54">
        <v>0</v>
      </c>
      <c r="AP30" s="54">
        <v>1</v>
      </c>
      <c r="AQ30" s="54">
        <v>1</v>
      </c>
      <c r="AR30" s="54">
        <v>1</v>
      </c>
      <c r="AS30" s="54">
        <v>0</v>
      </c>
      <c r="AT30" s="54">
        <v>1</v>
      </c>
      <c r="AU30" s="54">
        <f t="shared" si="16"/>
        <v>47.22500000000003</v>
      </c>
      <c r="AV30" s="54">
        <f t="shared" si="17"/>
        <v>9.1566666666666698</v>
      </c>
      <c r="AW30" s="54">
        <f t="shared" si="18"/>
        <v>13.971999999999998</v>
      </c>
      <c r="AX30" s="54">
        <f t="shared" si="19"/>
        <v>9.0040000000000013</v>
      </c>
      <c r="AY30" s="54">
        <v>0</v>
      </c>
      <c r="AZ30" s="54">
        <v>1</v>
      </c>
      <c r="BA30" s="54">
        <v>1</v>
      </c>
      <c r="BG30" s="54">
        <f t="shared" si="20"/>
        <v>133.33333333333334</v>
      </c>
      <c r="BH30" s="11">
        <f t="shared" si="21"/>
        <v>1.0416666666666666E-4</v>
      </c>
    </row>
    <row r="31" spans="1:60" ht="64" x14ac:dyDescent="0.2">
      <c r="A31" s="54">
        <v>14</v>
      </c>
      <c r="B31" s="3" t="s">
        <v>330</v>
      </c>
      <c r="C31" s="3" t="s">
        <v>192</v>
      </c>
      <c r="D31" s="54">
        <v>1</v>
      </c>
      <c r="E31" s="54">
        <v>1</v>
      </c>
      <c r="F31" s="54">
        <f t="shared" si="8"/>
        <v>2</v>
      </c>
      <c r="G31" s="54">
        <f t="shared" si="9"/>
        <v>24</v>
      </c>
      <c r="H31" s="54">
        <f t="shared" si="10"/>
        <v>12</v>
      </c>
      <c r="I31" s="54">
        <f t="shared" si="11"/>
        <v>157</v>
      </c>
      <c r="J31" s="54">
        <v>44</v>
      </c>
      <c r="K31" s="54">
        <f t="shared" si="12"/>
        <v>1.8333333333333333</v>
      </c>
      <c r="L31" s="54">
        <f t="shared" si="13"/>
        <v>131</v>
      </c>
      <c r="M31" s="54">
        <f t="shared" si="14"/>
        <v>5.458333333333333</v>
      </c>
      <c r="N31" s="54">
        <v>1</v>
      </c>
      <c r="O31" s="54">
        <v>1</v>
      </c>
      <c r="P31" s="54">
        <v>1</v>
      </c>
      <c r="Q31" s="54">
        <v>1</v>
      </c>
      <c r="R31" s="54">
        <v>1</v>
      </c>
      <c r="S31" s="54">
        <v>1</v>
      </c>
      <c r="T31" s="54">
        <f t="shared" si="3"/>
        <v>1</v>
      </c>
      <c r="U31" s="54">
        <v>1</v>
      </c>
      <c r="V31" s="54">
        <v>1</v>
      </c>
      <c r="W31" s="54">
        <f t="shared" si="4"/>
        <v>1</v>
      </c>
      <c r="X31" s="54">
        <f t="shared" si="5"/>
        <v>1</v>
      </c>
      <c r="Y31" s="54">
        <v>0</v>
      </c>
      <c r="Z31" s="54">
        <v>1</v>
      </c>
      <c r="AA31" s="54">
        <v>1</v>
      </c>
      <c r="AB31" s="54">
        <v>1</v>
      </c>
      <c r="AC31" s="54">
        <v>1</v>
      </c>
      <c r="AD31" s="54">
        <v>1</v>
      </c>
      <c r="AE31" s="54">
        <v>1</v>
      </c>
      <c r="AF31" s="54">
        <f t="shared" si="15"/>
        <v>3</v>
      </c>
      <c r="AG31" s="54">
        <v>1</v>
      </c>
      <c r="AH31" s="54">
        <f t="shared" si="6"/>
        <v>1</v>
      </c>
      <c r="AI31" s="54">
        <v>0</v>
      </c>
      <c r="AJ31" s="54">
        <v>1</v>
      </c>
      <c r="AK31" s="54">
        <f t="shared" si="7"/>
        <v>1</v>
      </c>
      <c r="AL31" s="54">
        <v>1</v>
      </c>
      <c r="AM31" s="54">
        <v>1</v>
      </c>
      <c r="AN31" s="54">
        <v>1</v>
      </c>
      <c r="AO31" s="54">
        <v>1</v>
      </c>
      <c r="AP31" s="54">
        <v>1</v>
      </c>
      <c r="AQ31" s="54">
        <v>1</v>
      </c>
      <c r="AR31" s="54">
        <v>1</v>
      </c>
      <c r="AS31" s="54">
        <v>1</v>
      </c>
      <c r="AT31" s="54">
        <v>1</v>
      </c>
      <c r="AU31" s="54">
        <f t="shared" si="16"/>
        <v>39.555000000000014</v>
      </c>
      <c r="AV31" s="54">
        <f t="shared" si="17"/>
        <v>10.723333333333333</v>
      </c>
      <c r="AW31" s="54">
        <f t="shared" si="18"/>
        <v>14.563333333333333</v>
      </c>
      <c r="AX31" s="54">
        <f t="shared" si="19"/>
        <v>10.278749999999999</v>
      </c>
      <c r="AY31" s="54">
        <v>0</v>
      </c>
      <c r="AZ31" s="54">
        <v>1</v>
      </c>
      <c r="BA31" s="54">
        <v>1</v>
      </c>
      <c r="BG31" s="54">
        <f t="shared" si="20"/>
        <v>125</v>
      </c>
      <c r="BH31" s="11">
        <f t="shared" si="21"/>
        <v>8.3333333333333331E-5</v>
      </c>
    </row>
    <row r="32" spans="1:60" ht="64" x14ac:dyDescent="0.2">
      <c r="A32" s="54">
        <v>15</v>
      </c>
      <c r="B32" s="3" t="s">
        <v>331</v>
      </c>
      <c r="C32" s="3" t="s">
        <v>192</v>
      </c>
      <c r="D32" s="54">
        <v>1</v>
      </c>
      <c r="E32" s="54">
        <v>1</v>
      </c>
      <c r="F32" s="54">
        <f t="shared" si="8"/>
        <v>1</v>
      </c>
      <c r="G32" s="54">
        <f t="shared" si="9"/>
        <v>17</v>
      </c>
      <c r="H32" s="54">
        <f t="shared" si="10"/>
        <v>17</v>
      </c>
      <c r="I32" s="54">
        <f t="shared" si="11"/>
        <v>126</v>
      </c>
      <c r="J32" s="54">
        <v>37</v>
      </c>
      <c r="K32" s="54">
        <f t="shared" si="12"/>
        <v>2.1764705882352939</v>
      </c>
      <c r="L32" s="54">
        <f t="shared" si="13"/>
        <v>106</v>
      </c>
      <c r="M32" s="54">
        <f t="shared" si="14"/>
        <v>6.2352941176470589</v>
      </c>
      <c r="N32" s="54">
        <v>0</v>
      </c>
      <c r="O32" s="54">
        <v>1</v>
      </c>
      <c r="P32" s="54">
        <v>1</v>
      </c>
      <c r="Q32" s="54">
        <v>1</v>
      </c>
      <c r="R32" s="54">
        <v>1</v>
      </c>
      <c r="S32" s="54">
        <v>1</v>
      </c>
      <c r="T32" s="54">
        <f t="shared" si="3"/>
        <v>1</v>
      </c>
      <c r="U32" s="54">
        <v>1</v>
      </c>
      <c r="V32" s="54">
        <v>1</v>
      </c>
      <c r="W32" s="54">
        <f t="shared" si="4"/>
        <v>1</v>
      </c>
      <c r="X32" s="54">
        <f t="shared" si="5"/>
        <v>1</v>
      </c>
      <c r="Y32" s="54">
        <v>1</v>
      </c>
      <c r="Z32" s="54">
        <v>1</v>
      </c>
      <c r="AA32" s="54">
        <v>1</v>
      </c>
      <c r="AB32" s="54">
        <v>1</v>
      </c>
      <c r="AC32" s="54">
        <v>1</v>
      </c>
      <c r="AD32" s="54">
        <v>1</v>
      </c>
      <c r="AE32" s="54">
        <v>1</v>
      </c>
      <c r="AF32" s="54">
        <f t="shared" si="15"/>
        <v>1</v>
      </c>
      <c r="AG32" s="54">
        <v>1</v>
      </c>
      <c r="AH32" s="54">
        <f t="shared" si="6"/>
        <v>1</v>
      </c>
      <c r="AI32" s="54">
        <v>0</v>
      </c>
      <c r="AJ32" s="54">
        <v>1</v>
      </c>
      <c r="AK32" s="54">
        <f t="shared" si="7"/>
        <v>1</v>
      </c>
      <c r="AL32" s="54">
        <v>1</v>
      </c>
      <c r="AM32" s="54">
        <v>1</v>
      </c>
      <c r="AN32" s="54">
        <v>1</v>
      </c>
      <c r="AO32" s="54">
        <v>1</v>
      </c>
      <c r="AP32" s="54">
        <v>1</v>
      </c>
      <c r="AQ32" s="54">
        <v>1</v>
      </c>
      <c r="AR32" s="54">
        <v>1</v>
      </c>
      <c r="AS32" s="54">
        <v>1</v>
      </c>
      <c r="AT32" s="54">
        <v>1</v>
      </c>
      <c r="AU32" s="54">
        <f t="shared" si="16"/>
        <v>5.450588235294159</v>
      </c>
      <c r="AV32" s="54">
        <f t="shared" si="17"/>
        <v>16.722352941176471</v>
      </c>
      <c r="AW32" s="54">
        <f t="shared" si="18"/>
        <v>20.505882352941175</v>
      </c>
      <c r="AX32" s="54">
        <f t="shared" si="19"/>
        <v>16.438235294117646</v>
      </c>
      <c r="AY32" s="54">
        <v>0</v>
      </c>
      <c r="AZ32" s="54">
        <v>1</v>
      </c>
      <c r="BA32" s="54">
        <v>1</v>
      </c>
      <c r="BG32" s="54">
        <f t="shared" si="20"/>
        <v>58.823529411764703</v>
      </c>
      <c r="BH32" s="11">
        <f t="shared" si="21"/>
        <v>5.902777777777778E-5</v>
      </c>
    </row>
    <row r="33" spans="1:60" ht="32" x14ac:dyDescent="0.2">
      <c r="A33" s="54">
        <v>16</v>
      </c>
      <c r="B33" s="3" t="s">
        <v>332</v>
      </c>
      <c r="C33" s="3" t="s">
        <v>192</v>
      </c>
      <c r="D33" s="54">
        <v>1</v>
      </c>
      <c r="E33" s="54">
        <v>1</v>
      </c>
      <c r="F33" s="54">
        <f t="shared" si="8"/>
        <v>1</v>
      </c>
      <c r="G33" s="54">
        <f t="shared" si="9"/>
        <v>11</v>
      </c>
      <c r="H33" s="54">
        <f t="shared" si="10"/>
        <v>11</v>
      </c>
      <c r="I33" s="54">
        <f t="shared" si="11"/>
        <v>59</v>
      </c>
      <c r="J33" s="54">
        <v>16</v>
      </c>
      <c r="K33" s="54">
        <f t="shared" si="12"/>
        <v>1.4545454545454546</v>
      </c>
      <c r="L33" s="54">
        <f t="shared" si="13"/>
        <v>48</v>
      </c>
      <c r="M33" s="54">
        <f t="shared" si="14"/>
        <v>4.3636363636363633</v>
      </c>
      <c r="N33" s="54">
        <v>1</v>
      </c>
      <c r="O33" s="54">
        <v>1</v>
      </c>
      <c r="P33" s="54">
        <v>1</v>
      </c>
      <c r="Q33" s="54">
        <v>1</v>
      </c>
      <c r="R33" s="54">
        <v>1</v>
      </c>
      <c r="S33" s="54">
        <v>1</v>
      </c>
      <c r="T33" s="54">
        <f t="shared" si="3"/>
        <v>1</v>
      </c>
      <c r="U33" s="54">
        <v>1</v>
      </c>
      <c r="V33" s="54">
        <v>1</v>
      </c>
      <c r="W33" s="54">
        <f t="shared" si="4"/>
        <v>1</v>
      </c>
      <c r="X33" s="54">
        <f t="shared" si="5"/>
        <v>1</v>
      </c>
      <c r="Y33" s="54">
        <v>0</v>
      </c>
      <c r="Z33" s="54">
        <v>1</v>
      </c>
      <c r="AA33" s="54">
        <v>1</v>
      </c>
      <c r="AB33" s="54">
        <v>1</v>
      </c>
      <c r="AC33" s="54">
        <v>1</v>
      </c>
      <c r="AD33" s="54">
        <v>1</v>
      </c>
      <c r="AE33" s="54">
        <v>1</v>
      </c>
      <c r="AF33" s="54">
        <f t="shared" si="15"/>
        <v>1</v>
      </c>
      <c r="AG33" s="54">
        <v>1</v>
      </c>
      <c r="AH33" s="54">
        <f t="shared" si="6"/>
        <v>1</v>
      </c>
      <c r="AI33" s="54">
        <v>1</v>
      </c>
      <c r="AJ33" s="54">
        <v>1</v>
      </c>
      <c r="AK33" s="54">
        <f t="shared" si="7"/>
        <v>1</v>
      </c>
      <c r="AL33" s="54">
        <v>1</v>
      </c>
      <c r="AM33" s="54">
        <v>1</v>
      </c>
      <c r="AN33" s="54">
        <v>1</v>
      </c>
      <c r="AO33" s="54">
        <v>1</v>
      </c>
      <c r="AP33" s="54">
        <v>1</v>
      </c>
      <c r="AQ33" s="54">
        <v>1</v>
      </c>
      <c r="AR33" s="54">
        <v>1</v>
      </c>
      <c r="AS33" s="54">
        <v>1</v>
      </c>
      <c r="AT33" s="54">
        <v>1</v>
      </c>
      <c r="AU33" s="54">
        <f t="shared" si="16"/>
        <v>72.615454545454554</v>
      </c>
      <c r="AV33" s="54">
        <f t="shared" si="17"/>
        <v>5.8636363636363633</v>
      </c>
      <c r="AW33" s="54">
        <f t="shared" si="18"/>
        <v>7.7018181818181759</v>
      </c>
      <c r="AX33" s="54">
        <f t="shared" si="19"/>
        <v>4.6227272727272712</v>
      </c>
      <c r="AY33" s="54">
        <v>1</v>
      </c>
      <c r="AZ33" s="54">
        <v>1</v>
      </c>
      <c r="BA33" s="54">
        <v>1</v>
      </c>
      <c r="BG33" s="54">
        <f t="shared" si="20"/>
        <v>90.909090909090907</v>
      </c>
      <c r="BH33" s="11">
        <f t="shared" si="21"/>
        <v>3.8194444444444444E-5</v>
      </c>
    </row>
    <row r="34" spans="1:60" ht="80" x14ac:dyDescent="0.2">
      <c r="A34" s="54">
        <v>17</v>
      </c>
      <c r="B34" s="3" t="s">
        <v>440</v>
      </c>
      <c r="C34" s="3" t="s">
        <v>204</v>
      </c>
      <c r="D34" s="54">
        <v>1</v>
      </c>
      <c r="E34" s="54">
        <v>1</v>
      </c>
      <c r="F34" s="54">
        <f t="shared" si="8"/>
        <v>2</v>
      </c>
      <c r="G34" s="54">
        <f t="shared" si="9"/>
        <v>31</v>
      </c>
      <c r="H34" s="54">
        <f t="shared" si="10"/>
        <v>15.5</v>
      </c>
      <c r="I34" s="54">
        <f t="shared" si="11"/>
        <v>178</v>
      </c>
      <c r="J34" s="54">
        <v>51</v>
      </c>
      <c r="K34" s="54">
        <f t="shared" si="12"/>
        <v>1.6451612903225807</v>
      </c>
      <c r="L34" s="54">
        <f t="shared" si="13"/>
        <v>144</v>
      </c>
      <c r="M34" s="54">
        <f t="shared" si="14"/>
        <v>4.645161290322581</v>
      </c>
      <c r="N34" s="54">
        <v>1</v>
      </c>
      <c r="O34" s="54">
        <v>1</v>
      </c>
      <c r="P34" s="54">
        <v>1</v>
      </c>
      <c r="Q34" s="54">
        <v>1</v>
      </c>
      <c r="R34" s="54">
        <v>1</v>
      </c>
      <c r="S34" s="54">
        <v>1</v>
      </c>
      <c r="T34" s="54">
        <f t="shared" si="3"/>
        <v>1</v>
      </c>
      <c r="U34" s="54">
        <v>1</v>
      </c>
      <c r="V34" s="54">
        <v>1</v>
      </c>
      <c r="W34" s="54">
        <f t="shared" si="4"/>
        <v>1</v>
      </c>
      <c r="X34" s="54">
        <f t="shared" si="5"/>
        <v>1</v>
      </c>
      <c r="Y34" s="54">
        <v>0</v>
      </c>
      <c r="Z34" s="54">
        <v>1</v>
      </c>
      <c r="AA34" s="54">
        <v>1</v>
      </c>
      <c r="AB34" s="54">
        <v>1</v>
      </c>
      <c r="AC34" s="54">
        <v>1</v>
      </c>
      <c r="AD34" s="54">
        <v>1</v>
      </c>
      <c r="AE34" s="54">
        <v>1</v>
      </c>
      <c r="AF34" s="54">
        <f t="shared" si="15"/>
        <v>3</v>
      </c>
      <c r="AG34" s="54">
        <v>0</v>
      </c>
      <c r="AH34" s="54">
        <f t="shared" si="6"/>
        <v>1</v>
      </c>
      <c r="AI34" s="54">
        <v>0</v>
      </c>
      <c r="AJ34" s="54">
        <v>1</v>
      </c>
      <c r="AK34" s="54">
        <f t="shared" si="7"/>
        <v>1</v>
      </c>
      <c r="AL34" s="54">
        <v>1</v>
      </c>
      <c r="AM34" s="54">
        <v>0</v>
      </c>
      <c r="AN34" s="54">
        <v>1</v>
      </c>
      <c r="AO34" s="54">
        <v>1</v>
      </c>
      <c r="AP34" s="54">
        <v>1</v>
      </c>
      <c r="AQ34" s="54">
        <v>1</v>
      </c>
      <c r="AR34" s="54">
        <v>1</v>
      </c>
      <c r="AS34" s="54">
        <v>1</v>
      </c>
      <c r="AT34" s="54">
        <v>1</v>
      </c>
      <c r="AU34" s="54">
        <f t="shared" si="16"/>
        <v>51.921854838709677</v>
      </c>
      <c r="AV34" s="54">
        <f t="shared" si="17"/>
        <v>9.8679032258064545</v>
      </c>
      <c r="AW34" s="54">
        <f t="shared" si="18"/>
        <v>10.362580645161291</v>
      </c>
      <c r="AX34" s="54">
        <f t="shared" si="19"/>
        <v>8.1987096774193553</v>
      </c>
      <c r="AY34" s="54">
        <v>0</v>
      </c>
      <c r="AZ34" s="54">
        <v>1</v>
      </c>
      <c r="BA34" s="54">
        <v>1</v>
      </c>
      <c r="BG34" s="54">
        <f t="shared" si="20"/>
        <v>96.774193548387089</v>
      </c>
      <c r="BH34" s="11">
        <f t="shared" si="21"/>
        <v>1.0763888888888889E-4</v>
      </c>
    </row>
    <row r="35" spans="1:60" ht="48" x14ac:dyDescent="0.2">
      <c r="A35" s="54">
        <v>18</v>
      </c>
      <c r="B35" s="3" t="s">
        <v>441</v>
      </c>
      <c r="C35" s="3" t="s">
        <v>204</v>
      </c>
      <c r="D35" s="54">
        <v>1</v>
      </c>
      <c r="E35" s="54">
        <v>1</v>
      </c>
      <c r="F35" s="54">
        <f t="shared" si="8"/>
        <v>1</v>
      </c>
      <c r="G35" s="54">
        <f t="shared" si="9"/>
        <v>19</v>
      </c>
      <c r="H35" s="54">
        <f t="shared" si="10"/>
        <v>19</v>
      </c>
      <c r="I35" s="54">
        <f t="shared" si="11"/>
        <v>107</v>
      </c>
      <c r="J35" s="54">
        <v>29</v>
      </c>
      <c r="K35" s="54">
        <f t="shared" si="12"/>
        <v>1.5263157894736843</v>
      </c>
      <c r="L35" s="54">
        <f t="shared" si="13"/>
        <v>87</v>
      </c>
      <c r="M35" s="54">
        <f t="shared" si="14"/>
        <v>4.5789473684210522</v>
      </c>
      <c r="N35" s="54">
        <v>1</v>
      </c>
      <c r="O35" s="54">
        <v>1</v>
      </c>
      <c r="P35" s="54">
        <v>1</v>
      </c>
      <c r="Q35" s="54">
        <v>1</v>
      </c>
      <c r="R35" s="54">
        <v>1</v>
      </c>
      <c r="S35" s="54">
        <v>1</v>
      </c>
      <c r="T35" s="54">
        <f t="shared" si="3"/>
        <v>1</v>
      </c>
      <c r="U35" s="54">
        <v>1</v>
      </c>
      <c r="V35" s="54">
        <v>1</v>
      </c>
      <c r="W35" s="54">
        <f t="shared" si="4"/>
        <v>1</v>
      </c>
      <c r="X35" s="54">
        <f t="shared" si="5"/>
        <v>1</v>
      </c>
      <c r="Y35" s="54">
        <v>0</v>
      </c>
      <c r="Z35" s="54">
        <v>1</v>
      </c>
      <c r="AA35" s="54">
        <v>1</v>
      </c>
      <c r="AB35" s="54">
        <v>1</v>
      </c>
      <c r="AC35" s="54">
        <v>1</v>
      </c>
      <c r="AD35" s="54">
        <v>1</v>
      </c>
      <c r="AE35" s="54">
        <v>1</v>
      </c>
      <c r="AF35" s="54">
        <f t="shared" si="15"/>
        <v>2</v>
      </c>
      <c r="AG35" s="54">
        <v>1</v>
      </c>
      <c r="AH35" s="54">
        <f t="shared" si="6"/>
        <v>1</v>
      </c>
      <c r="AI35" s="54">
        <v>1</v>
      </c>
      <c r="AJ35" s="54">
        <v>1</v>
      </c>
      <c r="AK35" s="54">
        <f t="shared" si="7"/>
        <v>1</v>
      </c>
      <c r="AL35" s="54">
        <v>1</v>
      </c>
      <c r="AM35" s="54">
        <v>1</v>
      </c>
      <c r="AN35" s="54">
        <v>1</v>
      </c>
      <c r="AO35" s="54">
        <v>0</v>
      </c>
      <c r="AP35" s="54">
        <v>1</v>
      </c>
      <c r="AQ35" s="54">
        <v>1</v>
      </c>
      <c r="AR35" s="54">
        <v>1</v>
      </c>
      <c r="AS35" s="54">
        <v>0</v>
      </c>
      <c r="AT35" s="54">
        <v>1</v>
      </c>
      <c r="AU35" s="54">
        <f t="shared" si="16"/>
        <v>58.423684210526318</v>
      </c>
      <c r="AV35" s="54">
        <f t="shared" si="17"/>
        <v>9.8305263157894771</v>
      </c>
      <c r="AW35" s="54">
        <f t="shared" si="18"/>
        <v>10.185263157894735</v>
      </c>
      <c r="AX35" s="54">
        <f t="shared" si="19"/>
        <v>9.6368421052631561</v>
      </c>
      <c r="AY35" s="54">
        <v>1</v>
      </c>
      <c r="AZ35" s="54">
        <v>1</v>
      </c>
      <c r="BA35" s="54">
        <v>1</v>
      </c>
      <c r="BG35" s="54">
        <f t="shared" si="20"/>
        <v>105.26315789473684</v>
      </c>
      <c r="BH35" s="11">
        <f t="shared" si="21"/>
        <v>6.597222222222223E-5</v>
      </c>
    </row>
    <row r="36" spans="1:60" ht="80" x14ac:dyDescent="0.2">
      <c r="A36" s="54">
        <v>19</v>
      </c>
      <c r="B36" s="1" t="s">
        <v>442</v>
      </c>
      <c r="C36" s="3" t="s">
        <v>204</v>
      </c>
      <c r="D36" s="54">
        <v>1</v>
      </c>
      <c r="E36" s="54">
        <v>1</v>
      </c>
      <c r="F36" s="54">
        <f t="shared" si="8"/>
        <v>1</v>
      </c>
      <c r="G36" s="54">
        <f t="shared" si="9"/>
        <v>28</v>
      </c>
      <c r="H36" s="54">
        <f t="shared" si="10"/>
        <v>28</v>
      </c>
      <c r="I36" s="54">
        <f t="shared" si="11"/>
        <v>171</v>
      </c>
      <c r="J36" s="54">
        <v>44</v>
      </c>
      <c r="K36" s="54">
        <f t="shared" si="12"/>
        <v>1.5714285714285714</v>
      </c>
      <c r="L36" s="54">
        <f t="shared" si="13"/>
        <v>142</v>
      </c>
      <c r="M36" s="54">
        <f t="shared" si="14"/>
        <v>5.0714285714285712</v>
      </c>
      <c r="N36" s="54">
        <v>1</v>
      </c>
      <c r="O36" s="54">
        <v>1</v>
      </c>
      <c r="P36" s="54">
        <v>1</v>
      </c>
      <c r="Q36" s="54">
        <v>1</v>
      </c>
      <c r="R36" s="54">
        <v>1</v>
      </c>
      <c r="S36" s="54">
        <v>1</v>
      </c>
      <c r="T36" s="54">
        <f t="shared" si="3"/>
        <v>1</v>
      </c>
      <c r="U36" s="54">
        <v>1</v>
      </c>
      <c r="V36" s="54">
        <v>1</v>
      </c>
      <c r="W36" s="54">
        <f t="shared" si="4"/>
        <v>1</v>
      </c>
      <c r="X36" s="54">
        <f t="shared" si="5"/>
        <v>1</v>
      </c>
      <c r="Y36" s="54">
        <v>0</v>
      </c>
      <c r="Z36" s="54">
        <v>1</v>
      </c>
      <c r="AA36" s="54">
        <v>1</v>
      </c>
      <c r="AB36" s="54">
        <v>1</v>
      </c>
      <c r="AC36" s="54">
        <v>1</v>
      </c>
      <c r="AD36" s="54">
        <v>1</v>
      </c>
      <c r="AE36" s="54">
        <v>1</v>
      </c>
      <c r="AF36" s="54">
        <f t="shared" si="15"/>
        <v>2</v>
      </c>
      <c r="AG36" s="54">
        <v>1</v>
      </c>
      <c r="AH36" s="54">
        <f t="shared" si="6"/>
        <v>1</v>
      </c>
      <c r="AI36" s="54">
        <v>0</v>
      </c>
      <c r="AJ36" s="54">
        <v>1</v>
      </c>
      <c r="AK36" s="54">
        <f t="shared" si="7"/>
        <v>1</v>
      </c>
      <c r="AL36" s="54">
        <v>1</v>
      </c>
      <c r="AM36" s="54">
        <v>1</v>
      </c>
      <c r="AN36" s="54">
        <v>1</v>
      </c>
      <c r="AO36" s="54">
        <v>0</v>
      </c>
      <c r="AP36" s="54">
        <v>1</v>
      </c>
      <c r="AQ36" s="54">
        <v>1</v>
      </c>
      <c r="AR36" s="54">
        <v>1</v>
      </c>
      <c r="AS36" s="54">
        <v>0</v>
      </c>
      <c r="AT36" s="54">
        <v>1</v>
      </c>
      <c r="AU36" s="54">
        <f t="shared" si="16"/>
        <v>45.472142857142885</v>
      </c>
      <c r="AV36" s="54">
        <f t="shared" si="17"/>
        <v>13.872857142857146</v>
      </c>
      <c r="AW36" s="54">
        <f t="shared" si="18"/>
        <v>13.382857142857144</v>
      </c>
      <c r="AX36" s="54">
        <f t="shared" si="19"/>
        <v>16.456428571428567</v>
      </c>
      <c r="AY36" s="54">
        <v>1</v>
      </c>
      <c r="AZ36" s="54">
        <v>1</v>
      </c>
      <c r="BA36" s="54">
        <v>1</v>
      </c>
      <c r="BG36" s="54">
        <f t="shared" si="20"/>
        <v>71.428571428571431</v>
      </c>
      <c r="BH36" s="11">
        <f t="shared" si="21"/>
        <v>9.722222222222223E-5</v>
      </c>
    </row>
    <row r="37" spans="1:60" ht="80" x14ac:dyDescent="0.2">
      <c r="A37" s="54">
        <v>20</v>
      </c>
      <c r="B37" s="1" t="s">
        <v>416</v>
      </c>
      <c r="C37" s="3" t="s">
        <v>192</v>
      </c>
      <c r="D37" s="54">
        <v>1</v>
      </c>
      <c r="E37" s="54">
        <v>1</v>
      </c>
      <c r="F37" s="54">
        <f t="shared" si="8"/>
        <v>1</v>
      </c>
      <c r="G37" s="54">
        <f t="shared" si="9"/>
        <v>31</v>
      </c>
      <c r="H37" s="54">
        <f t="shared" si="10"/>
        <v>31</v>
      </c>
      <c r="I37" s="54">
        <f t="shared" si="11"/>
        <v>183</v>
      </c>
      <c r="J37" s="54">
        <v>50</v>
      </c>
      <c r="K37" s="54">
        <f t="shared" si="12"/>
        <v>1.6129032258064515</v>
      </c>
      <c r="L37" s="54">
        <f t="shared" si="13"/>
        <v>149</v>
      </c>
      <c r="M37" s="54">
        <f t="shared" si="14"/>
        <v>4.806451612903226</v>
      </c>
      <c r="N37" s="54">
        <v>0</v>
      </c>
      <c r="O37" s="54">
        <v>1</v>
      </c>
      <c r="P37" s="54">
        <v>0</v>
      </c>
      <c r="Q37" s="54">
        <v>0</v>
      </c>
      <c r="R37" s="54">
        <v>1</v>
      </c>
      <c r="S37" s="54">
        <v>1</v>
      </c>
      <c r="T37" s="54">
        <f t="shared" si="3"/>
        <v>0</v>
      </c>
      <c r="U37" s="54">
        <v>1</v>
      </c>
      <c r="V37" s="54">
        <v>1</v>
      </c>
      <c r="W37" s="54">
        <f t="shared" si="4"/>
        <v>0</v>
      </c>
      <c r="X37" s="54">
        <f t="shared" si="5"/>
        <v>1</v>
      </c>
      <c r="Y37" s="54">
        <v>1</v>
      </c>
      <c r="Z37" s="54">
        <v>1</v>
      </c>
      <c r="AA37" s="54">
        <v>1</v>
      </c>
      <c r="AB37" s="54">
        <v>1</v>
      </c>
      <c r="AC37" s="54">
        <v>1</v>
      </c>
      <c r="AD37" s="54">
        <v>1</v>
      </c>
      <c r="AE37" s="54">
        <v>1</v>
      </c>
      <c r="AF37" s="54">
        <f t="shared" si="15"/>
        <v>3</v>
      </c>
      <c r="AG37" s="54">
        <v>1</v>
      </c>
      <c r="AH37" s="54">
        <f t="shared" si="6"/>
        <v>1</v>
      </c>
      <c r="AI37" s="54">
        <v>0</v>
      </c>
      <c r="AJ37" s="54">
        <v>1</v>
      </c>
      <c r="AK37" s="54">
        <f t="shared" si="7"/>
        <v>1</v>
      </c>
      <c r="AL37" s="54">
        <v>1</v>
      </c>
      <c r="AM37" s="54">
        <v>1</v>
      </c>
      <c r="AN37" s="54">
        <v>1</v>
      </c>
      <c r="AO37" s="54">
        <v>1</v>
      </c>
      <c r="AP37" s="54">
        <v>1</v>
      </c>
      <c r="AQ37" s="54">
        <v>1</v>
      </c>
      <c r="AR37" s="54">
        <v>1</v>
      </c>
      <c r="AS37" s="54">
        <v>1</v>
      </c>
      <c r="AT37" s="54">
        <v>1</v>
      </c>
      <c r="AU37" s="54">
        <f t="shared" si="16"/>
        <v>38.918387096774218</v>
      </c>
      <c r="AV37" s="54">
        <f t="shared" si="17"/>
        <v>15.532258064516128</v>
      </c>
      <c r="AW37" s="54">
        <f t="shared" si="18"/>
        <v>12.265806451612903</v>
      </c>
      <c r="AX37" s="54">
        <f t="shared" si="19"/>
        <v>16.708387096774196</v>
      </c>
      <c r="AY37" s="54">
        <v>0</v>
      </c>
      <c r="AZ37" s="54">
        <v>1</v>
      </c>
      <c r="BA37" s="54">
        <v>1</v>
      </c>
      <c r="BG37" s="54">
        <f t="shared" si="20"/>
        <v>96.774193548387089</v>
      </c>
      <c r="BH37" s="11">
        <f t="shared" si="21"/>
        <v>1.0763888888888889E-4</v>
      </c>
    </row>
    <row r="38" spans="1:60" ht="48" x14ac:dyDescent="0.2">
      <c r="A38" s="54">
        <v>21</v>
      </c>
      <c r="B38" s="1" t="s">
        <v>443</v>
      </c>
      <c r="C38" s="3" t="s">
        <v>204</v>
      </c>
      <c r="D38" s="54">
        <v>1</v>
      </c>
      <c r="E38" s="54">
        <v>1</v>
      </c>
      <c r="F38" s="54">
        <f t="shared" si="8"/>
        <v>1</v>
      </c>
      <c r="G38" s="54">
        <f t="shared" si="9"/>
        <v>15</v>
      </c>
      <c r="H38" s="54">
        <f t="shared" si="10"/>
        <v>15</v>
      </c>
      <c r="I38" s="54">
        <f t="shared" si="11"/>
        <v>100</v>
      </c>
      <c r="J38" s="54">
        <v>27</v>
      </c>
      <c r="K38" s="54">
        <f t="shared" si="12"/>
        <v>1.8</v>
      </c>
      <c r="L38" s="54">
        <f t="shared" si="13"/>
        <v>83</v>
      </c>
      <c r="M38" s="54">
        <f t="shared" si="14"/>
        <v>5.5333333333333332</v>
      </c>
      <c r="N38" s="54">
        <v>1</v>
      </c>
      <c r="O38" s="54">
        <v>1</v>
      </c>
      <c r="P38" s="54">
        <v>1</v>
      </c>
      <c r="Q38" s="54">
        <v>1</v>
      </c>
      <c r="R38" s="54">
        <v>1</v>
      </c>
      <c r="S38" s="54">
        <v>1</v>
      </c>
      <c r="T38" s="54">
        <f t="shared" si="3"/>
        <v>1</v>
      </c>
      <c r="U38" s="54">
        <v>1</v>
      </c>
      <c r="V38" s="54">
        <v>1</v>
      </c>
      <c r="W38" s="54">
        <f t="shared" si="4"/>
        <v>1</v>
      </c>
      <c r="X38" s="54">
        <f t="shared" si="5"/>
        <v>1</v>
      </c>
      <c r="Y38" s="54">
        <v>1</v>
      </c>
      <c r="Z38" s="54">
        <v>1</v>
      </c>
      <c r="AA38" s="54">
        <v>1</v>
      </c>
      <c r="AB38" s="54">
        <v>1</v>
      </c>
      <c r="AC38" s="54">
        <v>1</v>
      </c>
      <c r="AD38" s="54">
        <v>1</v>
      </c>
      <c r="AE38" s="54">
        <v>1</v>
      </c>
      <c r="AF38" s="54">
        <f t="shared" si="15"/>
        <v>2</v>
      </c>
      <c r="AG38" s="54">
        <v>1</v>
      </c>
      <c r="AH38" s="54">
        <f t="shared" si="6"/>
        <v>1</v>
      </c>
      <c r="AI38" s="54">
        <v>1</v>
      </c>
      <c r="AJ38" s="54">
        <v>1</v>
      </c>
      <c r="AK38" s="54">
        <f t="shared" si="7"/>
        <v>1</v>
      </c>
      <c r="AL38" s="54">
        <v>1</v>
      </c>
      <c r="AM38" s="54">
        <v>1</v>
      </c>
      <c r="AN38" s="54">
        <v>1</v>
      </c>
      <c r="AO38" s="54">
        <v>1</v>
      </c>
      <c r="AP38" s="54">
        <v>1</v>
      </c>
      <c r="AQ38" s="54">
        <v>1</v>
      </c>
      <c r="AR38" s="54">
        <v>1</v>
      </c>
      <c r="AS38" s="54">
        <v>1</v>
      </c>
      <c r="AT38" s="54">
        <v>1</v>
      </c>
      <c r="AU38" s="54">
        <f t="shared" si="16"/>
        <v>39.330000000000013</v>
      </c>
      <c r="AV38" s="54">
        <f t="shared" si="17"/>
        <v>11.500000000000004</v>
      </c>
      <c r="AW38" s="54">
        <f t="shared" si="18"/>
        <v>15.938666666666663</v>
      </c>
      <c r="AX38" s="54">
        <f t="shared" si="19"/>
        <v>12.131999999999998</v>
      </c>
      <c r="AY38" s="54">
        <v>1</v>
      </c>
      <c r="AZ38" s="54">
        <v>1</v>
      </c>
      <c r="BA38" s="54">
        <v>1</v>
      </c>
      <c r="BG38" s="54">
        <f t="shared" si="20"/>
        <v>133.33333333333334</v>
      </c>
      <c r="BH38" s="11">
        <f t="shared" si="21"/>
        <v>5.208333333333333E-5</v>
      </c>
    </row>
    <row r="39" spans="1:60" ht="32" x14ac:dyDescent="0.2">
      <c r="A39" s="54">
        <v>22</v>
      </c>
      <c r="B39" s="1" t="s">
        <v>338</v>
      </c>
      <c r="C39" s="3" t="s">
        <v>192</v>
      </c>
      <c r="D39" s="54">
        <v>1</v>
      </c>
      <c r="E39" s="54">
        <v>1</v>
      </c>
      <c r="F39" s="54">
        <f t="shared" si="8"/>
        <v>1</v>
      </c>
      <c r="G39" s="54">
        <f t="shared" si="9"/>
        <v>12</v>
      </c>
      <c r="H39" s="54">
        <f t="shared" si="10"/>
        <v>12</v>
      </c>
      <c r="I39" s="54">
        <f t="shared" si="11"/>
        <v>77</v>
      </c>
      <c r="J39" s="54">
        <v>20</v>
      </c>
      <c r="K39" s="54">
        <f t="shared" si="12"/>
        <v>1.6666666666666667</v>
      </c>
      <c r="L39" s="54">
        <f t="shared" si="13"/>
        <v>63</v>
      </c>
      <c r="M39" s="54">
        <f t="shared" si="14"/>
        <v>5.25</v>
      </c>
      <c r="N39" s="54">
        <v>1</v>
      </c>
      <c r="O39" s="54">
        <v>1</v>
      </c>
      <c r="P39" s="54">
        <v>1</v>
      </c>
      <c r="Q39" s="54">
        <v>1</v>
      </c>
      <c r="R39" s="54">
        <v>1</v>
      </c>
      <c r="S39" s="54">
        <v>1</v>
      </c>
      <c r="T39" s="54">
        <f t="shared" si="3"/>
        <v>1</v>
      </c>
      <c r="U39" s="54">
        <v>1</v>
      </c>
      <c r="V39" s="54">
        <v>1</v>
      </c>
      <c r="W39" s="54">
        <f t="shared" si="4"/>
        <v>1</v>
      </c>
      <c r="X39" s="54">
        <f t="shared" si="5"/>
        <v>1</v>
      </c>
      <c r="Y39" s="54">
        <v>1</v>
      </c>
      <c r="Z39" s="54">
        <v>1</v>
      </c>
      <c r="AA39" s="54">
        <v>1</v>
      </c>
      <c r="AB39" s="54">
        <v>1</v>
      </c>
      <c r="AC39" s="54">
        <v>1</v>
      </c>
      <c r="AD39" s="54">
        <v>1</v>
      </c>
      <c r="AE39" s="54">
        <v>1</v>
      </c>
      <c r="AF39" s="54">
        <f t="shared" si="15"/>
        <v>1</v>
      </c>
      <c r="AG39" s="54">
        <v>0</v>
      </c>
      <c r="AH39" s="54">
        <f t="shared" si="6"/>
        <v>1</v>
      </c>
      <c r="AI39" s="54">
        <v>1</v>
      </c>
      <c r="AJ39" s="54">
        <v>1</v>
      </c>
      <c r="AK39" s="54">
        <f t="shared" si="7"/>
        <v>1</v>
      </c>
      <c r="AL39" s="54">
        <v>1</v>
      </c>
      <c r="AM39" s="54">
        <v>1</v>
      </c>
      <c r="AN39" s="54">
        <v>1</v>
      </c>
      <c r="AO39" s="54">
        <v>1</v>
      </c>
      <c r="AP39" s="54">
        <v>1</v>
      </c>
      <c r="AQ39" s="54">
        <v>1</v>
      </c>
      <c r="AR39" s="54">
        <v>1</v>
      </c>
      <c r="AS39" s="54">
        <v>1</v>
      </c>
      <c r="AT39" s="54">
        <v>1</v>
      </c>
      <c r="AU39" s="54">
        <f t="shared" si="16"/>
        <v>53.655000000000008</v>
      </c>
      <c r="AV39" s="54">
        <f t="shared" si="17"/>
        <v>8.7566666666666677</v>
      </c>
      <c r="AW39" s="54">
        <f t="shared" si="18"/>
        <v>14.073333333333331</v>
      </c>
      <c r="AX39" s="54">
        <f t="shared" si="19"/>
        <v>9.2974999999999994</v>
      </c>
      <c r="AY39" s="54">
        <v>1</v>
      </c>
      <c r="AZ39" s="54">
        <v>1</v>
      </c>
      <c r="BA39" s="54">
        <v>1</v>
      </c>
      <c r="BG39" s="54">
        <f t="shared" si="20"/>
        <v>83.333333333333329</v>
      </c>
      <c r="BH39" s="11">
        <f t="shared" si="21"/>
        <v>4.1666666666666665E-5</v>
      </c>
    </row>
    <row r="40" spans="1:60" ht="32" x14ac:dyDescent="0.2">
      <c r="A40" s="54">
        <v>23</v>
      </c>
      <c r="B40" s="1" t="s">
        <v>339</v>
      </c>
      <c r="C40" s="3" t="s">
        <v>192</v>
      </c>
      <c r="D40" s="54">
        <v>1</v>
      </c>
      <c r="E40" s="54">
        <v>1</v>
      </c>
      <c r="F40" s="54">
        <f t="shared" si="8"/>
        <v>1</v>
      </c>
      <c r="G40" s="54">
        <f t="shared" si="9"/>
        <v>12</v>
      </c>
      <c r="H40" s="54">
        <f t="shared" si="10"/>
        <v>12</v>
      </c>
      <c r="I40" s="54">
        <f t="shared" si="11"/>
        <v>79</v>
      </c>
      <c r="J40" s="54">
        <v>22</v>
      </c>
      <c r="K40" s="54">
        <f t="shared" si="12"/>
        <v>1.8333333333333333</v>
      </c>
      <c r="L40" s="54">
        <f t="shared" si="13"/>
        <v>65</v>
      </c>
      <c r="M40" s="54">
        <f t="shared" si="14"/>
        <v>5.416666666666667</v>
      </c>
      <c r="N40" s="54">
        <v>1</v>
      </c>
      <c r="O40" s="54">
        <v>1</v>
      </c>
      <c r="P40" s="54">
        <v>1</v>
      </c>
      <c r="Q40" s="54">
        <v>1</v>
      </c>
      <c r="R40" s="54">
        <v>1</v>
      </c>
      <c r="S40" s="54">
        <v>1</v>
      </c>
      <c r="T40" s="54">
        <f t="shared" si="3"/>
        <v>1</v>
      </c>
      <c r="U40" s="54">
        <v>1</v>
      </c>
      <c r="V40" s="54">
        <v>1</v>
      </c>
      <c r="W40" s="54">
        <f t="shared" si="4"/>
        <v>1</v>
      </c>
      <c r="X40" s="54">
        <f t="shared" si="5"/>
        <v>1</v>
      </c>
      <c r="Y40" s="54">
        <v>1</v>
      </c>
      <c r="Z40" s="54">
        <v>1</v>
      </c>
      <c r="AA40" s="54">
        <v>1</v>
      </c>
      <c r="AB40" s="54">
        <v>1</v>
      </c>
      <c r="AC40" s="54">
        <v>1</v>
      </c>
      <c r="AD40" s="54">
        <v>1</v>
      </c>
      <c r="AE40" s="54">
        <v>1</v>
      </c>
      <c r="AF40" s="54">
        <f t="shared" si="15"/>
        <v>1</v>
      </c>
      <c r="AG40" s="54">
        <v>0</v>
      </c>
      <c r="AH40" s="54">
        <f t="shared" si="6"/>
        <v>1</v>
      </c>
      <c r="AI40" s="54">
        <v>1</v>
      </c>
      <c r="AJ40" s="54">
        <v>1</v>
      </c>
      <c r="AK40" s="54">
        <f t="shared" si="7"/>
        <v>1</v>
      </c>
      <c r="AL40" s="54">
        <v>1</v>
      </c>
      <c r="AM40" s="54">
        <v>1</v>
      </c>
      <c r="AN40" s="54">
        <v>1</v>
      </c>
      <c r="AO40" s="54">
        <v>1</v>
      </c>
      <c r="AP40" s="54">
        <v>1</v>
      </c>
      <c r="AQ40" s="54">
        <v>1</v>
      </c>
      <c r="AR40" s="54">
        <v>1</v>
      </c>
      <c r="AS40" s="54">
        <v>1</v>
      </c>
      <c r="AT40" s="54">
        <v>1</v>
      </c>
      <c r="AU40" s="54">
        <f t="shared" si="16"/>
        <v>39.555000000000014</v>
      </c>
      <c r="AV40" s="54">
        <f t="shared" si="17"/>
        <v>10.723333333333333</v>
      </c>
      <c r="AW40" s="54">
        <f t="shared" si="18"/>
        <v>15.053333333333335</v>
      </c>
      <c r="AX40" s="54">
        <f t="shared" si="19"/>
        <v>10.082500000000003</v>
      </c>
      <c r="AY40" s="54">
        <v>1</v>
      </c>
      <c r="AZ40" s="54">
        <v>1</v>
      </c>
      <c r="BA40" s="54">
        <v>1</v>
      </c>
      <c r="BG40" s="54">
        <f t="shared" si="20"/>
        <v>83.333333333333329</v>
      </c>
      <c r="BH40" s="11">
        <f t="shared" si="21"/>
        <v>4.1666666666666665E-5</v>
      </c>
    </row>
    <row r="41" spans="1:60" ht="48" x14ac:dyDescent="0.2">
      <c r="A41" s="54">
        <v>24</v>
      </c>
      <c r="B41" s="1" t="s">
        <v>340</v>
      </c>
      <c r="C41" s="3" t="s">
        <v>192</v>
      </c>
      <c r="D41" s="54">
        <v>1</v>
      </c>
      <c r="E41" s="54">
        <v>1</v>
      </c>
      <c r="F41" s="54">
        <f t="shared" si="8"/>
        <v>1</v>
      </c>
      <c r="G41" s="54">
        <f t="shared" si="9"/>
        <v>15</v>
      </c>
      <c r="H41" s="54">
        <f t="shared" si="10"/>
        <v>15</v>
      </c>
      <c r="I41" s="54">
        <f t="shared" si="11"/>
        <v>110</v>
      </c>
      <c r="J41" s="54">
        <v>30</v>
      </c>
      <c r="K41" s="54">
        <f t="shared" si="12"/>
        <v>2</v>
      </c>
      <c r="L41" s="54">
        <f t="shared" si="13"/>
        <v>92</v>
      </c>
      <c r="M41" s="54">
        <f t="shared" si="14"/>
        <v>6.1333333333333337</v>
      </c>
      <c r="N41" s="54">
        <v>1</v>
      </c>
      <c r="O41" s="54">
        <v>1</v>
      </c>
      <c r="P41" s="54">
        <v>1</v>
      </c>
      <c r="Q41" s="54">
        <v>1</v>
      </c>
      <c r="R41" s="54">
        <v>1</v>
      </c>
      <c r="S41" s="54">
        <v>1</v>
      </c>
      <c r="T41" s="54">
        <f t="shared" si="3"/>
        <v>1</v>
      </c>
      <c r="U41" s="54">
        <v>1</v>
      </c>
      <c r="V41" s="54">
        <v>1</v>
      </c>
      <c r="W41" s="54">
        <f t="shared" si="4"/>
        <v>1</v>
      </c>
      <c r="X41" s="54">
        <f t="shared" si="5"/>
        <v>1</v>
      </c>
      <c r="Y41" s="54">
        <v>1</v>
      </c>
      <c r="Z41" s="54">
        <v>1</v>
      </c>
      <c r="AA41" s="54">
        <v>1</v>
      </c>
      <c r="AB41" s="54">
        <v>1</v>
      </c>
      <c r="AC41" s="54">
        <v>1</v>
      </c>
      <c r="AD41" s="54">
        <v>1</v>
      </c>
      <c r="AE41" s="54">
        <v>1</v>
      </c>
      <c r="AF41" s="54">
        <f t="shared" si="15"/>
        <v>4</v>
      </c>
      <c r="AG41" s="54">
        <v>1</v>
      </c>
      <c r="AH41" s="54">
        <f t="shared" si="6"/>
        <v>1</v>
      </c>
      <c r="AI41" s="54">
        <v>0</v>
      </c>
      <c r="AJ41" s="54">
        <v>1</v>
      </c>
      <c r="AK41" s="54">
        <f t="shared" si="7"/>
        <v>1</v>
      </c>
      <c r="AL41" s="54">
        <v>1</v>
      </c>
      <c r="AM41" s="54">
        <v>1</v>
      </c>
      <c r="AN41" s="54">
        <v>1</v>
      </c>
      <c r="AO41" s="54">
        <v>1</v>
      </c>
      <c r="AP41" s="54">
        <v>1</v>
      </c>
      <c r="AQ41" s="54">
        <v>1</v>
      </c>
      <c r="AR41" s="54">
        <v>1</v>
      </c>
      <c r="AS41" s="54">
        <v>1</v>
      </c>
      <c r="AT41" s="54">
        <v>1</v>
      </c>
      <c r="AU41" s="54">
        <f t="shared" si="16"/>
        <v>22.410000000000021</v>
      </c>
      <c r="AV41" s="54">
        <f t="shared" si="17"/>
        <v>13.860000000000003</v>
      </c>
      <c r="AW41" s="54">
        <f t="shared" si="18"/>
        <v>19.858666666666661</v>
      </c>
      <c r="AX41" s="54">
        <f t="shared" si="19"/>
        <v>14.958000000000006</v>
      </c>
      <c r="AY41" s="54">
        <v>0</v>
      </c>
      <c r="AZ41" s="54">
        <v>1</v>
      </c>
      <c r="BA41" s="54">
        <v>1</v>
      </c>
      <c r="BG41" s="54">
        <f t="shared" si="20"/>
        <v>266.66666666666669</v>
      </c>
      <c r="BH41" s="11">
        <f t="shared" si="21"/>
        <v>5.208333333333333E-5</v>
      </c>
    </row>
    <row r="42" spans="1:60" ht="32" x14ac:dyDescent="0.2">
      <c r="A42" s="54">
        <v>25</v>
      </c>
      <c r="B42" s="1" t="s">
        <v>341</v>
      </c>
      <c r="C42" s="3" t="s">
        <v>192</v>
      </c>
      <c r="D42" s="54">
        <v>1</v>
      </c>
      <c r="E42" s="54">
        <v>1</v>
      </c>
      <c r="F42" s="54">
        <f t="shared" si="8"/>
        <v>1</v>
      </c>
      <c r="G42" s="54">
        <f t="shared" si="9"/>
        <v>11</v>
      </c>
      <c r="H42" s="54">
        <f t="shared" si="10"/>
        <v>11</v>
      </c>
      <c r="I42" s="54">
        <f t="shared" si="11"/>
        <v>71</v>
      </c>
      <c r="J42" s="54">
        <v>20</v>
      </c>
      <c r="K42" s="54">
        <f t="shared" si="12"/>
        <v>1.8181818181818181</v>
      </c>
      <c r="L42" s="54">
        <f t="shared" si="13"/>
        <v>60</v>
      </c>
      <c r="M42" s="54">
        <f t="shared" si="14"/>
        <v>5.4545454545454541</v>
      </c>
      <c r="N42" s="54">
        <v>1</v>
      </c>
      <c r="O42" s="54">
        <v>1</v>
      </c>
      <c r="P42" s="54">
        <v>1</v>
      </c>
      <c r="Q42" s="54">
        <v>1</v>
      </c>
      <c r="R42" s="54">
        <v>1</v>
      </c>
      <c r="S42" s="54">
        <v>1</v>
      </c>
      <c r="T42" s="54">
        <f t="shared" si="3"/>
        <v>1</v>
      </c>
      <c r="U42" s="54">
        <v>1</v>
      </c>
      <c r="V42" s="54">
        <v>1</v>
      </c>
      <c r="W42" s="54">
        <f t="shared" si="4"/>
        <v>1</v>
      </c>
      <c r="X42" s="54">
        <f t="shared" si="5"/>
        <v>1</v>
      </c>
      <c r="Y42" s="54">
        <v>1</v>
      </c>
      <c r="Z42" s="54">
        <v>1</v>
      </c>
      <c r="AA42" s="54">
        <v>1</v>
      </c>
      <c r="AB42" s="54">
        <v>1</v>
      </c>
      <c r="AC42" s="54">
        <v>1</v>
      </c>
      <c r="AD42" s="54">
        <v>1</v>
      </c>
      <c r="AE42" s="54">
        <v>1</v>
      </c>
      <c r="AF42" s="54">
        <f t="shared" si="15"/>
        <v>1</v>
      </c>
      <c r="AG42" s="54">
        <v>1</v>
      </c>
      <c r="AH42" s="54">
        <f t="shared" si="6"/>
        <v>1</v>
      </c>
      <c r="AI42" s="54">
        <v>1</v>
      </c>
      <c r="AJ42" s="54">
        <v>1</v>
      </c>
      <c r="AK42" s="54">
        <f t="shared" si="7"/>
        <v>1</v>
      </c>
      <c r="AL42" s="54">
        <v>1</v>
      </c>
      <c r="AM42" s="54">
        <v>1</v>
      </c>
      <c r="AN42" s="54">
        <v>1</v>
      </c>
      <c r="AO42" s="54">
        <v>1</v>
      </c>
      <c r="AP42" s="54">
        <v>1</v>
      </c>
      <c r="AQ42" s="54">
        <v>1</v>
      </c>
      <c r="AR42" s="54">
        <v>1</v>
      </c>
      <c r="AS42" s="54">
        <v>1</v>
      </c>
      <c r="AT42" s="54">
        <v>1</v>
      </c>
      <c r="AU42" s="54">
        <f t="shared" si="16"/>
        <v>41.851818181818196</v>
      </c>
      <c r="AV42" s="54">
        <f t="shared" si="17"/>
        <v>10.154545454545456</v>
      </c>
      <c r="AW42" s="54">
        <f t="shared" si="18"/>
        <v>14.116363636363637</v>
      </c>
      <c r="AX42" s="54">
        <f t="shared" si="19"/>
        <v>9.7609090909090881</v>
      </c>
      <c r="AY42" s="54">
        <v>1</v>
      </c>
      <c r="AZ42" s="54">
        <v>1</v>
      </c>
      <c r="BA42" s="54">
        <v>1</v>
      </c>
      <c r="BG42" s="54">
        <f t="shared" si="20"/>
        <v>90.909090909090907</v>
      </c>
      <c r="BH42" s="11">
        <f t="shared" si="21"/>
        <v>3.8194444444444444E-5</v>
      </c>
    </row>
    <row r="43" spans="1:60" ht="64" x14ac:dyDescent="0.2">
      <c r="A43" s="54">
        <v>26</v>
      </c>
      <c r="B43" s="1" t="s">
        <v>418</v>
      </c>
      <c r="C43" s="3" t="s">
        <v>192</v>
      </c>
      <c r="D43" s="54">
        <v>1</v>
      </c>
      <c r="E43" s="54">
        <v>1</v>
      </c>
      <c r="F43" s="54">
        <f t="shared" si="8"/>
        <v>2</v>
      </c>
      <c r="G43" s="54">
        <f t="shared" si="9"/>
        <v>24</v>
      </c>
      <c r="H43" s="54">
        <f t="shared" si="10"/>
        <v>12</v>
      </c>
      <c r="I43" s="54">
        <f t="shared" si="11"/>
        <v>152</v>
      </c>
      <c r="J43" s="54">
        <v>44</v>
      </c>
      <c r="K43" s="54">
        <f t="shared" si="12"/>
        <v>1.8333333333333333</v>
      </c>
      <c r="L43" s="54">
        <f t="shared" si="13"/>
        <v>126</v>
      </c>
      <c r="M43" s="54">
        <f t="shared" si="14"/>
        <v>5.25</v>
      </c>
      <c r="N43" s="54">
        <v>0</v>
      </c>
      <c r="O43" s="54">
        <v>1</v>
      </c>
      <c r="P43" s="54">
        <v>1</v>
      </c>
      <c r="Q43" s="54">
        <v>0</v>
      </c>
      <c r="R43" s="54">
        <v>1</v>
      </c>
      <c r="S43" s="54">
        <v>1</v>
      </c>
      <c r="T43" s="54">
        <f t="shared" si="3"/>
        <v>0</v>
      </c>
      <c r="U43" s="54">
        <v>1</v>
      </c>
      <c r="V43" s="54">
        <v>1</v>
      </c>
      <c r="W43" s="54">
        <f t="shared" si="4"/>
        <v>0</v>
      </c>
      <c r="X43" s="54">
        <f t="shared" si="5"/>
        <v>1</v>
      </c>
      <c r="Y43" s="54">
        <v>0</v>
      </c>
      <c r="Z43" s="54">
        <v>1</v>
      </c>
      <c r="AA43" s="54">
        <v>1</v>
      </c>
      <c r="AB43" s="54">
        <v>1</v>
      </c>
      <c r="AC43" s="54">
        <v>1</v>
      </c>
      <c r="AD43" s="54">
        <v>1</v>
      </c>
      <c r="AE43" s="54">
        <v>1</v>
      </c>
      <c r="AF43" s="54">
        <f t="shared" si="15"/>
        <v>2</v>
      </c>
      <c r="AG43" s="54">
        <v>1</v>
      </c>
      <c r="AH43" s="54">
        <f t="shared" si="6"/>
        <v>1</v>
      </c>
      <c r="AI43" s="54">
        <v>1</v>
      </c>
      <c r="AJ43" s="54">
        <v>1</v>
      </c>
      <c r="AK43" s="54">
        <f t="shared" si="7"/>
        <v>1</v>
      </c>
      <c r="AL43" s="54">
        <v>1</v>
      </c>
      <c r="AM43" s="54">
        <v>1</v>
      </c>
      <c r="AN43" s="54">
        <v>1</v>
      </c>
      <c r="AO43" s="54">
        <v>1</v>
      </c>
      <c r="AP43" s="54">
        <v>1</v>
      </c>
      <c r="AQ43" s="54">
        <v>1</v>
      </c>
      <c r="AR43" s="54">
        <v>1</v>
      </c>
      <c r="AS43" s="54">
        <v>1</v>
      </c>
      <c r="AT43" s="54">
        <v>1</v>
      </c>
      <c r="AU43" s="54">
        <f t="shared" si="16"/>
        <v>39.555000000000014</v>
      </c>
      <c r="AV43" s="54">
        <f t="shared" si="17"/>
        <v>10.723333333333333</v>
      </c>
      <c r="AW43" s="54">
        <f t="shared" si="18"/>
        <v>13.338333333333335</v>
      </c>
      <c r="AX43" s="54">
        <f t="shared" si="19"/>
        <v>9.2974999999999994</v>
      </c>
      <c r="AY43" s="54">
        <v>0</v>
      </c>
      <c r="AZ43" s="54">
        <v>1</v>
      </c>
      <c r="BA43" s="54">
        <v>1</v>
      </c>
      <c r="BG43" s="54">
        <f t="shared" si="20"/>
        <v>83.333333333333329</v>
      </c>
      <c r="BH43" s="11">
        <f t="shared" si="21"/>
        <v>8.3333333333333331E-5</v>
      </c>
    </row>
    <row r="44" spans="1:60" ht="64" x14ac:dyDescent="0.2">
      <c r="A44" s="54">
        <v>27</v>
      </c>
      <c r="B44" s="1" t="s">
        <v>419</v>
      </c>
      <c r="C44" s="3" t="s">
        <v>192</v>
      </c>
      <c r="D44" s="54">
        <v>1</v>
      </c>
      <c r="E44" s="54">
        <v>1</v>
      </c>
      <c r="F44" s="54">
        <f t="shared" si="8"/>
        <v>2</v>
      </c>
      <c r="G44" s="54">
        <f t="shared" si="9"/>
        <v>21</v>
      </c>
      <c r="H44" s="54">
        <f t="shared" si="10"/>
        <v>10.5</v>
      </c>
      <c r="I44" s="54">
        <f t="shared" si="11"/>
        <v>145</v>
      </c>
      <c r="J44" s="54">
        <v>38</v>
      </c>
      <c r="K44" s="54">
        <f t="shared" si="12"/>
        <v>1.8095238095238095</v>
      </c>
      <c r="L44" s="54">
        <f t="shared" si="13"/>
        <v>119</v>
      </c>
      <c r="M44" s="54">
        <f t="shared" si="14"/>
        <v>5.666666666666667</v>
      </c>
      <c r="N44" s="54">
        <v>1</v>
      </c>
      <c r="O44" s="54">
        <v>1</v>
      </c>
      <c r="P44" s="54">
        <v>1</v>
      </c>
      <c r="Q44" s="54">
        <v>1</v>
      </c>
      <c r="R44" s="54">
        <v>1</v>
      </c>
      <c r="S44" s="54">
        <v>1</v>
      </c>
      <c r="T44" s="54">
        <f t="shared" si="3"/>
        <v>1</v>
      </c>
      <c r="U44" s="54">
        <v>1</v>
      </c>
      <c r="V44" s="54">
        <v>1</v>
      </c>
      <c r="W44" s="54">
        <f t="shared" si="4"/>
        <v>1</v>
      </c>
      <c r="X44" s="54">
        <f t="shared" si="5"/>
        <v>1</v>
      </c>
      <c r="Y44" s="54">
        <v>0</v>
      </c>
      <c r="Z44" s="54">
        <v>1</v>
      </c>
      <c r="AA44" s="54">
        <v>1</v>
      </c>
      <c r="AB44" s="54">
        <v>1</v>
      </c>
      <c r="AC44" s="54">
        <v>1</v>
      </c>
      <c r="AD44" s="54">
        <v>1</v>
      </c>
      <c r="AE44" s="54">
        <v>1</v>
      </c>
      <c r="AF44" s="54">
        <f t="shared" si="15"/>
        <v>3</v>
      </c>
      <c r="AG44" s="54">
        <v>1</v>
      </c>
      <c r="AH44" s="54">
        <f t="shared" si="6"/>
        <v>1</v>
      </c>
      <c r="AI44" s="54">
        <v>0</v>
      </c>
      <c r="AJ44" s="54">
        <v>1</v>
      </c>
      <c r="AK44" s="54">
        <f t="shared" si="7"/>
        <v>1</v>
      </c>
      <c r="AL44" s="54">
        <v>1</v>
      </c>
      <c r="AM44" s="54">
        <v>1</v>
      </c>
      <c r="AN44" s="54">
        <v>1</v>
      </c>
      <c r="AO44" s="54">
        <v>1</v>
      </c>
      <c r="AP44" s="54">
        <v>1</v>
      </c>
      <c r="AQ44" s="54">
        <v>1</v>
      </c>
      <c r="AR44" s="54">
        <v>1</v>
      </c>
      <c r="AS44" s="54">
        <v>1</v>
      </c>
      <c r="AT44" s="54">
        <v>1</v>
      </c>
      <c r="AU44" s="54">
        <f t="shared" si="16"/>
        <v>43.09178571428572</v>
      </c>
      <c r="AV44" s="54">
        <f t="shared" si="17"/>
        <v>9.8573809523809537</v>
      </c>
      <c r="AW44" s="54">
        <f t="shared" si="18"/>
        <v>16.380952380952383</v>
      </c>
      <c r="AX44" s="54">
        <f t="shared" si="19"/>
        <v>10.510000000000002</v>
      </c>
      <c r="AY44" s="54">
        <v>0</v>
      </c>
      <c r="AZ44" s="54">
        <v>1</v>
      </c>
      <c r="BA44" s="54">
        <v>1</v>
      </c>
      <c r="BG44" s="54">
        <f t="shared" si="20"/>
        <v>142.85714285714286</v>
      </c>
      <c r="BH44" s="11">
        <f t="shared" si="21"/>
        <v>7.2916666666666659E-5</v>
      </c>
    </row>
    <row r="45" spans="1:60" ht="80" x14ac:dyDescent="0.2">
      <c r="A45" s="54">
        <v>28</v>
      </c>
      <c r="B45" s="1" t="s">
        <v>420</v>
      </c>
      <c r="C45" s="3" t="s">
        <v>192</v>
      </c>
      <c r="D45" s="54">
        <v>1</v>
      </c>
      <c r="E45" s="54">
        <v>1</v>
      </c>
      <c r="F45" s="54">
        <f t="shared" si="8"/>
        <v>2</v>
      </c>
      <c r="G45" s="54">
        <f t="shared" si="9"/>
        <v>20</v>
      </c>
      <c r="H45" s="54">
        <f t="shared" si="10"/>
        <v>10</v>
      </c>
      <c r="I45" s="54">
        <f t="shared" si="11"/>
        <v>148</v>
      </c>
      <c r="J45" s="54">
        <v>41</v>
      </c>
      <c r="K45" s="54">
        <f t="shared" si="12"/>
        <v>2.0499999999999998</v>
      </c>
      <c r="L45" s="54">
        <f t="shared" si="13"/>
        <v>123</v>
      </c>
      <c r="M45" s="54">
        <f t="shared" si="14"/>
        <v>6.15</v>
      </c>
      <c r="N45" s="54">
        <v>1</v>
      </c>
      <c r="O45" s="54">
        <v>1</v>
      </c>
      <c r="P45" s="54">
        <v>1</v>
      </c>
      <c r="Q45" s="54">
        <v>0</v>
      </c>
      <c r="R45" s="54">
        <v>1</v>
      </c>
      <c r="S45" s="54">
        <v>1</v>
      </c>
      <c r="T45" s="54">
        <f t="shared" si="3"/>
        <v>0</v>
      </c>
      <c r="U45" s="54">
        <v>1</v>
      </c>
      <c r="V45" s="54">
        <v>1</v>
      </c>
      <c r="W45" s="54">
        <f t="shared" si="4"/>
        <v>0</v>
      </c>
      <c r="X45" s="54">
        <f t="shared" si="5"/>
        <v>1</v>
      </c>
      <c r="Y45" s="54">
        <v>1</v>
      </c>
      <c r="Z45" s="54">
        <v>1</v>
      </c>
      <c r="AA45" s="54">
        <v>1</v>
      </c>
      <c r="AB45" s="54">
        <v>1</v>
      </c>
      <c r="AC45" s="54">
        <v>1</v>
      </c>
      <c r="AD45" s="54">
        <v>1</v>
      </c>
      <c r="AE45" s="54">
        <v>1</v>
      </c>
      <c r="AF45" s="54">
        <f t="shared" si="15"/>
        <v>3</v>
      </c>
      <c r="AG45" s="54">
        <v>1</v>
      </c>
      <c r="AH45" s="54">
        <f t="shared" si="6"/>
        <v>1</v>
      </c>
      <c r="AI45" s="54">
        <v>0</v>
      </c>
      <c r="AJ45" s="54">
        <v>1</v>
      </c>
      <c r="AK45" s="54">
        <f t="shared" si="7"/>
        <v>1</v>
      </c>
      <c r="AL45" s="54">
        <v>1</v>
      </c>
      <c r="AM45" s="54">
        <v>1</v>
      </c>
      <c r="AN45" s="54">
        <v>1</v>
      </c>
      <c r="AO45" s="54">
        <v>1</v>
      </c>
      <c r="AP45" s="54">
        <v>1</v>
      </c>
      <c r="AQ45" s="54">
        <v>1</v>
      </c>
      <c r="AR45" s="54">
        <v>1</v>
      </c>
      <c r="AS45" s="54">
        <v>1</v>
      </c>
      <c r="AT45" s="54">
        <v>1</v>
      </c>
      <c r="AU45" s="54">
        <f t="shared" si="16"/>
        <v>23.255000000000031</v>
      </c>
      <c r="AV45" s="54">
        <f t="shared" si="17"/>
        <v>12.499999999999996</v>
      </c>
      <c r="AW45" s="54">
        <f t="shared" si="18"/>
        <v>19.166</v>
      </c>
      <c r="AX45" s="54">
        <f t="shared" si="19"/>
        <v>12.536499999999997</v>
      </c>
      <c r="AY45" s="54">
        <v>0</v>
      </c>
      <c r="AZ45" s="54">
        <v>1</v>
      </c>
      <c r="BA45" s="54">
        <v>1</v>
      </c>
      <c r="BG45" s="54">
        <f t="shared" si="20"/>
        <v>150</v>
      </c>
      <c r="BH45" s="11">
        <f t="shared" si="21"/>
        <v>6.9444444444444444E-5</v>
      </c>
    </row>
    <row r="46" spans="1:60" ht="96" x14ac:dyDescent="0.2">
      <c r="A46" s="54">
        <v>29</v>
      </c>
      <c r="B46" s="1" t="s">
        <v>421</v>
      </c>
      <c r="C46" s="3" t="s">
        <v>192</v>
      </c>
      <c r="D46" s="54">
        <v>1</v>
      </c>
      <c r="E46" s="54">
        <v>1</v>
      </c>
      <c r="F46" s="54">
        <f t="shared" si="8"/>
        <v>2</v>
      </c>
      <c r="G46" s="54">
        <f t="shared" si="9"/>
        <v>22</v>
      </c>
      <c r="H46" s="54">
        <f t="shared" si="10"/>
        <v>11</v>
      </c>
      <c r="I46" s="54">
        <f t="shared" si="11"/>
        <v>168</v>
      </c>
      <c r="J46" s="54">
        <v>48</v>
      </c>
      <c r="K46" s="54">
        <f t="shared" si="12"/>
        <v>2.1818181818181817</v>
      </c>
      <c r="L46" s="54">
        <f t="shared" si="13"/>
        <v>140</v>
      </c>
      <c r="M46" s="54">
        <f t="shared" si="14"/>
        <v>6.3636363636363633</v>
      </c>
      <c r="N46" s="54">
        <v>1</v>
      </c>
      <c r="O46" s="54">
        <v>1</v>
      </c>
      <c r="P46" s="54">
        <v>1</v>
      </c>
      <c r="Q46" s="54">
        <v>1</v>
      </c>
      <c r="R46" s="54">
        <v>1</v>
      </c>
      <c r="S46" s="54">
        <v>1</v>
      </c>
      <c r="T46" s="54">
        <f t="shared" si="3"/>
        <v>1</v>
      </c>
      <c r="U46" s="54">
        <v>1</v>
      </c>
      <c r="V46" s="54">
        <v>1</v>
      </c>
      <c r="W46" s="54">
        <f t="shared" si="4"/>
        <v>1</v>
      </c>
      <c r="X46" s="54">
        <f t="shared" si="5"/>
        <v>1</v>
      </c>
      <c r="Y46" s="54">
        <v>0</v>
      </c>
      <c r="Z46" s="54">
        <v>1</v>
      </c>
      <c r="AA46" s="54">
        <v>1</v>
      </c>
      <c r="AB46" s="54">
        <v>1</v>
      </c>
      <c r="AC46" s="54">
        <v>1</v>
      </c>
      <c r="AD46" s="54">
        <v>1</v>
      </c>
      <c r="AE46" s="54">
        <v>1</v>
      </c>
      <c r="AF46" s="54">
        <f t="shared" si="15"/>
        <v>3</v>
      </c>
      <c r="AG46" s="54">
        <v>1</v>
      </c>
      <c r="AH46" s="54">
        <f t="shared" si="6"/>
        <v>1</v>
      </c>
      <c r="AI46" s="54">
        <v>0</v>
      </c>
      <c r="AJ46" s="54">
        <v>1</v>
      </c>
      <c r="AK46" s="54">
        <f t="shared" si="7"/>
        <v>1</v>
      </c>
      <c r="AL46" s="54">
        <v>1</v>
      </c>
      <c r="AM46" s="54">
        <v>1</v>
      </c>
      <c r="AN46" s="54">
        <v>1</v>
      </c>
      <c r="AO46" s="54">
        <v>1</v>
      </c>
      <c r="AP46" s="54">
        <v>1</v>
      </c>
      <c r="AQ46" s="54">
        <v>1</v>
      </c>
      <c r="AR46" s="54">
        <v>1</v>
      </c>
      <c r="AS46" s="54">
        <v>1</v>
      </c>
      <c r="AT46" s="54">
        <v>1</v>
      </c>
      <c r="AU46" s="54">
        <f t="shared" si="16"/>
        <v>11.088181818181845</v>
      </c>
      <c r="AV46" s="54">
        <f t="shared" si="17"/>
        <v>14.445454545454545</v>
      </c>
      <c r="AW46" s="54">
        <f t="shared" si="18"/>
        <v>20.798181818181821</v>
      </c>
      <c r="AX46" s="54">
        <f t="shared" si="19"/>
        <v>14.042727272727269</v>
      </c>
      <c r="AY46" s="54">
        <v>0</v>
      </c>
      <c r="AZ46" s="54">
        <v>1</v>
      </c>
      <c r="BA46" s="54">
        <v>1</v>
      </c>
      <c r="BG46" s="54">
        <f t="shared" si="20"/>
        <v>136.36363636363635</v>
      </c>
      <c r="BH46" s="11">
        <f t="shared" si="21"/>
        <v>7.6388888888888887E-5</v>
      </c>
    </row>
    <row r="47" spans="1:60" ht="80" x14ac:dyDescent="0.2">
      <c r="A47" s="54">
        <v>30</v>
      </c>
      <c r="B47" s="1" t="s">
        <v>422</v>
      </c>
      <c r="C47" s="3" t="s">
        <v>192</v>
      </c>
      <c r="D47" s="54">
        <v>1</v>
      </c>
      <c r="E47" s="54">
        <v>1</v>
      </c>
      <c r="F47" s="54">
        <f t="shared" si="8"/>
        <v>2</v>
      </c>
      <c r="G47" s="54">
        <f t="shared" si="9"/>
        <v>28</v>
      </c>
      <c r="H47" s="54">
        <f t="shared" si="10"/>
        <v>14</v>
      </c>
      <c r="I47" s="54">
        <f t="shared" si="11"/>
        <v>188</v>
      </c>
      <c r="J47" s="54">
        <v>52</v>
      </c>
      <c r="K47" s="54">
        <f t="shared" si="12"/>
        <v>1.8571428571428572</v>
      </c>
      <c r="L47" s="54">
        <f t="shared" si="13"/>
        <v>155</v>
      </c>
      <c r="M47" s="54">
        <f t="shared" si="14"/>
        <v>5.5357142857142856</v>
      </c>
      <c r="N47" s="54">
        <v>1</v>
      </c>
      <c r="O47" s="54">
        <v>1</v>
      </c>
      <c r="P47" s="54">
        <v>1</v>
      </c>
      <c r="Q47" s="54">
        <v>1</v>
      </c>
      <c r="R47" s="54">
        <v>1</v>
      </c>
      <c r="S47" s="54">
        <v>1</v>
      </c>
      <c r="T47" s="54">
        <f t="shared" si="3"/>
        <v>1</v>
      </c>
      <c r="U47" s="54">
        <v>1</v>
      </c>
      <c r="V47" s="54">
        <v>1</v>
      </c>
      <c r="W47" s="54">
        <f t="shared" si="4"/>
        <v>1</v>
      </c>
      <c r="X47" s="54">
        <f t="shared" si="5"/>
        <v>1</v>
      </c>
      <c r="Y47" s="54">
        <v>0</v>
      </c>
      <c r="Z47" s="54">
        <v>1</v>
      </c>
      <c r="AA47" s="54">
        <v>1</v>
      </c>
      <c r="AB47" s="54">
        <v>1</v>
      </c>
      <c r="AC47" s="54">
        <v>1</v>
      </c>
      <c r="AD47" s="54">
        <v>1</v>
      </c>
      <c r="AE47" s="54">
        <v>1</v>
      </c>
      <c r="AF47" s="54">
        <f t="shared" si="15"/>
        <v>3</v>
      </c>
      <c r="AG47" s="54">
        <v>1</v>
      </c>
      <c r="AH47" s="54">
        <f t="shared" si="6"/>
        <v>1</v>
      </c>
      <c r="AI47" s="54">
        <v>0</v>
      </c>
      <c r="AJ47" s="54">
        <v>1</v>
      </c>
      <c r="AK47" s="54">
        <f t="shared" si="7"/>
        <v>1</v>
      </c>
      <c r="AL47" s="54">
        <v>1</v>
      </c>
      <c r="AM47" s="54">
        <v>1</v>
      </c>
      <c r="AN47" s="54">
        <v>1</v>
      </c>
      <c r="AO47" s="54">
        <v>1</v>
      </c>
      <c r="AP47" s="54">
        <v>1</v>
      </c>
      <c r="AQ47" s="54">
        <v>1</v>
      </c>
      <c r="AR47" s="54">
        <v>1</v>
      </c>
      <c r="AS47" s="54">
        <v>1</v>
      </c>
      <c r="AT47" s="54">
        <v>1</v>
      </c>
      <c r="AU47" s="54">
        <f t="shared" si="16"/>
        <v>35.510714285714307</v>
      </c>
      <c r="AV47" s="54">
        <f t="shared" si="17"/>
        <v>11.784285714285716</v>
      </c>
      <c r="AW47" s="54">
        <f t="shared" si="18"/>
        <v>15.895714285714288</v>
      </c>
      <c r="AX47" s="54">
        <f t="shared" si="19"/>
        <v>11.643214285714286</v>
      </c>
      <c r="AY47" s="54">
        <v>0</v>
      </c>
      <c r="AZ47" s="54">
        <v>1</v>
      </c>
      <c r="BA47" s="54">
        <v>1</v>
      </c>
      <c r="BG47" s="54">
        <f t="shared" si="20"/>
        <v>107.14285714285714</v>
      </c>
      <c r="BH47" s="11">
        <f t="shared" si="21"/>
        <v>9.722222222222223E-5</v>
      </c>
    </row>
    <row r="48" spans="1:60" ht="48" x14ac:dyDescent="0.2">
      <c r="A48" s="54">
        <v>31</v>
      </c>
      <c r="B48" s="1" t="s">
        <v>347</v>
      </c>
      <c r="C48" s="3" t="s">
        <v>192</v>
      </c>
      <c r="D48" s="54">
        <v>1</v>
      </c>
      <c r="E48" s="54">
        <v>1</v>
      </c>
      <c r="F48" s="54">
        <f t="shared" si="8"/>
        <v>1</v>
      </c>
      <c r="G48" s="54">
        <f t="shared" si="9"/>
        <v>15</v>
      </c>
      <c r="H48" s="54">
        <f t="shared" si="10"/>
        <v>15</v>
      </c>
      <c r="I48" s="54">
        <f t="shared" ref="I48:I82" si="22">LEN(SUBSTITUTE(B48," ",""))</f>
        <v>84</v>
      </c>
      <c r="J48" s="54">
        <v>28</v>
      </c>
      <c r="K48" s="54">
        <f t="shared" si="12"/>
        <v>1.8666666666666667</v>
      </c>
      <c r="L48" s="54">
        <f t="shared" si="13"/>
        <v>83</v>
      </c>
      <c r="M48" s="54">
        <f t="shared" si="14"/>
        <v>5.5333333333333332</v>
      </c>
      <c r="N48" s="54">
        <v>1</v>
      </c>
      <c r="O48" s="54">
        <v>1</v>
      </c>
      <c r="P48" s="54">
        <v>1</v>
      </c>
      <c r="Q48" s="54">
        <v>1</v>
      </c>
      <c r="R48" s="54">
        <v>1</v>
      </c>
      <c r="S48" s="54">
        <v>1</v>
      </c>
      <c r="T48" s="54">
        <f t="shared" si="3"/>
        <v>1</v>
      </c>
      <c r="U48" s="54">
        <v>1</v>
      </c>
      <c r="V48" s="54">
        <v>1</v>
      </c>
      <c r="W48" s="54">
        <f t="shared" si="4"/>
        <v>1</v>
      </c>
      <c r="X48" s="54">
        <f t="shared" si="5"/>
        <v>1</v>
      </c>
      <c r="Y48" s="54">
        <v>1</v>
      </c>
      <c r="Z48" s="54">
        <v>1</v>
      </c>
      <c r="AA48" s="54">
        <v>1</v>
      </c>
      <c r="AB48" s="54">
        <v>1</v>
      </c>
      <c r="AC48" s="54">
        <v>1</v>
      </c>
      <c r="AD48" s="54">
        <v>1</v>
      </c>
      <c r="AE48" s="54">
        <v>1</v>
      </c>
      <c r="AF48" s="54">
        <f t="shared" si="15"/>
        <v>1</v>
      </c>
      <c r="AG48" s="54">
        <v>1</v>
      </c>
      <c r="AH48" s="54">
        <f t="shared" si="6"/>
        <v>1</v>
      </c>
      <c r="AI48" s="54">
        <v>0</v>
      </c>
      <c r="AJ48" s="54">
        <v>1</v>
      </c>
      <c r="AK48" s="54">
        <f t="shared" si="7"/>
        <v>1</v>
      </c>
      <c r="AL48" s="54">
        <v>1</v>
      </c>
      <c r="AM48" s="54">
        <v>1</v>
      </c>
      <c r="AN48" s="54">
        <v>1</v>
      </c>
      <c r="AO48" s="54">
        <v>1</v>
      </c>
      <c r="AP48" s="54">
        <v>1</v>
      </c>
      <c r="AQ48" s="54">
        <v>1</v>
      </c>
      <c r="AR48" s="54">
        <v>1</v>
      </c>
      <c r="AS48" s="54">
        <v>1</v>
      </c>
      <c r="AT48" s="54">
        <v>1</v>
      </c>
      <c r="AU48" s="54">
        <f t="shared" si="16"/>
        <v>33.690000000000026</v>
      </c>
      <c r="AV48" s="54">
        <f t="shared" si="17"/>
        <v>12.286666666666669</v>
      </c>
      <c r="AW48" s="54">
        <f t="shared" ref="AW48:AW82" si="23">IF(G48=0,0,((0.0588*M48*100)-(0.296*(F48/G48)*100)-15.8))</f>
        <v>14.762666666666668</v>
      </c>
      <c r="AX48" s="54">
        <f t="shared" si="19"/>
        <v>12.131999999999998</v>
      </c>
      <c r="AY48" s="54">
        <v>1</v>
      </c>
      <c r="AZ48" s="54">
        <v>1</v>
      </c>
      <c r="BA48" s="54">
        <v>1</v>
      </c>
      <c r="BG48" s="54">
        <f t="shared" ref="BG48:BG82" si="24">IF(E48=0,0,AF48/E48*1000)</f>
        <v>1000</v>
      </c>
      <c r="BH48" s="11">
        <f t="shared" si="21"/>
        <v>5.208333333333333E-5</v>
      </c>
    </row>
    <row r="49" spans="1:60" ht="64" x14ac:dyDescent="0.2">
      <c r="A49" s="54">
        <v>32</v>
      </c>
      <c r="B49" s="1" t="s">
        <v>423</v>
      </c>
      <c r="C49" s="3" t="s">
        <v>204</v>
      </c>
      <c r="D49" s="54">
        <v>1</v>
      </c>
      <c r="E49" s="54">
        <v>1</v>
      </c>
      <c r="F49" s="54">
        <f t="shared" si="8"/>
        <v>1</v>
      </c>
      <c r="G49" s="54">
        <f t="shared" si="9"/>
        <v>34</v>
      </c>
      <c r="H49" s="54">
        <f t="shared" si="10"/>
        <v>34</v>
      </c>
      <c r="I49" s="54">
        <f t="shared" si="22"/>
        <v>137</v>
      </c>
      <c r="J49" s="54">
        <v>44</v>
      </c>
      <c r="K49" s="54">
        <f t="shared" si="12"/>
        <v>1.2941176470588236</v>
      </c>
      <c r="L49" s="54">
        <f t="shared" si="13"/>
        <v>132</v>
      </c>
      <c r="M49" s="54">
        <f t="shared" si="14"/>
        <v>3.8823529411764706</v>
      </c>
      <c r="N49" s="54">
        <v>1</v>
      </c>
      <c r="O49" s="54">
        <v>1</v>
      </c>
      <c r="P49" s="54">
        <v>1</v>
      </c>
      <c r="Q49" s="54">
        <v>1</v>
      </c>
      <c r="R49" s="54">
        <v>1</v>
      </c>
      <c r="S49" s="54">
        <v>1</v>
      </c>
      <c r="T49" s="54">
        <f t="shared" si="3"/>
        <v>1</v>
      </c>
      <c r="U49" s="54">
        <v>1</v>
      </c>
      <c r="V49" s="54">
        <v>1</v>
      </c>
      <c r="W49" s="54">
        <f t="shared" si="4"/>
        <v>1</v>
      </c>
      <c r="X49" s="54">
        <f t="shared" si="5"/>
        <v>1</v>
      </c>
      <c r="Y49" s="54">
        <v>0</v>
      </c>
      <c r="Z49" s="54">
        <v>1</v>
      </c>
      <c r="AA49" s="54">
        <v>1</v>
      </c>
      <c r="AB49" s="54">
        <v>1</v>
      </c>
      <c r="AC49" s="54">
        <v>1</v>
      </c>
      <c r="AD49" s="54">
        <v>1</v>
      </c>
      <c r="AE49" s="54">
        <v>1</v>
      </c>
      <c r="AF49" s="54">
        <f t="shared" si="15"/>
        <v>4</v>
      </c>
      <c r="AG49" s="54">
        <v>1</v>
      </c>
      <c r="AH49" s="54">
        <f t="shared" si="6"/>
        <v>1</v>
      </c>
      <c r="AI49" s="54">
        <v>0</v>
      </c>
      <c r="AJ49" s="54">
        <v>1</v>
      </c>
      <c r="AK49" s="54">
        <f t="shared" si="7"/>
        <v>0</v>
      </c>
      <c r="AL49" s="54">
        <v>1</v>
      </c>
      <c r="AM49" s="54">
        <v>1</v>
      </c>
      <c r="AN49" s="54">
        <v>1</v>
      </c>
      <c r="AO49" s="54">
        <v>1</v>
      </c>
      <c r="AP49" s="54">
        <v>1</v>
      </c>
      <c r="AQ49" s="54">
        <v>1</v>
      </c>
      <c r="AR49" s="54">
        <v>1</v>
      </c>
      <c r="AS49" s="54">
        <v>1</v>
      </c>
      <c r="AT49" s="54">
        <v>1</v>
      </c>
      <c r="AU49" s="54">
        <f t="shared" si="16"/>
        <v>62.842647058823538</v>
      </c>
      <c r="AV49" s="54">
        <f t="shared" si="17"/>
        <v>12.940588235294118</v>
      </c>
      <c r="AW49" s="54">
        <f t="shared" si="23"/>
        <v>6.1576470588235281</v>
      </c>
      <c r="AX49" s="54">
        <f t="shared" si="19"/>
        <v>13.855882352941173</v>
      </c>
      <c r="AY49" s="54">
        <v>1</v>
      </c>
      <c r="AZ49" s="54">
        <v>1</v>
      </c>
      <c r="BA49" s="54">
        <v>1</v>
      </c>
      <c r="BG49" s="54">
        <f t="shared" si="24"/>
        <v>4000</v>
      </c>
      <c r="BH49" s="11">
        <f t="shared" si="21"/>
        <v>1.1805555555555556E-4</v>
      </c>
    </row>
    <row r="50" spans="1:60" ht="80" x14ac:dyDescent="0.2">
      <c r="A50" s="54">
        <v>33</v>
      </c>
      <c r="B50" s="1" t="s">
        <v>424</v>
      </c>
      <c r="C50" s="3" t="s">
        <v>204</v>
      </c>
      <c r="D50" s="54">
        <v>1</v>
      </c>
      <c r="E50" s="54">
        <v>1</v>
      </c>
      <c r="F50" s="54">
        <f t="shared" si="8"/>
        <v>1</v>
      </c>
      <c r="G50" s="54">
        <f t="shared" si="9"/>
        <v>29</v>
      </c>
      <c r="H50" s="54">
        <f t="shared" si="10"/>
        <v>29</v>
      </c>
      <c r="I50" s="54">
        <f t="shared" si="22"/>
        <v>151</v>
      </c>
      <c r="J50" s="54">
        <v>48</v>
      </c>
      <c r="K50" s="54">
        <f t="shared" si="12"/>
        <v>1.6551724137931034</v>
      </c>
      <c r="L50" s="54">
        <f t="shared" si="13"/>
        <v>144</v>
      </c>
      <c r="M50" s="54">
        <f t="shared" si="14"/>
        <v>4.9655172413793105</v>
      </c>
      <c r="N50" s="54">
        <v>1</v>
      </c>
      <c r="O50" s="54">
        <v>1</v>
      </c>
      <c r="P50" s="54">
        <v>1</v>
      </c>
      <c r="Q50" s="54">
        <v>1</v>
      </c>
      <c r="R50" s="54">
        <v>1</v>
      </c>
      <c r="S50" s="54">
        <v>1</v>
      </c>
      <c r="T50" s="54">
        <f t="shared" si="3"/>
        <v>1</v>
      </c>
      <c r="U50" s="54">
        <v>1</v>
      </c>
      <c r="V50" s="54">
        <v>1</v>
      </c>
      <c r="W50" s="54">
        <f t="shared" si="4"/>
        <v>1</v>
      </c>
      <c r="X50" s="54">
        <f t="shared" si="5"/>
        <v>1</v>
      </c>
      <c r="Y50" s="54">
        <v>0</v>
      </c>
      <c r="Z50" s="54">
        <v>1</v>
      </c>
      <c r="AA50" s="54">
        <v>1</v>
      </c>
      <c r="AB50" s="54">
        <v>1</v>
      </c>
      <c r="AC50" s="54">
        <v>1</v>
      </c>
      <c r="AD50" s="54">
        <v>1</v>
      </c>
      <c r="AE50" s="54">
        <v>1</v>
      </c>
      <c r="AF50" s="54">
        <f t="shared" si="15"/>
        <v>5</v>
      </c>
      <c r="AG50" s="54">
        <v>1</v>
      </c>
      <c r="AH50" s="54">
        <f t="shared" si="6"/>
        <v>1</v>
      </c>
      <c r="AI50" s="54">
        <v>0</v>
      </c>
      <c r="AJ50" s="54">
        <v>1</v>
      </c>
      <c r="AK50" s="54">
        <f t="shared" si="7"/>
        <v>0</v>
      </c>
      <c r="AL50" s="54">
        <v>1</v>
      </c>
      <c r="AM50" s="54">
        <v>1</v>
      </c>
      <c r="AN50" s="54">
        <v>1</v>
      </c>
      <c r="AO50" s="54">
        <v>1</v>
      </c>
      <c r="AP50" s="54">
        <v>1</v>
      </c>
      <c r="AQ50" s="54">
        <v>1</v>
      </c>
      <c r="AR50" s="54">
        <v>1</v>
      </c>
      <c r="AS50" s="54">
        <v>1</v>
      </c>
      <c r="AT50" s="54">
        <v>1</v>
      </c>
      <c r="AU50" s="54">
        <f t="shared" si="16"/>
        <v>37.372413793103476</v>
      </c>
      <c r="AV50" s="54">
        <f t="shared" si="17"/>
        <v>15.251034482758623</v>
      </c>
      <c r="AW50" s="54">
        <f t="shared" si="23"/>
        <v>12.376551724137929</v>
      </c>
      <c r="AX50" s="54">
        <f t="shared" si="19"/>
        <v>16.457586206896558</v>
      </c>
      <c r="AY50" s="54">
        <v>1</v>
      </c>
      <c r="AZ50" s="54">
        <v>1</v>
      </c>
      <c r="BA50" s="54">
        <v>1</v>
      </c>
      <c r="BG50" s="54">
        <f t="shared" si="24"/>
        <v>5000</v>
      </c>
      <c r="BH50" s="11">
        <f t="shared" si="21"/>
        <v>1.0069444444444445E-4</v>
      </c>
    </row>
    <row r="51" spans="1:60" ht="48" x14ac:dyDescent="0.2">
      <c r="A51" s="54">
        <v>34</v>
      </c>
      <c r="B51" s="1" t="s">
        <v>425</v>
      </c>
      <c r="C51" s="22" t="s">
        <v>204</v>
      </c>
      <c r="D51" s="54">
        <v>1</v>
      </c>
      <c r="E51" s="54">
        <v>1</v>
      </c>
      <c r="F51" s="54">
        <f t="shared" si="8"/>
        <v>1</v>
      </c>
      <c r="G51" s="54">
        <f t="shared" si="9"/>
        <v>17</v>
      </c>
      <c r="H51" s="54">
        <f t="shared" si="10"/>
        <v>17</v>
      </c>
      <c r="I51" s="54">
        <f t="shared" si="22"/>
        <v>94</v>
      </c>
      <c r="J51" s="54">
        <v>31</v>
      </c>
      <c r="K51" s="54">
        <f t="shared" si="12"/>
        <v>1.8235294117647058</v>
      </c>
      <c r="L51" s="54">
        <f t="shared" si="13"/>
        <v>90</v>
      </c>
      <c r="M51" s="54">
        <f t="shared" si="14"/>
        <v>5.2941176470588234</v>
      </c>
      <c r="N51" s="54">
        <v>1</v>
      </c>
      <c r="O51" s="54">
        <v>1</v>
      </c>
      <c r="P51" s="54">
        <v>1</v>
      </c>
      <c r="Q51" s="54">
        <v>1</v>
      </c>
      <c r="R51" s="54">
        <v>1</v>
      </c>
      <c r="S51" s="54">
        <v>1</v>
      </c>
      <c r="T51" s="54">
        <f t="shared" si="3"/>
        <v>1</v>
      </c>
      <c r="U51" s="54">
        <v>1</v>
      </c>
      <c r="V51" s="54">
        <v>1</v>
      </c>
      <c r="W51" s="54">
        <f t="shared" si="4"/>
        <v>1</v>
      </c>
      <c r="X51" s="54">
        <f t="shared" si="5"/>
        <v>1</v>
      </c>
      <c r="Y51" s="54">
        <v>0</v>
      </c>
      <c r="Z51" s="54">
        <v>1</v>
      </c>
      <c r="AA51" s="54">
        <v>1</v>
      </c>
      <c r="AB51" s="54">
        <v>1</v>
      </c>
      <c r="AC51" s="54">
        <v>1</v>
      </c>
      <c r="AD51" s="54">
        <v>1</v>
      </c>
      <c r="AE51" s="54">
        <v>1</v>
      </c>
      <c r="AF51" s="54">
        <f t="shared" si="15"/>
        <v>2</v>
      </c>
      <c r="AG51" s="54">
        <v>1</v>
      </c>
      <c r="AH51" s="54">
        <f t="shared" si="6"/>
        <v>1</v>
      </c>
      <c r="AI51" s="54">
        <v>0</v>
      </c>
      <c r="AJ51" s="54">
        <v>1</v>
      </c>
      <c r="AK51" s="54">
        <f t="shared" si="7"/>
        <v>1</v>
      </c>
      <c r="AL51" s="54">
        <v>1</v>
      </c>
      <c r="AM51" s="54">
        <v>1</v>
      </c>
      <c r="AN51" s="54">
        <v>1</v>
      </c>
      <c r="AO51" s="54">
        <v>1</v>
      </c>
      <c r="AP51" s="54">
        <v>1</v>
      </c>
      <c r="AQ51" s="54">
        <v>1</v>
      </c>
      <c r="AR51" s="54">
        <v>1</v>
      </c>
      <c r="AS51" s="54">
        <v>1</v>
      </c>
      <c r="AT51" s="54">
        <v>1</v>
      </c>
      <c r="AU51" s="54">
        <f t="shared" si="16"/>
        <v>35.309411764705914</v>
      </c>
      <c r="AV51" s="54">
        <f t="shared" si="17"/>
        <v>12.55764705882353</v>
      </c>
      <c r="AW51" s="54">
        <f t="shared" si="23"/>
        <v>13.588235294117641</v>
      </c>
      <c r="AX51" s="54">
        <f t="shared" si="19"/>
        <v>12.005294117647061</v>
      </c>
      <c r="AY51" s="54">
        <v>1</v>
      </c>
      <c r="AZ51" s="54">
        <v>1</v>
      </c>
      <c r="BA51" s="54">
        <v>1</v>
      </c>
      <c r="BG51" s="54">
        <f t="shared" si="24"/>
        <v>2000</v>
      </c>
      <c r="BH51" s="11">
        <f t="shared" si="21"/>
        <v>5.902777777777778E-5</v>
      </c>
    </row>
    <row r="52" spans="1:60" ht="32" x14ac:dyDescent="0.2">
      <c r="A52" s="54">
        <v>35</v>
      </c>
      <c r="B52" s="1" t="s">
        <v>351</v>
      </c>
      <c r="C52" s="3" t="s">
        <v>192</v>
      </c>
      <c r="D52" s="54">
        <v>1</v>
      </c>
      <c r="E52" s="54">
        <v>1</v>
      </c>
      <c r="F52" s="54">
        <f t="shared" si="8"/>
        <v>1</v>
      </c>
      <c r="G52" s="54">
        <f t="shared" si="9"/>
        <v>7</v>
      </c>
      <c r="H52" s="54">
        <f t="shared" si="10"/>
        <v>7</v>
      </c>
      <c r="I52" s="54">
        <f t="shared" si="22"/>
        <v>35</v>
      </c>
      <c r="J52" s="54">
        <v>11</v>
      </c>
      <c r="K52" s="54">
        <f t="shared" si="12"/>
        <v>1.5714285714285714</v>
      </c>
      <c r="L52" s="54">
        <f t="shared" si="13"/>
        <v>34</v>
      </c>
      <c r="M52" s="54">
        <f t="shared" si="14"/>
        <v>4.8571428571428568</v>
      </c>
      <c r="N52" s="54">
        <v>1</v>
      </c>
      <c r="O52" s="54">
        <v>1</v>
      </c>
      <c r="P52" s="54">
        <v>1</v>
      </c>
      <c r="Q52" s="54">
        <v>1</v>
      </c>
      <c r="R52" s="54">
        <v>1</v>
      </c>
      <c r="S52" s="54">
        <v>1</v>
      </c>
      <c r="T52" s="54">
        <f t="shared" si="3"/>
        <v>1</v>
      </c>
      <c r="U52" s="54">
        <v>1</v>
      </c>
      <c r="V52" s="54">
        <v>1</v>
      </c>
      <c r="W52" s="54">
        <f t="shared" si="4"/>
        <v>1</v>
      </c>
      <c r="X52" s="54">
        <f t="shared" si="5"/>
        <v>1</v>
      </c>
      <c r="Y52" s="54">
        <v>1</v>
      </c>
      <c r="Z52" s="54">
        <v>1</v>
      </c>
      <c r="AA52" s="54">
        <v>1</v>
      </c>
      <c r="AB52" s="54">
        <v>1</v>
      </c>
      <c r="AC52" s="54">
        <v>1</v>
      </c>
      <c r="AD52" s="54">
        <v>1</v>
      </c>
      <c r="AE52" s="54">
        <v>1</v>
      </c>
      <c r="AF52" s="54">
        <f t="shared" si="15"/>
        <v>1</v>
      </c>
      <c r="AG52" s="54">
        <v>1</v>
      </c>
      <c r="AH52" s="54">
        <f t="shared" si="6"/>
        <v>1</v>
      </c>
      <c r="AI52" s="54">
        <v>1</v>
      </c>
      <c r="AJ52" s="54">
        <v>1</v>
      </c>
      <c r="AK52" s="54">
        <f t="shared" si="7"/>
        <v>1</v>
      </c>
      <c r="AL52" s="54">
        <v>1</v>
      </c>
      <c r="AM52" s="54">
        <v>1</v>
      </c>
      <c r="AN52" s="54">
        <v>1</v>
      </c>
      <c r="AO52" s="54">
        <v>1</v>
      </c>
      <c r="AP52" s="54">
        <v>1</v>
      </c>
      <c r="AQ52" s="54">
        <v>1</v>
      </c>
      <c r="AR52" s="54">
        <v>1</v>
      </c>
      <c r="AS52" s="54">
        <v>1</v>
      </c>
      <c r="AT52" s="54">
        <v>1</v>
      </c>
      <c r="AU52" s="54">
        <f t="shared" si="16"/>
        <v>66.787142857142882</v>
      </c>
      <c r="AV52" s="54">
        <f t="shared" si="17"/>
        <v>5.682857142857145</v>
      </c>
      <c r="AW52" s="54">
        <f t="shared" si="23"/>
        <v>8.5314285714285667</v>
      </c>
      <c r="AX52" s="54">
        <f t="shared" si="19"/>
        <v>4.947142857142854</v>
      </c>
      <c r="AY52" s="54">
        <v>1</v>
      </c>
      <c r="AZ52" s="54">
        <v>1</v>
      </c>
      <c r="BA52" s="54">
        <v>1</v>
      </c>
      <c r="BG52" s="54">
        <f t="shared" si="24"/>
        <v>1000</v>
      </c>
      <c r="BH52" s="11">
        <f t="shared" si="21"/>
        <v>2.4305555555555558E-5</v>
      </c>
    </row>
    <row r="53" spans="1:60" ht="32" x14ac:dyDescent="0.2">
      <c r="A53" s="54">
        <v>36</v>
      </c>
      <c r="B53" s="1" t="s">
        <v>352</v>
      </c>
      <c r="C53" s="3" t="s">
        <v>192</v>
      </c>
      <c r="D53" s="54">
        <v>1</v>
      </c>
      <c r="E53" s="54">
        <v>1</v>
      </c>
      <c r="F53" s="54">
        <f t="shared" si="8"/>
        <v>1</v>
      </c>
      <c r="G53" s="54">
        <f t="shared" si="9"/>
        <v>17</v>
      </c>
      <c r="H53" s="54">
        <f t="shared" si="10"/>
        <v>17</v>
      </c>
      <c r="I53" s="54">
        <f t="shared" si="22"/>
        <v>73</v>
      </c>
      <c r="J53" s="54">
        <v>24</v>
      </c>
      <c r="K53" s="54">
        <f t="shared" si="12"/>
        <v>1.411764705882353</v>
      </c>
      <c r="L53" s="54">
        <f t="shared" si="13"/>
        <v>71</v>
      </c>
      <c r="M53" s="54">
        <f t="shared" si="14"/>
        <v>4.1764705882352944</v>
      </c>
      <c r="N53" s="54">
        <v>1</v>
      </c>
      <c r="O53" s="54">
        <v>1</v>
      </c>
      <c r="P53" s="54">
        <v>1</v>
      </c>
      <c r="Q53" s="54">
        <v>0</v>
      </c>
      <c r="R53" s="54">
        <v>1</v>
      </c>
      <c r="S53" s="54">
        <v>1</v>
      </c>
      <c r="T53" s="54">
        <f t="shared" si="3"/>
        <v>0</v>
      </c>
      <c r="U53" s="54">
        <v>1</v>
      </c>
      <c r="V53" s="54">
        <v>1</v>
      </c>
      <c r="W53" s="54">
        <f t="shared" si="4"/>
        <v>0</v>
      </c>
      <c r="X53" s="54">
        <f t="shared" si="5"/>
        <v>1</v>
      </c>
      <c r="Y53" s="54">
        <v>0</v>
      </c>
      <c r="Z53" s="54">
        <v>1</v>
      </c>
      <c r="AA53" s="54">
        <v>1</v>
      </c>
      <c r="AB53" s="54">
        <v>1</v>
      </c>
      <c r="AC53" s="54">
        <v>1</v>
      </c>
      <c r="AD53" s="54">
        <v>1</v>
      </c>
      <c r="AE53" s="54">
        <v>1</v>
      </c>
      <c r="AF53" s="54">
        <f t="shared" si="15"/>
        <v>2</v>
      </c>
      <c r="AG53" s="54">
        <v>1</v>
      </c>
      <c r="AH53" s="54">
        <f t="shared" si="6"/>
        <v>1</v>
      </c>
      <c r="AI53" s="54">
        <v>1</v>
      </c>
      <c r="AJ53" s="54">
        <v>0</v>
      </c>
      <c r="AK53" s="54">
        <f t="shared" si="7"/>
        <v>1</v>
      </c>
      <c r="AL53" s="54">
        <v>1</v>
      </c>
      <c r="AM53" s="54">
        <v>1</v>
      </c>
      <c r="AN53" s="54">
        <v>1</v>
      </c>
      <c r="AO53" s="54">
        <v>0</v>
      </c>
      <c r="AP53" s="54">
        <v>1</v>
      </c>
      <c r="AQ53" s="54">
        <v>1</v>
      </c>
      <c r="AR53" s="54">
        <v>1</v>
      </c>
      <c r="AS53" s="54">
        <v>0</v>
      </c>
      <c r="AT53" s="54">
        <v>1</v>
      </c>
      <c r="AU53" s="54">
        <f t="shared" si="16"/>
        <v>70.144705882352952</v>
      </c>
      <c r="AV53" s="54">
        <f t="shared" si="17"/>
        <v>7.6988235294117651</v>
      </c>
      <c r="AW53" s="54">
        <f t="shared" si="23"/>
        <v>7.0164705882352933</v>
      </c>
      <c r="AX53" s="54">
        <f t="shared" si="19"/>
        <v>6.7411764705882362</v>
      </c>
      <c r="AY53" s="54">
        <v>1</v>
      </c>
      <c r="AZ53" s="54">
        <v>1</v>
      </c>
      <c r="BA53" s="54">
        <v>1</v>
      </c>
      <c r="BG53" s="54">
        <f t="shared" si="24"/>
        <v>2000</v>
      </c>
      <c r="BH53" s="11">
        <f t="shared" si="21"/>
        <v>5.902777777777778E-5</v>
      </c>
    </row>
    <row r="54" spans="1:60" ht="32" x14ac:dyDescent="0.2">
      <c r="A54" s="54">
        <v>37</v>
      </c>
      <c r="B54" s="1" t="s">
        <v>426</v>
      </c>
      <c r="C54" s="3" t="s">
        <v>192</v>
      </c>
      <c r="D54" s="54">
        <v>1</v>
      </c>
      <c r="E54" s="54">
        <v>1</v>
      </c>
      <c r="F54" s="54">
        <f t="shared" si="8"/>
        <v>1</v>
      </c>
      <c r="G54" s="54">
        <f t="shared" si="9"/>
        <v>12</v>
      </c>
      <c r="H54" s="54">
        <f t="shared" si="10"/>
        <v>12</v>
      </c>
      <c r="I54" s="54">
        <f t="shared" si="22"/>
        <v>59</v>
      </c>
      <c r="J54" s="54">
        <v>21</v>
      </c>
      <c r="K54" s="54">
        <f t="shared" si="12"/>
        <v>1.75</v>
      </c>
      <c r="L54" s="54">
        <f t="shared" si="13"/>
        <v>58</v>
      </c>
      <c r="M54" s="54">
        <f t="shared" si="14"/>
        <v>4.833333333333333</v>
      </c>
      <c r="N54" s="54">
        <v>0</v>
      </c>
      <c r="O54" s="54">
        <v>1</v>
      </c>
      <c r="P54" s="54">
        <v>1</v>
      </c>
      <c r="Q54" s="54">
        <v>0</v>
      </c>
      <c r="R54" s="54">
        <v>1</v>
      </c>
      <c r="S54" s="54">
        <v>1</v>
      </c>
      <c r="T54" s="54">
        <f t="shared" si="3"/>
        <v>0</v>
      </c>
      <c r="U54" s="54">
        <v>1</v>
      </c>
      <c r="V54" s="54">
        <v>1</v>
      </c>
      <c r="W54" s="54">
        <f t="shared" si="4"/>
        <v>0</v>
      </c>
      <c r="X54" s="54">
        <f t="shared" si="5"/>
        <v>1</v>
      </c>
      <c r="Y54" s="54">
        <v>0</v>
      </c>
      <c r="Z54" s="54">
        <v>1</v>
      </c>
      <c r="AA54" s="54">
        <v>1</v>
      </c>
      <c r="AB54" s="54">
        <v>1</v>
      </c>
      <c r="AC54" s="54">
        <v>1</v>
      </c>
      <c r="AD54" s="54">
        <v>1</v>
      </c>
      <c r="AE54" s="54">
        <v>1</v>
      </c>
      <c r="AF54" s="54">
        <f t="shared" si="15"/>
        <v>1</v>
      </c>
      <c r="AG54" s="54">
        <v>1</v>
      </c>
      <c r="AH54" s="54">
        <f t="shared" si="6"/>
        <v>1</v>
      </c>
      <c r="AI54" s="54">
        <v>0</v>
      </c>
      <c r="AJ54" s="54">
        <v>1</v>
      </c>
      <c r="AK54" s="54">
        <f t="shared" si="7"/>
        <v>1</v>
      </c>
      <c r="AL54" s="54">
        <v>1</v>
      </c>
      <c r="AM54" s="54">
        <v>1</v>
      </c>
      <c r="AN54" s="54">
        <v>1</v>
      </c>
      <c r="AO54" s="54">
        <v>1</v>
      </c>
      <c r="AP54" s="54">
        <v>1</v>
      </c>
      <c r="AQ54" s="54">
        <v>1</v>
      </c>
      <c r="AR54" s="54">
        <v>1</v>
      </c>
      <c r="AS54" s="54">
        <v>1</v>
      </c>
      <c r="AT54" s="54">
        <v>1</v>
      </c>
      <c r="AU54" s="54">
        <f t="shared" si="16"/>
        <v>46.605000000000025</v>
      </c>
      <c r="AV54" s="54">
        <f t="shared" si="17"/>
        <v>9.740000000000002</v>
      </c>
      <c r="AW54" s="54">
        <f t="shared" si="23"/>
        <v>10.153333333333329</v>
      </c>
      <c r="AX54" s="54">
        <f t="shared" si="19"/>
        <v>7.3349999999999973</v>
      </c>
      <c r="AY54" s="54">
        <v>1</v>
      </c>
      <c r="AZ54" s="54">
        <v>1</v>
      </c>
      <c r="BA54" s="54">
        <v>1</v>
      </c>
      <c r="BG54" s="54">
        <f t="shared" si="24"/>
        <v>1000</v>
      </c>
      <c r="BH54" s="11">
        <f t="shared" si="21"/>
        <v>4.1666666666666665E-5</v>
      </c>
    </row>
    <row r="55" spans="1:60" ht="80" x14ac:dyDescent="0.2">
      <c r="A55" s="54">
        <v>38</v>
      </c>
      <c r="B55" s="1" t="s">
        <v>444</v>
      </c>
      <c r="C55" s="3" t="s">
        <v>192</v>
      </c>
      <c r="D55" s="54">
        <v>1</v>
      </c>
      <c r="E55" s="54">
        <v>1</v>
      </c>
      <c r="F55" s="54">
        <f t="shared" si="8"/>
        <v>2</v>
      </c>
      <c r="G55" s="54">
        <f t="shared" si="9"/>
        <v>25</v>
      </c>
      <c r="H55" s="54">
        <f t="shared" si="10"/>
        <v>12.5</v>
      </c>
      <c r="I55" s="54">
        <f t="shared" si="22"/>
        <v>146</v>
      </c>
      <c r="J55" s="54">
        <v>50</v>
      </c>
      <c r="K55" s="54">
        <f t="shared" si="12"/>
        <v>2</v>
      </c>
      <c r="L55" s="54">
        <f t="shared" si="13"/>
        <v>141</v>
      </c>
      <c r="M55" s="54">
        <f t="shared" si="14"/>
        <v>5.64</v>
      </c>
      <c r="N55" s="54">
        <v>1</v>
      </c>
      <c r="O55" s="54">
        <v>1</v>
      </c>
      <c r="P55" s="54">
        <v>1</v>
      </c>
      <c r="Q55" s="54">
        <v>1</v>
      </c>
      <c r="R55" s="54">
        <v>1</v>
      </c>
      <c r="S55" s="54">
        <v>1</v>
      </c>
      <c r="T55" s="54">
        <f t="shared" si="3"/>
        <v>1</v>
      </c>
      <c r="U55" s="54">
        <v>1</v>
      </c>
      <c r="V55" s="54">
        <v>1</v>
      </c>
      <c r="W55" s="54">
        <f t="shared" si="4"/>
        <v>1</v>
      </c>
      <c r="X55" s="54">
        <f t="shared" si="5"/>
        <v>1</v>
      </c>
      <c r="Y55" s="54">
        <v>1</v>
      </c>
      <c r="Z55" s="54">
        <v>1</v>
      </c>
      <c r="AA55" s="54">
        <v>1</v>
      </c>
      <c r="AB55" s="54">
        <v>1</v>
      </c>
      <c r="AC55" s="54">
        <v>1</v>
      </c>
      <c r="AD55" s="54">
        <v>1</v>
      </c>
      <c r="AE55" s="54">
        <v>1</v>
      </c>
      <c r="AF55" s="54">
        <f t="shared" si="15"/>
        <v>3</v>
      </c>
      <c r="AG55" s="54">
        <v>1</v>
      </c>
      <c r="AH55" s="54">
        <f t="shared" si="6"/>
        <v>1</v>
      </c>
      <c r="AI55" s="54">
        <v>0</v>
      </c>
      <c r="AJ55" s="54">
        <v>1</v>
      </c>
      <c r="AK55" s="54">
        <f t="shared" si="7"/>
        <v>1</v>
      </c>
      <c r="AL55" s="54">
        <v>1</v>
      </c>
      <c r="AM55" s="54">
        <v>1</v>
      </c>
      <c r="AN55" s="54">
        <v>1</v>
      </c>
      <c r="AO55" s="54">
        <v>1</v>
      </c>
      <c r="AP55" s="54">
        <v>1</v>
      </c>
      <c r="AQ55" s="54">
        <v>1</v>
      </c>
      <c r="AR55" s="54">
        <v>1</v>
      </c>
      <c r="AS55" s="54">
        <v>1</v>
      </c>
      <c r="AT55" s="54">
        <v>1</v>
      </c>
      <c r="AU55" s="54">
        <f t="shared" si="16"/>
        <v>24.947500000000019</v>
      </c>
      <c r="AV55" s="54">
        <f t="shared" si="17"/>
        <v>12.885000000000002</v>
      </c>
      <c r="AW55" s="54">
        <f t="shared" si="23"/>
        <v>14.995199999999997</v>
      </c>
      <c r="AX55" s="54">
        <f t="shared" si="19"/>
        <v>11.384399999999999</v>
      </c>
      <c r="AY55" s="54">
        <v>0</v>
      </c>
      <c r="AZ55" s="54">
        <v>1</v>
      </c>
      <c r="BA55" s="54">
        <v>1</v>
      </c>
      <c r="BG55" s="54">
        <f t="shared" si="24"/>
        <v>3000</v>
      </c>
      <c r="BH55" s="11">
        <f t="shared" si="21"/>
        <v>8.6805555555555545E-5</v>
      </c>
    </row>
    <row r="56" spans="1:60" ht="32" x14ac:dyDescent="0.2">
      <c r="A56" s="54">
        <v>39</v>
      </c>
      <c r="B56" s="1" t="s">
        <v>355</v>
      </c>
      <c r="C56" s="3" t="s">
        <v>192</v>
      </c>
      <c r="D56" s="54">
        <v>1</v>
      </c>
      <c r="E56" s="54">
        <v>1</v>
      </c>
      <c r="F56" s="54">
        <f t="shared" si="8"/>
        <v>1</v>
      </c>
      <c r="G56" s="54">
        <f t="shared" si="9"/>
        <v>11</v>
      </c>
      <c r="H56" s="54">
        <f t="shared" si="10"/>
        <v>11</v>
      </c>
      <c r="I56" s="54">
        <f t="shared" si="22"/>
        <v>55</v>
      </c>
      <c r="J56" s="54">
        <v>17</v>
      </c>
      <c r="K56" s="54">
        <f t="shared" si="12"/>
        <v>1.5454545454545454</v>
      </c>
      <c r="L56" s="54">
        <f t="shared" si="13"/>
        <v>54</v>
      </c>
      <c r="M56" s="54">
        <f t="shared" si="14"/>
        <v>4.9090909090909092</v>
      </c>
      <c r="N56" s="54">
        <v>0</v>
      </c>
      <c r="O56" s="54">
        <v>1</v>
      </c>
      <c r="P56" s="54">
        <v>1</v>
      </c>
      <c r="Q56" s="54">
        <v>0</v>
      </c>
      <c r="R56" s="54">
        <v>1</v>
      </c>
      <c r="S56" s="54">
        <v>1</v>
      </c>
      <c r="T56" s="54">
        <f t="shared" si="3"/>
        <v>0</v>
      </c>
      <c r="U56" s="54">
        <v>1</v>
      </c>
      <c r="V56" s="54">
        <v>1</v>
      </c>
      <c r="W56" s="54">
        <f t="shared" si="4"/>
        <v>0</v>
      </c>
      <c r="X56" s="54">
        <f t="shared" si="5"/>
        <v>1</v>
      </c>
      <c r="Y56" s="54">
        <v>1</v>
      </c>
      <c r="Z56" s="54">
        <v>1</v>
      </c>
      <c r="AA56" s="54">
        <v>1</v>
      </c>
      <c r="AB56" s="54">
        <v>1</v>
      </c>
      <c r="AC56" s="54">
        <v>1</v>
      </c>
      <c r="AD56" s="54">
        <v>1</v>
      </c>
      <c r="AE56" s="54">
        <v>1</v>
      </c>
      <c r="AF56" s="54">
        <f t="shared" si="15"/>
        <v>1</v>
      </c>
      <c r="AG56" s="54">
        <v>0</v>
      </c>
      <c r="AH56" s="54">
        <f t="shared" si="6"/>
        <v>1</v>
      </c>
      <c r="AI56" s="54">
        <v>1</v>
      </c>
      <c r="AJ56" s="54">
        <v>1</v>
      </c>
      <c r="AK56" s="54">
        <f t="shared" si="7"/>
        <v>1</v>
      </c>
      <c r="AL56" s="54">
        <v>1</v>
      </c>
      <c r="AM56" s="54">
        <v>1</v>
      </c>
      <c r="AN56" s="54">
        <v>1</v>
      </c>
      <c r="AO56" s="54">
        <v>1</v>
      </c>
      <c r="AP56" s="54">
        <v>1</v>
      </c>
      <c r="AQ56" s="54">
        <v>1</v>
      </c>
      <c r="AR56" s="54">
        <v>1</v>
      </c>
      <c r="AS56" s="54">
        <v>1</v>
      </c>
      <c r="AT56" s="54">
        <v>1</v>
      </c>
      <c r="AU56" s="54">
        <f t="shared" si="16"/>
        <v>64.924545454545495</v>
      </c>
      <c r="AV56" s="54">
        <f t="shared" si="17"/>
        <v>6.9363636363636374</v>
      </c>
      <c r="AW56" s="54">
        <f t="shared" si="23"/>
        <v>10.374545454545451</v>
      </c>
      <c r="AX56" s="54">
        <f t="shared" si="19"/>
        <v>7.1918181818181814</v>
      </c>
      <c r="AY56" s="54">
        <v>1</v>
      </c>
      <c r="AZ56" s="54">
        <v>1</v>
      </c>
      <c r="BA56" s="54">
        <v>1</v>
      </c>
      <c r="BG56" s="54">
        <f t="shared" si="24"/>
        <v>1000</v>
      </c>
      <c r="BH56" s="11">
        <f t="shared" si="21"/>
        <v>3.8194444444444444E-5</v>
      </c>
    </row>
    <row r="57" spans="1:60" ht="32" x14ac:dyDescent="0.2">
      <c r="A57" s="54" t="s">
        <v>356</v>
      </c>
      <c r="B57" s="1" t="s">
        <v>357</v>
      </c>
      <c r="C57" s="3" t="s">
        <v>192</v>
      </c>
      <c r="D57" s="54">
        <v>1</v>
      </c>
      <c r="E57" s="54">
        <v>1</v>
      </c>
      <c r="F57" s="54">
        <f t="shared" si="8"/>
        <v>1</v>
      </c>
      <c r="G57" s="54">
        <f t="shared" si="9"/>
        <v>13</v>
      </c>
      <c r="H57" s="54">
        <f t="shared" si="10"/>
        <v>13</v>
      </c>
      <c r="I57" s="54">
        <f t="shared" si="22"/>
        <v>66</v>
      </c>
      <c r="J57" s="54">
        <v>22</v>
      </c>
      <c r="K57" s="54">
        <f t="shared" si="12"/>
        <v>1.6923076923076923</v>
      </c>
      <c r="L57" s="54">
        <f t="shared" si="13"/>
        <v>65</v>
      </c>
      <c r="M57" s="54">
        <f t="shared" si="14"/>
        <v>5</v>
      </c>
      <c r="N57" s="54">
        <v>1</v>
      </c>
      <c r="O57" s="54">
        <v>1</v>
      </c>
      <c r="P57" s="54">
        <v>1</v>
      </c>
      <c r="Q57" s="54">
        <v>1</v>
      </c>
      <c r="R57" s="54">
        <v>1</v>
      </c>
      <c r="S57" s="54">
        <v>1</v>
      </c>
      <c r="T57" s="54">
        <f t="shared" si="3"/>
        <v>1</v>
      </c>
      <c r="U57" s="54">
        <v>1</v>
      </c>
      <c r="V57" s="54">
        <v>1</v>
      </c>
      <c r="W57" s="54">
        <f t="shared" si="4"/>
        <v>1</v>
      </c>
      <c r="X57" s="54">
        <f t="shared" si="5"/>
        <v>1</v>
      </c>
      <c r="Y57" s="54">
        <v>1</v>
      </c>
      <c r="Z57" s="54">
        <v>1</v>
      </c>
      <c r="AA57" s="54">
        <v>1</v>
      </c>
      <c r="AB57" s="54">
        <v>1</v>
      </c>
      <c r="AC57" s="54">
        <v>1</v>
      </c>
      <c r="AD57" s="54">
        <v>1</v>
      </c>
      <c r="AE57" s="54">
        <v>1</v>
      </c>
      <c r="AF57" s="54">
        <f t="shared" si="15"/>
        <v>1</v>
      </c>
      <c r="AG57" s="54">
        <v>1</v>
      </c>
      <c r="AH57" s="54">
        <f t="shared" si="6"/>
        <v>1</v>
      </c>
      <c r="AI57" s="54">
        <v>1</v>
      </c>
      <c r="AJ57" s="54">
        <v>1</v>
      </c>
      <c r="AK57" s="54">
        <f t="shared" si="7"/>
        <v>1</v>
      </c>
      <c r="AL57" s="54">
        <v>1</v>
      </c>
      <c r="AM57" s="54">
        <v>1</v>
      </c>
      <c r="AN57" s="54">
        <v>1</v>
      </c>
      <c r="AO57" s="54">
        <v>1</v>
      </c>
      <c r="AP57" s="54">
        <v>1</v>
      </c>
      <c r="AQ57" s="54">
        <v>1</v>
      </c>
      <c r="AR57" s="54">
        <v>1</v>
      </c>
      <c r="AS57" s="54">
        <v>1</v>
      </c>
      <c r="AT57" s="54">
        <v>1</v>
      </c>
      <c r="AU57" s="54">
        <f t="shared" si="16"/>
        <v>50.470769230769257</v>
      </c>
      <c r="AV57" s="54">
        <f t="shared" si="17"/>
        <v>9.4492307692307698</v>
      </c>
      <c r="AW57" s="54">
        <f t="shared" si="23"/>
        <v>11.323076923076922</v>
      </c>
      <c r="AX57" s="54">
        <f t="shared" si="19"/>
        <v>8.620000000000001</v>
      </c>
      <c r="AY57" s="54">
        <v>1</v>
      </c>
      <c r="AZ57" s="54">
        <v>1</v>
      </c>
      <c r="BA57" s="54">
        <v>1</v>
      </c>
      <c r="BG57" s="54">
        <f t="shared" si="24"/>
        <v>1000</v>
      </c>
      <c r="BH57" s="11">
        <f t="shared" si="21"/>
        <v>4.5138888888888894E-5</v>
      </c>
    </row>
    <row r="58" spans="1:60" ht="32" x14ac:dyDescent="0.2">
      <c r="A58" s="54" t="s">
        <v>358</v>
      </c>
      <c r="B58" s="1" t="s">
        <v>445</v>
      </c>
      <c r="C58" s="3" t="s">
        <v>204</v>
      </c>
      <c r="D58" s="54">
        <v>1</v>
      </c>
      <c r="E58" s="54">
        <v>1</v>
      </c>
      <c r="F58" s="54">
        <f t="shared" si="8"/>
        <v>1</v>
      </c>
      <c r="G58" s="54">
        <f t="shared" si="9"/>
        <v>14</v>
      </c>
      <c r="H58" s="54">
        <f t="shared" si="10"/>
        <v>14</v>
      </c>
      <c r="I58" s="54">
        <f t="shared" si="22"/>
        <v>69</v>
      </c>
      <c r="J58" s="54">
        <v>24</v>
      </c>
      <c r="K58" s="54">
        <f t="shared" si="12"/>
        <v>1.7142857142857142</v>
      </c>
      <c r="L58" s="54">
        <f t="shared" si="13"/>
        <v>67</v>
      </c>
      <c r="M58" s="54">
        <f t="shared" si="14"/>
        <v>4.7857142857142856</v>
      </c>
      <c r="N58" s="54">
        <v>1</v>
      </c>
      <c r="O58" s="54">
        <v>1</v>
      </c>
      <c r="P58" s="54">
        <v>0</v>
      </c>
      <c r="Q58" s="54">
        <v>1</v>
      </c>
      <c r="R58" s="54">
        <v>1</v>
      </c>
      <c r="S58" s="54">
        <v>1</v>
      </c>
      <c r="T58" s="54">
        <f t="shared" si="3"/>
        <v>1</v>
      </c>
      <c r="U58" s="54">
        <v>1</v>
      </c>
      <c r="V58" s="54">
        <v>1</v>
      </c>
      <c r="W58" s="54">
        <f t="shared" si="4"/>
        <v>0</v>
      </c>
      <c r="X58" s="54">
        <f t="shared" si="5"/>
        <v>1</v>
      </c>
      <c r="Y58" s="54">
        <v>0</v>
      </c>
      <c r="Z58" s="54">
        <v>1</v>
      </c>
      <c r="AA58" s="54">
        <v>1</v>
      </c>
      <c r="AB58" s="54">
        <v>1</v>
      </c>
      <c r="AC58" s="54">
        <v>1</v>
      </c>
      <c r="AD58" s="54">
        <v>1</v>
      </c>
      <c r="AE58" s="54">
        <v>1</v>
      </c>
      <c r="AF58" s="54">
        <f t="shared" si="15"/>
        <v>2</v>
      </c>
      <c r="AG58" s="54">
        <v>1</v>
      </c>
      <c r="AH58" s="54">
        <f t="shared" si="6"/>
        <v>1</v>
      </c>
      <c r="AI58" s="54">
        <v>1</v>
      </c>
      <c r="AJ58" s="54">
        <v>1</v>
      </c>
      <c r="AK58" s="54">
        <f t="shared" si="7"/>
        <v>1</v>
      </c>
      <c r="AL58" s="54">
        <v>1</v>
      </c>
      <c r="AM58" s="54">
        <v>1</v>
      </c>
      <c r="AN58" s="54">
        <v>1</v>
      </c>
      <c r="AO58" s="54">
        <v>0</v>
      </c>
      <c r="AP58" s="54">
        <v>1</v>
      </c>
      <c r="AQ58" s="54">
        <v>1</v>
      </c>
      <c r="AR58" s="54">
        <v>1</v>
      </c>
      <c r="AS58" s="54">
        <v>0</v>
      </c>
      <c r="AT58" s="54">
        <v>1</v>
      </c>
      <c r="AU58" s="54">
        <f t="shared" si="16"/>
        <v>47.596428571428596</v>
      </c>
      <c r="AV58" s="54">
        <f t="shared" si="17"/>
        <v>10.098571428571429</v>
      </c>
      <c r="AW58" s="54">
        <f t="shared" si="23"/>
        <v>10.225714285714282</v>
      </c>
      <c r="AX58" s="54">
        <f t="shared" si="19"/>
        <v>8.110714285714284</v>
      </c>
      <c r="AY58" s="54">
        <v>1</v>
      </c>
      <c r="AZ58" s="54">
        <v>1</v>
      </c>
      <c r="BA58" s="54">
        <v>1</v>
      </c>
      <c r="BG58" s="54">
        <f t="shared" si="24"/>
        <v>2000</v>
      </c>
      <c r="BH58" s="11">
        <f t="shared" si="21"/>
        <v>4.8611111111111115E-5</v>
      </c>
    </row>
    <row r="59" spans="1:60" ht="80" x14ac:dyDescent="0.2">
      <c r="A59" s="54">
        <v>41</v>
      </c>
      <c r="B59" s="1" t="s">
        <v>429</v>
      </c>
      <c r="C59" s="3" t="s">
        <v>192</v>
      </c>
      <c r="D59" s="54">
        <v>1</v>
      </c>
      <c r="E59" s="54">
        <v>1</v>
      </c>
      <c r="F59" s="54">
        <f t="shared" si="8"/>
        <v>3</v>
      </c>
      <c r="G59" s="54">
        <f t="shared" si="9"/>
        <v>33</v>
      </c>
      <c r="H59" s="54">
        <f t="shared" si="10"/>
        <v>11</v>
      </c>
      <c r="I59" s="54">
        <f t="shared" si="22"/>
        <v>152</v>
      </c>
      <c r="J59" s="54">
        <v>48</v>
      </c>
      <c r="K59" s="54">
        <f t="shared" si="12"/>
        <v>1.4545454545454546</v>
      </c>
      <c r="L59" s="54">
        <f t="shared" si="13"/>
        <v>147</v>
      </c>
      <c r="M59" s="54">
        <f t="shared" si="14"/>
        <v>4.4545454545454541</v>
      </c>
      <c r="N59" s="54">
        <v>0</v>
      </c>
      <c r="O59" s="54">
        <v>1</v>
      </c>
      <c r="P59" s="54">
        <v>0</v>
      </c>
      <c r="Q59" s="54">
        <v>1</v>
      </c>
      <c r="R59" s="54">
        <v>1</v>
      </c>
      <c r="S59" s="54">
        <v>1</v>
      </c>
      <c r="T59" s="54">
        <f t="shared" si="3"/>
        <v>1</v>
      </c>
      <c r="U59" s="54">
        <v>1</v>
      </c>
      <c r="V59" s="54">
        <v>1</v>
      </c>
      <c r="W59" s="54">
        <f t="shared" si="4"/>
        <v>0</v>
      </c>
      <c r="X59" s="54">
        <f t="shared" si="5"/>
        <v>1</v>
      </c>
      <c r="Y59" s="54">
        <v>0</v>
      </c>
      <c r="Z59" s="54">
        <v>1</v>
      </c>
      <c r="AA59" s="54">
        <v>1</v>
      </c>
      <c r="AB59" s="54">
        <v>1</v>
      </c>
      <c r="AC59" s="54">
        <v>1</v>
      </c>
      <c r="AD59" s="54">
        <v>1</v>
      </c>
      <c r="AE59" s="54">
        <v>1</v>
      </c>
      <c r="AF59" s="54">
        <f t="shared" si="15"/>
        <v>5</v>
      </c>
      <c r="AG59" s="54">
        <v>0</v>
      </c>
      <c r="AH59" s="54">
        <f t="shared" si="6"/>
        <v>1</v>
      </c>
      <c r="AI59" s="54">
        <v>0</v>
      </c>
      <c r="AJ59" s="54">
        <v>1</v>
      </c>
      <c r="AK59" s="54">
        <f t="shared" si="7"/>
        <v>1</v>
      </c>
      <c r="AL59" s="54">
        <v>1</v>
      </c>
      <c r="AM59" s="54">
        <v>1</v>
      </c>
      <c r="AN59" s="54">
        <v>1</v>
      </c>
      <c r="AO59" s="54">
        <v>1</v>
      </c>
      <c r="AP59" s="54">
        <v>1</v>
      </c>
      <c r="AQ59" s="54">
        <v>1</v>
      </c>
      <c r="AR59" s="54">
        <v>1</v>
      </c>
      <c r="AS59" s="54">
        <v>1</v>
      </c>
      <c r="AT59" s="54">
        <v>1</v>
      </c>
      <c r="AU59" s="54">
        <f t="shared" si="16"/>
        <v>72.615454545454554</v>
      </c>
      <c r="AV59" s="54">
        <f t="shared" si="17"/>
        <v>5.8636363636363633</v>
      </c>
      <c r="AW59" s="54">
        <f t="shared" si="23"/>
        <v>7.7018181818181759</v>
      </c>
      <c r="AX59" s="54">
        <f t="shared" si="19"/>
        <v>5.0509090909090908</v>
      </c>
      <c r="AY59" s="54">
        <v>0</v>
      </c>
      <c r="AZ59" s="54">
        <v>1</v>
      </c>
      <c r="BA59" s="54">
        <v>1</v>
      </c>
      <c r="BG59" s="54">
        <f t="shared" si="24"/>
        <v>5000</v>
      </c>
      <c r="BH59" s="11">
        <f t="shared" si="21"/>
        <v>1.1458333333333333E-4</v>
      </c>
    </row>
    <row r="60" spans="1:60" ht="32" x14ac:dyDescent="0.2">
      <c r="A60" s="54">
        <v>42</v>
      </c>
      <c r="B60" s="1" t="s">
        <v>361</v>
      </c>
      <c r="C60" s="3" t="s">
        <v>192</v>
      </c>
      <c r="D60" s="54">
        <v>1</v>
      </c>
      <c r="E60" s="54">
        <v>1</v>
      </c>
      <c r="F60" s="54">
        <f t="shared" si="8"/>
        <v>1</v>
      </c>
      <c r="G60" s="54">
        <f t="shared" si="9"/>
        <v>12</v>
      </c>
      <c r="H60" s="54">
        <f t="shared" si="10"/>
        <v>12</v>
      </c>
      <c r="I60" s="54">
        <f t="shared" si="22"/>
        <v>57</v>
      </c>
      <c r="J60" s="54">
        <v>20</v>
      </c>
      <c r="K60" s="54">
        <f t="shared" si="12"/>
        <v>1.6666666666666667</v>
      </c>
      <c r="L60" s="54">
        <f t="shared" si="13"/>
        <v>56</v>
      </c>
      <c r="M60" s="54">
        <f t="shared" si="14"/>
        <v>4.666666666666667</v>
      </c>
      <c r="N60" s="54">
        <v>1</v>
      </c>
      <c r="O60" s="54">
        <v>1</v>
      </c>
      <c r="P60" s="54">
        <v>1</v>
      </c>
      <c r="Q60" s="54">
        <v>1</v>
      </c>
      <c r="R60" s="54">
        <v>1</v>
      </c>
      <c r="S60" s="54">
        <v>1</v>
      </c>
      <c r="T60" s="54">
        <f t="shared" si="3"/>
        <v>1</v>
      </c>
      <c r="U60" s="54">
        <v>1</v>
      </c>
      <c r="V60" s="54">
        <v>1</v>
      </c>
      <c r="W60" s="54">
        <f t="shared" si="4"/>
        <v>1</v>
      </c>
      <c r="X60" s="54">
        <f t="shared" si="5"/>
        <v>1</v>
      </c>
      <c r="Y60" s="54">
        <v>1</v>
      </c>
      <c r="Z60" s="54">
        <v>1</v>
      </c>
      <c r="AA60" s="54">
        <v>0</v>
      </c>
      <c r="AB60" s="54">
        <v>1</v>
      </c>
      <c r="AC60" s="54">
        <v>1</v>
      </c>
      <c r="AD60" s="54">
        <v>1</v>
      </c>
      <c r="AE60" s="54">
        <v>1</v>
      </c>
      <c r="AF60" s="54">
        <f t="shared" si="15"/>
        <v>1</v>
      </c>
      <c r="AG60" s="54">
        <v>1</v>
      </c>
      <c r="AH60" s="54">
        <f t="shared" si="6"/>
        <v>1</v>
      </c>
      <c r="AI60" s="54">
        <v>1</v>
      </c>
      <c r="AJ60" s="54">
        <v>1</v>
      </c>
      <c r="AK60" s="54">
        <f t="shared" si="7"/>
        <v>1</v>
      </c>
      <c r="AL60" s="54">
        <v>1</v>
      </c>
      <c r="AM60" s="54">
        <v>1</v>
      </c>
      <c r="AN60" s="54">
        <v>1</v>
      </c>
      <c r="AO60" s="54">
        <v>1</v>
      </c>
      <c r="AP60" s="54">
        <v>1</v>
      </c>
      <c r="AQ60" s="54">
        <v>1</v>
      </c>
      <c r="AR60" s="54">
        <v>1</v>
      </c>
      <c r="AS60" s="54">
        <v>0</v>
      </c>
      <c r="AT60" s="54">
        <v>1</v>
      </c>
      <c r="AU60" s="54">
        <f t="shared" si="16"/>
        <v>53.655000000000008</v>
      </c>
      <c r="AV60" s="54">
        <f t="shared" si="17"/>
        <v>8.7566666666666677</v>
      </c>
      <c r="AW60" s="54">
        <f t="shared" si="23"/>
        <v>9.1733333333333391</v>
      </c>
      <c r="AX60" s="54">
        <f t="shared" si="19"/>
        <v>6.5500000000000007</v>
      </c>
      <c r="AY60" s="54">
        <v>1</v>
      </c>
      <c r="AZ60" s="54">
        <v>1</v>
      </c>
      <c r="BA60" s="54">
        <v>1</v>
      </c>
      <c r="BG60" s="54">
        <f t="shared" si="24"/>
        <v>1000</v>
      </c>
      <c r="BH60" s="11">
        <f t="shared" si="21"/>
        <v>4.1666666666666665E-5</v>
      </c>
    </row>
    <row r="61" spans="1:60" ht="80" x14ac:dyDescent="0.2">
      <c r="A61" s="54">
        <v>43</v>
      </c>
      <c r="B61" s="1" t="s">
        <v>430</v>
      </c>
      <c r="C61" s="3" t="s">
        <v>192</v>
      </c>
      <c r="D61" s="54">
        <v>1</v>
      </c>
      <c r="E61" s="54">
        <v>1</v>
      </c>
      <c r="F61" s="54">
        <f t="shared" si="8"/>
        <v>2</v>
      </c>
      <c r="G61" s="54">
        <f t="shared" si="9"/>
        <v>35</v>
      </c>
      <c r="H61" s="54">
        <f t="shared" si="10"/>
        <v>17.5</v>
      </c>
      <c r="I61" s="54">
        <f t="shared" si="22"/>
        <v>170</v>
      </c>
      <c r="J61" s="54">
        <v>58</v>
      </c>
      <c r="K61" s="54">
        <f t="shared" si="12"/>
        <v>1.6571428571428573</v>
      </c>
      <c r="L61" s="54">
        <f t="shared" si="13"/>
        <v>163</v>
      </c>
      <c r="M61" s="54">
        <f t="shared" si="14"/>
        <v>4.6571428571428575</v>
      </c>
      <c r="N61" s="54">
        <v>1</v>
      </c>
      <c r="O61" s="54">
        <v>1</v>
      </c>
      <c r="P61" s="54">
        <v>0</v>
      </c>
      <c r="Q61" s="54">
        <v>1</v>
      </c>
      <c r="R61" s="54">
        <v>1</v>
      </c>
      <c r="S61" s="54">
        <v>1</v>
      </c>
      <c r="T61" s="54">
        <f t="shared" si="3"/>
        <v>1</v>
      </c>
      <c r="U61" s="54">
        <v>1</v>
      </c>
      <c r="V61" s="54">
        <v>1</v>
      </c>
      <c r="W61" s="54">
        <f t="shared" si="4"/>
        <v>0</v>
      </c>
      <c r="X61" s="54">
        <f t="shared" si="5"/>
        <v>1</v>
      </c>
      <c r="Y61" s="54">
        <v>0</v>
      </c>
      <c r="Z61" s="54">
        <v>1</v>
      </c>
      <c r="AA61" s="54">
        <v>1</v>
      </c>
      <c r="AB61" s="54">
        <v>1</v>
      </c>
      <c r="AC61" s="54">
        <v>1</v>
      </c>
      <c r="AD61" s="54">
        <v>1</v>
      </c>
      <c r="AE61" s="54">
        <v>1</v>
      </c>
      <c r="AF61" s="54">
        <f t="shared" si="15"/>
        <v>9</v>
      </c>
      <c r="AG61" s="54">
        <v>1</v>
      </c>
      <c r="AH61" s="54">
        <f t="shared" si="6"/>
        <v>0</v>
      </c>
      <c r="AI61" s="54">
        <v>0</v>
      </c>
      <c r="AJ61" s="54">
        <v>1</v>
      </c>
      <c r="AK61" s="54">
        <f t="shared" si="7"/>
        <v>0</v>
      </c>
      <c r="AL61" s="54">
        <v>0</v>
      </c>
      <c r="AM61" s="54">
        <v>1</v>
      </c>
      <c r="AN61" s="54">
        <v>1</v>
      </c>
      <c r="AO61" s="54">
        <v>1</v>
      </c>
      <c r="AP61" s="54">
        <v>1</v>
      </c>
      <c r="AQ61" s="54">
        <v>1</v>
      </c>
      <c r="AR61" s="54">
        <v>1</v>
      </c>
      <c r="AS61" s="54">
        <v>1</v>
      </c>
      <c r="AT61" s="54">
        <v>1</v>
      </c>
      <c r="AU61" s="54">
        <f t="shared" si="16"/>
        <v>48.878214285714293</v>
      </c>
      <c r="AV61" s="54">
        <f t="shared" si="17"/>
        <v>10.789285714285715</v>
      </c>
      <c r="AW61" s="54">
        <f t="shared" si="23"/>
        <v>9.8925714285714328</v>
      </c>
      <c r="AX61" s="54">
        <f t="shared" si="19"/>
        <v>9.2551428571428573</v>
      </c>
      <c r="AY61" s="54">
        <v>0</v>
      </c>
      <c r="AZ61" s="54">
        <v>1</v>
      </c>
      <c r="BA61" s="54">
        <v>1</v>
      </c>
      <c r="BG61" s="54">
        <f t="shared" si="24"/>
        <v>9000</v>
      </c>
      <c r="BH61" s="11">
        <f t="shared" si="21"/>
        <v>1.2152777777777776E-4</v>
      </c>
    </row>
    <row r="62" spans="1:60" ht="32" x14ac:dyDescent="0.2">
      <c r="A62" s="54">
        <v>44</v>
      </c>
      <c r="B62" s="1" t="s">
        <v>363</v>
      </c>
      <c r="C62" s="3" t="s">
        <v>192</v>
      </c>
      <c r="D62" s="54">
        <v>1</v>
      </c>
      <c r="E62" s="54">
        <v>1</v>
      </c>
      <c r="F62" s="54">
        <f t="shared" si="8"/>
        <v>1</v>
      </c>
      <c r="G62" s="54">
        <f t="shared" si="9"/>
        <v>6</v>
      </c>
      <c r="H62" s="54">
        <f t="shared" si="10"/>
        <v>6</v>
      </c>
      <c r="I62" s="54">
        <f t="shared" si="22"/>
        <v>32</v>
      </c>
      <c r="J62" s="54">
        <v>10</v>
      </c>
      <c r="K62" s="54">
        <f t="shared" si="12"/>
        <v>1.6666666666666667</v>
      </c>
      <c r="L62" s="54">
        <f t="shared" si="13"/>
        <v>31</v>
      </c>
      <c r="M62" s="54">
        <f t="shared" si="14"/>
        <v>5.166666666666667</v>
      </c>
      <c r="N62" s="54">
        <v>0</v>
      </c>
      <c r="O62" s="54">
        <v>1</v>
      </c>
      <c r="P62" s="54">
        <v>1</v>
      </c>
      <c r="Q62" s="54">
        <v>1</v>
      </c>
      <c r="R62" s="54">
        <v>1</v>
      </c>
      <c r="S62" s="54">
        <v>1</v>
      </c>
      <c r="T62" s="54">
        <f t="shared" si="3"/>
        <v>1</v>
      </c>
      <c r="U62" s="54">
        <v>1</v>
      </c>
      <c r="V62" s="54">
        <v>1</v>
      </c>
      <c r="W62" s="54">
        <f t="shared" si="4"/>
        <v>1</v>
      </c>
      <c r="X62" s="54">
        <f t="shared" si="5"/>
        <v>1</v>
      </c>
      <c r="Y62" s="54">
        <v>1</v>
      </c>
      <c r="Z62" s="54">
        <v>1</v>
      </c>
      <c r="AA62" s="54">
        <v>1</v>
      </c>
      <c r="AB62" s="54">
        <v>1</v>
      </c>
      <c r="AC62" s="54">
        <v>1</v>
      </c>
      <c r="AD62" s="54">
        <v>1</v>
      </c>
      <c r="AE62" s="54">
        <v>1</v>
      </c>
      <c r="AF62" s="54">
        <f t="shared" si="15"/>
        <v>1</v>
      </c>
      <c r="AG62" s="54">
        <v>1</v>
      </c>
      <c r="AH62" s="54">
        <f t="shared" si="6"/>
        <v>1</v>
      </c>
      <c r="AI62" s="54">
        <v>1</v>
      </c>
      <c r="AJ62" s="54">
        <v>1</v>
      </c>
      <c r="AK62" s="54">
        <f t="shared" si="7"/>
        <v>1</v>
      </c>
      <c r="AL62" s="54">
        <v>0</v>
      </c>
      <c r="AM62" s="54">
        <v>1</v>
      </c>
      <c r="AN62" s="54">
        <v>1</v>
      </c>
      <c r="AO62" s="54">
        <v>1</v>
      </c>
      <c r="AP62" s="54">
        <v>1</v>
      </c>
      <c r="AQ62" s="54">
        <v>1</v>
      </c>
      <c r="AR62" s="54">
        <v>1</v>
      </c>
      <c r="AS62" s="54">
        <v>1</v>
      </c>
      <c r="AT62" s="54">
        <v>1</v>
      </c>
      <c r="AU62" s="54">
        <f t="shared" si="16"/>
        <v>59.745000000000005</v>
      </c>
      <c r="AV62" s="54">
        <f t="shared" si="17"/>
        <v>6.4166666666666679</v>
      </c>
      <c r="AW62" s="54">
        <f t="shared" si="23"/>
        <v>9.6466666666666683</v>
      </c>
      <c r="AX62" s="54">
        <f t="shared" si="19"/>
        <v>5.9050000000000011</v>
      </c>
      <c r="AY62" s="54">
        <v>1</v>
      </c>
      <c r="AZ62" s="54">
        <v>1</v>
      </c>
      <c r="BA62" s="54">
        <v>1</v>
      </c>
      <c r="BG62" s="54">
        <f t="shared" si="24"/>
        <v>1000</v>
      </c>
      <c r="BH62" s="11">
        <f t="shared" si="21"/>
        <v>2.0833333333333333E-5</v>
      </c>
    </row>
    <row r="63" spans="1:60" ht="48" x14ac:dyDescent="0.2">
      <c r="A63" s="54">
        <v>45</v>
      </c>
      <c r="B63" s="1" t="s">
        <v>431</v>
      </c>
      <c r="C63" s="3" t="s">
        <v>192</v>
      </c>
      <c r="D63" s="54">
        <v>1</v>
      </c>
      <c r="E63" s="54">
        <v>1</v>
      </c>
      <c r="F63" s="54">
        <f t="shared" si="8"/>
        <v>2</v>
      </c>
      <c r="G63" s="54">
        <f t="shared" si="9"/>
        <v>16</v>
      </c>
      <c r="H63" s="54">
        <f t="shared" si="10"/>
        <v>8</v>
      </c>
      <c r="I63" s="54">
        <f t="shared" si="22"/>
        <v>91</v>
      </c>
      <c r="J63" s="54">
        <v>26</v>
      </c>
      <c r="K63" s="54">
        <f t="shared" si="12"/>
        <v>1.625</v>
      </c>
      <c r="L63" s="54">
        <f t="shared" si="13"/>
        <v>85</v>
      </c>
      <c r="M63" s="54">
        <f t="shared" si="14"/>
        <v>5.3125</v>
      </c>
      <c r="N63" s="54">
        <v>0</v>
      </c>
      <c r="O63" s="54">
        <v>1</v>
      </c>
      <c r="P63" s="54">
        <v>1</v>
      </c>
      <c r="Q63" s="54">
        <v>1</v>
      </c>
      <c r="R63" s="54">
        <v>1</v>
      </c>
      <c r="S63" s="54">
        <v>1</v>
      </c>
      <c r="T63" s="54">
        <f t="shared" si="3"/>
        <v>1</v>
      </c>
      <c r="U63" s="54">
        <v>1</v>
      </c>
      <c r="V63" s="54">
        <v>1</v>
      </c>
      <c r="W63" s="54">
        <f t="shared" si="4"/>
        <v>1</v>
      </c>
      <c r="X63" s="54">
        <f t="shared" si="5"/>
        <v>1</v>
      </c>
      <c r="Y63" s="54">
        <v>1</v>
      </c>
      <c r="Z63" s="54">
        <v>1</v>
      </c>
      <c r="AA63" s="54">
        <v>1</v>
      </c>
      <c r="AB63" s="54">
        <v>1</v>
      </c>
      <c r="AC63" s="54">
        <v>1</v>
      </c>
      <c r="AD63" s="54">
        <v>1</v>
      </c>
      <c r="AE63" s="54">
        <v>1</v>
      </c>
      <c r="AF63" s="54">
        <f t="shared" si="15"/>
        <v>6</v>
      </c>
      <c r="AG63" s="54">
        <v>1</v>
      </c>
      <c r="AH63" s="54">
        <f t="shared" si="6"/>
        <v>1</v>
      </c>
      <c r="AI63" s="54">
        <v>1</v>
      </c>
      <c r="AJ63" s="54">
        <v>1</v>
      </c>
      <c r="AK63" s="54">
        <f t="shared" si="7"/>
        <v>1</v>
      </c>
      <c r="AL63" s="54">
        <v>1</v>
      </c>
      <c r="AM63" s="54">
        <v>1</v>
      </c>
      <c r="AN63" s="54">
        <v>1</v>
      </c>
      <c r="AO63" s="54">
        <v>1</v>
      </c>
      <c r="AP63" s="54">
        <v>1</v>
      </c>
      <c r="AQ63" s="54">
        <v>1</v>
      </c>
      <c r="AR63" s="54">
        <v>1</v>
      </c>
      <c r="AS63" s="54">
        <v>1</v>
      </c>
      <c r="AT63" s="54">
        <v>1</v>
      </c>
      <c r="AU63" s="54">
        <f t="shared" si="16"/>
        <v>61.240000000000016</v>
      </c>
      <c r="AV63" s="54">
        <f t="shared" si="17"/>
        <v>6.7050000000000018</v>
      </c>
      <c r="AW63" s="54">
        <f t="shared" si="23"/>
        <v>11.737500000000001</v>
      </c>
      <c r="AX63" s="54">
        <f t="shared" si="19"/>
        <v>7.5918750000000017</v>
      </c>
      <c r="AY63" s="54">
        <v>0</v>
      </c>
      <c r="AZ63" s="54">
        <v>1</v>
      </c>
      <c r="BA63" s="54">
        <v>1</v>
      </c>
      <c r="BG63" s="54">
        <f t="shared" si="24"/>
        <v>6000</v>
      </c>
      <c r="BH63" s="11">
        <f t="shared" si="21"/>
        <v>5.5555555555555558E-5</v>
      </c>
    </row>
    <row r="64" spans="1:60" ht="32" x14ac:dyDescent="0.2">
      <c r="A64" s="54">
        <v>46</v>
      </c>
      <c r="B64" s="1" t="s">
        <v>365</v>
      </c>
      <c r="C64" s="3" t="s">
        <v>192</v>
      </c>
      <c r="D64" s="54">
        <v>1</v>
      </c>
      <c r="E64" s="54">
        <v>1</v>
      </c>
      <c r="F64" s="54">
        <f t="shared" si="8"/>
        <v>1</v>
      </c>
      <c r="G64" s="54">
        <f t="shared" si="9"/>
        <v>8</v>
      </c>
      <c r="H64" s="54">
        <f t="shared" si="10"/>
        <v>8</v>
      </c>
      <c r="I64" s="54">
        <f t="shared" si="22"/>
        <v>37</v>
      </c>
      <c r="J64" s="54">
        <v>10</v>
      </c>
      <c r="K64" s="54">
        <f t="shared" si="12"/>
        <v>1.25</v>
      </c>
      <c r="L64" s="54">
        <f t="shared" si="13"/>
        <v>36</v>
      </c>
      <c r="M64" s="54">
        <f t="shared" si="14"/>
        <v>4.5</v>
      </c>
      <c r="N64" s="54">
        <v>0</v>
      </c>
      <c r="O64" s="54">
        <v>1</v>
      </c>
      <c r="P64" s="54">
        <v>1</v>
      </c>
      <c r="Q64" s="54">
        <v>1</v>
      </c>
      <c r="R64" s="54">
        <v>1</v>
      </c>
      <c r="S64" s="54">
        <v>1</v>
      </c>
      <c r="T64" s="54">
        <f t="shared" si="3"/>
        <v>1</v>
      </c>
      <c r="U64" s="54">
        <v>1</v>
      </c>
      <c r="V64" s="54">
        <v>1</v>
      </c>
      <c r="W64" s="54">
        <f t="shared" si="4"/>
        <v>1</v>
      </c>
      <c r="X64" s="54">
        <f t="shared" si="5"/>
        <v>1</v>
      </c>
      <c r="Y64" s="54">
        <v>1</v>
      </c>
      <c r="Z64" s="54">
        <v>1</v>
      </c>
      <c r="AA64" s="54">
        <v>1</v>
      </c>
      <c r="AB64" s="54">
        <v>1</v>
      </c>
      <c r="AC64" s="54">
        <v>1</v>
      </c>
      <c r="AD64" s="54">
        <v>1</v>
      </c>
      <c r="AE64" s="54">
        <v>1</v>
      </c>
      <c r="AF64" s="54">
        <f t="shared" si="15"/>
        <v>1</v>
      </c>
      <c r="AG64" s="54">
        <v>1</v>
      </c>
      <c r="AH64" s="54">
        <f t="shared" si="6"/>
        <v>1</v>
      </c>
      <c r="AI64" s="54">
        <v>1</v>
      </c>
      <c r="AJ64" s="54">
        <v>1</v>
      </c>
      <c r="AK64" s="54">
        <f t="shared" si="7"/>
        <v>1</v>
      </c>
      <c r="AL64" s="54">
        <v>1</v>
      </c>
      <c r="AM64" s="54">
        <v>1</v>
      </c>
      <c r="AN64" s="54">
        <v>1</v>
      </c>
      <c r="AO64" s="54">
        <v>1</v>
      </c>
      <c r="AP64" s="54">
        <v>1</v>
      </c>
      <c r="AQ64" s="54">
        <v>1</v>
      </c>
      <c r="AR64" s="54">
        <v>1</v>
      </c>
      <c r="AS64" s="54">
        <v>1</v>
      </c>
      <c r="AT64" s="54">
        <v>1</v>
      </c>
      <c r="AU64" s="54">
        <f t="shared" si="16"/>
        <v>92.965000000000003</v>
      </c>
      <c r="AV64" s="54">
        <f t="shared" si="17"/>
        <v>2.2800000000000011</v>
      </c>
      <c r="AW64" s="54">
        <f t="shared" si="23"/>
        <v>6.9600000000000009</v>
      </c>
      <c r="AX64" s="54">
        <f t="shared" si="19"/>
        <v>3.7650000000000006</v>
      </c>
      <c r="AY64" s="54">
        <v>1</v>
      </c>
      <c r="AZ64" s="54">
        <v>1</v>
      </c>
      <c r="BA64" s="54">
        <v>1</v>
      </c>
      <c r="BG64" s="54">
        <f t="shared" si="24"/>
        <v>1000</v>
      </c>
      <c r="BH64" s="11">
        <f t="shared" si="21"/>
        <v>2.7777777777777779E-5</v>
      </c>
    </row>
    <row r="65" spans="1:60" ht="32" x14ac:dyDescent="0.2">
      <c r="A65" s="54">
        <v>47</v>
      </c>
      <c r="B65" s="1" t="s">
        <v>432</v>
      </c>
      <c r="C65" s="3" t="s">
        <v>192</v>
      </c>
      <c r="D65" s="54">
        <v>1</v>
      </c>
      <c r="E65" s="54">
        <v>1</v>
      </c>
      <c r="F65" s="54">
        <f t="shared" si="8"/>
        <v>1</v>
      </c>
      <c r="G65" s="54">
        <f t="shared" si="9"/>
        <v>9</v>
      </c>
      <c r="H65" s="54">
        <f t="shared" si="10"/>
        <v>9</v>
      </c>
      <c r="I65" s="54">
        <f t="shared" si="22"/>
        <v>50</v>
      </c>
      <c r="J65" s="54">
        <v>15</v>
      </c>
      <c r="K65" s="54">
        <f t="shared" si="12"/>
        <v>1.6666666666666667</v>
      </c>
      <c r="L65" s="54">
        <f t="shared" si="13"/>
        <v>49</v>
      </c>
      <c r="M65" s="54">
        <f t="shared" si="14"/>
        <v>5.4444444444444446</v>
      </c>
      <c r="N65" s="54">
        <v>1</v>
      </c>
      <c r="O65" s="54">
        <v>1</v>
      </c>
      <c r="P65" s="54">
        <v>1</v>
      </c>
      <c r="Q65" s="54">
        <v>1</v>
      </c>
      <c r="R65" s="54">
        <v>1</v>
      </c>
      <c r="S65" s="54">
        <v>1</v>
      </c>
      <c r="T65" s="54">
        <f t="shared" si="3"/>
        <v>1</v>
      </c>
      <c r="U65" s="54">
        <v>1</v>
      </c>
      <c r="V65" s="54">
        <v>1</v>
      </c>
      <c r="W65" s="54">
        <f t="shared" si="4"/>
        <v>1</v>
      </c>
      <c r="X65" s="54">
        <f t="shared" si="5"/>
        <v>1</v>
      </c>
      <c r="Y65" s="54">
        <v>1</v>
      </c>
      <c r="Z65" s="54">
        <v>1</v>
      </c>
      <c r="AA65" s="54">
        <v>1</v>
      </c>
      <c r="AB65" s="54">
        <v>1</v>
      </c>
      <c r="AC65" s="54">
        <v>1</v>
      </c>
      <c r="AD65" s="54">
        <v>1</v>
      </c>
      <c r="AE65" s="54">
        <v>1</v>
      </c>
      <c r="AF65" s="54">
        <f t="shared" si="15"/>
        <v>1</v>
      </c>
      <c r="AG65" s="54">
        <v>1</v>
      </c>
      <c r="AH65" s="54">
        <f t="shared" si="6"/>
        <v>1</v>
      </c>
      <c r="AI65" s="54">
        <v>1</v>
      </c>
      <c r="AJ65" s="54">
        <v>1</v>
      </c>
      <c r="AK65" s="54">
        <f t="shared" si="7"/>
        <v>1</v>
      </c>
      <c r="AL65" s="54">
        <v>1</v>
      </c>
      <c r="AM65" s="54">
        <v>1</v>
      </c>
      <c r="AN65" s="54">
        <v>1</v>
      </c>
      <c r="AO65" s="54">
        <v>1</v>
      </c>
      <c r="AP65" s="54">
        <v>1</v>
      </c>
      <c r="AQ65" s="54">
        <v>1</v>
      </c>
      <c r="AR65" s="54">
        <v>1</v>
      </c>
      <c r="AS65" s="54">
        <v>1</v>
      </c>
      <c r="AT65" s="54">
        <v>1</v>
      </c>
      <c r="AU65" s="54">
        <f t="shared" si="16"/>
        <v>56.70000000000001</v>
      </c>
      <c r="AV65" s="54">
        <f t="shared" si="17"/>
        <v>7.5866666666666696</v>
      </c>
      <c r="AW65" s="54">
        <f t="shared" si="23"/>
        <v>12.924444444444447</v>
      </c>
      <c r="AX65" s="54">
        <f t="shared" si="19"/>
        <v>8.7133333333333347</v>
      </c>
      <c r="AY65" s="54">
        <v>1</v>
      </c>
      <c r="AZ65" s="54">
        <v>1</v>
      </c>
      <c r="BA65" s="54">
        <v>1</v>
      </c>
      <c r="BG65" s="54">
        <f t="shared" si="24"/>
        <v>1000</v>
      </c>
      <c r="BH65" s="11">
        <f t="shared" si="21"/>
        <v>3.1250000000000001E-5</v>
      </c>
    </row>
    <row r="66" spans="1:60" ht="32" x14ac:dyDescent="0.2">
      <c r="A66" s="54">
        <v>48</v>
      </c>
      <c r="B66" s="1" t="s">
        <v>433</v>
      </c>
      <c r="C66" s="3" t="s">
        <v>192</v>
      </c>
      <c r="D66" s="54">
        <v>1</v>
      </c>
      <c r="E66" s="54">
        <v>1</v>
      </c>
      <c r="F66" s="54">
        <f t="shared" si="8"/>
        <v>1</v>
      </c>
      <c r="G66" s="54">
        <f t="shared" si="9"/>
        <v>13</v>
      </c>
      <c r="H66" s="54">
        <f t="shared" si="10"/>
        <v>13</v>
      </c>
      <c r="I66" s="54">
        <f t="shared" si="22"/>
        <v>62</v>
      </c>
      <c r="J66" s="54">
        <v>20</v>
      </c>
      <c r="K66" s="54">
        <f t="shared" si="12"/>
        <v>1.5384615384615385</v>
      </c>
      <c r="L66" s="54">
        <f t="shared" si="13"/>
        <v>61</v>
      </c>
      <c r="M66" s="54">
        <f t="shared" si="14"/>
        <v>4.6923076923076925</v>
      </c>
      <c r="N66" s="54">
        <v>1</v>
      </c>
      <c r="O66" s="54">
        <v>1</v>
      </c>
      <c r="P66" s="54">
        <v>1</v>
      </c>
      <c r="Q66" s="54">
        <v>1</v>
      </c>
      <c r="R66" s="54">
        <v>1</v>
      </c>
      <c r="S66" s="54">
        <v>1</v>
      </c>
      <c r="T66" s="54">
        <f t="shared" si="3"/>
        <v>1</v>
      </c>
      <c r="U66" s="54">
        <v>1</v>
      </c>
      <c r="V66" s="54">
        <v>1</v>
      </c>
      <c r="W66" s="54">
        <f t="shared" si="4"/>
        <v>1</v>
      </c>
      <c r="X66" s="54">
        <f t="shared" si="5"/>
        <v>1</v>
      </c>
      <c r="Y66" s="54">
        <v>1</v>
      </c>
      <c r="Z66" s="54">
        <v>1</v>
      </c>
      <c r="AA66" s="54">
        <v>1</v>
      </c>
      <c r="AB66" s="54">
        <v>1</v>
      </c>
      <c r="AC66" s="54">
        <v>1</v>
      </c>
      <c r="AD66" s="54">
        <v>1</v>
      </c>
      <c r="AE66" s="54">
        <v>1</v>
      </c>
      <c r="AF66" s="54">
        <f t="shared" si="15"/>
        <v>1</v>
      </c>
      <c r="AG66" s="54">
        <v>1</v>
      </c>
      <c r="AH66" s="54">
        <f t="shared" si="6"/>
        <v>1</v>
      </c>
      <c r="AI66" s="54">
        <v>1</v>
      </c>
      <c r="AJ66" s="54">
        <v>1</v>
      </c>
      <c r="AK66" s="54">
        <f t="shared" si="7"/>
        <v>1</v>
      </c>
      <c r="AL66" s="54">
        <v>1</v>
      </c>
      <c r="AM66" s="54">
        <v>1</v>
      </c>
      <c r="AN66" s="54">
        <v>1</v>
      </c>
      <c r="AO66" s="54">
        <v>1</v>
      </c>
      <c r="AP66" s="54">
        <v>1</v>
      </c>
      <c r="AQ66" s="54">
        <v>1</v>
      </c>
      <c r="AR66" s="54">
        <v>1</v>
      </c>
      <c r="AS66" s="54">
        <v>1</v>
      </c>
      <c r="AT66" s="54">
        <v>1</v>
      </c>
      <c r="AU66" s="54">
        <f t="shared" si="16"/>
        <v>63.486153846153847</v>
      </c>
      <c r="AV66" s="54">
        <f t="shared" si="17"/>
        <v>7.6338461538461573</v>
      </c>
      <c r="AW66" s="54">
        <f t="shared" si="23"/>
        <v>9.5138461538461527</v>
      </c>
      <c r="AX66" s="54">
        <f t="shared" si="19"/>
        <v>7.1707692307692312</v>
      </c>
      <c r="AY66" s="54">
        <v>1</v>
      </c>
      <c r="AZ66" s="54">
        <v>1</v>
      </c>
      <c r="BA66" s="54">
        <v>1</v>
      </c>
      <c r="BG66" s="54">
        <f t="shared" si="24"/>
        <v>1000</v>
      </c>
      <c r="BH66" s="11">
        <f t="shared" si="21"/>
        <v>4.5138888888888894E-5</v>
      </c>
    </row>
    <row r="67" spans="1:60" ht="32" x14ac:dyDescent="0.2">
      <c r="A67" s="54">
        <v>49</v>
      </c>
      <c r="B67" s="1" t="s">
        <v>368</v>
      </c>
      <c r="C67" s="3" t="s">
        <v>192</v>
      </c>
      <c r="D67" s="54">
        <v>1</v>
      </c>
      <c r="E67" s="54">
        <v>1</v>
      </c>
      <c r="F67" s="54">
        <f t="shared" si="8"/>
        <v>1</v>
      </c>
      <c r="G67" s="54">
        <f t="shared" si="9"/>
        <v>10</v>
      </c>
      <c r="H67" s="54">
        <f t="shared" si="10"/>
        <v>10</v>
      </c>
      <c r="I67" s="54">
        <f t="shared" si="22"/>
        <v>51</v>
      </c>
      <c r="J67" s="54">
        <v>16</v>
      </c>
      <c r="K67" s="54">
        <f t="shared" si="12"/>
        <v>1.6</v>
      </c>
      <c r="L67" s="54">
        <f t="shared" si="13"/>
        <v>50</v>
      </c>
      <c r="M67" s="54">
        <f t="shared" si="14"/>
        <v>5</v>
      </c>
      <c r="N67" s="54">
        <v>0</v>
      </c>
      <c r="O67" s="54">
        <v>1</v>
      </c>
      <c r="P67" s="54">
        <v>1</v>
      </c>
      <c r="Q67" s="54">
        <v>1</v>
      </c>
      <c r="R67" s="54">
        <v>1</v>
      </c>
      <c r="S67" s="54">
        <v>1</v>
      </c>
      <c r="T67" s="54">
        <f t="shared" si="3"/>
        <v>1</v>
      </c>
      <c r="U67" s="54">
        <v>1</v>
      </c>
      <c r="V67" s="54">
        <v>1</v>
      </c>
      <c r="W67" s="54">
        <f t="shared" si="4"/>
        <v>1</v>
      </c>
      <c r="X67" s="54">
        <f t="shared" si="5"/>
        <v>1</v>
      </c>
      <c r="Y67" s="54">
        <v>1</v>
      </c>
      <c r="Z67" s="54">
        <v>1</v>
      </c>
      <c r="AA67" s="54">
        <v>1</v>
      </c>
      <c r="AB67" s="54">
        <v>1</v>
      </c>
      <c r="AC67" s="54">
        <v>1</v>
      </c>
      <c r="AD67" s="54">
        <v>1</v>
      </c>
      <c r="AE67" s="54">
        <v>1</v>
      </c>
      <c r="AF67" s="54">
        <f t="shared" si="15"/>
        <v>1</v>
      </c>
      <c r="AG67" s="54">
        <v>1</v>
      </c>
      <c r="AH67" s="54">
        <f t="shared" si="6"/>
        <v>1</v>
      </c>
      <c r="AI67" s="54">
        <v>1</v>
      </c>
      <c r="AJ67" s="54">
        <v>1</v>
      </c>
      <c r="AK67" s="54">
        <f t="shared" si="7"/>
        <v>1</v>
      </c>
      <c r="AL67" s="54">
        <v>1</v>
      </c>
      <c r="AM67" s="54">
        <v>1</v>
      </c>
      <c r="AN67" s="54">
        <v>1</v>
      </c>
      <c r="AO67" s="54">
        <v>1</v>
      </c>
      <c r="AP67" s="54">
        <v>1</v>
      </c>
      <c r="AQ67" s="54">
        <v>1</v>
      </c>
      <c r="AR67" s="54">
        <v>1</v>
      </c>
      <c r="AS67" s="54">
        <v>1</v>
      </c>
      <c r="AT67" s="54">
        <v>1</v>
      </c>
      <c r="AU67" s="54">
        <f t="shared" si="16"/>
        <v>61.325000000000024</v>
      </c>
      <c r="AV67" s="54">
        <f t="shared" si="17"/>
        <v>7.1900000000000013</v>
      </c>
      <c r="AW67" s="54">
        <f t="shared" si="23"/>
        <v>10.639999999999997</v>
      </c>
      <c r="AX67" s="54">
        <f t="shared" si="19"/>
        <v>7.120000000000001</v>
      </c>
      <c r="AY67" s="54">
        <v>1</v>
      </c>
      <c r="AZ67" s="54">
        <v>1</v>
      </c>
      <c r="BA67" s="54">
        <v>1</v>
      </c>
      <c r="BG67" s="54">
        <f t="shared" si="24"/>
        <v>1000</v>
      </c>
      <c r="BH67" s="11">
        <f t="shared" si="21"/>
        <v>3.4722222222222222E-5</v>
      </c>
    </row>
    <row r="68" spans="1:60" ht="32" x14ac:dyDescent="0.2">
      <c r="A68" s="54">
        <v>50</v>
      </c>
      <c r="B68" s="1" t="s">
        <v>369</v>
      </c>
      <c r="C68" s="3" t="s">
        <v>192</v>
      </c>
      <c r="D68" s="54">
        <v>1</v>
      </c>
      <c r="E68" s="54">
        <v>1</v>
      </c>
      <c r="F68" s="54">
        <f t="shared" si="8"/>
        <v>1</v>
      </c>
      <c r="G68" s="54">
        <f t="shared" si="9"/>
        <v>10</v>
      </c>
      <c r="H68" s="54">
        <f t="shared" si="10"/>
        <v>10</v>
      </c>
      <c r="I68" s="54">
        <f t="shared" si="22"/>
        <v>50</v>
      </c>
      <c r="J68" s="54">
        <v>16</v>
      </c>
      <c r="K68" s="54">
        <f t="shared" si="12"/>
        <v>1.6</v>
      </c>
      <c r="L68" s="54">
        <f t="shared" si="13"/>
        <v>49</v>
      </c>
      <c r="M68" s="54">
        <f t="shared" si="14"/>
        <v>4.9000000000000004</v>
      </c>
      <c r="N68" s="54">
        <v>0</v>
      </c>
      <c r="O68" s="54">
        <v>1</v>
      </c>
      <c r="P68" s="54">
        <v>1</v>
      </c>
      <c r="Q68" s="54">
        <v>1</v>
      </c>
      <c r="R68" s="54">
        <v>1</v>
      </c>
      <c r="S68" s="54">
        <v>1</v>
      </c>
      <c r="T68" s="54">
        <f t="shared" ref="T68:T82" si="25">QUOTIENT((Q68+R68+S68),3)</f>
        <v>1</v>
      </c>
      <c r="U68" s="54">
        <v>1</v>
      </c>
      <c r="V68" s="54">
        <v>1</v>
      </c>
      <c r="W68" s="54">
        <f t="shared" ref="W68:W82" si="26">QUOTIENT((P68+T68),2)</f>
        <v>1</v>
      </c>
      <c r="X68" s="54">
        <f t="shared" ref="X68:X82" si="27">IF(U68=1,1,IF(V68=1,1,0))</f>
        <v>1</v>
      </c>
      <c r="Y68" s="54">
        <v>0</v>
      </c>
      <c r="Z68" s="54">
        <v>1</v>
      </c>
      <c r="AA68" s="54">
        <v>1</v>
      </c>
      <c r="AB68" s="54">
        <v>1</v>
      </c>
      <c r="AC68" s="54">
        <v>1</v>
      </c>
      <c r="AD68" s="54">
        <v>1</v>
      </c>
      <c r="AE68" s="54">
        <v>1</v>
      </c>
      <c r="AF68" s="54">
        <f t="shared" si="15"/>
        <v>1</v>
      </c>
      <c r="AG68" s="54">
        <v>1</v>
      </c>
      <c r="AH68" s="54">
        <f t="shared" ref="AH68:AH82" si="28">IF(G68&gt;0,IF((LEN(B68)-LEN(SUBSTITUTE(B68,"/","")))&gt;0,0,1),0)</f>
        <v>1</v>
      </c>
      <c r="AI68" s="54">
        <v>1</v>
      </c>
      <c r="AJ68" s="54">
        <v>1</v>
      </c>
      <c r="AK68" s="54">
        <f t="shared" ref="AK68:AK82" si="29">IF(G68&gt;0,IF(((LEN(B68)-LEN(SUBSTITUTE(B68,"(","")))+(LEN(B68)-LEN(SUBSTITUTE(B68,")","")))+(LEN(B68)-LEN(SUBSTITUTE(B68,"[","")))+(LEN(B68)-LEN(SUBSTITUTE(B68,"]","")))+(LEN(B68)-LEN(SUBSTITUTE(B68,"{","")))+(LEN(B68)-LEN(SUBSTITUTE(B68,"}",""))))&gt;0,0,1),0)</f>
        <v>1</v>
      </c>
      <c r="AL68" s="54">
        <v>1</v>
      </c>
      <c r="AM68" s="54">
        <v>1</v>
      </c>
      <c r="AN68" s="54">
        <v>1</v>
      </c>
      <c r="AO68" s="54">
        <v>1</v>
      </c>
      <c r="AP68" s="54">
        <v>1</v>
      </c>
      <c r="AQ68" s="54">
        <v>1</v>
      </c>
      <c r="AR68" s="54">
        <v>1</v>
      </c>
      <c r="AS68" s="54">
        <v>1</v>
      </c>
      <c r="AT68" s="54">
        <v>1</v>
      </c>
      <c r="AU68" s="54">
        <f t="shared" si="16"/>
        <v>61.325000000000024</v>
      </c>
      <c r="AV68" s="54">
        <f t="shared" si="17"/>
        <v>7.1900000000000013</v>
      </c>
      <c r="AW68" s="54">
        <f t="shared" si="23"/>
        <v>10.051999999999996</v>
      </c>
      <c r="AX68" s="54">
        <f t="shared" si="19"/>
        <v>6.6490000000000009</v>
      </c>
      <c r="AY68" s="54">
        <v>1</v>
      </c>
      <c r="AZ68" s="54">
        <v>1</v>
      </c>
      <c r="BA68" s="54">
        <v>1</v>
      </c>
      <c r="BG68" s="54">
        <f t="shared" si="24"/>
        <v>1000</v>
      </c>
      <c r="BH68" s="11">
        <f t="shared" si="21"/>
        <v>3.4722222222222222E-5</v>
      </c>
    </row>
    <row r="69" spans="1:60" ht="32" x14ac:dyDescent="0.2">
      <c r="A69" s="54">
        <v>51</v>
      </c>
      <c r="B69" s="1" t="s">
        <v>370</v>
      </c>
      <c r="C69" s="3" t="s">
        <v>192</v>
      </c>
      <c r="D69" s="54">
        <v>1</v>
      </c>
      <c r="E69" s="54">
        <v>1</v>
      </c>
      <c r="F69" s="54">
        <f t="shared" ref="F69:F82" si="30">IF(B69="",0,(LEN(B69)-LEN(SUBSTITUTE(B69,". ","."))+1))</f>
        <v>1</v>
      </c>
      <c r="G69" s="54">
        <f t="shared" ref="G69:G82" si="31">IF(B69="",0,LEN(B69)-LEN(SUBSTITUTE(B69," ",""))+1)</f>
        <v>10</v>
      </c>
      <c r="H69" s="54">
        <f t="shared" ref="H69:H82" si="32">IF(F69=0,0,G69/F69)</f>
        <v>10</v>
      </c>
      <c r="I69" s="54">
        <f t="shared" si="22"/>
        <v>49</v>
      </c>
      <c r="J69" s="54">
        <v>16</v>
      </c>
      <c r="K69" s="54">
        <f t="shared" ref="K69:K82" si="33">IF(G69=0,0,J69/G69)</f>
        <v>1.6</v>
      </c>
      <c r="L69" s="54">
        <f t="shared" ref="L69:L82" si="34">LEN(SUBSTITUTE(SUBSTITUTE(SUBSTITUTE(SUBSTITUTE(SUBSTITUTE(SUBSTITUTE(SUBSTITUTE(SUBSTITUTE(SUBSTITUTE(SUBSTITUTE(SUBSTITUTE(SUBSTITUTE(SUBSTITUTE(SUBSTITUTE(SUBSTITUTE(SUBSTITUTE(SUBSTITUTE(SUBSTITUTE(SUBSTITUTE(B69," ",""),".",""),",",""),"?",""),"!",""),";",""),"(",""),")",""),"[",""),"]",""),"-",""),"{",""),"}",""),"/",""),"+",""),"*",""),"_",""),"&amp;",""),"#",""))</f>
        <v>48</v>
      </c>
      <c r="M69" s="54">
        <f t="shared" ref="M69:M82" si="35">IF(G69=0,0,L69/G69)</f>
        <v>4.8</v>
      </c>
      <c r="N69" s="54">
        <v>0</v>
      </c>
      <c r="O69" s="54">
        <v>1</v>
      </c>
      <c r="P69" s="54">
        <v>1</v>
      </c>
      <c r="Q69" s="54">
        <v>1</v>
      </c>
      <c r="R69" s="54">
        <v>1</v>
      </c>
      <c r="S69" s="54">
        <v>1</v>
      </c>
      <c r="T69" s="54">
        <f t="shared" si="25"/>
        <v>1</v>
      </c>
      <c r="U69" s="54">
        <v>1</v>
      </c>
      <c r="V69" s="54">
        <v>1</v>
      </c>
      <c r="W69" s="54">
        <f t="shared" si="26"/>
        <v>1</v>
      </c>
      <c r="X69" s="54">
        <f t="shared" si="27"/>
        <v>1</v>
      </c>
      <c r="Y69" s="54">
        <v>0</v>
      </c>
      <c r="Z69" s="54">
        <v>1</v>
      </c>
      <c r="AA69" s="54">
        <v>1</v>
      </c>
      <c r="AB69" s="54">
        <v>1</v>
      </c>
      <c r="AC69" s="54">
        <v>1</v>
      </c>
      <c r="AD69" s="54">
        <v>1</v>
      </c>
      <c r="AE69" s="54">
        <v>1</v>
      </c>
      <c r="AF69" s="54">
        <f t="shared" ref="AF69:AF82" si="36">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1</v>
      </c>
      <c r="AG69" s="54">
        <v>1</v>
      </c>
      <c r="AH69" s="54">
        <f t="shared" si="28"/>
        <v>1</v>
      </c>
      <c r="AI69" s="54">
        <v>1</v>
      </c>
      <c r="AJ69" s="54">
        <v>1</v>
      </c>
      <c r="AK69" s="54">
        <f t="shared" si="29"/>
        <v>1</v>
      </c>
      <c r="AL69" s="54">
        <v>1</v>
      </c>
      <c r="AM69" s="54">
        <v>1</v>
      </c>
      <c r="AN69" s="54">
        <v>1</v>
      </c>
      <c r="AO69" s="54">
        <v>1</v>
      </c>
      <c r="AP69" s="54">
        <v>1</v>
      </c>
      <c r="AQ69" s="54">
        <v>1</v>
      </c>
      <c r="AR69" s="54">
        <v>1</v>
      </c>
      <c r="AS69" s="54">
        <v>1</v>
      </c>
      <c r="AT69" s="54">
        <v>1</v>
      </c>
      <c r="AU69" s="54">
        <f t="shared" ref="AU69:AU82" si="37">IF(G69=0,0,(206.835-(84.6*(K69))-(1.015*(H69))))</f>
        <v>61.325000000000024</v>
      </c>
      <c r="AV69" s="54">
        <f t="shared" ref="AV69:AV82" si="38">IF(G69=0,0,(0.39*H69)+(11.8*K69)-15.59)</f>
        <v>7.1900000000000013</v>
      </c>
      <c r="AW69" s="54">
        <f t="shared" si="23"/>
        <v>9.4639999999999986</v>
      </c>
      <c r="AX69" s="54">
        <f t="shared" ref="AX69:AX82" si="39">IF(I69=0,0,(4.71*M69)+(0.5*H69)-21.43)</f>
        <v>6.1780000000000008</v>
      </c>
      <c r="AY69" s="54">
        <v>1</v>
      </c>
      <c r="AZ69" s="54">
        <v>1</v>
      </c>
      <c r="BA69" s="54">
        <v>1</v>
      </c>
      <c r="BG69" s="54">
        <f t="shared" si="24"/>
        <v>1000</v>
      </c>
      <c r="BH69" s="11">
        <f t="shared" ref="BH69:BH82" si="40">G69/200/24/60</f>
        <v>3.4722222222222222E-5</v>
      </c>
    </row>
    <row r="70" spans="1:60" ht="32" x14ac:dyDescent="0.2">
      <c r="A70" s="54">
        <v>52</v>
      </c>
      <c r="B70" s="1" t="s">
        <v>371</v>
      </c>
      <c r="C70" s="3" t="s">
        <v>192</v>
      </c>
      <c r="D70" s="54">
        <v>1</v>
      </c>
      <c r="E70" s="54">
        <v>1</v>
      </c>
      <c r="F70" s="54">
        <f t="shared" si="30"/>
        <v>1</v>
      </c>
      <c r="G70" s="54">
        <f t="shared" si="31"/>
        <v>11</v>
      </c>
      <c r="H70" s="54">
        <f t="shared" si="32"/>
        <v>11</v>
      </c>
      <c r="I70" s="54">
        <f t="shared" si="22"/>
        <v>56</v>
      </c>
      <c r="J70" s="54">
        <v>16</v>
      </c>
      <c r="K70" s="54">
        <f t="shared" si="33"/>
        <v>1.4545454545454546</v>
      </c>
      <c r="L70" s="54">
        <f t="shared" si="34"/>
        <v>55</v>
      </c>
      <c r="M70" s="54">
        <f t="shared" si="35"/>
        <v>5</v>
      </c>
      <c r="N70" s="54">
        <v>1</v>
      </c>
      <c r="O70" s="54">
        <v>1</v>
      </c>
      <c r="P70" s="54">
        <v>1</v>
      </c>
      <c r="Q70" s="54">
        <v>1</v>
      </c>
      <c r="R70" s="54">
        <v>1</v>
      </c>
      <c r="S70" s="54">
        <v>1</v>
      </c>
      <c r="T70" s="54">
        <f t="shared" si="25"/>
        <v>1</v>
      </c>
      <c r="U70" s="54">
        <v>1</v>
      </c>
      <c r="V70" s="54">
        <v>1</v>
      </c>
      <c r="W70" s="54">
        <f t="shared" si="26"/>
        <v>1</v>
      </c>
      <c r="X70" s="54">
        <f t="shared" si="27"/>
        <v>1</v>
      </c>
      <c r="Y70" s="54">
        <v>1</v>
      </c>
      <c r="Z70" s="54">
        <v>1</v>
      </c>
      <c r="AA70" s="54">
        <v>1</v>
      </c>
      <c r="AB70" s="54">
        <v>1</v>
      </c>
      <c r="AC70" s="54">
        <v>1</v>
      </c>
      <c r="AD70" s="54">
        <v>1</v>
      </c>
      <c r="AE70" s="54">
        <v>1</v>
      </c>
      <c r="AF70" s="54">
        <f t="shared" si="36"/>
        <v>1</v>
      </c>
      <c r="AG70" s="54">
        <v>1</v>
      </c>
      <c r="AH70" s="54">
        <f t="shared" si="28"/>
        <v>1</v>
      </c>
      <c r="AI70" s="54">
        <v>1</v>
      </c>
      <c r="AJ70" s="54">
        <v>1</v>
      </c>
      <c r="AK70" s="54">
        <f t="shared" si="29"/>
        <v>1</v>
      </c>
      <c r="AL70" s="54">
        <v>1</v>
      </c>
      <c r="AM70" s="54">
        <v>1</v>
      </c>
      <c r="AN70" s="54">
        <v>1</v>
      </c>
      <c r="AO70" s="54">
        <v>1</v>
      </c>
      <c r="AP70" s="54">
        <v>1</v>
      </c>
      <c r="AQ70" s="54">
        <v>1</v>
      </c>
      <c r="AR70" s="54">
        <v>1</v>
      </c>
      <c r="AS70" s="54">
        <v>1</v>
      </c>
      <c r="AT70" s="54">
        <v>1</v>
      </c>
      <c r="AU70" s="54">
        <f t="shared" si="37"/>
        <v>72.615454545454554</v>
      </c>
      <c r="AV70" s="54">
        <f t="shared" si="38"/>
        <v>5.8636363636363633</v>
      </c>
      <c r="AW70" s="54">
        <f t="shared" si="23"/>
        <v>10.909090909090907</v>
      </c>
      <c r="AX70" s="54">
        <f t="shared" si="39"/>
        <v>7.620000000000001</v>
      </c>
      <c r="AY70" s="54">
        <v>1</v>
      </c>
      <c r="AZ70" s="54">
        <v>1</v>
      </c>
      <c r="BA70" s="54">
        <v>1</v>
      </c>
      <c r="BG70" s="54">
        <f t="shared" si="24"/>
        <v>1000</v>
      </c>
      <c r="BH70" s="11">
        <f t="shared" si="40"/>
        <v>3.8194444444444444E-5</v>
      </c>
    </row>
    <row r="71" spans="1:60" ht="48" x14ac:dyDescent="0.2">
      <c r="A71" s="54">
        <v>53</v>
      </c>
      <c r="B71" s="1" t="s">
        <v>372</v>
      </c>
      <c r="C71" s="3" t="s">
        <v>192</v>
      </c>
      <c r="D71" s="54">
        <v>1</v>
      </c>
      <c r="E71" s="54">
        <v>1</v>
      </c>
      <c r="F71" s="54">
        <f t="shared" si="30"/>
        <v>1</v>
      </c>
      <c r="G71" s="54">
        <f t="shared" si="31"/>
        <v>13</v>
      </c>
      <c r="H71" s="54">
        <f t="shared" si="32"/>
        <v>13</v>
      </c>
      <c r="I71" s="54">
        <f t="shared" si="22"/>
        <v>87</v>
      </c>
      <c r="J71" s="54">
        <v>28</v>
      </c>
      <c r="K71" s="54">
        <f t="shared" si="33"/>
        <v>2.1538461538461537</v>
      </c>
      <c r="L71" s="54">
        <f t="shared" si="34"/>
        <v>83</v>
      </c>
      <c r="M71" s="54">
        <f t="shared" si="35"/>
        <v>6.384615384615385</v>
      </c>
      <c r="N71" s="54">
        <v>0</v>
      </c>
      <c r="O71" s="54">
        <v>1</v>
      </c>
      <c r="P71" s="54">
        <v>1</v>
      </c>
      <c r="Q71" s="54">
        <v>0</v>
      </c>
      <c r="R71" s="54">
        <v>1</v>
      </c>
      <c r="S71" s="54">
        <v>1</v>
      </c>
      <c r="T71" s="54">
        <f t="shared" si="25"/>
        <v>0</v>
      </c>
      <c r="U71" s="54">
        <v>1</v>
      </c>
      <c r="V71" s="54">
        <v>1</v>
      </c>
      <c r="W71" s="54">
        <f t="shared" si="26"/>
        <v>0</v>
      </c>
      <c r="X71" s="54">
        <f t="shared" si="27"/>
        <v>1</v>
      </c>
      <c r="Y71" s="54">
        <v>1</v>
      </c>
      <c r="Z71" s="54">
        <v>1</v>
      </c>
      <c r="AA71" s="54">
        <v>1</v>
      </c>
      <c r="AB71" s="54">
        <v>1</v>
      </c>
      <c r="AC71" s="54">
        <v>1</v>
      </c>
      <c r="AD71" s="54">
        <v>1</v>
      </c>
      <c r="AE71" s="54">
        <v>1</v>
      </c>
      <c r="AF71" s="54">
        <f t="shared" si="36"/>
        <v>4</v>
      </c>
      <c r="AG71" s="54">
        <v>1</v>
      </c>
      <c r="AH71" s="54">
        <f t="shared" si="28"/>
        <v>1</v>
      </c>
      <c r="AI71" s="54">
        <v>1</v>
      </c>
      <c r="AJ71" s="54">
        <v>1</v>
      </c>
      <c r="AK71" s="54">
        <f t="shared" si="29"/>
        <v>0</v>
      </c>
      <c r="AL71" s="54">
        <v>1</v>
      </c>
      <c r="AM71" s="54">
        <v>1</v>
      </c>
      <c r="AN71" s="54">
        <v>1</v>
      </c>
      <c r="AO71" s="54">
        <v>1</v>
      </c>
      <c r="AP71" s="54">
        <v>1</v>
      </c>
      <c r="AQ71" s="54">
        <v>1</v>
      </c>
      <c r="AR71" s="54">
        <v>1</v>
      </c>
      <c r="AS71" s="54">
        <v>1</v>
      </c>
      <c r="AT71" s="54">
        <v>1</v>
      </c>
      <c r="AU71" s="54">
        <f t="shared" si="37"/>
        <v>11.424615384615402</v>
      </c>
      <c r="AV71" s="54">
        <f t="shared" si="38"/>
        <v>14.895384615384618</v>
      </c>
      <c r="AW71" s="54">
        <f t="shared" si="23"/>
        <v>19.464615384615389</v>
      </c>
      <c r="AX71" s="54">
        <f t="shared" si="39"/>
        <v>15.141538461538467</v>
      </c>
      <c r="AY71" s="54">
        <v>1</v>
      </c>
      <c r="AZ71" s="54">
        <v>1</v>
      </c>
      <c r="BA71" s="54">
        <v>1</v>
      </c>
      <c r="BG71" s="54">
        <f t="shared" si="24"/>
        <v>4000</v>
      </c>
      <c r="BH71" s="11">
        <f t="shared" si="40"/>
        <v>4.5138888888888894E-5</v>
      </c>
    </row>
    <row r="72" spans="1:60" ht="32" x14ac:dyDescent="0.2">
      <c r="A72" s="54" t="s">
        <v>373</v>
      </c>
      <c r="B72" s="1" t="s">
        <v>374</v>
      </c>
      <c r="C72" s="3" t="s">
        <v>192</v>
      </c>
      <c r="D72" s="54">
        <v>1</v>
      </c>
      <c r="E72" s="54">
        <v>1</v>
      </c>
      <c r="F72" s="54">
        <f t="shared" si="30"/>
        <v>1</v>
      </c>
      <c r="G72" s="54">
        <f t="shared" si="31"/>
        <v>7</v>
      </c>
      <c r="H72" s="54">
        <f t="shared" si="32"/>
        <v>7</v>
      </c>
      <c r="I72" s="54">
        <f t="shared" si="22"/>
        <v>31</v>
      </c>
      <c r="J72" s="54">
        <v>8</v>
      </c>
      <c r="K72" s="54">
        <f t="shared" si="33"/>
        <v>1.1428571428571428</v>
      </c>
      <c r="L72" s="54">
        <f t="shared" si="34"/>
        <v>30</v>
      </c>
      <c r="M72" s="54">
        <f t="shared" si="35"/>
        <v>4.2857142857142856</v>
      </c>
      <c r="N72" s="54">
        <v>0</v>
      </c>
      <c r="O72" s="54">
        <v>1</v>
      </c>
      <c r="P72" s="54">
        <v>1</v>
      </c>
      <c r="Q72" s="54">
        <v>0</v>
      </c>
      <c r="R72" s="54">
        <v>1</v>
      </c>
      <c r="S72" s="54">
        <v>1</v>
      </c>
      <c r="T72" s="54">
        <f t="shared" si="25"/>
        <v>0</v>
      </c>
      <c r="U72" s="54">
        <v>1</v>
      </c>
      <c r="V72" s="54">
        <v>1</v>
      </c>
      <c r="W72" s="54">
        <f t="shared" si="26"/>
        <v>0</v>
      </c>
      <c r="X72" s="54">
        <f t="shared" si="27"/>
        <v>1</v>
      </c>
      <c r="Y72" s="54">
        <v>1</v>
      </c>
      <c r="Z72" s="54">
        <v>1</v>
      </c>
      <c r="AA72" s="54">
        <v>1</v>
      </c>
      <c r="AB72" s="54">
        <v>1</v>
      </c>
      <c r="AC72" s="54">
        <v>1</v>
      </c>
      <c r="AD72" s="54">
        <v>1</v>
      </c>
      <c r="AE72" s="54">
        <v>1</v>
      </c>
      <c r="AF72" s="54">
        <f t="shared" si="36"/>
        <v>1</v>
      </c>
      <c r="AG72" s="54">
        <v>1</v>
      </c>
      <c r="AH72" s="54">
        <f t="shared" si="28"/>
        <v>1</v>
      </c>
      <c r="AI72" s="54">
        <v>1</v>
      </c>
      <c r="AJ72" s="54">
        <v>1</v>
      </c>
      <c r="AK72" s="54">
        <f t="shared" si="29"/>
        <v>1</v>
      </c>
      <c r="AL72" s="54">
        <v>1</v>
      </c>
      <c r="AM72" s="54">
        <v>1</v>
      </c>
      <c r="AN72" s="54">
        <v>1</v>
      </c>
      <c r="AO72" s="54">
        <v>1</v>
      </c>
      <c r="AP72" s="54">
        <v>1</v>
      </c>
      <c r="AQ72" s="54">
        <v>1</v>
      </c>
      <c r="AR72" s="54">
        <v>1</v>
      </c>
      <c r="AS72" s="54">
        <v>1</v>
      </c>
      <c r="AT72" s="54">
        <v>1</v>
      </c>
      <c r="AU72" s="54">
        <f t="shared" si="37"/>
        <v>103.04428571428573</v>
      </c>
      <c r="AV72" s="54">
        <f t="shared" si="38"/>
        <v>0.62571428571428456</v>
      </c>
      <c r="AW72" s="54">
        <f t="shared" si="23"/>
        <v>5.1714285714285708</v>
      </c>
      <c r="AX72" s="54">
        <f t="shared" si="39"/>
        <v>2.2557142857142836</v>
      </c>
      <c r="AY72" s="54">
        <v>1</v>
      </c>
      <c r="AZ72" s="54">
        <v>1</v>
      </c>
      <c r="BA72" s="54">
        <v>1</v>
      </c>
      <c r="BG72" s="54">
        <f t="shared" si="24"/>
        <v>1000</v>
      </c>
      <c r="BH72" s="11">
        <f t="shared" si="40"/>
        <v>2.4305555555555558E-5</v>
      </c>
    </row>
    <row r="73" spans="1:60" ht="32" x14ac:dyDescent="0.2">
      <c r="A73" s="54">
        <v>54</v>
      </c>
      <c r="B73" s="1" t="s">
        <v>376</v>
      </c>
      <c r="C73" s="3" t="s">
        <v>192</v>
      </c>
      <c r="D73" s="54">
        <v>1</v>
      </c>
      <c r="E73" s="54">
        <v>1</v>
      </c>
      <c r="F73" s="54">
        <f t="shared" si="30"/>
        <v>1</v>
      </c>
      <c r="G73" s="54">
        <f t="shared" si="31"/>
        <v>7</v>
      </c>
      <c r="H73" s="54">
        <f t="shared" si="32"/>
        <v>7</v>
      </c>
      <c r="I73" s="54">
        <f t="shared" si="22"/>
        <v>31</v>
      </c>
      <c r="J73" s="54">
        <v>8</v>
      </c>
      <c r="K73" s="54">
        <f t="shared" si="33"/>
        <v>1.1428571428571428</v>
      </c>
      <c r="L73" s="54">
        <f t="shared" si="34"/>
        <v>30</v>
      </c>
      <c r="M73" s="54">
        <f t="shared" si="35"/>
        <v>4.2857142857142856</v>
      </c>
      <c r="N73" s="54">
        <v>0</v>
      </c>
      <c r="O73" s="54">
        <v>1</v>
      </c>
      <c r="P73" s="54">
        <v>1</v>
      </c>
      <c r="Q73" s="54">
        <v>0</v>
      </c>
      <c r="R73" s="54">
        <v>1</v>
      </c>
      <c r="S73" s="54">
        <v>1</v>
      </c>
      <c r="T73" s="54">
        <f t="shared" si="25"/>
        <v>0</v>
      </c>
      <c r="U73" s="54">
        <v>1</v>
      </c>
      <c r="V73" s="54">
        <v>1</v>
      </c>
      <c r="W73" s="54">
        <f t="shared" si="26"/>
        <v>0</v>
      </c>
      <c r="X73" s="54">
        <f t="shared" si="27"/>
        <v>1</v>
      </c>
      <c r="Y73" s="54">
        <v>1</v>
      </c>
      <c r="Z73" s="54">
        <v>1</v>
      </c>
      <c r="AA73" s="54">
        <v>1</v>
      </c>
      <c r="AB73" s="54">
        <v>1</v>
      </c>
      <c r="AC73" s="54">
        <v>1</v>
      </c>
      <c r="AD73" s="54">
        <v>1</v>
      </c>
      <c r="AE73" s="54">
        <v>1</v>
      </c>
      <c r="AF73" s="54">
        <f t="shared" si="36"/>
        <v>1</v>
      </c>
      <c r="AG73" s="54">
        <v>1</v>
      </c>
      <c r="AH73" s="54">
        <f t="shared" si="28"/>
        <v>1</v>
      </c>
      <c r="AI73" s="54">
        <v>1</v>
      </c>
      <c r="AJ73" s="54">
        <v>1</v>
      </c>
      <c r="AK73" s="54">
        <f t="shared" si="29"/>
        <v>1</v>
      </c>
      <c r="AL73" s="54">
        <v>1</v>
      </c>
      <c r="AM73" s="54">
        <v>1</v>
      </c>
      <c r="AN73" s="54">
        <v>1</v>
      </c>
      <c r="AO73" s="54">
        <v>1</v>
      </c>
      <c r="AP73" s="54">
        <v>1</v>
      </c>
      <c r="AQ73" s="54">
        <v>1</v>
      </c>
      <c r="AR73" s="54">
        <v>1</v>
      </c>
      <c r="AS73" s="54">
        <v>1</v>
      </c>
      <c r="AT73" s="54">
        <v>1</v>
      </c>
      <c r="AU73" s="54">
        <f t="shared" si="37"/>
        <v>103.04428571428573</v>
      </c>
      <c r="AV73" s="54">
        <f t="shared" si="38"/>
        <v>0.62571428571428456</v>
      </c>
      <c r="AW73" s="54">
        <f t="shared" si="23"/>
        <v>5.1714285714285708</v>
      </c>
      <c r="AX73" s="54">
        <f t="shared" si="39"/>
        <v>2.2557142857142836</v>
      </c>
      <c r="AY73" s="54">
        <v>1</v>
      </c>
      <c r="AZ73" s="54">
        <v>1</v>
      </c>
      <c r="BA73" s="54">
        <v>1</v>
      </c>
      <c r="BG73" s="54">
        <f t="shared" si="24"/>
        <v>1000</v>
      </c>
      <c r="BH73" s="11">
        <f t="shared" si="40"/>
        <v>2.4305555555555558E-5</v>
      </c>
    </row>
    <row r="74" spans="1:60" ht="48" x14ac:dyDescent="0.2">
      <c r="A74" s="54">
        <v>55</v>
      </c>
      <c r="B74" s="1" t="s">
        <v>446</v>
      </c>
      <c r="C74" s="3" t="s">
        <v>204</v>
      </c>
      <c r="D74" s="54">
        <v>1</v>
      </c>
      <c r="E74" s="54">
        <v>1</v>
      </c>
      <c r="F74" s="54">
        <f t="shared" si="30"/>
        <v>1</v>
      </c>
      <c r="G74" s="54">
        <f t="shared" si="31"/>
        <v>19</v>
      </c>
      <c r="H74" s="54">
        <f t="shared" si="32"/>
        <v>19</v>
      </c>
      <c r="I74" s="54">
        <f t="shared" si="22"/>
        <v>103</v>
      </c>
      <c r="J74" s="54">
        <v>35</v>
      </c>
      <c r="K74" s="54">
        <f t="shared" si="33"/>
        <v>1.8421052631578947</v>
      </c>
      <c r="L74" s="54">
        <f t="shared" si="34"/>
        <v>99</v>
      </c>
      <c r="M74" s="54">
        <f t="shared" si="35"/>
        <v>5.2105263157894735</v>
      </c>
      <c r="N74" s="54">
        <v>0</v>
      </c>
      <c r="O74" s="54">
        <v>1</v>
      </c>
      <c r="P74" s="54">
        <v>1</v>
      </c>
      <c r="Q74" s="54">
        <v>1</v>
      </c>
      <c r="R74" s="54">
        <v>1</v>
      </c>
      <c r="S74" s="54">
        <v>1</v>
      </c>
      <c r="T74" s="54">
        <f t="shared" si="25"/>
        <v>1</v>
      </c>
      <c r="U74" s="54">
        <v>1</v>
      </c>
      <c r="V74" s="54">
        <v>1</v>
      </c>
      <c r="W74" s="54">
        <f t="shared" si="26"/>
        <v>1</v>
      </c>
      <c r="X74" s="54">
        <f t="shared" si="27"/>
        <v>1</v>
      </c>
      <c r="Y74" s="54">
        <v>1</v>
      </c>
      <c r="Z74" s="54">
        <v>1</v>
      </c>
      <c r="AA74" s="54">
        <v>1</v>
      </c>
      <c r="AB74" s="54">
        <v>1</v>
      </c>
      <c r="AC74" s="54">
        <v>1</v>
      </c>
      <c r="AD74" s="54">
        <v>1</v>
      </c>
      <c r="AE74" s="54">
        <v>1</v>
      </c>
      <c r="AF74" s="54">
        <f t="shared" si="36"/>
        <v>4</v>
      </c>
      <c r="AG74" s="54">
        <v>0</v>
      </c>
      <c r="AH74" s="54">
        <f t="shared" si="28"/>
        <v>0</v>
      </c>
      <c r="AI74" s="54">
        <v>1</v>
      </c>
      <c r="AJ74" s="54">
        <v>1</v>
      </c>
      <c r="AK74" s="54">
        <f t="shared" si="29"/>
        <v>1</v>
      </c>
      <c r="AL74" s="54">
        <v>1</v>
      </c>
      <c r="AM74" s="54">
        <v>1</v>
      </c>
      <c r="AN74" s="54">
        <v>1</v>
      </c>
      <c r="AO74" s="54">
        <v>1</v>
      </c>
      <c r="AP74" s="54">
        <v>1</v>
      </c>
      <c r="AQ74" s="54">
        <v>1</v>
      </c>
      <c r="AR74" s="54">
        <v>1</v>
      </c>
      <c r="AS74" s="54">
        <v>1</v>
      </c>
      <c r="AT74" s="54">
        <v>1</v>
      </c>
      <c r="AU74" s="54">
        <f t="shared" si="37"/>
        <v>31.707894736842121</v>
      </c>
      <c r="AV74" s="54">
        <f t="shared" si="38"/>
        <v>13.556842105263158</v>
      </c>
      <c r="AW74" s="54">
        <f t="shared" si="23"/>
        <v>13.279999999999998</v>
      </c>
      <c r="AX74" s="54">
        <f t="shared" si="39"/>
        <v>12.611578947368422</v>
      </c>
      <c r="AY74" s="54">
        <v>1</v>
      </c>
      <c r="AZ74" s="54">
        <v>1</v>
      </c>
      <c r="BA74" s="54">
        <v>1</v>
      </c>
      <c r="BG74" s="54">
        <f t="shared" si="24"/>
        <v>4000</v>
      </c>
      <c r="BH74" s="11">
        <f t="shared" si="40"/>
        <v>6.597222222222223E-5</v>
      </c>
    </row>
    <row r="75" spans="1:60" ht="48" x14ac:dyDescent="0.2">
      <c r="A75" s="54">
        <v>56</v>
      </c>
      <c r="B75" s="1" t="s">
        <v>378</v>
      </c>
      <c r="C75" s="3" t="s">
        <v>192</v>
      </c>
      <c r="D75" s="54">
        <v>1</v>
      </c>
      <c r="E75" s="54">
        <v>1</v>
      </c>
      <c r="F75" s="54">
        <f t="shared" si="30"/>
        <v>1</v>
      </c>
      <c r="G75" s="54">
        <f t="shared" si="31"/>
        <v>13</v>
      </c>
      <c r="H75" s="54">
        <f t="shared" si="32"/>
        <v>13</v>
      </c>
      <c r="I75" s="54">
        <f t="shared" si="22"/>
        <v>81</v>
      </c>
      <c r="J75" s="54">
        <v>25</v>
      </c>
      <c r="K75" s="54">
        <f t="shared" si="33"/>
        <v>1.9230769230769231</v>
      </c>
      <c r="L75" s="54">
        <f t="shared" si="34"/>
        <v>75</v>
      </c>
      <c r="M75" s="54">
        <f t="shared" si="35"/>
        <v>5.7692307692307692</v>
      </c>
      <c r="N75" s="54">
        <v>0</v>
      </c>
      <c r="O75" s="54">
        <v>1</v>
      </c>
      <c r="P75" s="54">
        <v>1</v>
      </c>
      <c r="Q75" s="54">
        <v>1</v>
      </c>
      <c r="R75" s="54">
        <v>1</v>
      </c>
      <c r="S75" s="54">
        <v>1</v>
      </c>
      <c r="T75" s="54">
        <f t="shared" si="25"/>
        <v>1</v>
      </c>
      <c r="U75" s="54">
        <v>1</v>
      </c>
      <c r="V75" s="54">
        <v>1</v>
      </c>
      <c r="W75" s="54">
        <f t="shared" si="26"/>
        <v>1</v>
      </c>
      <c r="X75" s="54">
        <f t="shared" si="27"/>
        <v>1</v>
      </c>
      <c r="Y75" s="54">
        <v>1</v>
      </c>
      <c r="Z75" s="54">
        <v>1</v>
      </c>
      <c r="AA75" s="54">
        <v>1</v>
      </c>
      <c r="AB75" s="54">
        <v>1</v>
      </c>
      <c r="AC75" s="54">
        <v>1</v>
      </c>
      <c r="AD75" s="54">
        <v>1</v>
      </c>
      <c r="AE75" s="54">
        <v>1</v>
      </c>
      <c r="AF75" s="54">
        <f t="shared" si="36"/>
        <v>6</v>
      </c>
      <c r="AG75" s="54">
        <v>1</v>
      </c>
      <c r="AH75" s="54">
        <f t="shared" si="28"/>
        <v>0</v>
      </c>
      <c r="AI75" s="54">
        <v>0</v>
      </c>
      <c r="AJ75" s="54">
        <v>1</v>
      </c>
      <c r="AK75" s="54">
        <f t="shared" si="29"/>
        <v>0</v>
      </c>
      <c r="AL75" s="54">
        <v>1</v>
      </c>
      <c r="AM75" s="54">
        <v>1</v>
      </c>
      <c r="AN75" s="54">
        <v>1</v>
      </c>
      <c r="AO75" s="54">
        <v>1</v>
      </c>
      <c r="AP75" s="54">
        <v>1</v>
      </c>
      <c r="AQ75" s="54">
        <v>1</v>
      </c>
      <c r="AR75" s="54">
        <v>1</v>
      </c>
      <c r="AS75" s="54">
        <v>1</v>
      </c>
      <c r="AT75" s="54">
        <v>1</v>
      </c>
      <c r="AU75" s="54">
        <f t="shared" si="37"/>
        <v>30.947692307692328</v>
      </c>
      <c r="AV75" s="54">
        <f t="shared" si="38"/>
        <v>12.172307692307694</v>
      </c>
      <c r="AW75" s="54">
        <f t="shared" si="23"/>
        <v>15.846153846153843</v>
      </c>
      <c r="AX75" s="54">
        <f t="shared" si="39"/>
        <v>12.24307692307692</v>
      </c>
      <c r="AY75" s="54">
        <v>1</v>
      </c>
      <c r="AZ75" s="54">
        <v>1</v>
      </c>
      <c r="BA75" s="54">
        <v>1</v>
      </c>
      <c r="BG75" s="54">
        <f t="shared" si="24"/>
        <v>6000</v>
      </c>
      <c r="BH75" s="11">
        <f t="shared" si="40"/>
        <v>4.5138888888888894E-5</v>
      </c>
    </row>
    <row r="76" spans="1:60" ht="80" x14ac:dyDescent="0.2">
      <c r="A76" s="54">
        <v>57</v>
      </c>
      <c r="B76" s="1" t="s">
        <v>379</v>
      </c>
      <c r="C76" s="3" t="s">
        <v>192</v>
      </c>
      <c r="D76" s="54">
        <v>1</v>
      </c>
      <c r="E76" s="54">
        <v>1</v>
      </c>
      <c r="F76" s="54">
        <f t="shared" si="30"/>
        <v>1</v>
      </c>
      <c r="G76" s="54">
        <f t="shared" si="31"/>
        <v>23</v>
      </c>
      <c r="H76" s="54">
        <f t="shared" si="32"/>
        <v>23</v>
      </c>
      <c r="I76" s="54">
        <f t="shared" si="22"/>
        <v>131</v>
      </c>
      <c r="J76" s="54">
        <v>41</v>
      </c>
      <c r="K76" s="54">
        <f t="shared" si="33"/>
        <v>1.7826086956521738</v>
      </c>
      <c r="L76" s="54">
        <f t="shared" si="34"/>
        <v>122</v>
      </c>
      <c r="M76" s="54">
        <f t="shared" si="35"/>
        <v>5.3043478260869561</v>
      </c>
      <c r="N76" s="54">
        <v>1</v>
      </c>
      <c r="O76" s="54">
        <v>0</v>
      </c>
      <c r="P76" s="54">
        <v>1</v>
      </c>
      <c r="Q76" s="54">
        <v>1</v>
      </c>
      <c r="R76" s="54">
        <v>1</v>
      </c>
      <c r="S76" s="54">
        <v>1</v>
      </c>
      <c r="T76" s="54">
        <f t="shared" si="25"/>
        <v>1</v>
      </c>
      <c r="U76" s="54">
        <v>1</v>
      </c>
      <c r="V76" s="54">
        <v>1</v>
      </c>
      <c r="W76" s="54">
        <f t="shared" si="26"/>
        <v>1</v>
      </c>
      <c r="X76" s="54">
        <f t="shared" si="27"/>
        <v>1</v>
      </c>
      <c r="Y76" s="54">
        <v>1</v>
      </c>
      <c r="Z76" s="54">
        <v>1</v>
      </c>
      <c r="AA76" s="54">
        <v>1</v>
      </c>
      <c r="AB76" s="54">
        <v>1</v>
      </c>
      <c r="AC76" s="54">
        <v>1</v>
      </c>
      <c r="AD76" s="54">
        <v>1</v>
      </c>
      <c r="AE76" s="54">
        <v>1</v>
      </c>
      <c r="AF76" s="54">
        <f t="shared" si="36"/>
        <v>9</v>
      </c>
      <c r="AG76" s="54">
        <v>1</v>
      </c>
      <c r="AH76" s="54">
        <f t="shared" si="28"/>
        <v>1</v>
      </c>
      <c r="AI76" s="54">
        <v>1</v>
      </c>
      <c r="AJ76" s="54">
        <v>1</v>
      </c>
      <c r="AK76" s="54">
        <f t="shared" si="29"/>
        <v>1</v>
      </c>
      <c r="AL76" s="54">
        <v>1</v>
      </c>
      <c r="AM76" s="54">
        <v>1</v>
      </c>
      <c r="AN76" s="54">
        <v>1</v>
      </c>
      <c r="AO76" s="54">
        <v>1</v>
      </c>
      <c r="AP76" s="54">
        <v>1</v>
      </c>
      <c r="AQ76" s="54">
        <v>1</v>
      </c>
      <c r="AR76" s="54">
        <v>1</v>
      </c>
      <c r="AS76" s="54">
        <v>1</v>
      </c>
      <c r="AT76" s="54">
        <v>1</v>
      </c>
      <c r="AU76" s="54">
        <f t="shared" si="37"/>
        <v>32.681304347826114</v>
      </c>
      <c r="AV76" s="54">
        <f t="shared" si="38"/>
        <v>14.414782608695656</v>
      </c>
      <c r="AW76" s="54">
        <f t="shared" si="23"/>
        <v>14.102608695652169</v>
      </c>
      <c r="AX76" s="54">
        <f t="shared" si="39"/>
        <v>15.053478260869561</v>
      </c>
      <c r="AY76" s="54">
        <v>1</v>
      </c>
      <c r="AZ76" s="54">
        <v>1</v>
      </c>
      <c r="BA76" s="54">
        <v>1</v>
      </c>
      <c r="BG76" s="54">
        <f t="shared" si="24"/>
        <v>9000</v>
      </c>
      <c r="BH76" s="11">
        <f t="shared" si="40"/>
        <v>7.9861111111111116E-5</v>
      </c>
    </row>
    <row r="77" spans="1:60" ht="128" x14ac:dyDescent="0.2">
      <c r="A77" s="54">
        <v>58</v>
      </c>
      <c r="B77" s="1" t="s">
        <v>380</v>
      </c>
      <c r="C77" s="3" t="s">
        <v>192</v>
      </c>
      <c r="D77" s="54">
        <v>1</v>
      </c>
      <c r="E77" s="54">
        <v>1</v>
      </c>
      <c r="F77" s="54">
        <f t="shared" si="30"/>
        <v>3</v>
      </c>
      <c r="G77" s="54">
        <f t="shared" si="31"/>
        <v>47</v>
      </c>
      <c r="H77" s="54">
        <f t="shared" si="32"/>
        <v>15.666666666666666</v>
      </c>
      <c r="I77" s="54">
        <f t="shared" si="22"/>
        <v>246</v>
      </c>
      <c r="J77" s="54">
        <v>80</v>
      </c>
      <c r="K77" s="54">
        <f t="shared" si="33"/>
        <v>1.7021276595744681</v>
      </c>
      <c r="L77" s="54">
        <f t="shared" si="34"/>
        <v>230</v>
      </c>
      <c r="M77" s="54">
        <f t="shared" si="35"/>
        <v>4.8936170212765955</v>
      </c>
      <c r="N77" s="54">
        <v>1</v>
      </c>
      <c r="O77" s="54">
        <v>0</v>
      </c>
      <c r="P77" s="54">
        <v>1</v>
      </c>
      <c r="Q77" s="54">
        <v>1</v>
      </c>
      <c r="R77" s="54">
        <v>1</v>
      </c>
      <c r="S77" s="54">
        <v>1</v>
      </c>
      <c r="T77" s="54">
        <f t="shared" si="25"/>
        <v>1</v>
      </c>
      <c r="U77" s="54">
        <v>1</v>
      </c>
      <c r="V77" s="54">
        <v>1</v>
      </c>
      <c r="W77" s="54">
        <f t="shared" si="26"/>
        <v>1</v>
      </c>
      <c r="X77" s="54">
        <f t="shared" si="27"/>
        <v>1</v>
      </c>
      <c r="Y77" s="54">
        <v>1</v>
      </c>
      <c r="Z77" s="54">
        <v>1</v>
      </c>
      <c r="AA77" s="54">
        <v>0</v>
      </c>
      <c r="AB77" s="54">
        <v>1</v>
      </c>
      <c r="AC77" s="54">
        <v>1</v>
      </c>
      <c r="AD77" s="54">
        <v>1</v>
      </c>
      <c r="AE77" s="54">
        <v>1</v>
      </c>
      <c r="AF77" s="54">
        <f t="shared" si="36"/>
        <v>16</v>
      </c>
      <c r="AG77" s="54">
        <v>1</v>
      </c>
      <c r="AH77" s="54">
        <f t="shared" si="28"/>
        <v>1</v>
      </c>
      <c r="AI77" s="54">
        <v>1</v>
      </c>
      <c r="AJ77" s="54">
        <v>1</v>
      </c>
      <c r="AK77" s="54">
        <f t="shared" si="29"/>
        <v>0</v>
      </c>
      <c r="AL77" s="54">
        <v>1</v>
      </c>
      <c r="AM77" s="54">
        <v>1</v>
      </c>
      <c r="AN77" s="54">
        <v>1</v>
      </c>
      <c r="AO77" s="54">
        <v>0</v>
      </c>
      <c r="AP77" s="54">
        <v>1</v>
      </c>
      <c r="AQ77" s="54">
        <v>1</v>
      </c>
      <c r="AR77" s="54">
        <v>1</v>
      </c>
      <c r="AS77" s="54">
        <v>0</v>
      </c>
      <c r="AT77" s="54">
        <v>1</v>
      </c>
      <c r="AU77" s="54">
        <f t="shared" si="37"/>
        <v>46.933333333333344</v>
      </c>
      <c r="AV77" s="54">
        <f t="shared" si="38"/>
        <v>10.605106382978725</v>
      </c>
      <c r="AW77" s="54">
        <f t="shared" si="23"/>
        <v>11.085106382978722</v>
      </c>
      <c r="AX77" s="54">
        <f t="shared" si="39"/>
        <v>9.4522695035460984</v>
      </c>
      <c r="AY77" s="54">
        <v>0</v>
      </c>
      <c r="AZ77" s="54">
        <v>1</v>
      </c>
      <c r="BA77" s="54">
        <v>1</v>
      </c>
      <c r="BG77" s="54">
        <f t="shared" si="24"/>
        <v>16000</v>
      </c>
      <c r="BH77" s="11">
        <f t="shared" si="40"/>
        <v>1.6319444444444443E-4</v>
      </c>
    </row>
    <row r="78" spans="1:60" ht="64" x14ac:dyDescent="0.2">
      <c r="A78" s="54">
        <v>59</v>
      </c>
      <c r="B78" s="1" t="s">
        <v>447</v>
      </c>
      <c r="C78" s="3" t="s">
        <v>192</v>
      </c>
      <c r="D78" s="54">
        <v>1</v>
      </c>
      <c r="E78" s="54">
        <v>1</v>
      </c>
      <c r="F78" s="54">
        <f t="shared" si="30"/>
        <v>1</v>
      </c>
      <c r="G78" s="54">
        <f t="shared" si="31"/>
        <v>27</v>
      </c>
      <c r="H78" s="54">
        <f t="shared" si="32"/>
        <v>27</v>
      </c>
      <c r="I78" s="54">
        <f t="shared" si="22"/>
        <v>129</v>
      </c>
      <c r="J78" s="54">
        <v>42</v>
      </c>
      <c r="K78" s="54">
        <f t="shared" si="33"/>
        <v>1.5555555555555556</v>
      </c>
      <c r="L78" s="54">
        <f t="shared" si="34"/>
        <v>122</v>
      </c>
      <c r="M78" s="54">
        <f t="shared" si="35"/>
        <v>4.5185185185185182</v>
      </c>
      <c r="N78" s="54">
        <v>0</v>
      </c>
      <c r="O78" s="54">
        <v>1</v>
      </c>
      <c r="P78" s="54">
        <v>1</v>
      </c>
      <c r="Q78" s="54">
        <v>1</v>
      </c>
      <c r="R78" s="54">
        <v>1</v>
      </c>
      <c r="S78" s="54">
        <v>1</v>
      </c>
      <c r="T78" s="54">
        <f t="shared" si="25"/>
        <v>1</v>
      </c>
      <c r="U78" s="54">
        <v>1</v>
      </c>
      <c r="V78" s="54">
        <v>1</v>
      </c>
      <c r="W78" s="54">
        <f t="shared" si="26"/>
        <v>1</v>
      </c>
      <c r="X78" s="54">
        <f t="shared" si="27"/>
        <v>1</v>
      </c>
      <c r="Y78" s="54">
        <v>0</v>
      </c>
      <c r="Z78" s="54">
        <v>1</v>
      </c>
      <c r="AA78" s="54">
        <v>1</v>
      </c>
      <c r="AB78" s="54">
        <v>1</v>
      </c>
      <c r="AC78" s="54">
        <v>1</v>
      </c>
      <c r="AD78" s="54">
        <v>1</v>
      </c>
      <c r="AE78" s="54">
        <v>1</v>
      </c>
      <c r="AF78" s="54">
        <f t="shared" si="36"/>
        <v>7</v>
      </c>
      <c r="AG78" s="54">
        <v>1</v>
      </c>
      <c r="AH78" s="54">
        <f t="shared" si="28"/>
        <v>1</v>
      </c>
      <c r="AI78" s="54">
        <v>1</v>
      </c>
      <c r="AJ78" s="54">
        <v>1</v>
      </c>
      <c r="AK78" s="54">
        <f t="shared" si="29"/>
        <v>0</v>
      </c>
      <c r="AL78" s="54">
        <v>1</v>
      </c>
      <c r="AM78" s="54">
        <v>0</v>
      </c>
      <c r="AN78" s="54">
        <v>1</v>
      </c>
      <c r="AO78" s="54">
        <v>1</v>
      </c>
      <c r="AP78" s="54">
        <v>1</v>
      </c>
      <c r="AQ78" s="54">
        <v>1</v>
      </c>
      <c r="AR78" s="54">
        <v>1</v>
      </c>
      <c r="AS78" s="54">
        <v>1</v>
      </c>
      <c r="AT78" s="54">
        <v>1</v>
      </c>
      <c r="AU78" s="54">
        <f t="shared" si="37"/>
        <v>47.830000000000013</v>
      </c>
      <c r="AV78" s="54">
        <f t="shared" si="38"/>
        <v>13.295555555555559</v>
      </c>
      <c r="AW78" s="54">
        <f t="shared" si="23"/>
        <v>9.67259259259259</v>
      </c>
      <c r="AX78" s="54">
        <f t="shared" si="39"/>
        <v>13.352222222222217</v>
      </c>
      <c r="AY78" s="54">
        <v>1</v>
      </c>
      <c r="AZ78" s="54">
        <v>1</v>
      </c>
      <c r="BA78" s="54">
        <v>1</v>
      </c>
      <c r="BG78" s="54">
        <f t="shared" si="24"/>
        <v>7000</v>
      </c>
      <c r="BH78" s="11">
        <f t="shared" si="40"/>
        <v>9.3750000000000016E-5</v>
      </c>
    </row>
    <row r="79" spans="1:60" ht="32" x14ac:dyDescent="0.2">
      <c r="A79" s="54">
        <v>60</v>
      </c>
      <c r="B79" s="1" t="s">
        <v>382</v>
      </c>
      <c r="C79" s="3" t="s">
        <v>192</v>
      </c>
      <c r="D79" s="54">
        <v>1</v>
      </c>
      <c r="E79" s="54">
        <v>1</v>
      </c>
      <c r="F79" s="54">
        <f t="shared" si="30"/>
        <v>1</v>
      </c>
      <c r="G79" s="54">
        <f t="shared" si="31"/>
        <v>10</v>
      </c>
      <c r="H79" s="54">
        <f t="shared" si="32"/>
        <v>10</v>
      </c>
      <c r="I79" s="54">
        <f t="shared" si="22"/>
        <v>64</v>
      </c>
      <c r="J79" s="54">
        <v>20</v>
      </c>
      <c r="K79" s="54">
        <f t="shared" si="33"/>
        <v>2</v>
      </c>
      <c r="L79" s="54">
        <f t="shared" si="34"/>
        <v>62</v>
      </c>
      <c r="M79" s="54">
        <f t="shared" si="35"/>
        <v>6.2</v>
      </c>
      <c r="N79" s="54">
        <v>0</v>
      </c>
      <c r="O79" s="54">
        <v>1</v>
      </c>
      <c r="P79" s="54">
        <v>1</v>
      </c>
      <c r="Q79" s="54">
        <v>1</v>
      </c>
      <c r="R79" s="54">
        <v>1</v>
      </c>
      <c r="S79" s="54">
        <v>1</v>
      </c>
      <c r="T79" s="54">
        <f t="shared" si="25"/>
        <v>1</v>
      </c>
      <c r="U79" s="54">
        <v>1</v>
      </c>
      <c r="V79" s="54">
        <v>1</v>
      </c>
      <c r="W79" s="54">
        <f t="shared" si="26"/>
        <v>1</v>
      </c>
      <c r="X79" s="54">
        <f t="shared" si="27"/>
        <v>1</v>
      </c>
      <c r="Y79" s="54">
        <v>0</v>
      </c>
      <c r="Z79" s="54">
        <v>1</v>
      </c>
      <c r="AA79" s="54">
        <v>1</v>
      </c>
      <c r="AB79" s="54">
        <v>1</v>
      </c>
      <c r="AC79" s="54">
        <v>1</v>
      </c>
      <c r="AD79" s="54">
        <v>1</v>
      </c>
      <c r="AE79" s="54">
        <v>1</v>
      </c>
      <c r="AF79" s="54">
        <f t="shared" si="36"/>
        <v>2</v>
      </c>
      <c r="AG79" s="54">
        <v>1</v>
      </c>
      <c r="AH79" s="54">
        <f t="shared" si="28"/>
        <v>0</v>
      </c>
      <c r="AI79" s="54">
        <v>1</v>
      </c>
      <c r="AJ79" s="54">
        <v>1</v>
      </c>
      <c r="AK79" s="54">
        <f t="shared" si="29"/>
        <v>1</v>
      </c>
      <c r="AL79" s="54">
        <v>1</v>
      </c>
      <c r="AM79" s="54">
        <v>1</v>
      </c>
      <c r="AN79" s="54">
        <v>1</v>
      </c>
      <c r="AO79" s="54">
        <v>1</v>
      </c>
      <c r="AP79" s="54">
        <v>1</v>
      </c>
      <c r="AQ79" s="54">
        <v>1</v>
      </c>
      <c r="AR79" s="54">
        <v>1</v>
      </c>
      <c r="AS79" s="54">
        <v>1</v>
      </c>
      <c r="AT79" s="54">
        <v>1</v>
      </c>
      <c r="AU79" s="54">
        <f t="shared" si="37"/>
        <v>27.485000000000021</v>
      </c>
      <c r="AV79" s="54">
        <f t="shared" si="38"/>
        <v>11.91</v>
      </c>
      <c r="AW79" s="54">
        <f t="shared" si="23"/>
        <v>17.696000000000002</v>
      </c>
      <c r="AX79" s="54">
        <f t="shared" si="39"/>
        <v>12.771999999999998</v>
      </c>
      <c r="AY79" s="54">
        <v>0</v>
      </c>
      <c r="AZ79" s="54">
        <v>1</v>
      </c>
      <c r="BA79" s="54">
        <v>1</v>
      </c>
      <c r="BG79" s="54">
        <f t="shared" si="24"/>
        <v>2000</v>
      </c>
      <c r="BH79" s="11">
        <f t="shared" si="40"/>
        <v>3.4722222222222222E-5</v>
      </c>
    </row>
    <row r="80" spans="1:60" ht="64" x14ac:dyDescent="0.2">
      <c r="A80" s="54">
        <v>61</v>
      </c>
      <c r="B80" s="1" t="s">
        <v>383</v>
      </c>
      <c r="C80" s="3" t="s">
        <v>192</v>
      </c>
      <c r="D80" s="54">
        <v>1</v>
      </c>
      <c r="E80" s="54">
        <v>1</v>
      </c>
      <c r="F80" s="54">
        <f t="shared" si="30"/>
        <v>1</v>
      </c>
      <c r="G80" s="54">
        <f t="shared" si="31"/>
        <v>16</v>
      </c>
      <c r="H80" s="54">
        <f t="shared" si="32"/>
        <v>16</v>
      </c>
      <c r="I80" s="54">
        <f t="shared" si="22"/>
        <v>103</v>
      </c>
      <c r="J80" s="54">
        <v>31</v>
      </c>
      <c r="K80" s="54">
        <f t="shared" si="33"/>
        <v>1.9375</v>
      </c>
      <c r="L80" s="54">
        <f t="shared" si="34"/>
        <v>102</v>
      </c>
      <c r="M80" s="54">
        <f t="shared" si="35"/>
        <v>6.375</v>
      </c>
      <c r="N80" s="54">
        <v>0</v>
      </c>
      <c r="O80" s="54">
        <v>1</v>
      </c>
      <c r="P80" s="54">
        <v>1</v>
      </c>
      <c r="Q80" s="54">
        <v>1</v>
      </c>
      <c r="R80" s="54">
        <v>1</v>
      </c>
      <c r="S80" s="54">
        <v>1</v>
      </c>
      <c r="T80" s="54">
        <f t="shared" si="25"/>
        <v>1</v>
      </c>
      <c r="U80" s="54">
        <v>1</v>
      </c>
      <c r="V80" s="54">
        <v>1</v>
      </c>
      <c r="W80" s="54">
        <f t="shared" si="26"/>
        <v>1</v>
      </c>
      <c r="X80" s="54">
        <f t="shared" si="27"/>
        <v>1</v>
      </c>
      <c r="Y80" s="54">
        <v>1</v>
      </c>
      <c r="Z80" s="54">
        <v>1</v>
      </c>
      <c r="AA80" s="54">
        <v>1</v>
      </c>
      <c r="AB80" s="54">
        <v>1</v>
      </c>
      <c r="AC80" s="54">
        <v>1</v>
      </c>
      <c r="AD80" s="54">
        <v>1</v>
      </c>
      <c r="AE80" s="54">
        <v>1</v>
      </c>
      <c r="AF80" s="54">
        <f t="shared" si="36"/>
        <v>1</v>
      </c>
      <c r="AG80" s="54">
        <v>1</v>
      </c>
      <c r="AH80" s="54">
        <f t="shared" si="28"/>
        <v>1</v>
      </c>
      <c r="AI80" s="54">
        <v>0</v>
      </c>
      <c r="AJ80" s="54">
        <v>1</v>
      </c>
      <c r="AK80" s="54">
        <f t="shared" si="29"/>
        <v>1</v>
      </c>
      <c r="AL80" s="54">
        <v>1</v>
      </c>
      <c r="AM80" s="54">
        <v>1</v>
      </c>
      <c r="AN80" s="54">
        <v>1</v>
      </c>
      <c r="AO80" s="54">
        <v>1</v>
      </c>
      <c r="AP80" s="54">
        <v>1</v>
      </c>
      <c r="AQ80" s="54">
        <v>1</v>
      </c>
      <c r="AR80" s="54">
        <v>1</v>
      </c>
      <c r="AS80" s="54">
        <v>1</v>
      </c>
      <c r="AT80" s="54">
        <v>1</v>
      </c>
      <c r="AU80" s="54">
        <f t="shared" si="37"/>
        <v>26.682500000000015</v>
      </c>
      <c r="AV80" s="54">
        <f t="shared" si="38"/>
        <v>13.512499999999999</v>
      </c>
      <c r="AW80" s="54">
        <f t="shared" si="23"/>
        <v>19.834999999999997</v>
      </c>
      <c r="AX80" s="54">
        <f t="shared" si="39"/>
        <v>16.596250000000005</v>
      </c>
      <c r="AY80" s="54">
        <v>1</v>
      </c>
      <c r="AZ80" s="54">
        <v>1</v>
      </c>
      <c r="BA80" s="54">
        <v>1</v>
      </c>
      <c r="BG80" s="54">
        <f t="shared" si="24"/>
        <v>1000</v>
      </c>
      <c r="BH80" s="11">
        <f t="shared" si="40"/>
        <v>5.5555555555555558E-5</v>
      </c>
    </row>
    <row r="81" spans="1:60" ht="48" x14ac:dyDescent="0.2">
      <c r="A81" s="54">
        <v>62</v>
      </c>
      <c r="B81" s="1" t="s">
        <v>436</v>
      </c>
      <c r="C81" s="3" t="s">
        <v>192</v>
      </c>
      <c r="D81" s="54">
        <v>1</v>
      </c>
      <c r="E81" s="54">
        <v>1</v>
      </c>
      <c r="F81" s="54">
        <f t="shared" si="30"/>
        <v>1</v>
      </c>
      <c r="G81" s="54">
        <f t="shared" si="31"/>
        <v>14</v>
      </c>
      <c r="H81" s="54">
        <f t="shared" si="32"/>
        <v>14</v>
      </c>
      <c r="I81" s="54">
        <f t="shared" si="22"/>
        <v>88</v>
      </c>
      <c r="J81" s="54">
        <v>28</v>
      </c>
      <c r="K81" s="54">
        <f t="shared" si="33"/>
        <v>2</v>
      </c>
      <c r="L81" s="54">
        <f t="shared" si="34"/>
        <v>86</v>
      </c>
      <c r="M81" s="54">
        <f t="shared" si="35"/>
        <v>6.1428571428571432</v>
      </c>
      <c r="N81" s="54">
        <v>0</v>
      </c>
      <c r="O81" s="54">
        <v>1</v>
      </c>
      <c r="P81" s="54">
        <v>1</v>
      </c>
      <c r="Q81" s="54">
        <v>1</v>
      </c>
      <c r="R81" s="54">
        <v>1</v>
      </c>
      <c r="S81" s="54">
        <v>1</v>
      </c>
      <c r="T81" s="54">
        <f t="shared" si="25"/>
        <v>1</v>
      </c>
      <c r="U81" s="54">
        <v>1</v>
      </c>
      <c r="V81" s="54">
        <v>1</v>
      </c>
      <c r="W81" s="54">
        <f t="shared" si="26"/>
        <v>1</v>
      </c>
      <c r="X81" s="54">
        <f t="shared" si="27"/>
        <v>1</v>
      </c>
      <c r="Y81" s="54">
        <v>1</v>
      </c>
      <c r="Z81" s="54">
        <v>1</v>
      </c>
      <c r="AA81" s="54">
        <v>1</v>
      </c>
      <c r="AB81" s="54">
        <v>1</v>
      </c>
      <c r="AC81" s="54">
        <v>1</v>
      </c>
      <c r="AD81" s="54">
        <v>1</v>
      </c>
      <c r="AE81" s="54">
        <v>1</v>
      </c>
      <c r="AF81" s="54">
        <f t="shared" si="36"/>
        <v>2</v>
      </c>
      <c r="AG81" s="54">
        <v>1</v>
      </c>
      <c r="AH81" s="54">
        <f t="shared" si="28"/>
        <v>0</v>
      </c>
      <c r="AI81" s="54">
        <v>1</v>
      </c>
      <c r="AJ81" s="54">
        <v>1</v>
      </c>
      <c r="AK81" s="54">
        <f t="shared" si="29"/>
        <v>1</v>
      </c>
      <c r="AL81" s="54">
        <v>1</v>
      </c>
      <c r="AM81" s="54">
        <v>1</v>
      </c>
      <c r="AN81" s="54">
        <v>1</v>
      </c>
      <c r="AO81" s="54">
        <v>1</v>
      </c>
      <c r="AP81" s="54">
        <v>1</v>
      </c>
      <c r="AQ81" s="54">
        <v>1</v>
      </c>
      <c r="AR81" s="54">
        <v>1</v>
      </c>
      <c r="AS81" s="54">
        <v>1</v>
      </c>
      <c r="AT81" s="54">
        <v>1</v>
      </c>
      <c r="AU81" s="54">
        <f t="shared" si="37"/>
        <v>23.425000000000018</v>
      </c>
      <c r="AV81" s="54">
        <f t="shared" si="38"/>
        <v>13.470000000000002</v>
      </c>
      <c r="AW81" s="54">
        <f t="shared" si="23"/>
        <v>18.20571428571429</v>
      </c>
      <c r="AX81" s="54">
        <f t="shared" si="39"/>
        <v>14.502857142857145</v>
      </c>
      <c r="AY81" s="54">
        <v>1</v>
      </c>
      <c r="AZ81" s="54">
        <v>1</v>
      </c>
      <c r="BA81" s="54">
        <v>1</v>
      </c>
      <c r="BG81" s="54">
        <f t="shared" si="24"/>
        <v>2000</v>
      </c>
      <c r="BH81" s="11">
        <f t="shared" si="40"/>
        <v>4.8611111111111115E-5</v>
      </c>
    </row>
    <row r="82" spans="1:60" ht="32" x14ac:dyDescent="0.2">
      <c r="A82" s="54">
        <v>63</v>
      </c>
      <c r="B82" s="1" t="s">
        <v>385</v>
      </c>
      <c r="C82" s="3" t="s">
        <v>192</v>
      </c>
      <c r="D82" s="54">
        <v>1</v>
      </c>
      <c r="E82" s="54">
        <v>1</v>
      </c>
      <c r="F82" s="54">
        <f t="shared" si="30"/>
        <v>1</v>
      </c>
      <c r="G82" s="54">
        <f t="shared" si="31"/>
        <v>11</v>
      </c>
      <c r="H82" s="54">
        <f t="shared" si="32"/>
        <v>11</v>
      </c>
      <c r="I82" s="54">
        <f t="shared" si="22"/>
        <v>58</v>
      </c>
      <c r="J82" s="54">
        <v>18</v>
      </c>
      <c r="K82" s="54">
        <f t="shared" si="33"/>
        <v>1.6363636363636365</v>
      </c>
      <c r="L82" s="54">
        <f t="shared" si="34"/>
        <v>57</v>
      </c>
      <c r="M82" s="54">
        <f t="shared" si="35"/>
        <v>5.1818181818181817</v>
      </c>
      <c r="N82" s="54">
        <v>1</v>
      </c>
      <c r="O82" s="54">
        <v>1</v>
      </c>
      <c r="P82" s="54">
        <v>1</v>
      </c>
      <c r="Q82" s="54">
        <v>1</v>
      </c>
      <c r="R82" s="54">
        <v>1</v>
      </c>
      <c r="S82" s="54">
        <v>1</v>
      </c>
      <c r="T82" s="54">
        <f t="shared" si="25"/>
        <v>1</v>
      </c>
      <c r="U82" s="54">
        <v>1</v>
      </c>
      <c r="V82" s="54">
        <v>1</v>
      </c>
      <c r="W82" s="54">
        <f t="shared" si="26"/>
        <v>1</v>
      </c>
      <c r="X82" s="54">
        <f t="shared" si="27"/>
        <v>1</v>
      </c>
      <c r="Y82" s="54">
        <v>1</v>
      </c>
      <c r="Z82" s="54">
        <v>1</v>
      </c>
      <c r="AA82" s="54">
        <v>1</v>
      </c>
      <c r="AB82" s="54">
        <v>1</v>
      </c>
      <c r="AC82" s="54">
        <v>1</v>
      </c>
      <c r="AD82" s="54">
        <v>1</v>
      </c>
      <c r="AE82" s="54">
        <v>1</v>
      </c>
      <c r="AF82" s="54">
        <f t="shared" si="36"/>
        <v>1</v>
      </c>
      <c r="AG82" s="54">
        <v>1</v>
      </c>
      <c r="AH82" s="54">
        <f t="shared" si="28"/>
        <v>1</v>
      </c>
      <c r="AI82" s="54">
        <v>1</v>
      </c>
      <c r="AJ82" s="54">
        <v>1</v>
      </c>
      <c r="AK82" s="54">
        <f t="shared" si="29"/>
        <v>1</v>
      </c>
      <c r="AL82" s="54">
        <v>1</v>
      </c>
      <c r="AM82" s="54">
        <v>1</v>
      </c>
      <c r="AN82" s="54">
        <v>1</v>
      </c>
      <c r="AO82" s="54">
        <v>1</v>
      </c>
      <c r="AP82" s="54">
        <v>1</v>
      </c>
      <c r="AQ82" s="54">
        <v>1</v>
      </c>
      <c r="AR82" s="54">
        <v>1</v>
      </c>
      <c r="AS82" s="54">
        <v>1</v>
      </c>
      <c r="AT82" s="54">
        <v>1</v>
      </c>
      <c r="AU82" s="54">
        <f t="shared" si="37"/>
        <v>57.233636363636371</v>
      </c>
      <c r="AV82" s="54">
        <f t="shared" si="38"/>
        <v>8.0090909090909115</v>
      </c>
      <c r="AW82" s="54">
        <f t="shared" si="23"/>
        <v>11.978181818181813</v>
      </c>
      <c r="AX82" s="54">
        <f t="shared" si="39"/>
        <v>8.4763636363636365</v>
      </c>
      <c r="AY82" s="54">
        <v>1</v>
      </c>
      <c r="AZ82" s="54">
        <v>1</v>
      </c>
      <c r="BA82" s="54">
        <v>1</v>
      </c>
      <c r="BG82" s="54">
        <f t="shared" si="24"/>
        <v>1000</v>
      </c>
      <c r="BH82" s="11">
        <f t="shared" si="40"/>
        <v>3.8194444444444444E-5</v>
      </c>
    </row>
  </sheetData>
  <conditionalFormatting sqref="F48:F82">
    <cfRule type="cellIs" dxfId="2000" priority="127" operator="greaterThanOrEqual">
      <formula>2</formula>
    </cfRule>
    <cfRule type="cellIs" dxfId="1999" priority="128" operator="equal">
      <formula>1</formula>
    </cfRule>
    <cfRule type="cellIs" dxfId="1998" priority="136" operator="equal">
      <formula>0</formula>
    </cfRule>
  </conditionalFormatting>
  <conditionalFormatting sqref="G48:G82">
    <cfRule type="cellIs" dxfId="1997" priority="124" operator="greaterThan">
      <formula>20</formula>
    </cfRule>
    <cfRule type="cellIs" dxfId="1996" priority="125" operator="between">
      <formula>16</formula>
      <formula>20</formula>
    </cfRule>
    <cfRule type="cellIs" dxfId="1995" priority="126" operator="between">
      <formula>5</formula>
      <formula>15</formula>
    </cfRule>
    <cfRule type="cellIs" dxfId="1994" priority="135" operator="lessThan">
      <formula>5</formula>
    </cfRule>
  </conditionalFormatting>
  <conditionalFormatting sqref="AU48:AU82">
    <cfRule type="colorScale" priority="134">
      <colorScale>
        <cfvo type="num" val="0"/>
        <cfvo type="num" val="65"/>
        <cfvo type="num" val="100"/>
        <color rgb="FFFFCCCC"/>
        <color rgb="FFFFEB84"/>
        <color theme="9" tint="0.39997558519241921"/>
      </colorScale>
    </cfRule>
  </conditionalFormatting>
  <conditionalFormatting sqref="AV48:AV82 AX48:AX82 AW48:AW118">
    <cfRule type="colorScale" priority="133">
      <colorScale>
        <cfvo type="num" val="0"/>
        <cfvo type="num" val="8"/>
        <cfvo type="num" val="15"/>
        <color theme="9" tint="0.39997558519241921"/>
        <color rgb="FFFFEB84"/>
        <color rgb="FFFFCCCC"/>
      </colorScale>
    </cfRule>
  </conditionalFormatting>
  <conditionalFormatting sqref="AU2">
    <cfRule type="colorScale" priority="132">
      <colorScale>
        <cfvo type="num" val="0"/>
        <cfvo type="num" val="65"/>
        <cfvo type="num" val="100"/>
        <color rgb="FFFFCCCC"/>
        <color rgb="FFFFEB84"/>
        <color theme="9" tint="0.39997558519241921"/>
      </colorScale>
    </cfRule>
  </conditionalFormatting>
  <conditionalFormatting sqref="AV2">
    <cfRule type="colorScale" priority="131">
      <colorScale>
        <cfvo type="num" val="0"/>
        <cfvo type="num" val="8"/>
        <cfvo type="num" val="13"/>
        <color theme="9" tint="0.39997558519241921"/>
        <color rgb="FFFFEB84"/>
        <color rgb="FFFFCCCC"/>
      </colorScale>
    </cfRule>
  </conditionalFormatting>
  <conditionalFormatting sqref="AW2">
    <cfRule type="colorScale" priority="130">
      <colorScale>
        <cfvo type="num" val="0"/>
        <cfvo type="num" val="8"/>
        <cfvo type="num" val="13"/>
        <color theme="9" tint="0.39997558519241921"/>
        <color rgb="FFFFEB84"/>
        <color rgb="FFFFCCCC"/>
      </colorScale>
    </cfRule>
  </conditionalFormatting>
  <conditionalFormatting sqref="AX2">
    <cfRule type="colorScale" priority="129">
      <colorScale>
        <cfvo type="num" val="0"/>
        <cfvo type="num" val="8"/>
        <cfvo type="num" val="13"/>
        <color theme="9" tint="0.39997558519241921"/>
        <color rgb="FFFFEB84"/>
        <color rgb="FFFFCCCC"/>
      </colorScale>
    </cfRule>
  </conditionalFormatting>
  <conditionalFormatting sqref="L2:M2 O2:AE2 AG2:AT2 AY2:BA2">
    <cfRule type="colorScale" priority="123">
      <colorScale>
        <cfvo type="num" val="0"/>
        <cfvo type="num" val="50"/>
        <cfvo type="num" val="100"/>
        <color rgb="FFFFCCCC"/>
        <color rgb="FFFFEB84"/>
        <color theme="9" tint="0.39997558519241921"/>
      </colorScale>
    </cfRule>
  </conditionalFormatting>
  <conditionalFormatting sqref="BM2">
    <cfRule type="colorScale" priority="122">
      <colorScale>
        <cfvo type="num" val="0"/>
        <cfvo type="num" val="50"/>
        <cfvo type="num" val="100"/>
        <color rgb="FFFFCCCC"/>
        <color rgb="FFFFEB84"/>
        <color theme="9" tint="0.39997558519241921"/>
      </colorScale>
    </cfRule>
  </conditionalFormatting>
  <conditionalFormatting sqref="BG48:BG82">
    <cfRule type="cellIs" dxfId="1993" priority="120" operator="greaterThanOrEqual">
      <formula>208</formula>
    </cfRule>
    <cfRule type="cellIs" dxfId="1992" priority="121" operator="lessThan">
      <formula>208</formula>
    </cfRule>
  </conditionalFormatting>
  <conditionalFormatting sqref="BG2">
    <cfRule type="cellIs" dxfId="1991" priority="118" operator="greaterThanOrEqual">
      <formula>208</formula>
    </cfRule>
    <cfRule type="cellIs" dxfId="1990" priority="119" operator="lessThan">
      <formula>208</formula>
    </cfRule>
  </conditionalFormatting>
  <conditionalFormatting sqref="BB48:BB82 BB2">
    <cfRule type="cellIs" dxfId="1989" priority="115" operator="greaterThanOrEqual">
      <formula>9</formula>
    </cfRule>
    <cfRule type="cellIs" dxfId="1988" priority="116" operator="between">
      <formula>7</formula>
      <formula>9</formula>
    </cfRule>
    <cfRule type="cellIs" dxfId="1987" priority="117" operator="lessThan">
      <formula>7</formula>
    </cfRule>
  </conditionalFormatting>
  <conditionalFormatting sqref="BC2:BF2">
    <cfRule type="cellIs" dxfId="1986" priority="112" operator="greaterThanOrEqual">
      <formula>9</formula>
    </cfRule>
    <cfRule type="cellIs" dxfId="1985" priority="113" operator="between">
      <formula>7</formula>
      <formula>9</formula>
    </cfRule>
    <cfRule type="cellIs" dxfId="1984" priority="114" operator="lessThan">
      <formula>7</formula>
    </cfRule>
  </conditionalFormatting>
  <conditionalFormatting sqref="BC48:BC82">
    <cfRule type="cellIs" dxfId="1983" priority="109" operator="greaterThanOrEqual">
      <formula>9</formula>
    </cfRule>
    <cfRule type="cellIs" dxfId="1982" priority="110" operator="between">
      <formula>7</formula>
      <formula>9</formula>
    </cfRule>
    <cfRule type="cellIs" dxfId="1981" priority="111" operator="lessThan">
      <formula>7</formula>
    </cfRule>
  </conditionalFormatting>
  <conditionalFormatting sqref="BD48:BD82">
    <cfRule type="cellIs" dxfId="1980" priority="106" operator="greaterThanOrEqual">
      <formula>9</formula>
    </cfRule>
    <cfRule type="cellIs" dxfId="1979" priority="107" operator="between">
      <formula>7</formula>
      <formula>9</formula>
    </cfRule>
    <cfRule type="cellIs" dxfId="1978" priority="108" operator="lessThan">
      <formula>7</formula>
    </cfRule>
  </conditionalFormatting>
  <conditionalFormatting sqref="BE48:BF82">
    <cfRule type="cellIs" dxfId="1977" priority="103" operator="greaterThanOrEqual">
      <formula>9</formula>
    </cfRule>
    <cfRule type="cellIs" dxfId="1976" priority="104" operator="between">
      <formula>7</formula>
      <formula>9</formula>
    </cfRule>
    <cfRule type="cellIs" dxfId="1975" priority="105" operator="lessThan">
      <formula>7</formula>
    </cfRule>
  </conditionalFormatting>
  <conditionalFormatting sqref="W82:AE82 AG48:AI82 AZ82 D82:E82 T48:T82 W67:AD81 W48:Y66 AA48:AD66 AK48:AT82">
    <cfRule type="cellIs" dxfId="1974" priority="101" operator="equal">
      <formula>1</formula>
    </cfRule>
    <cfRule type="cellIs" dxfId="1973" priority="102" operator="equal">
      <formula>0</formula>
    </cfRule>
  </conditionalFormatting>
  <conditionalFormatting sqref="AF48:AF82">
    <cfRule type="cellIs" dxfId="1972" priority="100" operator="equal">
      <formula>0</formula>
    </cfRule>
  </conditionalFormatting>
  <conditionalFormatting sqref="N2">
    <cfRule type="colorScale" priority="99">
      <colorScale>
        <cfvo type="num" val="0"/>
        <cfvo type="num" val="0.5"/>
        <cfvo type="num" val="1"/>
        <color rgb="FFFFCCCC"/>
        <color rgb="FFFFEB84"/>
        <color theme="9" tint="0.39997558519241921"/>
      </colorScale>
    </cfRule>
  </conditionalFormatting>
  <conditionalFormatting sqref="F4:F47">
    <cfRule type="cellIs" dxfId="1971" priority="93" operator="greaterThanOrEqual">
      <formula>2</formula>
    </cfRule>
    <cfRule type="cellIs" dxfId="1970" priority="94" operator="equal">
      <formula>1</formula>
    </cfRule>
    <cfRule type="cellIs" dxfId="1969" priority="98" operator="equal">
      <formula>0</formula>
    </cfRule>
  </conditionalFormatting>
  <conditionalFormatting sqref="G4:G47">
    <cfRule type="cellIs" dxfId="1968" priority="90" operator="greaterThan">
      <formula>20</formula>
    </cfRule>
    <cfRule type="cellIs" dxfId="1967" priority="91" operator="between">
      <formula>16</formula>
      <formula>20</formula>
    </cfRule>
    <cfRule type="cellIs" dxfId="1966" priority="92" operator="between">
      <formula>5</formula>
      <formula>15</formula>
    </cfRule>
    <cfRule type="cellIs" dxfId="1965" priority="97" operator="lessThan">
      <formula>5</formula>
    </cfRule>
  </conditionalFormatting>
  <conditionalFormatting sqref="AU4:AU47">
    <cfRule type="colorScale" priority="96">
      <colorScale>
        <cfvo type="num" val="0"/>
        <cfvo type="num" val="65"/>
        <cfvo type="num" val="100"/>
        <color rgb="FFFFCCCC"/>
        <color rgb="FFFFEB84"/>
        <color theme="9" tint="0.39997558519241921"/>
      </colorScale>
    </cfRule>
  </conditionalFormatting>
  <conditionalFormatting sqref="AV4:AX47">
    <cfRule type="colorScale" priority="95">
      <colorScale>
        <cfvo type="num" val="0"/>
        <cfvo type="num" val="8"/>
        <cfvo type="num" val="15"/>
        <color theme="9" tint="0.39997558519241921"/>
        <color rgb="FFFFEB84"/>
        <color rgb="FFFFCCCC"/>
      </colorScale>
    </cfRule>
  </conditionalFormatting>
  <conditionalFormatting sqref="BG4:BG47">
    <cfRule type="cellIs" dxfId="1964" priority="88" operator="greaterThanOrEqual">
      <formula>208</formula>
    </cfRule>
    <cfRule type="cellIs" dxfId="1963" priority="89" operator="lessThan">
      <formula>208</formula>
    </cfRule>
  </conditionalFormatting>
  <conditionalFormatting sqref="BB4:BB47 BC4:BF4">
    <cfRule type="cellIs" dxfId="1962" priority="85" operator="greaterThanOrEqual">
      <formula>9</formula>
    </cfRule>
    <cfRule type="cellIs" dxfId="1961" priority="86" operator="between">
      <formula>7</formula>
      <formula>9</formula>
    </cfRule>
    <cfRule type="cellIs" dxfId="1960" priority="87" operator="lessThan">
      <formula>7</formula>
    </cfRule>
  </conditionalFormatting>
  <conditionalFormatting sqref="BC4">
    <cfRule type="colorScale" priority="84">
      <colorScale>
        <cfvo type="num" val="0"/>
        <cfvo type="percentile" val="8"/>
        <cfvo type="num" val="15"/>
        <color theme="9" tint="0.39997558519241921"/>
        <color rgb="FFFFEB84"/>
        <color rgb="FFFFCCCC"/>
      </colorScale>
    </cfRule>
  </conditionalFormatting>
  <conditionalFormatting sqref="BD4">
    <cfRule type="colorScale" priority="83">
      <colorScale>
        <cfvo type="num" val="0"/>
        <cfvo type="percentile" val="8"/>
        <cfvo type="num" val="15"/>
        <color theme="9" tint="0.39997558519241921"/>
        <color rgb="FFFFEB84"/>
        <color rgb="FFFFCCCC"/>
      </colorScale>
    </cfRule>
  </conditionalFormatting>
  <conditionalFormatting sqref="BE4">
    <cfRule type="colorScale" priority="82">
      <colorScale>
        <cfvo type="num" val="0"/>
        <cfvo type="percentile" val="8"/>
        <cfvo type="num" val="15"/>
        <color theme="9" tint="0.39997558519241921"/>
        <color rgb="FFFFEB84"/>
        <color rgb="FFFFCCCC"/>
      </colorScale>
    </cfRule>
  </conditionalFormatting>
  <conditionalFormatting sqref="BF4">
    <cfRule type="colorScale" priority="81">
      <colorScale>
        <cfvo type="num" val="0"/>
        <cfvo type="percentile" val="8"/>
        <cfvo type="num" val="15"/>
        <color theme="9" tint="0.39997558519241921"/>
        <color rgb="FFFFEB84"/>
        <color rgb="FFFFCCCC"/>
      </colorScale>
    </cfRule>
  </conditionalFormatting>
  <conditionalFormatting sqref="BC5:BF5">
    <cfRule type="cellIs" dxfId="1959" priority="78" operator="greaterThanOrEqual">
      <formula>9</formula>
    </cfRule>
    <cfRule type="cellIs" dxfId="1958" priority="79" operator="between">
      <formula>7</formula>
      <formula>9</formula>
    </cfRule>
    <cfRule type="cellIs" dxfId="1957" priority="80" operator="lessThan">
      <formula>7</formula>
    </cfRule>
  </conditionalFormatting>
  <conditionalFormatting sqref="BC6:BC47">
    <cfRule type="cellIs" dxfId="1956" priority="75" operator="greaterThanOrEqual">
      <formula>9</formula>
    </cfRule>
    <cfRule type="cellIs" dxfId="1955" priority="76" operator="between">
      <formula>7</formula>
      <formula>9</formula>
    </cfRule>
    <cfRule type="cellIs" dxfId="1954" priority="77" operator="lessThan">
      <formula>7</formula>
    </cfRule>
  </conditionalFormatting>
  <conditionalFormatting sqref="BD6:BD47">
    <cfRule type="cellIs" dxfId="1953" priority="72" operator="greaterThanOrEqual">
      <formula>9</formula>
    </cfRule>
    <cfRule type="cellIs" dxfId="1952" priority="73" operator="between">
      <formula>7</formula>
      <formula>9</formula>
    </cfRule>
    <cfRule type="cellIs" dxfId="1951" priority="74" operator="lessThan">
      <formula>7</formula>
    </cfRule>
  </conditionalFormatting>
  <conditionalFormatting sqref="BE6:BF47">
    <cfRule type="cellIs" dxfId="1950" priority="69" operator="greaterThanOrEqual">
      <formula>9</formula>
    </cfRule>
    <cfRule type="cellIs" dxfId="1949" priority="70" operator="between">
      <formula>7</formula>
      <formula>9</formula>
    </cfRule>
    <cfRule type="cellIs" dxfId="1948" priority="71" operator="lessThan">
      <formula>7</formula>
    </cfRule>
  </conditionalFormatting>
  <conditionalFormatting sqref="AF4:AF47">
    <cfRule type="cellIs" dxfId="1947" priority="67" operator="equal">
      <formula>0</formula>
    </cfRule>
    <cfRule type="colorScale" priority="68">
      <colorScale>
        <cfvo type="num" val="1"/>
        <cfvo type="num" val="3"/>
        <cfvo type="num" val="5"/>
        <color theme="9" tint="0.39997558519241921"/>
        <color rgb="FFFFEB84"/>
        <color rgb="FFFFCCCC"/>
      </colorScale>
    </cfRule>
  </conditionalFormatting>
  <conditionalFormatting sqref="D4:E81">
    <cfRule type="cellIs" dxfId="1946" priority="65" operator="equal">
      <formula>1</formula>
    </cfRule>
    <cfRule type="cellIs" dxfId="1945" priority="66" operator="equal">
      <formula>0</formula>
    </cfRule>
  </conditionalFormatting>
  <conditionalFormatting sqref="P4">
    <cfRule type="cellIs" dxfId="1944" priority="63" operator="equal">
      <formula>1</formula>
    </cfRule>
    <cfRule type="cellIs" dxfId="1943" priority="64" operator="equal">
      <formula>0</formula>
    </cfRule>
  </conditionalFormatting>
  <conditionalFormatting sqref="P5:P82">
    <cfRule type="cellIs" dxfId="1942" priority="61" operator="equal">
      <formula>1</formula>
    </cfRule>
    <cfRule type="cellIs" dxfId="1941" priority="62" operator="equal">
      <formula>0</formula>
    </cfRule>
  </conditionalFormatting>
  <conditionalFormatting sqref="AE4:AE81">
    <cfRule type="cellIs" dxfId="1940" priority="59" operator="equal">
      <formula>1</formula>
    </cfRule>
    <cfRule type="cellIs" dxfId="1939" priority="60" operator="equal">
      <formula>0</formula>
    </cfRule>
  </conditionalFormatting>
  <conditionalFormatting sqref="AG4:AT4 AG5:AI47 AK5:AT47">
    <cfRule type="cellIs" dxfId="1938" priority="57" operator="equal">
      <formula>1</formula>
    </cfRule>
    <cfRule type="cellIs" dxfId="1937" priority="58" operator="equal">
      <formula>0</formula>
    </cfRule>
  </conditionalFormatting>
  <conditionalFormatting sqref="T4:T47 W4:Y47 AA4:AD47">
    <cfRule type="cellIs" dxfId="1936" priority="55" operator="equal">
      <formula>1</formula>
    </cfRule>
    <cfRule type="cellIs" dxfId="1935" priority="56" operator="equal">
      <formula>0</formula>
    </cfRule>
  </conditionalFormatting>
  <conditionalFormatting sqref="U48:U82">
    <cfRule type="cellIs" dxfId="1934" priority="54" operator="equal">
      <formula>0</formula>
    </cfRule>
  </conditionalFormatting>
  <conditionalFormatting sqref="U48:U82">
    <cfRule type="cellIs" dxfId="1933" priority="53" operator="equal">
      <formula>1</formula>
    </cfRule>
  </conditionalFormatting>
  <conditionalFormatting sqref="U4:U47">
    <cfRule type="cellIs" dxfId="1932" priority="52" operator="equal">
      <formula>0</formula>
    </cfRule>
  </conditionalFormatting>
  <conditionalFormatting sqref="U4:U47">
    <cfRule type="cellIs" dxfId="1931" priority="51" operator="equal">
      <formula>1</formula>
    </cfRule>
  </conditionalFormatting>
  <conditionalFormatting sqref="V4">
    <cfRule type="cellIs" dxfId="1930" priority="50" operator="equal">
      <formula>0</formula>
    </cfRule>
  </conditionalFormatting>
  <conditionalFormatting sqref="V4">
    <cfRule type="cellIs" dxfId="1929" priority="49" operator="equal">
      <formula>1</formula>
    </cfRule>
  </conditionalFormatting>
  <conditionalFormatting sqref="V5:V82">
    <cfRule type="cellIs" dxfId="1928" priority="48" operator="equal">
      <formula>0</formula>
    </cfRule>
  </conditionalFormatting>
  <conditionalFormatting sqref="V5:V82">
    <cfRule type="cellIs" dxfId="1927" priority="47" operator="equal">
      <formula>1</formula>
    </cfRule>
  </conditionalFormatting>
  <conditionalFormatting sqref="BA4">
    <cfRule type="cellIs" dxfId="1926" priority="46" operator="equal">
      <formula>0</formula>
    </cfRule>
  </conditionalFormatting>
  <conditionalFormatting sqref="BA4">
    <cfRule type="cellIs" dxfId="1925" priority="45" operator="equal">
      <formula>1</formula>
    </cfRule>
  </conditionalFormatting>
  <conditionalFormatting sqref="BA5:BA82">
    <cfRule type="cellIs" dxfId="1924" priority="44" operator="equal">
      <formula>0</formula>
    </cfRule>
  </conditionalFormatting>
  <conditionalFormatting sqref="BA5:BA82">
    <cfRule type="cellIs" dxfId="1923" priority="43" operator="equal">
      <formula>1</formula>
    </cfRule>
  </conditionalFormatting>
  <conditionalFormatting sqref="Z45:Z66 Z4:Z40">
    <cfRule type="cellIs" dxfId="1922" priority="42" operator="equal">
      <formula>0</formula>
    </cfRule>
  </conditionalFormatting>
  <conditionalFormatting sqref="Z45:Z66 Z4:Z40">
    <cfRule type="cellIs" dxfId="1921" priority="41" operator="equal">
      <formula>1</formula>
    </cfRule>
  </conditionalFormatting>
  <conditionalFormatting sqref="Z7:Z8">
    <cfRule type="cellIs" dxfId="1920" priority="40" operator="equal">
      <formula>0</formula>
    </cfRule>
  </conditionalFormatting>
  <conditionalFormatting sqref="Z7:Z8">
    <cfRule type="cellIs" dxfId="1919" priority="39" operator="equal">
      <formula>1</formula>
    </cfRule>
  </conditionalFormatting>
  <conditionalFormatting sqref="Z4:Z6">
    <cfRule type="cellIs" dxfId="1918" priority="38" operator="equal">
      <formula>0</formula>
    </cfRule>
  </conditionalFormatting>
  <conditionalFormatting sqref="Z4:Z6">
    <cfRule type="cellIs" dxfId="1917" priority="37" operator="equal">
      <formula>1</formula>
    </cfRule>
  </conditionalFormatting>
  <conditionalFormatting sqref="Z9:Z18">
    <cfRule type="cellIs" dxfId="1916" priority="36" operator="equal">
      <formula>0</formula>
    </cfRule>
  </conditionalFormatting>
  <conditionalFormatting sqref="Z9:Z18">
    <cfRule type="cellIs" dxfId="1915" priority="35" operator="equal">
      <formula>1</formula>
    </cfRule>
  </conditionalFormatting>
  <conditionalFormatting sqref="Z19:Z21">
    <cfRule type="cellIs" dxfId="1914" priority="34" operator="equal">
      <formula>0</formula>
    </cfRule>
  </conditionalFormatting>
  <conditionalFormatting sqref="Z19:Z21">
    <cfRule type="cellIs" dxfId="1913" priority="33" operator="equal">
      <formula>1</formula>
    </cfRule>
  </conditionalFormatting>
  <conditionalFormatting sqref="Z44:Z45">
    <cfRule type="cellIs" dxfId="1912" priority="32" operator="equal">
      <formula>0</formula>
    </cfRule>
  </conditionalFormatting>
  <conditionalFormatting sqref="Z44:Z45">
    <cfRule type="cellIs" dxfId="1911" priority="31" operator="equal">
      <formula>1</formula>
    </cfRule>
  </conditionalFormatting>
  <conditionalFormatting sqref="Z41">
    <cfRule type="cellIs" dxfId="1910" priority="30" operator="equal">
      <formula>0</formula>
    </cfRule>
  </conditionalFormatting>
  <conditionalFormatting sqref="Z41">
    <cfRule type="cellIs" dxfId="1909" priority="29" operator="equal">
      <formula>1</formula>
    </cfRule>
  </conditionalFormatting>
  <conditionalFormatting sqref="Z42">
    <cfRule type="cellIs" dxfId="1908" priority="28" operator="equal">
      <formula>0</formula>
    </cfRule>
  </conditionalFormatting>
  <conditionalFormatting sqref="Z42">
    <cfRule type="cellIs" dxfId="1907" priority="27" operator="equal">
      <formula>1</formula>
    </cfRule>
  </conditionalFormatting>
  <conditionalFormatting sqref="Z43">
    <cfRule type="cellIs" dxfId="1906" priority="26" operator="equal">
      <formula>0</formula>
    </cfRule>
  </conditionalFormatting>
  <conditionalFormatting sqref="Z43">
    <cfRule type="cellIs" dxfId="1905" priority="25" operator="equal">
      <formula>1</formula>
    </cfRule>
  </conditionalFormatting>
  <conditionalFormatting sqref="Z7">
    <cfRule type="cellIs" dxfId="1904" priority="24" operator="equal">
      <formula>0</formula>
    </cfRule>
  </conditionalFormatting>
  <conditionalFormatting sqref="Z7">
    <cfRule type="cellIs" dxfId="1903" priority="23" operator="equal">
      <formula>1</formula>
    </cfRule>
  </conditionalFormatting>
  <conditionalFormatting sqref="Z8">
    <cfRule type="cellIs" dxfId="1902" priority="22" operator="equal">
      <formula>0</formula>
    </cfRule>
  </conditionalFormatting>
  <conditionalFormatting sqref="Z8">
    <cfRule type="cellIs" dxfId="1901" priority="21" operator="equal">
      <formula>1</formula>
    </cfRule>
  </conditionalFormatting>
  <conditionalFormatting sqref="AJ5:AJ82">
    <cfRule type="cellIs" dxfId="1900" priority="19" operator="equal">
      <formula>1</formula>
    </cfRule>
    <cfRule type="cellIs" dxfId="1899" priority="20" operator="equal">
      <formula>0</formula>
    </cfRule>
  </conditionalFormatting>
  <conditionalFormatting sqref="AZ4:AZ81">
    <cfRule type="cellIs" dxfId="1898" priority="17" operator="equal">
      <formula>1</formula>
    </cfRule>
    <cfRule type="cellIs" dxfId="1897" priority="18" operator="equal">
      <formula>0</formula>
    </cfRule>
  </conditionalFormatting>
  <conditionalFormatting sqref="AY82">
    <cfRule type="cellIs" dxfId="1896" priority="16" operator="equal">
      <formula>0</formula>
    </cfRule>
  </conditionalFormatting>
  <conditionalFormatting sqref="AY82">
    <cfRule type="cellIs" dxfId="1895" priority="15" operator="equal">
      <formula>1</formula>
    </cfRule>
  </conditionalFormatting>
  <conditionalFormatting sqref="AY4:AY81">
    <cfRule type="cellIs" dxfId="1894" priority="14" operator="equal">
      <formula>0</formula>
    </cfRule>
  </conditionalFormatting>
  <conditionalFormatting sqref="AY4:AY81">
    <cfRule type="cellIs" dxfId="1893" priority="13" operator="equal">
      <formula>1</formula>
    </cfRule>
  </conditionalFormatting>
  <conditionalFormatting sqref="N82">
    <cfRule type="cellIs" dxfId="1892" priority="11" operator="equal">
      <formula>1</formula>
    </cfRule>
    <cfRule type="cellIs" dxfId="1891" priority="12" operator="notEqual">
      <formula>1</formula>
    </cfRule>
  </conditionalFormatting>
  <conditionalFormatting sqref="O82">
    <cfRule type="cellIs" dxfId="1890" priority="10" operator="equal">
      <formula>0</formula>
    </cfRule>
  </conditionalFormatting>
  <conditionalFormatting sqref="O82">
    <cfRule type="cellIs" dxfId="1889" priority="9" operator="equal">
      <formula>1</formula>
    </cfRule>
  </conditionalFormatting>
  <conditionalFormatting sqref="N4:N81">
    <cfRule type="cellIs" dxfId="1888" priority="7" operator="equal">
      <formula>1</formula>
    </cfRule>
    <cfRule type="cellIs" dxfId="1887" priority="8" operator="notEqual">
      <formula>1</formula>
    </cfRule>
  </conditionalFormatting>
  <conditionalFormatting sqref="O4:O81">
    <cfRule type="cellIs" dxfId="1886" priority="6" operator="equal">
      <formula>0</formula>
    </cfRule>
  </conditionalFormatting>
  <conditionalFormatting sqref="O4:O81">
    <cfRule type="cellIs" dxfId="1885" priority="5" operator="equal">
      <formula>1</formula>
    </cfRule>
  </conditionalFormatting>
  <conditionalFormatting sqref="Q82:S82">
    <cfRule type="cellIs" dxfId="1884" priority="4" operator="equal">
      <formula>0</formula>
    </cfRule>
  </conditionalFormatting>
  <conditionalFormatting sqref="Q82:S82">
    <cfRule type="cellIs" dxfId="1883" priority="3" operator="equal">
      <formula>1</formula>
    </cfRule>
  </conditionalFormatting>
  <conditionalFormatting sqref="Q4:S81">
    <cfRule type="cellIs" dxfId="1882" priority="2" operator="equal">
      <formula>0</formula>
    </cfRule>
  </conditionalFormatting>
  <conditionalFormatting sqref="Q4:S81">
    <cfRule type="cellIs" dxfId="1881" priority="1" operator="equal">
      <formula>1</formula>
    </cfRule>
  </conditionalFormatting>
  <dataValidations count="2">
    <dataValidation type="whole" allowBlank="1" showInputMessage="1" showErrorMessage="1" sqref="Y4:AE82 D4:E82 AY4:BA82 AG4:AT82 O4:V82" xr:uid="{1E88F240-92BA-5F48-8489-77A569CC3129}">
      <formula1>0</formula1>
      <formula2>1</formula2>
    </dataValidation>
    <dataValidation type="time" operator="greaterThanOrEqual" allowBlank="1" showInputMessage="1" showErrorMessage="1" sqref="BH2 BH4:BH82" xr:uid="{86F9EFD3-0DA9-A24E-BD05-B3D94FEE44A9}">
      <formula1>0</formula1>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79981-256C-7544-9463-38A57EBB2861}">
  <sheetPr>
    <pageSetUpPr fitToPage="1"/>
  </sheetPr>
  <dimension ref="A1:BO82"/>
  <sheetViews>
    <sheetView topLeftCell="A72" zoomScale="120" zoomScaleNormal="120" workbookViewId="0">
      <pane xSplit="2" topLeftCell="N1" activePane="topRight" state="frozen"/>
      <selection activeCell="BB4" sqref="BB4"/>
      <selection pane="topRight" activeCell="AB77" sqref="AB77"/>
    </sheetView>
  </sheetViews>
  <sheetFormatPr baseColWidth="10" defaultColWidth="9.1640625" defaultRowHeight="15" x14ac:dyDescent="0.2"/>
  <cols>
    <col min="1" max="1" width="5.5" style="54" customWidth="1"/>
    <col min="2" max="2" width="34.1640625" style="1" customWidth="1"/>
    <col min="3" max="3" width="18.1640625" style="3" bestFit="1" customWidth="1"/>
    <col min="4" max="4" width="3.6640625" style="54" bestFit="1" customWidth="1"/>
    <col min="5" max="5" width="4.33203125" style="54" bestFit="1" customWidth="1"/>
    <col min="6" max="6" width="3.6640625" style="54" bestFit="1" customWidth="1"/>
    <col min="7" max="7" width="5.1640625" style="54" bestFit="1" customWidth="1"/>
    <col min="8" max="8" width="4.33203125" style="54" bestFit="1" customWidth="1"/>
    <col min="9" max="9" width="4.33203125" style="54" customWidth="1"/>
    <col min="10" max="10" width="5.1640625" style="54" bestFit="1" customWidth="1"/>
    <col min="11" max="11" width="6" style="54" customWidth="1"/>
    <col min="12" max="12" width="4.6640625" style="54" customWidth="1"/>
    <col min="13" max="13" width="4.5" style="54" customWidth="1"/>
    <col min="14" max="21" width="3.6640625" style="54" bestFit="1" customWidth="1"/>
    <col min="22" max="22" width="4" style="54" bestFit="1" customWidth="1"/>
    <col min="23" max="37" width="3.6640625" style="54" bestFit="1" customWidth="1"/>
    <col min="38" max="53" width="3.6640625" style="54" customWidth="1"/>
    <col min="54" max="55" width="3.6640625" style="54" bestFit="1" customWidth="1"/>
    <col min="56" max="57" width="3.6640625" style="54" customWidth="1"/>
    <col min="58" max="58" width="3.6640625" style="54" bestFit="1" customWidth="1"/>
    <col min="59" max="59" width="4.33203125" style="54" customWidth="1"/>
    <col min="60" max="60" width="8.33203125" style="54" customWidth="1"/>
    <col min="61" max="61" width="7.1640625" style="54" bestFit="1" customWidth="1"/>
    <col min="62" max="65" width="3.6640625" style="54" customWidth="1"/>
    <col min="66" max="66" width="3.6640625" style="54" bestFit="1" customWidth="1"/>
    <col min="67" max="16384" width="9.1640625" style="54"/>
  </cols>
  <sheetData>
    <row r="1" spans="1:67" s="9" customFormat="1" ht="154" x14ac:dyDescent="0.2">
      <c r="B1" s="10"/>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9" customFormat="1" x14ac:dyDescent="0.2">
      <c r="B2" s="9" t="s">
        <v>103</v>
      </c>
      <c r="C2" s="9">
        <f>COUNTA(A4:A82)</f>
        <v>79</v>
      </c>
      <c r="D2" s="9">
        <f>SUM(F4:F82)</f>
        <v>101</v>
      </c>
      <c r="E2" s="9">
        <f>SUM(G4:G82)</f>
        <v>1471</v>
      </c>
      <c r="F2" s="9">
        <f>IF(D2=0,0,E2/D2)</f>
        <v>14.564356435643564</v>
      </c>
      <c r="G2" s="9">
        <f>SUM(I4:I82)</f>
        <v>8491</v>
      </c>
      <c r="H2" s="9">
        <f>SUM(J4:J82)</f>
        <v>2446</v>
      </c>
      <c r="I2" s="9">
        <f>IF(E2=0,0,H2/E2)</f>
        <v>1.66281441196465</v>
      </c>
      <c r="J2" s="9">
        <f>SUM(L4:L82)</f>
        <v>7382</v>
      </c>
      <c r="K2" s="9">
        <f>IF(E2=0,0,J2/E2)</f>
        <v>5.0183548606390209</v>
      </c>
      <c r="L2" s="9">
        <f>IF($C$2=0,0,COUNTIF(D4:D82,1)/$C$2*100)</f>
        <v>100</v>
      </c>
      <c r="M2" s="9">
        <f>IF($C$2=0,0,COUNTIF(E4:E82,1)/$C$2*100)</f>
        <v>100</v>
      </c>
      <c r="N2" s="16">
        <f>IF($C$2=0,0,SUM(N4:N82)/$C$2*100)</f>
        <v>53.164556962025308</v>
      </c>
      <c r="O2" s="9">
        <f t="shared" ref="O2:U2" si="0">IF($C$2=0,0,COUNTIF(O4:O82,1)/$C$2*100)</f>
        <v>97.468354430379748</v>
      </c>
      <c r="P2" s="9">
        <f t="shared" si="0"/>
        <v>84.810126582278471</v>
      </c>
      <c r="Q2" s="9">
        <f t="shared" si="0"/>
        <v>77.215189873417728</v>
      </c>
      <c r="R2" s="9">
        <f t="shared" si="0"/>
        <v>100</v>
      </c>
      <c r="S2" s="9">
        <f t="shared" si="0"/>
        <v>97.468354430379748</v>
      </c>
      <c r="T2" s="9">
        <f t="shared" si="0"/>
        <v>74.683544303797461</v>
      </c>
      <c r="U2" s="9">
        <f t="shared" si="0"/>
        <v>100</v>
      </c>
      <c r="V2" s="9">
        <f>IF(COUNTIF(U4:U82,0)=0,100,(COUNTIFS(V4:V82,1,U4:U82,0)/COUNTIF(U4:U82,0))*100)</f>
        <v>100</v>
      </c>
      <c r="W2" s="9">
        <f t="shared" ref="W2:AE2" si="1">IF($C$2=0,0,COUNTIF(W4:W82,1)/$C$2*100)</f>
        <v>67.088607594936718</v>
      </c>
      <c r="X2" s="9">
        <f t="shared" si="1"/>
        <v>100</v>
      </c>
      <c r="Y2" s="9">
        <f t="shared" si="1"/>
        <v>65.822784810126578</v>
      </c>
      <c r="Z2" s="9">
        <f t="shared" si="1"/>
        <v>100</v>
      </c>
      <c r="AA2" s="9">
        <f t="shared" si="1"/>
        <v>97.468354430379748</v>
      </c>
      <c r="AB2" s="9">
        <f t="shared" si="1"/>
        <v>100</v>
      </c>
      <c r="AC2" s="9">
        <f t="shared" si="1"/>
        <v>100</v>
      </c>
      <c r="AD2" s="9">
        <f t="shared" si="1"/>
        <v>97.468354430379748</v>
      </c>
      <c r="AE2" s="9">
        <f t="shared" si="1"/>
        <v>100</v>
      </c>
      <c r="AF2" s="9">
        <f>SUM(AF4:AF82)</f>
        <v>228</v>
      </c>
      <c r="AG2" s="9">
        <f t="shared" ref="AG2:AT2" si="2">IF($C$2=0,0,COUNTIF(AG4:AG82,1)/$C$2*100)</f>
        <v>92.405063291139243</v>
      </c>
      <c r="AH2" s="9">
        <f t="shared" si="2"/>
        <v>91.139240506329116</v>
      </c>
      <c r="AI2" s="9">
        <f t="shared" si="2"/>
        <v>68.35443037974683</v>
      </c>
      <c r="AJ2" s="9">
        <f t="shared" si="2"/>
        <v>98.734177215189874</v>
      </c>
      <c r="AK2" s="9">
        <f t="shared" si="2"/>
        <v>82.278481012658233</v>
      </c>
      <c r="AL2" s="9">
        <f t="shared" si="2"/>
        <v>96.202531645569621</v>
      </c>
      <c r="AM2" s="9">
        <f t="shared" si="2"/>
        <v>96.202531645569621</v>
      </c>
      <c r="AN2" s="9">
        <f t="shared" si="2"/>
        <v>100</v>
      </c>
      <c r="AO2" s="9">
        <f t="shared" si="2"/>
        <v>89.87341772151899</v>
      </c>
      <c r="AP2" s="9">
        <f t="shared" si="2"/>
        <v>100</v>
      </c>
      <c r="AQ2" s="9">
        <f t="shared" si="2"/>
        <v>100</v>
      </c>
      <c r="AR2" s="9">
        <f t="shared" si="2"/>
        <v>100</v>
      </c>
      <c r="AS2" s="9">
        <f t="shared" si="2"/>
        <v>91.139240506329116</v>
      </c>
      <c r="AT2" s="9">
        <f t="shared" si="2"/>
        <v>100</v>
      </c>
      <c r="AU2" s="54">
        <f>IF(E2=0,0,(206.835-(84.6*(I2))-(1.015*(F2))))</f>
        <v>51.378078965612417</v>
      </c>
      <c r="AV2" s="54">
        <f>IF(E2=0,0,(0.39*F2)+(11.8*I2)-15.59)</f>
        <v>9.7113090710838641</v>
      </c>
      <c r="AW2" s="54">
        <f>IF(E2=0,0,((0.0588*K2*100)-(0.296*(D2/E2)*100)-15.8))</f>
        <v>11.6755676410605</v>
      </c>
      <c r="AX2" s="54">
        <f>IF(G2=0,0,(4.71*K2)+(0.5*F2)-21.43)</f>
        <v>9.4886296114315698</v>
      </c>
      <c r="AY2" s="9">
        <f>IF($C$2=0,0,COUNTIF(AY4:AY82,1)/$C$2*100)</f>
        <v>72.151898734177209</v>
      </c>
      <c r="AZ2" s="9">
        <f>IF($C$2=0,0,COUNTIF(AZ4:AZ82,1)/$C$2*100)</f>
        <v>100</v>
      </c>
      <c r="BA2" s="9">
        <f>IF($C$2=0,0,COUNTIF(BA4:BA82,1)/$C$2*100)</f>
        <v>100</v>
      </c>
      <c r="BG2" s="54">
        <f>IF(E2=0,0,AF2/E2*1000)</f>
        <v>154.99660095173351</v>
      </c>
      <c r="BH2" s="11">
        <f>E2/200/24/60</f>
        <v>5.107638888888889E-3</v>
      </c>
      <c r="BI2" s="11">
        <f>IF($C$2=0,0,BH2/$C$2)</f>
        <v>6.4653656821378339E-5</v>
      </c>
      <c r="BJ2" s="9">
        <f>IF($C$2=0,0,D2/$C$2)</f>
        <v>1.2784810126582278</v>
      </c>
      <c r="BK2" s="9">
        <f>IF($C$2=0,0,E2/$C$2)</f>
        <v>18.620253164556964</v>
      </c>
      <c r="BL2" s="9">
        <f>IF($C$2=0,0,AF2/$C$2)</f>
        <v>2.8860759493670884</v>
      </c>
      <c r="BM2" s="9">
        <f>(0.5*W2)+(0.5*X2)</f>
        <v>83.544303797468359</v>
      </c>
      <c r="BN2" s="9">
        <f>IF(C2=0,0,J2/G2*100)</f>
        <v>86.939112000942174</v>
      </c>
    </row>
    <row r="3" spans="1:67" s="5" customFormat="1" ht="223" x14ac:dyDescent="0.2">
      <c r="A3" s="5" t="s">
        <v>0</v>
      </c>
      <c r="B3" s="6"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64" x14ac:dyDescent="0.2">
      <c r="A4" s="54" t="s">
        <v>157</v>
      </c>
      <c r="B4" s="3" t="s">
        <v>315</v>
      </c>
      <c r="C4" s="3" t="s">
        <v>192</v>
      </c>
      <c r="D4" s="54">
        <v>1</v>
      </c>
      <c r="E4" s="54">
        <v>1</v>
      </c>
      <c r="F4" s="54">
        <f>IF(B4="",0,(LEN(B4)-LEN(SUBSTITUTE(B4,". ","."))+1))</f>
        <v>2</v>
      </c>
      <c r="G4" s="54">
        <f>IF(B4="",0,LEN(B4)-LEN(SUBSTITUTE(B4," ",""))+1)</f>
        <v>20</v>
      </c>
      <c r="H4" s="54">
        <f>IF(F4=0,0,G4/F4)</f>
        <v>10</v>
      </c>
      <c r="I4" s="54">
        <f>LEN(B4)</f>
        <v>138</v>
      </c>
      <c r="J4" s="54">
        <v>38</v>
      </c>
      <c r="K4" s="54">
        <f>IF(G4=0,0,J4/G4)</f>
        <v>1.9</v>
      </c>
      <c r="L4" s="54">
        <f>LEN(SUBSTITUTE(SUBSTITUTE(SUBSTITUTE(SUBSTITUTE(SUBSTITUTE(SUBSTITUTE(SUBSTITUTE(SUBSTITUTE(SUBSTITUTE(SUBSTITUTE(SUBSTITUTE(SUBSTITUTE(SUBSTITUTE(SUBSTITUTE(SUBSTITUTE(SUBSTITUTE(SUBSTITUTE(SUBSTITUTE(SUBSTITUTE(B4," ",""),".",""),",",""),"?",""),"!",""),";",""),"(",""),")",""),"[",""),"]",""),"-",""),"{",""),"}",""),"/",""),"+",""),"*",""),"_",""),"&amp;",""),"#",""))</f>
        <v>112</v>
      </c>
      <c r="M4" s="54">
        <f>IF(G4=0,0,L4/G4)</f>
        <v>5.6</v>
      </c>
      <c r="N4" s="54">
        <v>1</v>
      </c>
      <c r="O4" s="54">
        <v>1</v>
      </c>
      <c r="P4" s="54">
        <v>1</v>
      </c>
      <c r="Q4" s="54">
        <v>1</v>
      </c>
      <c r="R4" s="54">
        <v>1</v>
      </c>
      <c r="S4" s="54">
        <v>1</v>
      </c>
      <c r="T4" s="54">
        <f t="shared" ref="T4:T67" si="3">QUOTIENT((Q4+R4+S4),3)</f>
        <v>1</v>
      </c>
      <c r="U4" s="54">
        <v>1</v>
      </c>
      <c r="V4" s="54">
        <v>1</v>
      </c>
      <c r="W4" s="54">
        <f t="shared" ref="W4:W67" si="4">QUOTIENT((P4+T4),2)</f>
        <v>1</v>
      </c>
      <c r="X4" s="54">
        <f t="shared" ref="X4:X67" si="5">IF(U4=1,1,IF(V4=1,1,0))</f>
        <v>1</v>
      </c>
      <c r="Y4" s="54">
        <v>1</v>
      </c>
      <c r="Z4" s="54">
        <v>1</v>
      </c>
      <c r="AA4" s="54">
        <v>1</v>
      </c>
      <c r="AB4" s="54">
        <v>1</v>
      </c>
      <c r="AC4" s="54">
        <v>1</v>
      </c>
      <c r="AD4" s="54">
        <v>1</v>
      </c>
      <c r="AE4" s="54">
        <v>1</v>
      </c>
      <c r="AF4" s="5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7</v>
      </c>
      <c r="AG4" s="54">
        <v>1</v>
      </c>
      <c r="AH4" s="54">
        <f t="shared" ref="AH4:AH67" si="6">IF(G4&gt;0,IF((LEN(B4)-LEN(SUBSTITUTE(B4,"/","")))&gt;0,0,1),0)</f>
        <v>1</v>
      </c>
      <c r="AI4" s="54">
        <v>0</v>
      </c>
      <c r="AJ4" s="54">
        <v>1</v>
      </c>
      <c r="AK4" s="54">
        <f t="shared" ref="AK4:AK67" si="7">IF(G4&gt;0,IF(((LEN(B4)-LEN(SUBSTITUTE(B4,"(","")))+(LEN(B4)-LEN(SUBSTITUTE(B4,")","")))+(LEN(B4)-LEN(SUBSTITUTE(B4,"[","")))+(LEN(B4)-LEN(SUBSTITUTE(B4,"]","")))+(LEN(B4)-LEN(SUBSTITUTE(B4,"{","")))+(LEN(B4)-LEN(SUBSTITUTE(B4,"}",""))))&gt;0,0,1),0)</f>
        <v>0</v>
      </c>
      <c r="AL4" s="54">
        <v>1</v>
      </c>
      <c r="AM4" s="54">
        <v>1</v>
      </c>
      <c r="AN4" s="54">
        <v>1</v>
      </c>
      <c r="AO4" s="54">
        <v>1</v>
      </c>
      <c r="AP4" s="54">
        <v>1</v>
      </c>
      <c r="AQ4" s="54">
        <v>1</v>
      </c>
      <c r="AR4" s="54">
        <v>1</v>
      </c>
      <c r="AS4" s="54">
        <v>1</v>
      </c>
      <c r="AT4" s="54">
        <v>1</v>
      </c>
      <c r="AU4" s="54">
        <f>IF(G4=0,0,(206.835-(84.6*(K4))-(1.015*(H4))))</f>
        <v>35.945000000000029</v>
      </c>
      <c r="AV4" s="54">
        <f>IF(G4=0,0,(0.39*H4)+(11.8*K4)-15.59)</f>
        <v>10.73</v>
      </c>
      <c r="AW4" s="54">
        <f>IF(G4=0,0,((0.0588*(LEN(SUBSTITUTE(B4," ",""))/G4)*100)-(0.296*(F4/G4)*100)-15.8))</f>
        <v>16.225999999999996</v>
      </c>
      <c r="AX4" s="54">
        <f>IF(I4=0,0,(4.71*M4)+(0.5*H4)-21.43)</f>
        <v>9.945999999999998</v>
      </c>
      <c r="AY4" s="54">
        <v>0</v>
      </c>
      <c r="AZ4" s="54">
        <v>1</v>
      </c>
      <c r="BA4" s="54">
        <v>1</v>
      </c>
      <c r="BG4" s="54">
        <f>IF(G4=0,0,AF4/G4*1000)</f>
        <v>350</v>
      </c>
      <c r="BH4" s="11">
        <f>G4/200/24/60</f>
        <v>6.9444444444444444E-5</v>
      </c>
    </row>
    <row r="5" spans="1:67" ht="32" x14ac:dyDescent="0.2">
      <c r="A5" s="54" t="s">
        <v>158</v>
      </c>
      <c r="B5" s="3" t="s">
        <v>393</v>
      </c>
      <c r="C5" s="3" t="s">
        <v>192</v>
      </c>
      <c r="D5" s="54">
        <v>1</v>
      </c>
      <c r="E5" s="54">
        <v>1</v>
      </c>
      <c r="F5" s="54">
        <f t="shared" ref="F5:F68" si="8">IF(B5="",0,(LEN(B5)-LEN(SUBSTITUTE(B5,". ","."))+1))</f>
        <v>1</v>
      </c>
      <c r="G5" s="54">
        <f t="shared" ref="G5:G68" si="9">IF(B5="",0,LEN(B5)-LEN(SUBSTITUTE(B5," ",""))+1)</f>
        <v>10</v>
      </c>
      <c r="H5" s="54">
        <f t="shared" ref="H5:H68" si="10">IF(F5=0,0,G5/F5)</f>
        <v>10</v>
      </c>
      <c r="I5" s="54">
        <f t="shared" ref="I5:I47" si="11">LEN(B5)</f>
        <v>60</v>
      </c>
      <c r="J5" s="54">
        <v>18</v>
      </c>
      <c r="K5" s="54">
        <f t="shared" ref="K5:K68" si="12">IF(G5=0,0,J5/G5)</f>
        <v>1.8</v>
      </c>
      <c r="L5" s="54">
        <f t="shared" ref="L5:L68" si="13">LEN(SUBSTITUTE(SUBSTITUTE(SUBSTITUTE(SUBSTITUTE(SUBSTITUTE(SUBSTITUTE(SUBSTITUTE(SUBSTITUTE(SUBSTITUTE(SUBSTITUTE(SUBSTITUTE(SUBSTITUTE(SUBSTITUTE(SUBSTITUTE(SUBSTITUTE(SUBSTITUTE(SUBSTITUTE(SUBSTITUTE(SUBSTITUTE(B5," ",""),".",""),",",""),"?",""),"!",""),";",""),"(",""),")",""),"[",""),"]",""),"-",""),"{",""),"}",""),"/",""),"+",""),"*",""),"_",""),"&amp;",""),"#",""))</f>
        <v>50</v>
      </c>
      <c r="M5" s="54">
        <f t="shared" ref="M5:M68" si="14">IF(G5=0,0,L5/G5)</f>
        <v>5</v>
      </c>
      <c r="N5" s="54">
        <v>0</v>
      </c>
      <c r="O5" s="54">
        <v>1</v>
      </c>
      <c r="P5" s="54">
        <v>1</v>
      </c>
      <c r="Q5" s="54">
        <v>1</v>
      </c>
      <c r="R5" s="54">
        <v>1</v>
      </c>
      <c r="S5" s="54">
        <v>1</v>
      </c>
      <c r="T5" s="54">
        <f t="shared" si="3"/>
        <v>1</v>
      </c>
      <c r="U5" s="54">
        <v>1</v>
      </c>
      <c r="V5" s="54">
        <v>1</v>
      </c>
      <c r="W5" s="54">
        <f t="shared" si="4"/>
        <v>1</v>
      </c>
      <c r="X5" s="54">
        <f t="shared" si="5"/>
        <v>1</v>
      </c>
      <c r="Y5" s="54">
        <v>1</v>
      </c>
      <c r="Z5" s="54">
        <v>1</v>
      </c>
      <c r="AA5" s="54">
        <v>1</v>
      </c>
      <c r="AB5" s="54">
        <v>1</v>
      </c>
      <c r="AC5" s="54">
        <v>1</v>
      </c>
      <c r="AD5" s="54">
        <v>1</v>
      </c>
      <c r="AE5" s="54">
        <v>1</v>
      </c>
      <c r="AF5" s="54">
        <f t="shared" ref="AF5:AF68" si="15">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v>
      </c>
      <c r="AG5" s="54">
        <v>1</v>
      </c>
      <c r="AH5" s="54">
        <f t="shared" si="6"/>
        <v>1</v>
      </c>
      <c r="AI5" s="54">
        <v>1</v>
      </c>
      <c r="AJ5" s="54">
        <v>1</v>
      </c>
      <c r="AK5" s="54">
        <f t="shared" si="7"/>
        <v>1</v>
      </c>
      <c r="AL5" s="54">
        <v>1</v>
      </c>
      <c r="AM5" s="54">
        <v>1</v>
      </c>
      <c r="AN5" s="54">
        <v>1</v>
      </c>
      <c r="AO5" s="54">
        <v>1</v>
      </c>
      <c r="AP5" s="54">
        <v>1</v>
      </c>
      <c r="AQ5" s="54">
        <v>1</v>
      </c>
      <c r="AR5" s="54">
        <v>1</v>
      </c>
      <c r="AS5" s="54">
        <v>1</v>
      </c>
      <c r="AT5" s="54">
        <v>1</v>
      </c>
      <c r="AU5" s="54">
        <f t="shared" ref="AU5:AU68" si="16">IF(G5=0,0,(206.835-(84.6*(K5))-(1.015*(H5))))</f>
        <v>44.405000000000008</v>
      </c>
      <c r="AV5" s="54">
        <f t="shared" ref="AV5:AV68" si="17">IF(G5=0,0,(0.39*H5)+(11.8*K5)-15.59)</f>
        <v>9.5500000000000007</v>
      </c>
      <c r="AW5" s="54">
        <f t="shared" ref="AW5:AW47" si="18">IF(G5=0,0,((0.0588*(LEN(SUBSTITUTE(B5," ",""))/G5)*100)-(0.296*(F5/G5)*100)-15.8))</f>
        <v>11.227999999999998</v>
      </c>
      <c r="AX5" s="54">
        <f t="shared" ref="AX5:AX68" si="19">IF(I5=0,0,(4.71*M5)+(0.5*H5)-21.43)</f>
        <v>7.120000000000001</v>
      </c>
      <c r="AY5" s="54">
        <v>1</v>
      </c>
      <c r="AZ5" s="54">
        <v>1</v>
      </c>
      <c r="BA5" s="54">
        <v>1</v>
      </c>
      <c r="BG5" s="54">
        <f t="shared" ref="BG5:BG47" si="20">IF(G5=0,0,AF5/G5*1000)</f>
        <v>100</v>
      </c>
      <c r="BH5" s="11">
        <f t="shared" ref="BH5:BH68" si="21">G5/200/24/60</f>
        <v>3.4722222222222222E-5</v>
      </c>
    </row>
    <row r="6" spans="1:67" ht="32" x14ac:dyDescent="0.2">
      <c r="A6" s="54" t="s">
        <v>159</v>
      </c>
      <c r="B6" s="3" t="s">
        <v>394</v>
      </c>
      <c r="C6" s="3" t="s">
        <v>192</v>
      </c>
      <c r="D6" s="54">
        <v>1</v>
      </c>
      <c r="E6" s="54">
        <v>1</v>
      </c>
      <c r="F6" s="54">
        <f t="shared" si="8"/>
        <v>1</v>
      </c>
      <c r="G6" s="54">
        <f t="shared" si="9"/>
        <v>10</v>
      </c>
      <c r="H6" s="54">
        <f t="shared" si="10"/>
        <v>10</v>
      </c>
      <c r="I6" s="54">
        <f t="shared" si="11"/>
        <v>62</v>
      </c>
      <c r="J6" s="54">
        <v>18</v>
      </c>
      <c r="K6" s="54">
        <f t="shared" si="12"/>
        <v>1.8</v>
      </c>
      <c r="L6" s="54">
        <f t="shared" si="13"/>
        <v>52</v>
      </c>
      <c r="M6" s="54">
        <f t="shared" si="14"/>
        <v>5.2</v>
      </c>
      <c r="N6" s="54">
        <v>0</v>
      </c>
      <c r="O6" s="54">
        <v>1</v>
      </c>
      <c r="P6" s="54">
        <v>1</v>
      </c>
      <c r="Q6" s="54">
        <v>1</v>
      </c>
      <c r="R6" s="54">
        <v>1</v>
      </c>
      <c r="S6" s="54">
        <v>1</v>
      </c>
      <c r="T6" s="54">
        <f t="shared" si="3"/>
        <v>1</v>
      </c>
      <c r="U6" s="54">
        <v>1</v>
      </c>
      <c r="V6" s="54">
        <v>1</v>
      </c>
      <c r="W6" s="54">
        <f t="shared" si="4"/>
        <v>1</v>
      </c>
      <c r="X6" s="54">
        <f t="shared" si="5"/>
        <v>1</v>
      </c>
      <c r="Y6" s="54">
        <v>1</v>
      </c>
      <c r="Z6" s="54">
        <v>1</v>
      </c>
      <c r="AA6" s="54">
        <v>1</v>
      </c>
      <c r="AB6" s="54">
        <v>1</v>
      </c>
      <c r="AC6" s="54">
        <v>1</v>
      </c>
      <c r="AD6" s="54">
        <v>1</v>
      </c>
      <c r="AE6" s="54">
        <v>1</v>
      </c>
      <c r="AF6" s="54">
        <f t="shared" si="15"/>
        <v>1</v>
      </c>
      <c r="AG6" s="54">
        <v>1</v>
      </c>
      <c r="AH6" s="54">
        <f t="shared" si="6"/>
        <v>1</v>
      </c>
      <c r="AI6" s="54">
        <v>1</v>
      </c>
      <c r="AJ6" s="54">
        <v>1</v>
      </c>
      <c r="AK6" s="54">
        <f t="shared" si="7"/>
        <v>1</v>
      </c>
      <c r="AL6" s="54">
        <v>1</v>
      </c>
      <c r="AM6" s="54">
        <v>1</v>
      </c>
      <c r="AN6" s="54">
        <v>1</v>
      </c>
      <c r="AO6" s="54">
        <v>1</v>
      </c>
      <c r="AP6" s="54">
        <v>1</v>
      </c>
      <c r="AQ6" s="54">
        <v>1</v>
      </c>
      <c r="AR6" s="54">
        <v>1</v>
      </c>
      <c r="AS6" s="54">
        <v>1</v>
      </c>
      <c r="AT6" s="54">
        <v>1</v>
      </c>
      <c r="AU6" s="54">
        <f t="shared" si="16"/>
        <v>44.405000000000008</v>
      </c>
      <c r="AV6" s="54">
        <f t="shared" si="17"/>
        <v>9.5500000000000007</v>
      </c>
      <c r="AW6" s="54">
        <f t="shared" si="18"/>
        <v>12.403999999999996</v>
      </c>
      <c r="AX6" s="54">
        <f t="shared" si="19"/>
        <v>8.0620000000000012</v>
      </c>
      <c r="AY6" s="54">
        <v>1</v>
      </c>
      <c r="AZ6" s="54">
        <v>1</v>
      </c>
      <c r="BA6" s="54">
        <v>1</v>
      </c>
      <c r="BG6" s="54">
        <f t="shared" si="20"/>
        <v>100</v>
      </c>
      <c r="BH6" s="11">
        <f t="shared" si="21"/>
        <v>3.4722222222222222E-5</v>
      </c>
      <c r="BK6" s="11"/>
      <c r="BL6" s="11"/>
    </row>
    <row r="7" spans="1:67" ht="32" x14ac:dyDescent="0.2">
      <c r="A7" s="54" t="s">
        <v>386</v>
      </c>
      <c r="B7" s="3" t="s">
        <v>395</v>
      </c>
      <c r="C7" s="3" t="s">
        <v>192</v>
      </c>
      <c r="D7" s="54">
        <v>1</v>
      </c>
      <c r="E7" s="54">
        <v>1</v>
      </c>
      <c r="F7" s="54">
        <f t="shared" si="8"/>
        <v>1</v>
      </c>
      <c r="G7" s="54">
        <f t="shared" si="9"/>
        <v>11</v>
      </c>
      <c r="H7" s="54">
        <f t="shared" si="10"/>
        <v>11</v>
      </c>
      <c r="I7" s="54">
        <f t="shared" si="11"/>
        <v>70</v>
      </c>
      <c r="J7" s="54">
        <v>19</v>
      </c>
      <c r="K7" s="54">
        <f t="shared" si="12"/>
        <v>1.7272727272727273</v>
      </c>
      <c r="L7" s="54">
        <f t="shared" si="13"/>
        <v>59</v>
      </c>
      <c r="M7" s="54">
        <f t="shared" si="14"/>
        <v>5.3636363636363633</v>
      </c>
      <c r="N7" s="54">
        <v>1</v>
      </c>
      <c r="O7" s="54">
        <v>1</v>
      </c>
      <c r="P7" s="54">
        <v>1</v>
      </c>
      <c r="Q7" s="54">
        <v>1</v>
      </c>
      <c r="R7" s="54">
        <v>1</v>
      </c>
      <c r="S7" s="54">
        <v>1</v>
      </c>
      <c r="T7" s="54">
        <f t="shared" si="3"/>
        <v>1</v>
      </c>
      <c r="U7" s="54">
        <v>1</v>
      </c>
      <c r="V7" s="54">
        <v>1</v>
      </c>
      <c r="W7" s="54">
        <f t="shared" si="4"/>
        <v>1</v>
      </c>
      <c r="X7" s="54">
        <f t="shared" si="5"/>
        <v>1</v>
      </c>
      <c r="Y7" s="54">
        <v>1</v>
      </c>
      <c r="Z7" s="54">
        <v>1</v>
      </c>
      <c r="AA7" s="54">
        <v>1</v>
      </c>
      <c r="AB7" s="54">
        <v>1</v>
      </c>
      <c r="AC7" s="54">
        <v>1</v>
      </c>
      <c r="AD7" s="54">
        <v>1</v>
      </c>
      <c r="AE7" s="54">
        <v>1</v>
      </c>
      <c r="AF7" s="54">
        <f t="shared" si="15"/>
        <v>1</v>
      </c>
      <c r="AG7" s="54">
        <v>1</v>
      </c>
      <c r="AH7" s="54">
        <f t="shared" si="6"/>
        <v>1</v>
      </c>
      <c r="AI7" s="54">
        <v>1</v>
      </c>
      <c r="AJ7" s="54">
        <v>1</v>
      </c>
      <c r="AK7" s="54">
        <f t="shared" si="7"/>
        <v>1</v>
      </c>
      <c r="AL7" s="54">
        <v>1</v>
      </c>
      <c r="AM7" s="54">
        <v>1</v>
      </c>
      <c r="AN7" s="54">
        <v>1</v>
      </c>
      <c r="AO7" s="54">
        <v>1</v>
      </c>
      <c r="AP7" s="54">
        <v>1</v>
      </c>
      <c r="AQ7" s="54">
        <v>1</v>
      </c>
      <c r="AR7" s="54">
        <v>1</v>
      </c>
      <c r="AS7" s="54">
        <v>1</v>
      </c>
      <c r="AT7" s="54">
        <v>1</v>
      </c>
      <c r="AU7" s="54">
        <f t="shared" si="16"/>
        <v>49.542727272727284</v>
      </c>
      <c r="AV7" s="54">
        <f t="shared" si="17"/>
        <v>9.081818181818182</v>
      </c>
      <c r="AW7" s="54">
        <f t="shared" si="18"/>
        <v>13.581818181818178</v>
      </c>
      <c r="AX7" s="54">
        <f t="shared" si="19"/>
        <v>9.3327272727272721</v>
      </c>
      <c r="AY7" s="54">
        <v>1</v>
      </c>
      <c r="AZ7" s="54">
        <v>1</v>
      </c>
      <c r="BA7" s="54">
        <v>1</v>
      </c>
      <c r="BG7" s="54">
        <f t="shared" si="20"/>
        <v>90.909090909090907</v>
      </c>
      <c r="BH7" s="11">
        <f t="shared" si="21"/>
        <v>3.8194444444444444E-5</v>
      </c>
    </row>
    <row r="8" spans="1:67" ht="48" x14ac:dyDescent="0.2">
      <c r="A8" s="54" t="s">
        <v>387</v>
      </c>
      <c r="B8" s="3" t="s">
        <v>437</v>
      </c>
      <c r="C8" s="3" t="s">
        <v>192</v>
      </c>
      <c r="D8" s="54">
        <v>1</v>
      </c>
      <c r="E8" s="54">
        <v>1</v>
      </c>
      <c r="F8" s="54">
        <f t="shared" si="8"/>
        <v>1</v>
      </c>
      <c r="G8" s="54">
        <f t="shared" si="9"/>
        <v>17</v>
      </c>
      <c r="H8" s="54">
        <f t="shared" si="10"/>
        <v>17</v>
      </c>
      <c r="I8" s="54">
        <f t="shared" si="11"/>
        <v>92</v>
      </c>
      <c r="J8" s="54">
        <v>27</v>
      </c>
      <c r="K8" s="54">
        <f t="shared" si="12"/>
        <v>1.588235294117647</v>
      </c>
      <c r="L8" s="54">
        <f t="shared" si="13"/>
        <v>75</v>
      </c>
      <c r="M8" s="54">
        <f t="shared" si="14"/>
        <v>4.4117647058823533</v>
      </c>
      <c r="N8" s="54">
        <v>0</v>
      </c>
      <c r="O8" s="54">
        <v>1</v>
      </c>
      <c r="P8" s="54">
        <v>0</v>
      </c>
      <c r="Q8" s="54">
        <v>1</v>
      </c>
      <c r="R8" s="54">
        <v>1</v>
      </c>
      <c r="S8" s="54">
        <v>1</v>
      </c>
      <c r="T8" s="54">
        <f t="shared" si="3"/>
        <v>1</v>
      </c>
      <c r="U8" s="54">
        <v>1</v>
      </c>
      <c r="V8" s="54">
        <v>1</v>
      </c>
      <c r="W8" s="54">
        <f t="shared" si="4"/>
        <v>0</v>
      </c>
      <c r="X8" s="54">
        <f t="shared" si="5"/>
        <v>1</v>
      </c>
      <c r="Y8" s="54">
        <v>0</v>
      </c>
      <c r="Z8" s="54">
        <v>1</v>
      </c>
      <c r="AA8" s="54">
        <v>1</v>
      </c>
      <c r="AB8" s="54">
        <v>1</v>
      </c>
      <c r="AC8" s="54">
        <v>1</v>
      </c>
      <c r="AD8" s="54">
        <v>1</v>
      </c>
      <c r="AE8" s="54">
        <v>1</v>
      </c>
      <c r="AF8" s="54">
        <f t="shared" si="15"/>
        <v>1</v>
      </c>
      <c r="AG8" s="54">
        <v>1</v>
      </c>
      <c r="AH8" s="54">
        <f t="shared" si="6"/>
        <v>1</v>
      </c>
      <c r="AI8" s="54">
        <v>1</v>
      </c>
      <c r="AJ8" s="54">
        <v>1</v>
      </c>
      <c r="AK8" s="54">
        <f t="shared" si="7"/>
        <v>1</v>
      </c>
      <c r="AL8" s="54">
        <v>1</v>
      </c>
      <c r="AM8" s="54">
        <v>1</v>
      </c>
      <c r="AN8" s="54">
        <v>1</v>
      </c>
      <c r="AO8" s="54">
        <v>1</v>
      </c>
      <c r="AP8" s="54">
        <v>1</v>
      </c>
      <c r="AQ8" s="54">
        <v>1</v>
      </c>
      <c r="AR8" s="54">
        <v>1</v>
      </c>
      <c r="AS8" s="54">
        <v>1</v>
      </c>
      <c r="AT8" s="54">
        <v>1</v>
      </c>
      <c r="AU8" s="54">
        <f t="shared" si="16"/>
        <v>55.21529411764709</v>
      </c>
      <c r="AV8" s="54">
        <f t="shared" si="17"/>
        <v>9.7811764705882354</v>
      </c>
      <c r="AW8" s="54">
        <f t="shared" si="18"/>
        <v>8.7458823529411767</v>
      </c>
      <c r="AX8" s="54">
        <f t="shared" si="19"/>
        <v>7.8494117647058843</v>
      </c>
      <c r="AY8" s="54">
        <v>1</v>
      </c>
      <c r="AZ8" s="54">
        <v>1</v>
      </c>
      <c r="BA8" s="54">
        <v>1</v>
      </c>
      <c r="BG8" s="54">
        <f t="shared" si="20"/>
        <v>58.823529411764703</v>
      </c>
      <c r="BH8" s="11">
        <f t="shared" si="21"/>
        <v>5.902777777777778E-5</v>
      </c>
    </row>
    <row r="9" spans="1:67" ht="64" x14ac:dyDescent="0.2">
      <c r="A9" s="54">
        <v>3</v>
      </c>
      <c r="B9" s="3" t="s">
        <v>397</v>
      </c>
      <c r="C9" s="3" t="s">
        <v>192</v>
      </c>
      <c r="D9" s="54">
        <v>1</v>
      </c>
      <c r="E9" s="54">
        <v>1</v>
      </c>
      <c r="F9" s="54">
        <f t="shared" si="8"/>
        <v>1</v>
      </c>
      <c r="G9" s="54">
        <f t="shared" si="9"/>
        <v>23</v>
      </c>
      <c r="H9" s="54">
        <f t="shared" si="10"/>
        <v>23</v>
      </c>
      <c r="I9" s="54">
        <f t="shared" si="11"/>
        <v>157</v>
      </c>
      <c r="J9" s="54">
        <v>40</v>
      </c>
      <c r="K9" s="54">
        <f t="shared" si="12"/>
        <v>1.7391304347826086</v>
      </c>
      <c r="L9" s="54">
        <f t="shared" si="13"/>
        <v>125</v>
      </c>
      <c r="M9" s="54">
        <f t="shared" si="14"/>
        <v>5.4347826086956523</v>
      </c>
      <c r="N9" s="54">
        <v>1</v>
      </c>
      <c r="O9" s="54">
        <v>1</v>
      </c>
      <c r="P9" s="54">
        <v>1</v>
      </c>
      <c r="Q9" s="54">
        <v>1</v>
      </c>
      <c r="R9" s="54">
        <v>1</v>
      </c>
      <c r="S9" s="54">
        <v>1</v>
      </c>
      <c r="T9" s="54">
        <f t="shared" si="3"/>
        <v>1</v>
      </c>
      <c r="U9" s="54">
        <v>1</v>
      </c>
      <c r="V9" s="54">
        <v>1</v>
      </c>
      <c r="W9" s="54">
        <f t="shared" si="4"/>
        <v>1</v>
      </c>
      <c r="X9" s="54">
        <f t="shared" si="5"/>
        <v>1</v>
      </c>
      <c r="Y9" s="54">
        <v>1</v>
      </c>
      <c r="Z9" s="54">
        <v>1</v>
      </c>
      <c r="AA9" s="54">
        <v>1</v>
      </c>
      <c r="AB9" s="54">
        <v>1</v>
      </c>
      <c r="AC9" s="54">
        <v>1</v>
      </c>
      <c r="AD9" s="54">
        <v>1</v>
      </c>
      <c r="AE9" s="54">
        <v>1</v>
      </c>
      <c r="AF9" s="54">
        <f t="shared" si="15"/>
        <v>10</v>
      </c>
      <c r="AG9" s="54">
        <v>1</v>
      </c>
      <c r="AH9" s="54">
        <f t="shared" si="6"/>
        <v>1</v>
      </c>
      <c r="AI9" s="54">
        <v>0</v>
      </c>
      <c r="AJ9" s="54">
        <v>1</v>
      </c>
      <c r="AK9" s="54">
        <f t="shared" si="7"/>
        <v>0</v>
      </c>
      <c r="AL9" s="54">
        <v>0</v>
      </c>
      <c r="AM9" s="54">
        <v>1</v>
      </c>
      <c r="AN9" s="54">
        <v>1</v>
      </c>
      <c r="AO9" s="54">
        <v>1</v>
      </c>
      <c r="AP9" s="54">
        <v>1</v>
      </c>
      <c r="AQ9" s="54">
        <v>1</v>
      </c>
      <c r="AR9" s="54">
        <v>1</v>
      </c>
      <c r="AS9" s="54">
        <v>1</v>
      </c>
      <c r="AT9" s="54">
        <v>1</v>
      </c>
      <c r="AU9" s="54">
        <f t="shared" si="16"/>
        <v>36.359565217391321</v>
      </c>
      <c r="AV9" s="54">
        <f t="shared" si="17"/>
        <v>13.901739130434787</v>
      </c>
      <c r="AW9" s="54">
        <f t="shared" si="18"/>
        <v>17.42608695652174</v>
      </c>
      <c r="AX9" s="54">
        <f t="shared" si="19"/>
        <v>15.667826086956524</v>
      </c>
      <c r="AY9" s="54">
        <v>0</v>
      </c>
      <c r="AZ9" s="54">
        <v>1</v>
      </c>
      <c r="BA9" s="54">
        <v>1</v>
      </c>
      <c r="BG9" s="54">
        <f t="shared" si="20"/>
        <v>434.78260869565219</v>
      </c>
      <c r="BH9" s="11">
        <f t="shared" si="21"/>
        <v>7.9861111111111116E-5</v>
      </c>
    </row>
    <row r="10" spans="1:67" ht="32" x14ac:dyDescent="0.2">
      <c r="A10" s="54" t="s">
        <v>388</v>
      </c>
      <c r="B10" s="3" t="s">
        <v>398</v>
      </c>
      <c r="C10" s="3" t="s">
        <v>192</v>
      </c>
      <c r="D10" s="54">
        <v>1</v>
      </c>
      <c r="E10" s="54">
        <v>1</v>
      </c>
      <c r="F10" s="54">
        <f t="shared" si="8"/>
        <v>1</v>
      </c>
      <c r="G10" s="54">
        <f t="shared" si="9"/>
        <v>8</v>
      </c>
      <c r="H10" s="54">
        <f t="shared" si="10"/>
        <v>8</v>
      </c>
      <c r="I10" s="54">
        <f t="shared" si="11"/>
        <v>44</v>
      </c>
      <c r="J10" s="54">
        <v>10</v>
      </c>
      <c r="K10" s="54">
        <f t="shared" si="12"/>
        <v>1.25</v>
      </c>
      <c r="L10" s="54">
        <f t="shared" si="13"/>
        <v>36</v>
      </c>
      <c r="M10" s="54">
        <f t="shared" si="14"/>
        <v>4.5</v>
      </c>
      <c r="N10" s="54">
        <v>1</v>
      </c>
      <c r="O10" s="54">
        <v>1</v>
      </c>
      <c r="P10" s="54">
        <v>1</v>
      </c>
      <c r="Q10" s="54">
        <v>1</v>
      </c>
      <c r="R10" s="54">
        <v>1</v>
      </c>
      <c r="S10" s="54">
        <v>1</v>
      </c>
      <c r="T10" s="54">
        <f t="shared" si="3"/>
        <v>1</v>
      </c>
      <c r="U10" s="54">
        <v>1</v>
      </c>
      <c r="V10" s="54">
        <v>1</v>
      </c>
      <c r="W10" s="54">
        <f t="shared" si="4"/>
        <v>1</v>
      </c>
      <c r="X10" s="54">
        <f t="shared" si="5"/>
        <v>1</v>
      </c>
      <c r="Y10" s="54">
        <v>1</v>
      </c>
      <c r="Z10" s="54">
        <v>1</v>
      </c>
      <c r="AA10" s="54">
        <v>1</v>
      </c>
      <c r="AB10" s="54">
        <v>1</v>
      </c>
      <c r="AC10" s="54">
        <v>1</v>
      </c>
      <c r="AD10" s="54">
        <v>1</v>
      </c>
      <c r="AE10" s="54">
        <v>1</v>
      </c>
      <c r="AF10" s="54">
        <f t="shared" si="15"/>
        <v>1</v>
      </c>
      <c r="AG10" s="54">
        <v>1</v>
      </c>
      <c r="AH10" s="54">
        <f t="shared" si="6"/>
        <v>1</v>
      </c>
      <c r="AI10" s="54">
        <v>1</v>
      </c>
      <c r="AJ10" s="54">
        <v>1</v>
      </c>
      <c r="AK10" s="54">
        <f t="shared" si="7"/>
        <v>1</v>
      </c>
      <c r="AL10" s="54">
        <v>1</v>
      </c>
      <c r="AM10" s="54">
        <v>1</v>
      </c>
      <c r="AN10" s="54">
        <v>1</v>
      </c>
      <c r="AO10" s="54">
        <v>1</v>
      </c>
      <c r="AP10" s="54">
        <v>1</v>
      </c>
      <c r="AQ10" s="54">
        <v>1</v>
      </c>
      <c r="AR10" s="54">
        <v>1</v>
      </c>
      <c r="AS10" s="54">
        <v>1</v>
      </c>
      <c r="AT10" s="54">
        <v>1</v>
      </c>
      <c r="AU10" s="54">
        <f t="shared" si="16"/>
        <v>92.965000000000003</v>
      </c>
      <c r="AV10" s="54">
        <f t="shared" si="17"/>
        <v>2.2800000000000011</v>
      </c>
      <c r="AW10" s="54">
        <f t="shared" si="18"/>
        <v>7.6949999999999967</v>
      </c>
      <c r="AX10" s="54">
        <f t="shared" si="19"/>
        <v>3.7650000000000006</v>
      </c>
      <c r="AY10" s="54">
        <v>1</v>
      </c>
      <c r="AZ10" s="54">
        <v>1</v>
      </c>
      <c r="BA10" s="54">
        <v>1</v>
      </c>
      <c r="BG10" s="54">
        <f t="shared" si="20"/>
        <v>125</v>
      </c>
      <c r="BH10" s="11">
        <f t="shared" si="21"/>
        <v>2.7777777777777779E-5</v>
      </c>
    </row>
    <row r="11" spans="1:67" ht="32" x14ac:dyDescent="0.2">
      <c r="A11" s="54" t="s">
        <v>389</v>
      </c>
      <c r="B11" s="3" t="s">
        <v>399</v>
      </c>
      <c r="C11" s="3" t="s">
        <v>192</v>
      </c>
      <c r="D11" s="54">
        <v>1</v>
      </c>
      <c r="E11" s="54">
        <v>1</v>
      </c>
      <c r="F11" s="54">
        <f t="shared" si="8"/>
        <v>1</v>
      </c>
      <c r="G11" s="54">
        <f t="shared" si="9"/>
        <v>7</v>
      </c>
      <c r="H11" s="54">
        <f t="shared" si="10"/>
        <v>7</v>
      </c>
      <c r="I11" s="54">
        <f t="shared" si="11"/>
        <v>43</v>
      </c>
      <c r="J11" s="54">
        <v>11</v>
      </c>
      <c r="K11" s="54">
        <f t="shared" si="12"/>
        <v>1.5714285714285714</v>
      </c>
      <c r="L11" s="54">
        <f t="shared" si="13"/>
        <v>36</v>
      </c>
      <c r="M11" s="54">
        <f t="shared" si="14"/>
        <v>5.1428571428571432</v>
      </c>
      <c r="N11" s="54">
        <v>1</v>
      </c>
      <c r="O11" s="54">
        <v>1</v>
      </c>
      <c r="P11" s="54">
        <v>1</v>
      </c>
      <c r="Q11" s="54">
        <v>1</v>
      </c>
      <c r="R11" s="54">
        <v>1</v>
      </c>
      <c r="S11" s="54">
        <v>1</v>
      </c>
      <c r="T11" s="54">
        <f t="shared" si="3"/>
        <v>1</v>
      </c>
      <c r="U11" s="54">
        <v>1</v>
      </c>
      <c r="V11" s="54">
        <v>1</v>
      </c>
      <c r="W11" s="54">
        <f t="shared" si="4"/>
        <v>1</v>
      </c>
      <c r="X11" s="54">
        <f t="shared" si="5"/>
        <v>1</v>
      </c>
      <c r="Y11" s="54">
        <v>1</v>
      </c>
      <c r="Z11" s="54">
        <v>1</v>
      </c>
      <c r="AA11" s="54">
        <v>1</v>
      </c>
      <c r="AB11" s="54">
        <v>1</v>
      </c>
      <c r="AC11" s="54">
        <v>1</v>
      </c>
      <c r="AD11" s="54">
        <v>1</v>
      </c>
      <c r="AE11" s="54">
        <v>1</v>
      </c>
      <c r="AF11" s="54">
        <f t="shared" si="15"/>
        <v>1</v>
      </c>
      <c r="AG11" s="54">
        <v>1</v>
      </c>
      <c r="AH11" s="54">
        <f t="shared" si="6"/>
        <v>1</v>
      </c>
      <c r="AI11" s="54">
        <v>1</v>
      </c>
      <c r="AJ11" s="54">
        <v>1</v>
      </c>
      <c r="AK11" s="54">
        <f t="shared" si="7"/>
        <v>1</v>
      </c>
      <c r="AL11" s="54">
        <v>1</v>
      </c>
      <c r="AM11" s="54">
        <v>1</v>
      </c>
      <c r="AN11" s="54">
        <v>1</v>
      </c>
      <c r="AO11" s="54">
        <v>1</v>
      </c>
      <c r="AP11" s="54">
        <v>1</v>
      </c>
      <c r="AQ11" s="54">
        <v>1</v>
      </c>
      <c r="AR11" s="54">
        <v>1</v>
      </c>
      <c r="AS11" s="54">
        <v>1</v>
      </c>
      <c r="AT11" s="54">
        <v>1</v>
      </c>
      <c r="AU11" s="54">
        <f t="shared" si="16"/>
        <v>66.787142857142882</v>
      </c>
      <c r="AV11" s="54">
        <f t="shared" si="17"/>
        <v>5.682857142857145</v>
      </c>
      <c r="AW11" s="54">
        <f t="shared" si="18"/>
        <v>11.05142857142857</v>
      </c>
      <c r="AX11" s="54">
        <f t="shared" si="19"/>
        <v>6.2928571428571445</v>
      </c>
      <c r="AY11" s="54">
        <v>1</v>
      </c>
      <c r="AZ11" s="54">
        <v>1</v>
      </c>
      <c r="BA11" s="54">
        <v>1</v>
      </c>
      <c r="BG11" s="54">
        <f t="shared" si="20"/>
        <v>142.85714285714286</v>
      </c>
      <c r="BH11" s="11">
        <f t="shared" si="21"/>
        <v>2.4305555555555558E-5</v>
      </c>
    </row>
    <row r="12" spans="1:67" ht="32" x14ac:dyDescent="0.2">
      <c r="A12" s="54" t="s">
        <v>390</v>
      </c>
      <c r="B12" s="3" t="s">
        <v>400</v>
      </c>
      <c r="C12" s="3" t="s">
        <v>192</v>
      </c>
      <c r="D12" s="54">
        <v>1</v>
      </c>
      <c r="E12" s="54">
        <v>1</v>
      </c>
      <c r="F12" s="54">
        <f t="shared" si="8"/>
        <v>1</v>
      </c>
      <c r="G12" s="54">
        <f t="shared" si="9"/>
        <v>8</v>
      </c>
      <c r="H12" s="54">
        <f t="shared" si="10"/>
        <v>8</v>
      </c>
      <c r="I12" s="54">
        <f t="shared" si="11"/>
        <v>48</v>
      </c>
      <c r="J12" s="54">
        <v>11</v>
      </c>
      <c r="K12" s="54">
        <f t="shared" si="12"/>
        <v>1.375</v>
      </c>
      <c r="L12" s="54">
        <f t="shared" si="13"/>
        <v>40</v>
      </c>
      <c r="M12" s="54">
        <f t="shared" si="14"/>
        <v>5</v>
      </c>
      <c r="N12" s="54">
        <v>1</v>
      </c>
      <c r="O12" s="54">
        <v>1</v>
      </c>
      <c r="P12" s="54">
        <v>1</v>
      </c>
      <c r="Q12" s="54">
        <v>1</v>
      </c>
      <c r="R12" s="54">
        <v>1</v>
      </c>
      <c r="S12" s="54">
        <v>1</v>
      </c>
      <c r="T12" s="54">
        <f t="shared" si="3"/>
        <v>1</v>
      </c>
      <c r="U12" s="54">
        <v>1</v>
      </c>
      <c r="V12" s="54">
        <v>1</v>
      </c>
      <c r="W12" s="54">
        <f t="shared" si="4"/>
        <v>1</v>
      </c>
      <c r="X12" s="54">
        <f t="shared" si="5"/>
        <v>1</v>
      </c>
      <c r="Y12" s="54">
        <v>1</v>
      </c>
      <c r="Z12" s="54">
        <v>1</v>
      </c>
      <c r="AA12" s="54">
        <v>1</v>
      </c>
      <c r="AB12" s="54">
        <v>1</v>
      </c>
      <c r="AC12" s="54">
        <v>1</v>
      </c>
      <c r="AD12" s="54">
        <v>1</v>
      </c>
      <c r="AE12" s="54">
        <v>1</v>
      </c>
      <c r="AF12" s="54">
        <f t="shared" si="15"/>
        <v>1</v>
      </c>
      <c r="AG12" s="54">
        <v>1</v>
      </c>
      <c r="AH12" s="54">
        <f t="shared" si="6"/>
        <v>1</v>
      </c>
      <c r="AI12" s="54">
        <v>1</v>
      </c>
      <c r="AJ12" s="54">
        <v>1</v>
      </c>
      <c r="AK12" s="54">
        <f t="shared" si="7"/>
        <v>1</v>
      </c>
      <c r="AL12" s="54">
        <v>1</v>
      </c>
      <c r="AM12" s="54">
        <v>1</v>
      </c>
      <c r="AN12" s="54">
        <v>1</v>
      </c>
      <c r="AO12" s="54">
        <v>1</v>
      </c>
      <c r="AP12" s="54">
        <v>1</v>
      </c>
      <c r="AQ12" s="54">
        <v>1</v>
      </c>
      <c r="AR12" s="54">
        <v>1</v>
      </c>
      <c r="AS12" s="54">
        <v>1</v>
      </c>
      <c r="AT12" s="54">
        <v>1</v>
      </c>
      <c r="AU12" s="54">
        <f t="shared" si="16"/>
        <v>82.390000000000015</v>
      </c>
      <c r="AV12" s="54">
        <f t="shared" si="17"/>
        <v>3.7550000000000026</v>
      </c>
      <c r="AW12" s="54">
        <f t="shared" si="18"/>
        <v>10.635000000000002</v>
      </c>
      <c r="AX12" s="54">
        <f t="shared" si="19"/>
        <v>6.120000000000001</v>
      </c>
      <c r="AY12" s="54">
        <v>1</v>
      </c>
      <c r="AZ12" s="54">
        <v>1</v>
      </c>
      <c r="BA12" s="54">
        <v>1</v>
      </c>
      <c r="BG12" s="54">
        <f t="shared" si="20"/>
        <v>125</v>
      </c>
      <c r="BH12" s="11">
        <f t="shared" si="21"/>
        <v>2.7777777777777779E-5</v>
      </c>
    </row>
    <row r="13" spans="1:67" ht="32" x14ac:dyDescent="0.2">
      <c r="A13" s="54" t="s">
        <v>391</v>
      </c>
      <c r="B13" s="3" t="s">
        <v>401</v>
      </c>
      <c r="C13" s="3" t="s">
        <v>192</v>
      </c>
      <c r="D13" s="54">
        <v>1</v>
      </c>
      <c r="E13" s="54">
        <v>1</v>
      </c>
      <c r="F13" s="54">
        <f t="shared" si="8"/>
        <v>1</v>
      </c>
      <c r="G13" s="54">
        <f t="shared" si="9"/>
        <v>7</v>
      </c>
      <c r="H13" s="54">
        <f t="shared" si="10"/>
        <v>7</v>
      </c>
      <c r="I13" s="54">
        <f t="shared" si="11"/>
        <v>41</v>
      </c>
      <c r="J13" s="54">
        <v>10</v>
      </c>
      <c r="K13" s="54">
        <f t="shared" si="12"/>
        <v>1.4285714285714286</v>
      </c>
      <c r="L13" s="54">
        <f t="shared" si="13"/>
        <v>34</v>
      </c>
      <c r="M13" s="54">
        <f t="shared" si="14"/>
        <v>4.8571428571428568</v>
      </c>
      <c r="N13" s="54">
        <v>0</v>
      </c>
      <c r="O13" s="54">
        <v>1</v>
      </c>
      <c r="P13" s="54">
        <v>1</v>
      </c>
      <c r="Q13" s="54">
        <v>1</v>
      </c>
      <c r="R13" s="54">
        <v>1</v>
      </c>
      <c r="S13" s="54">
        <v>0</v>
      </c>
      <c r="T13" s="54">
        <f t="shared" si="3"/>
        <v>0</v>
      </c>
      <c r="U13" s="54">
        <v>1</v>
      </c>
      <c r="V13" s="54">
        <v>1</v>
      </c>
      <c r="W13" s="54">
        <f t="shared" si="4"/>
        <v>0</v>
      </c>
      <c r="X13" s="54">
        <f t="shared" si="5"/>
        <v>1</v>
      </c>
      <c r="Y13" s="54">
        <v>1</v>
      </c>
      <c r="Z13" s="54">
        <v>1</v>
      </c>
      <c r="AA13" s="54">
        <v>1</v>
      </c>
      <c r="AB13" s="54">
        <v>1</v>
      </c>
      <c r="AC13" s="54">
        <v>1</v>
      </c>
      <c r="AD13" s="54">
        <v>1</v>
      </c>
      <c r="AE13" s="54">
        <v>1</v>
      </c>
      <c r="AF13" s="54">
        <f t="shared" si="15"/>
        <v>1</v>
      </c>
      <c r="AG13" s="54">
        <v>1</v>
      </c>
      <c r="AH13" s="54">
        <f t="shared" si="6"/>
        <v>1</v>
      </c>
      <c r="AI13" s="54">
        <v>1</v>
      </c>
      <c r="AJ13" s="54">
        <v>1</v>
      </c>
      <c r="AK13" s="54">
        <f t="shared" si="7"/>
        <v>1</v>
      </c>
      <c r="AL13" s="54">
        <v>1</v>
      </c>
      <c r="AM13" s="54">
        <v>1</v>
      </c>
      <c r="AN13" s="54">
        <v>1</v>
      </c>
      <c r="AO13" s="54">
        <v>1</v>
      </c>
      <c r="AP13" s="54">
        <v>1</v>
      </c>
      <c r="AQ13" s="54">
        <v>1</v>
      </c>
      <c r="AR13" s="54">
        <v>1</v>
      </c>
      <c r="AS13" s="54">
        <v>1</v>
      </c>
      <c r="AT13" s="54">
        <v>1</v>
      </c>
      <c r="AU13" s="54">
        <f t="shared" si="16"/>
        <v>78.872857142857157</v>
      </c>
      <c r="AV13" s="54">
        <f t="shared" si="17"/>
        <v>3.9971428571428582</v>
      </c>
      <c r="AW13" s="54">
        <f t="shared" si="18"/>
        <v>9.3714285714285701</v>
      </c>
      <c r="AX13" s="54">
        <f t="shared" si="19"/>
        <v>4.947142857142854</v>
      </c>
      <c r="AY13" s="54">
        <v>1</v>
      </c>
      <c r="AZ13" s="54">
        <v>1</v>
      </c>
      <c r="BA13" s="54">
        <v>1</v>
      </c>
      <c r="BG13" s="54">
        <f t="shared" si="20"/>
        <v>142.85714285714286</v>
      </c>
      <c r="BH13" s="11">
        <f t="shared" si="21"/>
        <v>2.4305555555555558E-5</v>
      </c>
    </row>
    <row r="14" spans="1:67" ht="32" x14ac:dyDescent="0.2">
      <c r="A14" s="54" t="s">
        <v>392</v>
      </c>
      <c r="B14" s="3" t="s">
        <v>402</v>
      </c>
      <c r="C14" s="3" t="s">
        <v>192</v>
      </c>
      <c r="D14" s="54">
        <v>1</v>
      </c>
      <c r="E14" s="54">
        <v>1</v>
      </c>
      <c r="F14" s="54">
        <f t="shared" si="8"/>
        <v>1</v>
      </c>
      <c r="G14" s="54">
        <f t="shared" si="9"/>
        <v>8</v>
      </c>
      <c r="H14" s="54">
        <f t="shared" si="10"/>
        <v>8</v>
      </c>
      <c r="I14" s="54">
        <f t="shared" si="11"/>
        <v>48</v>
      </c>
      <c r="J14" s="54">
        <v>13</v>
      </c>
      <c r="K14" s="54">
        <f t="shared" si="12"/>
        <v>1.625</v>
      </c>
      <c r="L14" s="54">
        <f t="shared" si="13"/>
        <v>40</v>
      </c>
      <c r="M14" s="54">
        <f t="shared" si="14"/>
        <v>5</v>
      </c>
      <c r="N14" s="54">
        <v>0</v>
      </c>
      <c r="O14" s="54">
        <v>1</v>
      </c>
      <c r="P14" s="54">
        <v>1</v>
      </c>
      <c r="Q14" s="54">
        <v>1</v>
      </c>
      <c r="R14" s="54">
        <v>1</v>
      </c>
      <c r="S14" s="54">
        <v>0</v>
      </c>
      <c r="T14" s="54">
        <f t="shared" si="3"/>
        <v>0</v>
      </c>
      <c r="U14" s="54">
        <v>1</v>
      </c>
      <c r="V14" s="54">
        <v>1</v>
      </c>
      <c r="W14" s="54">
        <f t="shared" si="4"/>
        <v>0</v>
      </c>
      <c r="X14" s="54">
        <f t="shared" si="5"/>
        <v>1</v>
      </c>
      <c r="Y14" s="54">
        <v>1</v>
      </c>
      <c r="Z14" s="54">
        <v>1</v>
      </c>
      <c r="AA14" s="54">
        <v>1</v>
      </c>
      <c r="AB14" s="54">
        <v>1</v>
      </c>
      <c r="AC14" s="54">
        <v>1</v>
      </c>
      <c r="AD14" s="54">
        <v>1</v>
      </c>
      <c r="AE14" s="54">
        <v>1</v>
      </c>
      <c r="AF14" s="54">
        <f t="shared" si="15"/>
        <v>1</v>
      </c>
      <c r="AG14" s="54">
        <v>1</v>
      </c>
      <c r="AH14" s="54">
        <f t="shared" si="6"/>
        <v>1</v>
      </c>
      <c r="AI14" s="54">
        <v>1</v>
      </c>
      <c r="AJ14" s="54">
        <v>1</v>
      </c>
      <c r="AK14" s="54">
        <f t="shared" si="7"/>
        <v>1</v>
      </c>
      <c r="AL14" s="54">
        <v>1</v>
      </c>
      <c r="AM14" s="54">
        <v>1</v>
      </c>
      <c r="AN14" s="54">
        <v>1</v>
      </c>
      <c r="AO14" s="54">
        <v>1</v>
      </c>
      <c r="AP14" s="54">
        <v>1</v>
      </c>
      <c r="AQ14" s="54">
        <v>1</v>
      </c>
      <c r="AR14" s="54">
        <v>1</v>
      </c>
      <c r="AS14" s="54">
        <v>1</v>
      </c>
      <c r="AT14" s="54">
        <v>1</v>
      </c>
      <c r="AU14" s="54">
        <f t="shared" si="16"/>
        <v>61.240000000000016</v>
      </c>
      <c r="AV14" s="54">
        <f t="shared" si="17"/>
        <v>6.7050000000000018</v>
      </c>
      <c r="AW14" s="54">
        <f t="shared" si="18"/>
        <v>10.635000000000002</v>
      </c>
      <c r="AX14" s="54">
        <f t="shared" si="19"/>
        <v>6.120000000000001</v>
      </c>
      <c r="AY14" s="54">
        <v>1</v>
      </c>
      <c r="AZ14" s="54">
        <v>1</v>
      </c>
      <c r="BA14" s="54">
        <v>1</v>
      </c>
      <c r="BG14" s="54">
        <f t="shared" si="20"/>
        <v>125</v>
      </c>
      <c r="BH14" s="11">
        <f t="shared" si="21"/>
        <v>2.7777777777777779E-5</v>
      </c>
    </row>
    <row r="15" spans="1:67" ht="96" x14ac:dyDescent="0.2">
      <c r="A15" s="54">
        <v>5</v>
      </c>
      <c r="B15" s="3" t="s">
        <v>321</v>
      </c>
      <c r="C15" s="3" t="s">
        <v>192</v>
      </c>
      <c r="D15" s="54">
        <v>1</v>
      </c>
      <c r="E15" s="54">
        <v>1</v>
      </c>
      <c r="F15" s="54">
        <f t="shared" si="8"/>
        <v>2</v>
      </c>
      <c r="G15" s="54">
        <f t="shared" si="9"/>
        <v>30</v>
      </c>
      <c r="H15" s="54">
        <f t="shared" si="10"/>
        <v>15</v>
      </c>
      <c r="I15" s="54">
        <f t="shared" si="11"/>
        <v>218</v>
      </c>
      <c r="J15" s="54">
        <v>56</v>
      </c>
      <c r="K15" s="54">
        <f t="shared" si="12"/>
        <v>1.8666666666666667</v>
      </c>
      <c r="L15" s="54">
        <f t="shared" si="13"/>
        <v>183</v>
      </c>
      <c r="M15" s="54">
        <f t="shared" si="14"/>
        <v>6.1</v>
      </c>
      <c r="N15" s="54">
        <v>1</v>
      </c>
      <c r="O15" s="54">
        <v>1</v>
      </c>
      <c r="P15" s="54">
        <v>0</v>
      </c>
      <c r="Q15" s="54">
        <v>1</v>
      </c>
      <c r="R15" s="54">
        <v>1</v>
      </c>
      <c r="S15" s="54">
        <v>1</v>
      </c>
      <c r="T15" s="54">
        <f t="shared" si="3"/>
        <v>1</v>
      </c>
      <c r="U15" s="54">
        <v>1</v>
      </c>
      <c r="V15" s="54">
        <v>1</v>
      </c>
      <c r="W15" s="54">
        <f t="shared" si="4"/>
        <v>0</v>
      </c>
      <c r="X15" s="54">
        <f t="shared" si="5"/>
        <v>1</v>
      </c>
      <c r="Y15" s="54">
        <v>1</v>
      </c>
      <c r="Z15" s="54">
        <v>1</v>
      </c>
      <c r="AA15" s="54">
        <v>1</v>
      </c>
      <c r="AB15" s="54">
        <v>1</v>
      </c>
      <c r="AC15" s="54">
        <v>1</v>
      </c>
      <c r="AD15" s="54">
        <v>1</v>
      </c>
      <c r="AE15" s="54">
        <v>1</v>
      </c>
      <c r="AF15" s="54">
        <f t="shared" si="15"/>
        <v>5</v>
      </c>
      <c r="AG15" s="54">
        <v>1</v>
      </c>
      <c r="AH15" s="54">
        <f t="shared" si="6"/>
        <v>0</v>
      </c>
      <c r="AI15" s="54">
        <v>1</v>
      </c>
      <c r="AJ15" s="54">
        <v>1</v>
      </c>
      <c r="AK15" s="54">
        <f t="shared" si="7"/>
        <v>1</v>
      </c>
      <c r="AL15" s="54">
        <v>1</v>
      </c>
      <c r="AM15" s="54">
        <v>1</v>
      </c>
      <c r="AN15" s="54">
        <v>1</v>
      </c>
      <c r="AO15" s="54">
        <v>1</v>
      </c>
      <c r="AP15" s="54">
        <v>1</v>
      </c>
      <c r="AQ15" s="54">
        <v>1</v>
      </c>
      <c r="AR15" s="54">
        <v>1</v>
      </c>
      <c r="AS15" s="54">
        <v>1</v>
      </c>
      <c r="AT15" s="54">
        <v>1</v>
      </c>
      <c r="AU15" s="54">
        <f t="shared" si="16"/>
        <v>33.690000000000026</v>
      </c>
      <c r="AV15" s="54">
        <f t="shared" si="17"/>
        <v>12.286666666666669</v>
      </c>
      <c r="AW15" s="54">
        <f t="shared" si="18"/>
        <v>19.27066666666666</v>
      </c>
      <c r="AX15" s="54">
        <f t="shared" si="19"/>
        <v>14.800999999999995</v>
      </c>
      <c r="AY15" s="54">
        <v>0</v>
      </c>
      <c r="AZ15" s="54">
        <v>1</v>
      </c>
      <c r="BA15" s="54">
        <v>1</v>
      </c>
      <c r="BG15" s="54">
        <f t="shared" si="20"/>
        <v>166.66666666666666</v>
      </c>
      <c r="BH15" s="11">
        <f t="shared" si="21"/>
        <v>1.0416666666666666E-4</v>
      </c>
    </row>
    <row r="16" spans="1:67" ht="48" x14ac:dyDescent="0.2">
      <c r="A16" s="54">
        <v>6</v>
      </c>
      <c r="B16" s="3" t="s">
        <v>438</v>
      </c>
      <c r="C16" s="3" t="s">
        <v>192</v>
      </c>
      <c r="D16" s="54">
        <v>1</v>
      </c>
      <c r="E16" s="54">
        <v>1</v>
      </c>
      <c r="F16" s="54">
        <f t="shared" si="8"/>
        <v>1</v>
      </c>
      <c r="G16" s="54">
        <f t="shared" si="9"/>
        <v>22</v>
      </c>
      <c r="H16" s="54">
        <f t="shared" si="10"/>
        <v>22</v>
      </c>
      <c r="I16" s="54">
        <f t="shared" si="11"/>
        <v>117</v>
      </c>
      <c r="J16" s="54">
        <v>31</v>
      </c>
      <c r="K16" s="54">
        <f t="shared" si="12"/>
        <v>1.4090909090909092</v>
      </c>
      <c r="L16" s="54">
        <f t="shared" si="13"/>
        <v>95</v>
      </c>
      <c r="M16" s="54">
        <f t="shared" si="14"/>
        <v>4.3181818181818183</v>
      </c>
      <c r="N16" s="54">
        <v>1</v>
      </c>
      <c r="O16" s="54">
        <v>1</v>
      </c>
      <c r="P16" s="54">
        <v>1</v>
      </c>
      <c r="Q16" s="54">
        <v>1</v>
      </c>
      <c r="R16" s="54">
        <v>1</v>
      </c>
      <c r="S16" s="54">
        <v>1</v>
      </c>
      <c r="T16" s="54">
        <f t="shared" si="3"/>
        <v>1</v>
      </c>
      <c r="U16" s="54">
        <v>1</v>
      </c>
      <c r="V16" s="54">
        <v>1</v>
      </c>
      <c r="W16" s="54">
        <f t="shared" si="4"/>
        <v>1</v>
      </c>
      <c r="X16" s="54">
        <f t="shared" si="5"/>
        <v>1</v>
      </c>
      <c r="Y16" s="54">
        <v>1</v>
      </c>
      <c r="Z16" s="54">
        <v>1</v>
      </c>
      <c r="AA16" s="54">
        <v>1</v>
      </c>
      <c r="AB16" s="54">
        <v>1</v>
      </c>
      <c r="AC16" s="54">
        <v>1</v>
      </c>
      <c r="AD16" s="54">
        <v>1</v>
      </c>
      <c r="AE16" s="54">
        <v>1</v>
      </c>
      <c r="AF16" s="54">
        <f t="shared" si="15"/>
        <v>1</v>
      </c>
      <c r="AG16" s="54">
        <v>1</v>
      </c>
      <c r="AH16" s="54">
        <f t="shared" si="6"/>
        <v>1</v>
      </c>
      <c r="AI16" s="54">
        <v>1</v>
      </c>
      <c r="AJ16" s="54">
        <v>1</v>
      </c>
      <c r="AK16" s="54">
        <f t="shared" si="7"/>
        <v>1</v>
      </c>
      <c r="AL16" s="54">
        <v>1</v>
      </c>
      <c r="AM16" s="54">
        <v>1</v>
      </c>
      <c r="AN16" s="54">
        <v>1</v>
      </c>
      <c r="AO16" s="54">
        <v>1</v>
      </c>
      <c r="AP16" s="54">
        <v>1</v>
      </c>
      <c r="AQ16" s="54">
        <v>1</v>
      </c>
      <c r="AR16" s="54">
        <v>1</v>
      </c>
      <c r="AS16" s="54">
        <v>1</v>
      </c>
      <c r="AT16" s="54">
        <v>1</v>
      </c>
      <c r="AU16" s="54">
        <f t="shared" si="16"/>
        <v>65.295909090909106</v>
      </c>
      <c r="AV16" s="54">
        <f t="shared" si="17"/>
        <v>9.6172727272727307</v>
      </c>
      <c r="AW16" s="54">
        <f t="shared" si="18"/>
        <v>8.5127272727272683</v>
      </c>
      <c r="AX16" s="54">
        <f t="shared" si="19"/>
        <v>9.908636363636365</v>
      </c>
      <c r="AY16" s="54">
        <v>1</v>
      </c>
      <c r="AZ16" s="54">
        <v>1</v>
      </c>
      <c r="BA16" s="54">
        <v>1</v>
      </c>
      <c r="BG16" s="54">
        <f t="shared" si="20"/>
        <v>45.454545454545453</v>
      </c>
      <c r="BH16" s="11">
        <f t="shared" si="21"/>
        <v>7.6388888888888887E-5</v>
      </c>
    </row>
    <row r="17" spans="1:60" ht="192" x14ac:dyDescent="0.2">
      <c r="A17" s="54">
        <v>7</v>
      </c>
      <c r="B17" s="3" t="s">
        <v>323</v>
      </c>
      <c r="C17" s="3" t="s">
        <v>192</v>
      </c>
      <c r="D17" s="54">
        <v>1</v>
      </c>
      <c r="E17" s="54">
        <v>1</v>
      </c>
      <c r="F17" s="54">
        <f t="shared" si="8"/>
        <v>4</v>
      </c>
      <c r="G17" s="54">
        <f t="shared" si="9"/>
        <v>68</v>
      </c>
      <c r="H17" s="54">
        <f t="shared" si="10"/>
        <v>17</v>
      </c>
      <c r="I17" s="54">
        <f t="shared" si="11"/>
        <v>445</v>
      </c>
      <c r="J17" s="54">
        <v>119</v>
      </c>
      <c r="K17" s="54">
        <f t="shared" si="12"/>
        <v>1.75</v>
      </c>
      <c r="L17" s="54">
        <f t="shared" si="13"/>
        <v>362</v>
      </c>
      <c r="M17" s="54">
        <f t="shared" si="14"/>
        <v>5.3235294117647056</v>
      </c>
      <c r="N17" s="54">
        <v>1</v>
      </c>
      <c r="O17" s="54">
        <v>1</v>
      </c>
      <c r="P17" s="54">
        <v>0</v>
      </c>
      <c r="Q17" s="54">
        <v>1</v>
      </c>
      <c r="R17" s="54">
        <v>1</v>
      </c>
      <c r="S17" s="54">
        <v>1</v>
      </c>
      <c r="T17" s="54">
        <f t="shared" si="3"/>
        <v>1</v>
      </c>
      <c r="U17" s="54">
        <v>1</v>
      </c>
      <c r="V17" s="54">
        <v>1</v>
      </c>
      <c r="W17" s="54">
        <f t="shared" si="4"/>
        <v>0</v>
      </c>
      <c r="X17" s="54">
        <f t="shared" si="5"/>
        <v>1</v>
      </c>
      <c r="Y17" s="54">
        <v>0</v>
      </c>
      <c r="Z17" s="54">
        <v>1</v>
      </c>
      <c r="AA17" s="54">
        <v>1</v>
      </c>
      <c r="AB17" s="54">
        <v>1</v>
      </c>
      <c r="AC17" s="54">
        <v>1</v>
      </c>
      <c r="AD17" s="54">
        <v>1</v>
      </c>
      <c r="AE17" s="54">
        <v>1</v>
      </c>
      <c r="AF17" s="54">
        <f t="shared" si="15"/>
        <v>16</v>
      </c>
      <c r="AG17" s="54">
        <v>1</v>
      </c>
      <c r="AH17" s="54">
        <f t="shared" si="6"/>
        <v>0</v>
      </c>
      <c r="AI17" s="54">
        <v>0</v>
      </c>
      <c r="AJ17" s="54">
        <v>1</v>
      </c>
      <c r="AK17" s="54">
        <f t="shared" si="7"/>
        <v>0</v>
      </c>
      <c r="AL17" s="54">
        <v>1</v>
      </c>
      <c r="AM17" s="54">
        <v>1</v>
      </c>
      <c r="AN17" s="54">
        <v>1</v>
      </c>
      <c r="AO17" s="54">
        <v>1</v>
      </c>
      <c r="AP17" s="54">
        <v>1</v>
      </c>
      <c r="AQ17" s="54">
        <v>1</v>
      </c>
      <c r="AR17" s="54">
        <v>1</v>
      </c>
      <c r="AS17" s="54">
        <v>1</v>
      </c>
      <c r="AT17" s="54">
        <v>1</v>
      </c>
      <c r="AU17" s="54">
        <f t="shared" si="16"/>
        <v>41.53000000000003</v>
      </c>
      <c r="AV17" s="54">
        <f t="shared" si="17"/>
        <v>11.690000000000001</v>
      </c>
      <c r="AW17" s="54">
        <f t="shared" si="18"/>
        <v>15.144705882352941</v>
      </c>
      <c r="AX17" s="54">
        <f t="shared" si="19"/>
        <v>12.143823529411762</v>
      </c>
      <c r="AY17" s="54">
        <v>0</v>
      </c>
      <c r="AZ17" s="54">
        <v>1</v>
      </c>
      <c r="BA17" s="54">
        <v>1</v>
      </c>
      <c r="BG17" s="54">
        <f t="shared" si="20"/>
        <v>235.29411764705881</v>
      </c>
      <c r="BH17" s="11">
        <f t="shared" si="21"/>
        <v>2.3611111111111112E-4</v>
      </c>
    </row>
    <row r="18" spans="1:60" ht="64" x14ac:dyDescent="0.2">
      <c r="A18" s="54">
        <v>8</v>
      </c>
      <c r="B18" s="3" t="s">
        <v>324</v>
      </c>
      <c r="C18" s="3" t="s">
        <v>192</v>
      </c>
      <c r="D18" s="54">
        <v>1</v>
      </c>
      <c r="E18" s="54">
        <v>1</v>
      </c>
      <c r="F18" s="54">
        <f t="shared" si="8"/>
        <v>1</v>
      </c>
      <c r="G18" s="54">
        <f t="shared" si="9"/>
        <v>23</v>
      </c>
      <c r="H18" s="54">
        <f t="shared" si="10"/>
        <v>23</v>
      </c>
      <c r="I18" s="54">
        <f t="shared" si="11"/>
        <v>143</v>
      </c>
      <c r="J18" s="54">
        <v>38</v>
      </c>
      <c r="K18" s="54">
        <f t="shared" si="12"/>
        <v>1.6521739130434783</v>
      </c>
      <c r="L18" s="54">
        <f t="shared" si="13"/>
        <v>117</v>
      </c>
      <c r="M18" s="54">
        <f t="shared" si="14"/>
        <v>5.0869565217391308</v>
      </c>
      <c r="N18" s="54">
        <v>0</v>
      </c>
      <c r="O18" s="54">
        <v>1</v>
      </c>
      <c r="P18" s="54">
        <v>1</v>
      </c>
      <c r="Q18" s="54">
        <v>0</v>
      </c>
      <c r="R18" s="54">
        <v>1</v>
      </c>
      <c r="S18" s="54">
        <v>1</v>
      </c>
      <c r="T18" s="54">
        <f t="shared" si="3"/>
        <v>0</v>
      </c>
      <c r="U18" s="54">
        <v>1</v>
      </c>
      <c r="V18" s="54">
        <v>1</v>
      </c>
      <c r="W18" s="54">
        <f t="shared" si="4"/>
        <v>0</v>
      </c>
      <c r="X18" s="54">
        <f t="shared" si="5"/>
        <v>1</v>
      </c>
      <c r="Y18" s="54">
        <v>1</v>
      </c>
      <c r="Z18" s="54">
        <v>1</v>
      </c>
      <c r="AA18" s="54">
        <v>1</v>
      </c>
      <c r="AB18" s="54">
        <v>1</v>
      </c>
      <c r="AC18" s="54">
        <v>1</v>
      </c>
      <c r="AD18" s="54">
        <v>0</v>
      </c>
      <c r="AE18" s="54">
        <v>1</v>
      </c>
      <c r="AF18" s="54">
        <f t="shared" si="15"/>
        <v>4</v>
      </c>
      <c r="AG18" s="54">
        <v>1</v>
      </c>
      <c r="AH18" s="54">
        <f t="shared" si="6"/>
        <v>1</v>
      </c>
      <c r="AI18" s="54">
        <v>1</v>
      </c>
      <c r="AJ18" s="54">
        <v>1</v>
      </c>
      <c r="AK18" s="54">
        <f t="shared" si="7"/>
        <v>0</v>
      </c>
      <c r="AL18" s="54">
        <v>1</v>
      </c>
      <c r="AM18" s="54">
        <v>1</v>
      </c>
      <c r="AN18" s="54">
        <v>1</v>
      </c>
      <c r="AO18" s="54">
        <v>1</v>
      </c>
      <c r="AP18" s="54">
        <v>1</v>
      </c>
      <c r="AQ18" s="54">
        <v>1</v>
      </c>
      <c r="AR18" s="54">
        <v>1</v>
      </c>
      <c r="AS18" s="54">
        <v>1</v>
      </c>
      <c r="AT18" s="54">
        <v>1</v>
      </c>
      <c r="AU18" s="54">
        <f t="shared" si="16"/>
        <v>43.716086956521764</v>
      </c>
      <c r="AV18" s="54">
        <f t="shared" si="17"/>
        <v>12.875652173913043</v>
      </c>
      <c r="AW18" s="54">
        <f t="shared" si="18"/>
        <v>13.846956521739131</v>
      </c>
      <c r="AX18" s="54">
        <f t="shared" si="19"/>
        <v>14.029565217391301</v>
      </c>
      <c r="AY18" s="54">
        <v>1</v>
      </c>
      <c r="AZ18" s="54">
        <v>1</v>
      </c>
      <c r="BA18" s="54">
        <v>1</v>
      </c>
      <c r="BG18" s="54">
        <f t="shared" si="20"/>
        <v>173.91304347826087</v>
      </c>
      <c r="BH18" s="11">
        <f t="shared" si="21"/>
        <v>7.9861111111111116E-5</v>
      </c>
    </row>
    <row r="19" spans="1:60" ht="112" x14ac:dyDescent="0.2">
      <c r="A19" s="54">
        <v>9</v>
      </c>
      <c r="B19" s="3" t="s">
        <v>325</v>
      </c>
      <c r="C19" s="3" t="s">
        <v>192</v>
      </c>
      <c r="D19" s="54">
        <v>1</v>
      </c>
      <c r="E19" s="54">
        <v>1</v>
      </c>
      <c r="F19" s="54">
        <f t="shared" si="8"/>
        <v>2</v>
      </c>
      <c r="G19" s="54">
        <f t="shared" si="9"/>
        <v>41</v>
      </c>
      <c r="H19" s="54">
        <f t="shared" si="10"/>
        <v>20.5</v>
      </c>
      <c r="I19" s="54">
        <f t="shared" si="11"/>
        <v>250</v>
      </c>
      <c r="J19" s="54">
        <v>69</v>
      </c>
      <c r="K19" s="54">
        <f t="shared" si="12"/>
        <v>1.6829268292682926</v>
      </c>
      <c r="L19" s="54">
        <f t="shared" si="13"/>
        <v>205</v>
      </c>
      <c r="M19" s="54">
        <f t="shared" si="14"/>
        <v>5</v>
      </c>
      <c r="N19" s="54">
        <v>0</v>
      </c>
      <c r="O19" s="54">
        <v>1</v>
      </c>
      <c r="P19" s="54">
        <v>0</v>
      </c>
      <c r="Q19" s="54">
        <v>0</v>
      </c>
      <c r="R19" s="54">
        <v>1</v>
      </c>
      <c r="S19" s="54">
        <v>1</v>
      </c>
      <c r="T19" s="54">
        <f t="shared" si="3"/>
        <v>0</v>
      </c>
      <c r="U19" s="54">
        <v>1</v>
      </c>
      <c r="V19" s="54">
        <v>1</v>
      </c>
      <c r="W19" s="54">
        <f t="shared" si="4"/>
        <v>0</v>
      </c>
      <c r="X19" s="54">
        <f t="shared" si="5"/>
        <v>1</v>
      </c>
      <c r="Y19" s="54">
        <v>1</v>
      </c>
      <c r="Z19" s="54">
        <v>1</v>
      </c>
      <c r="AA19" s="54">
        <v>1</v>
      </c>
      <c r="AB19" s="54">
        <v>1</v>
      </c>
      <c r="AC19" s="54">
        <v>1</v>
      </c>
      <c r="AD19" s="54">
        <v>1</v>
      </c>
      <c r="AE19" s="54">
        <v>1</v>
      </c>
      <c r="AF19" s="54">
        <f t="shared" si="15"/>
        <v>5</v>
      </c>
      <c r="AG19" s="54">
        <v>1</v>
      </c>
      <c r="AH19" s="54">
        <f t="shared" si="6"/>
        <v>1</v>
      </c>
      <c r="AI19" s="54">
        <v>0</v>
      </c>
      <c r="AJ19" s="54">
        <v>1</v>
      </c>
      <c r="AK19" s="54">
        <f t="shared" si="7"/>
        <v>0</v>
      </c>
      <c r="AL19" s="54">
        <v>1</v>
      </c>
      <c r="AM19" s="54">
        <v>0</v>
      </c>
      <c r="AN19" s="54">
        <v>1</v>
      </c>
      <c r="AO19" s="54">
        <v>1</v>
      </c>
      <c r="AP19" s="54">
        <v>1</v>
      </c>
      <c r="AQ19" s="54">
        <v>1</v>
      </c>
      <c r="AR19" s="54">
        <v>1</v>
      </c>
      <c r="AS19" s="54">
        <v>1</v>
      </c>
      <c r="AT19" s="54">
        <v>1</v>
      </c>
      <c r="AU19" s="54">
        <f t="shared" si="16"/>
        <v>43.65189024390245</v>
      </c>
      <c r="AV19" s="54">
        <f t="shared" si="17"/>
        <v>12.263536585365856</v>
      </c>
      <c r="AW19" s="54">
        <f t="shared" si="18"/>
        <v>12.873170731707315</v>
      </c>
      <c r="AX19" s="54">
        <f t="shared" si="19"/>
        <v>12.369999999999997</v>
      </c>
      <c r="AY19" s="54">
        <v>0</v>
      </c>
      <c r="AZ19" s="54">
        <v>1</v>
      </c>
      <c r="BA19" s="54">
        <v>1</v>
      </c>
      <c r="BG19" s="54">
        <f t="shared" si="20"/>
        <v>121.95121951219512</v>
      </c>
      <c r="BH19" s="11">
        <f t="shared" si="21"/>
        <v>1.4236111111111109E-4</v>
      </c>
    </row>
    <row r="20" spans="1:60" ht="32" x14ac:dyDescent="0.2">
      <c r="A20" s="54">
        <v>10</v>
      </c>
      <c r="B20" s="3" t="s">
        <v>439</v>
      </c>
      <c r="C20" s="3" t="s">
        <v>204</v>
      </c>
      <c r="D20" s="54">
        <v>1</v>
      </c>
      <c r="E20" s="54">
        <v>1</v>
      </c>
      <c r="F20" s="54">
        <f t="shared" si="8"/>
        <v>1</v>
      </c>
      <c r="G20" s="54">
        <f t="shared" si="9"/>
        <v>12</v>
      </c>
      <c r="H20" s="54">
        <f t="shared" si="10"/>
        <v>12</v>
      </c>
      <c r="I20" s="54">
        <f t="shared" si="11"/>
        <v>63</v>
      </c>
      <c r="J20" s="54">
        <v>15</v>
      </c>
      <c r="K20" s="54">
        <f t="shared" si="12"/>
        <v>1.25</v>
      </c>
      <c r="L20" s="54">
        <f t="shared" si="13"/>
        <v>50</v>
      </c>
      <c r="M20" s="54">
        <f t="shared" si="14"/>
        <v>4.166666666666667</v>
      </c>
      <c r="N20" s="54">
        <v>1</v>
      </c>
      <c r="O20" s="54">
        <v>1</v>
      </c>
      <c r="P20" s="54">
        <v>1</v>
      </c>
      <c r="Q20" s="54">
        <v>1</v>
      </c>
      <c r="R20" s="54">
        <v>1</v>
      </c>
      <c r="S20" s="54">
        <v>1</v>
      </c>
      <c r="T20" s="54">
        <f t="shared" si="3"/>
        <v>1</v>
      </c>
      <c r="U20" s="54">
        <v>1</v>
      </c>
      <c r="V20" s="54">
        <v>1</v>
      </c>
      <c r="W20" s="54">
        <f t="shared" si="4"/>
        <v>1</v>
      </c>
      <c r="X20" s="54">
        <f t="shared" si="5"/>
        <v>1</v>
      </c>
      <c r="Y20" s="54">
        <v>0</v>
      </c>
      <c r="Z20" s="54">
        <v>1</v>
      </c>
      <c r="AA20" s="54">
        <v>1</v>
      </c>
      <c r="AB20" s="54">
        <v>1</v>
      </c>
      <c r="AC20" s="54">
        <v>1</v>
      </c>
      <c r="AD20" s="54">
        <v>1</v>
      </c>
      <c r="AE20" s="54">
        <v>1</v>
      </c>
      <c r="AF20" s="54">
        <f t="shared" si="15"/>
        <v>2</v>
      </c>
      <c r="AG20" s="54">
        <v>1</v>
      </c>
      <c r="AH20" s="54">
        <f t="shared" si="6"/>
        <v>1</v>
      </c>
      <c r="AI20" s="54">
        <v>1</v>
      </c>
      <c r="AJ20" s="54">
        <v>1</v>
      </c>
      <c r="AK20" s="54">
        <f t="shared" si="7"/>
        <v>1</v>
      </c>
      <c r="AL20" s="54">
        <v>1</v>
      </c>
      <c r="AM20" s="54">
        <v>1</v>
      </c>
      <c r="AN20" s="54">
        <v>1</v>
      </c>
      <c r="AO20" s="54">
        <v>1</v>
      </c>
      <c r="AP20" s="54">
        <v>1</v>
      </c>
      <c r="AQ20" s="54">
        <v>1</v>
      </c>
      <c r="AR20" s="54">
        <v>1</v>
      </c>
      <c r="AS20" s="54">
        <v>1</v>
      </c>
      <c r="AT20" s="54">
        <v>1</v>
      </c>
      <c r="AU20" s="54">
        <f t="shared" si="16"/>
        <v>88.905000000000001</v>
      </c>
      <c r="AV20" s="54">
        <f t="shared" si="17"/>
        <v>3.84</v>
      </c>
      <c r="AW20" s="54">
        <f t="shared" si="18"/>
        <v>7.2133333333333312</v>
      </c>
      <c r="AX20" s="54">
        <f t="shared" si="19"/>
        <v>4.1950000000000003</v>
      </c>
      <c r="AY20" s="54">
        <v>1</v>
      </c>
      <c r="AZ20" s="54">
        <v>1</v>
      </c>
      <c r="BA20" s="54">
        <v>1</v>
      </c>
      <c r="BG20" s="54">
        <f t="shared" si="20"/>
        <v>166.66666666666666</v>
      </c>
      <c r="BH20" s="11">
        <f t="shared" si="21"/>
        <v>4.1666666666666665E-5</v>
      </c>
    </row>
    <row r="21" spans="1:60" ht="48" x14ac:dyDescent="0.2">
      <c r="A21" s="54" t="s">
        <v>147</v>
      </c>
      <c r="B21" s="3" t="s">
        <v>406</v>
      </c>
      <c r="C21" s="3" t="s">
        <v>192</v>
      </c>
      <c r="D21" s="54">
        <v>1</v>
      </c>
      <c r="E21" s="54">
        <v>1</v>
      </c>
      <c r="F21" s="54">
        <f t="shared" si="8"/>
        <v>1</v>
      </c>
      <c r="G21" s="54">
        <f t="shared" si="9"/>
        <v>19</v>
      </c>
      <c r="H21" s="54">
        <f t="shared" si="10"/>
        <v>19</v>
      </c>
      <c r="I21" s="54">
        <f t="shared" si="11"/>
        <v>101</v>
      </c>
      <c r="J21" s="54">
        <v>27</v>
      </c>
      <c r="K21" s="54">
        <f t="shared" si="12"/>
        <v>1.4210526315789473</v>
      </c>
      <c r="L21" s="54">
        <f t="shared" si="13"/>
        <v>82</v>
      </c>
      <c r="M21" s="54">
        <f t="shared" si="14"/>
        <v>4.3157894736842106</v>
      </c>
      <c r="N21" s="54">
        <v>0</v>
      </c>
      <c r="O21" s="54">
        <v>1</v>
      </c>
      <c r="P21" s="54">
        <v>1</v>
      </c>
      <c r="Q21" s="54">
        <v>0</v>
      </c>
      <c r="R21" s="54">
        <v>1</v>
      </c>
      <c r="S21" s="54">
        <v>1</v>
      </c>
      <c r="T21" s="54">
        <f t="shared" si="3"/>
        <v>0</v>
      </c>
      <c r="U21" s="54">
        <v>1</v>
      </c>
      <c r="V21" s="54">
        <v>1</v>
      </c>
      <c r="W21" s="54">
        <f t="shared" si="4"/>
        <v>0</v>
      </c>
      <c r="X21" s="54">
        <f t="shared" si="5"/>
        <v>1</v>
      </c>
      <c r="Y21" s="54">
        <v>1</v>
      </c>
      <c r="Z21" s="54">
        <v>1</v>
      </c>
      <c r="AA21" s="54">
        <v>1</v>
      </c>
      <c r="AB21" s="54">
        <v>1</v>
      </c>
      <c r="AC21" s="54">
        <v>1</v>
      </c>
      <c r="AD21" s="54">
        <v>1</v>
      </c>
      <c r="AE21" s="54">
        <v>1</v>
      </c>
      <c r="AF21" s="54">
        <f t="shared" si="15"/>
        <v>1</v>
      </c>
      <c r="AG21" s="54">
        <v>1</v>
      </c>
      <c r="AH21" s="54">
        <f t="shared" si="6"/>
        <v>1</v>
      </c>
      <c r="AI21" s="54">
        <v>1</v>
      </c>
      <c r="AJ21" s="54">
        <v>1</v>
      </c>
      <c r="AK21" s="54">
        <f t="shared" si="7"/>
        <v>1</v>
      </c>
      <c r="AL21" s="54">
        <v>1</v>
      </c>
      <c r="AM21" s="54">
        <v>1</v>
      </c>
      <c r="AN21" s="54">
        <v>1</v>
      </c>
      <c r="AO21" s="54">
        <v>1</v>
      </c>
      <c r="AP21" s="54">
        <v>1</v>
      </c>
      <c r="AQ21" s="54">
        <v>1</v>
      </c>
      <c r="AR21" s="54">
        <v>1</v>
      </c>
      <c r="AS21" s="54">
        <v>1</v>
      </c>
      <c r="AT21" s="54">
        <v>1</v>
      </c>
      <c r="AU21" s="54">
        <f t="shared" si="16"/>
        <v>67.328947368421069</v>
      </c>
      <c r="AV21" s="54">
        <f t="shared" si="17"/>
        <v>8.5884210526315812</v>
      </c>
      <c r="AW21" s="54">
        <f t="shared" si="18"/>
        <v>8.3284210526315796</v>
      </c>
      <c r="AX21" s="54">
        <f t="shared" si="19"/>
        <v>8.3973684210526329</v>
      </c>
      <c r="AY21" s="54">
        <v>1</v>
      </c>
      <c r="AZ21" s="54">
        <v>1</v>
      </c>
      <c r="BA21" s="54">
        <v>1</v>
      </c>
      <c r="BG21" s="54">
        <f t="shared" si="20"/>
        <v>52.631578947368418</v>
      </c>
      <c r="BH21" s="11">
        <f t="shared" si="21"/>
        <v>6.597222222222223E-5</v>
      </c>
    </row>
    <row r="22" spans="1:60" ht="48" x14ac:dyDescent="0.2">
      <c r="A22" s="54" t="s">
        <v>148</v>
      </c>
      <c r="B22" s="3" t="s">
        <v>407</v>
      </c>
      <c r="C22" s="3" t="s">
        <v>192</v>
      </c>
      <c r="D22" s="54">
        <v>1</v>
      </c>
      <c r="E22" s="54">
        <v>1</v>
      </c>
      <c r="F22" s="54">
        <f t="shared" si="8"/>
        <v>1</v>
      </c>
      <c r="G22" s="54">
        <f t="shared" si="9"/>
        <v>19</v>
      </c>
      <c r="H22" s="54">
        <f t="shared" si="10"/>
        <v>19</v>
      </c>
      <c r="I22" s="54">
        <f t="shared" si="11"/>
        <v>99</v>
      </c>
      <c r="J22" s="54">
        <v>27</v>
      </c>
      <c r="K22" s="54">
        <f t="shared" si="12"/>
        <v>1.4210526315789473</v>
      </c>
      <c r="L22" s="54">
        <f t="shared" si="13"/>
        <v>80</v>
      </c>
      <c r="M22" s="54">
        <f t="shared" si="14"/>
        <v>4.2105263157894735</v>
      </c>
      <c r="N22" s="54">
        <v>0</v>
      </c>
      <c r="O22" s="54">
        <v>1</v>
      </c>
      <c r="P22" s="54">
        <v>1</v>
      </c>
      <c r="Q22" s="54">
        <v>0</v>
      </c>
      <c r="R22" s="54">
        <v>1</v>
      </c>
      <c r="S22" s="54">
        <v>1</v>
      </c>
      <c r="T22" s="54">
        <f t="shared" si="3"/>
        <v>0</v>
      </c>
      <c r="U22" s="54">
        <v>1</v>
      </c>
      <c r="V22" s="54">
        <v>1</v>
      </c>
      <c r="W22" s="54">
        <f t="shared" si="4"/>
        <v>0</v>
      </c>
      <c r="X22" s="54">
        <f t="shared" si="5"/>
        <v>1</v>
      </c>
      <c r="Y22" s="54">
        <v>1</v>
      </c>
      <c r="Z22" s="54">
        <v>1</v>
      </c>
      <c r="AA22" s="54">
        <v>1</v>
      </c>
      <c r="AB22" s="54">
        <v>1</v>
      </c>
      <c r="AC22" s="54">
        <v>1</v>
      </c>
      <c r="AD22" s="54">
        <v>1</v>
      </c>
      <c r="AE22" s="54">
        <v>1</v>
      </c>
      <c r="AF22" s="54">
        <f t="shared" si="15"/>
        <v>1</v>
      </c>
      <c r="AG22" s="54">
        <v>1</v>
      </c>
      <c r="AH22" s="54">
        <f t="shared" si="6"/>
        <v>1</v>
      </c>
      <c r="AI22" s="54">
        <v>1</v>
      </c>
      <c r="AJ22" s="54">
        <v>1</v>
      </c>
      <c r="AK22" s="54">
        <f t="shared" si="7"/>
        <v>1</v>
      </c>
      <c r="AL22" s="54">
        <v>1</v>
      </c>
      <c r="AM22" s="54">
        <v>1</v>
      </c>
      <c r="AN22" s="54">
        <v>1</v>
      </c>
      <c r="AO22" s="54">
        <v>1</v>
      </c>
      <c r="AP22" s="54">
        <v>1</v>
      </c>
      <c r="AQ22" s="54">
        <v>1</v>
      </c>
      <c r="AR22" s="54">
        <v>1</v>
      </c>
      <c r="AS22" s="54">
        <v>1</v>
      </c>
      <c r="AT22" s="54">
        <v>1</v>
      </c>
      <c r="AU22" s="54">
        <f t="shared" si="16"/>
        <v>67.328947368421069</v>
      </c>
      <c r="AV22" s="54">
        <f t="shared" si="17"/>
        <v>8.5884210526315812</v>
      </c>
      <c r="AW22" s="54">
        <f t="shared" si="18"/>
        <v>7.7094736842105256</v>
      </c>
      <c r="AX22" s="54">
        <f t="shared" si="19"/>
        <v>7.9015789473684208</v>
      </c>
      <c r="AY22" s="54">
        <v>1</v>
      </c>
      <c r="AZ22" s="54">
        <v>1</v>
      </c>
      <c r="BA22" s="54">
        <v>1</v>
      </c>
      <c r="BG22" s="54">
        <f t="shared" si="20"/>
        <v>52.631578947368418</v>
      </c>
      <c r="BH22" s="11">
        <f t="shared" si="21"/>
        <v>6.597222222222223E-5</v>
      </c>
    </row>
    <row r="23" spans="1:60" ht="48" x14ac:dyDescent="0.2">
      <c r="A23" s="54" t="s">
        <v>148</v>
      </c>
      <c r="B23" s="3" t="s">
        <v>408</v>
      </c>
      <c r="C23" s="3" t="s">
        <v>192</v>
      </c>
      <c r="D23" s="54">
        <v>1</v>
      </c>
      <c r="E23" s="54">
        <v>1</v>
      </c>
      <c r="F23" s="54">
        <f t="shared" si="8"/>
        <v>1</v>
      </c>
      <c r="G23" s="54">
        <f t="shared" si="9"/>
        <v>17</v>
      </c>
      <c r="H23" s="54">
        <f t="shared" si="10"/>
        <v>17</v>
      </c>
      <c r="I23" s="54">
        <f t="shared" si="11"/>
        <v>96</v>
      </c>
      <c r="J23" s="54">
        <v>26</v>
      </c>
      <c r="K23" s="54">
        <f t="shared" si="12"/>
        <v>1.5294117647058822</v>
      </c>
      <c r="L23" s="54">
        <f t="shared" si="13"/>
        <v>79</v>
      </c>
      <c r="M23" s="54">
        <f t="shared" si="14"/>
        <v>4.6470588235294121</v>
      </c>
      <c r="N23" s="54">
        <v>0</v>
      </c>
      <c r="O23" s="54">
        <v>1</v>
      </c>
      <c r="P23" s="54">
        <v>1</v>
      </c>
      <c r="Q23" s="54">
        <v>0</v>
      </c>
      <c r="R23" s="54">
        <v>1</v>
      </c>
      <c r="S23" s="54">
        <v>1</v>
      </c>
      <c r="T23" s="54">
        <f t="shared" si="3"/>
        <v>0</v>
      </c>
      <c r="U23" s="54">
        <v>1</v>
      </c>
      <c r="V23" s="54">
        <v>1</v>
      </c>
      <c r="W23" s="54">
        <f t="shared" si="4"/>
        <v>0</v>
      </c>
      <c r="X23" s="54">
        <f t="shared" si="5"/>
        <v>1</v>
      </c>
      <c r="Y23" s="54">
        <v>1</v>
      </c>
      <c r="Z23" s="54">
        <v>1</v>
      </c>
      <c r="AA23" s="54">
        <v>1</v>
      </c>
      <c r="AB23" s="54">
        <v>1</v>
      </c>
      <c r="AC23" s="54">
        <v>1</v>
      </c>
      <c r="AD23" s="54">
        <v>1</v>
      </c>
      <c r="AE23" s="54">
        <v>1</v>
      </c>
      <c r="AF23" s="54">
        <f t="shared" si="15"/>
        <v>1</v>
      </c>
      <c r="AG23" s="54">
        <v>1</v>
      </c>
      <c r="AH23" s="54">
        <f t="shared" si="6"/>
        <v>1</v>
      </c>
      <c r="AI23" s="54">
        <v>1</v>
      </c>
      <c r="AJ23" s="54">
        <v>1</v>
      </c>
      <c r="AK23" s="54">
        <f t="shared" si="7"/>
        <v>1</v>
      </c>
      <c r="AL23" s="54">
        <v>1</v>
      </c>
      <c r="AM23" s="54">
        <v>1</v>
      </c>
      <c r="AN23" s="54">
        <v>1</v>
      </c>
      <c r="AO23" s="54">
        <v>1</v>
      </c>
      <c r="AP23" s="54">
        <v>1</v>
      </c>
      <c r="AQ23" s="54">
        <v>1</v>
      </c>
      <c r="AR23" s="54">
        <v>1</v>
      </c>
      <c r="AS23" s="54">
        <v>1</v>
      </c>
      <c r="AT23" s="54">
        <v>1</v>
      </c>
      <c r="AU23" s="54">
        <f t="shared" si="16"/>
        <v>60.191764705882377</v>
      </c>
      <c r="AV23" s="54">
        <f t="shared" si="17"/>
        <v>9.0870588235294107</v>
      </c>
      <c r="AW23" s="54">
        <f t="shared" si="18"/>
        <v>10.129411764705882</v>
      </c>
      <c r="AX23" s="54">
        <f t="shared" si="19"/>
        <v>8.9576470588235324</v>
      </c>
      <c r="AY23" s="54">
        <v>1</v>
      </c>
      <c r="AZ23" s="54">
        <v>1</v>
      </c>
      <c r="BA23" s="54">
        <v>1</v>
      </c>
      <c r="BG23" s="54">
        <f t="shared" si="20"/>
        <v>58.823529411764703</v>
      </c>
      <c r="BH23" s="11">
        <f t="shared" si="21"/>
        <v>5.902777777777778E-5</v>
      </c>
    </row>
    <row r="24" spans="1:60" ht="48" x14ac:dyDescent="0.2">
      <c r="A24" s="54" t="s">
        <v>149</v>
      </c>
      <c r="B24" s="3" t="s">
        <v>409</v>
      </c>
      <c r="C24" s="3" t="s">
        <v>192</v>
      </c>
      <c r="D24" s="54">
        <v>1</v>
      </c>
      <c r="E24" s="54">
        <v>1</v>
      </c>
      <c r="F24" s="54">
        <f t="shared" si="8"/>
        <v>1</v>
      </c>
      <c r="G24" s="54">
        <f t="shared" si="9"/>
        <v>19</v>
      </c>
      <c r="H24" s="54">
        <f t="shared" si="10"/>
        <v>19</v>
      </c>
      <c r="I24" s="54">
        <f t="shared" si="11"/>
        <v>101</v>
      </c>
      <c r="J24" s="54">
        <v>26</v>
      </c>
      <c r="K24" s="54">
        <f t="shared" si="12"/>
        <v>1.368421052631579</v>
      </c>
      <c r="L24" s="54">
        <f t="shared" si="13"/>
        <v>82</v>
      </c>
      <c r="M24" s="54">
        <f t="shared" si="14"/>
        <v>4.3157894736842106</v>
      </c>
      <c r="N24" s="54">
        <v>0</v>
      </c>
      <c r="O24" s="54">
        <v>1</v>
      </c>
      <c r="P24" s="54">
        <v>0</v>
      </c>
      <c r="Q24" s="54">
        <v>0</v>
      </c>
      <c r="R24" s="54">
        <v>1</v>
      </c>
      <c r="S24" s="54">
        <v>1</v>
      </c>
      <c r="T24" s="54">
        <f t="shared" si="3"/>
        <v>0</v>
      </c>
      <c r="U24" s="54">
        <v>1</v>
      </c>
      <c r="V24" s="54">
        <v>1</v>
      </c>
      <c r="W24" s="54">
        <f t="shared" si="4"/>
        <v>0</v>
      </c>
      <c r="X24" s="54">
        <f t="shared" si="5"/>
        <v>1</v>
      </c>
      <c r="Y24" s="54">
        <v>1</v>
      </c>
      <c r="Z24" s="54">
        <v>1</v>
      </c>
      <c r="AA24" s="54">
        <v>1</v>
      </c>
      <c r="AB24" s="54">
        <v>1</v>
      </c>
      <c r="AC24" s="54">
        <v>1</v>
      </c>
      <c r="AD24" s="54">
        <v>1</v>
      </c>
      <c r="AE24" s="54">
        <v>1</v>
      </c>
      <c r="AF24" s="54">
        <f t="shared" si="15"/>
        <v>1</v>
      </c>
      <c r="AG24" s="54">
        <v>1</v>
      </c>
      <c r="AH24" s="54">
        <f t="shared" si="6"/>
        <v>1</v>
      </c>
      <c r="AI24" s="54">
        <v>1</v>
      </c>
      <c r="AJ24" s="54">
        <v>1</v>
      </c>
      <c r="AK24" s="54">
        <f t="shared" si="7"/>
        <v>1</v>
      </c>
      <c r="AL24" s="54">
        <v>1</v>
      </c>
      <c r="AM24" s="54">
        <v>1</v>
      </c>
      <c r="AN24" s="54">
        <v>1</v>
      </c>
      <c r="AO24" s="54">
        <v>1</v>
      </c>
      <c r="AP24" s="54">
        <v>1</v>
      </c>
      <c r="AQ24" s="54">
        <v>1</v>
      </c>
      <c r="AR24" s="54">
        <v>1</v>
      </c>
      <c r="AS24" s="54">
        <v>1</v>
      </c>
      <c r="AT24" s="54">
        <v>1</v>
      </c>
      <c r="AU24" s="54">
        <f t="shared" si="16"/>
        <v>71.78157894736843</v>
      </c>
      <c r="AV24" s="54">
        <f t="shared" si="17"/>
        <v>7.9673684210526332</v>
      </c>
      <c r="AW24" s="54">
        <f t="shared" si="18"/>
        <v>8.3284210526315796</v>
      </c>
      <c r="AX24" s="54">
        <f t="shared" si="19"/>
        <v>8.3973684210526329</v>
      </c>
      <c r="AY24" s="54">
        <v>1</v>
      </c>
      <c r="AZ24" s="54">
        <v>1</v>
      </c>
      <c r="BA24" s="54">
        <v>1</v>
      </c>
      <c r="BG24" s="54">
        <f t="shared" si="20"/>
        <v>52.631578947368418</v>
      </c>
      <c r="BH24" s="11">
        <f t="shared" si="21"/>
        <v>6.597222222222223E-5</v>
      </c>
    </row>
    <row r="25" spans="1:60" ht="48" x14ac:dyDescent="0.2">
      <c r="A25" s="54" t="s">
        <v>149</v>
      </c>
      <c r="B25" s="3" t="s">
        <v>410</v>
      </c>
      <c r="C25" s="3" t="s">
        <v>192</v>
      </c>
      <c r="D25" s="54">
        <v>1</v>
      </c>
      <c r="E25" s="54">
        <v>1</v>
      </c>
      <c r="F25" s="54">
        <f t="shared" si="8"/>
        <v>1</v>
      </c>
      <c r="G25" s="54">
        <f t="shared" si="9"/>
        <v>18</v>
      </c>
      <c r="H25" s="54">
        <f t="shared" si="10"/>
        <v>18</v>
      </c>
      <c r="I25" s="54">
        <f t="shared" si="11"/>
        <v>101</v>
      </c>
      <c r="J25" s="54">
        <v>27</v>
      </c>
      <c r="K25" s="54">
        <f t="shared" si="12"/>
        <v>1.5</v>
      </c>
      <c r="L25" s="54">
        <f t="shared" si="13"/>
        <v>83</v>
      </c>
      <c r="M25" s="54">
        <f t="shared" si="14"/>
        <v>4.6111111111111107</v>
      </c>
      <c r="N25" s="54">
        <v>0</v>
      </c>
      <c r="O25" s="54">
        <v>1</v>
      </c>
      <c r="P25" s="54">
        <v>0</v>
      </c>
      <c r="Q25" s="54">
        <v>0</v>
      </c>
      <c r="R25" s="54">
        <v>1</v>
      </c>
      <c r="S25" s="54">
        <v>1</v>
      </c>
      <c r="T25" s="54">
        <f t="shared" si="3"/>
        <v>0</v>
      </c>
      <c r="U25" s="54">
        <v>1</v>
      </c>
      <c r="V25" s="54">
        <v>1</v>
      </c>
      <c r="W25" s="54">
        <f t="shared" si="4"/>
        <v>0</v>
      </c>
      <c r="X25" s="54">
        <f t="shared" si="5"/>
        <v>1</v>
      </c>
      <c r="Y25" s="54">
        <v>1</v>
      </c>
      <c r="Z25" s="54">
        <v>1</v>
      </c>
      <c r="AA25" s="54">
        <v>1</v>
      </c>
      <c r="AB25" s="54">
        <v>1</v>
      </c>
      <c r="AC25" s="54">
        <v>1</v>
      </c>
      <c r="AD25" s="54">
        <v>1</v>
      </c>
      <c r="AE25" s="54">
        <v>1</v>
      </c>
      <c r="AF25" s="54">
        <f t="shared" si="15"/>
        <v>1</v>
      </c>
      <c r="AG25" s="54">
        <v>1</v>
      </c>
      <c r="AH25" s="54">
        <f t="shared" si="6"/>
        <v>1</v>
      </c>
      <c r="AI25" s="54">
        <v>1</v>
      </c>
      <c r="AJ25" s="54">
        <v>1</v>
      </c>
      <c r="AK25" s="54">
        <f t="shared" si="7"/>
        <v>1</v>
      </c>
      <c r="AL25" s="54">
        <v>1</v>
      </c>
      <c r="AM25" s="54">
        <v>1</v>
      </c>
      <c r="AN25" s="54">
        <v>1</v>
      </c>
      <c r="AO25" s="54">
        <v>1</v>
      </c>
      <c r="AP25" s="54">
        <v>1</v>
      </c>
      <c r="AQ25" s="54">
        <v>1</v>
      </c>
      <c r="AR25" s="54">
        <v>1</v>
      </c>
      <c r="AS25" s="54">
        <v>1</v>
      </c>
      <c r="AT25" s="54">
        <v>1</v>
      </c>
      <c r="AU25" s="54">
        <f t="shared" si="16"/>
        <v>61.66500000000002</v>
      </c>
      <c r="AV25" s="54">
        <f t="shared" si="17"/>
        <v>9.1300000000000026</v>
      </c>
      <c r="AW25" s="54">
        <f t="shared" si="18"/>
        <v>9.9955555555555584</v>
      </c>
      <c r="AX25" s="54">
        <f t="shared" si="19"/>
        <v>9.2883333333333304</v>
      </c>
      <c r="AY25" s="54">
        <v>1</v>
      </c>
      <c r="AZ25" s="54">
        <v>1</v>
      </c>
      <c r="BA25" s="54">
        <v>1</v>
      </c>
      <c r="BG25" s="54">
        <f t="shared" si="20"/>
        <v>55.55555555555555</v>
      </c>
      <c r="BH25" s="11">
        <f t="shared" si="21"/>
        <v>6.2500000000000001E-5</v>
      </c>
    </row>
    <row r="26" spans="1:60" ht="48" x14ac:dyDescent="0.2">
      <c r="A26" s="54" t="s">
        <v>150</v>
      </c>
      <c r="B26" s="3" t="s">
        <v>411</v>
      </c>
      <c r="C26" s="3" t="s">
        <v>192</v>
      </c>
      <c r="D26" s="54">
        <v>1</v>
      </c>
      <c r="E26" s="54">
        <v>1</v>
      </c>
      <c r="F26" s="54">
        <f t="shared" si="8"/>
        <v>1</v>
      </c>
      <c r="G26" s="54">
        <f t="shared" si="9"/>
        <v>20</v>
      </c>
      <c r="H26" s="54">
        <f t="shared" si="10"/>
        <v>20</v>
      </c>
      <c r="I26" s="54">
        <f t="shared" si="11"/>
        <v>108</v>
      </c>
      <c r="J26" s="54">
        <v>28</v>
      </c>
      <c r="K26" s="54">
        <f t="shared" si="12"/>
        <v>1.4</v>
      </c>
      <c r="L26" s="54">
        <f t="shared" si="13"/>
        <v>88</v>
      </c>
      <c r="M26" s="54">
        <f t="shared" si="14"/>
        <v>4.4000000000000004</v>
      </c>
      <c r="N26" s="54">
        <v>0</v>
      </c>
      <c r="O26" s="54">
        <v>1</v>
      </c>
      <c r="P26" s="54">
        <v>0</v>
      </c>
      <c r="Q26" s="54">
        <v>0</v>
      </c>
      <c r="R26" s="54">
        <v>1</v>
      </c>
      <c r="S26" s="54">
        <v>1</v>
      </c>
      <c r="T26" s="54">
        <f t="shared" si="3"/>
        <v>0</v>
      </c>
      <c r="U26" s="54">
        <v>1</v>
      </c>
      <c r="V26" s="54">
        <v>1</v>
      </c>
      <c r="W26" s="54">
        <f t="shared" si="4"/>
        <v>0</v>
      </c>
      <c r="X26" s="54">
        <f t="shared" si="5"/>
        <v>1</v>
      </c>
      <c r="Y26" s="54">
        <v>1</v>
      </c>
      <c r="Z26" s="54">
        <v>1</v>
      </c>
      <c r="AA26" s="54">
        <v>1</v>
      </c>
      <c r="AB26" s="54">
        <v>1</v>
      </c>
      <c r="AC26" s="54">
        <v>1</v>
      </c>
      <c r="AD26" s="54">
        <v>1</v>
      </c>
      <c r="AE26" s="54">
        <v>1</v>
      </c>
      <c r="AF26" s="54">
        <f t="shared" si="15"/>
        <v>1</v>
      </c>
      <c r="AG26" s="54">
        <v>1</v>
      </c>
      <c r="AH26" s="54">
        <f t="shared" si="6"/>
        <v>1</v>
      </c>
      <c r="AI26" s="54">
        <v>1</v>
      </c>
      <c r="AJ26" s="54">
        <v>1</v>
      </c>
      <c r="AK26" s="54">
        <f t="shared" si="7"/>
        <v>1</v>
      </c>
      <c r="AL26" s="54">
        <v>1</v>
      </c>
      <c r="AM26" s="54">
        <v>1</v>
      </c>
      <c r="AN26" s="54">
        <v>1</v>
      </c>
      <c r="AO26" s="54">
        <v>1</v>
      </c>
      <c r="AP26" s="54">
        <v>1</v>
      </c>
      <c r="AQ26" s="54">
        <v>1</v>
      </c>
      <c r="AR26" s="54">
        <v>1</v>
      </c>
      <c r="AS26" s="54">
        <v>1</v>
      </c>
      <c r="AT26" s="54">
        <v>1</v>
      </c>
      <c r="AU26" s="54">
        <f t="shared" si="16"/>
        <v>68.095000000000027</v>
      </c>
      <c r="AV26" s="54">
        <f t="shared" si="17"/>
        <v>8.73</v>
      </c>
      <c r="AW26" s="54">
        <f t="shared" si="18"/>
        <v>8.8859999999999992</v>
      </c>
      <c r="AX26" s="54">
        <f t="shared" si="19"/>
        <v>9.2940000000000005</v>
      </c>
      <c r="AY26" s="54">
        <v>1</v>
      </c>
      <c r="AZ26" s="54">
        <v>1</v>
      </c>
      <c r="BA26" s="54">
        <v>1</v>
      </c>
      <c r="BG26" s="54">
        <f t="shared" si="20"/>
        <v>50</v>
      </c>
      <c r="BH26" s="11">
        <f t="shared" si="21"/>
        <v>6.9444444444444444E-5</v>
      </c>
    </row>
    <row r="27" spans="1:60" ht="48" x14ac:dyDescent="0.2">
      <c r="A27" s="54" t="s">
        <v>151</v>
      </c>
      <c r="B27" s="3" t="s">
        <v>412</v>
      </c>
      <c r="C27" s="3" t="s">
        <v>192</v>
      </c>
      <c r="D27" s="54">
        <v>1</v>
      </c>
      <c r="E27" s="54">
        <v>1</v>
      </c>
      <c r="F27" s="54">
        <f t="shared" si="8"/>
        <v>1</v>
      </c>
      <c r="G27" s="54">
        <f t="shared" si="9"/>
        <v>20</v>
      </c>
      <c r="H27" s="54">
        <f t="shared" si="10"/>
        <v>20</v>
      </c>
      <c r="I27" s="54">
        <f t="shared" si="11"/>
        <v>109</v>
      </c>
      <c r="J27" s="54">
        <v>29</v>
      </c>
      <c r="K27" s="54">
        <f t="shared" si="12"/>
        <v>1.45</v>
      </c>
      <c r="L27" s="54">
        <f t="shared" si="13"/>
        <v>89</v>
      </c>
      <c r="M27" s="54">
        <f t="shared" si="14"/>
        <v>4.45</v>
      </c>
      <c r="N27" s="54">
        <v>0</v>
      </c>
      <c r="O27" s="54">
        <v>1</v>
      </c>
      <c r="P27" s="54">
        <v>0</v>
      </c>
      <c r="Q27" s="54">
        <v>0</v>
      </c>
      <c r="R27" s="54">
        <v>1</v>
      </c>
      <c r="S27" s="54">
        <v>1</v>
      </c>
      <c r="T27" s="54">
        <f t="shared" si="3"/>
        <v>0</v>
      </c>
      <c r="U27" s="54">
        <v>1</v>
      </c>
      <c r="V27" s="54">
        <v>1</v>
      </c>
      <c r="W27" s="54">
        <f t="shared" si="4"/>
        <v>0</v>
      </c>
      <c r="X27" s="54">
        <f t="shared" si="5"/>
        <v>1</v>
      </c>
      <c r="Y27" s="54">
        <v>1</v>
      </c>
      <c r="Z27" s="54">
        <v>1</v>
      </c>
      <c r="AA27" s="54">
        <v>1</v>
      </c>
      <c r="AB27" s="54">
        <v>1</v>
      </c>
      <c r="AC27" s="54">
        <v>1</v>
      </c>
      <c r="AD27" s="54">
        <v>1</v>
      </c>
      <c r="AE27" s="54">
        <v>1</v>
      </c>
      <c r="AF27" s="54">
        <f t="shared" si="15"/>
        <v>1</v>
      </c>
      <c r="AG27" s="54">
        <v>1</v>
      </c>
      <c r="AH27" s="54">
        <f t="shared" si="6"/>
        <v>1</v>
      </c>
      <c r="AI27" s="54">
        <v>1</v>
      </c>
      <c r="AJ27" s="54">
        <v>1</v>
      </c>
      <c r="AK27" s="54">
        <f t="shared" si="7"/>
        <v>1</v>
      </c>
      <c r="AL27" s="54">
        <v>1</v>
      </c>
      <c r="AM27" s="54">
        <v>1</v>
      </c>
      <c r="AN27" s="54">
        <v>1</v>
      </c>
      <c r="AO27" s="54">
        <v>1</v>
      </c>
      <c r="AP27" s="54">
        <v>1</v>
      </c>
      <c r="AQ27" s="54">
        <v>1</v>
      </c>
      <c r="AR27" s="54">
        <v>1</v>
      </c>
      <c r="AS27" s="54">
        <v>1</v>
      </c>
      <c r="AT27" s="54">
        <v>1</v>
      </c>
      <c r="AU27" s="54">
        <f t="shared" si="16"/>
        <v>63.865000000000023</v>
      </c>
      <c r="AV27" s="54">
        <f t="shared" si="17"/>
        <v>9.32</v>
      </c>
      <c r="AW27" s="54">
        <f t="shared" si="18"/>
        <v>9.18</v>
      </c>
      <c r="AX27" s="54">
        <f t="shared" si="19"/>
        <v>9.5295000000000023</v>
      </c>
      <c r="AY27" s="54">
        <v>1</v>
      </c>
      <c r="AZ27" s="54">
        <v>1</v>
      </c>
      <c r="BA27" s="54">
        <v>1</v>
      </c>
      <c r="BG27" s="54">
        <f t="shared" si="20"/>
        <v>50</v>
      </c>
      <c r="BH27" s="11">
        <f t="shared" si="21"/>
        <v>6.9444444444444444E-5</v>
      </c>
    </row>
    <row r="28" spans="1:60" ht="64" x14ac:dyDescent="0.2">
      <c r="A28" s="54" t="s">
        <v>187</v>
      </c>
      <c r="B28" s="3" t="s">
        <v>413</v>
      </c>
      <c r="C28" s="3" t="s">
        <v>192</v>
      </c>
      <c r="D28" s="54">
        <v>1</v>
      </c>
      <c r="E28" s="54">
        <v>1</v>
      </c>
      <c r="F28" s="54">
        <f t="shared" si="8"/>
        <v>1</v>
      </c>
      <c r="G28" s="54">
        <f t="shared" si="9"/>
        <v>33</v>
      </c>
      <c r="H28" s="54">
        <f t="shared" si="10"/>
        <v>33</v>
      </c>
      <c r="I28" s="54">
        <f t="shared" si="11"/>
        <v>169</v>
      </c>
      <c r="J28" s="54">
        <v>44</v>
      </c>
      <c r="K28" s="54">
        <f t="shared" si="12"/>
        <v>1.3333333333333333</v>
      </c>
      <c r="L28" s="54">
        <f t="shared" si="13"/>
        <v>130</v>
      </c>
      <c r="M28" s="54">
        <f t="shared" si="14"/>
        <v>3.9393939393939394</v>
      </c>
      <c r="N28" s="54">
        <v>0</v>
      </c>
      <c r="O28" s="54">
        <v>1</v>
      </c>
      <c r="P28" s="54">
        <v>1</v>
      </c>
      <c r="Q28" s="54">
        <v>1</v>
      </c>
      <c r="R28" s="54">
        <v>1</v>
      </c>
      <c r="S28" s="54">
        <v>1</v>
      </c>
      <c r="T28" s="54">
        <f t="shared" si="3"/>
        <v>1</v>
      </c>
      <c r="U28" s="54">
        <v>1</v>
      </c>
      <c r="V28" s="54">
        <v>1</v>
      </c>
      <c r="W28" s="54">
        <f t="shared" si="4"/>
        <v>1</v>
      </c>
      <c r="X28" s="54">
        <f t="shared" si="5"/>
        <v>1</v>
      </c>
      <c r="Y28" s="54">
        <v>0</v>
      </c>
      <c r="Z28" s="54">
        <v>1</v>
      </c>
      <c r="AA28" s="54">
        <v>1</v>
      </c>
      <c r="AB28" s="54">
        <v>1</v>
      </c>
      <c r="AC28" s="54">
        <v>1</v>
      </c>
      <c r="AD28" s="54">
        <v>1</v>
      </c>
      <c r="AE28" s="54">
        <v>1</v>
      </c>
      <c r="AF28" s="54">
        <f t="shared" si="15"/>
        <v>7</v>
      </c>
      <c r="AG28" s="54">
        <v>1</v>
      </c>
      <c r="AH28" s="54">
        <f t="shared" si="6"/>
        <v>1</v>
      </c>
      <c r="AI28" s="54">
        <v>1</v>
      </c>
      <c r="AJ28" s="54">
        <v>1</v>
      </c>
      <c r="AK28" s="54">
        <f t="shared" si="7"/>
        <v>0</v>
      </c>
      <c r="AL28" s="54">
        <v>1</v>
      </c>
      <c r="AM28" s="54">
        <v>1</v>
      </c>
      <c r="AN28" s="54">
        <v>1</v>
      </c>
      <c r="AO28" s="54">
        <v>0</v>
      </c>
      <c r="AP28" s="54">
        <v>1</v>
      </c>
      <c r="AQ28" s="54">
        <v>1</v>
      </c>
      <c r="AR28" s="54">
        <v>1</v>
      </c>
      <c r="AS28" s="54">
        <v>1</v>
      </c>
      <c r="AT28" s="54">
        <v>1</v>
      </c>
      <c r="AU28" s="54">
        <f t="shared" si="16"/>
        <v>60.540000000000028</v>
      </c>
      <c r="AV28" s="54">
        <f t="shared" si="17"/>
        <v>13.013333333333335</v>
      </c>
      <c r="AW28" s="54">
        <f t="shared" si="18"/>
        <v>7.7139393939393912</v>
      </c>
      <c r="AX28" s="54">
        <f t="shared" si="19"/>
        <v>13.624545454545455</v>
      </c>
      <c r="AY28" s="54">
        <v>1</v>
      </c>
      <c r="AZ28" s="54">
        <v>1</v>
      </c>
      <c r="BA28" s="54">
        <v>1</v>
      </c>
      <c r="BG28" s="54">
        <f t="shared" si="20"/>
        <v>212.12121212121212</v>
      </c>
      <c r="BH28" s="11">
        <f t="shared" si="21"/>
        <v>1.1458333333333333E-4</v>
      </c>
    </row>
    <row r="29" spans="1:60" ht="64" x14ac:dyDescent="0.2">
      <c r="A29" s="54" t="s">
        <v>188</v>
      </c>
      <c r="B29" s="3" t="s">
        <v>414</v>
      </c>
      <c r="C29" s="3" t="s">
        <v>192</v>
      </c>
      <c r="D29" s="54">
        <v>1</v>
      </c>
      <c r="E29" s="54">
        <v>1</v>
      </c>
      <c r="F29" s="54">
        <f t="shared" si="8"/>
        <v>1</v>
      </c>
      <c r="G29" s="54">
        <f t="shared" si="9"/>
        <v>33</v>
      </c>
      <c r="H29" s="54">
        <f t="shared" si="10"/>
        <v>33</v>
      </c>
      <c r="I29" s="54">
        <f t="shared" si="11"/>
        <v>167</v>
      </c>
      <c r="J29" s="54">
        <v>44</v>
      </c>
      <c r="K29" s="54">
        <f t="shared" si="12"/>
        <v>1.3333333333333333</v>
      </c>
      <c r="L29" s="54">
        <f t="shared" si="13"/>
        <v>128</v>
      </c>
      <c r="M29" s="54">
        <f t="shared" si="14"/>
        <v>3.8787878787878789</v>
      </c>
      <c r="N29" s="54">
        <v>0</v>
      </c>
      <c r="O29" s="54">
        <v>1</v>
      </c>
      <c r="P29" s="54">
        <v>1</v>
      </c>
      <c r="Q29" s="54">
        <v>1</v>
      </c>
      <c r="R29" s="54">
        <v>1</v>
      </c>
      <c r="S29" s="54">
        <v>1</v>
      </c>
      <c r="T29" s="54">
        <f t="shared" si="3"/>
        <v>1</v>
      </c>
      <c r="U29" s="54">
        <v>1</v>
      </c>
      <c r="V29" s="54">
        <v>1</v>
      </c>
      <c r="W29" s="54">
        <f t="shared" si="4"/>
        <v>1</v>
      </c>
      <c r="X29" s="54">
        <f t="shared" si="5"/>
        <v>1</v>
      </c>
      <c r="Y29" s="54">
        <v>0</v>
      </c>
      <c r="Z29" s="54">
        <v>1</v>
      </c>
      <c r="AA29" s="54">
        <v>1</v>
      </c>
      <c r="AB29" s="54">
        <v>1</v>
      </c>
      <c r="AC29" s="54">
        <v>1</v>
      </c>
      <c r="AD29" s="54">
        <v>1</v>
      </c>
      <c r="AE29" s="54">
        <v>1</v>
      </c>
      <c r="AF29" s="54">
        <f t="shared" si="15"/>
        <v>7</v>
      </c>
      <c r="AG29" s="54">
        <v>1</v>
      </c>
      <c r="AH29" s="54">
        <f t="shared" si="6"/>
        <v>1</v>
      </c>
      <c r="AI29" s="54">
        <v>1</v>
      </c>
      <c r="AJ29" s="54">
        <v>1</v>
      </c>
      <c r="AK29" s="54">
        <f t="shared" si="7"/>
        <v>0</v>
      </c>
      <c r="AL29" s="54">
        <v>1</v>
      </c>
      <c r="AM29" s="54">
        <v>1</v>
      </c>
      <c r="AN29" s="54">
        <v>1</v>
      </c>
      <c r="AO29" s="54">
        <v>0</v>
      </c>
      <c r="AP29" s="54">
        <v>1</v>
      </c>
      <c r="AQ29" s="54">
        <v>1</v>
      </c>
      <c r="AR29" s="54">
        <v>1</v>
      </c>
      <c r="AS29" s="54">
        <v>1</v>
      </c>
      <c r="AT29" s="54">
        <v>1</v>
      </c>
      <c r="AU29" s="54">
        <f t="shared" si="16"/>
        <v>60.540000000000028</v>
      </c>
      <c r="AV29" s="54">
        <f t="shared" si="17"/>
        <v>13.013333333333335</v>
      </c>
      <c r="AW29" s="54">
        <f t="shared" si="18"/>
        <v>7.3575757575757557</v>
      </c>
      <c r="AX29" s="54">
        <f t="shared" si="19"/>
        <v>13.339090909090906</v>
      </c>
      <c r="AY29" s="54">
        <v>1</v>
      </c>
      <c r="AZ29" s="54">
        <v>1</v>
      </c>
      <c r="BA29" s="54">
        <v>1</v>
      </c>
      <c r="BG29" s="54">
        <f t="shared" si="20"/>
        <v>212.12121212121212</v>
      </c>
      <c r="BH29" s="11">
        <f t="shared" si="21"/>
        <v>1.1458333333333333E-4</v>
      </c>
    </row>
    <row r="30" spans="1:60" ht="96" x14ac:dyDescent="0.2">
      <c r="A30" s="54">
        <v>13</v>
      </c>
      <c r="B30" s="3" t="s">
        <v>329</v>
      </c>
      <c r="C30" s="3" t="s">
        <v>192</v>
      </c>
      <c r="D30" s="54">
        <v>1</v>
      </c>
      <c r="E30" s="54">
        <v>1</v>
      </c>
      <c r="F30" s="54">
        <f t="shared" si="8"/>
        <v>3</v>
      </c>
      <c r="G30" s="54">
        <f t="shared" si="9"/>
        <v>30</v>
      </c>
      <c r="H30" s="54">
        <f t="shared" si="10"/>
        <v>10</v>
      </c>
      <c r="I30" s="54">
        <f t="shared" si="11"/>
        <v>196</v>
      </c>
      <c r="J30" s="54">
        <v>53</v>
      </c>
      <c r="K30" s="54">
        <f t="shared" si="12"/>
        <v>1.7666666666666666</v>
      </c>
      <c r="L30" s="54">
        <f t="shared" si="13"/>
        <v>162</v>
      </c>
      <c r="M30" s="54">
        <f t="shared" si="14"/>
        <v>5.4</v>
      </c>
      <c r="N30" s="54">
        <v>1</v>
      </c>
      <c r="O30" s="54">
        <v>1</v>
      </c>
      <c r="P30" s="54">
        <v>1</v>
      </c>
      <c r="Q30" s="54">
        <v>1</v>
      </c>
      <c r="R30" s="54">
        <v>1</v>
      </c>
      <c r="S30" s="54">
        <v>1</v>
      </c>
      <c r="T30" s="54">
        <f t="shared" si="3"/>
        <v>1</v>
      </c>
      <c r="U30" s="54">
        <v>1</v>
      </c>
      <c r="V30" s="54">
        <v>1</v>
      </c>
      <c r="W30" s="54">
        <f t="shared" si="4"/>
        <v>1</v>
      </c>
      <c r="X30" s="54">
        <f t="shared" si="5"/>
        <v>1</v>
      </c>
      <c r="Y30" s="54">
        <v>0</v>
      </c>
      <c r="Z30" s="54">
        <v>1</v>
      </c>
      <c r="AA30" s="54">
        <v>1</v>
      </c>
      <c r="AB30" s="54">
        <v>1</v>
      </c>
      <c r="AC30" s="54">
        <v>1</v>
      </c>
      <c r="AD30" s="54">
        <v>1</v>
      </c>
      <c r="AE30" s="54">
        <v>1</v>
      </c>
      <c r="AF30" s="54">
        <f t="shared" si="15"/>
        <v>4</v>
      </c>
      <c r="AG30" s="54">
        <v>1</v>
      </c>
      <c r="AH30" s="54">
        <f t="shared" si="6"/>
        <v>1</v>
      </c>
      <c r="AI30" s="54">
        <v>0</v>
      </c>
      <c r="AJ30" s="54">
        <v>1</v>
      </c>
      <c r="AK30" s="54">
        <f t="shared" si="7"/>
        <v>1</v>
      </c>
      <c r="AL30" s="54">
        <v>1</v>
      </c>
      <c r="AM30" s="54">
        <v>1</v>
      </c>
      <c r="AN30" s="54">
        <v>1</v>
      </c>
      <c r="AO30" s="54">
        <v>0</v>
      </c>
      <c r="AP30" s="54">
        <v>1</v>
      </c>
      <c r="AQ30" s="54">
        <v>1</v>
      </c>
      <c r="AR30" s="54">
        <v>1</v>
      </c>
      <c r="AS30" s="54">
        <v>0</v>
      </c>
      <c r="AT30" s="54">
        <v>1</v>
      </c>
      <c r="AU30" s="54">
        <f t="shared" si="16"/>
        <v>47.22500000000003</v>
      </c>
      <c r="AV30" s="54">
        <f t="shared" si="17"/>
        <v>9.1566666666666698</v>
      </c>
      <c r="AW30" s="54">
        <f t="shared" si="18"/>
        <v>13.971999999999998</v>
      </c>
      <c r="AX30" s="54">
        <f t="shared" si="19"/>
        <v>9.0040000000000013</v>
      </c>
      <c r="AY30" s="54">
        <v>0</v>
      </c>
      <c r="AZ30" s="54">
        <v>1</v>
      </c>
      <c r="BA30" s="54">
        <v>1</v>
      </c>
      <c r="BG30" s="54">
        <f t="shared" si="20"/>
        <v>133.33333333333334</v>
      </c>
      <c r="BH30" s="11">
        <f t="shared" si="21"/>
        <v>1.0416666666666666E-4</v>
      </c>
    </row>
    <row r="31" spans="1:60" ht="64" x14ac:dyDescent="0.2">
      <c r="A31" s="54">
        <v>14</v>
      </c>
      <c r="B31" s="3" t="s">
        <v>330</v>
      </c>
      <c r="C31" s="3" t="s">
        <v>192</v>
      </c>
      <c r="D31" s="54">
        <v>1</v>
      </c>
      <c r="E31" s="54">
        <v>1</v>
      </c>
      <c r="F31" s="54">
        <f t="shared" si="8"/>
        <v>2</v>
      </c>
      <c r="G31" s="54">
        <f t="shared" si="9"/>
        <v>24</v>
      </c>
      <c r="H31" s="54">
        <f t="shared" si="10"/>
        <v>12</v>
      </c>
      <c r="I31" s="54">
        <f t="shared" si="11"/>
        <v>157</v>
      </c>
      <c r="J31" s="54">
        <v>44</v>
      </c>
      <c r="K31" s="54">
        <f t="shared" si="12"/>
        <v>1.8333333333333333</v>
      </c>
      <c r="L31" s="54">
        <f t="shared" si="13"/>
        <v>131</v>
      </c>
      <c r="M31" s="54">
        <f t="shared" si="14"/>
        <v>5.458333333333333</v>
      </c>
      <c r="N31" s="54">
        <v>1</v>
      </c>
      <c r="O31" s="54">
        <v>1</v>
      </c>
      <c r="P31" s="54">
        <v>1</v>
      </c>
      <c r="Q31" s="54">
        <v>1</v>
      </c>
      <c r="R31" s="54">
        <v>1</v>
      </c>
      <c r="S31" s="54">
        <v>1</v>
      </c>
      <c r="T31" s="54">
        <f t="shared" si="3"/>
        <v>1</v>
      </c>
      <c r="U31" s="54">
        <v>1</v>
      </c>
      <c r="V31" s="54">
        <v>1</v>
      </c>
      <c r="W31" s="54">
        <f t="shared" si="4"/>
        <v>1</v>
      </c>
      <c r="X31" s="54">
        <f t="shared" si="5"/>
        <v>1</v>
      </c>
      <c r="Y31" s="54">
        <v>0</v>
      </c>
      <c r="Z31" s="54">
        <v>1</v>
      </c>
      <c r="AA31" s="54">
        <v>1</v>
      </c>
      <c r="AB31" s="54">
        <v>1</v>
      </c>
      <c r="AC31" s="54">
        <v>1</v>
      </c>
      <c r="AD31" s="54">
        <v>1</v>
      </c>
      <c r="AE31" s="54">
        <v>1</v>
      </c>
      <c r="AF31" s="54">
        <f t="shared" si="15"/>
        <v>3</v>
      </c>
      <c r="AG31" s="54">
        <v>1</v>
      </c>
      <c r="AH31" s="54">
        <f t="shared" si="6"/>
        <v>1</v>
      </c>
      <c r="AI31" s="54">
        <v>0</v>
      </c>
      <c r="AJ31" s="54">
        <v>1</v>
      </c>
      <c r="AK31" s="54">
        <f t="shared" si="7"/>
        <v>1</v>
      </c>
      <c r="AL31" s="54">
        <v>1</v>
      </c>
      <c r="AM31" s="54">
        <v>1</v>
      </c>
      <c r="AN31" s="54">
        <v>1</v>
      </c>
      <c r="AO31" s="54">
        <v>1</v>
      </c>
      <c r="AP31" s="54">
        <v>1</v>
      </c>
      <c r="AQ31" s="54">
        <v>1</v>
      </c>
      <c r="AR31" s="54">
        <v>1</v>
      </c>
      <c r="AS31" s="54">
        <v>1</v>
      </c>
      <c r="AT31" s="54">
        <v>1</v>
      </c>
      <c r="AU31" s="54">
        <f t="shared" si="16"/>
        <v>39.555000000000014</v>
      </c>
      <c r="AV31" s="54">
        <f t="shared" si="17"/>
        <v>10.723333333333333</v>
      </c>
      <c r="AW31" s="54">
        <f t="shared" si="18"/>
        <v>14.563333333333333</v>
      </c>
      <c r="AX31" s="54">
        <f t="shared" si="19"/>
        <v>10.278749999999999</v>
      </c>
      <c r="AY31" s="54">
        <v>0</v>
      </c>
      <c r="AZ31" s="54">
        <v>1</v>
      </c>
      <c r="BA31" s="54">
        <v>1</v>
      </c>
      <c r="BG31" s="54">
        <f t="shared" si="20"/>
        <v>125</v>
      </c>
      <c r="BH31" s="11">
        <f t="shared" si="21"/>
        <v>8.3333333333333331E-5</v>
      </c>
    </row>
    <row r="32" spans="1:60" ht="64" x14ac:dyDescent="0.2">
      <c r="A32" s="54">
        <v>15</v>
      </c>
      <c r="B32" s="3" t="s">
        <v>331</v>
      </c>
      <c r="C32" s="3" t="s">
        <v>192</v>
      </c>
      <c r="D32" s="54">
        <v>1</v>
      </c>
      <c r="E32" s="54">
        <v>1</v>
      </c>
      <c r="F32" s="54">
        <f t="shared" si="8"/>
        <v>1</v>
      </c>
      <c r="G32" s="54">
        <f t="shared" si="9"/>
        <v>17</v>
      </c>
      <c r="H32" s="54">
        <f t="shared" si="10"/>
        <v>17</v>
      </c>
      <c r="I32" s="54">
        <f t="shared" si="11"/>
        <v>126</v>
      </c>
      <c r="J32" s="54">
        <v>37</v>
      </c>
      <c r="K32" s="54">
        <f t="shared" si="12"/>
        <v>2.1764705882352939</v>
      </c>
      <c r="L32" s="54">
        <f t="shared" si="13"/>
        <v>106</v>
      </c>
      <c r="M32" s="54">
        <f t="shared" si="14"/>
        <v>6.2352941176470589</v>
      </c>
      <c r="N32" s="54">
        <v>0</v>
      </c>
      <c r="O32" s="54">
        <v>1</v>
      </c>
      <c r="P32" s="54">
        <v>1</v>
      </c>
      <c r="Q32" s="54">
        <v>1</v>
      </c>
      <c r="R32" s="54">
        <v>1</v>
      </c>
      <c r="S32" s="54">
        <v>1</v>
      </c>
      <c r="T32" s="54">
        <f t="shared" si="3"/>
        <v>1</v>
      </c>
      <c r="U32" s="54">
        <v>1</v>
      </c>
      <c r="V32" s="54">
        <v>1</v>
      </c>
      <c r="W32" s="54">
        <f t="shared" si="4"/>
        <v>1</v>
      </c>
      <c r="X32" s="54">
        <f t="shared" si="5"/>
        <v>1</v>
      </c>
      <c r="Y32" s="54">
        <v>1</v>
      </c>
      <c r="Z32" s="54">
        <v>1</v>
      </c>
      <c r="AA32" s="54">
        <v>1</v>
      </c>
      <c r="AB32" s="54">
        <v>1</v>
      </c>
      <c r="AC32" s="54">
        <v>1</v>
      </c>
      <c r="AD32" s="54">
        <v>1</v>
      </c>
      <c r="AE32" s="54">
        <v>1</v>
      </c>
      <c r="AF32" s="54">
        <f t="shared" si="15"/>
        <v>1</v>
      </c>
      <c r="AG32" s="54">
        <v>1</v>
      </c>
      <c r="AH32" s="54">
        <f t="shared" si="6"/>
        <v>1</v>
      </c>
      <c r="AI32" s="54">
        <v>0</v>
      </c>
      <c r="AJ32" s="54">
        <v>1</v>
      </c>
      <c r="AK32" s="54">
        <f t="shared" si="7"/>
        <v>1</v>
      </c>
      <c r="AL32" s="54">
        <v>1</v>
      </c>
      <c r="AM32" s="54">
        <v>1</v>
      </c>
      <c r="AN32" s="54">
        <v>1</v>
      </c>
      <c r="AO32" s="54">
        <v>1</v>
      </c>
      <c r="AP32" s="54">
        <v>1</v>
      </c>
      <c r="AQ32" s="54">
        <v>1</v>
      </c>
      <c r="AR32" s="54">
        <v>1</v>
      </c>
      <c r="AS32" s="54">
        <v>1</v>
      </c>
      <c r="AT32" s="54">
        <v>1</v>
      </c>
      <c r="AU32" s="54">
        <f t="shared" si="16"/>
        <v>5.450588235294159</v>
      </c>
      <c r="AV32" s="54">
        <f t="shared" si="17"/>
        <v>16.722352941176471</v>
      </c>
      <c r="AW32" s="54">
        <f t="shared" si="18"/>
        <v>20.505882352941175</v>
      </c>
      <c r="AX32" s="54">
        <f t="shared" si="19"/>
        <v>16.438235294117646</v>
      </c>
      <c r="AY32" s="54">
        <v>0</v>
      </c>
      <c r="AZ32" s="54">
        <v>1</v>
      </c>
      <c r="BA32" s="54">
        <v>1</v>
      </c>
      <c r="BG32" s="54">
        <f t="shared" si="20"/>
        <v>58.823529411764703</v>
      </c>
      <c r="BH32" s="11">
        <f t="shared" si="21"/>
        <v>5.902777777777778E-5</v>
      </c>
    </row>
    <row r="33" spans="1:60" ht="32" x14ac:dyDescent="0.2">
      <c r="A33" s="54">
        <v>16</v>
      </c>
      <c r="B33" s="3" t="s">
        <v>332</v>
      </c>
      <c r="C33" s="3" t="s">
        <v>192</v>
      </c>
      <c r="D33" s="54">
        <v>1</v>
      </c>
      <c r="E33" s="54">
        <v>1</v>
      </c>
      <c r="F33" s="54">
        <f t="shared" si="8"/>
        <v>1</v>
      </c>
      <c r="G33" s="54">
        <f t="shared" si="9"/>
        <v>11</v>
      </c>
      <c r="H33" s="54">
        <f t="shared" si="10"/>
        <v>11</v>
      </c>
      <c r="I33" s="54">
        <f t="shared" si="11"/>
        <v>59</v>
      </c>
      <c r="J33" s="54">
        <v>16</v>
      </c>
      <c r="K33" s="54">
        <f t="shared" si="12"/>
        <v>1.4545454545454546</v>
      </c>
      <c r="L33" s="54">
        <f t="shared" si="13"/>
        <v>48</v>
      </c>
      <c r="M33" s="54">
        <f t="shared" si="14"/>
        <v>4.3636363636363633</v>
      </c>
      <c r="N33" s="54">
        <v>1</v>
      </c>
      <c r="O33" s="54">
        <v>1</v>
      </c>
      <c r="P33" s="54">
        <v>1</v>
      </c>
      <c r="Q33" s="54">
        <v>1</v>
      </c>
      <c r="R33" s="54">
        <v>1</v>
      </c>
      <c r="S33" s="54">
        <v>1</v>
      </c>
      <c r="T33" s="54">
        <f t="shared" si="3"/>
        <v>1</v>
      </c>
      <c r="U33" s="54">
        <v>1</v>
      </c>
      <c r="V33" s="54">
        <v>1</v>
      </c>
      <c r="W33" s="54">
        <f t="shared" si="4"/>
        <v>1</v>
      </c>
      <c r="X33" s="54">
        <f t="shared" si="5"/>
        <v>1</v>
      </c>
      <c r="Y33" s="54">
        <v>0</v>
      </c>
      <c r="Z33" s="54">
        <v>1</v>
      </c>
      <c r="AA33" s="54">
        <v>1</v>
      </c>
      <c r="AB33" s="54">
        <v>1</v>
      </c>
      <c r="AC33" s="54">
        <v>1</v>
      </c>
      <c r="AD33" s="54">
        <v>1</v>
      </c>
      <c r="AE33" s="54">
        <v>1</v>
      </c>
      <c r="AF33" s="54">
        <f t="shared" si="15"/>
        <v>1</v>
      </c>
      <c r="AG33" s="54">
        <v>1</v>
      </c>
      <c r="AH33" s="54">
        <f t="shared" si="6"/>
        <v>1</v>
      </c>
      <c r="AI33" s="54">
        <v>1</v>
      </c>
      <c r="AJ33" s="54">
        <v>1</v>
      </c>
      <c r="AK33" s="54">
        <f t="shared" si="7"/>
        <v>1</v>
      </c>
      <c r="AL33" s="54">
        <v>1</v>
      </c>
      <c r="AM33" s="54">
        <v>1</v>
      </c>
      <c r="AN33" s="54">
        <v>1</v>
      </c>
      <c r="AO33" s="54">
        <v>1</v>
      </c>
      <c r="AP33" s="54">
        <v>1</v>
      </c>
      <c r="AQ33" s="54">
        <v>1</v>
      </c>
      <c r="AR33" s="54">
        <v>1</v>
      </c>
      <c r="AS33" s="54">
        <v>1</v>
      </c>
      <c r="AT33" s="54">
        <v>1</v>
      </c>
      <c r="AU33" s="54">
        <f t="shared" si="16"/>
        <v>72.615454545454554</v>
      </c>
      <c r="AV33" s="54">
        <f t="shared" si="17"/>
        <v>5.8636363636363633</v>
      </c>
      <c r="AW33" s="54">
        <f t="shared" si="18"/>
        <v>7.7018181818181759</v>
      </c>
      <c r="AX33" s="54">
        <f t="shared" si="19"/>
        <v>4.6227272727272712</v>
      </c>
      <c r="AY33" s="54">
        <v>1</v>
      </c>
      <c r="AZ33" s="54">
        <v>1</v>
      </c>
      <c r="BA33" s="54">
        <v>1</v>
      </c>
      <c r="BG33" s="54">
        <f t="shared" si="20"/>
        <v>90.909090909090907</v>
      </c>
      <c r="BH33" s="11">
        <f t="shared" si="21"/>
        <v>3.8194444444444444E-5</v>
      </c>
    </row>
    <row r="34" spans="1:60" ht="80" x14ac:dyDescent="0.2">
      <c r="A34" s="54">
        <v>17</v>
      </c>
      <c r="B34" s="3" t="s">
        <v>440</v>
      </c>
      <c r="C34" s="3" t="s">
        <v>204</v>
      </c>
      <c r="D34" s="54">
        <v>1</v>
      </c>
      <c r="E34" s="54">
        <v>1</v>
      </c>
      <c r="F34" s="54">
        <f t="shared" si="8"/>
        <v>2</v>
      </c>
      <c r="G34" s="54">
        <f t="shared" si="9"/>
        <v>31</v>
      </c>
      <c r="H34" s="54">
        <f t="shared" si="10"/>
        <v>15.5</v>
      </c>
      <c r="I34" s="54">
        <f t="shared" si="11"/>
        <v>178</v>
      </c>
      <c r="J34" s="54">
        <v>51</v>
      </c>
      <c r="K34" s="54">
        <f t="shared" si="12"/>
        <v>1.6451612903225807</v>
      </c>
      <c r="L34" s="54">
        <f t="shared" si="13"/>
        <v>144</v>
      </c>
      <c r="M34" s="54">
        <f t="shared" si="14"/>
        <v>4.645161290322581</v>
      </c>
      <c r="N34" s="54">
        <v>1</v>
      </c>
      <c r="O34" s="54">
        <v>1</v>
      </c>
      <c r="P34" s="54">
        <v>1</v>
      </c>
      <c r="Q34" s="54">
        <v>1</v>
      </c>
      <c r="R34" s="54">
        <v>1</v>
      </c>
      <c r="S34" s="54">
        <v>1</v>
      </c>
      <c r="T34" s="54">
        <f t="shared" si="3"/>
        <v>1</v>
      </c>
      <c r="U34" s="54">
        <v>1</v>
      </c>
      <c r="V34" s="54">
        <v>1</v>
      </c>
      <c r="W34" s="54">
        <f t="shared" si="4"/>
        <v>1</v>
      </c>
      <c r="X34" s="54">
        <f t="shared" si="5"/>
        <v>1</v>
      </c>
      <c r="Y34" s="54">
        <v>0</v>
      </c>
      <c r="Z34" s="54">
        <v>1</v>
      </c>
      <c r="AA34" s="54">
        <v>1</v>
      </c>
      <c r="AB34" s="54">
        <v>1</v>
      </c>
      <c r="AC34" s="54">
        <v>1</v>
      </c>
      <c r="AD34" s="54">
        <v>1</v>
      </c>
      <c r="AE34" s="54">
        <v>1</v>
      </c>
      <c r="AF34" s="54">
        <f t="shared" si="15"/>
        <v>3</v>
      </c>
      <c r="AG34" s="54">
        <v>0</v>
      </c>
      <c r="AH34" s="54">
        <f t="shared" si="6"/>
        <v>1</v>
      </c>
      <c r="AI34" s="54">
        <v>0</v>
      </c>
      <c r="AJ34" s="54">
        <v>1</v>
      </c>
      <c r="AK34" s="54">
        <f t="shared" si="7"/>
        <v>1</v>
      </c>
      <c r="AL34" s="54">
        <v>1</v>
      </c>
      <c r="AM34" s="54">
        <v>0</v>
      </c>
      <c r="AN34" s="54">
        <v>1</v>
      </c>
      <c r="AO34" s="54">
        <v>1</v>
      </c>
      <c r="AP34" s="54">
        <v>1</v>
      </c>
      <c r="AQ34" s="54">
        <v>1</v>
      </c>
      <c r="AR34" s="54">
        <v>1</v>
      </c>
      <c r="AS34" s="54">
        <v>1</v>
      </c>
      <c r="AT34" s="54">
        <v>1</v>
      </c>
      <c r="AU34" s="54">
        <f t="shared" si="16"/>
        <v>51.921854838709677</v>
      </c>
      <c r="AV34" s="54">
        <f t="shared" si="17"/>
        <v>9.8679032258064545</v>
      </c>
      <c r="AW34" s="54">
        <f t="shared" si="18"/>
        <v>10.362580645161291</v>
      </c>
      <c r="AX34" s="54">
        <f t="shared" si="19"/>
        <v>8.1987096774193553</v>
      </c>
      <c r="AY34" s="54">
        <v>0</v>
      </c>
      <c r="AZ34" s="54">
        <v>1</v>
      </c>
      <c r="BA34" s="54">
        <v>1</v>
      </c>
      <c r="BG34" s="54">
        <f t="shared" si="20"/>
        <v>96.774193548387089</v>
      </c>
      <c r="BH34" s="11">
        <f t="shared" si="21"/>
        <v>1.0763888888888889E-4</v>
      </c>
    </row>
    <row r="35" spans="1:60" ht="48" x14ac:dyDescent="0.2">
      <c r="A35" s="54">
        <v>18</v>
      </c>
      <c r="B35" s="3" t="s">
        <v>441</v>
      </c>
      <c r="C35" s="3" t="s">
        <v>204</v>
      </c>
      <c r="D35" s="54">
        <v>1</v>
      </c>
      <c r="E35" s="54">
        <v>1</v>
      </c>
      <c r="F35" s="54">
        <f t="shared" si="8"/>
        <v>1</v>
      </c>
      <c r="G35" s="54">
        <f t="shared" si="9"/>
        <v>19</v>
      </c>
      <c r="H35" s="54">
        <f t="shared" si="10"/>
        <v>19</v>
      </c>
      <c r="I35" s="54">
        <f t="shared" si="11"/>
        <v>107</v>
      </c>
      <c r="J35" s="54">
        <v>29</v>
      </c>
      <c r="K35" s="54">
        <f t="shared" si="12"/>
        <v>1.5263157894736843</v>
      </c>
      <c r="L35" s="54">
        <f t="shared" si="13"/>
        <v>87</v>
      </c>
      <c r="M35" s="54">
        <f t="shared" si="14"/>
        <v>4.5789473684210522</v>
      </c>
      <c r="N35" s="54">
        <v>1</v>
      </c>
      <c r="O35" s="54">
        <v>1</v>
      </c>
      <c r="P35" s="54">
        <v>1</v>
      </c>
      <c r="Q35" s="54">
        <v>1</v>
      </c>
      <c r="R35" s="54">
        <v>1</v>
      </c>
      <c r="S35" s="54">
        <v>1</v>
      </c>
      <c r="T35" s="54">
        <f t="shared" si="3"/>
        <v>1</v>
      </c>
      <c r="U35" s="54">
        <v>1</v>
      </c>
      <c r="V35" s="54">
        <v>1</v>
      </c>
      <c r="W35" s="54">
        <f t="shared" si="4"/>
        <v>1</v>
      </c>
      <c r="X35" s="54">
        <f t="shared" si="5"/>
        <v>1</v>
      </c>
      <c r="Y35" s="54">
        <v>0</v>
      </c>
      <c r="Z35" s="54">
        <v>1</v>
      </c>
      <c r="AA35" s="54">
        <v>1</v>
      </c>
      <c r="AB35" s="54">
        <v>1</v>
      </c>
      <c r="AC35" s="54">
        <v>1</v>
      </c>
      <c r="AD35" s="54">
        <v>1</v>
      </c>
      <c r="AE35" s="54">
        <v>1</v>
      </c>
      <c r="AF35" s="54">
        <f t="shared" si="15"/>
        <v>2</v>
      </c>
      <c r="AG35" s="54">
        <v>1</v>
      </c>
      <c r="AH35" s="54">
        <f t="shared" si="6"/>
        <v>1</v>
      </c>
      <c r="AI35" s="54">
        <v>1</v>
      </c>
      <c r="AJ35" s="54">
        <v>1</v>
      </c>
      <c r="AK35" s="54">
        <f t="shared" si="7"/>
        <v>1</v>
      </c>
      <c r="AL35" s="54">
        <v>1</v>
      </c>
      <c r="AM35" s="54">
        <v>1</v>
      </c>
      <c r="AN35" s="54">
        <v>1</v>
      </c>
      <c r="AO35" s="54">
        <v>0</v>
      </c>
      <c r="AP35" s="54">
        <v>1</v>
      </c>
      <c r="AQ35" s="54">
        <v>1</v>
      </c>
      <c r="AR35" s="54">
        <v>1</v>
      </c>
      <c r="AS35" s="54">
        <v>0</v>
      </c>
      <c r="AT35" s="54">
        <v>1</v>
      </c>
      <c r="AU35" s="54">
        <f t="shared" si="16"/>
        <v>58.423684210526318</v>
      </c>
      <c r="AV35" s="54">
        <f t="shared" si="17"/>
        <v>9.8305263157894771</v>
      </c>
      <c r="AW35" s="54">
        <f t="shared" si="18"/>
        <v>10.185263157894735</v>
      </c>
      <c r="AX35" s="54">
        <f t="shared" si="19"/>
        <v>9.6368421052631561</v>
      </c>
      <c r="AY35" s="54">
        <v>1</v>
      </c>
      <c r="AZ35" s="54">
        <v>1</v>
      </c>
      <c r="BA35" s="54">
        <v>1</v>
      </c>
      <c r="BG35" s="54">
        <f t="shared" si="20"/>
        <v>105.26315789473684</v>
      </c>
      <c r="BH35" s="11">
        <f t="shared" si="21"/>
        <v>6.597222222222223E-5</v>
      </c>
    </row>
    <row r="36" spans="1:60" ht="80" x14ac:dyDescent="0.2">
      <c r="A36" s="54">
        <v>19</v>
      </c>
      <c r="B36" s="1" t="s">
        <v>442</v>
      </c>
      <c r="C36" s="3" t="s">
        <v>204</v>
      </c>
      <c r="D36" s="54">
        <v>1</v>
      </c>
      <c r="E36" s="54">
        <v>1</v>
      </c>
      <c r="F36" s="54">
        <f t="shared" si="8"/>
        <v>1</v>
      </c>
      <c r="G36" s="54">
        <f t="shared" si="9"/>
        <v>28</v>
      </c>
      <c r="H36" s="54">
        <f t="shared" si="10"/>
        <v>28</v>
      </c>
      <c r="I36" s="54">
        <f t="shared" si="11"/>
        <v>171</v>
      </c>
      <c r="J36" s="54">
        <v>44</v>
      </c>
      <c r="K36" s="54">
        <f t="shared" si="12"/>
        <v>1.5714285714285714</v>
      </c>
      <c r="L36" s="54">
        <f t="shared" si="13"/>
        <v>142</v>
      </c>
      <c r="M36" s="54">
        <f t="shared" si="14"/>
        <v>5.0714285714285712</v>
      </c>
      <c r="N36" s="54">
        <v>1</v>
      </c>
      <c r="O36" s="54">
        <v>1</v>
      </c>
      <c r="P36" s="54">
        <v>1</v>
      </c>
      <c r="Q36" s="54">
        <v>1</v>
      </c>
      <c r="R36" s="54">
        <v>1</v>
      </c>
      <c r="S36" s="54">
        <v>1</v>
      </c>
      <c r="T36" s="54">
        <f t="shared" si="3"/>
        <v>1</v>
      </c>
      <c r="U36" s="54">
        <v>1</v>
      </c>
      <c r="V36" s="54">
        <v>1</v>
      </c>
      <c r="W36" s="54">
        <f t="shared" si="4"/>
        <v>1</v>
      </c>
      <c r="X36" s="54">
        <f t="shared" si="5"/>
        <v>1</v>
      </c>
      <c r="Y36" s="54">
        <v>0</v>
      </c>
      <c r="Z36" s="54">
        <v>1</v>
      </c>
      <c r="AA36" s="54">
        <v>1</v>
      </c>
      <c r="AB36" s="54">
        <v>1</v>
      </c>
      <c r="AC36" s="54">
        <v>1</v>
      </c>
      <c r="AD36" s="54">
        <v>1</v>
      </c>
      <c r="AE36" s="54">
        <v>1</v>
      </c>
      <c r="AF36" s="54">
        <f t="shared" si="15"/>
        <v>2</v>
      </c>
      <c r="AG36" s="54">
        <v>1</v>
      </c>
      <c r="AH36" s="54">
        <f t="shared" si="6"/>
        <v>1</v>
      </c>
      <c r="AI36" s="54">
        <v>0</v>
      </c>
      <c r="AJ36" s="54">
        <v>1</v>
      </c>
      <c r="AK36" s="54">
        <f t="shared" si="7"/>
        <v>1</v>
      </c>
      <c r="AL36" s="54">
        <v>1</v>
      </c>
      <c r="AM36" s="54">
        <v>1</v>
      </c>
      <c r="AN36" s="54">
        <v>1</v>
      </c>
      <c r="AO36" s="54">
        <v>0</v>
      </c>
      <c r="AP36" s="54">
        <v>1</v>
      </c>
      <c r="AQ36" s="54">
        <v>1</v>
      </c>
      <c r="AR36" s="54">
        <v>1</v>
      </c>
      <c r="AS36" s="54">
        <v>0</v>
      </c>
      <c r="AT36" s="54">
        <v>1</v>
      </c>
      <c r="AU36" s="54">
        <f t="shared" si="16"/>
        <v>45.472142857142885</v>
      </c>
      <c r="AV36" s="54">
        <f t="shared" si="17"/>
        <v>13.872857142857146</v>
      </c>
      <c r="AW36" s="54">
        <f t="shared" si="18"/>
        <v>13.382857142857144</v>
      </c>
      <c r="AX36" s="54">
        <f t="shared" si="19"/>
        <v>16.456428571428567</v>
      </c>
      <c r="AY36" s="54">
        <v>1</v>
      </c>
      <c r="AZ36" s="54">
        <v>1</v>
      </c>
      <c r="BA36" s="54">
        <v>1</v>
      </c>
      <c r="BG36" s="54">
        <f t="shared" si="20"/>
        <v>71.428571428571431</v>
      </c>
      <c r="BH36" s="11">
        <f t="shared" si="21"/>
        <v>9.722222222222223E-5</v>
      </c>
    </row>
    <row r="37" spans="1:60" ht="80" x14ac:dyDescent="0.2">
      <c r="A37" s="54">
        <v>20</v>
      </c>
      <c r="B37" s="1" t="s">
        <v>416</v>
      </c>
      <c r="C37" s="3" t="s">
        <v>192</v>
      </c>
      <c r="D37" s="54">
        <v>1</v>
      </c>
      <c r="E37" s="54">
        <v>1</v>
      </c>
      <c r="F37" s="54">
        <f t="shared" si="8"/>
        <v>1</v>
      </c>
      <c r="G37" s="54">
        <f t="shared" si="9"/>
        <v>31</v>
      </c>
      <c r="H37" s="54">
        <f t="shared" si="10"/>
        <v>31</v>
      </c>
      <c r="I37" s="54">
        <f t="shared" si="11"/>
        <v>183</v>
      </c>
      <c r="J37" s="54">
        <v>50</v>
      </c>
      <c r="K37" s="54">
        <f t="shared" si="12"/>
        <v>1.6129032258064515</v>
      </c>
      <c r="L37" s="54">
        <f t="shared" si="13"/>
        <v>149</v>
      </c>
      <c r="M37" s="54">
        <f t="shared" si="14"/>
        <v>4.806451612903226</v>
      </c>
      <c r="N37" s="54">
        <v>0</v>
      </c>
      <c r="O37" s="54">
        <v>1</v>
      </c>
      <c r="P37" s="54">
        <v>0</v>
      </c>
      <c r="Q37" s="54">
        <v>0</v>
      </c>
      <c r="R37" s="54">
        <v>1</v>
      </c>
      <c r="S37" s="54">
        <v>1</v>
      </c>
      <c r="T37" s="54">
        <f t="shared" si="3"/>
        <v>0</v>
      </c>
      <c r="U37" s="54">
        <v>1</v>
      </c>
      <c r="V37" s="54">
        <v>1</v>
      </c>
      <c r="W37" s="54">
        <f t="shared" si="4"/>
        <v>0</v>
      </c>
      <c r="X37" s="54">
        <f t="shared" si="5"/>
        <v>1</v>
      </c>
      <c r="Y37" s="54">
        <v>1</v>
      </c>
      <c r="Z37" s="54">
        <v>1</v>
      </c>
      <c r="AA37" s="54">
        <v>1</v>
      </c>
      <c r="AB37" s="54">
        <v>1</v>
      </c>
      <c r="AC37" s="54">
        <v>1</v>
      </c>
      <c r="AD37" s="54">
        <v>1</v>
      </c>
      <c r="AE37" s="54">
        <v>1</v>
      </c>
      <c r="AF37" s="54">
        <f t="shared" si="15"/>
        <v>3</v>
      </c>
      <c r="AG37" s="54">
        <v>1</v>
      </c>
      <c r="AH37" s="54">
        <f t="shared" si="6"/>
        <v>1</v>
      </c>
      <c r="AI37" s="54">
        <v>0</v>
      </c>
      <c r="AJ37" s="54">
        <v>1</v>
      </c>
      <c r="AK37" s="54">
        <f t="shared" si="7"/>
        <v>1</v>
      </c>
      <c r="AL37" s="54">
        <v>1</v>
      </c>
      <c r="AM37" s="54">
        <v>1</v>
      </c>
      <c r="AN37" s="54">
        <v>1</v>
      </c>
      <c r="AO37" s="54">
        <v>1</v>
      </c>
      <c r="AP37" s="54">
        <v>1</v>
      </c>
      <c r="AQ37" s="54">
        <v>1</v>
      </c>
      <c r="AR37" s="54">
        <v>1</v>
      </c>
      <c r="AS37" s="54">
        <v>1</v>
      </c>
      <c r="AT37" s="54">
        <v>1</v>
      </c>
      <c r="AU37" s="54">
        <f t="shared" si="16"/>
        <v>38.918387096774218</v>
      </c>
      <c r="AV37" s="54">
        <f t="shared" si="17"/>
        <v>15.532258064516128</v>
      </c>
      <c r="AW37" s="54">
        <f t="shared" si="18"/>
        <v>12.265806451612903</v>
      </c>
      <c r="AX37" s="54">
        <f t="shared" si="19"/>
        <v>16.708387096774196</v>
      </c>
      <c r="AY37" s="54">
        <v>0</v>
      </c>
      <c r="AZ37" s="54">
        <v>1</v>
      </c>
      <c r="BA37" s="54">
        <v>1</v>
      </c>
      <c r="BG37" s="54">
        <f t="shared" si="20"/>
        <v>96.774193548387089</v>
      </c>
      <c r="BH37" s="11">
        <f t="shared" si="21"/>
        <v>1.0763888888888889E-4</v>
      </c>
    </row>
    <row r="38" spans="1:60" ht="48" x14ac:dyDescent="0.2">
      <c r="A38" s="54">
        <v>21</v>
      </c>
      <c r="B38" s="1" t="s">
        <v>443</v>
      </c>
      <c r="C38" s="3" t="s">
        <v>204</v>
      </c>
      <c r="D38" s="54">
        <v>1</v>
      </c>
      <c r="E38" s="54">
        <v>1</v>
      </c>
      <c r="F38" s="54">
        <f t="shared" si="8"/>
        <v>1</v>
      </c>
      <c r="G38" s="54">
        <f t="shared" si="9"/>
        <v>15</v>
      </c>
      <c r="H38" s="54">
        <f t="shared" si="10"/>
        <v>15</v>
      </c>
      <c r="I38" s="54">
        <f t="shared" si="11"/>
        <v>100</v>
      </c>
      <c r="J38" s="54">
        <v>27</v>
      </c>
      <c r="K38" s="54">
        <f t="shared" si="12"/>
        <v>1.8</v>
      </c>
      <c r="L38" s="54">
        <f t="shared" si="13"/>
        <v>83</v>
      </c>
      <c r="M38" s="54">
        <f t="shared" si="14"/>
        <v>5.5333333333333332</v>
      </c>
      <c r="N38" s="54">
        <v>1</v>
      </c>
      <c r="O38" s="54">
        <v>1</v>
      </c>
      <c r="P38" s="54">
        <v>1</v>
      </c>
      <c r="Q38" s="54">
        <v>1</v>
      </c>
      <c r="R38" s="54">
        <v>1</v>
      </c>
      <c r="S38" s="54">
        <v>1</v>
      </c>
      <c r="T38" s="54">
        <f t="shared" si="3"/>
        <v>1</v>
      </c>
      <c r="U38" s="54">
        <v>1</v>
      </c>
      <c r="V38" s="54">
        <v>1</v>
      </c>
      <c r="W38" s="54">
        <f t="shared" si="4"/>
        <v>1</v>
      </c>
      <c r="X38" s="54">
        <f t="shared" si="5"/>
        <v>1</v>
      </c>
      <c r="Y38" s="54">
        <v>1</v>
      </c>
      <c r="Z38" s="54">
        <v>1</v>
      </c>
      <c r="AA38" s="54">
        <v>1</v>
      </c>
      <c r="AB38" s="54">
        <v>1</v>
      </c>
      <c r="AC38" s="54">
        <v>1</v>
      </c>
      <c r="AD38" s="54">
        <v>1</v>
      </c>
      <c r="AE38" s="54">
        <v>1</v>
      </c>
      <c r="AF38" s="54">
        <f t="shared" si="15"/>
        <v>2</v>
      </c>
      <c r="AG38" s="54">
        <v>1</v>
      </c>
      <c r="AH38" s="54">
        <f t="shared" si="6"/>
        <v>1</v>
      </c>
      <c r="AI38" s="54">
        <v>1</v>
      </c>
      <c r="AJ38" s="54">
        <v>1</v>
      </c>
      <c r="AK38" s="54">
        <f t="shared" si="7"/>
        <v>1</v>
      </c>
      <c r="AL38" s="54">
        <v>1</v>
      </c>
      <c r="AM38" s="54">
        <v>1</v>
      </c>
      <c r="AN38" s="54">
        <v>1</v>
      </c>
      <c r="AO38" s="54">
        <v>1</v>
      </c>
      <c r="AP38" s="54">
        <v>1</v>
      </c>
      <c r="AQ38" s="54">
        <v>1</v>
      </c>
      <c r="AR38" s="54">
        <v>1</v>
      </c>
      <c r="AS38" s="54">
        <v>1</v>
      </c>
      <c r="AT38" s="54">
        <v>1</v>
      </c>
      <c r="AU38" s="54">
        <f t="shared" si="16"/>
        <v>39.330000000000013</v>
      </c>
      <c r="AV38" s="54">
        <f t="shared" si="17"/>
        <v>11.500000000000004</v>
      </c>
      <c r="AW38" s="54">
        <f t="shared" si="18"/>
        <v>15.938666666666663</v>
      </c>
      <c r="AX38" s="54">
        <f t="shared" si="19"/>
        <v>12.131999999999998</v>
      </c>
      <c r="AY38" s="54">
        <v>1</v>
      </c>
      <c r="AZ38" s="54">
        <v>1</v>
      </c>
      <c r="BA38" s="54">
        <v>1</v>
      </c>
      <c r="BG38" s="54">
        <f t="shared" si="20"/>
        <v>133.33333333333334</v>
      </c>
      <c r="BH38" s="11">
        <f t="shared" si="21"/>
        <v>5.208333333333333E-5</v>
      </c>
    </row>
    <row r="39" spans="1:60" ht="32" x14ac:dyDescent="0.2">
      <c r="A39" s="54">
        <v>22</v>
      </c>
      <c r="B39" s="1" t="s">
        <v>338</v>
      </c>
      <c r="C39" s="3" t="s">
        <v>192</v>
      </c>
      <c r="D39" s="54">
        <v>1</v>
      </c>
      <c r="E39" s="54">
        <v>1</v>
      </c>
      <c r="F39" s="54">
        <f t="shared" si="8"/>
        <v>1</v>
      </c>
      <c r="G39" s="54">
        <f t="shared" si="9"/>
        <v>12</v>
      </c>
      <c r="H39" s="54">
        <f t="shared" si="10"/>
        <v>12</v>
      </c>
      <c r="I39" s="54">
        <f t="shared" si="11"/>
        <v>77</v>
      </c>
      <c r="J39" s="54">
        <v>20</v>
      </c>
      <c r="K39" s="54">
        <f t="shared" si="12"/>
        <v>1.6666666666666667</v>
      </c>
      <c r="L39" s="54">
        <f t="shared" si="13"/>
        <v>63</v>
      </c>
      <c r="M39" s="54">
        <f t="shared" si="14"/>
        <v>5.25</v>
      </c>
      <c r="N39" s="54">
        <v>1</v>
      </c>
      <c r="O39" s="54">
        <v>1</v>
      </c>
      <c r="P39" s="54">
        <v>1</v>
      </c>
      <c r="Q39" s="54">
        <v>1</v>
      </c>
      <c r="R39" s="54">
        <v>1</v>
      </c>
      <c r="S39" s="54">
        <v>1</v>
      </c>
      <c r="T39" s="54">
        <f t="shared" si="3"/>
        <v>1</v>
      </c>
      <c r="U39" s="54">
        <v>1</v>
      </c>
      <c r="V39" s="54">
        <v>1</v>
      </c>
      <c r="W39" s="54">
        <f t="shared" si="4"/>
        <v>1</v>
      </c>
      <c r="X39" s="54">
        <f t="shared" si="5"/>
        <v>1</v>
      </c>
      <c r="Y39" s="54">
        <v>1</v>
      </c>
      <c r="Z39" s="54">
        <v>1</v>
      </c>
      <c r="AA39" s="54">
        <v>1</v>
      </c>
      <c r="AB39" s="54">
        <v>1</v>
      </c>
      <c r="AC39" s="54">
        <v>1</v>
      </c>
      <c r="AD39" s="54">
        <v>1</v>
      </c>
      <c r="AE39" s="54">
        <v>1</v>
      </c>
      <c r="AF39" s="54">
        <f t="shared" si="15"/>
        <v>1</v>
      </c>
      <c r="AG39" s="54">
        <v>0</v>
      </c>
      <c r="AH39" s="54">
        <f t="shared" si="6"/>
        <v>1</v>
      </c>
      <c r="AI39" s="54">
        <v>1</v>
      </c>
      <c r="AJ39" s="54">
        <v>1</v>
      </c>
      <c r="AK39" s="54">
        <f t="shared" si="7"/>
        <v>1</v>
      </c>
      <c r="AL39" s="54">
        <v>1</v>
      </c>
      <c r="AM39" s="54">
        <v>1</v>
      </c>
      <c r="AN39" s="54">
        <v>1</v>
      </c>
      <c r="AO39" s="54">
        <v>1</v>
      </c>
      <c r="AP39" s="54">
        <v>1</v>
      </c>
      <c r="AQ39" s="54">
        <v>1</v>
      </c>
      <c r="AR39" s="54">
        <v>1</v>
      </c>
      <c r="AS39" s="54">
        <v>1</v>
      </c>
      <c r="AT39" s="54">
        <v>1</v>
      </c>
      <c r="AU39" s="54">
        <f t="shared" si="16"/>
        <v>53.655000000000008</v>
      </c>
      <c r="AV39" s="54">
        <f t="shared" si="17"/>
        <v>8.7566666666666677</v>
      </c>
      <c r="AW39" s="54">
        <f t="shared" si="18"/>
        <v>14.073333333333331</v>
      </c>
      <c r="AX39" s="54">
        <f t="shared" si="19"/>
        <v>9.2974999999999994</v>
      </c>
      <c r="AY39" s="54">
        <v>1</v>
      </c>
      <c r="AZ39" s="54">
        <v>1</v>
      </c>
      <c r="BA39" s="54">
        <v>1</v>
      </c>
      <c r="BG39" s="54">
        <f t="shared" si="20"/>
        <v>83.333333333333329</v>
      </c>
      <c r="BH39" s="11">
        <f t="shared" si="21"/>
        <v>4.1666666666666665E-5</v>
      </c>
    </row>
    <row r="40" spans="1:60" ht="32" x14ac:dyDescent="0.2">
      <c r="A40" s="54">
        <v>23</v>
      </c>
      <c r="B40" s="1" t="s">
        <v>339</v>
      </c>
      <c r="C40" s="3" t="s">
        <v>192</v>
      </c>
      <c r="D40" s="54">
        <v>1</v>
      </c>
      <c r="E40" s="54">
        <v>1</v>
      </c>
      <c r="F40" s="54">
        <f t="shared" si="8"/>
        <v>1</v>
      </c>
      <c r="G40" s="54">
        <f t="shared" si="9"/>
        <v>12</v>
      </c>
      <c r="H40" s="54">
        <f t="shared" si="10"/>
        <v>12</v>
      </c>
      <c r="I40" s="54">
        <f t="shared" si="11"/>
        <v>79</v>
      </c>
      <c r="J40" s="54">
        <v>22</v>
      </c>
      <c r="K40" s="54">
        <f t="shared" si="12"/>
        <v>1.8333333333333333</v>
      </c>
      <c r="L40" s="54">
        <f t="shared" si="13"/>
        <v>65</v>
      </c>
      <c r="M40" s="54">
        <f t="shared" si="14"/>
        <v>5.416666666666667</v>
      </c>
      <c r="N40" s="54">
        <v>1</v>
      </c>
      <c r="O40" s="54">
        <v>1</v>
      </c>
      <c r="P40" s="54">
        <v>1</v>
      </c>
      <c r="Q40" s="54">
        <v>1</v>
      </c>
      <c r="R40" s="54">
        <v>1</v>
      </c>
      <c r="S40" s="54">
        <v>1</v>
      </c>
      <c r="T40" s="54">
        <f t="shared" si="3"/>
        <v>1</v>
      </c>
      <c r="U40" s="54">
        <v>1</v>
      </c>
      <c r="V40" s="54">
        <v>1</v>
      </c>
      <c r="W40" s="54">
        <f t="shared" si="4"/>
        <v>1</v>
      </c>
      <c r="X40" s="54">
        <f t="shared" si="5"/>
        <v>1</v>
      </c>
      <c r="Y40" s="54">
        <v>1</v>
      </c>
      <c r="Z40" s="54">
        <v>1</v>
      </c>
      <c r="AA40" s="54">
        <v>1</v>
      </c>
      <c r="AB40" s="54">
        <v>1</v>
      </c>
      <c r="AC40" s="54">
        <v>1</v>
      </c>
      <c r="AD40" s="54">
        <v>1</v>
      </c>
      <c r="AE40" s="54">
        <v>1</v>
      </c>
      <c r="AF40" s="54">
        <f t="shared" si="15"/>
        <v>1</v>
      </c>
      <c r="AG40" s="54">
        <v>0</v>
      </c>
      <c r="AH40" s="54">
        <f t="shared" si="6"/>
        <v>1</v>
      </c>
      <c r="AI40" s="54">
        <v>1</v>
      </c>
      <c r="AJ40" s="54">
        <v>1</v>
      </c>
      <c r="AK40" s="54">
        <f t="shared" si="7"/>
        <v>1</v>
      </c>
      <c r="AL40" s="54">
        <v>1</v>
      </c>
      <c r="AM40" s="54">
        <v>1</v>
      </c>
      <c r="AN40" s="54">
        <v>1</v>
      </c>
      <c r="AO40" s="54">
        <v>1</v>
      </c>
      <c r="AP40" s="54">
        <v>1</v>
      </c>
      <c r="AQ40" s="54">
        <v>1</v>
      </c>
      <c r="AR40" s="54">
        <v>1</v>
      </c>
      <c r="AS40" s="54">
        <v>1</v>
      </c>
      <c r="AT40" s="54">
        <v>1</v>
      </c>
      <c r="AU40" s="54">
        <f t="shared" si="16"/>
        <v>39.555000000000014</v>
      </c>
      <c r="AV40" s="54">
        <f t="shared" si="17"/>
        <v>10.723333333333333</v>
      </c>
      <c r="AW40" s="54">
        <f t="shared" si="18"/>
        <v>15.053333333333335</v>
      </c>
      <c r="AX40" s="54">
        <f t="shared" si="19"/>
        <v>10.082500000000003</v>
      </c>
      <c r="AY40" s="54">
        <v>1</v>
      </c>
      <c r="AZ40" s="54">
        <v>1</v>
      </c>
      <c r="BA40" s="54">
        <v>1</v>
      </c>
      <c r="BG40" s="54">
        <f t="shared" si="20"/>
        <v>83.333333333333329</v>
      </c>
      <c r="BH40" s="11">
        <f t="shared" si="21"/>
        <v>4.1666666666666665E-5</v>
      </c>
    </row>
    <row r="41" spans="1:60" ht="48" x14ac:dyDescent="0.2">
      <c r="A41" s="54">
        <v>24</v>
      </c>
      <c r="B41" s="1" t="s">
        <v>340</v>
      </c>
      <c r="C41" s="3" t="s">
        <v>192</v>
      </c>
      <c r="D41" s="54">
        <v>1</v>
      </c>
      <c r="E41" s="54">
        <v>1</v>
      </c>
      <c r="F41" s="54">
        <f t="shared" si="8"/>
        <v>1</v>
      </c>
      <c r="G41" s="54">
        <f t="shared" si="9"/>
        <v>15</v>
      </c>
      <c r="H41" s="54">
        <f t="shared" si="10"/>
        <v>15</v>
      </c>
      <c r="I41" s="54">
        <f t="shared" si="11"/>
        <v>110</v>
      </c>
      <c r="J41" s="54">
        <v>30</v>
      </c>
      <c r="K41" s="54">
        <f t="shared" si="12"/>
        <v>2</v>
      </c>
      <c r="L41" s="54">
        <f t="shared" si="13"/>
        <v>92</v>
      </c>
      <c r="M41" s="54">
        <f t="shared" si="14"/>
        <v>6.1333333333333337</v>
      </c>
      <c r="N41" s="54">
        <v>1</v>
      </c>
      <c r="O41" s="54">
        <v>1</v>
      </c>
      <c r="P41" s="54">
        <v>1</v>
      </c>
      <c r="Q41" s="54">
        <v>1</v>
      </c>
      <c r="R41" s="54">
        <v>1</v>
      </c>
      <c r="S41" s="54">
        <v>1</v>
      </c>
      <c r="T41" s="54">
        <f t="shared" si="3"/>
        <v>1</v>
      </c>
      <c r="U41" s="54">
        <v>1</v>
      </c>
      <c r="V41" s="54">
        <v>1</v>
      </c>
      <c r="W41" s="54">
        <f t="shared" si="4"/>
        <v>1</v>
      </c>
      <c r="X41" s="54">
        <f t="shared" si="5"/>
        <v>1</v>
      </c>
      <c r="Y41" s="54">
        <v>1</v>
      </c>
      <c r="Z41" s="54">
        <v>1</v>
      </c>
      <c r="AA41" s="54">
        <v>1</v>
      </c>
      <c r="AB41" s="54">
        <v>1</v>
      </c>
      <c r="AC41" s="54">
        <v>1</v>
      </c>
      <c r="AD41" s="54">
        <v>1</v>
      </c>
      <c r="AE41" s="54">
        <v>1</v>
      </c>
      <c r="AF41" s="54">
        <f t="shared" si="15"/>
        <v>4</v>
      </c>
      <c r="AG41" s="54">
        <v>1</v>
      </c>
      <c r="AH41" s="54">
        <f t="shared" si="6"/>
        <v>1</v>
      </c>
      <c r="AI41" s="54">
        <v>0</v>
      </c>
      <c r="AJ41" s="54">
        <v>1</v>
      </c>
      <c r="AK41" s="54">
        <f t="shared" si="7"/>
        <v>1</v>
      </c>
      <c r="AL41" s="54">
        <v>1</v>
      </c>
      <c r="AM41" s="54">
        <v>1</v>
      </c>
      <c r="AN41" s="54">
        <v>1</v>
      </c>
      <c r="AO41" s="54">
        <v>1</v>
      </c>
      <c r="AP41" s="54">
        <v>1</v>
      </c>
      <c r="AQ41" s="54">
        <v>1</v>
      </c>
      <c r="AR41" s="54">
        <v>1</v>
      </c>
      <c r="AS41" s="54">
        <v>1</v>
      </c>
      <c r="AT41" s="54">
        <v>1</v>
      </c>
      <c r="AU41" s="54">
        <f t="shared" si="16"/>
        <v>22.410000000000021</v>
      </c>
      <c r="AV41" s="54">
        <f t="shared" si="17"/>
        <v>13.860000000000003</v>
      </c>
      <c r="AW41" s="54">
        <f t="shared" si="18"/>
        <v>19.858666666666661</v>
      </c>
      <c r="AX41" s="54">
        <f t="shared" si="19"/>
        <v>14.958000000000006</v>
      </c>
      <c r="AY41" s="54">
        <v>0</v>
      </c>
      <c r="AZ41" s="54">
        <v>1</v>
      </c>
      <c r="BA41" s="54">
        <v>1</v>
      </c>
      <c r="BG41" s="54">
        <f t="shared" si="20"/>
        <v>266.66666666666669</v>
      </c>
      <c r="BH41" s="11">
        <f t="shared" si="21"/>
        <v>5.208333333333333E-5</v>
      </c>
    </row>
    <row r="42" spans="1:60" ht="32" x14ac:dyDescent="0.2">
      <c r="A42" s="54">
        <v>25</v>
      </c>
      <c r="B42" s="1" t="s">
        <v>341</v>
      </c>
      <c r="C42" s="3" t="s">
        <v>192</v>
      </c>
      <c r="D42" s="54">
        <v>1</v>
      </c>
      <c r="E42" s="54">
        <v>1</v>
      </c>
      <c r="F42" s="54">
        <f t="shared" si="8"/>
        <v>1</v>
      </c>
      <c r="G42" s="54">
        <f t="shared" si="9"/>
        <v>11</v>
      </c>
      <c r="H42" s="54">
        <f t="shared" si="10"/>
        <v>11</v>
      </c>
      <c r="I42" s="54">
        <f t="shared" si="11"/>
        <v>71</v>
      </c>
      <c r="J42" s="54">
        <v>20</v>
      </c>
      <c r="K42" s="54">
        <f t="shared" si="12"/>
        <v>1.8181818181818181</v>
      </c>
      <c r="L42" s="54">
        <f t="shared" si="13"/>
        <v>60</v>
      </c>
      <c r="M42" s="54">
        <f t="shared" si="14"/>
        <v>5.4545454545454541</v>
      </c>
      <c r="N42" s="54">
        <v>1</v>
      </c>
      <c r="O42" s="54">
        <v>1</v>
      </c>
      <c r="P42" s="54">
        <v>1</v>
      </c>
      <c r="Q42" s="54">
        <v>1</v>
      </c>
      <c r="R42" s="54">
        <v>1</v>
      </c>
      <c r="S42" s="54">
        <v>1</v>
      </c>
      <c r="T42" s="54">
        <f t="shared" si="3"/>
        <v>1</v>
      </c>
      <c r="U42" s="54">
        <v>1</v>
      </c>
      <c r="V42" s="54">
        <v>1</v>
      </c>
      <c r="W42" s="54">
        <f t="shared" si="4"/>
        <v>1</v>
      </c>
      <c r="X42" s="54">
        <f t="shared" si="5"/>
        <v>1</v>
      </c>
      <c r="Y42" s="54">
        <v>1</v>
      </c>
      <c r="Z42" s="54">
        <v>1</v>
      </c>
      <c r="AA42" s="54">
        <v>1</v>
      </c>
      <c r="AB42" s="54">
        <v>1</v>
      </c>
      <c r="AC42" s="54">
        <v>1</v>
      </c>
      <c r="AD42" s="54">
        <v>1</v>
      </c>
      <c r="AE42" s="54">
        <v>1</v>
      </c>
      <c r="AF42" s="54">
        <f t="shared" si="15"/>
        <v>1</v>
      </c>
      <c r="AG42" s="54">
        <v>1</v>
      </c>
      <c r="AH42" s="54">
        <f t="shared" si="6"/>
        <v>1</v>
      </c>
      <c r="AI42" s="54">
        <v>1</v>
      </c>
      <c r="AJ42" s="54">
        <v>1</v>
      </c>
      <c r="AK42" s="54">
        <f t="shared" si="7"/>
        <v>1</v>
      </c>
      <c r="AL42" s="54">
        <v>1</v>
      </c>
      <c r="AM42" s="54">
        <v>1</v>
      </c>
      <c r="AN42" s="54">
        <v>1</v>
      </c>
      <c r="AO42" s="54">
        <v>1</v>
      </c>
      <c r="AP42" s="54">
        <v>1</v>
      </c>
      <c r="AQ42" s="54">
        <v>1</v>
      </c>
      <c r="AR42" s="54">
        <v>1</v>
      </c>
      <c r="AS42" s="54">
        <v>1</v>
      </c>
      <c r="AT42" s="54">
        <v>1</v>
      </c>
      <c r="AU42" s="54">
        <f t="shared" si="16"/>
        <v>41.851818181818196</v>
      </c>
      <c r="AV42" s="54">
        <f t="shared" si="17"/>
        <v>10.154545454545456</v>
      </c>
      <c r="AW42" s="54">
        <f t="shared" si="18"/>
        <v>14.116363636363637</v>
      </c>
      <c r="AX42" s="54">
        <f t="shared" si="19"/>
        <v>9.7609090909090881</v>
      </c>
      <c r="AY42" s="54">
        <v>1</v>
      </c>
      <c r="AZ42" s="54">
        <v>1</v>
      </c>
      <c r="BA42" s="54">
        <v>1</v>
      </c>
      <c r="BG42" s="54">
        <f t="shared" si="20"/>
        <v>90.909090909090907</v>
      </c>
      <c r="BH42" s="11">
        <f t="shared" si="21"/>
        <v>3.8194444444444444E-5</v>
      </c>
    </row>
    <row r="43" spans="1:60" ht="64" x14ac:dyDescent="0.2">
      <c r="A43" s="54">
        <v>26</v>
      </c>
      <c r="B43" s="1" t="s">
        <v>418</v>
      </c>
      <c r="C43" s="3" t="s">
        <v>192</v>
      </c>
      <c r="D43" s="54">
        <v>1</v>
      </c>
      <c r="E43" s="54">
        <v>1</v>
      </c>
      <c r="F43" s="54">
        <f t="shared" si="8"/>
        <v>2</v>
      </c>
      <c r="G43" s="54">
        <f t="shared" si="9"/>
        <v>24</v>
      </c>
      <c r="H43" s="54">
        <f t="shared" si="10"/>
        <v>12</v>
      </c>
      <c r="I43" s="54">
        <f t="shared" si="11"/>
        <v>152</v>
      </c>
      <c r="J43" s="54">
        <v>44</v>
      </c>
      <c r="K43" s="54">
        <f t="shared" si="12"/>
        <v>1.8333333333333333</v>
      </c>
      <c r="L43" s="54">
        <f t="shared" si="13"/>
        <v>126</v>
      </c>
      <c r="M43" s="54">
        <f t="shared" si="14"/>
        <v>5.25</v>
      </c>
      <c r="N43" s="54">
        <v>0</v>
      </c>
      <c r="O43" s="54">
        <v>1</v>
      </c>
      <c r="P43" s="54">
        <v>1</v>
      </c>
      <c r="Q43" s="54">
        <v>0</v>
      </c>
      <c r="R43" s="54">
        <v>1</v>
      </c>
      <c r="S43" s="54">
        <v>1</v>
      </c>
      <c r="T43" s="54">
        <f t="shared" si="3"/>
        <v>0</v>
      </c>
      <c r="U43" s="54">
        <v>1</v>
      </c>
      <c r="V43" s="54">
        <v>1</v>
      </c>
      <c r="W43" s="54">
        <f t="shared" si="4"/>
        <v>0</v>
      </c>
      <c r="X43" s="54">
        <f t="shared" si="5"/>
        <v>1</v>
      </c>
      <c r="Y43" s="54">
        <v>0</v>
      </c>
      <c r="Z43" s="54">
        <v>1</v>
      </c>
      <c r="AA43" s="54">
        <v>1</v>
      </c>
      <c r="AB43" s="54">
        <v>1</v>
      </c>
      <c r="AC43" s="54">
        <v>1</v>
      </c>
      <c r="AD43" s="54">
        <v>1</v>
      </c>
      <c r="AE43" s="54">
        <v>1</v>
      </c>
      <c r="AF43" s="54">
        <f t="shared" si="15"/>
        <v>2</v>
      </c>
      <c r="AG43" s="54">
        <v>1</v>
      </c>
      <c r="AH43" s="54">
        <f t="shared" si="6"/>
        <v>1</v>
      </c>
      <c r="AI43" s="54">
        <v>1</v>
      </c>
      <c r="AJ43" s="54">
        <v>1</v>
      </c>
      <c r="AK43" s="54">
        <f t="shared" si="7"/>
        <v>1</v>
      </c>
      <c r="AL43" s="54">
        <v>1</v>
      </c>
      <c r="AM43" s="54">
        <v>1</v>
      </c>
      <c r="AN43" s="54">
        <v>1</v>
      </c>
      <c r="AO43" s="54">
        <v>1</v>
      </c>
      <c r="AP43" s="54">
        <v>1</v>
      </c>
      <c r="AQ43" s="54">
        <v>1</v>
      </c>
      <c r="AR43" s="54">
        <v>1</v>
      </c>
      <c r="AS43" s="54">
        <v>1</v>
      </c>
      <c r="AT43" s="54">
        <v>1</v>
      </c>
      <c r="AU43" s="54">
        <f t="shared" si="16"/>
        <v>39.555000000000014</v>
      </c>
      <c r="AV43" s="54">
        <f t="shared" si="17"/>
        <v>10.723333333333333</v>
      </c>
      <c r="AW43" s="54">
        <f t="shared" si="18"/>
        <v>13.338333333333335</v>
      </c>
      <c r="AX43" s="54">
        <f t="shared" si="19"/>
        <v>9.2974999999999994</v>
      </c>
      <c r="AY43" s="54">
        <v>0</v>
      </c>
      <c r="AZ43" s="54">
        <v>1</v>
      </c>
      <c r="BA43" s="54">
        <v>1</v>
      </c>
      <c r="BG43" s="54">
        <f t="shared" si="20"/>
        <v>83.333333333333329</v>
      </c>
      <c r="BH43" s="11">
        <f t="shared" si="21"/>
        <v>8.3333333333333331E-5</v>
      </c>
    </row>
    <row r="44" spans="1:60" ht="64" x14ac:dyDescent="0.2">
      <c r="A44" s="54">
        <v>27</v>
      </c>
      <c r="B44" s="1" t="s">
        <v>419</v>
      </c>
      <c r="C44" s="3" t="s">
        <v>192</v>
      </c>
      <c r="D44" s="54">
        <v>1</v>
      </c>
      <c r="E44" s="54">
        <v>1</v>
      </c>
      <c r="F44" s="54">
        <f t="shared" si="8"/>
        <v>2</v>
      </c>
      <c r="G44" s="54">
        <f t="shared" si="9"/>
        <v>21</v>
      </c>
      <c r="H44" s="54">
        <f t="shared" si="10"/>
        <v>10.5</v>
      </c>
      <c r="I44" s="54">
        <f t="shared" si="11"/>
        <v>145</v>
      </c>
      <c r="J44" s="54">
        <v>38</v>
      </c>
      <c r="K44" s="54">
        <f t="shared" si="12"/>
        <v>1.8095238095238095</v>
      </c>
      <c r="L44" s="54">
        <f t="shared" si="13"/>
        <v>119</v>
      </c>
      <c r="M44" s="54">
        <f t="shared" si="14"/>
        <v>5.666666666666667</v>
      </c>
      <c r="N44" s="54">
        <v>1</v>
      </c>
      <c r="O44" s="54">
        <v>1</v>
      </c>
      <c r="P44" s="54">
        <v>1</v>
      </c>
      <c r="Q44" s="54">
        <v>1</v>
      </c>
      <c r="R44" s="54">
        <v>1</v>
      </c>
      <c r="S44" s="54">
        <v>1</v>
      </c>
      <c r="T44" s="54">
        <f t="shared" si="3"/>
        <v>1</v>
      </c>
      <c r="U44" s="54">
        <v>1</v>
      </c>
      <c r="V44" s="54">
        <v>1</v>
      </c>
      <c r="W44" s="54">
        <f t="shared" si="4"/>
        <v>1</v>
      </c>
      <c r="X44" s="54">
        <f t="shared" si="5"/>
        <v>1</v>
      </c>
      <c r="Y44" s="54">
        <v>0</v>
      </c>
      <c r="Z44" s="54">
        <v>1</v>
      </c>
      <c r="AA44" s="54">
        <v>1</v>
      </c>
      <c r="AB44" s="54">
        <v>1</v>
      </c>
      <c r="AC44" s="54">
        <v>1</v>
      </c>
      <c r="AD44" s="54">
        <v>1</v>
      </c>
      <c r="AE44" s="54">
        <v>1</v>
      </c>
      <c r="AF44" s="54">
        <f t="shared" si="15"/>
        <v>3</v>
      </c>
      <c r="AG44" s="54">
        <v>1</v>
      </c>
      <c r="AH44" s="54">
        <f t="shared" si="6"/>
        <v>1</v>
      </c>
      <c r="AI44" s="54">
        <v>0</v>
      </c>
      <c r="AJ44" s="54">
        <v>1</v>
      </c>
      <c r="AK44" s="54">
        <f t="shared" si="7"/>
        <v>1</v>
      </c>
      <c r="AL44" s="54">
        <v>1</v>
      </c>
      <c r="AM44" s="54">
        <v>1</v>
      </c>
      <c r="AN44" s="54">
        <v>1</v>
      </c>
      <c r="AO44" s="54">
        <v>1</v>
      </c>
      <c r="AP44" s="54">
        <v>1</v>
      </c>
      <c r="AQ44" s="54">
        <v>1</v>
      </c>
      <c r="AR44" s="54">
        <v>1</v>
      </c>
      <c r="AS44" s="54">
        <v>1</v>
      </c>
      <c r="AT44" s="54">
        <v>1</v>
      </c>
      <c r="AU44" s="54">
        <f t="shared" si="16"/>
        <v>43.09178571428572</v>
      </c>
      <c r="AV44" s="54">
        <f t="shared" si="17"/>
        <v>9.8573809523809537</v>
      </c>
      <c r="AW44" s="54">
        <f t="shared" si="18"/>
        <v>16.380952380952383</v>
      </c>
      <c r="AX44" s="54">
        <f t="shared" si="19"/>
        <v>10.510000000000002</v>
      </c>
      <c r="AY44" s="54">
        <v>0</v>
      </c>
      <c r="AZ44" s="54">
        <v>1</v>
      </c>
      <c r="BA44" s="54">
        <v>1</v>
      </c>
      <c r="BG44" s="54">
        <f t="shared" si="20"/>
        <v>142.85714285714286</v>
      </c>
      <c r="BH44" s="11">
        <f t="shared" si="21"/>
        <v>7.2916666666666659E-5</v>
      </c>
    </row>
    <row r="45" spans="1:60" ht="80" x14ac:dyDescent="0.2">
      <c r="A45" s="54">
        <v>28</v>
      </c>
      <c r="B45" s="1" t="s">
        <v>420</v>
      </c>
      <c r="C45" s="3" t="s">
        <v>192</v>
      </c>
      <c r="D45" s="54">
        <v>1</v>
      </c>
      <c r="E45" s="54">
        <v>1</v>
      </c>
      <c r="F45" s="54">
        <f t="shared" si="8"/>
        <v>2</v>
      </c>
      <c r="G45" s="54">
        <f t="shared" si="9"/>
        <v>20</v>
      </c>
      <c r="H45" s="54">
        <f t="shared" si="10"/>
        <v>10</v>
      </c>
      <c r="I45" s="54">
        <f t="shared" si="11"/>
        <v>148</v>
      </c>
      <c r="J45" s="54">
        <v>41</v>
      </c>
      <c r="K45" s="54">
        <f t="shared" si="12"/>
        <v>2.0499999999999998</v>
      </c>
      <c r="L45" s="54">
        <f t="shared" si="13"/>
        <v>123</v>
      </c>
      <c r="M45" s="54">
        <f t="shared" si="14"/>
        <v>6.15</v>
      </c>
      <c r="N45" s="54">
        <v>1</v>
      </c>
      <c r="O45" s="54">
        <v>1</v>
      </c>
      <c r="P45" s="54">
        <v>1</v>
      </c>
      <c r="Q45" s="54">
        <v>0</v>
      </c>
      <c r="R45" s="54">
        <v>1</v>
      </c>
      <c r="S45" s="54">
        <v>1</v>
      </c>
      <c r="T45" s="54">
        <f t="shared" si="3"/>
        <v>0</v>
      </c>
      <c r="U45" s="54">
        <v>1</v>
      </c>
      <c r="V45" s="54">
        <v>1</v>
      </c>
      <c r="W45" s="54">
        <f t="shared" si="4"/>
        <v>0</v>
      </c>
      <c r="X45" s="54">
        <f t="shared" si="5"/>
        <v>1</v>
      </c>
      <c r="Y45" s="54">
        <v>1</v>
      </c>
      <c r="Z45" s="54">
        <v>1</v>
      </c>
      <c r="AA45" s="54">
        <v>1</v>
      </c>
      <c r="AB45" s="54">
        <v>1</v>
      </c>
      <c r="AC45" s="54">
        <v>1</v>
      </c>
      <c r="AD45" s="54">
        <v>1</v>
      </c>
      <c r="AE45" s="54">
        <v>1</v>
      </c>
      <c r="AF45" s="54">
        <f t="shared" si="15"/>
        <v>3</v>
      </c>
      <c r="AG45" s="54">
        <v>1</v>
      </c>
      <c r="AH45" s="54">
        <f t="shared" si="6"/>
        <v>1</v>
      </c>
      <c r="AI45" s="54">
        <v>0</v>
      </c>
      <c r="AJ45" s="54">
        <v>1</v>
      </c>
      <c r="AK45" s="54">
        <f t="shared" si="7"/>
        <v>1</v>
      </c>
      <c r="AL45" s="54">
        <v>1</v>
      </c>
      <c r="AM45" s="54">
        <v>1</v>
      </c>
      <c r="AN45" s="54">
        <v>1</v>
      </c>
      <c r="AO45" s="54">
        <v>1</v>
      </c>
      <c r="AP45" s="54">
        <v>1</v>
      </c>
      <c r="AQ45" s="54">
        <v>1</v>
      </c>
      <c r="AR45" s="54">
        <v>1</v>
      </c>
      <c r="AS45" s="54">
        <v>1</v>
      </c>
      <c r="AT45" s="54">
        <v>1</v>
      </c>
      <c r="AU45" s="54">
        <f t="shared" si="16"/>
        <v>23.255000000000031</v>
      </c>
      <c r="AV45" s="54">
        <f t="shared" si="17"/>
        <v>12.499999999999996</v>
      </c>
      <c r="AW45" s="54">
        <f t="shared" si="18"/>
        <v>19.166</v>
      </c>
      <c r="AX45" s="54">
        <f t="shared" si="19"/>
        <v>12.536499999999997</v>
      </c>
      <c r="AY45" s="54">
        <v>0</v>
      </c>
      <c r="AZ45" s="54">
        <v>1</v>
      </c>
      <c r="BA45" s="54">
        <v>1</v>
      </c>
      <c r="BG45" s="54">
        <f t="shared" si="20"/>
        <v>150</v>
      </c>
      <c r="BH45" s="11">
        <f t="shared" si="21"/>
        <v>6.9444444444444444E-5</v>
      </c>
    </row>
    <row r="46" spans="1:60" ht="96" x14ac:dyDescent="0.2">
      <c r="A46" s="54">
        <v>29</v>
      </c>
      <c r="B46" s="1" t="s">
        <v>421</v>
      </c>
      <c r="C46" s="3" t="s">
        <v>192</v>
      </c>
      <c r="D46" s="54">
        <v>1</v>
      </c>
      <c r="E46" s="54">
        <v>1</v>
      </c>
      <c r="F46" s="54">
        <f t="shared" si="8"/>
        <v>2</v>
      </c>
      <c r="G46" s="54">
        <f t="shared" si="9"/>
        <v>22</v>
      </c>
      <c r="H46" s="54">
        <f t="shared" si="10"/>
        <v>11</v>
      </c>
      <c r="I46" s="54">
        <f t="shared" si="11"/>
        <v>168</v>
      </c>
      <c r="J46" s="54">
        <v>48</v>
      </c>
      <c r="K46" s="54">
        <f t="shared" si="12"/>
        <v>2.1818181818181817</v>
      </c>
      <c r="L46" s="54">
        <f t="shared" si="13"/>
        <v>140</v>
      </c>
      <c r="M46" s="54">
        <f t="shared" si="14"/>
        <v>6.3636363636363633</v>
      </c>
      <c r="N46" s="54">
        <v>1</v>
      </c>
      <c r="O46" s="54">
        <v>1</v>
      </c>
      <c r="P46" s="54">
        <v>1</v>
      </c>
      <c r="Q46" s="54">
        <v>1</v>
      </c>
      <c r="R46" s="54">
        <v>1</v>
      </c>
      <c r="S46" s="54">
        <v>1</v>
      </c>
      <c r="T46" s="54">
        <f t="shared" si="3"/>
        <v>1</v>
      </c>
      <c r="U46" s="54">
        <v>1</v>
      </c>
      <c r="V46" s="54">
        <v>1</v>
      </c>
      <c r="W46" s="54">
        <f t="shared" si="4"/>
        <v>1</v>
      </c>
      <c r="X46" s="54">
        <f t="shared" si="5"/>
        <v>1</v>
      </c>
      <c r="Y46" s="54">
        <v>0</v>
      </c>
      <c r="Z46" s="54">
        <v>1</v>
      </c>
      <c r="AA46" s="54">
        <v>1</v>
      </c>
      <c r="AB46" s="54">
        <v>1</v>
      </c>
      <c r="AC46" s="54">
        <v>1</v>
      </c>
      <c r="AD46" s="54">
        <v>1</v>
      </c>
      <c r="AE46" s="54">
        <v>1</v>
      </c>
      <c r="AF46" s="54">
        <f t="shared" si="15"/>
        <v>3</v>
      </c>
      <c r="AG46" s="54">
        <v>1</v>
      </c>
      <c r="AH46" s="54">
        <f t="shared" si="6"/>
        <v>1</v>
      </c>
      <c r="AI46" s="54">
        <v>0</v>
      </c>
      <c r="AJ46" s="54">
        <v>1</v>
      </c>
      <c r="AK46" s="54">
        <f t="shared" si="7"/>
        <v>1</v>
      </c>
      <c r="AL46" s="54">
        <v>1</v>
      </c>
      <c r="AM46" s="54">
        <v>1</v>
      </c>
      <c r="AN46" s="54">
        <v>1</v>
      </c>
      <c r="AO46" s="54">
        <v>1</v>
      </c>
      <c r="AP46" s="54">
        <v>1</v>
      </c>
      <c r="AQ46" s="54">
        <v>1</v>
      </c>
      <c r="AR46" s="54">
        <v>1</v>
      </c>
      <c r="AS46" s="54">
        <v>1</v>
      </c>
      <c r="AT46" s="54">
        <v>1</v>
      </c>
      <c r="AU46" s="54">
        <f t="shared" si="16"/>
        <v>11.088181818181845</v>
      </c>
      <c r="AV46" s="54">
        <f t="shared" si="17"/>
        <v>14.445454545454545</v>
      </c>
      <c r="AW46" s="54">
        <f t="shared" si="18"/>
        <v>20.798181818181821</v>
      </c>
      <c r="AX46" s="54">
        <f t="shared" si="19"/>
        <v>14.042727272727269</v>
      </c>
      <c r="AY46" s="54">
        <v>0</v>
      </c>
      <c r="AZ46" s="54">
        <v>1</v>
      </c>
      <c r="BA46" s="54">
        <v>1</v>
      </c>
      <c r="BG46" s="54">
        <f t="shared" si="20"/>
        <v>136.36363636363635</v>
      </c>
      <c r="BH46" s="11">
        <f t="shared" si="21"/>
        <v>7.6388888888888887E-5</v>
      </c>
    </row>
    <row r="47" spans="1:60" ht="80" x14ac:dyDescent="0.2">
      <c r="A47" s="54">
        <v>30</v>
      </c>
      <c r="B47" s="1" t="s">
        <v>422</v>
      </c>
      <c r="C47" s="3" t="s">
        <v>192</v>
      </c>
      <c r="D47" s="54">
        <v>1</v>
      </c>
      <c r="E47" s="54">
        <v>1</v>
      </c>
      <c r="F47" s="54">
        <f t="shared" si="8"/>
        <v>2</v>
      </c>
      <c r="G47" s="54">
        <f t="shared" si="9"/>
        <v>28</v>
      </c>
      <c r="H47" s="54">
        <f t="shared" si="10"/>
        <v>14</v>
      </c>
      <c r="I47" s="54">
        <f t="shared" si="11"/>
        <v>188</v>
      </c>
      <c r="J47" s="54">
        <v>52</v>
      </c>
      <c r="K47" s="54">
        <f t="shared" si="12"/>
        <v>1.8571428571428572</v>
      </c>
      <c r="L47" s="54">
        <f t="shared" si="13"/>
        <v>155</v>
      </c>
      <c r="M47" s="54">
        <f t="shared" si="14"/>
        <v>5.5357142857142856</v>
      </c>
      <c r="N47" s="54">
        <v>1</v>
      </c>
      <c r="O47" s="54">
        <v>1</v>
      </c>
      <c r="P47" s="54">
        <v>1</v>
      </c>
      <c r="Q47" s="54">
        <v>1</v>
      </c>
      <c r="R47" s="54">
        <v>1</v>
      </c>
      <c r="S47" s="54">
        <v>1</v>
      </c>
      <c r="T47" s="54">
        <f t="shared" si="3"/>
        <v>1</v>
      </c>
      <c r="U47" s="54">
        <v>1</v>
      </c>
      <c r="V47" s="54">
        <v>1</v>
      </c>
      <c r="W47" s="54">
        <f t="shared" si="4"/>
        <v>1</v>
      </c>
      <c r="X47" s="54">
        <f t="shared" si="5"/>
        <v>1</v>
      </c>
      <c r="Y47" s="54">
        <v>0</v>
      </c>
      <c r="Z47" s="54">
        <v>1</v>
      </c>
      <c r="AA47" s="54">
        <v>1</v>
      </c>
      <c r="AB47" s="54">
        <v>1</v>
      </c>
      <c r="AC47" s="54">
        <v>1</v>
      </c>
      <c r="AD47" s="54">
        <v>1</v>
      </c>
      <c r="AE47" s="54">
        <v>1</v>
      </c>
      <c r="AF47" s="54">
        <f t="shared" si="15"/>
        <v>3</v>
      </c>
      <c r="AG47" s="54">
        <v>1</v>
      </c>
      <c r="AH47" s="54">
        <f t="shared" si="6"/>
        <v>1</v>
      </c>
      <c r="AI47" s="54">
        <v>0</v>
      </c>
      <c r="AJ47" s="54">
        <v>1</v>
      </c>
      <c r="AK47" s="54">
        <f t="shared" si="7"/>
        <v>1</v>
      </c>
      <c r="AL47" s="54">
        <v>1</v>
      </c>
      <c r="AM47" s="54">
        <v>1</v>
      </c>
      <c r="AN47" s="54">
        <v>1</v>
      </c>
      <c r="AO47" s="54">
        <v>1</v>
      </c>
      <c r="AP47" s="54">
        <v>1</v>
      </c>
      <c r="AQ47" s="54">
        <v>1</v>
      </c>
      <c r="AR47" s="54">
        <v>1</v>
      </c>
      <c r="AS47" s="54">
        <v>1</v>
      </c>
      <c r="AT47" s="54">
        <v>1</v>
      </c>
      <c r="AU47" s="54">
        <f t="shared" si="16"/>
        <v>35.510714285714307</v>
      </c>
      <c r="AV47" s="54">
        <f t="shared" si="17"/>
        <v>11.784285714285716</v>
      </c>
      <c r="AW47" s="54">
        <f t="shared" si="18"/>
        <v>15.895714285714288</v>
      </c>
      <c r="AX47" s="54">
        <f t="shared" si="19"/>
        <v>11.643214285714286</v>
      </c>
      <c r="AY47" s="54">
        <v>0</v>
      </c>
      <c r="AZ47" s="54">
        <v>1</v>
      </c>
      <c r="BA47" s="54">
        <v>1</v>
      </c>
      <c r="BG47" s="54">
        <f t="shared" si="20"/>
        <v>107.14285714285714</v>
      </c>
      <c r="BH47" s="11">
        <f t="shared" si="21"/>
        <v>9.722222222222223E-5</v>
      </c>
    </row>
    <row r="48" spans="1:60" ht="48" x14ac:dyDescent="0.2">
      <c r="A48" s="54">
        <v>31</v>
      </c>
      <c r="B48" s="1" t="s">
        <v>347</v>
      </c>
      <c r="C48" s="3" t="s">
        <v>192</v>
      </c>
      <c r="D48" s="54">
        <v>1</v>
      </c>
      <c r="E48" s="54">
        <v>1</v>
      </c>
      <c r="F48" s="54">
        <f t="shared" si="8"/>
        <v>1</v>
      </c>
      <c r="G48" s="54">
        <f t="shared" si="9"/>
        <v>15</v>
      </c>
      <c r="H48" s="54">
        <f t="shared" si="10"/>
        <v>15</v>
      </c>
      <c r="I48" s="54">
        <f t="shared" ref="I48:I82" si="22">LEN(SUBSTITUTE(B48," ",""))</f>
        <v>84</v>
      </c>
      <c r="J48" s="54">
        <v>28</v>
      </c>
      <c r="K48" s="54">
        <f t="shared" si="12"/>
        <v>1.8666666666666667</v>
      </c>
      <c r="L48" s="54">
        <f t="shared" si="13"/>
        <v>83</v>
      </c>
      <c r="M48" s="54">
        <f t="shared" si="14"/>
        <v>5.5333333333333332</v>
      </c>
      <c r="N48" s="54">
        <v>1</v>
      </c>
      <c r="O48" s="54">
        <v>1</v>
      </c>
      <c r="P48" s="54">
        <v>1</v>
      </c>
      <c r="Q48" s="54">
        <v>1</v>
      </c>
      <c r="R48" s="54">
        <v>1</v>
      </c>
      <c r="S48" s="54">
        <v>1</v>
      </c>
      <c r="T48" s="54">
        <f t="shared" si="3"/>
        <v>1</v>
      </c>
      <c r="U48" s="54">
        <v>1</v>
      </c>
      <c r="V48" s="54">
        <v>1</v>
      </c>
      <c r="W48" s="54">
        <f t="shared" si="4"/>
        <v>1</v>
      </c>
      <c r="X48" s="54">
        <f t="shared" si="5"/>
        <v>1</v>
      </c>
      <c r="Y48" s="54">
        <v>1</v>
      </c>
      <c r="Z48" s="54">
        <v>1</v>
      </c>
      <c r="AA48" s="54">
        <v>1</v>
      </c>
      <c r="AB48" s="54">
        <v>1</v>
      </c>
      <c r="AC48" s="54">
        <v>1</v>
      </c>
      <c r="AD48" s="54">
        <v>1</v>
      </c>
      <c r="AE48" s="54">
        <v>1</v>
      </c>
      <c r="AF48" s="54">
        <f t="shared" si="15"/>
        <v>1</v>
      </c>
      <c r="AG48" s="54">
        <v>1</v>
      </c>
      <c r="AH48" s="54">
        <f t="shared" si="6"/>
        <v>1</v>
      </c>
      <c r="AI48" s="54">
        <v>0</v>
      </c>
      <c r="AJ48" s="54">
        <v>1</v>
      </c>
      <c r="AK48" s="54">
        <f t="shared" si="7"/>
        <v>1</v>
      </c>
      <c r="AL48" s="54">
        <v>1</v>
      </c>
      <c r="AM48" s="54">
        <v>1</v>
      </c>
      <c r="AN48" s="54">
        <v>1</v>
      </c>
      <c r="AO48" s="54">
        <v>1</v>
      </c>
      <c r="AP48" s="54">
        <v>1</v>
      </c>
      <c r="AQ48" s="54">
        <v>1</v>
      </c>
      <c r="AR48" s="54">
        <v>1</v>
      </c>
      <c r="AS48" s="54">
        <v>1</v>
      </c>
      <c r="AT48" s="54">
        <v>1</v>
      </c>
      <c r="AU48" s="54">
        <f t="shared" si="16"/>
        <v>33.690000000000026</v>
      </c>
      <c r="AV48" s="54">
        <f t="shared" si="17"/>
        <v>12.286666666666669</v>
      </c>
      <c r="AW48" s="54">
        <f t="shared" ref="AW48:AW82" si="23">IF(G48=0,0,((0.0588*M48*100)-(0.296*(F48/G48)*100)-15.8))</f>
        <v>14.762666666666668</v>
      </c>
      <c r="AX48" s="54">
        <f t="shared" si="19"/>
        <v>12.131999999999998</v>
      </c>
      <c r="AY48" s="54">
        <v>1</v>
      </c>
      <c r="AZ48" s="54">
        <v>1</v>
      </c>
      <c r="BA48" s="54">
        <v>1</v>
      </c>
      <c r="BG48" s="54">
        <f t="shared" ref="BG48:BG82" si="24">IF(E48=0,0,AF48/E48*1000)</f>
        <v>1000</v>
      </c>
      <c r="BH48" s="11">
        <f t="shared" si="21"/>
        <v>5.208333333333333E-5</v>
      </c>
    </row>
    <row r="49" spans="1:60" ht="64" x14ac:dyDescent="0.2">
      <c r="A49" s="54">
        <v>32</v>
      </c>
      <c r="B49" s="1" t="s">
        <v>423</v>
      </c>
      <c r="C49" s="3" t="s">
        <v>204</v>
      </c>
      <c r="D49" s="54">
        <v>1</v>
      </c>
      <c r="E49" s="54">
        <v>1</v>
      </c>
      <c r="F49" s="54">
        <f t="shared" si="8"/>
        <v>1</v>
      </c>
      <c r="G49" s="54">
        <f t="shared" si="9"/>
        <v>34</v>
      </c>
      <c r="H49" s="54">
        <f t="shared" si="10"/>
        <v>34</v>
      </c>
      <c r="I49" s="54">
        <f t="shared" si="22"/>
        <v>137</v>
      </c>
      <c r="J49" s="54">
        <v>44</v>
      </c>
      <c r="K49" s="54">
        <f t="shared" si="12"/>
        <v>1.2941176470588236</v>
      </c>
      <c r="L49" s="54">
        <f t="shared" si="13"/>
        <v>132</v>
      </c>
      <c r="M49" s="54">
        <f t="shared" si="14"/>
        <v>3.8823529411764706</v>
      </c>
      <c r="N49" s="54">
        <v>1</v>
      </c>
      <c r="O49" s="54">
        <v>1</v>
      </c>
      <c r="P49" s="54">
        <v>1</v>
      </c>
      <c r="Q49" s="54">
        <v>1</v>
      </c>
      <c r="R49" s="54">
        <v>1</v>
      </c>
      <c r="S49" s="54">
        <v>1</v>
      </c>
      <c r="T49" s="54">
        <f t="shared" si="3"/>
        <v>1</v>
      </c>
      <c r="U49" s="54">
        <v>1</v>
      </c>
      <c r="V49" s="54">
        <v>1</v>
      </c>
      <c r="W49" s="54">
        <f t="shared" si="4"/>
        <v>1</v>
      </c>
      <c r="X49" s="54">
        <f t="shared" si="5"/>
        <v>1</v>
      </c>
      <c r="Y49" s="54">
        <v>0</v>
      </c>
      <c r="Z49" s="54">
        <v>1</v>
      </c>
      <c r="AA49" s="54">
        <v>1</v>
      </c>
      <c r="AB49" s="54">
        <v>1</v>
      </c>
      <c r="AC49" s="54">
        <v>1</v>
      </c>
      <c r="AD49" s="54">
        <v>1</v>
      </c>
      <c r="AE49" s="54">
        <v>1</v>
      </c>
      <c r="AF49" s="54">
        <f t="shared" si="15"/>
        <v>4</v>
      </c>
      <c r="AG49" s="54">
        <v>1</v>
      </c>
      <c r="AH49" s="54">
        <f t="shared" si="6"/>
        <v>1</v>
      </c>
      <c r="AI49" s="54">
        <v>0</v>
      </c>
      <c r="AJ49" s="54">
        <v>1</v>
      </c>
      <c r="AK49" s="54">
        <f t="shared" si="7"/>
        <v>0</v>
      </c>
      <c r="AL49" s="54">
        <v>1</v>
      </c>
      <c r="AM49" s="54">
        <v>1</v>
      </c>
      <c r="AN49" s="54">
        <v>1</v>
      </c>
      <c r="AO49" s="54">
        <v>1</v>
      </c>
      <c r="AP49" s="54">
        <v>1</v>
      </c>
      <c r="AQ49" s="54">
        <v>1</v>
      </c>
      <c r="AR49" s="54">
        <v>1</v>
      </c>
      <c r="AS49" s="54">
        <v>1</v>
      </c>
      <c r="AT49" s="54">
        <v>1</v>
      </c>
      <c r="AU49" s="54">
        <f t="shared" si="16"/>
        <v>62.842647058823538</v>
      </c>
      <c r="AV49" s="54">
        <f t="shared" si="17"/>
        <v>12.940588235294118</v>
      </c>
      <c r="AW49" s="54">
        <f t="shared" si="23"/>
        <v>6.1576470588235281</v>
      </c>
      <c r="AX49" s="54">
        <f t="shared" si="19"/>
        <v>13.855882352941173</v>
      </c>
      <c r="AY49" s="54">
        <v>1</v>
      </c>
      <c r="AZ49" s="54">
        <v>1</v>
      </c>
      <c r="BA49" s="54">
        <v>1</v>
      </c>
      <c r="BG49" s="54">
        <f t="shared" si="24"/>
        <v>4000</v>
      </c>
      <c r="BH49" s="11">
        <f t="shared" si="21"/>
        <v>1.1805555555555556E-4</v>
      </c>
    </row>
    <row r="50" spans="1:60" ht="80" x14ac:dyDescent="0.2">
      <c r="A50" s="54">
        <v>33</v>
      </c>
      <c r="B50" s="1" t="s">
        <v>424</v>
      </c>
      <c r="C50" s="3" t="s">
        <v>204</v>
      </c>
      <c r="D50" s="54">
        <v>1</v>
      </c>
      <c r="E50" s="54">
        <v>1</v>
      </c>
      <c r="F50" s="54">
        <f t="shared" si="8"/>
        <v>1</v>
      </c>
      <c r="G50" s="54">
        <f t="shared" si="9"/>
        <v>29</v>
      </c>
      <c r="H50" s="54">
        <f t="shared" si="10"/>
        <v>29</v>
      </c>
      <c r="I50" s="54">
        <f t="shared" si="22"/>
        <v>151</v>
      </c>
      <c r="J50" s="54">
        <v>48</v>
      </c>
      <c r="K50" s="54">
        <f t="shared" si="12"/>
        <v>1.6551724137931034</v>
      </c>
      <c r="L50" s="54">
        <f t="shared" si="13"/>
        <v>144</v>
      </c>
      <c r="M50" s="54">
        <f t="shared" si="14"/>
        <v>4.9655172413793105</v>
      </c>
      <c r="N50" s="54">
        <v>1</v>
      </c>
      <c r="O50" s="54">
        <v>1</v>
      </c>
      <c r="P50" s="54">
        <v>1</v>
      </c>
      <c r="Q50" s="54">
        <v>1</v>
      </c>
      <c r="R50" s="54">
        <v>1</v>
      </c>
      <c r="S50" s="54">
        <v>1</v>
      </c>
      <c r="T50" s="54">
        <f t="shared" si="3"/>
        <v>1</v>
      </c>
      <c r="U50" s="54">
        <v>1</v>
      </c>
      <c r="V50" s="54">
        <v>1</v>
      </c>
      <c r="W50" s="54">
        <f t="shared" si="4"/>
        <v>1</v>
      </c>
      <c r="X50" s="54">
        <f t="shared" si="5"/>
        <v>1</v>
      </c>
      <c r="Y50" s="54">
        <v>0</v>
      </c>
      <c r="Z50" s="54">
        <v>1</v>
      </c>
      <c r="AA50" s="54">
        <v>1</v>
      </c>
      <c r="AB50" s="54">
        <v>1</v>
      </c>
      <c r="AC50" s="54">
        <v>1</v>
      </c>
      <c r="AD50" s="54">
        <v>1</v>
      </c>
      <c r="AE50" s="54">
        <v>1</v>
      </c>
      <c r="AF50" s="54">
        <f t="shared" si="15"/>
        <v>5</v>
      </c>
      <c r="AG50" s="54">
        <v>1</v>
      </c>
      <c r="AH50" s="54">
        <f t="shared" si="6"/>
        <v>1</v>
      </c>
      <c r="AI50" s="54">
        <v>0</v>
      </c>
      <c r="AJ50" s="54">
        <v>1</v>
      </c>
      <c r="AK50" s="54">
        <f t="shared" si="7"/>
        <v>0</v>
      </c>
      <c r="AL50" s="54">
        <v>1</v>
      </c>
      <c r="AM50" s="54">
        <v>1</v>
      </c>
      <c r="AN50" s="54">
        <v>1</v>
      </c>
      <c r="AO50" s="54">
        <v>1</v>
      </c>
      <c r="AP50" s="54">
        <v>1</v>
      </c>
      <c r="AQ50" s="54">
        <v>1</v>
      </c>
      <c r="AR50" s="54">
        <v>1</v>
      </c>
      <c r="AS50" s="54">
        <v>1</v>
      </c>
      <c r="AT50" s="54">
        <v>1</v>
      </c>
      <c r="AU50" s="54">
        <f t="shared" si="16"/>
        <v>37.372413793103476</v>
      </c>
      <c r="AV50" s="54">
        <f t="shared" si="17"/>
        <v>15.251034482758623</v>
      </c>
      <c r="AW50" s="54">
        <f t="shared" si="23"/>
        <v>12.376551724137929</v>
      </c>
      <c r="AX50" s="54">
        <f t="shared" si="19"/>
        <v>16.457586206896558</v>
      </c>
      <c r="AY50" s="54">
        <v>1</v>
      </c>
      <c r="AZ50" s="54">
        <v>1</v>
      </c>
      <c r="BA50" s="54">
        <v>1</v>
      </c>
      <c r="BG50" s="54">
        <f t="shared" si="24"/>
        <v>5000</v>
      </c>
      <c r="BH50" s="11">
        <f t="shared" si="21"/>
        <v>1.0069444444444445E-4</v>
      </c>
    </row>
    <row r="51" spans="1:60" ht="48" x14ac:dyDescent="0.2">
      <c r="A51" s="54">
        <v>34</v>
      </c>
      <c r="B51" s="1" t="s">
        <v>425</v>
      </c>
      <c r="C51" s="22" t="s">
        <v>204</v>
      </c>
      <c r="D51" s="54">
        <v>1</v>
      </c>
      <c r="E51" s="54">
        <v>1</v>
      </c>
      <c r="F51" s="54">
        <f t="shared" si="8"/>
        <v>1</v>
      </c>
      <c r="G51" s="54">
        <f t="shared" si="9"/>
        <v>17</v>
      </c>
      <c r="H51" s="54">
        <f t="shared" si="10"/>
        <v>17</v>
      </c>
      <c r="I51" s="54">
        <f t="shared" si="22"/>
        <v>94</v>
      </c>
      <c r="J51" s="54">
        <v>31</v>
      </c>
      <c r="K51" s="54">
        <f t="shared" si="12"/>
        <v>1.8235294117647058</v>
      </c>
      <c r="L51" s="54">
        <f t="shared" si="13"/>
        <v>90</v>
      </c>
      <c r="M51" s="54">
        <f t="shared" si="14"/>
        <v>5.2941176470588234</v>
      </c>
      <c r="N51" s="54">
        <v>1</v>
      </c>
      <c r="O51" s="54">
        <v>1</v>
      </c>
      <c r="P51" s="54">
        <v>1</v>
      </c>
      <c r="Q51" s="54">
        <v>1</v>
      </c>
      <c r="R51" s="54">
        <v>1</v>
      </c>
      <c r="S51" s="54">
        <v>1</v>
      </c>
      <c r="T51" s="54">
        <f t="shared" si="3"/>
        <v>1</v>
      </c>
      <c r="U51" s="54">
        <v>1</v>
      </c>
      <c r="V51" s="54">
        <v>1</v>
      </c>
      <c r="W51" s="54">
        <f t="shared" si="4"/>
        <v>1</v>
      </c>
      <c r="X51" s="54">
        <f t="shared" si="5"/>
        <v>1</v>
      </c>
      <c r="Y51" s="54">
        <v>0</v>
      </c>
      <c r="Z51" s="54">
        <v>1</v>
      </c>
      <c r="AA51" s="54">
        <v>1</v>
      </c>
      <c r="AB51" s="54">
        <v>1</v>
      </c>
      <c r="AC51" s="54">
        <v>1</v>
      </c>
      <c r="AD51" s="54">
        <v>1</v>
      </c>
      <c r="AE51" s="54">
        <v>1</v>
      </c>
      <c r="AF51" s="54">
        <f t="shared" si="15"/>
        <v>2</v>
      </c>
      <c r="AG51" s="54">
        <v>1</v>
      </c>
      <c r="AH51" s="54">
        <f t="shared" si="6"/>
        <v>1</v>
      </c>
      <c r="AI51" s="54">
        <v>0</v>
      </c>
      <c r="AJ51" s="54">
        <v>1</v>
      </c>
      <c r="AK51" s="54">
        <f t="shared" si="7"/>
        <v>1</v>
      </c>
      <c r="AL51" s="54">
        <v>1</v>
      </c>
      <c r="AM51" s="54">
        <v>1</v>
      </c>
      <c r="AN51" s="54">
        <v>1</v>
      </c>
      <c r="AO51" s="54">
        <v>1</v>
      </c>
      <c r="AP51" s="54">
        <v>1</v>
      </c>
      <c r="AQ51" s="54">
        <v>1</v>
      </c>
      <c r="AR51" s="54">
        <v>1</v>
      </c>
      <c r="AS51" s="54">
        <v>1</v>
      </c>
      <c r="AT51" s="54">
        <v>1</v>
      </c>
      <c r="AU51" s="54">
        <f t="shared" si="16"/>
        <v>35.309411764705914</v>
      </c>
      <c r="AV51" s="54">
        <f t="shared" si="17"/>
        <v>12.55764705882353</v>
      </c>
      <c r="AW51" s="54">
        <f t="shared" si="23"/>
        <v>13.588235294117641</v>
      </c>
      <c r="AX51" s="54">
        <f t="shared" si="19"/>
        <v>12.005294117647061</v>
      </c>
      <c r="AY51" s="54">
        <v>1</v>
      </c>
      <c r="AZ51" s="54">
        <v>1</v>
      </c>
      <c r="BA51" s="54">
        <v>1</v>
      </c>
      <c r="BG51" s="54">
        <f t="shared" si="24"/>
        <v>2000</v>
      </c>
      <c r="BH51" s="11">
        <f t="shared" si="21"/>
        <v>5.902777777777778E-5</v>
      </c>
    </row>
    <row r="52" spans="1:60" ht="32" x14ac:dyDescent="0.2">
      <c r="A52" s="54">
        <v>35</v>
      </c>
      <c r="B52" s="1" t="s">
        <v>351</v>
      </c>
      <c r="C52" s="3" t="s">
        <v>192</v>
      </c>
      <c r="D52" s="54">
        <v>1</v>
      </c>
      <c r="E52" s="54">
        <v>1</v>
      </c>
      <c r="F52" s="54">
        <f t="shared" si="8"/>
        <v>1</v>
      </c>
      <c r="G52" s="54">
        <f t="shared" si="9"/>
        <v>7</v>
      </c>
      <c r="H52" s="54">
        <f t="shared" si="10"/>
        <v>7</v>
      </c>
      <c r="I52" s="54">
        <f t="shared" si="22"/>
        <v>35</v>
      </c>
      <c r="J52" s="54">
        <v>11</v>
      </c>
      <c r="K52" s="54">
        <f t="shared" si="12"/>
        <v>1.5714285714285714</v>
      </c>
      <c r="L52" s="54">
        <f t="shared" si="13"/>
        <v>34</v>
      </c>
      <c r="M52" s="54">
        <f t="shared" si="14"/>
        <v>4.8571428571428568</v>
      </c>
      <c r="N52" s="54">
        <v>1</v>
      </c>
      <c r="O52" s="54">
        <v>1</v>
      </c>
      <c r="P52" s="54">
        <v>1</v>
      </c>
      <c r="Q52" s="54">
        <v>1</v>
      </c>
      <c r="R52" s="54">
        <v>1</v>
      </c>
      <c r="S52" s="54">
        <v>1</v>
      </c>
      <c r="T52" s="54">
        <f t="shared" si="3"/>
        <v>1</v>
      </c>
      <c r="U52" s="54">
        <v>1</v>
      </c>
      <c r="V52" s="54">
        <v>1</v>
      </c>
      <c r="W52" s="54">
        <f t="shared" si="4"/>
        <v>1</v>
      </c>
      <c r="X52" s="54">
        <f t="shared" si="5"/>
        <v>1</v>
      </c>
      <c r="Y52" s="54">
        <v>1</v>
      </c>
      <c r="Z52" s="54">
        <v>1</v>
      </c>
      <c r="AA52" s="54">
        <v>1</v>
      </c>
      <c r="AB52" s="54">
        <v>1</v>
      </c>
      <c r="AC52" s="54">
        <v>1</v>
      </c>
      <c r="AD52" s="54">
        <v>1</v>
      </c>
      <c r="AE52" s="54">
        <v>1</v>
      </c>
      <c r="AF52" s="54">
        <f t="shared" si="15"/>
        <v>1</v>
      </c>
      <c r="AG52" s="54">
        <v>1</v>
      </c>
      <c r="AH52" s="54">
        <f t="shared" si="6"/>
        <v>1</v>
      </c>
      <c r="AI52" s="54">
        <v>1</v>
      </c>
      <c r="AJ52" s="54">
        <v>1</v>
      </c>
      <c r="AK52" s="54">
        <f t="shared" si="7"/>
        <v>1</v>
      </c>
      <c r="AL52" s="54">
        <v>1</v>
      </c>
      <c r="AM52" s="54">
        <v>1</v>
      </c>
      <c r="AN52" s="54">
        <v>1</v>
      </c>
      <c r="AO52" s="54">
        <v>1</v>
      </c>
      <c r="AP52" s="54">
        <v>1</v>
      </c>
      <c r="AQ52" s="54">
        <v>1</v>
      </c>
      <c r="AR52" s="54">
        <v>1</v>
      </c>
      <c r="AS52" s="54">
        <v>1</v>
      </c>
      <c r="AT52" s="54">
        <v>1</v>
      </c>
      <c r="AU52" s="54">
        <f t="shared" si="16"/>
        <v>66.787142857142882</v>
      </c>
      <c r="AV52" s="54">
        <f t="shared" si="17"/>
        <v>5.682857142857145</v>
      </c>
      <c r="AW52" s="54">
        <f t="shared" si="23"/>
        <v>8.5314285714285667</v>
      </c>
      <c r="AX52" s="54">
        <f t="shared" si="19"/>
        <v>4.947142857142854</v>
      </c>
      <c r="AY52" s="54">
        <v>1</v>
      </c>
      <c r="AZ52" s="54">
        <v>1</v>
      </c>
      <c r="BA52" s="54">
        <v>1</v>
      </c>
      <c r="BG52" s="54">
        <f t="shared" si="24"/>
        <v>1000</v>
      </c>
      <c r="BH52" s="11">
        <f t="shared" si="21"/>
        <v>2.4305555555555558E-5</v>
      </c>
    </row>
    <row r="53" spans="1:60" ht="32" x14ac:dyDescent="0.2">
      <c r="A53" s="54">
        <v>36</v>
      </c>
      <c r="B53" s="1" t="s">
        <v>352</v>
      </c>
      <c r="C53" s="3" t="s">
        <v>192</v>
      </c>
      <c r="D53" s="54">
        <v>1</v>
      </c>
      <c r="E53" s="54">
        <v>1</v>
      </c>
      <c r="F53" s="54">
        <f t="shared" si="8"/>
        <v>1</v>
      </c>
      <c r="G53" s="54">
        <f t="shared" si="9"/>
        <v>17</v>
      </c>
      <c r="H53" s="54">
        <f t="shared" si="10"/>
        <v>17</v>
      </c>
      <c r="I53" s="54">
        <f t="shared" si="22"/>
        <v>73</v>
      </c>
      <c r="J53" s="54">
        <v>24</v>
      </c>
      <c r="K53" s="54">
        <f t="shared" si="12"/>
        <v>1.411764705882353</v>
      </c>
      <c r="L53" s="54">
        <f t="shared" si="13"/>
        <v>71</v>
      </c>
      <c r="M53" s="54">
        <f t="shared" si="14"/>
        <v>4.1764705882352944</v>
      </c>
      <c r="N53" s="54">
        <v>1</v>
      </c>
      <c r="O53" s="54">
        <v>1</v>
      </c>
      <c r="P53" s="54">
        <v>1</v>
      </c>
      <c r="Q53" s="54">
        <v>0</v>
      </c>
      <c r="R53" s="54">
        <v>1</v>
      </c>
      <c r="S53" s="54">
        <v>1</v>
      </c>
      <c r="T53" s="54">
        <f t="shared" si="3"/>
        <v>0</v>
      </c>
      <c r="U53" s="54">
        <v>1</v>
      </c>
      <c r="V53" s="54">
        <v>1</v>
      </c>
      <c r="W53" s="54">
        <f t="shared" si="4"/>
        <v>0</v>
      </c>
      <c r="X53" s="54">
        <f t="shared" si="5"/>
        <v>1</v>
      </c>
      <c r="Y53" s="54">
        <v>0</v>
      </c>
      <c r="Z53" s="54">
        <v>1</v>
      </c>
      <c r="AA53" s="54">
        <v>1</v>
      </c>
      <c r="AB53" s="54">
        <v>1</v>
      </c>
      <c r="AC53" s="54">
        <v>1</v>
      </c>
      <c r="AD53" s="54">
        <v>1</v>
      </c>
      <c r="AE53" s="54">
        <v>1</v>
      </c>
      <c r="AF53" s="54">
        <f t="shared" si="15"/>
        <v>2</v>
      </c>
      <c r="AG53" s="54">
        <v>1</v>
      </c>
      <c r="AH53" s="54">
        <f t="shared" si="6"/>
        <v>1</v>
      </c>
      <c r="AI53" s="54">
        <v>1</v>
      </c>
      <c r="AJ53" s="54">
        <v>0</v>
      </c>
      <c r="AK53" s="54">
        <f t="shared" si="7"/>
        <v>1</v>
      </c>
      <c r="AL53" s="54">
        <v>1</v>
      </c>
      <c r="AM53" s="54">
        <v>1</v>
      </c>
      <c r="AN53" s="54">
        <v>1</v>
      </c>
      <c r="AO53" s="54">
        <v>0</v>
      </c>
      <c r="AP53" s="54">
        <v>1</v>
      </c>
      <c r="AQ53" s="54">
        <v>1</v>
      </c>
      <c r="AR53" s="54">
        <v>1</v>
      </c>
      <c r="AS53" s="54">
        <v>0</v>
      </c>
      <c r="AT53" s="54">
        <v>1</v>
      </c>
      <c r="AU53" s="54">
        <f t="shared" si="16"/>
        <v>70.144705882352952</v>
      </c>
      <c r="AV53" s="54">
        <f t="shared" si="17"/>
        <v>7.6988235294117651</v>
      </c>
      <c r="AW53" s="54">
        <f t="shared" si="23"/>
        <v>7.0164705882352933</v>
      </c>
      <c r="AX53" s="54">
        <f t="shared" si="19"/>
        <v>6.7411764705882362</v>
      </c>
      <c r="AY53" s="54">
        <v>1</v>
      </c>
      <c r="AZ53" s="54">
        <v>1</v>
      </c>
      <c r="BA53" s="54">
        <v>1</v>
      </c>
      <c r="BG53" s="54">
        <f t="shared" si="24"/>
        <v>2000</v>
      </c>
      <c r="BH53" s="11">
        <f t="shared" si="21"/>
        <v>5.902777777777778E-5</v>
      </c>
    </row>
    <row r="54" spans="1:60" ht="32" x14ac:dyDescent="0.2">
      <c r="A54" s="54">
        <v>37</v>
      </c>
      <c r="B54" s="1" t="s">
        <v>448</v>
      </c>
      <c r="C54" s="3" t="s">
        <v>192</v>
      </c>
      <c r="D54" s="54">
        <v>1</v>
      </c>
      <c r="E54" s="54">
        <v>1</v>
      </c>
      <c r="F54" s="54">
        <f t="shared" si="8"/>
        <v>1</v>
      </c>
      <c r="G54" s="54">
        <f t="shared" si="9"/>
        <v>15</v>
      </c>
      <c r="H54" s="54">
        <f t="shared" si="10"/>
        <v>15</v>
      </c>
      <c r="I54" s="54">
        <f t="shared" si="22"/>
        <v>67</v>
      </c>
      <c r="J54" s="54">
        <v>25</v>
      </c>
      <c r="K54" s="54">
        <f t="shared" si="12"/>
        <v>1.6666666666666667</v>
      </c>
      <c r="L54" s="54">
        <f t="shared" si="13"/>
        <v>66</v>
      </c>
      <c r="M54" s="54">
        <f t="shared" si="14"/>
        <v>4.4000000000000004</v>
      </c>
      <c r="N54" s="54">
        <v>0</v>
      </c>
      <c r="O54" s="54">
        <v>1</v>
      </c>
      <c r="P54" s="54">
        <v>1</v>
      </c>
      <c r="Q54" s="54">
        <v>0</v>
      </c>
      <c r="R54" s="54">
        <v>1</v>
      </c>
      <c r="S54" s="54">
        <v>1</v>
      </c>
      <c r="T54" s="54">
        <f t="shared" si="3"/>
        <v>0</v>
      </c>
      <c r="U54" s="54">
        <v>1</v>
      </c>
      <c r="V54" s="54">
        <v>1</v>
      </c>
      <c r="W54" s="54">
        <f t="shared" si="4"/>
        <v>0</v>
      </c>
      <c r="X54" s="54">
        <f t="shared" si="5"/>
        <v>1</v>
      </c>
      <c r="Y54" s="54">
        <v>0</v>
      </c>
      <c r="Z54" s="54">
        <v>1</v>
      </c>
      <c r="AA54" s="54">
        <v>1</v>
      </c>
      <c r="AB54" s="54">
        <v>1</v>
      </c>
      <c r="AC54" s="54">
        <v>1</v>
      </c>
      <c r="AD54" s="54">
        <v>0</v>
      </c>
      <c r="AE54" s="54">
        <v>1</v>
      </c>
      <c r="AF54" s="54">
        <f t="shared" si="15"/>
        <v>1</v>
      </c>
      <c r="AG54" s="54">
        <v>1</v>
      </c>
      <c r="AH54" s="54">
        <f t="shared" si="6"/>
        <v>1</v>
      </c>
      <c r="AI54" s="54">
        <v>0</v>
      </c>
      <c r="AJ54" s="54">
        <v>1</v>
      </c>
      <c r="AK54" s="54">
        <f t="shared" si="7"/>
        <v>1</v>
      </c>
      <c r="AL54" s="54">
        <v>1</v>
      </c>
      <c r="AM54" s="54">
        <v>1</v>
      </c>
      <c r="AN54" s="54">
        <v>1</v>
      </c>
      <c r="AO54" s="54">
        <v>1</v>
      </c>
      <c r="AP54" s="54">
        <v>1</v>
      </c>
      <c r="AQ54" s="54">
        <v>1</v>
      </c>
      <c r="AR54" s="54">
        <v>1</v>
      </c>
      <c r="AS54" s="54">
        <v>1</v>
      </c>
      <c r="AT54" s="54">
        <v>1</v>
      </c>
      <c r="AU54" s="54">
        <f t="shared" si="16"/>
        <v>50.610000000000014</v>
      </c>
      <c r="AV54" s="54">
        <f t="shared" si="17"/>
        <v>9.9266666666666694</v>
      </c>
      <c r="AW54" s="54">
        <f t="shared" si="23"/>
        <v>8.0986666666666665</v>
      </c>
      <c r="AX54" s="54">
        <f t="shared" si="19"/>
        <v>6.7940000000000005</v>
      </c>
      <c r="AY54" s="54">
        <v>1</v>
      </c>
      <c r="AZ54" s="54">
        <v>1</v>
      </c>
      <c r="BA54" s="54">
        <v>1</v>
      </c>
      <c r="BG54" s="54">
        <f t="shared" si="24"/>
        <v>1000</v>
      </c>
      <c r="BH54" s="11">
        <f t="shared" si="21"/>
        <v>5.208333333333333E-5</v>
      </c>
    </row>
    <row r="55" spans="1:60" ht="64" x14ac:dyDescent="0.2">
      <c r="A55" s="54">
        <v>38</v>
      </c>
      <c r="B55" s="1" t="s">
        <v>427</v>
      </c>
      <c r="C55" s="3" t="s">
        <v>192</v>
      </c>
      <c r="D55" s="54">
        <v>1</v>
      </c>
      <c r="E55" s="54">
        <v>1</v>
      </c>
      <c r="F55" s="54">
        <f t="shared" si="8"/>
        <v>2</v>
      </c>
      <c r="G55" s="54">
        <f t="shared" si="9"/>
        <v>24</v>
      </c>
      <c r="H55" s="54">
        <f t="shared" si="10"/>
        <v>12</v>
      </c>
      <c r="I55" s="54">
        <f t="shared" si="22"/>
        <v>143</v>
      </c>
      <c r="J55" s="54">
        <v>49</v>
      </c>
      <c r="K55" s="54">
        <f t="shared" si="12"/>
        <v>2.0416666666666665</v>
      </c>
      <c r="L55" s="54">
        <f t="shared" si="13"/>
        <v>138</v>
      </c>
      <c r="M55" s="54">
        <f t="shared" si="14"/>
        <v>5.75</v>
      </c>
      <c r="N55" s="54">
        <v>1</v>
      </c>
      <c r="O55" s="54">
        <v>1</v>
      </c>
      <c r="P55" s="54">
        <v>1</v>
      </c>
      <c r="Q55" s="54">
        <v>1</v>
      </c>
      <c r="R55" s="54">
        <v>1</v>
      </c>
      <c r="S55" s="54">
        <v>1</v>
      </c>
      <c r="T55" s="54">
        <f t="shared" si="3"/>
        <v>1</v>
      </c>
      <c r="U55" s="54">
        <v>1</v>
      </c>
      <c r="V55" s="54">
        <v>1</v>
      </c>
      <c r="W55" s="54">
        <f t="shared" si="4"/>
        <v>1</v>
      </c>
      <c r="X55" s="54">
        <f t="shared" si="5"/>
        <v>1</v>
      </c>
      <c r="Y55" s="54">
        <v>1</v>
      </c>
      <c r="Z55" s="54">
        <v>1</v>
      </c>
      <c r="AA55" s="54">
        <v>1</v>
      </c>
      <c r="AB55" s="54">
        <v>1</v>
      </c>
      <c r="AC55" s="54">
        <v>1</v>
      </c>
      <c r="AD55" s="54">
        <v>1</v>
      </c>
      <c r="AE55" s="54">
        <v>1</v>
      </c>
      <c r="AF55" s="54">
        <f t="shared" si="15"/>
        <v>3</v>
      </c>
      <c r="AG55" s="54">
        <v>1</v>
      </c>
      <c r="AH55" s="54">
        <f t="shared" si="6"/>
        <v>1</v>
      </c>
      <c r="AI55" s="54">
        <v>0</v>
      </c>
      <c r="AJ55" s="54">
        <v>1</v>
      </c>
      <c r="AK55" s="54">
        <f t="shared" si="7"/>
        <v>1</v>
      </c>
      <c r="AL55" s="54">
        <v>1</v>
      </c>
      <c r="AM55" s="54">
        <v>1</v>
      </c>
      <c r="AN55" s="54">
        <v>1</v>
      </c>
      <c r="AO55" s="54">
        <v>1</v>
      </c>
      <c r="AP55" s="54">
        <v>1</v>
      </c>
      <c r="AQ55" s="54">
        <v>1</v>
      </c>
      <c r="AR55" s="54">
        <v>1</v>
      </c>
      <c r="AS55" s="54">
        <v>1</v>
      </c>
      <c r="AT55" s="54">
        <v>1</v>
      </c>
      <c r="AU55" s="54">
        <f t="shared" si="16"/>
        <v>21.930000000000042</v>
      </c>
      <c r="AV55" s="54">
        <f t="shared" si="17"/>
        <v>13.181666666666665</v>
      </c>
      <c r="AW55" s="54">
        <f t="shared" si="23"/>
        <v>15.543333333333337</v>
      </c>
      <c r="AX55" s="54">
        <f t="shared" si="19"/>
        <v>11.652499999999996</v>
      </c>
      <c r="AY55" s="54">
        <v>0</v>
      </c>
      <c r="AZ55" s="54">
        <v>1</v>
      </c>
      <c r="BA55" s="54">
        <v>1</v>
      </c>
      <c r="BG55" s="54">
        <f t="shared" si="24"/>
        <v>3000</v>
      </c>
      <c r="BH55" s="11">
        <f t="shared" si="21"/>
        <v>8.3333333333333331E-5</v>
      </c>
    </row>
    <row r="56" spans="1:60" ht="32" x14ac:dyDescent="0.2">
      <c r="A56" s="54">
        <v>39</v>
      </c>
      <c r="B56" s="1" t="s">
        <v>355</v>
      </c>
      <c r="C56" s="3" t="s">
        <v>192</v>
      </c>
      <c r="D56" s="54">
        <v>1</v>
      </c>
      <c r="E56" s="54">
        <v>1</v>
      </c>
      <c r="F56" s="54">
        <f t="shared" si="8"/>
        <v>1</v>
      </c>
      <c r="G56" s="54">
        <f t="shared" si="9"/>
        <v>11</v>
      </c>
      <c r="H56" s="54">
        <f t="shared" si="10"/>
        <v>11</v>
      </c>
      <c r="I56" s="54">
        <f t="shared" si="22"/>
        <v>55</v>
      </c>
      <c r="J56" s="54">
        <v>17</v>
      </c>
      <c r="K56" s="54">
        <f t="shared" si="12"/>
        <v>1.5454545454545454</v>
      </c>
      <c r="L56" s="54">
        <f t="shared" si="13"/>
        <v>54</v>
      </c>
      <c r="M56" s="54">
        <f t="shared" si="14"/>
        <v>4.9090909090909092</v>
      </c>
      <c r="N56" s="54">
        <v>0</v>
      </c>
      <c r="O56" s="54">
        <v>1</v>
      </c>
      <c r="P56" s="54">
        <v>1</v>
      </c>
      <c r="Q56" s="54">
        <v>0</v>
      </c>
      <c r="R56" s="54">
        <v>1</v>
      </c>
      <c r="S56" s="54">
        <v>1</v>
      </c>
      <c r="T56" s="54">
        <f t="shared" si="3"/>
        <v>0</v>
      </c>
      <c r="U56" s="54">
        <v>1</v>
      </c>
      <c r="V56" s="54">
        <v>1</v>
      </c>
      <c r="W56" s="54">
        <f t="shared" si="4"/>
        <v>0</v>
      </c>
      <c r="X56" s="54">
        <f t="shared" si="5"/>
        <v>1</v>
      </c>
      <c r="Y56" s="54">
        <v>1</v>
      </c>
      <c r="Z56" s="54">
        <v>1</v>
      </c>
      <c r="AA56" s="54">
        <v>1</v>
      </c>
      <c r="AB56" s="54">
        <v>1</v>
      </c>
      <c r="AC56" s="54">
        <v>1</v>
      </c>
      <c r="AD56" s="54">
        <v>1</v>
      </c>
      <c r="AE56" s="54">
        <v>1</v>
      </c>
      <c r="AF56" s="54">
        <f t="shared" si="15"/>
        <v>1</v>
      </c>
      <c r="AG56" s="54">
        <v>0</v>
      </c>
      <c r="AH56" s="54">
        <f t="shared" si="6"/>
        <v>1</v>
      </c>
      <c r="AI56" s="54">
        <v>1</v>
      </c>
      <c r="AJ56" s="54">
        <v>1</v>
      </c>
      <c r="AK56" s="54">
        <f t="shared" si="7"/>
        <v>1</v>
      </c>
      <c r="AL56" s="54">
        <v>1</v>
      </c>
      <c r="AM56" s="54">
        <v>1</v>
      </c>
      <c r="AN56" s="54">
        <v>1</v>
      </c>
      <c r="AO56" s="54">
        <v>1</v>
      </c>
      <c r="AP56" s="54">
        <v>1</v>
      </c>
      <c r="AQ56" s="54">
        <v>1</v>
      </c>
      <c r="AR56" s="54">
        <v>1</v>
      </c>
      <c r="AS56" s="54">
        <v>1</v>
      </c>
      <c r="AT56" s="54">
        <v>1</v>
      </c>
      <c r="AU56" s="54">
        <f t="shared" si="16"/>
        <v>64.924545454545495</v>
      </c>
      <c r="AV56" s="54">
        <f t="shared" si="17"/>
        <v>6.9363636363636374</v>
      </c>
      <c r="AW56" s="54">
        <f t="shared" si="23"/>
        <v>10.374545454545451</v>
      </c>
      <c r="AX56" s="54">
        <f t="shared" si="19"/>
        <v>7.1918181818181814</v>
      </c>
      <c r="AY56" s="54">
        <v>1</v>
      </c>
      <c r="AZ56" s="54">
        <v>1</v>
      </c>
      <c r="BA56" s="54">
        <v>1</v>
      </c>
      <c r="BG56" s="54">
        <f t="shared" si="24"/>
        <v>1000</v>
      </c>
      <c r="BH56" s="11">
        <f t="shared" si="21"/>
        <v>3.8194444444444444E-5</v>
      </c>
    </row>
    <row r="57" spans="1:60" ht="32" x14ac:dyDescent="0.2">
      <c r="A57" s="54" t="s">
        <v>356</v>
      </c>
      <c r="B57" s="1" t="s">
        <v>357</v>
      </c>
      <c r="C57" s="3" t="s">
        <v>192</v>
      </c>
      <c r="D57" s="54">
        <v>1</v>
      </c>
      <c r="E57" s="54">
        <v>1</v>
      </c>
      <c r="F57" s="54">
        <f t="shared" si="8"/>
        <v>1</v>
      </c>
      <c r="G57" s="54">
        <f t="shared" si="9"/>
        <v>13</v>
      </c>
      <c r="H57" s="54">
        <f t="shared" si="10"/>
        <v>13</v>
      </c>
      <c r="I57" s="54">
        <f t="shared" si="22"/>
        <v>66</v>
      </c>
      <c r="J57" s="54">
        <v>22</v>
      </c>
      <c r="K57" s="54">
        <f t="shared" si="12"/>
        <v>1.6923076923076923</v>
      </c>
      <c r="L57" s="54">
        <f t="shared" si="13"/>
        <v>65</v>
      </c>
      <c r="M57" s="54">
        <f t="shared" si="14"/>
        <v>5</v>
      </c>
      <c r="N57" s="54">
        <v>1</v>
      </c>
      <c r="O57" s="54">
        <v>1</v>
      </c>
      <c r="P57" s="54">
        <v>1</v>
      </c>
      <c r="Q57" s="54">
        <v>1</v>
      </c>
      <c r="R57" s="54">
        <v>1</v>
      </c>
      <c r="S57" s="54">
        <v>1</v>
      </c>
      <c r="T57" s="54">
        <f t="shared" si="3"/>
        <v>1</v>
      </c>
      <c r="U57" s="54">
        <v>1</v>
      </c>
      <c r="V57" s="54">
        <v>1</v>
      </c>
      <c r="W57" s="54">
        <f t="shared" si="4"/>
        <v>1</v>
      </c>
      <c r="X57" s="54">
        <f t="shared" si="5"/>
        <v>1</v>
      </c>
      <c r="Y57" s="54">
        <v>1</v>
      </c>
      <c r="Z57" s="54">
        <v>1</v>
      </c>
      <c r="AA57" s="54">
        <v>1</v>
      </c>
      <c r="AB57" s="54">
        <v>1</v>
      </c>
      <c r="AC57" s="54">
        <v>1</v>
      </c>
      <c r="AD57" s="54">
        <v>1</v>
      </c>
      <c r="AE57" s="54">
        <v>1</v>
      </c>
      <c r="AF57" s="54">
        <f t="shared" si="15"/>
        <v>1</v>
      </c>
      <c r="AG57" s="54">
        <v>1</v>
      </c>
      <c r="AH57" s="54">
        <f t="shared" si="6"/>
        <v>1</v>
      </c>
      <c r="AI57" s="54">
        <v>1</v>
      </c>
      <c r="AJ57" s="54">
        <v>1</v>
      </c>
      <c r="AK57" s="54">
        <f t="shared" si="7"/>
        <v>1</v>
      </c>
      <c r="AL57" s="54">
        <v>1</v>
      </c>
      <c r="AM57" s="54">
        <v>1</v>
      </c>
      <c r="AN57" s="54">
        <v>1</v>
      </c>
      <c r="AO57" s="54">
        <v>1</v>
      </c>
      <c r="AP57" s="54">
        <v>1</v>
      </c>
      <c r="AQ57" s="54">
        <v>1</v>
      </c>
      <c r="AR57" s="54">
        <v>1</v>
      </c>
      <c r="AS57" s="54">
        <v>1</v>
      </c>
      <c r="AT57" s="54">
        <v>1</v>
      </c>
      <c r="AU57" s="54">
        <f t="shared" si="16"/>
        <v>50.470769230769257</v>
      </c>
      <c r="AV57" s="54">
        <f t="shared" si="17"/>
        <v>9.4492307692307698</v>
      </c>
      <c r="AW57" s="54">
        <f t="shared" si="23"/>
        <v>11.323076923076922</v>
      </c>
      <c r="AX57" s="54">
        <f t="shared" si="19"/>
        <v>8.620000000000001</v>
      </c>
      <c r="AY57" s="54">
        <v>1</v>
      </c>
      <c r="AZ57" s="54">
        <v>1</v>
      </c>
      <c r="BA57" s="54">
        <v>1</v>
      </c>
      <c r="BG57" s="54">
        <f t="shared" si="24"/>
        <v>1000</v>
      </c>
      <c r="BH57" s="11">
        <f t="shared" si="21"/>
        <v>4.5138888888888894E-5</v>
      </c>
    </row>
    <row r="58" spans="1:60" ht="32" x14ac:dyDescent="0.2">
      <c r="A58" s="54" t="s">
        <v>358</v>
      </c>
      <c r="B58" s="1" t="s">
        <v>449</v>
      </c>
      <c r="C58" s="3" t="s">
        <v>204</v>
      </c>
      <c r="D58" s="54">
        <v>1</v>
      </c>
      <c r="E58" s="54">
        <v>1</v>
      </c>
      <c r="F58" s="54">
        <f t="shared" si="8"/>
        <v>1</v>
      </c>
      <c r="G58" s="54">
        <f t="shared" si="9"/>
        <v>15</v>
      </c>
      <c r="H58" s="54">
        <f t="shared" si="10"/>
        <v>15</v>
      </c>
      <c r="I58" s="54">
        <f t="shared" si="22"/>
        <v>72</v>
      </c>
      <c r="J58" s="54">
        <v>25</v>
      </c>
      <c r="K58" s="54">
        <f t="shared" si="12"/>
        <v>1.6666666666666667</v>
      </c>
      <c r="L58" s="54">
        <f t="shared" si="13"/>
        <v>70</v>
      </c>
      <c r="M58" s="54">
        <f t="shared" si="14"/>
        <v>4.666666666666667</v>
      </c>
      <c r="N58" s="54">
        <v>1</v>
      </c>
      <c r="O58" s="54">
        <v>1</v>
      </c>
      <c r="P58" s="54">
        <v>0</v>
      </c>
      <c r="Q58" s="54">
        <v>1</v>
      </c>
      <c r="R58" s="54">
        <v>1</v>
      </c>
      <c r="S58" s="54">
        <v>1</v>
      </c>
      <c r="T58" s="54">
        <f t="shared" si="3"/>
        <v>1</v>
      </c>
      <c r="U58" s="54">
        <v>1</v>
      </c>
      <c r="V58" s="54">
        <v>1</v>
      </c>
      <c r="W58" s="54">
        <f t="shared" si="4"/>
        <v>0</v>
      </c>
      <c r="X58" s="54">
        <f t="shared" si="5"/>
        <v>1</v>
      </c>
      <c r="Y58" s="54">
        <v>0</v>
      </c>
      <c r="Z58" s="54">
        <v>1</v>
      </c>
      <c r="AA58" s="54">
        <v>1</v>
      </c>
      <c r="AB58" s="54">
        <v>1</v>
      </c>
      <c r="AC58" s="54">
        <v>1</v>
      </c>
      <c r="AD58" s="54">
        <v>1</v>
      </c>
      <c r="AE58" s="54">
        <v>1</v>
      </c>
      <c r="AF58" s="54">
        <f t="shared" si="15"/>
        <v>2</v>
      </c>
      <c r="AG58" s="54">
        <v>1</v>
      </c>
      <c r="AH58" s="54">
        <f t="shared" si="6"/>
        <v>1</v>
      </c>
      <c r="AI58" s="54">
        <v>1</v>
      </c>
      <c r="AJ58" s="54">
        <v>1</v>
      </c>
      <c r="AK58" s="54">
        <f t="shared" si="7"/>
        <v>1</v>
      </c>
      <c r="AL58" s="54">
        <v>1</v>
      </c>
      <c r="AM58" s="54">
        <v>1</v>
      </c>
      <c r="AN58" s="54">
        <v>1</v>
      </c>
      <c r="AO58" s="54">
        <v>0</v>
      </c>
      <c r="AP58" s="54">
        <v>1</v>
      </c>
      <c r="AQ58" s="54">
        <v>1</v>
      </c>
      <c r="AR58" s="54">
        <v>1</v>
      </c>
      <c r="AS58" s="54">
        <v>0</v>
      </c>
      <c r="AT58" s="54">
        <v>1</v>
      </c>
      <c r="AU58" s="54">
        <f t="shared" si="16"/>
        <v>50.610000000000014</v>
      </c>
      <c r="AV58" s="54">
        <f t="shared" si="17"/>
        <v>9.9266666666666694</v>
      </c>
      <c r="AW58" s="54">
        <f t="shared" si="23"/>
        <v>9.6666666666666714</v>
      </c>
      <c r="AX58" s="54">
        <f t="shared" si="19"/>
        <v>8.0500000000000007</v>
      </c>
      <c r="AY58" s="54">
        <v>1</v>
      </c>
      <c r="AZ58" s="54">
        <v>1</v>
      </c>
      <c r="BA58" s="54">
        <v>1</v>
      </c>
      <c r="BG58" s="54">
        <f t="shared" si="24"/>
        <v>2000</v>
      </c>
      <c r="BH58" s="11">
        <f t="shared" si="21"/>
        <v>5.208333333333333E-5</v>
      </c>
    </row>
    <row r="59" spans="1:60" ht="80" x14ac:dyDescent="0.2">
      <c r="A59" s="54">
        <v>41</v>
      </c>
      <c r="B59" s="1" t="s">
        <v>429</v>
      </c>
      <c r="C59" s="3" t="s">
        <v>192</v>
      </c>
      <c r="D59" s="54">
        <v>1</v>
      </c>
      <c r="E59" s="54">
        <v>1</v>
      </c>
      <c r="F59" s="54">
        <f t="shared" si="8"/>
        <v>3</v>
      </c>
      <c r="G59" s="54">
        <f t="shared" si="9"/>
        <v>33</v>
      </c>
      <c r="H59" s="54">
        <f t="shared" si="10"/>
        <v>11</v>
      </c>
      <c r="I59" s="54">
        <f t="shared" si="22"/>
        <v>152</v>
      </c>
      <c r="J59" s="54">
        <v>48</v>
      </c>
      <c r="K59" s="54">
        <f t="shared" si="12"/>
        <v>1.4545454545454546</v>
      </c>
      <c r="L59" s="54">
        <f t="shared" si="13"/>
        <v>147</v>
      </c>
      <c r="M59" s="54">
        <f t="shared" si="14"/>
        <v>4.4545454545454541</v>
      </c>
      <c r="N59" s="54">
        <v>0</v>
      </c>
      <c r="O59" s="54">
        <v>1</v>
      </c>
      <c r="P59" s="54">
        <v>0</v>
      </c>
      <c r="Q59" s="54">
        <v>1</v>
      </c>
      <c r="R59" s="54">
        <v>1</v>
      </c>
      <c r="S59" s="54">
        <v>1</v>
      </c>
      <c r="T59" s="54">
        <f t="shared" si="3"/>
        <v>1</v>
      </c>
      <c r="U59" s="54">
        <v>1</v>
      </c>
      <c r="V59" s="54">
        <v>1</v>
      </c>
      <c r="W59" s="54">
        <f t="shared" si="4"/>
        <v>0</v>
      </c>
      <c r="X59" s="54">
        <f t="shared" si="5"/>
        <v>1</v>
      </c>
      <c r="Y59" s="54">
        <v>0</v>
      </c>
      <c r="Z59" s="54">
        <v>1</v>
      </c>
      <c r="AA59" s="54">
        <v>1</v>
      </c>
      <c r="AB59" s="54">
        <v>1</v>
      </c>
      <c r="AC59" s="54">
        <v>1</v>
      </c>
      <c r="AD59" s="54">
        <v>1</v>
      </c>
      <c r="AE59" s="54">
        <v>1</v>
      </c>
      <c r="AF59" s="54">
        <f t="shared" si="15"/>
        <v>5</v>
      </c>
      <c r="AG59" s="54">
        <v>0</v>
      </c>
      <c r="AH59" s="54">
        <f t="shared" si="6"/>
        <v>1</v>
      </c>
      <c r="AI59" s="54">
        <v>0</v>
      </c>
      <c r="AJ59" s="54">
        <v>1</v>
      </c>
      <c r="AK59" s="54">
        <f t="shared" si="7"/>
        <v>1</v>
      </c>
      <c r="AL59" s="54">
        <v>1</v>
      </c>
      <c r="AM59" s="54">
        <v>1</v>
      </c>
      <c r="AN59" s="54">
        <v>1</v>
      </c>
      <c r="AO59" s="54">
        <v>1</v>
      </c>
      <c r="AP59" s="54">
        <v>1</v>
      </c>
      <c r="AQ59" s="54">
        <v>1</v>
      </c>
      <c r="AR59" s="54">
        <v>1</v>
      </c>
      <c r="AS59" s="54">
        <v>1</v>
      </c>
      <c r="AT59" s="54">
        <v>1</v>
      </c>
      <c r="AU59" s="54">
        <f t="shared" si="16"/>
        <v>72.615454545454554</v>
      </c>
      <c r="AV59" s="54">
        <f t="shared" si="17"/>
        <v>5.8636363636363633</v>
      </c>
      <c r="AW59" s="54">
        <f t="shared" si="23"/>
        <v>7.7018181818181759</v>
      </c>
      <c r="AX59" s="54">
        <f t="shared" si="19"/>
        <v>5.0509090909090908</v>
      </c>
      <c r="AY59" s="54">
        <v>0</v>
      </c>
      <c r="AZ59" s="54">
        <v>1</v>
      </c>
      <c r="BA59" s="54">
        <v>1</v>
      </c>
      <c r="BG59" s="54">
        <f t="shared" si="24"/>
        <v>5000</v>
      </c>
      <c r="BH59" s="11">
        <f t="shared" si="21"/>
        <v>1.1458333333333333E-4</v>
      </c>
    </row>
    <row r="60" spans="1:60" ht="32" x14ac:dyDescent="0.2">
      <c r="A60" s="54">
        <v>42</v>
      </c>
      <c r="B60" s="1" t="s">
        <v>361</v>
      </c>
      <c r="C60" s="3" t="s">
        <v>192</v>
      </c>
      <c r="D60" s="54">
        <v>1</v>
      </c>
      <c r="E60" s="54">
        <v>1</v>
      </c>
      <c r="F60" s="54">
        <f t="shared" si="8"/>
        <v>1</v>
      </c>
      <c r="G60" s="54">
        <f t="shared" si="9"/>
        <v>12</v>
      </c>
      <c r="H60" s="54">
        <f t="shared" si="10"/>
        <v>12</v>
      </c>
      <c r="I60" s="54">
        <f t="shared" si="22"/>
        <v>57</v>
      </c>
      <c r="J60" s="54">
        <v>20</v>
      </c>
      <c r="K60" s="54">
        <f t="shared" si="12"/>
        <v>1.6666666666666667</v>
      </c>
      <c r="L60" s="54">
        <f t="shared" si="13"/>
        <v>56</v>
      </c>
      <c r="M60" s="54">
        <f t="shared" si="14"/>
        <v>4.666666666666667</v>
      </c>
      <c r="N60" s="54">
        <v>1</v>
      </c>
      <c r="O60" s="54">
        <v>1</v>
      </c>
      <c r="P60" s="54">
        <v>1</v>
      </c>
      <c r="Q60" s="54">
        <v>1</v>
      </c>
      <c r="R60" s="54">
        <v>1</v>
      </c>
      <c r="S60" s="54">
        <v>1</v>
      </c>
      <c r="T60" s="54">
        <f t="shared" si="3"/>
        <v>1</v>
      </c>
      <c r="U60" s="54">
        <v>1</v>
      </c>
      <c r="V60" s="54">
        <v>1</v>
      </c>
      <c r="W60" s="54">
        <f t="shared" si="4"/>
        <v>1</v>
      </c>
      <c r="X60" s="54">
        <f t="shared" si="5"/>
        <v>1</v>
      </c>
      <c r="Y60" s="54">
        <v>1</v>
      </c>
      <c r="Z60" s="54">
        <v>1</v>
      </c>
      <c r="AA60" s="54">
        <v>0</v>
      </c>
      <c r="AB60" s="54">
        <v>1</v>
      </c>
      <c r="AC60" s="54">
        <v>1</v>
      </c>
      <c r="AD60" s="54">
        <v>1</v>
      </c>
      <c r="AE60" s="54">
        <v>1</v>
      </c>
      <c r="AF60" s="54">
        <f t="shared" si="15"/>
        <v>1</v>
      </c>
      <c r="AG60" s="54">
        <v>1</v>
      </c>
      <c r="AH60" s="54">
        <f t="shared" si="6"/>
        <v>1</v>
      </c>
      <c r="AI60" s="54">
        <v>1</v>
      </c>
      <c r="AJ60" s="54">
        <v>1</v>
      </c>
      <c r="AK60" s="54">
        <f t="shared" si="7"/>
        <v>1</v>
      </c>
      <c r="AL60" s="54">
        <v>1</v>
      </c>
      <c r="AM60" s="54">
        <v>1</v>
      </c>
      <c r="AN60" s="54">
        <v>1</v>
      </c>
      <c r="AO60" s="54">
        <v>1</v>
      </c>
      <c r="AP60" s="54">
        <v>1</v>
      </c>
      <c r="AQ60" s="54">
        <v>1</v>
      </c>
      <c r="AR60" s="54">
        <v>1</v>
      </c>
      <c r="AS60" s="54">
        <v>0</v>
      </c>
      <c r="AT60" s="54">
        <v>1</v>
      </c>
      <c r="AU60" s="54">
        <f t="shared" si="16"/>
        <v>53.655000000000008</v>
      </c>
      <c r="AV60" s="54">
        <f t="shared" si="17"/>
        <v>8.7566666666666677</v>
      </c>
      <c r="AW60" s="54">
        <f t="shared" si="23"/>
        <v>9.1733333333333391</v>
      </c>
      <c r="AX60" s="54">
        <f t="shared" si="19"/>
        <v>6.5500000000000007</v>
      </c>
      <c r="AY60" s="54">
        <v>1</v>
      </c>
      <c r="AZ60" s="54">
        <v>1</v>
      </c>
      <c r="BA60" s="54">
        <v>1</v>
      </c>
      <c r="BG60" s="54">
        <f t="shared" si="24"/>
        <v>1000</v>
      </c>
      <c r="BH60" s="11">
        <f t="shared" si="21"/>
        <v>4.1666666666666665E-5</v>
      </c>
    </row>
    <row r="61" spans="1:60" ht="80" x14ac:dyDescent="0.2">
      <c r="A61" s="54">
        <v>43</v>
      </c>
      <c r="B61" s="1" t="s">
        <v>430</v>
      </c>
      <c r="C61" s="3" t="s">
        <v>192</v>
      </c>
      <c r="D61" s="54">
        <v>1</v>
      </c>
      <c r="E61" s="54">
        <v>1</v>
      </c>
      <c r="F61" s="54">
        <f t="shared" si="8"/>
        <v>2</v>
      </c>
      <c r="G61" s="54">
        <f t="shared" si="9"/>
        <v>35</v>
      </c>
      <c r="H61" s="54">
        <f t="shared" si="10"/>
        <v>17.5</v>
      </c>
      <c r="I61" s="54">
        <f t="shared" si="22"/>
        <v>170</v>
      </c>
      <c r="J61" s="54">
        <v>58</v>
      </c>
      <c r="K61" s="54">
        <f t="shared" si="12"/>
        <v>1.6571428571428573</v>
      </c>
      <c r="L61" s="54">
        <f t="shared" si="13"/>
        <v>163</v>
      </c>
      <c r="M61" s="54">
        <f t="shared" si="14"/>
        <v>4.6571428571428575</v>
      </c>
      <c r="N61" s="54">
        <v>1</v>
      </c>
      <c r="O61" s="54">
        <v>1</v>
      </c>
      <c r="P61" s="54">
        <v>0</v>
      </c>
      <c r="Q61" s="54">
        <v>1</v>
      </c>
      <c r="R61" s="54">
        <v>1</v>
      </c>
      <c r="S61" s="54">
        <v>1</v>
      </c>
      <c r="T61" s="54">
        <f t="shared" si="3"/>
        <v>1</v>
      </c>
      <c r="U61" s="54">
        <v>1</v>
      </c>
      <c r="V61" s="54">
        <v>1</v>
      </c>
      <c r="W61" s="54">
        <f t="shared" si="4"/>
        <v>0</v>
      </c>
      <c r="X61" s="54">
        <f t="shared" si="5"/>
        <v>1</v>
      </c>
      <c r="Y61" s="54">
        <v>0</v>
      </c>
      <c r="Z61" s="54">
        <v>1</v>
      </c>
      <c r="AA61" s="54">
        <v>1</v>
      </c>
      <c r="AB61" s="54">
        <v>1</v>
      </c>
      <c r="AC61" s="54">
        <v>1</v>
      </c>
      <c r="AD61" s="54">
        <v>1</v>
      </c>
      <c r="AE61" s="54">
        <v>1</v>
      </c>
      <c r="AF61" s="54">
        <f t="shared" si="15"/>
        <v>9</v>
      </c>
      <c r="AG61" s="54">
        <v>1</v>
      </c>
      <c r="AH61" s="54">
        <f t="shared" si="6"/>
        <v>0</v>
      </c>
      <c r="AI61" s="54">
        <v>0</v>
      </c>
      <c r="AJ61" s="54">
        <v>1</v>
      </c>
      <c r="AK61" s="54">
        <f t="shared" si="7"/>
        <v>0</v>
      </c>
      <c r="AL61" s="54">
        <v>0</v>
      </c>
      <c r="AM61" s="54">
        <v>1</v>
      </c>
      <c r="AN61" s="54">
        <v>1</v>
      </c>
      <c r="AO61" s="54">
        <v>1</v>
      </c>
      <c r="AP61" s="54">
        <v>1</v>
      </c>
      <c r="AQ61" s="54">
        <v>1</v>
      </c>
      <c r="AR61" s="54">
        <v>1</v>
      </c>
      <c r="AS61" s="54">
        <v>1</v>
      </c>
      <c r="AT61" s="54">
        <v>1</v>
      </c>
      <c r="AU61" s="54">
        <f t="shared" si="16"/>
        <v>48.878214285714293</v>
      </c>
      <c r="AV61" s="54">
        <f t="shared" si="17"/>
        <v>10.789285714285715</v>
      </c>
      <c r="AW61" s="54">
        <f t="shared" si="23"/>
        <v>9.8925714285714328</v>
      </c>
      <c r="AX61" s="54">
        <f t="shared" si="19"/>
        <v>9.2551428571428573</v>
      </c>
      <c r="AY61" s="54">
        <v>0</v>
      </c>
      <c r="AZ61" s="54">
        <v>1</v>
      </c>
      <c r="BA61" s="54">
        <v>1</v>
      </c>
      <c r="BG61" s="54">
        <f t="shared" si="24"/>
        <v>9000</v>
      </c>
      <c r="BH61" s="11">
        <f t="shared" si="21"/>
        <v>1.2152777777777776E-4</v>
      </c>
    </row>
    <row r="62" spans="1:60" ht="32" x14ac:dyDescent="0.2">
      <c r="A62" s="54">
        <v>44</v>
      </c>
      <c r="B62" s="1" t="s">
        <v>363</v>
      </c>
      <c r="C62" s="3" t="s">
        <v>192</v>
      </c>
      <c r="D62" s="54">
        <v>1</v>
      </c>
      <c r="E62" s="54">
        <v>1</v>
      </c>
      <c r="F62" s="54">
        <f t="shared" si="8"/>
        <v>1</v>
      </c>
      <c r="G62" s="54">
        <f t="shared" si="9"/>
        <v>6</v>
      </c>
      <c r="H62" s="54">
        <f t="shared" si="10"/>
        <v>6</v>
      </c>
      <c r="I62" s="54">
        <f t="shared" si="22"/>
        <v>32</v>
      </c>
      <c r="J62" s="54">
        <v>10</v>
      </c>
      <c r="K62" s="54">
        <f t="shared" si="12"/>
        <v>1.6666666666666667</v>
      </c>
      <c r="L62" s="54">
        <f t="shared" si="13"/>
        <v>31</v>
      </c>
      <c r="M62" s="54">
        <f t="shared" si="14"/>
        <v>5.166666666666667</v>
      </c>
      <c r="N62" s="54">
        <v>0</v>
      </c>
      <c r="O62" s="54">
        <v>1</v>
      </c>
      <c r="P62" s="54">
        <v>1</v>
      </c>
      <c r="Q62" s="54">
        <v>1</v>
      </c>
      <c r="R62" s="54">
        <v>1</v>
      </c>
      <c r="S62" s="54">
        <v>1</v>
      </c>
      <c r="T62" s="54">
        <f t="shared" si="3"/>
        <v>1</v>
      </c>
      <c r="U62" s="54">
        <v>1</v>
      </c>
      <c r="V62" s="54">
        <v>1</v>
      </c>
      <c r="W62" s="54">
        <f t="shared" si="4"/>
        <v>1</v>
      </c>
      <c r="X62" s="54">
        <f t="shared" si="5"/>
        <v>1</v>
      </c>
      <c r="Y62" s="54">
        <v>1</v>
      </c>
      <c r="Z62" s="54">
        <v>1</v>
      </c>
      <c r="AA62" s="54">
        <v>1</v>
      </c>
      <c r="AB62" s="54">
        <v>1</v>
      </c>
      <c r="AC62" s="54">
        <v>1</v>
      </c>
      <c r="AD62" s="54">
        <v>1</v>
      </c>
      <c r="AE62" s="54">
        <v>1</v>
      </c>
      <c r="AF62" s="54">
        <f t="shared" si="15"/>
        <v>1</v>
      </c>
      <c r="AG62" s="54">
        <v>1</v>
      </c>
      <c r="AH62" s="54">
        <f t="shared" si="6"/>
        <v>1</v>
      </c>
      <c r="AI62" s="54">
        <v>1</v>
      </c>
      <c r="AJ62" s="54">
        <v>1</v>
      </c>
      <c r="AK62" s="54">
        <f t="shared" si="7"/>
        <v>1</v>
      </c>
      <c r="AL62" s="54">
        <v>0</v>
      </c>
      <c r="AM62" s="54">
        <v>1</v>
      </c>
      <c r="AN62" s="54">
        <v>1</v>
      </c>
      <c r="AO62" s="54">
        <v>1</v>
      </c>
      <c r="AP62" s="54">
        <v>1</v>
      </c>
      <c r="AQ62" s="54">
        <v>1</v>
      </c>
      <c r="AR62" s="54">
        <v>1</v>
      </c>
      <c r="AS62" s="54">
        <v>1</v>
      </c>
      <c r="AT62" s="54">
        <v>1</v>
      </c>
      <c r="AU62" s="54">
        <f t="shared" si="16"/>
        <v>59.745000000000005</v>
      </c>
      <c r="AV62" s="54">
        <f t="shared" si="17"/>
        <v>6.4166666666666679</v>
      </c>
      <c r="AW62" s="54">
        <f t="shared" si="23"/>
        <v>9.6466666666666683</v>
      </c>
      <c r="AX62" s="54">
        <f t="shared" si="19"/>
        <v>5.9050000000000011</v>
      </c>
      <c r="AY62" s="54">
        <v>1</v>
      </c>
      <c r="AZ62" s="54">
        <v>1</v>
      </c>
      <c r="BA62" s="54">
        <v>1</v>
      </c>
      <c r="BG62" s="54">
        <f t="shared" si="24"/>
        <v>1000</v>
      </c>
      <c r="BH62" s="11">
        <f t="shared" si="21"/>
        <v>2.0833333333333333E-5</v>
      </c>
    </row>
    <row r="63" spans="1:60" ht="48" x14ac:dyDescent="0.2">
      <c r="A63" s="54">
        <v>45</v>
      </c>
      <c r="B63" s="1" t="s">
        <v>431</v>
      </c>
      <c r="C63" s="3" t="s">
        <v>192</v>
      </c>
      <c r="D63" s="54">
        <v>1</v>
      </c>
      <c r="E63" s="54">
        <v>1</v>
      </c>
      <c r="F63" s="54">
        <f t="shared" si="8"/>
        <v>2</v>
      </c>
      <c r="G63" s="54">
        <f t="shared" si="9"/>
        <v>16</v>
      </c>
      <c r="H63" s="54">
        <f t="shared" si="10"/>
        <v>8</v>
      </c>
      <c r="I63" s="54">
        <f t="shared" si="22"/>
        <v>91</v>
      </c>
      <c r="J63" s="54">
        <v>26</v>
      </c>
      <c r="K63" s="54">
        <f t="shared" si="12"/>
        <v>1.625</v>
      </c>
      <c r="L63" s="54">
        <f t="shared" si="13"/>
        <v>85</v>
      </c>
      <c r="M63" s="54">
        <f t="shared" si="14"/>
        <v>5.3125</v>
      </c>
      <c r="N63" s="54">
        <v>0</v>
      </c>
      <c r="O63" s="54">
        <v>1</v>
      </c>
      <c r="P63" s="54">
        <v>1</v>
      </c>
      <c r="Q63" s="54">
        <v>1</v>
      </c>
      <c r="R63" s="54">
        <v>1</v>
      </c>
      <c r="S63" s="54">
        <v>1</v>
      </c>
      <c r="T63" s="54">
        <f t="shared" si="3"/>
        <v>1</v>
      </c>
      <c r="U63" s="54">
        <v>1</v>
      </c>
      <c r="V63" s="54">
        <v>1</v>
      </c>
      <c r="W63" s="54">
        <f t="shared" si="4"/>
        <v>1</v>
      </c>
      <c r="X63" s="54">
        <f t="shared" si="5"/>
        <v>1</v>
      </c>
      <c r="Y63" s="54">
        <v>1</v>
      </c>
      <c r="Z63" s="54">
        <v>1</v>
      </c>
      <c r="AA63" s="54">
        <v>1</v>
      </c>
      <c r="AB63" s="54">
        <v>1</v>
      </c>
      <c r="AC63" s="54">
        <v>1</v>
      </c>
      <c r="AD63" s="54">
        <v>1</v>
      </c>
      <c r="AE63" s="54">
        <v>1</v>
      </c>
      <c r="AF63" s="54">
        <f t="shared" si="15"/>
        <v>6</v>
      </c>
      <c r="AG63" s="54">
        <v>1</v>
      </c>
      <c r="AH63" s="54">
        <f t="shared" si="6"/>
        <v>1</v>
      </c>
      <c r="AI63" s="54">
        <v>1</v>
      </c>
      <c r="AJ63" s="54">
        <v>1</v>
      </c>
      <c r="AK63" s="54">
        <f t="shared" si="7"/>
        <v>1</v>
      </c>
      <c r="AL63" s="54">
        <v>1</v>
      </c>
      <c r="AM63" s="54">
        <v>1</v>
      </c>
      <c r="AN63" s="54">
        <v>1</v>
      </c>
      <c r="AO63" s="54">
        <v>1</v>
      </c>
      <c r="AP63" s="54">
        <v>1</v>
      </c>
      <c r="AQ63" s="54">
        <v>1</v>
      </c>
      <c r="AR63" s="54">
        <v>1</v>
      </c>
      <c r="AS63" s="54">
        <v>1</v>
      </c>
      <c r="AT63" s="54">
        <v>1</v>
      </c>
      <c r="AU63" s="54">
        <f t="shared" si="16"/>
        <v>61.240000000000016</v>
      </c>
      <c r="AV63" s="54">
        <f t="shared" si="17"/>
        <v>6.7050000000000018</v>
      </c>
      <c r="AW63" s="54">
        <f t="shared" si="23"/>
        <v>11.737500000000001</v>
      </c>
      <c r="AX63" s="54">
        <f t="shared" si="19"/>
        <v>7.5918750000000017</v>
      </c>
      <c r="AY63" s="54">
        <v>0</v>
      </c>
      <c r="AZ63" s="54">
        <v>1</v>
      </c>
      <c r="BA63" s="54">
        <v>1</v>
      </c>
      <c r="BG63" s="54">
        <f t="shared" si="24"/>
        <v>6000</v>
      </c>
      <c r="BH63" s="11">
        <f t="shared" si="21"/>
        <v>5.5555555555555558E-5</v>
      </c>
    </row>
    <row r="64" spans="1:60" ht="32" x14ac:dyDescent="0.2">
      <c r="A64" s="54">
        <v>46</v>
      </c>
      <c r="B64" s="1" t="s">
        <v>365</v>
      </c>
      <c r="C64" s="3" t="s">
        <v>192</v>
      </c>
      <c r="D64" s="54">
        <v>1</v>
      </c>
      <c r="E64" s="54">
        <v>1</v>
      </c>
      <c r="F64" s="54">
        <f t="shared" si="8"/>
        <v>1</v>
      </c>
      <c r="G64" s="54">
        <f t="shared" si="9"/>
        <v>8</v>
      </c>
      <c r="H64" s="54">
        <f t="shared" si="10"/>
        <v>8</v>
      </c>
      <c r="I64" s="54">
        <f t="shared" si="22"/>
        <v>37</v>
      </c>
      <c r="J64" s="54">
        <v>10</v>
      </c>
      <c r="K64" s="54">
        <f t="shared" si="12"/>
        <v>1.25</v>
      </c>
      <c r="L64" s="54">
        <f t="shared" si="13"/>
        <v>36</v>
      </c>
      <c r="M64" s="54">
        <f t="shared" si="14"/>
        <v>4.5</v>
      </c>
      <c r="N64" s="54">
        <v>0</v>
      </c>
      <c r="O64" s="54">
        <v>1</v>
      </c>
      <c r="P64" s="54">
        <v>1</v>
      </c>
      <c r="Q64" s="54">
        <v>1</v>
      </c>
      <c r="R64" s="54">
        <v>1</v>
      </c>
      <c r="S64" s="54">
        <v>1</v>
      </c>
      <c r="T64" s="54">
        <f t="shared" si="3"/>
        <v>1</v>
      </c>
      <c r="U64" s="54">
        <v>1</v>
      </c>
      <c r="V64" s="54">
        <v>1</v>
      </c>
      <c r="W64" s="54">
        <f t="shared" si="4"/>
        <v>1</v>
      </c>
      <c r="X64" s="54">
        <f t="shared" si="5"/>
        <v>1</v>
      </c>
      <c r="Y64" s="54">
        <v>1</v>
      </c>
      <c r="Z64" s="54">
        <v>1</v>
      </c>
      <c r="AA64" s="54">
        <v>1</v>
      </c>
      <c r="AB64" s="54">
        <v>1</v>
      </c>
      <c r="AC64" s="54">
        <v>1</v>
      </c>
      <c r="AD64" s="54">
        <v>1</v>
      </c>
      <c r="AE64" s="54">
        <v>1</v>
      </c>
      <c r="AF64" s="54">
        <f t="shared" si="15"/>
        <v>1</v>
      </c>
      <c r="AG64" s="54">
        <v>1</v>
      </c>
      <c r="AH64" s="54">
        <f t="shared" si="6"/>
        <v>1</v>
      </c>
      <c r="AI64" s="54">
        <v>1</v>
      </c>
      <c r="AJ64" s="54">
        <v>1</v>
      </c>
      <c r="AK64" s="54">
        <f t="shared" si="7"/>
        <v>1</v>
      </c>
      <c r="AL64" s="54">
        <v>1</v>
      </c>
      <c r="AM64" s="54">
        <v>1</v>
      </c>
      <c r="AN64" s="54">
        <v>1</v>
      </c>
      <c r="AO64" s="54">
        <v>1</v>
      </c>
      <c r="AP64" s="54">
        <v>1</v>
      </c>
      <c r="AQ64" s="54">
        <v>1</v>
      </c>
      <c r="AR64" s="54">
        <v>1</v>
      </c>
      <c r="AS64" s="54">
        <v>1</v>
      </c>
      <c r="AT64" s="54">
        <v>1</v>
      </c>
      <c r="AU64" s="54">
        <f t="shared" si="16"/>
        <v>92.965000000000003</v>
      </c>
      <c r="AV64" s="54">
        <f t="shared" si="17"/>
        <v>2.2800000000000011</v>
      </c>
      <c r="AW64" s="54">
        <f t="shared" si="23"/>
        <v>6.9600000000000009</v>
      </c>
      <c r="AX64" s="54">
        <f t="shared" si="19"/>
        <v>3.7650000000000006</v>
      </c>
      <c r="AY64" s="54">
        <v>1</v>
      </c>
      <c r="AZ64" s="54">
        <v>1</v>
      </c>
      <c r="BA64" s="54">
        <v>1</v>
      </c>
      <c r="BG64" s="54">
        <f t="shared" si="24"/>
        <v>1000</v>
      </c>
      <c r="BH64" s="11">
        <f t="shared" si="21"/>
        <v>2.7777777777777779E-5</v>
      </c>
    </row>
    <row r="65" spans="1:60" ht="32" x14ac:dyDescent="0.2">
      <c r="A65" s="54">
        <v>47</v>
      </c>
      <c r="B65" s="1" t="s">
        <v>432</v>
      </c>
      <c r="C65" s="3" t="s">
        <v>192</v>
      </c>
      <c r="D65" s="54">
        <v>1</v>
      </c>
      <c r="E65" s="54">
        <v>1</v>
      </c>
      <c r="F65" s="54">
        <f t="shared" si="8"/>
        <v>1</v>
      </c>
      <c r="G65" s="54">
        <f t="shared" si="9"/>
        <v>9</v>
      </c>
      <c r="H65" s="54">
        <f t="shared" si="10"/>
        <v>9</v>
      </c>
      <c r="I65" s="54">
        <f t="shared" si="22"/>
        <v>50</v>
      </c>
      <c r="J65" s="54">
        <v>15</v>
      </c>
      <c r="K65" s="54">
        <f t="shared" si="12"/>
        <v>1.6666666666666667</v>
      </c>
      <c r="L65" s="54">
        <f t="shared" si="13"/>
        <v>49</v>
      </c>
      <c r="M65" s="54">
        <f t="shared" si="14"/>
        <v>5.4444444444444446</v>
      </c>
      <c r="N65" s="54">
        <v>1</v>
      </c>
      <c r="O65" s="54">
        <v>1</v>
      </c>
      <c r="P65" s="54">
        <v>1</v>
      </c>
      <c r="Q65" s="54">
        <v>1</v>
      </c>
      <c r="R65" s="54">
        <v>1</v>
      </c>
      <c r="S65" s="54">
        <v>1</v>
      </c>
      <c r="T65" s="54">
        <f t="shared" si="3"/>
        <v>1</v>
      </c>
      <c r="U65" s="54">
        <v>1</v>
      </c>
      <c r="V65" s="54">
        <v>1</v>
      </c>
      <c r="W65" s="54">
        <f t="shared" si="4"/>
        <v>1</v>
      </c>
      <c r="X65" s="54">
        <f t="shared" si="5"/>
        <v>1</v>
      </c>
      <c r="Y65" s="54">
        <v>1</v>
      </c>
      <c r="Z65" s="54">
        <v>1</v>
      </c>
      <c r="AA65" s="54">
        <v>1</v>
      </c>
      <c r="AB65" s="54">
        <v>1</v>
      </c>
      <c r="AC65" s="54">
        <v>1</v>
      </c>
      <c r="AD65" s="54">
        <v>1</v>
      </c>
      <c r="AE65" s="54">
        <v>1</v>
      </c>
      <c r="AF65" s="54">
        <f t="shared" si="15"/>
        <v>1</v>
      </c>
      <c r="AG65" s="54">
        <v>1</v>
      </c>
      <c r="AH65" s="54">
        <f t="shared" si="6"/>
        <v>1</v>
      </c>
      <c r="AI65" s="54">
        <v>1</v>
      </c>
      <c r="AJ65" s="54">
        <v>1</v>
      </c>
      <c r="AK65" s="54">
        <f t="shared" si="7"/>
        <v>1</v>
      </c>
      <c r="AL65" s="54">
        <v>1</v>
      </c>
      <c r="AM65" s="54">
        <v>1</v>
      </c>
      <c r="AN65" s="54">
        <v>1</v>
      </c>
      <c r="AO65" s="54">
        <v>1</v>
      </c>
      <c r="AP65" s="54">
        <v>1</v>
      </c>
      <c r="AQ65" s="54">
        <v>1</v>
      </c>
      <c r="AR65" s="54">
        <v>1</v>
      </c>
      <c r="AS65" s="54">
        <v>1</v>
      </c>
      <c r="AT65" s="54">
        <v>1</v>
      </c>
      <c r="AU65" s="54">
        <f t="shared" si="16"/>
        <v>56.70000000000001</v>
      </c>
      <c r="AV65" s="54">
        <f t="shared" si="17"/>
        <v>7.5866666666666696</v>
      </c>
      <c r="AW65" s="54">
        <f t="shared" si="23"/>
        <v>12.924444444444447</v>
      </c>
      <c r="AX65" s="54">
        <f t="shared" si="19"/>
        <v>8.7133333333333347</v>
      </c>
      <c r="AY65" s="54">
        <v>1</v>
      </c>
      <c r="AZ65" s="54">
        <v>1</v>
      </c>
      <c r="BA65" s="54">
        <v>1</v>
      </c>
      <c r="BG65" s="54">
        <f t="shared" si="24"/>
        <v>1000</v>
      </c>
      <c r="BH65" s="11">
        <f t="shared" si="21"/>
        <v>3.1250000000000001E-5</v>
      </c>
    </row>
    <row r="66" spans="1:60" ht="32" x14ac:dyDescent="0.2">
      <c r="A66" s="54">
        <v>48</v>
      </c>
      <c r="B66" s="1" t="s">
        <v>433</v>
      </c>
      <c r="C66" s="3" t="s">
        <v>192</v>
      </c>
      <c r="D66" s="54">
        <v>1</v>
      </c>
      <c r="E66" s="54">
        <v>1</v>
      </c>
      <c r="F66" s="54">
        <f t="shared" si="8"/>
        <v>1</v>
      </c>
      <c r="G66" s="54">
        <f t="shared" si="9"/>
        <v>13</v>
      </c>
      <c r="H66" s="54">
        <f t="shared" si="10"/>
        <v>13</v>
      </c>
      <c r="I66" s="54">
        <f t="shared" si="22"/>
        <v>62</v>
      </c>
      <c r="J66" s="54">
        <v>20</v>
      </c>
      <c r="K66" s="54">
        <f t="shared" si="12"/>
        <v>1.5384615384615385</v>
      </c>
      <c r="L66" s="54">
        <f t="shared" si="13"/>
        <v>61</v>
      </c>
      <c r="M66" s="54">
        <f t="shared" si="14"/>
        <v>4.6923076923076925</v>
      </c>
      <c r="N66" s="54">
        <v>1</v>
      </c>
      <c r="O66" s="54">
        <v>1</v>
      </c>
      <c r="P66" s="54">
        <v>1</v>
      </c>
      <c r="Q66" s="54">
        <v>1</v>
      </c>
      <c r="R66" s="54">
        <v>1</v>
      </c>
      <c r="S66" s="54">
        <v>1</v>
      </c>
      <c r="T66" s="54">
        <f t="shared" si="3"/>
        <v>1</v>
      </c>
      <c r="U66" s="54">
        <v>1</v>
      </c>
      <c r="V66" s="54">
        <v>1</v>
      </c>
      <c r="W66" s="54">
        <f t="shared" si="4"/>
        <v>1</v>
      </c>
      <c r="X66" s="54">
        <f t="shared" si="5"/>
        <v>1</v>
      </c>
      <c r="Y66" s="54">
        <v>1</v>
      </c>
      <c r="Z66" s="54">
        <v>1</v>
      </c>
      <c r="AA66" s="54">
        <v>1</v>
      </c>
      <c r="AB66" s="54">
        <v>1</v>
      </c>
      <c r="AC66" s="54">
        <v>1</v>
      </c>
      <c r="AD66" s="54">
        <v>1</v>
      </c>
      <c r="AE66" s="54">
        <v>1</v>
      </c>
      <c r="AF66" s="54">
        <f t="shared" si="15"/>
        <v>1</v>
      </c>
      <c r="AG66" s="54">
        <v>1</v>
      </c>
      <c r="AH66" s="54">
        <f t="shared" si="6"/>
        <v>1</v>
      </c>
      <c r="AI66" s="54">
        <v>1</v>
      </c>
      <c r="AJ66" s="54">
        <v>1</v>
      </c>
      <c r="AK66" s="54">
        <f t="shared" si="7"/>
        <v>1</v>
      </c>
      <c r="AL66" s="54">
        <v>1</v>
      </c>
      <c r="AM66" s="54">
        <v>1</v>
      </c>
      <c r="AN66" s="54">
        <v>1</v>
      </c>
      <c r="AO66" s="54">
        <v>1</v>
      </c>
      <c r="AP66" s="54">
        <v>1</v>
      </c>
      <c r="AQ66" s="54">
        <v>1</v>
      </c>
      <c r="AR66" s="54">
        <v>1</v>
      </c>
      <c r="AS66" s="54">
        <v>1</v>
      </c>
      <c r="AT66" s="54">
        <v>1</v>
      </c>
      <c r="AU66" s="54">
        <f t="shared" si="16"/>
        <v>63.486153846153847</v>
      </c>
      <c r="AV66" s="54">
        <f t="shared" si="17"/>
        <v>7.6338461538461573</v>
      </c>
      <c r="AW66" s="54">
        <f t="shared" si="23"/>
        <v>9.5138461538461527</v>
      </c>
      <c r="AX66" s="54">
        <f t="shared" si="19"/>
        <v>7.1707692307692312</v>
      </c>
      <c r="AY66" s="54">
        <v>1</v>
      </c>
      <c r="AZ66" s="54">
        <v>1</v>
      </c>
      <c r="BA66" s="54">
        <v>1</v>
      </c>
      <c r="BG66" s="54">
        <f t="shared" si="24"/>
        <v>1000</v>
      </c>
      <c r="BH66" s="11">
        <f t="shared" si="21"/>
        <v>4.5138888888888894E-5</v>
      </c>
    </row>
    <row r="67" spans="1:60" ht="32" x14ac:dyDescent="0.2">
      <c r="A67" s="54">
        <v>49</v>
      </c>
      <c r="B67" s="1" t="s">
        <v>368</v>
      </c>
      <c r="C67" s="3" t="s">
        <v>192</v>
      </c>
      <c r="D67" s="54">
        <v>1</v>
      </c>
      <c r="E67" s="54">
        <v>1</v>
      </c>
      <c r="F67" s="54">
        <f t="shared" si="8"/>
        <v>1</v>
      </c>
      <c r="G67" s="54">
        <f t="shared" si="9"/>
        <v>10</v>
      </c>
      <c r="H67" s="54">
        <f t="shared" si="10"/>
        <v>10</v>
      </c>
      <c r="I67" s="54">
        <f t="shared" si="22"/>
        <v>51</v>
      </c>
      <c r="J67" s="54">
        <v>16</v>
      </c>
      <c r="K67" s="54">
        <f t="shared" si="12"/>
        <v>1.6</v>
      </c>
      <c r="L67" s="54">
        <f t="shared" si="13"/>
        <v>50</v>
      </c>
      <c r="M67" s="54">
        <f t="shared" si="14"/>
        <v>5</v>
      </c>
      <c r="N67" s="54">
        <v>0</v>
      </c>
      <c r="O67" s="54">
        <v>1</v>
      </c>
      <c r="P67" s="54">
        <v>1</v>
      </c>
      <c r="Q67" s="54">
        <v>1</v>
      </c>
      <c r="R67" s="54">
        <v>1</v>
      </c>
      <c r="S67" s="54">
        <v>1</v>
      </c>
      <c r="T67" s="54">
        <f t="shared" si="3"/>
        <v>1</v>
      </c>
      <c r="U67" s="54">
        <v>1</v>
      </c>
      <c r="V67" s="54">
        <v>1</v>
      </c>
      <c r="W67" s="54">
        <f t="shared" si="4"/>
        <v>1</v>
      </c>
      <c r="X67" s="54">
        <f t="shared" si="5"/>
        <v>1</v>
      </c>
      <c r="Y67" s="54">
        <v>1</v>
      </c>
      <c r="Z67" s="54">
        <v>1</v>
      </c>
      <c r="AA67" s="54">
        <v>1</v>
      </c>
      <c r="AB67" s="54">
        <v>1</v>
      </c>
      <c r="AC67" s="54">
        <v>1</v>
      </c>
      <c r="AD67" s="54">
        <v>1</v>
      </c>
      <c r="AE67" s="54">
        <v>1</v>
      </c>
      <c r="AF67" s="54">
        <f t="shared" si="15"/>
        <v>1</v>
      </c>
      <c r="AG67" s="54">
        <v>1</v>
      </c>
      <c r="AH67" s="54">
        <f t="shared" si="6"/>
        <v>1</v>
      </c>
      <c r="AI67" s="54">
        <v>1</v>
      </c>
      <c r="AJ67" s="54">
        <v>1</v>
      </c>
      <c r="AK67" s="54">
        <f t="shared" si="7"/>
        <v>1</v>
      </c>
      <c r="AL67" s="54">
        <v>1</v>
      </c>
      <c r="AM67" s="54">
        <v>1</v>
      </c>
      <c r="AN67" s="54">
        <v>1</v>
      </c>
      <c r="AO67" s="54">
        <v>1</v>
      </c>
      <c r="AP67" s="54">
        <v>1</v>
      </c>
      <c r="AQ67" s="54">
        <v>1</v>
      </c>
      <c r="AR67" s="54">
        <v>1</v>
      </c>
      <c r="AS67" s="54">
        <v>1</v>
      </c>
      <c r="AT67" s="54">
        <v>1</v>
      </c>
      <c r="AU67" s="54">
        <f t="shared" si="16"/>
        <v>61.325000000000024</v>
      </c>
      <c r="AV67" s="54">
        <f t="shared" si="17"/>
        <v>7.1900000000000013</v>
      </c>
      <c r="AW67" s="54">
        <f t="shared" si="23"/>
        <v>10.639999999999997</v>
      </c>
      <c r="AX67" s="54">
        <f t="shared" si="19"/>
        <v>7.120000000000001</v>
      </c>
      <c r="AY67" s="54">
        <v>1</v>
      </c>
      <c r="AZ67" s="54">
        <v>1</v>
      </c>
      <c r="BA67" s="54">
        <v>1</v>
      </c>
      <c r="BG67" s="54">
        <f t="shared" si="24"/>
        <v>1000</v>
      </c>
      <c r="BH67" s="11">
        <f t="shared" si="21"/>
        <v>3.4722222222222222E-5</v>
      </c>
    </row>
    <row r="68" spans="1:60" ht="32" x14ac:dyDescent="0.2">
      <c r="A68" s="54">
        <v>50</v>
      </c>
      <c r="B68" s="1" t="s">
        <v>369</v>
      </c>
      <c r="C68" s="3" t="s">
        <v>192</v>
      </c>
      <c r="D68" s="54">
        <v>1</v>
      </c>
      <c r="E68" s="54">
        <v>1</v>
      </c>
      <c r="F68" s="54">
        <f t="shared" si="8"/>
        <v>1</v>
      </c>
      <c r="G68" s="54">
        <f t="shared" si="9"/>
        <v>10</v>
      </c>
      <c r="H68" s="54">
        <f t="shared" si="10"/>
        <v>10</v>
      </c>
      <c r="I68" s="54">
        <f t="shared" si="22"/>
        <v>50</v>
      </c>
      <c r="J68" s="54">
        <v>16</v>
      </c>
      <c r="K68" s="54">
        <f t="shared" si="12"/>
        <v>1.6</v>
      </c>
      <c r="L68" s="54">
        <f t="shared" si="13"/>
        <v>49</v>
      </c>
      <c r="M68" s="54">
        <f t="shared" si="14"/>
        <v>4.9000000000000004</v>
      </c>
      <c r="N68" s="54">
        <v>0</v>
      </c>
      <c r="O68" s="54">
        <v>1</v>
      </c>
      <c r="P68" s="54">
        <v>1</v>
      </c>
      <c r="Q68" s="54">
        <v>1</v>
      </c>
      <c r="R68" s="54">
        <v>1</v>
      </c>
      <c r="S68" s="54">
        <v>1</v>
      </c>
      <c r="T68" s="54">
        <f t="shared" ref="T68:T82" si="25">QUOTIENT((Q68+R68+S68),3)</f>
        <v>1</v>
      </c>
      <c r="U68" s="54">
        <v>1</v>
      </c>
      <c r="V68" s="54">
        <v>1</v>
      </c>
      <c r="W68" s="54">
        <f t="shared" ref="W68:W82" si="26">QUOTIENT((P68+T68),2)</f>
        <v>1</v>
      </c>
      <c r="X68" s="54">
        <f t="shared" ref="X68:X82" si="27">IF(U68=1,1,IF(V68=1,1,0))</f>
        <v>1</v>
      </c>
      <c r="Y68" s="54">
        <v>0</v>
      </c>
      <c r="Z68" s="54">
        <v>1</v>
      </c>
      <c r="AA68" s="54">
        <v>1</v>
      </c>
      <c r="AB68" s="54">
        <v>1</v>
      </c>
      <c r="AC68" s="54">
        <v>1</v>
      </c>
      <c r="AD68" s="54">
        <v>1</v>
      </c>
      <c r="AE68" s="54">
        <v>1</v>
      </c>
      <c r="AF68" s="54">
        <f t="shared" si="15"/>
        <v>1</v>
      </c>
      <c r="AG68" s="54">
        <v>1</v>
      </c>
      <c r="AH68" s="54">
        <f t="shared" ref="AH68:AH82" si="28">IF(G68&gt;0,IF((LEN(B68)-LEN(SUBSTITUTE(B68,"/","")))&gt;0,0,1),0)</f>
        <v>1</v>
      </c>
      <c r="AI68" s="54">
        <v>1</v>
      </c>
      <c r="AJ68" s="54">
        <v>1</v>
      </c>
      <c r="AK68" s="54">
        <f t="shared" ref="AK68:AK82" si="29">IF(G68&gt;0,IF(((LEN(B68)-LEN(SUBSTITUTE(B68,"(","")))+(LEN(B68)-LEN(SUBSTITUTE(B68,")","")))+(LEN(B68)-LEN(SUBSTITUTE(B68,"[","")))+(LEN(B68)-LEN(SUBSTITUTE(B68,"]","")))+(LEN(B68)-LEN(SUBSTITUTE(B68,"{","")))+(LEN(B68)-LEN(SUBSTITUTE(B68,"}",""))))&gt;0,0,1),0)</f>
        <v>1</v>
      </c>
      <c r="AL68" s="54">
        <v>1</v>
      </c>
      <c r="AM68" s="54">
        <v>1</v>
      </c>
      <c r="AN68" s="54">
        <v>1</v>
      </c>
      <c r="AO68" s="54">
        <v>1</v>
      </c>
      <c r="AP68" s="54">
        <v>1</v>
      </c>
      <c r="AQ68" s="54">
        <v>1</v>
      </c>
      <c r="AR68" s="54">
        <v>1</v>
      </c>
      <c r="AS68" s="54">
        <v>1</v>
      </c>
      <c r="AT68" s="54">
        <v>1</v>
      </c>
      <c r="AU68" s="54">
        <f t="shared" si="16"/>
        <v>61.325000000000024</v>
      </c>
      <c r="AV68" s="54">
        <f t="shared" si="17"/>
        <v>7.1900000000000013</v>
      </c>
      <c r="AW68" s="54">
        <f t="shared" si="23"/>
        <v>10.051999999999996</v>
      </c>
      <c r="AX68" s="54">
        <f t="shared" si="19"/>
        <v>6.6490000000000009</v>
      </c>
      <c r="AY68" s="54">
        <v>1</v>
      </c>
      <c r="AZ68" s="54">
        <v>1</v>
      </c>
      <c r="BA68" s="54">
        <v>1</v>
      </c>
      <c r="BG68" s="54">
        <f t="shared" si="24"/>
        <v>1000</v>
      </c>
      <c r="BH68" s="11">
        <f t="shared" si="21"/>
        <v>3.4722222222222222E-5</v>
      </c>
    </row>
    <row r="69" spans="1:60" ht="32" x14ac:dyDescent="0.2">
      <c r="A69" s="54">
        <v>51</v>
      </c>
      <c r="B69" s="1" t="s">
        <v>370</v>
      </c>
      <c r="C69" s="3" t="s">
        <v>192</v>
      </c>
      <c r="D69" s="54">
        <v>1</v>
      </c>
      <c r="E69" s="54">
        <v>1</v>
      </c>
      <c r="F69" s="54">
        <f t="shared" ref="F69:F82" si="30">IF(B69="",0,(LEN(B69)-LEN(SUBSTITUTE(B69,". ","."))+1))</f>
        <v>1</v>
      </c>
      <c r="G69" s="54">
        <f t="shared" ref="G69:G82" si="31">IF(B69="",0,LEN(B69)-LEN(SUBSTITUTE(B69," ",""))+1)</f>
        <v>10</v>
      </c>
      <c r="H69" s="54">
        <f t="shared" ref="H69:H82" si="32">IF(F69=0,0,G69/F69)</f>
        <v>10</v>
      </c>
      <c r="I69" s="54">
        <f t="shared" si="22"/>
        <v>49</v>
      </c>
      <c r="J69" s="54">
        <v>16</v>
      </c>
      <c r="K69" s="54">
        <f t="shared" ref="K69:K82" si="33">IF(G69=0,0,J69/G69)</f>
        <v>1.6</v>
      </c>
      <c r="L69" s="54">
        <f t="shared" ref="L69:L82" si="34">LEN(SUBSTITUTE(SUBSTITUTE(SUBSTITUTE(SUBSTITUTE(SUBSTITUTE(SUBSTITUTE(SUBSTITUTE(SUBSTITUTE(SUBSTITUTE(SUBSTITUTE(SUBSTITUTE(SUBSTITUTE(SUBSTITUTE(SUBSTITUTE(SUBSTITUTE(SUBSTITUTE(SUBSTITUTE(SUBSTITUTE(SUBSTITUTE(B69," ",""),".",""),",",""),"?",""),"!",""),";",""),"(",""),")",""),"[",""),"]",""),"-",""),"{",""),"}",""),"/",""),"+",""),"*",""),"_",""),"&amp;",""),"#",""))</f>
        <v>48</v>
      </c>
      <c r="M69" s="54">
        <f t="shared" ref="M69:M82" si="35">IF(G69=0,0,L69/G69)</f>
        <v>4.8</v>
      </c>
      <c r="N69" s="54">
        <v>0</v>
      </c>
      <c r="O69" s="54">
        <v>1</v>
      </c>
      <c r="P69" s="54">
        <v>1</v>
      </c>
      <c r="Q69" s="54">
        <v>1</v>
      </c>
      <c r="R69" s="54">
        <v>1</v>
      </c>
      <c r="S69" s="54">
        <v>1</v>
      </c>
      <c r="T69" s="54">
        <f t="shared" si="25"/>
        <v>1</v>
      </c>
      <c r="U69" s="54">
        <v>1</v>
      </c>
      <c r="V69" s="54">
        <v>1</v>
      </c>
      <c r="W69" s="54">
        <f t="shared" si="26"/>
        <v>1</v>
      </c>
      <c r="X69" s="54">
        <f t="shared" si="27"/>
        <v>1</v>
      </c>
      <c r="Y69" s="54">
        <v>0</v>
      </c>
      <c r="Z69" s="54">
        <v>1</v>
      </c>
      <c r="AA69" s="54">
        <v>1</v>
      </c>
      <c r="AB69" s="54">
        <v>1</v>
      </c>
      <c r="AC69" s="54">
        <v>1</v>
      </c>
      <c r="AD69" s="54">
        <v>1</v>
      </c>
      <c r="AE69" s="54">
        <v>1</v>
      </c>
      <c r="AF69" s="54">
        <f t="shared" ref="AF69:AF82" si="36">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1</v>
      </c>
      <c r="AG69" s="54">
        <v>1</v>
      </c>
      <c r="AH69" s="54">
        <f t="shared" si="28"/>
        <v>1</v>
      </c>
      <c r="AI69" s="54">
        <v>1</v>
      </c>
      <c r="AJ69" s="54">
        <v>1</v>
      </c>
      <c r="AK69" s="54">
        <f t="shared" si="29"/>
        <v>1</v>
      </c>
      <c r="AL69" s="54">
        <v>1</v>
      </c>
      <c r="AM69" s="54">
        <v>1</v>
      </c>
      <c r="AN69" s="54">
        <v>1</v>
      </c>
      <c r="AO69" s="54">
        <v>1</v>
      </c>
      <c r="AP69" s="54">
        <v>1</v>
      </c>
      <c r="AQ69" s="54">
        <v>1</v>
      </c>
      <c r="AR69" s="54">
        <v>1</v>
      </c>
      <c r="AS69" s="54">
        <v>1</v>
      </c>
      <c r="AT69" s="54">
        <v>1</v>
      </c>
      <c r="AU69" s="54">
        <f t="shared" ref="AU69:AU82" si="37">IF(G69=0,0,(206.835-(84.6*(K69))-(1.015*(H69))))</f>
        <v>61.325000000000024</v>
      </c>
      <c r="AV69" s="54">
        <f t="shared" ref="AV69:AV82" si="38">IF(G69=0,0,(0.39*H69)+(11.8*K69)-15.59)</f>
        <v>7.1900000000000013</v>
      </c>
      <c r="AW69" s="54">
        <f t="shared" si="23"/>
        <v>9.4639999999999986</v>
      </c>
      <c r="AX69" s="54">
        <f t="shared" ref="AX69:AX82" si="39">IF(I69=0,0,(4.71*M69)+(0.5*H69)-21.43)</f>
        <v>6.1780000000000008</v>
      </c>
      <c r="AY69" s="54">
        <v>1</v>
      </c>
      <c r="AZ69" s="54">
        <v>1</v>
      </c>
      <c r="BA69" s="54">
        <v>1</v>
      </c>
      <c r="BG69" s="54">
        <f t="shared" si="24"/>
        <v>1000</v>
      </c>
      <c r="BH69" s="11">
        <f t="shared" ref="BH69:BH82" si="40">G69/200/24/60</f>
        <v>3.4722222222222222E-5</v>
      </c>
    </row>
    <row r="70" spans="1:60" ht="32" x14ac:dyDescent="0.2">
      <c r="A70" s="54">
        <v>52</v>
      </c>
      <c r="B70" s="1" t="s">
        <v>371</v>
      </c>
      <c r="C70" s="3" t="s">
        <v>192</v>
      </c>
      <c r="D70" s="54">
        <v>1</v>
      </c>
      <c r="E70" s="54">
        <v>1</v>
      </c>
      <c r="F70" s="54">
        <f t="shared" si="30"/>
        <v>1</v>
      </c>
      <c r="G70" s="54">
        <f t="shared" si="31"/>
        <v>11</v>
      </c>
      <c r="H70" s="54">
        <f t="shared" si="32"/>
        <v>11</v>
      </c>
      <c r="I70" s="54">
        <f t="shared" si="22"/>
        <v>56</v>
      </c>
      <c r="J70" s="54">
        <v>16</v>
      </c>
      <c r="K70" s="54">
        <f t="shared" si="33"/>
        <v>1.4545454545454546</v>
      </c>
      <c r="L70" s="54">
        <f t="shared" si="34"/>
        <v>55</v>
      </c>
      <c r="M70" s="54">
        <f t="shared" si="35"/>
        <v>5</v>
      </c>
      <c r="N70" s="54">
        <v>1</v>
      </c>
      <c r="O70" s="54">
        <v>1</v>
      </c>
      <c r="P70" s="54">
        <v>1</v>
      </c>
      <c r="Q70" s="54">
        <v>1</v>
      </c>
      <c r="R70" s="54">
        <v>1</v>
      </c>
      <c r="S70" s="54">
        <v>1</v>
      </c>
      <c r="T70" s="54">
        <f t="shared" si="25"/>
        <v>1</v>
      </c>
      <c r="U70" s="54">
        <v>1</v>
      </c>
      <c r="V70" s="54">
        <v>1</v>
      </c>
      <c r="W70" s="54">
        <f t="shared" si="26"/>
        <v>1</v>
      </c>
      <c r="X70" s="54">
        <f t="shared" si="27"/>
        <v>1</v>
      </c>
      <c r="Y70" s="54">
        <v>1</v>
      </c>
      <c r="Z70" s="54">
        <v>1</v>
      </c>
      <c r="AA70" s="54">
        <v>1</v>
      </c>
      <c r="AB70" s="54">
        <v>1</v>
      </c>
      <c r="AC70" s="54">
        <v>1</v>
      </c>
      <c r="AD70" s="54">
        <v>1</v>
      </c>
      <c r="AE70" s="54">
        <v>1</v>
      </c>
      <c r="AF70" s="54">
        <f t="shared" si="36"/>
        <v>1</v>
      </c>
      <c r="AG70" s="54">
        <v>1</v>
      </c>
      <c r="AH70" s="54">
        <f t="shared" si="28"/>
        <v>1</v>
      </c>
      <c r="AI70" s="54">
        <v>1</v>
      </c>
      <c r="AJ70" s="54">
        <v>1</v>
      </c>
      <c r="AK70" s="54">
        <f t="shared" si="29"/>
        <v>1</v>
      </c>
      <c r="AL70" s="54">
        <v>1</v>
      </c>
      <c r="AM70" s="54">
        <v>1</v>
      </c>
      <c r="AN70" s="54">
        <v>1</v>
      </c>
      <c r="AO70" s="54">
        <v>1</v>
      </c>
      <c r="AP70" s="54">
        <v>1</v>
      </c>
      <c r="AQ70" s="54">
        <v>1</v>
      </c>
      <c r="AR70" s="54">
        <v>1</v>
      </c>
      <c r="AS70" s="54">
        <v>1</v>
      </c>
      <c r="AT70" s="54">
        <v>1</v>
      </c>
      <c r="AU70" s="54">
        <f t="shared" si="37"/>
        <v>72.615454545454554</v>
      </c>
      <c r="AV70" s="54">
        <f t="shared" si="38"/>
        <v>5.8636363636363633</v>
      </c>
      <c r="AW70" s="54">
        <f t="shared" si="23"/>
        <v>10.909090909090907</v>
      </c>
      <c r="AX70" s="54">
        <f t="shared" si="39"/>
        <v>7.620000000000001</v>
      </c>
      <c r="AY70" s="54">
        <v>1</v>
      </c>
      <c r="AZ70" s="54">
        <v>1</v>
      </c>
      <c r="BA70" s="54">
        <v>1</v>
      </c>
      <c r="BG70" s="54">
        <f t="shared" si="24"/>
        <v>1000</v>
      </c>
      <c r="BH70" s="11">
        <f t="shared" si="40"/>
        <v>3.8194444444444444E-5</v>
      </c>
    </row>
    <row r="71" spans="1:60" ht="48" x14ac:dyDescent="0.2">
      <c r="A71" s="54">
        <v>53</v>
      </c>
      <c r="B71" s="1" t="s">
        <v>372</v>
      </c>
      <c r="C71" s="3" t="s">
        <v>192</v>
      </c>
      <c r="D71" s="54">
        <v>1</v>
      </c>
      <c r="E71" s="54">
        <v>1</v>
      </c>
      <c r="F71" s="54">
        <f t="shared" si="30"/>
        <v>1</v>
      </c>
      <c r="G71" s="54">
        <f t="shared" si="31"/>
        <v>13</v>
      </c>
      <c r="H71" s="54">
        <f t="shared" si="32"/>
        <v>13</v>
      </c>
      <c r="I71" s="54">
        <f t="shared" si="22"/>
        <v>87</v>
      </c>
      <c r="J71" s="54">
        <v>28</v>
      </c>
      <c r="K71" s="54">
        <f t="shared" si="33"/>
        <v>2.1538461538461537</v>
      </c>
      <c r="L71" s="54">
        <f t="shared" si="34"/>
        <v>83</v>
      </c>
      <c r="M71" s="54">
        <f t="shared" si="35"/>
        <v>6.384615384615385</v>
      </c>
      <c r="N71" s="54">
        <v>0</v>
      </c>
      <c r="O71" s="54">
        <v>1</v>
      </c>
      <c r="P71" s="54">
        <v>1</v>
      </c>
      <c r="Q71" s="54">
        <v>0</v>
      </c>
      <c r="R71" s="54">
        <v>1</v>
      </c>
      <c r="S71" s="54">
        <v>1</v>
      </c>
      <c r="T71" s="54">
        <f t="shared" si="25"/>
        <v>0</v>
      </c>
      <c r="U71" s="54">
        <v>1</v>
      </c>
      <c r="V71" s="54">
        <v>1</v>
      </c>
      <c r="W71" s="54">
        <f t="shared" si="26"/>
        <v>0</v>
      </c>
      <c r="X71" s="54">
        <f t="shared" si="27"/>
        <v>1</v>
      </c>
      <c r="Y71" s="54">
        <v>1</v>
      </c>
      <c r="Z71" s="54">
        <v>1</v>
      </c>
      <c r="AA71" s="54">
        <v>1</v>
      </c>
      <c r="AB71" s="54">
        <v>1</v>
      </c>
      <c r="AC71" s="54">
        <v>1</v>
      </c>
      <c r="AD71" s="54">
        <v>1</v>
      </c>
      <c r="AE71" s="54">
        <v>1</v>
      </c>
      <c r="AF71" s="54">
        <f t="shared" si="36"/>
        <v>4</v>
      </c>
      <c r="AG71" s="54">
        <v>1</v>
      </c>
      <c r="AH71" s="54">
        <f t="shared" si="28"/>
        <v>1</v>
      </c>
      <c r="AI71" s="54">
        <v>1</v>
      </c>
      <c r="AJ71" s="54">
        <v>1</v>
      </c>
      <c r="AK71" s="54">
        <f t="shared" si="29"/>
        <v>0</v>
      </c>
      <c r="AL71" s="54">
        <v>1</v>
      </c>
      <c r="AM71" s="54">
        <v>1</v>
      </c>
      <c r="AN71" s="54">
        <v>1</v>
      </c>
      <c r="AO71" s="54">
        <v>1</v>
      </c>
      <c r="AP71" s="54">
        <v>1</v>
      </c>
      <c r="AQ71" s="54">
        <v>1</v>
      </c>
      <c r="AR71" s="54">
        <v>1</v>
      </c>
      <c r="AS71" s="54">
        <v>1</v>
      </c>
      <c r="AT71" s="54">
        <v>1</v>
      </c>
      <c r="AU71" s="54">
        <f t="shared" si="37"/>
        <v>11.424615384615402</v>
      </c>
      <c r="AV71" s="54">
        <f t="shared" si="38"/>
        <v>14.895384615384618</v>
      </c>
      <c r="AW71" s="54">
        <f t="shared" si="23"/>
        <v>19.464615384615389</v>
      </c>
      <c r="AX71" s="54">
        <f t="shared" si="39"/>
        <v>15.141538461538467</v>
      </c>
      <c r="AY71" s="54">
        <v>1</v>
      </c>
      <c r="AZ71" s="54">
        <v>1</v>
      </c>
      <c r="BA71" s="54">
        <v>1</v>
      </c>
      <c r="BG71" s="54">
        <f t="shared" si="24"/>
        <v>4000</v>
      </c>
      <c r="BH71" s="11">
        <f t="shared" si="40"/>
        <v>4.5138888888888894E-5</v>
      </c>
    </row>
    <row r="72" spans="1:60" ht="32" x14ac:dyDescent="0.2">
      <c r="A72" s="54" t="s">
        <v>373</v>
      </c>
      <c r="B72" s="1" t="s">
        <v>374</v>
      </c>
      <c r="C72" s="3" t="s">
        <v>192</v>
      </c>
      <c r="D72" s="54">
        <v>1</v>
      </c>
      <c r="E72" s="54">
        <v>1</v>
      </c>
      <c r="F72" s="54">
        <f t="shared" si="30"/>
        <v>1</v>
      </c>
      <c r="G72" s="54">
        <f t="shared" si="31"/>
        <v>7</v>
      </c>
      <c r="H72" s="54">
        <f t="shared" si="32"/>
        <v>7</v>
      </c>
      <c r="I72" s="54">
        <f t="shared" si="22"/>
        <v>31</v>
      </c>
      <c r="J72" s="54">
        <v>8</v>
      </c>
      <c r="K72" s="54">
        <f t="shared" si="33"/>
        <v>1.1428571428571428</v>
      </c>
      <c r="L72" s="54">
        <f t="shared" si="34"/>
        <v>30</v>
      </c>
      <c r="M72" s="54">
        <f t="shared" si="35"/>
        <v>4.2857142857142856</v>
      </c>
      <c r="N72" s="54">
        <v>0</v>
      </c>
      <c r="O72" s="54">
        <v>1</v>
      </c>
      <c r="P72" s="54">
        <v>1</v>
      </c>
      <c r="Q72" s="54">
        <v>0</v>
      </c>
      <c r="R72" s="54">
        <v>1</v>
      </c>
      <c r="S72" s="54">
        <v>1</v>
      </c>
      <c r="T72" s="54">
        <f t="shared" si="25"/>
        <v>0</v>
      </c>
      <c r="U72" s="54">
        <v>1</v>
      </c>
      <c r="V72" s="54">
        <v>1</v>
      </c>
      <c r="W72" s="54">
        <f t="shared" si="26"/>
        <v>0</v>
      </c>
      <c r="X72" s="54">
        <f t="shared" si="27"/>
        <v>1</v>
      </c>
      <c r="Y72" s="54">
        <v>1</v>
      </c>
      <c r="Z72" s="54">
        <v>1</v>
      </c>
      <c r="AA72" s="54">
        <v>1</v>
      </c>
      <c r="AB72" s="54">
        <v>1</v>
      </c>
      <c r="AC72" s="54">
        <v>1</v>
      </c>
      <c r="AD72" s="54">
        <v>1</v>
      </c>
      <c r="AE72" s="54">
        <v>1</v>
      </c>
      <c r="AF72" s="54">
        <f t="shared" si="36"/>
        <v>1</v>
      </c>
      <c r="AG72" s="54">
        <v>1</v>
      </c>
      <c r="AH72" s="54">
        <f t="shared" si="28"/>
        <v>1</v>
      </c>
      <c r="AI72" s="54">
        <v>1</v>
      </c>
      <c r="AJ72" s="54">
        <v>1</v>
      </c>
      <c r="AK72" s="54">
        <f t="shared" si="29"/>
        <v>1</v>
      </c>
      <c r="AL72" s="54">
        <v>1</v>
      </c>
      <c r="AM72" s="54">
        <v>1</v>
      </c>
      <c r="AN72" s="54">
        <v>1</v>
      </c>
      <c r="AO72" s="54">
        <v>1</v>
      </c>
      <c r="AP72" s="54">
        <v>1</v>
      </c>
      <c r="AQ72" s="54">
        <v>1</v>
      </c>
      <c r="AR72" s="54">
        <v>1</v>
      </c>
      <c r="AS72" s="54">
        <v>1</v>
      </c>
      <c r="AT72" s="54">
        <v>1</v>
      </c>
      <c r="AU72" s="54">
        <f t="shared" si="37"/>
        <v>103.04428571428573</v>
      </c>
      <c r="AV72" s="54">
        <f t="shared" si="38"/>
        <v>0.62571428571428456</v>
      </c>
      <c r="AW72" s="54">
        <f t="shared" si="23"/>
        <v>5.1714285714285708</v>
      </c>
      <c r="AX72" s="54">
        <f t="shared" si="39"/>
        <v>2.2557142857142836</v>
      </c>
      <c r="AY72" s="54">
        <v>1</v>
      </c>
      <c r="AZ72" s="54">
        <v>1</v>
      </c>
      <c r="BA72" s="54">
        <v>1</v>
      </c>
      <c r="BG72" s="54">
        <f t="shared" si="24"/>
        <v>1000</v>
      </c>
      <c r="BH72" s="11">
        <f t="shared" si="40"/>
        <v>2.4305555555555558E-5</v>
      </c>
    </row>
    <row r="73" spans="1:60" ht="32" x14ac:dyDescent="0.2">
      <c r="A73" s="54">
        <v>54</v>
      </c>
      <c r="B73" s="1" t="s">
        <v>376</v>
      </c>
      <c r="C73" s="3" t="s">
        <v>192</v>
      </c>
      <c r="D73" s="54">
        <v>1</v>
      </c>
      <c r="E73" s="54">
        <v>1</v>
      </c>
      <c r="F73" s="54">
        <f t="shared" si="30"/>
        <v>1</v>
      </c>
      <c r="G73" s="54">
        <f t="shared" si="31"/>
        <v>7</v>
      </c>
      <c r="H73" s="54">
        <f t="shared" si="32"/>
        <v>7</v>
      </c>
      <c r="I73" s="54">
        <f t="shared" si="22"/>
        <v>31</v>
      </c>
      <c r="J73" s="54">
        <v>8</v>
      </c>
      <c r="K73" s="54">
        <f t="shared" si="33"/>
        <v>1.1428571428571428</v>
      </c>
      <c r="L73" s="54">
        <f t="shared" si="34"/>
        <v>30</v>
      </c>
      <c r="M73" s="54">
        <f t="shared" si="35"/>
        <v>4.2857142857142856</v>
      </c>
      <c r="N73" s="54">
        <v>0</v>
      </c>
      <c r="O73" s="54">
        <v>1</v>
      </c>
      <c r="P73" s="54">
        <v>1</v>
      </c>
      <c r="Q73" s="54">
        <v>0</v>
      </c>
      <c r="R73" s="54">
        <v>1</v>
      </c>
      <c r="S73" s="54">
        <v>1</v>
      </c>
      <c r="T73" s="54">
        <f t="shared" si="25"/>
        <v>0</v>
      </c>
      <c r="U73" s="54">
        <v>1</v>
      </c>
      <c r="V73" s="54">
        <v>1</v>
      </c>
      <c r="W73" s="54">
        <f t="shared" si="26"/>
        <v>0</v>
      </c>
      <c r="X73" s="54">
        <f t="shared" si="27"/>
        <v>1</v>
      </c>
      <c r="Y73" s="54">
        <v>1</v>
      </c>
      <c r="Z73" s="54">
        <v>1</v>
      </c>
      <c r="AA73" s="54">
        <v>1</v>
      </c>
      <c r="AB73" s="54">
        <v>1</v>
      </c>
      <c r="AC73" s="54">
        <v>1</v>
      </c>
      <c r="AD73" s="54">
        <v>1</v>
      </c>
      <c r="AE73" s="54">
        <v>1</v>
      </c>
      <c r="AF73" s="54">
        <f t="shared" si="36"/>
        <v>1</v>
      </c>
      <c r="AG73" s="54">
        <v>1</v>
      </c>
      <c r="AH73" s="54">
        <f t="shared" si="28"/>
        <v>1</v>
      </c>
      <c r="AI73" s="54">
        <v>1</v>
      </c>
      <c r="AJ73" s="54">
        <v>1</v>
      </c>
      <c r="AK73" s="54">
        <f t="shared" si="29"/>
        <v>1</v>
      </c>
      <c r="AL73" s="54">
        <v>1</v>
      </c>
      <c r="AM73" s="54">
        <v>1</v>
      </c>
      <c r="AN73" s="54">
        <v>1</v>
      </c>
      <c r="AO73" s="54">
        <v>1</v>
      </c>
      <c r="AP73" s="54">
        <v>1</v>
      </c>
      <c r="AQ73" s="54">
        <v>1</v>
      </c>
      <c r="AR73" s="54">
        <v>1</v>
      </c>
      <c r="AS73" s="54">
        <v>1</v>
      </c>
      <c r="AT73" s="54">
        <v>1</v>
      </c>
      <c r="AU73" s="54">
        <f t="shared" si="37"/>
        <v>103.04428571428573</v>
      </c>
      <c r="AV73" s="54">
        <f t="shared" si="38"/>
        <v>0.62571428571428456</v>
      </c>
      <c r="AW73" s="54">
        <f t="shared" si="23"/>
        <v>5.1714285714285708</v>
      </c>
      <c r="AX73" s="54">
        <f t="shared" si="39"/>
        <v>2.2557142857142836</v>
      </c>
      <c r="AY73" s="54">
        <v>1</v>
      </c>
      <c r="AZ73" s="54">
        <v>1</v>
      </c>
      <c r="BA73" s="54">
        <v>1</v>
      </c>
      <c r="BG73" s="54">
        <f t="shared" si="24"/>
        <v>1000</v>
      </c>
      <c r="BH73" s="11">
        <f t="shared" si="40"/>
        <v>2.4305555555555558E-5</v>
      </c>
    </row>
    <row r="74" spans="1:60" ht="48" x14ac:dyDescent="0.2">
      <c r="A74" s="54">
        <v>55</v>
      </c>
      <c r="B74" s="1" t="s">
        <v>446</v>
      </c>
      <c r="C74" s="3" t="s">
        <v>204</v>
      </c>
      <c r="D74" s="54">
        <v>1</v>
      </c>
      <c r="E74" s="54">
        <v>1</v>
      </c>
      <c r="F74" s="54">
        <f t="shared" si="30"/>
        <v>1</v>
      </c>
      <c r="G74" s="54">
        <f t="shared" si="31"/>
        <v>19</v>
      </c>
      <c r="H74" s="54">
        <f t="shared" si="32"/>
        <v>19</v>
      </c>
      <c r="I74" s="54">
        <f t="shared" si="22"/>
        <v>103</v>
      </c>
      <c r="J74" s="54">
        <v>35</v>
      </c>
      <c r="K74" s="54">
        <f t="shared" si="33"/>
        <v>1.8421052631578947</v>
      </c>
      <c r="L74" s="54">
        <f t="shared" si="34"/>
        <v>99</v>
      </c>
      <c r="M74" s="54">
        <f t="shared" si="35"/>
        <v>5.2105263157894735</v>
      </c>
      <c r="N74" s="54">
        <v>0</v>
      </c>
      <c r="O74" s="54">
        <v>1</v>
      </c>
      <c r="P74" s="54">
        <v>1</v>
      </c>
      <c r="Q74" s="54">
        <v>1</v>
      </c>
      <c r="R74" s="54">
        <v>1</v>
      </c>
      <c r="S74" s="54">
        <v>1</v>
      </c>
      <c r="T74" s="54">
        <f t="shared" si="25"/>
        <v>1</v>
      </c>
      <c r="U74" s="54">
        <v>1</v>
      </c>
      <c r="V74" s="54">
        <v>1</v>
      </c>
      <c r="W74" s="54">
        <f t="shared" si="26"/>
        <v>1</v>
      </c>
      <c r="X74" s="54">
        <f t="shared" si="27"/>
        <v>1</v>
      </c>
      <c r="Y74" s="54">
        <v>1</v>
      </c>
      <c r="Z74" s="54">
        <v>1</v>
      </c>
      <c r="AA74" s="54">
        <v>1</v>
      </c>
      <c r="AB74" s="54">
        <v>1</v>
      </c>
      <c r="AC74" s="54">
        <v>1</v>
      </c>
      <c r="AD74" s="54">
        <v>1</v>
      </c>
      <c r="AE74" s="54">
        <v>1</v>
      </c>
      <c r="AF74" s="54">
        <f t="shared" si="36"/>
        <v>4</v>
      </c>
      <c r="AG74" s="54">
        <v>0</v>
      </c>
      <c r="AH74" s="54">
        <f t="shared" si="28"/>
        <v>0</v>
      </c>
      <c r="AI74" s="54">
        <v>1</v>
      </c>
      <c r="AJ74" s="54">
        <v>1</v>
      </c>
      <c r="AK74" s="54">
        <f t="shared" si="29"/>
        <v>1</v>
      </c>
      <c r="AL74" s="54">
        <v>1</v>
      </c>
      <c r="AM74" s="54">
        <v>1</v>
      </c>
      <c r="AN74" s="54">
        <v>1</v>
      </c>
      <c r="AO74" s="54">
        <v>1</v>
      </c>
      <c r="AP74" s="54">
        <v>1</v>
      </c>
      <c r="AQ74" s="54">
        <v>1</v>
      </c>
      <c r="AR74" s="54">
        <v>1</v>
      </c>
      <c r="AS74" s="54">
        <v>1</v>
      </c>
      <c r="AT74" s="54">
        <v>1</v>
      </c>
      <c r="AU74" s="54">
        <f t="shared" si="37"/>
        <v>31.707894736842121</v>
      </c>
      <c r="AV74" s="54">
        <f t="shared" si="38"/>
        <v>13.556842105263158</v>
      </c>
      <c r="AW74" s="54">
        <f t="shared" si="23"/>
        <v>13.279999999999998</v>
      </c>
      <c r="AX74" s="54">
        <f t="shared" si="39"/>
        <v>12.611578947368422</v>
      </c>
      <c r="AY74" s="54">
        <v>1</v>
      </c>
      <c r="AZ74" s="54">
        <v>1</v>
      </c>
      <c r="BA74" s="54">
        <v>1</v>
      </c>
      <c r="BG74" s="54">
        <f t="shared" si="24"/>
        <v>4000</v>
      </c>
      <c r="BH74" s="11">
        <f t="shared" si="40"/>
        <v>6.597222222222223E-5</v>
      </c>
    </row>
    <row r="75" spans="1:60" ht="48" x14ac:dyDescent="0.2">
      <c r="A75" s="54">
        <v>56</v>
      </c>
      <c r="B75" s="1" t="s">
        <v>378</v>
      </c>
      <c r="C75" s="3" t="s">
        <v>192</v>
      </c>
      <c r="D75" s="54">
        <v>1</v>
      </c>
      <c r="E75" s="54">
        <v>1</v>
      </c>
      <c r="F75" s="54">
        <f t="shared" si="30"/>
        <v>1</v>
      </c>
      <c r="G75" s="54">
        <f t="shared" si="31"/>
        <v>13</v>
      </c>
      <c r="H75" s="54">
        <f t="shared" si="32"/>
        <v>13</v>
      </c>
      <c r="I75" s="54">
        <f t="shared" si="22"/>
        <v>81</v>
      </c>
      <c r="J75" s="54">
        <v>25</v>
      </c>
      <c r="K75" s="54">
        <f t="shared" si="33"/>
        <v>1.9230769230769231</v>
      </c>
      <c r="L75" s="54">
        <f t="shared" si="34"/>
        <v>75</v>
      </c>
      <c r="M75" s="54">
        <f t="shared" si="35"/>
        <v>5.7692307692307692</v>
      </c>
      <c r="N75" s="54">
        <v>0</v>
      </c>
      <c r="O75" s="54">
        <v>1</v>
      </c>
      <c r="P75" s="54">
        <v>1</v>
      </c>
      <c r="Q75" s="54">
        <v>1</v>
      </c>
      <c r="R75" s="54">
        <v>1</v>
      </c>
      <c r="S75" s="54">
        <v>1</v>
      </c>
      <c r="T75" s="54">
        <f t="shared" si="25"/>
        <v>1</v>
      </c>
      <c r="U75" s="54">
        <v>1</v>
      </c>
      <c r="V75" s="54">
        <v>1</v>
      </c>
      <c r="W75" s="54">
        <f t="shared" si="26"/>
        <v>1</v>
      </c>
      <c r="X75" s="54">
        <f t="shared" si="27"/>
        <v>1</v>
      </c>
      <c r="Y75" s="54">
        <v>1</v>
      </c>
      <c r="Z75" s="54">
        <v>1</v>
      </c>
      <c r="AA75" s="54">
        <v>1</v>
      </c>
      <c r="AB75" s="54">
        <v>1</v>
      </c>
      <c r="AC75" s="54">
        <v>1</v>
      </c>
      <c r="AD75" s="54">
        <v>1</v>
      </c>
      <c r="AE75" s="54">
        <v>1</v>
      </c>
      <c r="AF75" s="54">
        <f t="shared" si="36"/>
        <v>6</v>
      </c>
      <c r="AG75" s="54">
        <v>1</v>
      </c>
      <c r="AH75" s="54">
        <f t="shared" si="28"/>
        <v>0</v>
      </c>
      <c r="AI75" s="54">
        <v>0</v>
      </c>
      <c r="AJ75" s="54">
        <v>1</v>
      </c>
      <c r="AK75" s="54">
        <f t="shared" si="29"/>
        <v>0</v>
      </c>
      <c r="AL75" s="54">
        <v>1</v>
      </c>
      <c r="AM75" s="54">
        <v>1</v>
      </c>
      <c r="AN75" s="54">
        <v>1</v>
      </c>
      <c r="AO75" s="54">
        <v>1</v>
      </c>
      <c r="AP75" s="54">
        <v>1</v>
      </c>
      <c r="AQ75" s="54">
        <v>1</v>
      </c>
      <c r="AR75" s="54">
        <v>1</v>
      </c>
      <c r="AS75" s="54">
        <v>1</v>
      </c>
      <c r="AT75" s="54">
        <v>1</v>
      </c>
      <c r="AU75" s="54">
        <f t="shared" si="37"/>
        <v>30.947692307692328</v>
      </c>
      <c r="AV75" s="54">
        <f t="shared" si="38"/>
        <v>12.172307692307694</v>
      </c>
      <c r="AW75" s="54">
        <f t="shared" si="23"/>
        <v>15.846153846153843</v>
      </c>
      <c r="AX75" s="54">
        <f t="shared" si="39"/>
        <v>12.24307692307692</v>
      </c>
      <c r="AY75" s="54">
        <v>1</v>
      </c>
      <c r="AZ75" s="54">
        <v>1</v>
      </c>
      <c r="BA75" s="54">
        <v>1</v>
      </c>
      <c r="BG75" s="54">
        <f t="shared" si="24"/>
        <v>6000</v>
      </c>
      <c r="BH75" s="11">
        <f t="shared" si="40"/>
        <v>4.5138888888888894E-5</v>
      </c>
    </row>
    <row r="76" spans="1:60" ht="80" x14ac:dyDescent="0.2">
      <c r="A76" s="54">
        <v>57</v>
      </c>
      <c r="B76" s="1" t="s">
        <v>379</v>
      </c>
      <c r="C76" s="3" t="s">
        <v>192</v>
      </c>
      <c r="D76" s="54">
        <v>1</v>
      </c>
      <c r="E76" s="54">
        <v>1</v>
      </c>
      <c r="F76" s="54">
        <f t="shared" si="30"/>
        <v>1</v>
      </c>
      <c r="G76" s="54">
        <f t="shared" si="31"/>
        <v>23</v>
      </c>
      <c r="H76" s="54">
        <f t="shared" si="32"/>
        <v>23</v>
      </c>
      <c r="I76" s="54">
        <f t="shared" si="22"/>
        <v>131</v>
      </c>
      <c r="J76" s="54">
        <v>41</v>
      </c>
      <c r="K76" s="54">
        <f t="shared" si="33"/>
        <v>1.7826086956521738</v>
      </c>
      <c r="L76" s="54">
        <f t="shared" si="34"/>
        <v>122</v>
      </c>
      <c r="M76" s="54">
        <f t="shared" si="35"/>
        <v>5.3043478260869561</v>
      </c>
      <c r="N76" s="54">
        <v>1</v>
      </c>
      <c r="O76" s="54">
        <v>0</v>
      </c>
      <c r="P76" s="54">
        <v>1</v>
      </c>
      <c r="Q76" s="54">
        <v>1</v>
      </c>
      <c r="R76" s="54">
        <v>1</v>
      </c>
      <c r="S76" s="54">
        <v>1</v>
      </c>
      <c r="T76" s="54">
        <f t="shared" si="25"/>
        <v>1</v>
      </c>
      <c r="U76" s="54">
        <v>1</v>
      </c>
      <c r="V76" s="54">
        <v>1</v>
      </c>
      <c r="W76" s="54">
        <f t="shared" si="26"/>
        <v>1</v>
      </c>
      <c r="X76" s="54">
        <f t="shared" si="27"/>
        <v>1</v>
      </c>
      <c r="Y76" s="54">
        <v>1</v>
      </c>
      <c r="Z76" s="54">
        <v>1</v>
      </c>
      <c r="AA76" s="54">
        <v>1</v>
      </c>
      <c r="AB76" s="54">
        <v>1</v>
      </c>
      <c r="AC76" s="54">
        <v>1</v>
      </c>
      <c r="AD76" s="54">
        <v>1</v>
      </c>
      <c r="AE76" s="54">
        <v>1</v>
      </c>
      <c r="AF76" s="54">
        <f t="shared" si="36"/>
        <v>9</v>
      </c>
      <c r="AG76" s="54">
        <v>1</v>
      </c>
      <c r="AH76" s="54">
        <f t="shared" si="28"/>
        <v>1</v>
      </c>
      <c r="AI76" s="54">
        <v>1</v>
      </c>
      <c r="AJ76" s="54">
        <v>1</v>
      </c>
      <c r="AK76" s="54">
        <f t="shared" si="29"/>
        <v>1</v>
      </c>
      <c r="AL76" s="54">
        <v>1</v>
      </c>
      <c r="AM76" s="54">
        <v>1</v>
      </c>
      <c r="AN76" s="54">
        <v>1</v>
      </c>
      <c r="AO76" s="54">
        <v>1</v>
      </c>
      <c r="AP76" s="54">
        <v>1</v>
      </c>
      <c r="AQ76" s="54">
        <v>1</v>
      </c>
      <c r="AR76" s="54">
        <v>1</v>
      </c>
      <c r="AS76" s="54">
        <v>1</v>
      </c>
      <c r="AT76" s="54">
        <v>1</v>
      </c>
      <c r="AU76" s="54">
        <f t="shared" si="37"/>
        <v>32.681304347826114</v>
      </c>
      <c r="AV76" s="54">
        <f t="shared" si="38"/>
        <v>14.414782608695656</v>
      </c>
      <c r="AW76" s="54">
        <f t="shared" si="23"/>
        <v>14.102608695652169</v>
      </c>
      <c r="AX76" s="54">
        <f t="shared" si="39"/>
        <v>15.053478260869561</v>
      </c>
      <c r="AY76" s="54">
        <v>1</v>
      </c>
      <c r="AZ76" s="54">
        <v>1</v>
      </c>
      <c r="BA76" s="54">
        <v>1</v>
      </c>
      <c r="BG76" s="54">
        <f t="shared" si="24"/>
        <v>9000</v>
      </c>
      <c r="BH76" s="11">
        <f t="shared" si="40"/>
        <v>7.9861111111111116E-5</v>
      </c>
    </row>
    <row r="77" spans="1:60" ht="128" x14ac:dyDescent="0.2">
      <c r="A77" s="54">
        <v>58</v>
      </c>
      <c r="B77" s="1" t="s">
        <v>380</v>
      </c>
      <c r="C77" s="3" t="s">
        <v>192</v>
      </c>
      <c r="D77" s="54">
        <v>1</v>
      </c>
      <c r="E77" s="54">
        <v>1</v>
      </c>
      <c r="F77" s="54">
        <f t="shared" si="30"/>
        <v>3</v>
      </c>
      <c r="G77" s="54">
        <f t="shared" si="31"/>
        <v>47</v>
      </c>
      <c r="H77" s="54">
        <f t="shared" si="32"/>
        <v>15.666666666666666</v>
      </c>
      <c r="I77" s="54">
        <f t="shared" si="22"/>
        <v>246</v>
      </c>
      <c r="J77" s="54">
        <v>80</v>
      </c>
      <c r="K77" s="54">
        <f t="shared" si="33"/>
        <v>1.7021276595744681</v>
      </c>
      <c r="L77" s="54">
        <f t="shared" si="34"/>
        <v>230</v>
      </c>
      <c r="M77" s="54">
        <f t="shared" si="35"/>
        <v>4.8936170212765955</v>
      </c>
      <c r="N77" s="54">
        <v>1</v>
      </c>
      <c r="O77" s="54">
        <v>0</v>
      </c>
      <c r="P77" s="54">
        <v>1</v>
      </c>
      <c r="Q77" s="54">
        <v>1</v>
      </c>
      <c r="R77" s="54">
        <v>1</v>
      </c>
      <c r="S77" s="54">
        <v>1</v>
      </c>
      <c r="T77" s="54">
        <f t="shared" si="25"/>
        <v>1</v>
      </c>
      <c r="U77" s="54">
        <v>1</v>
      </c>
      <c r="V77" s="54">
        <v>1</v>
      </c>
      <c r="W77" s="54">
        <f t="shared" si="26"/>
        <v>1</v>
      </c>
      <c r="X77" s="54">
        <f t="shared" si="27"/>
        <v>1</v>
      </c>
      <c r="Y77" s="54">
        <v>1</v>
      </c>
      <c r="Z77" s="54">
        <v>1</v>
      </c>
      <c r="AA77" s="54">
        <v>0</v>
      </c>
      <c r="AB77" s="54">
        <v>1</v>
      </c>
      <c r="AC77" s="54">
        <v>1</v>
      </c>
      <c r="AD77" s="54">
        <v>1</v>
      </c>
      <c r="AE77" s="54">
        <v>1</v>
      </c>
      <c r="AF77" s="54">
        <f t="shared" si="36"/>
        <v>16</v>
      </c>
      <c r="AG77" s="54">
        <v>1</v>
      </c>
      <c r="AH77" s="54">
        <f t="shared" si="28"/>
        <v>1</v>
      </c>
      <c r="AI77" s="54">
        <v>1</v>
      </c>
      <c r="AJ77" s="54">
        <v>1</v>
      </c>
      <c r="AK77" s="54">
        <f t="shared" si="29"/>
        <v>0</v>
      </c>
      <c r="AL77" s="54">
        <v>1</v>
      </c>
      <c r="AM77" s="54">
        <v>1</v>
      </c>
      <c r="AN77" s="54">
        <v>1</v>
      </c>
      <c r="AO77" s="54">
        <v>0</v>
      </c>
      <c r="AP77" s="54">
        <v>1</v>
      </c>
      <c r="AQ77" s="54">
        <v>1</v>
      </c>
      <c r="AR77" s="54">
        <v>1</v>
      </c>
      <c r="AS77" s="54">
        <v>0</v>
      </c>
      <c r="AT77" s="54">
        <v>1</v>
      </c>
      <c r="AU77" s="54">
        <f t="shared" si="37"/>
        <v>46.933333333333344</v>
      </c>
      <c r="AV77" s="54">
        <f t="shared" si="38"/>
        <v>10.605106382978725</v>
      </c>
      <c r="AW77" s="54">
        <f t="shared" si="23"/>
        <v>11.085106382978722</v>
      </c>
      <c r="AX77" s="54">
        <f t="shared" si="39"/>
        <v>9.4522695035460984</v>
      </c>
      <c r="AY77" s="54">
        <v>0</v>
      </c>
      <c r="AZ77" s="54">
        <v>1</v>
      </c>
      <c r="BA77" s="54">
        <v>1</v>
      </c>
      <c r="BG77" s="54">
        <f t="shared" si="24"/>
        <v>16000</v>
      </c>
      <c r="BH77" s="11">
        <f t="shared" si="40"/>
        <v>1.6319444444444443E-4</v>
      </c>
    </row>
    <row r="78" spans="1:60" ht="64" x14ac:dyDescent="0.2">
      <c r="A78" s="54">
        <v>59</v>
      </c>
      <c r="B78" s="1" t="s">
        <v>447</v>
      </c>
      <c r="C78" s="3" t="s">
        <v>192</v>
      </c>
      <c r="D78" s="54">
        <v>1</v>
      </c>
      <c r="E78" s="54">
        <v>1</v>
      </c>
      <c r="F78" s="54">
        <f t="shared" si="30"/>
        <v>1</v>
      </c>
      <c r="G78" s="54">
        <f t="shared" si="31"/>
        <v>27</v>
      </c>
      <c r="H78" s="54">
        <f t="shared" si="32"/>
        <v>27</v>
      </c>
      <c r="I78" s="54">
        <f t="shared" si="22"/>
        <v>129</v>
      </c>
      <c r="J78" s="54">
        <v>42</v>
      </c>
      <c r="K78" s="54">
        <f t="shared" si="33"/>
        <v>1.5555555555555556</v>
      </c>
      <c r="L78" s="54">
        <f t="shared" si="34"/>
        <v>122</v>
      </c>
      <c r="M78" s="54">
        <f t="shared" si="35"/>
        <v>4.5185185185185182</v>
      </c>
      <c r="N78" s="54">
        <v>0</v>
      </c>
      <c r="O78" s="54">
        <v>1</v>
      </c>
      <c r="P78" s="54">
        <v>1</v>
      </c>
      <c r="Q78" s="54">
        <v>1</v>
      </c>
      <c r="R78" s="54">
        <v>1</v>
      </c>
      <c r="S78" s="54">
        <v>1</v>
      </c>
      <c r="T78" s="54">
        <f t="shared" si="25"/>
        <v>1</v>
      </c>
      <c r="U78" s="54">
        <v>1</v>
      </c>
      <c r="V78" s="54">
        <v>1</v>
      </c>
      <c r="W78" s="54">
        <f t="shared" si="26"/>
        <v>1</v>
      </c>
      <c r="X78" s="54">
        <f t="shared" si="27"/>
        <v>1</v>
      </c>
      <c r="Y78" s="54">
        <v>0</v>
      </c>
      <c r="Z78" s="54">
        <v>1</v>
      </c>
      <c r="AA78" s="54">
        <v>1</v>
      </c>
      <c r="AB78" s="54">
        <v>1</v>
      </c>
      <c r="AC78" s="54">
        <v>1</v>
      </c>
      <c r="AD78" s="54">
        <v>1</v>
      </c>
      <c r="AE78" s="54">
        <v>1</v>
      </c>
      <c r="AF78" s="54">
        <f t="shared" si="36"/>
        <v>7</v>
      </c>
      <c r="AG78" s="54">
        <v>1</v>
      </c>
      <c r="AH78" s="54">
        <f t="shared" si="28"/>
        <v>1</v>
      </c>
      <c r="AI78" s="54">
        <v>1</v>
      </c>
      <c r="AJ78" s="54">
        <v>1</v>
      </c>
      <c r="AK78" s="54">
        <f t="shared" si="29"/>
        <v>0</v>
      </c>
      <c r="AL78" s="54">
        <v>1</v>
      </c>
      <c r="AM78" s="54">
        <v>0</v>
      </c>
      <c r="AN78" s="54">
        <v>1</v>
      </c>
      <c r="AO78" s="54">
        <v>1</v>
      </c>
      <c r="AP78" s="54">
        <v>1</v>
      </c>
      <c r="AQ78" s="54">
        <v>1</v>
      </c>
      <c r="AR78" s="54">
        <v>1</v>
      </c>
      <c r="AS78" s="54">
        <v>1</v>
      </c>
      <c r="AT78" s="54">
        <v>1</v>
      </c>
      <c r="AU78" s="54">
        <f t="shared" si="37"/>
        <v>47.830000000000013</v>
      </c>
      <c r="AV78" s="54">
        <f t="shared" si="38"/>
        <v>13.295555555555559</v>
      </c>
      <c r="AW78" s="54">
        <f t="shared" si="23"/>
        <v>9.67259259259259</v>
      </c>
      <c r="AX78" s="54">
        <f t="shared" si="39"/>
        <v>13.352222222222217</v>
      </c>
      <c r="AY78" s="54">
        <v>1</v>
      </c>
      <c r="AZ78" s="54">
        <v>1</v>
      </c>
      <c r="BA78" s="54">
        <v>1</v>
      </c>
      <c r="BG78" s="54">
        <f t="shared" si="24"/>
        <v>7000</v>
      </c>
      <c r="BH78" s="11">
        <f t="shared" si="40"/>
        <v>9.3750000000000016E-5</v>
      </c>
    </row>
    <row r="79" spans="1:60" ht="32" x14ac:dyDescent="0.2">
      <c r="A79" s="54">
        <v>60</v>
      </c>
      <c r="B79" s="1" t="s">
        <v>382</v>
      </c>
      <c r="C79" s="3" t="s">
        <v>192</v>
      </c>
      <c r="D79" s="54">
        <v>1</v>
      </c>
      <c r="E79" s="54">
        <v>1</v>
      </c>
      <c r="F79" s="54">
        <f t="shared" si="30"/>
        <v>1</v>
      </c>
      <c r="G79" s="54">
        <f t="shared" si="31"/>
        <v>10</v>
      </c>
      <c r="H79" s="54">
        <f t="shared" si="32"/>
        <v>10</v>
      </c>
      <c r="I79" s="54">
        <f t="shared" si="22"/>
        <v>64</v>
      </c>
      <c r="J79" s="54">
        <v>20</v>
      </c>
      <c r="K79" s="54">
        <f t="shared" si="33"/>
        <v>2</v>
      </c>
      <c r="L79" s="54">
        <f t="shared" si="34"/>
        <v>62</v>
      </c>
      <c r="M79" s="54">
        <f t="shared" si="35"/>
        <v>6.2</v>
      </c>
      <c r="N79" s="54">
        <v>0</v>
      </c>
      <c r="O79" s="54">
        <v>1</v>
      </c>
      <c r="P79" s="54">
        <v>1</v>
      </c>
      <c r="Q79" s="54">
        <v>1</v>
      </c>
      <c r="R79" s="54">
        <v>1</v>
      </c>
      <c r="S79" s="54">
        <v>1</v>
      </c>
      <c r="T79" s="54">
        <f t="shared" si="25"/>
        <v>1</v>
      </c>
      <c r="U79" s="54">
        <v>1</v>
      </c>
      <c r="V79" s="54">
        <v>1</v>
      </c>
      <c r="W79" s="54">
        <f t="shared" si="26"/>
        <v>1</v>
      </c>
      <c r="X79" s="54">
        <f t="shared" si="27"/>
        <v>1</v>
      </c>
      <c r="Y79" s="54">
        <v>0</v>
      </c>
      <c r="Z79" s="54">
        <v>1</v>
      </c>
      <c r="AA79" s="54">
        <v>1</v>
      </c>
      <c r="AB79" s="54">
        <v>1</v>
      </c>
      <c r="AC79" s="54">
        <v>1</v>
      </c>
      <c r="AD79" s="54">
        <v>1</v>
      </c>
      <c r="AE79" s="54">
        <v>1</v>
      </c>
      <c r="AF79" s="54">
        <f t="shared" si="36"/>
        <v>2</v>
      </c>
      <c r="AG79" s="54">
        <v>1</v>
      </c>
      <c r="AH79" s="54">
        <f t="shared" si="28"/>
        <v>0</v>
      </c>
      <c r="AI79" s="54">
        <v>1</v>
      </c>
      <c r="AJ79" s="54">
        <v>1</v>
      </c>
      <c r="AK79" s="54">
        <f t="shared" si="29"/>
        <v>1</v>
      </c>
      <c r="AL79" s="54">
        <v>1</v>
      </c>
      <c r="AM79" s="54">
        <v>1</v>
      </c>
      <c r="AN79" s="54">
        <v>1</v>
      </c>
      <c r="AO79" s="54">
        <v>1</v>
      </c>
      <c r="AP79" s="54">
        <v>1</v>
      </c>
      <c r="AQ79" s="54">
        <v>1</v>
      </c>
      <c r="AR79" s="54">
        <v>1</v>
      </c>
      <c r="AS79" s="54">
        <v>1</v>
      </c>
      <c r="AT79" s="54">
        <v>1</v>
      </c>
      <c r="AU79" s="54">
        <f t="shared" si="37"/>
        <v>27.485000000000021</v>
      </c>
      <c r="AV79" s="54">
        <f t="shared" si="38"/>
        <v>11.91</v>
      </c>
      <c r="AW79" s="54">
        <f t="shared" si="23"/>
        <v>17.696000000000002</v>
      </c>
      <c r="AX79" s="54">
        <f t="shared" si="39"/>
        <v>12.771999999999998</v>
      </c>
      <c r="AY79" s="54">
        <v>0</v>
      </c>
      <c r="AZ79" s="54">
        <v>1</v>
      </c>
      <c r="BA79" s="54">
        <v>1</v>
      </c>
      <c r="BG79" s="54">
        <f t="shared" si="24"/>
        <v>2000</v>
      </c>
      <c r="BH79" s="11">
        <f t="shared" si="40"/>
        <v>3.4722222222222222E-5</v>
      </c>
    </row>
    <row r="80" spans="1:60" ht="64" x14ac:dyDescent="0.2">
      <c r="A80" s="54">
        <v>61</v>
      </c>
      <c r="B80" s="1" t="s">
        <v>383</v>
      </c>
      <c r="C80" s="3" t="s">
        <v>192</v>
      </c>
      <c r="D80" s="54">
        <v>1</v>
      </c>
      <c r="E80" s="54">
        <v>1</v>
      </c>
      <c r="F80" s="54">
        <f t="shared" si="30"/>
        <v>1</v>
      </c>
      <c r="G80" s="54">
        <f t="shared" si="31"/>
        <v>16</v>
      </c>
      <c r="H80" s="54">
        <f t="shared" si="32"/>
        <v>16</v>
      </c>
      <c r="I80" s="54">
        <f t="shared" si="22"/>
        <v>103</v>
      </c>
      <c r="J80" s="54">
        <v>31</v>
      </c>
      <c r="K80" s="54">
        <f t="shared" si="33"/>
        <v>1.9375</v>
      </c>
      <c r="L80" s="54">
        <f t="shared" si="34"/>
        <v>102</v>
      </c>
      <c r="M80" s="54">
        <f t="shared" si="35"/>
        <v>6.375</v>
      </c>
      <c r="N80" s="54">
        <v>0</v>
      </c>
      <c r="O80" s="54">
        <v>1</v>
      </c>
      <c r="P80" s="54">
        <v>1</v>
      </c>
      <c r="Q80" s="54">
        <v>1</v>
      </c>
      <c r="R80" s="54">
        <v>1</v>
      </c>
      <c r="S80" s="54">
        <v>1</v>
      </c>
      <c r="T80" s="54">
        <f t="shared" si="25"/>
        <v>1</v>
      </c>
      <c r="U80" s="54">
        <v>1</v>
      </c>
      <c r="V80" s="54">
        <v>1</v>
      </c>
      <c r="W80" s="54">
        <f t="shared" si="26"/>
        <v>1</v>
      </c>
      <c r="X80" s="54">
        <f t="shared" si="27"/>
        <v>1</v>
      </c>
      <c r="Y80" s="54">
        <v>1</v>
      </c>
      <c r="Z80" s="54">
        <v>1</v>
      </c>
      <c r="AA80" s="54">
        <v>1</v>
      </c>
      <c r="AB80" s="54">
        <v>1</v>
      </c>
      <c r="AC80" s="54">
        <v>1</v>
      </c>
      <c r="AD80" s="54">
        <v>1</v>
      </c>
      <c r="AE80" s="54">
        <v>1</v>
      </c>
      <c r="AF80" s="54">
        <f t="shared" si="36"/>
        <v>1</v>
      </c>
      <c r="AG80" s="54">
        <v>1</v>
      </c>
      <c r="AH80" s="54">
        <f t="shared" si="28"/>
        <v>1</v>
      </c>
      <c r="AI80" s="54">
        <v>0</v>
      </c>
      <c r="AJ80" s="54">
        <v>1</v>
      </c>
      <c r="AK80" s="54">
        <f t="shared" si="29"/>
        <v>1</v>
      </c>
      <c r="AL80" s="54">
        <v>1</v>
      </c>
      <c r="AM80" s="54">
        <v>1</v>
      </c>
      <c r="AN80" s="54">
        <v>1</v>
      </c>
      <c r="AO80" s="54">
        <v>1</v>
      </c>
      <c r="AP80" s="54">
        <v>1</v>
      </c>
      <c r="AQ80" s="54">
        <v>1</v>
      </c>
      <c r="AR80" s="54">
        <v>1</v>
      </c>
      <c r="AS80" s="54">
        <v>1</v>
      </c>
      <c r="AT80" s="54">
        <v>1</v>
      </c>
      <c r="AU80" s="54">
        <f t="shared" si="37"/>
        <v>26.682500000000015</v>
      </c>
      <c r="AV80" s="54">
        <f t="shared" si="38"/>
        <v>13.512499999999999</v>
      </c>
      <c r="AW80" s="54">
        <f t="shared" si="23"/>
        <v>19.834999999999997</v>
      </c>
      <c r="AX80" s="54">
        <f t="shared" si="39"/>
        <v>16.596250000000005</v>
      </c>
      <c r="AY80" s="54">
        <v>1</v>
      </c>
      <c r="AZ80" s="54">
        <v>1</v>
      </c>
      <c r="BA80" s="54">
        <v>1</v>
      </c>
      <c r="BG80" s="54">
        <f t="shared" si="24"/>
        <v>1000</v>
      </c>
      <c r="BH80" s="11">
        <f t="shared" si="40"/>
        <v>5.5555555555555558E-5</v>
      </c>
    </row>
    <row r="81" spans="1:60" ht="48" x14ac:dyDescent="0.2">
      <c r="A81" s="54">
        <v>62</v>
      </c>
      <c r="B81" s="1" t="s">
        <v>436</v>
      </c>
      <c r="C81" s="3" t="s">
        <v>192</v>
      </c>
      <c r="D81" s="54">
        <v>1</v>
      </c>
      <c r="E81" s="54">
        <v>1</v>
      </c>
      <c r="F81" s="54">
        <f t="shared" si="30"/>
        <v>1</v>
      </c>
      <c r="G81" s="54">
        <f t="shared" si="31"/>
        <v>14</v>
      </c>
      <c r="H81" s="54">
        <f t="shared" si="32"/>
        <v>14</v>
      </c>
      <c r="I81" s="54">
        <f t="shared" si="22"/>
        <v>88</v>
      </c>
      <c r="J81" s="54">
        <v>28</v>
      </c>
      <c r="K81" s="54">
        <f t="shared" si="33"/>
        <v>2</v>
      </c>
      <c r="L81" s="54">
        <f t="shared" si="34"/>
        <v>86</v>
      </c>
      <c r="M81" s="54">
        <f t="shared" si="35"/>
        <v>6.1428571428571432</v>
      </c>
      <c r="N81" s="54">
        <v>0</v>
      </c>
      <c r="O81" s="54">
        <v>1</v>
      </c>
      <c r="P81" s="54">
        <v>1</v>
      </c>
      <c r="Q81" s="54">
        <v>1</v>
      </c>
      <c r="R81" s="54">
        <v>1</v>
      </c>
      <c r="S81" s="54">
        <v>1</v>
      </c>
      <c r="T81" s="54">
        <f t="shared" si="25"/>
        <v>1</v>
      </c>
      <c r="U81" s="54">
        <v>1</v>
      </c>
      <c r="V81" s="54">
        <v>1</v>
      </c>
      <c r="W81" s="54">
        <f t="shared" si="26"/>
        <v>1</v>
      </c>
      <c r="X81" s="54">
        <f t="shared" si="27"/>
        <v>1</v>
      </c>
      <c r="Y81" s="54">
        <v>1</v>
      </c>
      <c r="Z81" s="54">
        <v>1</v>
      </c>
      <c r="AA81" s="54">
        <v>1</v>
      </c>
      <c r="AB81" s="54">
        <v>1</v>
      </c>
      <c r="AC81" s="54">
        <v>1</v>
      </c>
      <c r="AD81" s="54">
        <v>1</v>
      </c>
      <c r="AE81" s="54">
        <v>1</v>
      </c>
      <c r="AF81" s="54">
        <f t="shared" si="36"/>
        <v>2</v>
      </c>
      <c r="AG81" s="54">
        <v>1</v>
      </c>
      <c r="AH81" s="54">
        <f t="shared" si="28"/>
        <v>0</v>
      </c>
      <c r="AI81" s="54">
        <v>1</v>
      </c>
      <c r="AJ81" s="54">
        <v>1</v>
      </c>
      <c r="AK81" s="54">
        <f t="shared" si="29"/>
        <v>1</v>
      </c>
      <c r="AL81" s="54">
        <v>1</v>
      </c>
      <c r="AM81" s="54">
        <v>1</v>
      </c>
      <c r="AN81" s="54">
        <v>1</v>
      </c>
      <c r="AO81" s="54">
        <v>1</v>
      </c>
      <c r="AP81" s="54">
        <v>1</v>
      </c>
      <c r="AQ81" s="54">
        <v>1</v>
      </c>
      <c r="AR81" s="54">
        <v>1</v>
      </c>
      <c r="AS81" s="54">
        <v>1</v>
      </c>
      <c r="AT81" s="54">
        <v>1</v>
      </c>
      <c r="AU81" s="54">
        <f t="shared" si="37"/>
        <v>23.425000000000018</v>
      </c>
      <c r="AV81" s="54">
        <f t="shared" si="38"/>
        <v>13.470000000000002</v>
      </c>
      <c r="AW81" s="54">
        <f t="shared" si="23"/>
        <v>18.20571428571429</v>
      </c>
      <c r="AX81" s="54">
        <f t="shared" si="39"/>
        <v>14.502857142857145</v>
      </c>
      <c r="AY81" s="54">
        <v>1</v>
      </c>
      <c r="AZ81" s="54">
        <v>1</v>
      </c>
      <c r="BA81" s="54">
        <v>1</v>
      </c>
      <c r="BG81" s="54">
        <f t="shared" si="24"/>
        <v>2000</v>
      </c>
      <c r="BH81" s="11">
        <f t="shared" si="40"/>
        <v>4.8611111111111115E-5</v>
      </c>
    </row>
    <row r="82" spans="1:60" ht="32" x14ac:dyDescent="0.2">
      <c r="A82" s="54">
        <v>63</v>
      </c>
      <c r="B82" s="1" t="s">
        <v>385</v>
      </c>
      <c r="C82" s="3" t="s">
        <v>192</v>
      </c>
      <c r="D82" s="54">
        <v>1</v>
      </c>
      <c r="E82" s="54">
        <v>1</v>
      </c>
      <c r="F82" s="54">
        <f t="shared" si="30"/>
        <v>1</v>
      </c>
      <c r="G82" s="54">
        <f t="shared" si="31"/>
        <v>11</v>
      </c>
      <c r="H82" s="54">
        <f t="shared" si="32"/>
        <v>11</v>
      </c>
      <c r="I82" s="54">
        <f t="shared" si="22"/>
        <v>58</v>
      </c>
      <c r="J82" s="54">
        <v>18</v>
      </c>
      <c r="K82" s="54">
        <f t="shared" si="33"/>
        <v>1.6363636363636365</v>
      </c>
      <c r="L82" s="54">
        <f t="shared" si="34"/>
        <v>57</v>
      </c>
      <c r="M82" s="54">
        <f t="shared" si="35"/>
        <v>5.1818181818181817</v>
      </c>
      <c r="N82" s="54">
        <v>1</v>
      </c>
      <c r="O82" s="54">
        <v>1</v>
      </c>
      <c r="P82" s="54">
        <v>1</v>
      </c>
      <c r="Q82" s="54">
        <v>1</v>
      </c>
      <c r="R82" s="54">
        <v>1</v>
      </c>
      <c r="S82" s="54">
        <v>1</v>
      </c>
      <c r="T82" s="54">
        <f t="shared" si="25"/>
        <v>1</v>
      </c>
      <c r="U82" s="54">
        <v>1</v>
      </c>
      <c r="V82" s="54">
        <v>1</v>
      </c>
      <c r="W82" s="54">
        <f t="shared" si="26"/>
        <v>1</v>
      </c>
      <c r="X82" s="54">
        <f t="shared" si="27"/>
        <v>1</v>
      </c>
      <c r="Y82" s="54">
        <v>1</v>
      </c>
      <c r="Z82" s="54">
        <v>1</v>
      </c>
      <c r="AA82" s="54">
        <v>1</v>
      </c>
      <c r="AB82" s="54">
        <v>1</v>
      </c>
      <c r="AC82" s="54">
        <v>1</v>
      </c>
      <c r="AD82" s="54">
        <v>1</v>
      </c>
      <c r="AE82" s="54">
        <v>1</v>
      </c>
      <c r="AF82" s="54">
        <f t="shared" si="36"/>
        <v>1</v>
      </c>
      <c r="AG82" s="54">
        <v>1</v>
      </c>
      <c r="AH82" s="54">
        <f t="shared" si="28"/>
        <v>1</v>
      </c>
      <c r="AI82" s="54">
        <v>1</v>
      </c>
      <c r="AJ82" s="54">
        <v>1</v>
      </c>
      <c r="AK82" s="54">
        <f t="shared" si="29"/>
        <v>1</v>
      </c>
      <c r="AL82" s="54">
        <v>1</v>
      </c>
      <c r="AM82" s="54">
        <v>1</v>
      </c>
      <c r="AN82" s="54">
        <v>1</v>
      </c>
      <c r="AO82" s="54">
        <v>1</v>
      </c>
      <c r="AP82" s="54">
        <v>1</v>
      </c>
      <c r="AQ82" s="54">
        <v>1</v>
      </c>
      <c r="AR82" s="54">
        <v>1</v>
      </c>
      <c r="AS82" s="54">
        <v>1</v>
      </c>
      <c r="AT82" s="54">
        <v>1</v>
      </c>
      <c r="AU82" s="54">
        <f t="shared" si="37"/>
        <v>57.233636363636371</v>
      </c>
      <c r="AV82" s="54">
        <f t="shared" si="38"/>
        <v>8.0090909090909115</v>
      </c>
      <c r="AW82" s="54">
        <f t="shared" si="23"/>
        <v>11.978181818181813</v>
      </c>
      <c r="AX82" s="54">
        <f t="shared" si="39"/>
        <v>8.4763636363636365</v>
      </c>
      <c r="AY82" s="54">
        <v>1</v>
      </c>
      <c r="AZ82" s="54">
        <v>1</v>
      </c>
      <c r="BA82" s="54">
        <v>1</v>
      </c>
      <c r="BG82" s="54">
        <f t="shared" si="24"/>
        <v>1000</v>
      </c>
      <c r="BH82" s="11">
        <f t="shared" si="40"/>
        <v>3.8194444444444444E-5</v>
      </c>
    </row>
  </sheetData>
  <conditionalFormatting sqref="F48:F76">
    <cfRule type="cellIs" dxfId="1880" priority="146" operator="greaterThanOrEqual">
      <formula>2</formula>
    </cfRule>
    <cfRule type="cellIs" dxfId="1879" priority="147" operator="equal">
      <formula>1</formula>
    </cfRule>
    <cfRule type="cellIs" dxfId="1878" priority="151" operator="equal">
      <formula>0</formula>
    </cfRule>
  </conditionalFormatting>
  <conditionalFormatting sqref="G48:G76">
    <cfRule type="cellIs" dxfId="1877" priority="143" operator="greaterThan">
      <formula>20</formula>
    </cfRule>
    <cfRule type="cellIs" dxfId="1876" priority="144" operator="between">
      <formula>16</formula>
      <formula>20</formula>
    </cfRule>
    <cfRule type="cellIs" dxfId="1875" priority="145" operator="between">
      <formula>5</formula>
      <formula>15</formula>
    </cfRule>
    <cfRule type="cellIs" dxfId="1874" priority="150" operator="lessThan">
      <formula>5</formula>
    </cfRule>
  </conditionalFormatting>
  <conditionalFormatting sqref="AU48:AU76">
    <cfRule type="colorScale" priority="149">
      <colorScale>
        <cfvo type="num" val="0"/>
        <cfvo type="num" val="65"/>
        <cfvo type="num" val="100"/>
        <color rgb="FFFFCCCC"/>
        <color rgb="FFFFEB84"/>
        <color theme="9" tint="0.39997558519241921"/>
      </colorScale>
    </cfRule>
  </conditionalFormatting>
  <conditionalFormatting sqref="AV48:AX76">
    <cfRule type="colorScale" priority="148">
      <colorScale>
        <cfvo type="num" val="0"/>
        <cfvo type="num" val="8"/>
        <cfvo type="num" val="15"/>
        <color theme="9" tint="0.39997558519241921"/>
        <color rgb="FFFFEB84"/>
        <color rgb="FFFFCCCC"/>
      </colorScale>
    </cfRule>
  </conditionalFormatting>
  <conditionalFormatting sqref="BG48:BG76">
    <cfRule type="cellIs" dxfId="1873" priority="141" operator="greaterThanOrEqual">
      <formula>208</formula>
    </cfRule>
    <cfRule type="cellIs" dxfId="1872" priority="142" operator="lessThan">
      <formula>208</formula>
    </cfRule>
  </conditionalFormatting>
  <conditionalFormatting sqref="BB48:BF76">
    <cfRule type="cellIs" dxfId="1871" priority="138" operator="greaterThanOrEqual">
      <formula>9</formula>
    </cfRule>
    <cfRule type="cellIs" dxfId="1870" priority="139" operator="between">
      <formula>7</formula>
      <formula>9</formula>
    </cfRule>
    <cfRule type="cellIs" dxfId="1869" priority="140" operator="lessThan">
      <formula>7</formula>
    </cfRule>
  </conditionalFormatting>
  <conditionalFormatting sqref="W67:AD76 P48:P76 AG48:AI76 W48:Y66 AA48:AD66 AK48:AT76 T48:T76">
    <cfRule type="cellIs" dxfId="1868" priority="136" operator="equal">
      <formula>1</formula>
    </cfRule>
    <cfRule type="cellIs" dxfId="1867" priority="137" operator="equal">
      <formula>0</formula>
    </cfRule>
  </conditionalFormatting>
  <conditionalFormatting sqref="AF48:AF76">
    <cfRule type="cellIs" dxfId="1866" priority="135" operator="equal">
      <formula>0</formula>
    </cfRule>
  </conditionalFormatting>
  <conditionalFormatting sqref="P5:P47">
    <cfRule type="cellIs" dxfId="1865" priority="134" operator="equal">
      <formula>0</formula>
    </cfRule>
  </conditionalFormatting>
  <conditionalFormatting sqref="P5:P47">
    <cfRule type="cellIs" dxfId="1864" priority="133" operator="equal">
      <formula>1</formula>
    </cfRule>
  </conditionalFormatting>
  <conditionalFormatting sqref="F4:F47">
    <cfRule type="cellIs" dxfId="1863" priority="127" operator="greaterThanOrEqual">
      <formula>2</formula>
    </cfRule>
    <cfRule type="cellIs" dxfId="1862" priority="128" operator="equal">
      <formula>1</formula>
    </cfRule>
    <cfRule type="cellIs" dxfId="1861" priority="132" operator="equal">
      <formula>0</formula>
    </cfRule>
  </conditionalFormatting>
  <conditionalFormatting sqref="G4:G47">
    <cfRule type="cellIs" dxfId="1860" priority="124" operator="greaterThan">
      <formula>20</formula>
    </cfRule>
    <cfRule type="cellIs" dxfId="1859" priority="125" operator="between">
      <formula>16</formula>
      <formula>20</formula>
    </cfRule>
    <cfRule type="cellIs" dxfId="1858" priority="126" operator="between">
      <formula>5</formula>
      <formula>15</formula>
    </cfRule>
    <cfRule type="cellIs" dxfId="1857" priority="131" operator="lessThan">
      <formula>5</formula>
    </cfRule>
  </conditionalFormatting>
  <conditionalFormatting sqref="AU4:AU47">
    <cfRule type="colorScale" priority="130">
      <colorScale>
        <cfvo type="num" val="0"/>
        <cfvo type="num" val="65"/>
        <cfvo type="num" val="100"/>
        <color rgb="FFFFCCCC"/>
        <color rgb="FFFFEB84"/>
        <color theme="9" tint="0.39997558519241921"/>
      </colorScale>
    </cfRule>
  </conditionalFormatting>
  <conditionalFormatting sqref="AV4:AX47">
    <cfRule type="colorScale" priority="129">
      <colorScale>
        <cfvo type="num" val="0"/>
        <cfvo type="num" val="8"/>
        <cfvo type="num" val="15"/>
        <color theme="9" tint="0.39997558519241921"/>
        <color rgb="FFFFEB84"/>
        <color rgb="FFFFCCCC"/>
      </colorScale>
    </cfRule>
  </conditionalFormatting>
  <conditionalFormatting sqref="BG4:BG47">
    <cfRule type="cellIs" dxfId="1856" priority="122" operator="greaterThanOrEqual">
      <formula>208</formula>
    </cfRule>
    <cfRule type="cellIs" dxfId="1855" priority="123" operator="lessThan">
      <formula>208</formula>
    </cfRule>
  </conditionalFormatting>
  <conditionalFormatting sqref="BB4:BB47 BC4:BF4">
    <cfRule type="cellIs" dxfId="1854" priority="119" operator="greaterThanOrEqual">
      <formula>9</formula>
    </cfRule>
    <cfRule type="cellIs" dxfId="1853" priority="120" operator="between">
      <formula>7</formula>
      <formula>9</formula>
    </cfRule>
    <cfRule type="cellIs" dxfId="1852" priority="121" operator="lessThan">
      <formula>7</formula>
    </cfRule>
  </conditionalFormatting>
  <conditionalFormatting sqref="BC4">
    <cfRule type="colorScale" priority="118">
      <colorScale>
        <cfvo type="num" val="0"/>
        <cfvo type="percentile" val="8"/>
        <cfvo type="num" val="15"/>
        <color theme="9" tint="0.39997558519241921"/>
        <color rgb="FFFFEB84"/>
        <color rgb="FFFFCCCC"/>
      </colorScale>
    </cfRule>
  </conditionalFormatting>
  <conditionalFormatting sqref="BD4">
    <cfRule type="colorScale" priority="117">
      <colorScale>
        <cfvo type="num" val="0"/>
        <cfvo type="percentile" val="8"/>
        <cfvo type="num" val="15"/>
        <color theme="9" tint="0.39997558519241921"/>
        <color rgb="FFFFEB84"/>
        <color rgb="FFFFCCCC"/>
      </colorScale>
    </cfRule>
  </conditionalFormatting>
  <conditionalFormatting sqref="BE4">
    <cfRule type="colorScale" priority="116">
      <colorScale>
        <cfvo type="num" val="0"/>
        <cfvo type="percentile" val="8"/>
        <cfvo type="num" val="15"/>
        <color theme="9" tint="0.39997558519241921"/>
        <color rgb="FFFFEB84"/>
        <color rgb="FFFFCCCC"/>
      </colorScale>
    </cfRule>
  </conditionalFormatting>
  <conditionalFormatting sqref="BF4">
    <cfRule type="colorScale" priority="115">
      <colorScale>
        <cfvo type="num" val="0"/>
        <cfvo type="percentile" val="8"/>
        <cfvo type="num" val="15"/>
        <color theme="9" tint="0.39997558519241921"/>
        <color rgb="FFFFEB84"/>
        <color rgb="FFFFCCCC"/>
      </colorScale>
    </cfRule>
  </conditionalFormatting>
  <conditionalFormatting sqref="BC5:BF5">
    <cfRule type="cellIs" dxfId="1851" priority="112" operator="greaterThanOrEqual">
      <formula>9</formula>
    </cfRule>
    <cfRule type="cellIs" dxfId="1850" priority="113" operator="between">
      <formula>7</formula>
      <formula>9</formula>
    </cfRule>
    <cfRule type="cellIs" dxfId="1849" priority="114" operator="lessThan">
      <formula>7</formula>
    </cfRule>
  </conditionalFormatting>
  <conditionalFormatting sqref="BC6:BC47">
    <cfRule type="cellIs" dxfId="1848" priority="109" operator="greaterThanOrEqual">
      <formula>9</formula>
    </cfRule>
    <cfRule type="cellIs" dxfId="1847" priority="110" operator="between">
      <formula>7</formula>
      <formula>9</formula>
    </cfRule>
    <cfRule type="cellIs" dxfId="1846" priority="111" operator="lessThan">
      <formula>7</formula>
    </cfRule>
  </conditionalFormatting>
  <conditionalFormatting sqref="BD6:BD47">
    <cfRule type="cellIs" dxfId="1845" priority="106" operator="greaterThanOrEqual">
      <formula>9</formula>
    </cfRule>
    <cfRule type="cellIs" dxfId="1844" priority="107" operator="between">
      <formula>7</formula>
      <formula>9</formula>
    </cfRule>
    <cfRule type="cellIs" dxfId="1843" priority="108" operator="lessThan">
      <formula>7</formula>
    </cfRule>
  </conditionalFormatting>
  <conditionalFormatting sqref="BE6:BF47">
    <cfRule type="cellIs" dxfId="1842" priority="103" operator="greaterThanOrEqual">
      <formula>9</formula>
    </cfRule>
    <cfRule type="cellIs" dxfId="1841" priority="104" operator="between">
      <formula>7</formula>
      <formula>9</formula>
    </cfRule>
    <cfRule type="cellIs" dxfId="1840" priority="105" operator="lessThan">
      <formula>7</formula>
    </cfRule>
  </conditionalFormatting>
  <conditionalFormatting sqref="AF4:AF47">
    <cfRule type="cellIs" dxfId="1839" priority="101" operator="equal">
      <formula>0</formula>
    </cfRule>
    <cfRule type="colorScale" priority="102">
      <colorScale>
        <cfvo type="num" val="1"/>
        <cfvo type="num" val="3"/>
        <cfvo type="num" val="5"/>
        <color theme="9" tint="0.39997558519241921"/>
        <color rgb="FFFFEB84"/>
        <color rgb="FFFFCCCC"/>
      </colorScale>
    </cfRule>
  </conditionalFormatting>
  <conditionalFormatting sqref="F77:F82">
    <cfRule type="cellIs" dxfId="1838" priority="95" operator="greaterThanOrEqual">
      <formula>2</formula>
    </cfRule>
    <cfRule type="cellIs" dxfId="1837" priority="96" operator="equal">
      <formula>1</formula>
    </cfRule>
    <cfRule type="cellIs" dxfId="1836" priority="100" operator="equal">
      <formula>0</formula>
    </cfRule>
  </conditionalFormatting>
  <conditionalFormatting sqref="G77:G82">
    <cfRule type="cellIs" dxfId="1835" priority="92" operator="greaterThan">
      <formula>20</formula>
    </cfRule>
    <cfRule type="cellIs" dxfId="1834" priority="93" operator="between">
      <formula>16</formula>
      <formula>20</formula>
    </cfRule>
    <cfRule type="cellIs" dxfId="1833" priority="94" operator="between">
      <formula>5</formula>
      <formula>15</formula>
    </cfRule>
    <cfRule type="cellIs" dxfId="1832" priority="99" operator="lessThan">
      <formula>5</formula>
    </cfRule>
  </conditionalFormatting>
  <conditionalFormatting sqref="AU77:AU82">
    <cfRule type="colorScale" priority="98">
      <colorScale>
        <cfvo type="num" val="0"/>
        <cfvo type="num" val="65"/>
        <cfvo type="num" val="100"/>
        <color rgb="FFFFCCCC"/>
        <color rgb="FFFFEB84"/>
        <color theme="9" tint="0.39997558519241921"/>
      </colorScale>
    </cfRule>
  </conditionalFormatting>
  <conditionalFormatting sqref="AV77:AX82">
    <cfRule type="colorScale" priority="97">
      <colorScale>
        <cfvo type="num" val="0"/>
        <cfvo type="num" val="8"/>
        <cfvo type="num" val="15"/>
        <color theme="9" tint="0.39997558519241921"/>
        <color rgb="FFFFEB84"/>
        <color rgb="FFFFCCCC"/>
      </colorScale>
    </cfRule>
  </conditionalFormatting>
  <conditionalFormatting sqref="BG77:BG82">
    <cfRule type="cellIs" dxfId="1831" priority="90" operator="greaterThanOrEqual">
      <formula>208</formula>
    </cfRule>
    <cfRule type="cellIs" dxfId="1830" priority="91" operator="lessThan">
      <formula>208</formula>
    </cfRule>
  </conditionalFormatting>
  <conditionalFormatting sqref="BB77:BF82">
    <cfRule type="cellIs" dxfId="1829" priority="87" operator="greaterThanOrEqual">
      <formula>9</formula>
    </cfRule>
    <cfRule type="cellIs" dxfId="1828" priority="88" operator="between">
      <formula>7</formula>
      <formula>9</formula>
    </cfRule>
    <cfRule type="cellIs" dxfId="1827" priority="89" operator="lessThan">
      <formula>7</formula>
    </cfRule>
  </conditionalFormatting>
  <conditionalFormatting sqref="D82:E82 P77:P82 AG77:AI82 AZ82 W82:AE82 W77:AD81 AK77:AT82 T77:T82">
    <cfRule type="cellIs" dxfId="1826" priority="85" operator="equal">
      <formula>1</formula>
    </cfRule>
    <cfRule type="cellIs" dxfId="1825" priority="86" operator="equal">
      <formula>0</formula>
    </cfRule>
  </conditionalFormatting>
  <conditionalFormatting sqref="AF77:AF82">
    <cfRule type="cellIs" dxfId="1824" priority="84" operator="equal">
      <formula>0</formula>
    </cfRule>
  </conditionalFormatting>
  <conditionalFormatting sqref="D4:E81">
    <cfRule type="cellIs" dxfId="1823" priority="82" operator="equal">
      <formula>1</formula>
    </cfRule>
    <cfRule type="cellIs" dxfId="1822" priority="83" operator="equal">
      <formula>0</formula>
    </cfRule>
  </conditionalFormatting>
  <conditionalFormatting sqref="P4:P82">
    <cfRule type="cellIs" dxfId="1821" priority="80" operator="equal">
      <formula>1</formula>
    </cfRule>
    <cfRule type="cellIs" dxfId="1820" priority="81" operator="equal">
      <formula>0</formula>
    </cfRule>
  </conditionalFormatting>
  <conditionalFormatting sqref="AE82">
    <cfRule type="cellIs" dxfId="1819" priority="78" operator="equal">
      <formula>1</formula>
    </cfRule>
    <cfRule type="cellIs" dxfId="1818" priority="79" operator="equal">
      <formula>0</formula>
    </cfRule>
  </conditionalFormatting>
  <conditionalFormatting sqref="AE4:AE81">
    <cfRule type="cellIs" dxfId="1817" priority="76" operator="equal">
      <formula>1</formula>
    </cfRule>
    <cfRule type="cellIs" dxfId="1816" priority="77" operator="equal">
      <formula>0</formula>
    </cfRule>
  </conditionalFormatting>
  <conditionalFormatting sqref="AE4:AE81">
    <cfRule type="cellIs" dxfId="1815" priority="74" operator="equal">
      <formula>1</formula>
    </cfRule>
    <cfRule type="cellIs" dxfId="1814" priority="75" operator="equal">
      <formula>0</formula>
    </cfRule>
  </conditionalFormatting>
  <conditionalFormatting sqref="AG4:AT4 AG5:AI47 AK5:AT47">
    <cfRule type="cellIs" dxfId="1813" priority="72" operator="equal">
      <formula>1</formula>
    </cfRule>
    <cfRule type="cellIs" dxfId="1812" priority="73" operator="equal">
      <formula>0</formula>
    </cfRule>
  </conditionalFormatting>
  <conditionalFormatting sqref="W4:Y47 T4:T47 AA4:AD47">
    <cfRule type="cellIs" dxfId="1811" priority="70" operator="equal">
      <formula>1</formula>
    </cfRule>
    <cfRule type="cellIs" dxfId="1810" priority="71" operator="equal">
      <formula>0</formula>
    </cfRule>
  </conditionalFormatting>
  <conditionalFormatting sqref="U48:U82">
    <cfRule type="cellIs" dxfId="1809" priority="69" operator="equal">
      <formula>0</formula>
    </cfRule>
  </conditionalFormatting>
  <conditionalFormatting sqref="U48:U82">
    <cfRule type="cellIs" dxfId="1808" priority="68" operator="equal">
      <formula>1</formula>
    </cfRule>
  </conditionalFormatting>
  <conditionalFormatting sqref="U4:U47">
    <cfRule type="cellIs" dxfId="1807" priority="67" operator="equal">
      <formula>0</formula>
    </cfRule>
  </conditionalFormatting>
  <conditionalFormatting sqref="U4:U47">
    <cfRule type="cellIs" dxfId="1806" priority="66" operator="equal">
      <formula>1</formula>
    </cfRule>
  </conditionalFormatting>
  <conditionalFormatting sqref="V4">
    <cfRule type="cellIs" dxfId="1805" priority="65" operator="equal">
      <formula>0</formula>
    </cfRule>
  </conditionalFormatting>
  <conditionalFormatting sqref="V4">
    <cfRule type="cellIs" dxfId="1804" priority="64" operator="equal">
      <formula>1</formula>
    </cfRule>
  </conditionalFormatting>
  <conditionalFormatting sqref="V5:V82">
    <cfRule type="cellIs" dxfId="1803" priority="63" operator="equal">
      <formula>0</formula>
    </cfRule>
  </conditionalFormatting>
  <conditionalFormatting sqref="V5:V82">
    <cfRule type="cellIs" dxfId="1802" priority="62" operator="equal">
      <formula>1</formula>
    </cfRule>
  </conditionalFormatting>
  <conditionalFormatting sqref="BA4">
    <cfRule type="cellIs" dxfId="1801" priority="61" operator="equal">
      <formula>0</formula>
    </cfRule>
  </conditionalFormatting>
  <conditionalFormatting sqref="BA4">
    <cfRule type="cellIs" dxfId="1800" priority="60" operator="equal">
      <formula>1</formula>
    </cfRule>
  </conditionalFormatting>
  <conditionalFormatting sqref="BA5:BA82">
    <cfRule type="cellIs" dxfId="1799" priority="59" operator="equal">
      <formula>0</formula>
    </cfRule>
  </conditionalFormatting>
  <conditionalFormatting sqref="BA5:BA82">
    <cfRule type="cellIs" dxfId="1798" priority="58" operator="equal">
      <formula>1</formula>
    </cfRule>
  </conditionalFormatting>
  <conditionalFormatting sqref="AU2">
    <cfRule type="colorScale" priority="57">
      <colorScale>
        <cfvo type="num" val="0"/>
        <cfvo type="num" val="65"/>
        <cfvo type="num" val="100"/>
        <color rgb="FFFFCCCC"/>
        <color rgb="FFFFEB84"/>
        <color theme="9" tint="0.39997558519241921"/>
      </colorScale>
    </cfRule>
  </conditionalFormatting>
  <conditionalFormatting sqref="AV2">
    <cfRule type="colorScale" priority="56">
      <colorScale>
        <cfvo type="num" val="0"/>
        <cfvo type="num" val="8"/>
        <cfvo type="num" val="13"/>
        <color theme="9" tint="0.39997558519241921"/>
        <color rgb="FFFFEB84"/>
        <color rgb="FFFFCCCC"/>
      </colorScale>
    </cfRule>
  </conditionalFormatting>
  <conditionalFormatting sqref="AW2">
    <cfRule type="colorScale" priority="55">
      <colorScale>
        <cfvo type="num" val="0"/>
        <cfvo type="num" val="8"/>
        <cfvo type="num" val="13"/>
        <color theme="9" tint="0.39997558519241921"/>
        <color rgb="FFFFEB84"/>
        <color rgb="FFFFCCCC"/>
      </colorScale>
    </cfRule>
  </conditionalFormatting>
  <conditionalFormatting sqref="AX2">
    <cfRule type="colorScale" priority="54">
      <colorScale>
        <cfvo type="num" val="0"/>
        <cfvo type="num" val="8"/>
        <cfvo type="num" val="13"/>
        <color theme="9" tint="0.39997558519241921"/>
        <color rgb="FFFFEB84"/>
        <color rgb="FFFFCCCC"/>
      </colorScale>
    </cfRule>
  </conditionalFormatting>
  <conditionalFormatting sqref="L2:M2 O2:AE2 AG2:AT2 AY2:BA2">
    <cfRule type="colorScale" priority="53">
      <colorScale>
        <cfvo type="num" val="0"/>
        <cfvo type="num" val="50"/>
        <cfvo type="num" val="100"/>
        <color rgb="FFFFCCCC"/>
        <color rgb="FFFFEB84"/>
        <color theme="9" tint="0.39997558519241921"/>
      </colorScale>
    </cfRule>
  </conditionalFormatting>
  <conditionalFormatting sqref="BM2">
    <cfRule type="colorScale" priority="52">
      <colorScale>
        <cfvo type="num" val="0"/>
        <cfvo type="num" val="50"/>
        <cfvo type="num" val="100"/>
        <color rgb="FFFFCCCC"/>
        <color rgb="FFFFEB84"/>
        <color theme="9" tint="0.39997558519241921"/>
      </colorScale>
    </cfRule>
  </conditionalFormatting>
  <conditionalFormatting sqref="BG2">
    <cfRule type="cellIs" dxfId="1797" priority="50" operator="greaterThanOrEqual">
      <formula>208</formula>
    </cfRule>
    <cfRule type="cellIs" dxfId="1796" priority="51" operator="lessThan">
      <formula>208</formula>
    </cfRule>
  </conditionalFormatting>
  <conditionalFormatting sqref="BB2">
    <cfRule type="cellIs" dxfId="1795" priority="47" operator="greaterThanOrEqual">
      <formula>9</formula>
    </cfRule>
    <cfRule type="cellIs" dxfId="1794" priority="48" operator="between">
      <formula>7</formula>
      <formula>9</formula>
    </cfRule>
    <cfRule type="cellIs" dxfId="1793" priority="49" operator="lessThan">
      <formula>7</formula>
    </cfRule>
  </conditionalFormatting>
  <conditionalFormatting sqref="BC2:BF2">
    <cfRule type="cellIs" dxfId="1792" priority="44" operator="greaterThanOrEqual">
      <formula>9</formula>
    </cfRule>
    <cfRule type="cellIs" dxfId="1791" priority="45" operator="between">
      <formula>7</formula>
      <formula>9</formula>
    </cfRule>
    <cfRule type="cellIs" dxfId="1790" priority="46" operator="lessThan">
      <formula>7</formula>
    </cfRule>
  </conditionalFormatting>
  <conditionalFormatting sqref="N2">
    <cfRule type="colorScale" priority="43">
      <colorScale>
        <cfvo type="num" val="0"/>
        <cfvo type="num" val="0.5"/>
        <cfvo type="num" val="1"/>
        <color rgb="FFFFCCCC"/>
        <color rgb="FFFFEB84"/>
        <color theme="9" tint="0.39997558519241921"/>
      </colorScale>
    </cfRule>
  </conditionalFormatting>
  <conditionalFormatting sqref="Z45:Z66 Z4:Z40">
    <cfRule type="cellIs" dxfId="1789" priority="42" operator="equal">
      <formula>0</formula>
    </cfRule>
  </conditionalFormatting>
  <conditionalFormatting sqref="Z45:Z66 Z4:Z40">
    <cfRule type="cellIs" dxfId="1788" priority="41" operator="equal">
      <formula>1</formula>
    </cfRule>
  </conditionalFormatting>
  <conditionalFormatting sqref="Z7:Z8">
    <cfRule type="cellIs" dxfId="1787" priority="40" operator="equal">
      <formula>0</formula>
    </cfRule>
  </conditionalFormatting>
  <conditionalFormatting sqref="Z7:Z8">
    <cfRule type="cellIs" dxfId="1786" priority="39" operator="equal">
      <formula>1</formula>
    </cfRule>
  </conditionalFormatting>
  <conditionalFormatting sqref="Z4:Z6">
    <cfRule type="cellIs" dxfId="1785" priority="38" operator="equal">
      <formula>0</formula>
    </cfRule>
  </conditionalFormatting>
  <conditionalFormatting sqref="Z4:Z6">
    <cfRule type="cellIs" dxfId="1784" priority="37" operator="equal">
      <formula>1</formula>
    </cfRule>
  </conditionalFormatting>
  <conditionalFormatting sqref="Z9:Z18">
    <cfRule type="cellIs" dxfId="1783" priority="36" operator="equal">
      <formula>0</formula>
    </cfRule>
  </conditionalFormatting>
  <conditionalFormatting sqref="Z9:Z18">
    <cfRule type="cellIs" dxfId="1782" priority="35" operator="equal">
      <formula>1</formula>
    </cfRule>
  </conditionalFormatting>
  <conditionalFormatting sqref="Z19:Z21">
    <cfRule type="cellIs" dxfId="1781" priority="34" operator="equal">
      <formula>0</formula>
    </cfRule>
  </conditionalFormatting>
  <conditionalFormatting sqref="Z19:Z21">
    <cfRule type="cellIs" dxfId="1780" priority="33" operator="equal">
      <formula>1</formula>
    </cfRule>
  </conditionalFormatting>
  <conditionalFormatting sqref="Z44:Z45">
    <cfRule type="cellIs" dxfId="1779" priority="32" operator="equal">
      <formula>0</formula>
    </cfRule>
  </conditionalFormatting>
  <conditionalFormatting sqref="Z44:Z45">
    <cfRule type="cellIs" dxfId="1778" priority="31" operator="equal">
      <formula>1</formula>
    </cfRule>
  </conditionalFormatting>
  <conditionalFormatting sqref="Z41">
    <cfRule type="cellIs" dxfId="1777" priority="30" operator="equal">
      <formula>0</formula>
    </cfRule>
  </conditionalFormatting>
  <conditionalFormatting sqref="Z41">
    <cfRule type="cellIs" dxfId="1776" priority="29" operator="equal">
      <formula>1</formula>
    </cfRule>
  </conditionalFormatting>
  <conditionalFormatting sqref="Z42">
    <cfRule type="cellIs" dxfId="1775" priority="28" operator="equal">
      <formula>0</formula>
    </cfRule>
  </conditionalFormatting>
  <conditionalFormatting sqref="Z42">
    <cfRule type="cellIs" dxfId="1774" priority="27" operator="equal">
      <formula>1</formula>
    </cfRule>
  </conditionalFormatting>
  <conditionalFormatting sqref="Z43">
    <cfRule type="cellIs" dxfId="1773" priority="26" operator="equal">
      <formula>0</formula>
    </cfRule>
  </conditionalFormatting>
  <conditionalFormatting sqref="Z43">
    <cfRule type="cellIs" dxfId="1772" priority="25" operator="equal">
      <formula>1</formula>
    </cfRule>
  </conditionalFormatting>
  <conditionalFormatting sqref="Z7">
    <cfRule type="cellIs" dxfId="1771" priority="24" operator="equal">
      <formula>0</formula>
    </cfRule>
  </conditionalFormatting>
  <conditionalFormatting sqref="Z7">
    <cfRule type="cellIs" dxfId="1770" priority="23" operator="equal">
      <formula>1</formula>
    </cfRule>
  </conditionalFormatting>
  <conditionalFormatting sqref="Z8">
    <cfRule type="cellIs" dxfId="1769" priority="22" operator="equal">
      <formula>0</formula>
    </cfRule>
  </conditionalFormatting>
  <conditionalFormatting sqref="Z8">
    <cfRule type="cellIs" dxfId="1768" priority="21" operator="equal">
      <formula>1</formula>
    </cfRule>
  </conditionalFormatting>
  <conditionalFormatting sqref="AJ5:AJ82">
    <cfRule type="cellIs" dxfId="1767" priority="19" operator="equal">
      <formula>1</formula>
    </cfRule>
    <cfRule type="cellIs" dxfId="1766" priority="20" operator="equal">
      <formula>0</formula>
    </cfRule>
  </conditionalFormatting>
  <conditionalFormatting sqref="AZ4:AZ81">
    <cfRule type="cellIs" dxfId="1765" priority="17" operator="equal">
      <formula>1</formula>
    </cfRule>
    <cfRule type="cellIs" dxfId="1764" priority="18" operator="equal">
      <formula>0</formula>
    </cfRule>
  </conditionalFormatting>
  <conditionalFormatting sqref="AY82">
    <cfRule type="cellIs" dxfId="1763" priority="16" operator="equal">
      <formula>0</formula>
    </cfRule>
  </conditionalFormatting>
  <conditionalFormatting sqref="AY82">
    <cfRule type="cellIs" dxfId="1762" priority="15" operator="equal">
      <formula>1</formula>
    </cfRule>
  </conditionalFormatting>
  <conditionalFormatting sqref="AY4:AY81">
    <cfRule type="cellIs" dxfId="1761" priority="14" operator="equal">
      <formula>0</formula>
    </cfRule>
  </conditionalFormatting>
  <conditionalFormatting sqref="AY4:AY81">
    <cfRule type="cellIs" dxfId="1760" priority="13" operator="equal">
      <formula>1</formula>
    </cfRule>
  </conditionalFormatting>
  <conditionalFormatting sqref="N82">
    <cfRule type="cellIs" dxfId="1759" priority="11" operator="equal">
      <formula>1</formula>
    </cfRule>
    <cfRule type="cellIs" dxfId="1758" priority="12" operator="notEqual">
      <formula>1</formula>
    </cfRule>
  </conditionalFormatting>
  <conditionalFormatting sqref="O82">
    <cfRule type="cellIs" dxfId="1757" priority="10" operator="equal">
      <formula>0</formula>
    </cfRule>
  </conditionalFormatting>
  <conditionalFormatting sqref="O82">
    <cfRule type="cellIs" dxfId="1756" priority="9" operator="equal">
      <formula>1</formula>
    </cfRule>
  </conditionalFormatting>
  <conditionalFormatting sqref="N4:N81">
    <cfRule type="cellIs" dxfId="1755" priority="7" operator="equal">
      <formula>1</formula>
    </cfRule>
    <cfRule type="cellIs" dxfId="1754" priority="8" operator="notEqual">
      <formula>1</formula>
    </cfRule>
  </conditionalFormatting>
  <conditionalFormatting sqref="O4:O81">
    <cfRule type="cellIs" dxfId="1753" priority="6" operator="equal">
      <formula>0</formula>
    </cfRule>
  </conditionalFormatting>
  <conditionalFormatting sqref="O4:O81">
    <cfRule type="cellIs" dxfId="1752" priority="5" operator="equal">
      <formula>1</formula>
    </cfRule>
  </conditionalFormatting>
  <conditionalFormatting sqref="Q82:S82">
    <cfRule type="cellIs" dxfId="1751" priority="4" operator="equal">
      <formula>0</formula>
    </cfRule>
  </conditionalFormatting>
  <conditionalFormatting sqref="Q82:S82">
    <cfRule type="cellIs" dxfId="1750" priority="3" operator="equal">
      <formula>1</formula>
    </cfRule>
  </conditionalFormatting>
  <conditionalFormatting sqref="Q4:S81">
    <cfRule type="cellIs" dxfId="1749" priority="2" operator="equal">
      <formula>0</formula>
    </cfRule>
  </conditionalFormatting>
  <conditionalFormatting sqref="Q4:S81">
    <cfRule type="cellIs" dxfId="1748" priority="1" operator="equal">
      <formula>1</formula>
    </cfRule>
  </conditionalFormatting>
  <dataValidations count="2">
    <dataValidation type="whole" allowBlank="1" showInputMessage="1" showErrorMessage="1" sqref="AY4:BA82 D4:E82 Y4:AE82 AG4:AT82 O4:V82" xr:uid="{B262E386-005B-5744-8532-14F0FBEE710B}">
      <formula1>0</formula1>
      <formula2>1</formula2>
    </dataValidation>
    <dataValidation type="time" operator="greaterThanOrEqual" allowBlank="1" showInputMessage="1" showErrorMessage="1" sqref="BH4:BH82 BH2" xr:uid="{F94F8767-51E4-C240-8E53-A2B2DF19384F}">
      <formula1>0</formula1>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C275A-63AC-3C48-826F-E9B06F8B0A60}">
  <sheetPr>
    <pageSetUpPr fitToPage="1"/>
  </sheetPr>
  <dimension ref="A1:BO82"/>
  <sheetViews>
    <sheetView topLeftCell="A74" zoomScale="120" zoomScaleNormal="120" workbookViewId="0">
      <pane xSplit="2" topLeftCell="I1" activePane="topRight" state="frozen"/>
      <selection activeCell="BB4" sqref="BB4"/>
      <selection pane="topRight" activeCell="AA77" sqref="AA77"/>
    </sheetView>
  </sheetViews>
  <sheetFormatPr baseColWidth="10" defaultColWidth="9.1640625" defaultRowHeight="15" x14ac:dyDescent="0.2"/>
  <cols>
    <col min="1" max="1" width="5.5" style="54" customWidth="1"/>
    <col min="2" max="2" width="34.1640625" style="1" customWidth="1"/>
    <col min="3" max="3" width="18.1640625" style="3" bestFit="1" customWidth="1"/>
    <col min="4" max="4" width="3.6640625" style="54" bestFit="1" customWidth="1"/>
    <col min="5" max="5" width="4.33203125" style="54" bestFit="1" customWidth="1"/>
    <col min="6" max="6" width="3.6640625" style="54" bestFit="1" customWidth="1"/>
    <col min="7" max="7" width="5.1640625" style="54" bestFit="1" customWidth="1"/>
    <col min="8" max="8" width="4.33203125" style="54" bestFit="1" customWidth="1"/>
    <col min="9" max="9" width="4.5" style="54" customWidth="1"/>
    <col min="10" max="10" width="5.1640625" style="54" bestFit="1" customWidth="1"/>
    <col min="11" max="11" width="3.6640625" style="54" customWidth="1"/>
    <col min="12" max="12" width="4.5" style="54" customWidth="1"/>
    <col min="13" max="13" width="4" style="54" customWidth="1"/>
    <col min="14" max="18" width="3.6640625" style="54" bestFit="1" customWidth="1"/>
    <col min="19" max="19" width="4.33203125" style="54" bestFit="1" customWidth="1"/>
    <col min="20" max="21" width="3.6640625" style="54" bestFit="1" customWidth="1"/>
    <col min="22" max="22" width="4" style="54" bestFit="1" customWidth="1"/>
    <col min="23" max="23" width="3.6640625" style="54" bestFit="1" customWidth="1"/>
    <col min="24" max="24" width="4.33203125" style="54" bestFit="1" customWidth="1"/>
    <col min="25" max="37" width="3.6640625" style="54" bestFit="1" customWidth="1"/>
    <col min="38" max="53" width="3.6640625" style="54" customWidth="1"/>
    <col min="54" max="55" width="3.6640625" style="54" bestFit="1" customWidth="1"/>
    <col min="56" max="57" width="3.6640625" style="54" customWidth="1"/>
    <col min="58" max="58" width="3.6640625" style="54" bestFit="1" customWidth="1"/>
    <col min="59" max="59" width="4" style="54" customWidth="1"/>
    <col min="60" max="60" width="8.33203125" style="54" customWidth="1"/>
    <col min="61" max="61" width="7.1640625" style="54" bestFit="1" customWidth="1"/>
    <col min="62" max="65" width="3.6640625" style="54" customWidth="1"/>
    <col min="66" max="66" width="3.6640625" style="54" bestFit="1" customWidth="1"/>
    <col min="67" max="16384" width="9.1640625" style="54"/>
  </cols>
  <sheetData>
    <row r="1" spans="1:67" s="9" customFormat="1" ht="154" x14ac:dyDescent="0.2">
      <c r="B1" s="10"/>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9" customFormat="1" x14ac:dyDescent="0.2">
      <c r="B2" s="9" t="s">
        <v>103</v>
      </c>
      <c r="C2" s="9">
        <f>COUNTA(A4:A82)</f>
        <v>79</v>
      </c>
      <c r="D2" s="9">
        <f>SUM(F4:F82)</f>
        <v>101</v>
      </c>
      <c r="E2" s="9">
        <f>SUM(G4:G82)</f>
        <v>1878</v>
      </c>
      <c r="F2" s="9">
        <f>IF(D2=0,0,E2/D2)</f>
        <v>18.594059405940595</v>
      </c>
      <c r="G2" s="9">
        <f>SUM(I4:I82)</f>
        <v>10508</v>
      </c>
      <c r="H2" s="9">
        <f>SUM(J4:J82)</f>
        <v>3135</v>
      </c>
      <c r="I2" s="9">
        <f>IF(E2=0,0,H2/E2)</f>
        <v>1.6693290734824282</v>
      </c>
      <c r="J2" s="9">
        <f>SUM(L4:L82)</f>
        <v>9100</v>
      </c>
      <c r="K2" s="9">
        <f>IF(E2=0,0,J2/E2)</f>
        <v>4.845580404685836</v>
      </c>
      <c r="L2" s="9">
        <f>IF($C$2=0,0,COUNTIF(D4:D82,1)/$C$2*100)</f>
        <v>100</v>
      </c>
      <c r="M2" s="9">
        <f>IF($C$2=0,0,COUNTIF(E4:E82,1)/$C$2*100)</f>
        <v>100</v>
      </c>
      <c r="N2" s="16">
        <f>IF($C$2=0,0,SUM(N4:N82)/$C$2*100)</f>
        <v>53.164556962025308</v>
      </c>
      <c r="O2" s="9">
        <f t="shared" ref="O2:U2" si="0">IF($C$2=0,0,COUNTIF(O4:O82,1)/$C$2*100)</f>
        <v>97.468354430379748</v>
      </c>
      <c r="P2" s="9">
        <f t="shared" si="0"/>
        <v>86.075949367088612</v>
      </c>
      <c r="Q2" s="9">
        <f t="shared" si="0"/>
        <v>77.215189873417728</v>
      </c>
      <c r="R2" s="9">
        <f t="shared" si="0"/>
        <v>100</v>
      </c>
      <c r="S2" s="9">
        <f t="shared" si="0"/>
        <v>97.468354430379748</v>
      </c>
      <c r="T2" s="9">
        <f t="shared" si="0"/>
        <v>74.683544303797461</v>
      </c>
      <c r="U2" s="9">
        <f t="shared" si="0"/>
        <v>100</v>
      </c>
      <c r="V2" s="9">
        <f>IF(COUNTIF(U4:U86,0)=0,100,(COUNTIFS(V4:V86,1,U4:U86,0)/COUNTIF(U4:U86,0))*100)</f>
        <v>100</v>
      </c>
      <c r="W2" s="9">
        <f t="shared" ref="W2:AE2" si="1">IF($C$2=0,0,COUNTIF(W4:W82,1)/$C$2*100)</f>
        <v>68.35443037974683</v>
      </c>
      <c r="X2" s="9">
        <f t="shared" si="1"/>
        <v>100</v>
      </c>
      <c r="Y2" s="9">
        <f t="shared" si="1"/>
        <v>67.088607594936718</v>
      </c>
      <c r="Z2" s="9">
        <f t="shared" si="1"/>
        <v>100</v>
      </c>
      <c r="AA2" s="9">
        <f t="shared" si="1"/>
        <v>97.468354430379748</v>
      </c>
      <c r="AB2" s="9">
        <f t="shared" si="1"/>
        <v>100</v>
      </c>
      <c r="AC2" s="9">
        <f t="shared" si="1"/>
        <v>100</v>
      </c>
      <c r="AD2" s="9">
        <f t="shared" si="1"/>
        <v>100</v>
      </c>
      <c r="AE2" s="9">
        <f t="shared" si="1"/>
        <v>100</v>
      </c>
      <c r="AF2" s="9">
        <f>SUM(AF4:AF82)</f>
        <v>297</v>
      </c>
      <c r="AG2" s="9">
        <f t="shared" ref="AG2:AT2" si="2">IF($C$2=0,0,COUNTIF(AG4:AG82,1)/$C$2*100)</f>
        <v>92.405063291139243</v>
      </c>
      <c r="AH2" s="9">
        <f t="shared" si="2"/>
        <v>91.139240506329116</v>
      </c>
      <c r="AI2" s="9">
        <f t="shared" si="2"/>
        <v>68.35443037974683</v>
      </c>
      <c r="AJ2" s="9">
        <f t="shared" si="2"/>
        <v>98.734177215189874</v>
      </c>
      <c r="AK2" s="9">
        <f t="shared" si="2"/>
        <v>82.278481012658233</v>
      </c>
      <c r="AL2" s="9">
        <f t="shared" si="2"/>
        <v>96.202531645569621</v>
      </c>
      <c r="AM2" s="9">
        <f t="shared" si="2"/>
        <v>11.39240506329114</v>
      </c>
      <c r="AN2" s="9">
        <f t="shared" si="2"/>
        <v>100</v>
      </c>
      <c r="AO2" s="9">
        <f t="shared" si="2"/>
        <v>8.8607594936708853</v>
      </c>
      <c r="AP2" s="9">
        <f t="shared" si="2"/>
        <v>100</v>
      </c>
      <c r="AQ2" s="9">
        <f t="shared" si="2"/>
        <v>100</v>
      </c>
      <c r="AR2" s="9">
        <f t="shared" si="2"/>
        <v>100</v>
      </c>
      <c r="AS2" s="9">
        <f t="shared" si="2"/>
        <v>91.139240506329116</v>
      </c>
      <c r="AT2" s="9">
        <f t="shared" si="2"/>
        <v>100</v>
      </c>
      <c r="AU2" s="54">
        <f>IF(E2=0,0,(206.835-(84.6*(I2))-(1.015*(F2))))</f>
        <v>46.736790086356898</v>
      </c>
      <c r="AV2" s="54">
        <f>IF(E2=0,0,(0.39*F2)+(11.8*I2)-15.59)</f>
        <v>11.359766235409484</v>
      </c>
      <c r="AW2" s="54">
        <f>IF(E2=0,0,((0.0588*K2*100)-(0.296*(D2/E2)*100)-15.8))</f>
        <v>11.10010649627263</v>
      </c>
      <c r="AX2" s="54">
        <f>IF(G2=0,0,(4.71*K2)+(0.5*F2)-21.43)</f>
        <v>10.689713409040586</v>
      </c>
      <c r="AY2" s="9">
        <f>IF($C$2=0,0,COUNTIF(AY4:AY82,1)/$C$2*100)</f>
        <v>72.151898734177209</v>
      </c>
      <c r="AZ2" s="9">
        <f>IF($C$2=0,0,COUNTIF(AZ4:AZ82,1)/$C$2*100)</f>
        <v>100</v>
      </c>
      <c r="BA2" s="9">
        <f>IF($C$2=0,0,COUNTIF(BA4:BA82,1)/$C$2*100)</f>
        <v>100</v>
      </c>
      <c r="BG2" s="54">
        <f>IF(E2=0,0,AF2/E2*1000)</f>
        <v>158.14696485623003</v>
      </c>
      <c r="BH2" s="11">
        <f>E2/200/24/60</f>
        <v>6.5208333333333342E-3</v>
      </c>
      <c r="BI2" s="11">
        <f>IF($C$2=0,0,BH2/$C$2)</f>
        <v>8.2542194092827012E-5</v>
      </c>
      <c r="BJ2" s="9">
        <f>IF($C$2=0,0,D2/$C$2)</f>
        <v>1.2784810126582278</v>
      </c>
      <c r="BK2" s="9">
        <f>IF($C$2=0,0,E2/$C$2)</f>
        <v>23.772151898734176</v>
      </c>
      <c r="BL2" s="9">
        <f>IF($C$2=0,0,AF2/$C$2)</f>
        <v>3.759493670886076</v>
      </c>
      <c r="BM2" s="9">
        <f>(0.5*W2)+(0.5*X2)</f>
        <v>84.177215189873408</v>
      </c>
      <c r="BN2" s="9">
        <f>IF(C2=0,0,J2/G2*100)</f>
        <v>86.600685192234479</v>
      </c>
    </row>
    <row r="3" spans="1:67" s="5" customFormat="1" ht="223" x14ac:dyDescent="0.2">
      <c r="A3" s="5" t="s">
        <v>0</v>
      </c>
      <c r="B3" s="6"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80" x14ac:dyDescent="0.2">
      <c r="A4" s="54" t="s">
        <v>157</v>
      </c>
      <c r="B4" s="3" t="s">
        <v>450</v>
      </c>
      <c r="C4" s="3" t="s">
        <v>207</v>
      </c>
      <c r="D4" s="54">
        <v>1</v>
      </c>
      <c r="E4" s="54">
        <v>1</v>
      </c>
      <c r="F4" s="54">
        <f>IF(B4="",0,(LEN(B4)-LEN(SUBSTITUTE(B4,". ","."))+1))</f>
        <v>2</v>
      </c>
      <c r="G4" s="54">
        <f>IF(B4="",0,LEN(B4)-LEN(SUBSTITUTE(B4," ",""))+1)</f>
        <v>26</v>
      </c>
      <c r="H4" s="54">
        <f>IF(F4=0,0,G4/F4)</f>
        <v>13</v>
      </c>
      <c r="I4" s="54">
        <f>LEN(B4)</f>
        <v>170</v>
      </c>
      <c r="J4" s="54">
        <v>48</v>
      </c>
      <c r="K4" s="54">
        <f>IF(G4=0,0,J4/G4)</f>
        <v>1.8461538461538463</v>
      </c>
      <c r="L4" s="54">
        <f>LEN(SUBSTITUTE(SUBSTITUTE(SUBSTITUTE(SUBSTITUTE(SUBSTITUTE(SUBSTITUTE(SUBSTITUTE(SUBSTITUTE(SUBSTITUTE(SUBSTITUTE(SUBSTITUTE(SUBSTITUTE(SUBSTITUTE(SUBSTITUTE(SUBSTITUTE(SUBSTITUTE(SUBSTITUTE(SUBSTITUTE(SUBSTITUTE(B4," ",""),".",""),",",""),"?",""),"!",""),";",""),"(",""),")",""),"[",""),"]",""),"-",""),"{",""),"}",""),"/",""),"+",""),"*",""),"_",""),"&amp;",""),"#",""))</f>
        <v>137</v>
      </c>
      <c r="M4" s="54">
        <f>IF(G4=0,0,L4/G4)</f>
        <v>5.2692307692307692</v>
      </c>
      <c r="N4" s="54">
        <v>1</v>
      </c>
      <c r="O4" s="54">
        <v>1</v>
      </c>
      <c r="P4" s="54">
        <v>1</v>
      </c>
      <c r="Q4" s="54">
        <v>1</v>
      </c>
      <c r="R4" s="54">
        <v>1</v>
      </c>
      <c r="S4" s="54">
        <v>1</v>
      </c>
      <c r="T4" s="54">
        <f t="shared" ref="T4:T67" si="3">QUOTIENT((Q4+R4+S4),3)</f>
        <v>1</v>
      </c>
      <c r="U4" s="54">
        <v>1</v>
      </c>
      <c r="V4" s="54">
        <v>1</v>
      </c>
      <c r="W4" s="54">
        <f t="shared" ref="W4:W67" si="4">QUOTIENT((P4+T4),2)</f>
        <v>1</v>
      </c>
      <c r="X4" s="54">
        <f t="shared" ref="X4:X67" si="5">IF(U4=1,1,IF(V4=1,1,0))</f>
        <v>1</v>
      </c>
      <c r="Y4" s="54">
        <v>1</v>
      </c>
      <c r="Z4" s="54">
        <v>1</v>
      </c>
      <c r="AA4" s="54">
        <v>1</v>
      </c>
      <c r="AB4" s="54">
        <v>1</v>
      </c>
      <c r="AC4" s="54">
        <v>1</v>
      </c>
      <c r="AD4" s="54">
        <v>1</v>
      </c>
      <c r="AE4" s="54">
        <v>1</v>
      </c>
      <c r="AF4" s="5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8</v>
      </c>
      <c r="AG4" s="54">
        <v>1</v>
      </c>
      <c r="AH4" s="54">
        <f t="shared" ref="AH4:AH67" si="6">IF(G4&gt;0,IF((LEN(B4)-LEN(SUBSTITUTE(B4,"/","")))&gt;0,0,1),0)</f>
        <v>1</v>
      </c>
      <c r="AI4" s="54">
        <v>0</v>
      </c>
      <c r="AJ4" s="54">
        <v>1</v>
      </c>
      <c r="AK4" s="54">
        <f t="shared" ref="AK4:AK67" si="7">IF(G4&gt;0,IF(((LEN(B4)-LEN(SUBSTITUTE(B4,"(","")))+(LEN(B4)-LEN(SUBSTITUTE(B4,")","")))+(LEN(B4)-LEN(SUBSTITUTE(B4,"[","")))+(LEN(B4)-LEN(SUBSTITUTE(B4,"]","")))+(LEN(B4)-LEN(SUBSTITUTE(B4,"{","")))+(LEN(B4)-LEN(SUBSTITUTE(B4,"}",""))))&gt;0,0,1),0)</f>
        <v>0</v>
      </c>
      <c r="AL4" s="54">
        <v>1</v>
      </c>
      <c r="AM4" s="54">
        <v>0</v>
      </c>
      <c r="AN4" s="54">
        <v>1</v>
      </c>
      <c r="AO4" s="54">
        <v>0</v>
      </c>
      <c r="AP4" s="54">
        <v>1</v>
      </c>
      <c r="AQ4" s="54">
        <v>1</v>
      </c>
      <c r="AR4" s="54">
        <v>1</v>
      </c>
      <c r="AS4" s="54">
        <v>1</v>
      </c>
      <c r="AT4" s="54">
        <v>1</v>
      </c>
      <c r="AU4" s="54">
        <f>IF(G4=0,0,(206.835-(84.6*(K4))-(1.015*(H4))))</f>
        <v>37.455384615384638</v>
      </c>
      <c r="AV4" s="54">
        <f>IF(G4=0,0,(0.39*H4)+(11.8*K4)-15.59)</f>
        <v>11.264615384615386</v>
      </c>
      <c r="AW4" s="54">
        <f>IF(G4=0,0,((0.0588*(LEN(SUBSTITUTE(B4," ",""))/G4)*100)-(0.296*(F4/G4)*100)-15.8))</f>
        <v>14.715384615384611</v>
      </c>
      <c r="AX4" s="54">
        <f>IF(I4=0,0,(4.71*M4)+(0.5*H4)-21.43)</f>
        <v>9.8880769230769232</v>
      </c>
      <c r="AY4" s="54">
        <v>0</v>
      </c>
      <c r="AZ4" s="54">
        <v>1</v>
      </c>
      <c r="BA4" s="54">
        <v>1</v>
      </c>
      <c r="BG4" s="54">
        <f>IF(G4=0,0,AF4/G4*1000)</f>
        <v>307.69230769230774</v>
      </c>
      <c r="BH4" s="11">
        <f>G4/200/24/60</f>
        <v>9.0277777777777787E-5</v>
      </c>
    </row>
    <row r="5" spans="1:67" ht="48" x14ac:dyDescent="0.2">
      <c r="A5" s="54" t="s">
        <v>158</v>
      </c>
      <c r="B5" s="3" t="s">
        <v>451</v>
      </c>
      <c r="C5" s="3" t="s">
        <v>207</v>
      </c>
      <c r="D5" s="54">
        <v>1</v>
      </c>
      <c r="E5" s="54">
        <v>1</v>
      </c>
      <c r="F5" s="54">
        <f t="shared" ref="F5:F68" si="8">IF(B5="",0,(LEN(B5)-LEN(SUBSTITUTE(B5,". ","."))+1))</f>
        <v>1</v>
      </c>
      <c r="G5" s="54">
        <f t="shared" ref="G5:G68" si="9">IF(B5="",0,LEN(B5)-LEN(SUBSTITUTE(B5," ",""))+1)</f>
        <v>16</v>
      </c>
      <c r="H5" s="54">
        <f t="shared" ref="H5:H68" si="10">IF(F5=0,0,G5/F5)</f>
        <v>16</v>
      </c>
      <c r="I5" s="54">
        <f t="shared" ref="I5:I47" si="11">LEN(B5)</f>
        <v>92</v>
      </c>
      <c r="J5" s="54">
        <v>28</v>
      </c>
      <c r="K5" s="54">
        <f t="shared" ref="K5:K68" si="12">IF(G5=0,0,J5/G5)</f>
        <v>1.75</v>
      </c>
      <c r="L5" s="54">
        <f t="shared" ref="L5:L68" si="13">LEN(SUBSTITUTE(SUBSTITUTE(SUBSTITUTE(SUBSTITUTE(SUBSTITUTE(SUBSTITUTE(SUBSTITUTE(SUBSTITUTE(SUBSTITUTE(SUBSTITUTE(SUBSTITUTE(SUBSTITUTE(SUBSTITUTE(SUBSTITUTE(SUBSTITUTE(SUBSTITUTE(SUBSTITUTE(SUBSTITUTE(SUBSTITUTE(B5," ",""),".",""),",",""),"?",""),"!",""),";",""),"(",""),")",""),"[",""),"]",""),"-",""),"{",""),"}",""),"/",""),"+",""),"*",""),"_",""),"&amp;",""),"#",""))</f>
        <v>75</v>
      </c>
      <c r="M5" s="54">
        <f t="shared" ref="M5:M68" si="14">IF(G5=0,0,L5/G5)</f>
        <v>4.6875</v>
      </c>
      <c r="N5" s="54">
        <v>0</v>
      </c>
      <c r="O5" s="54">
        <v>1</v>
      </c>
      <c r="P5" s="54">
        <v>1</v>
      </c>
      <c r="Q5" s="54">
        <v>1</v>
      </c>
      <c r="R5" s="54">
        <v>1</v>
      </c>
      <c r="S5" s="54">
        <v>1</v>
      </c>
      <c r="T5" s="54">
        <f t="shared" si="3"/>
        <v>1</v>
      </c>
      <c r="U5" s="54">
        <v>1</v>
      </c>
      <c r="V5" s="54">
        <v>1</v>
      </c>
      <c r="W5" s="54">
        <f t="shared" si="4"/>
        <v>1</v>
      </c>
      <c r="X5" s="54">
        <f t="shared" si="5"/>
        <v>1</v>
      </c>
      <c r="Y5" s="54">
        <v>1</v>
      </c>
      <c r="Z5" s="54">
        <v>1</v>
      </c>
      <c r="AA5" s="54">
        <v>1</v>
      </c>
      <c r="AB5" s="54">
        <v>1</v>
      </c>
      <c r="AC5" s="54">
        <v>1</v>
      </c>
      <c r="AD5" s="54">
        <v>1</v>
      </c>
      <c r="AE5" s="54">
        <v>1</v>
      </c>
      <c r="AF5" s="54">
        <f t="shared" ref="AF5:AF68" si="15">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2</v>
      </c>
      <c r="AG5" s="54">
        <v>1</v>
      </c>
      <c r="AH5" s="54">
        <f t="shared" si="6"/>
        <v>1</v>
      </c>
      <c r="AI5" s="54">
        <v>1</v>
      </c>
      <c r="AJ5" s="54">
        <v>1</v>
      </c>
      <c r="AK5" s="54">
        <f t="shared" si="7"/>
        <v>1</v>
      </c>
      <c r="AL5" s="54">
        <v>1</v>
      </c>
      <c r="AM5" s="54">
        <v>0</v>
      </c>
      <c r="AN5" s="54">
        <v>1</v>
      </c>
      <c r="AO5" s="54">
        <v>0</v>
      </c>
      <c r="AP5" s="54">
        <v>1</v>
      </c>
      <c r="AQ5" s="54">
        <v>1</v>
      </c>
      <c r="AR5" s="54">
        <v>1</v>
      </c>
      <c r="AS5" s="54">
        <v>1</v>
      </c>
      <c r="AT5" s="54">
        <v>1</v>
      </c>
      <c r="AU5" s="54">
        <f t="shared" ref="AU5:AU68" si="16">IF(G5=0,0,(206.835-(84.6*(K5))-(1.015*(H5))))</f>
        <v>42.54500000000003</v>
      </c>
      <c r="AV5" s="54">
        <f t="shared" ref="AV5:AV68" si="17">IF(G5=0,0,(0.39*H5)+(11.8*K5)-15.59)</f>
        <v>11.3</v>
      </c>
      <c r="AW5" s="54">
        <f t="shared" ref="AW5:AW47" si="18">IF(G5=0,0,((0.0588*(LEN(SUBSTITUTE(B5," ",""))/G5)*100)-(0.296*(F5/G5)*100)-15.8))</f>
        <v>10.647499999999997</v>
      </c>
      <c r="AX5" s="54">
        <f t="shared" ref="AX5:AX68" si="19">IF(I5=0,0,(4.71*M5)+(0.5*H5)-21.43)</f>
        <v>8.6481250000000003</v>
      </c>
      <c r="AY5" s="54">
        <v>1</v>
      </c>
      <c r="AZ5" s="54">
        <v>1</v>
      </c>
      <c r="BA5" s="54">
        <v>1</v>
      </c>
      <c r="BG5" s="54">
        <f t="shared" ref="BG5:BG47" si="20">IF(G5=0,0,AF5/G5*1000)</f>
        <v>125</v>
      </c>
      <c r="BH5" s="11">
        <f t="shared" ref="BH5:BH68" si="21">G5/200/24/60</f>
        <v>5.5555555555555558E-5</v>
      </c>
    </row>
    <row r="6" spans="1:67" ht="48" x14ac:dyDescent="0.2">
      <c r="A6" s="54" t="s">
        <v>159</v>
      </c>
      <c r="B6" s="3" t="s">
        <v>452</v>
      </c>
      <c r="C6" s="3" t="s">
        <v>207</v>
      </c>
      <c r="D6" s="54">
        <v>1</v>
      </c>
      <c r="E6" s="54">
        <v>1</v>
      </c>
      <c r="F6" s="54">
        <f t="shared" si="8"/>
        <v>1</v>
      </c>
      <c r="G6" s="54">
        <f t="shared" si="9"/>
        <v>16</v>
      </c>
      <c r="H6" s="54">
        <f t="shared" si="10"/>
        <v>16</v>
      </c>
      <c r="I6" s="54">
        <f t="shared" si="11"/>
        <v>94</v>
      </c>
      <c r="J6" s="54">
        <v>28</v>
      </c>
      <c r="K6" s="54">
        <f t="shared" si="12"/>
        <v>1.75</v>
      </c>
      <c r="L6" s="54">
        <f t="shared" si="13"/>
        <v>77</v>
      </c>
      <c r="M6" s="54">
        <f t="shared" si="14"/>
        <v>4.8125</v>
      </c>
      <c r="N6" s="54">
        <v>0</v>
      </c>
      <c r="O6" s="54">
        <v>1</v>
      </c>
      <c r="P6" s="54">
        <v>1</v>
      </c>
      <c r="Q6" s="54">
        <v>1</v>
      </c>
      <c r="R6" s="54">
        <v>1</v>
      </c>
      <c r="S6" s="54">
        <v>1</v>
      </c>
      <c r="T6" s="54">
        <f t="shared" si="3"/>
        <v>1</v>
      </c>
      <c r="U6" s="54">
        <v>1</v>
      </c>
      <c r="V6" s="54">
        <v>1</v>
      </c>
      <c r="W6" s="54">
        <f t="shared" si="4"/>
        <v>1</v>
      </c>
      <c r="X6" s="54">
        <f t="shared" si="5"/>
        <v>1</v>
      </c>
      <c r="Y6" s="54">
        <v>1</v>
      </c>
      <c r="Z6" s="54">
        <v>1</v>
      </c>
      <c r="AA6" s="54">
        <v>1</v>
      </c>
      <c r="AB6" s="54">
        <v>1</v>
      </c>
      <c r="AC6" s="54">
        <v>1</v>
      </c>
      <c r="AD6" s="54">
        <v>1</v>
      </c>
      <c r="AE6" s="54">
        <v>1</v>
      </c>
      <c r="AF6" s="54">
        <f t="shared" si="15"/>
        <v>2</v>
      </c>
      <c r="AG6" s="54">
        <v>1</v>
      </c>
      <c r="AH6" s="54">
        <f t="shared" si="6"/>
        <v>1</v>
      </c>
      <c r="AI6" s="54">
        <v>1</v>
      </c>
      <c r="AJ6" s="54">
        <v>1</v>
      </c>
      <c r="AK6" s="54">
        <f t="shared" si="7"/>
        <v>1</v>
      </c>
      <c r="AL6" s="54">
        <v>1</v>
      </c>
      <c r="AM6" s="54">
        <v>0</v>
      </c>
      <c r="AN6" s="54">
        <v>1</v>
      </c>
      <c r="AO6" s="54">
        <v>0</v>
      </c>
      <c r="AP6" s="54">
        <v>1</v>
      </c>
      <c r="AQ6" s="54">
        <v>1</v>
      </c>
      <c r="AR6" s="54">
        <v>1</v>
      </c>
      <c r="AS6" s="54">
        <v>1</v>
      </c>
      <c r="AT6" s="54">
        <v>1</v>
      </c>
      <c r="AU6" s="54">
        <f t="shared" si="16"/>
        <v>42.54500000000003</v>
      </c>
      <c r="AV6" s="54">
        <f t="shared" si="17"/>
        <v>11.3</v>
      </c>
      <c r="AW6" s="54">
        <f t="shared" si="18"/>
        <v>11.382499999999997</v>
      </c>
      <c r="AX6" s="54">
        <f t="shared" si="19"/>
        <v>9.2368750000000013</v>
      </c>
      <c r="AY6" s="54">
        <v>1</v>
      </c>
      <c r="AZ6" s="54">
        <v>1</v>
      </c>
      <c r="BA6" s="54">
        <v>1</v>
      </c>
      <c r="BG6" s="54">
        <f t="shared" si="20"/>
        <v>125</v>
      </c>
      <c r="BH6" s="11">
        <f t="shared" si="21"/>
        <v>5.5555555555555558E-5</v>
      </c>
      <c r="BK6" s="11"/>
      <c r="BL6" s="11"/>
    </row>
    <row r="7" spans="1:67" ht="48" x14ac:dyDescent="0.2">
      <c r="A7" s="54" t="s">
        <v>386</v>
      </c>
      <c r="B7" s="3" t="s">
        <v>453</v>
      </c>
      <c r="C7" s="3" t="s">
        <v>207</v>
      </c>
      <c r="D7" s="54">
        <v>1</v>
      </c>
      <c r="E7" s="54">
        <v>1</v>
      </c>
      <c r="F7" s="54">
        <f t="shared" si="8"/>
        <v>1</v>
      </c>
      <c r="G7" s="54">
        <f t="shared" si="9"/>
        <v>18</v>
      </c>
      <c r="H7" s="54">
        <f t="shared" si="10"/>
        <v>18</v>
      </c>
      <c r="I7" s="54">
        <f t="shared" si="11"/>
        <v>103</v>
      </c>
      <c r="J7" s="54">
        <v>29</v>
      </c>
      <c r="K7" s="54">
        <f t="shared" si="12"/>
        <v>1.6111111111111112</v>
      </c>
      <c r="L7" s="54">
        <f t="shared" si="13"/>
        <v>84</v>
      </c>
      <c r="M7" s="54">
        <f t="shared" si="14"/>
        <v>4.666666666666667</v>
      </c>
      <c r="N7" s="54">
        <v>1</v>
      </c>
      <c r="O7" s="54">
        <v>1</v>
      </c>
      <c r="P7" s="54">
        <v>1</v>
      </c>
      <c r="Q7" s="54">
        <v>1</v>
      </c>
      <c r="R7" s="54">
        <v>1</v>
      </c>
      <c r="S7" s="54">
        <v>1</v>
      </c>
      <c r="T7" s="54">
        <f t="shared" si="3"/>
        <v>1</v>
      </c>
      <c r="U7" s="54">
        <v>1</v>
      </c>
      <c r="V7" s="54">
        <v>1</v>
      </c>
      <c r="W7" s="54">
        <f t="shared" si="4"/>
        <v>1</v>
      </c>
      <c r="X7" s="54">
        <f t="shared" si="5"/>
        <v>1</v>
      </c>
      <c r="Y7" s="54">
        <v>1</v>
      </c>
      <c r="Z7" s="54">
        <v>1</v>
      </c>
      <c r="AA7" s="54">
        <v>1</v>
      </c>
      <c r="AB7" s="54">
        <v>1</v>
      </c>
      <c r="AC7" s="54">
        <v>1</v>
      </c>
      <c r="AD7" s="54">
        <v>1</v>
      </c>
      <c r="AE7" s="54">
        <v>1</v>
      </c>
      <c r="AF7" s="54">
        <f t="shared" si="15"/>
        <v>2</v>
      </c>
      <c r="AG7" s="54">
        <v>1</v>
      </c>
      <c r="AH7" s="54">
        <f t="shared" si="6"/>
        <v>1</v>
      </c>
      <c r="AI7" s="54">
        <v>1</v>
      </c>
      <c r="AJ7" s="54">
        <v>1</v>
      </c>
      <c r="AK7" s="54">
        <f t="shared" si="7"/>
        <v>1</v>
      </c>
      <c r="AL7" s="54">
        <v>1</v>
      </c>
      <c r="AM7" s="54">
        <v>0</v>
      </c>
      <c r="AN7" s="54">
        <v>1</v>
      </c>
      <c r="AO7" s="54">
        <v>0</v>
      </c>
      <c r="AP7" s="54">
        <v>1</v>
      </c>
      <c r="AQ7" s="54">
        <v>1</v>
      </c>
      <c r="AR7" s="54">
        <v>1</v>
      </c>
      <c r="AS7" s="54">
        <v>1</v>
      </c>
      <c r="AT7" s="54">
        <v>1</v>
      </c>
      <c r="AU7" s="54">
        <f t="shared" si="16"/>
        <v>52.265000000000029</v>
      </c>
      <c r="AV7" s="54">
        <f t="shared" si="17"/>
        <v>10.441111111111113</v>
      </c>
      <c r="AW7" s="54">
        <f t="shared" si="18"/>
        <v>10.648888888888884</v>
      </c>
      <c r="AX7" s="54">
        <f t="shared" si="19"/>
        <v>9.5500000000000007</v>
      </c>
      <c r="AY7" s="54">
        <v>1</v>
      </c>
      <c r="AZ7" s="54">
        <v>1</v>
      </c>
      <c r="BA7" s="54">
        <v>1</v>
      </c>
      <c r="BG7" s="54">
        <f t="shared" si="20"/>
        <v>111.1111111111111</v>
      </c>
      <c r="BH7" s="11">
        <f t="shared" si="21"/>
        <v>6.2500000000000001E-5</v>
      </c>
    </row>
    <row r="8" spans="1:67" ht="48" x14ac:dyDescent="0.2">
      <c r="A8" s="54" t="s">
        <v>387</v>
      </c>
      <c r="B8" s="3" t="s">
        <v>454</v>
      </c>
      <c r="C8" s="3" t="s">
        <v>207</v>
      </c>
      <c r="D8" s="54">
        <v>1</v>
      </c>
      <c r="E8" s="54">
        <v>1</v>
      </c>
      <c r="F8" s="54">
        <f t="shared" si="8"/>
        <v>1</v>
      </c>
      <c r="G8" s="54">
        <f t="shared" si="9"/>
        <v>21</v>
      </c>
      <c r="H8" s="54">
        <f t="shared" si="10"/>
        <v>21</v>
      </c>
      <c r="I8" s="54">
        <f t="shared" si="11"/>
        <v>119</v>
      </c>
      <c r="J8" s="54">
        <v>35</v>
      </c>
      <c r="K8" s="54">
        <f t="shared" si="12"/>
        <v>1.6666666666666667</v>
      </c>
      <c r="L8" s="54">
        <f t="shared" si="13"/>
        <v>97</v>
      </c>
      <c r="M8" s="54">
        <f t="shared" si="14"/>
        <v>4.6190476190476186</v>
      </c>
      <c r="N8" s="54">
        <v>0</v>
      </c>
      <c r="O8" s="54">
        <v>1</v>
      </c>
      <c r="P8" s="54">
        <v>1</v>
      </c>
      <c r="Q8" s="54">
        <v>1</v>
      </c>
      <c r="R8" s="54">
        <v>1</v>
      </c>
      <c r="S8" s="54">
        <v>1</v>
      </c>
      <c r="T8" s="54">
        <f t="shared" si="3"/>
        <v>1</v>
      </c>
      <c r="U8" s="54">
        <v>1</v>
      </c>
      <c r="V8" s="54">
        <v>1</v>
      </c>
      <c r="W8" s="54">
        <f t="shared" si="4"/>
        <v>1</v>
      </c>
      <c r="X8" s="54">
        <f t="shared" si="5"/>
        <v>1</v>
      </c>
      <c r="Y8" s="54">
        <v>1</v>
      </c>
      <c r="Z8" s="54">
        <v>1</v>
      </c>
      <c r="AA8" s="54">
        <v>1</v>
      </c>
      <c r="AB8" s="54">
        <v>1</v>
      </c>
      <c r="AC8" s="54">
        <v>1</v>
      </c>
      <c r="AD8" s="54">
        <v>1</v>
      </c>
      <c r="AE8" s="54">
        <v>1</v>
      </c>
      <c r="AF8" s="54">
        <f t="shared" si="15"/>
        <v>2</v>
      </c>
      <c r="AG8" s="54">
        <v>1</v>
      </c>
      <c r="AH8" s="54">
        <f t="shared" si="6"/>
        <v>1</v>
      </c>
      <c r="AI8" s="54">
        <v>1</v>
      </c>
      <c r="AJ8" s="54">
        <v>1</v>
      </c>
      <c r="AK8" s="54">
        <f t="shared" si="7"/>
        <v>1</v>
      </c>
      <c r="AL8" s="54">
        <v>1</v>
      </c>
      <c r="AM8" s="54">
        <v>0</v>
      </c>
      <c r="AN8" s="54">
        <v>1</v>
      </c>
      <c r="AO8" s="54">
        <v>0</v>
      </c>
      <c r="AP8" s="54">
        <v>1</v>
      </c>
      <c r="AQ8" s="54">
        <v>1</v>
      </c>
      <c r="AR8" s="54">
        <v>1</v>
      </c>
      <c r="AS8" s="54">
        <v>1</v>
      </c>
      <c r="AT8" s="54">
        <v>1</v>
      </c>
      <c r="AU8" s="54">
        <f t="shared" si="16"/>
        <v>44.52000000000001</v>
      </c>
      <c r="AV8" s="54">
        <f t="shared" si="17"/>
        <v>12.266666666666669</v>
      </c>
      <c r="AW8" s="54">
        <f t="shared" si="18"/>
        <v>10.51047619047619</v>
      </c>
      <c r="AX8" s="54">
        <f t="shared" si="19"/>
        <v>10.825714285714284</v>
      </c>
      <c r="AY8" s="54">
        <v>1</v>
      </c>
      <c r="AZ8" s="54">
        <v>1</v>
      </c>
      <c r="BA8" s="54">
        <v>1</v>
      </c>
      <c r="BG8" s="54">
        <f t="shared" si="20"/>
        <v>95.238095238095227</v>
      </c>
      <c r="BH8" s="11">
        <f t="shared" si="21"/>
        <v>7.2916666666666659E-5</v>
      </c>
    </row>
    <row r="9" spans="1:67" ht="80" x14ac:dyDescent="0.2">
      <c r="A9" s="54">
        <v>3</v>
      </c>
      <c r="B9" s="3" t="s">
        <v>455</v>
      </c>
      <c r="C9" s="3" t="s">
        <v>207</v>
      </c>
      <c r="D9" s="54">
        <v>1</v>
      </c>
      <c r="E9" s="54">
        <v>1</v>
      </c>
      <c r="F9" s="54">
        <f t="shared" si="8"/>
        <v>1</v>
      </c>
      <c r="G9" s="54">
        <f t="shared" si="9"/>
        <v>29</v>
      </c>
      <c r="H9" s="54">
        <f t="shared" si="10"/>
        <v>29</v>
      </c>
      <c r="I9" s="54">
        <f t="shared" si="11"/>
        <v>189</v>
      </c>
      <c r="J9" s="54">
        <v>50</v>
      </c>
      <c r="K9" s="54">
        <f t="shared" si="12"/>
        <v>1.7241379310344827</v>
      </c>
      <c r="L9" s="54">
        <f t="shared" si="13"/>
        <v>150</v>
      </c>
      <c r="M9" s="54">
        <f t="shared" si="14"/>
        <v>5.1724137931034484</v>
      </c>
      <c r="N9" s="54">
        <v>1</v>
      </c>
      <c r="O9" s="54">
        <v>1</v>
      </c>
      <c r="P9" s="54">
        <v>1</v>
      </c>
      <c r="Q9" s="54">
        <v>1</v>
      </c>
      <c r="R9" s="54">
        <v>1</v>
      </c>
      <c r="S9" s="54">
        <v>1</v>
      </c>
      <c r="T9" s="54">
        <f t="shared" si="3"/>
        <v>1</v>
      </c>
      <c r="U9" s="54">
        <v>1</v>
      </c>
      <c r="V9" s="54">
        <v>1</v>
      </c>
      <c r="W9" s="54">
        <f t="shared" si="4"/>
        <v>1</v>
      </c>
      <c r="X9" s="54">
        <f t="shared" si="5"/>
        <v>1</v>
      </c>
      <c r="Y9" s="54">
        <v>1</v>
      </c>
      <c r="Z9" s="54">
        <v>1</v>
      </c>
      <c r="AA9" s="54">
        <v>1</v>
      </c>
      <c r="AB9" s="54">
        <v>1</v>
      </c>
      <c r="AC9" s="54">
        <v>1</v>
      </c>
      <c r="AD9" s="54">
        <v>1</v>
      </c>
      <c r="AE9" s="54">
        <v>1</v>
      </c>
      <c r="AF9" s="54">
        <f t="shared" si="15"/>
        <v>11</v>
      </c>
      <c r="AG9" s="54">
        <v>1</v>
      </c>
      <c r="AH9" s="54">
        <f t="shared" si="6"/>
        <v>1</v>
      </c>
      <c r="AI9" s="54">
        <v>0</v>
      </c>
      <c r="AJ9" s="54">
        <v>1</v>
      </c>
      <c r="AK9" s="54">
        <f t="shared" si="7"/>
        <v>0</v>
      </c>
      <c r="AL9" s="54">
        <v>0</v>
      </c>
      <c r="AM9" s="54">
        <v>0</v>
      </c>
      <c r="AN9" s="54">
        <v>1</v>
      </c>
      <c r="AO9" s="54">
        <v>0</v>
      </c>
      <c r="AP9" s="54">
        <v>1</v>
      </c>
      <c r="AQ9" s="54">
        <v>1</v>
      </c>
      <c r="AR9" s="54">
        <v>1</v>
      </c>
      <c r="AS9" s="54">
        <v>1</v>
      </c>
      <c r="AT9" s="54">
        <v>1</v>
      </c>
      <c r="AU9" s="54">
        <f t="shared" si="16"/>
        <v>31.537931034482799</v>
      </c>
      <c r="AV9" s="54">
        <f t="shared" si="17"/>
        <v>16.064827586206899</v>
      </c>
      <c r="AW9" s="54">
        <f t="shared" si="18"/>
        <v>15.82344827586207</v>
      </c>
      <c r="AX9" s="54">
        <f t="shared" si="19"/>
        <v>17.432068965517239</v>
      </c>
      <c r="AY9" s="54">
        <v>0</v>
      </c>
      <c r="AZ9" s="54">
        <v>1</v>
      </c>
      <c r="BA9" s="54">
        <v>1</v>
      </c>
      <c r="BG9" s="54">
        <f t="shared" si="20"/>
        <v>379.31034482758616</v>
      </c>
      <c r="BH9" s="11">
        <f t="shared" si="21"/>
        <v>1.0069444444444445E-4</v>
      </c>
    </row>
    <row r="10" spans="1:67" ht="32" x14ac:dyDescent="0.2">
      <c r="A10" s="54" t="s">
        <v>388</v>
      </c>
      <c r="B10" s="3" t="s">
        <v>456</v>
      </c>
      <c r="C10" s="3" t="s">
        <v>207</v>
      </c>
      <c r="D10" s="54">
        <v>1</v>
      </c>
      <c r="E10" s="54">
        <v>1</v>
      </c>
      <c r="F10" s="54">
        <f t="shared" si="8"/>
        <v>1</v>
      </c>
      <c r="G10" s="54">
        <f t="shared" si="9"/>
        <v>15</v>
      </c>
      <c r="H10" s="54">
        <f t="shared" si="10"/>
        <v>15</v>
      </c>
      <c r="I10" s="54">
        <f t="shared" si="11"/>
        <v>77</v>
      </c>
      <c r="J10" s="54">
        <v>20</v>
      </c>
      <c r="K10" s="54">
        <f t="shared" si="12"/>
        <v>1.3333333333333333</v>
      </c>
      <c r="L10" s="54">
        <f t="shared" si="13"/>
        <v>61</v>
      </c>
      <c r="M10" s="54">
        <f t="shared" si="14"/>
        <v>4.0666666666666664</v>
      </c>
      <c r="N10" s="54">
        <v>1</v>
      </c>
      <c r="O10" s="54">
        <v>1</v>
      </c>
      <c r="P10" s="54">
        <v>1</v>
      </c>
      <c r="Q10" s="54">
        <v>1</v>
      </c>
      <c r="R10" s="54">
        <v>1</v>
      </c>
      <c r="S10" s="54">
        <v>1</v>
      </c>
      <c r="T10" s="54">
        <f t="shared" si="3"/>
        <v>1</v>
      </c>
      <c r="U10" s="54">
        <v>1</v>
      </c>
      <c r="V10" s="54">
        <v>1</v>
      </c>
      <c r="W10" s="54">
        <f t="shared" si="4"/>
        <v>1</v>
      </c>
      <c r="X10" s="54">
        <f t="shared" si="5"/>
        <v>1</v>
      </c>
      <c r="Y10" s="54">
        <v>1</v>
      </c>
      <c r="Z10" s="54">
        <v>1</v>
      </c>
      <c r="AA10" s="54">
        <v>1</v>
      </c>
      <c r="AB10" s="54">
        <v>1</v>
      </c>
      <c r="AC10" s="54">
        <v>1</v>
      </c>
      <c r="AD10" s="54">
        <v>1</v>
      </c>
      <c r="AE10" s="54">
        <v>1</v>
      </c>
      <c r="AF10" s="54">
        <f t="shared" si="15"/>
        <v>2</v>
      </c>
      <c r="AG10" s="54">
        <v>1</v>
      </c>
      <c r="AH10" s="54">
        <f t="shared" si="6"/>
        <v>1</v>
      </c>
      <c r="AI10" s="54">
        <v>1</v>
      </c>
      <c r="AJ10" s="54">
        <v>1</v>
      </c>
      <c r="AK10" s="54">
        <f t="shared" si="7"/>
        <v>1</v>
      </c>
      <c r="AL10" s="54">
        <v>1</v>
      </c>
      <c r="AM10" s="54">
        <v>0</v>
      </c>
      <c r="AN10" s="54">
        <v>1</v>
      </c>
      <c r="AO10" s="54">
        <v>0</v>
      </c>
      <c r="AP10" s="54">
        <v>1</v>
      </c>
      <c r="AQ10" s="54">
        <v>1</v>
      </c>
      <c r="AR10" s="54">
        <v>1</v>
      </c>
      <c r="AS10" s="54">
        <v>1</v>
      </c>
      <c r="AT10" s="54">
        <v>1</v>
      </c>
      <c r="AU10" s="54">
        <f t="shared" si="16"/>
        <v>78.810000000000031</v>
      </c>
      <c r="AV10" s="54">
        <f t="shared" si="17"/>
        <v>5.9933333333333358</v>
      </c>
      <c r="AW10" s="54">
        <f t="shared" si="18"/>
        <v>6.9226666666666681</v>
      </c>
      <c r="AX10" s="54">
        <f t="shared" si="19"/>
        <v>5.2240000000000002</v>
      </c>
      <c r="AY10" s="54">
        <v>1</v>
      </c>
      <c r="AZ10" s="54">
        <v>1</v>
      </c>
      <c r="BA10" s="54">
        <v>1</v>
      </c>
      <c r="BG10" s="54">
        <f t="shared" si="20"/>
        <v>133.33333333333334</v>
      </c>
      <c r="BH10" s="11">
        <f t="shared" si="21"/>
        <v>5.208333333333333E-5</v>
      </c>
    </row>
    <row r="11" spans="1:67" ht="32" x14ac:dyDescent="0.2">
      <c r="A11" s="54" t="s">
        <v>389</v>
      </c>
      <c r="B11" s="3" t="s">
        <v>457</v>
      </c>
      <c r="C11" s="3" t="s">
        <v>207</v>
      </c>
      <c r="D11" s="54">
        <v>1</v>
      </c>
      <c r="E11" s="54">
        <v>1</v>
      </c>
      <c r="F11" s="54">
        <f t="shared" si="8"/>
        <v>1</v>
      </c>
      <c r="G11" s="54">
        <f t="shared" si="9"/>
        <v>13</v>
      </c>
      <c r="H11" s="54">
        <f t="shared" si="10"/>
        <v>13</v>
      </c>
      <c r="I11" s="54">
        <f t="shared" si="11"/>
        <v>75</v>
      </c>
      <c r="J11" s="54">
        <v>21</v>
      </c>
      <c r="K11" s="54">
        <f t="shared" si="12"/>
        <v>1.6153846153846154</v>
      </c>
      <c r="L11" s="54">
        <f t="shared" si="13"/>
        <v>61</v>
      </c>
      <c r="M11" s="54">
        <f t="shared" si="14"/>
        <v>4.6923076923076925</v>
      </c>
      <c r="N11" s="54">
        <v>1</v>
      </c>
      <c r="O11" s="54">
        <v>1</v>
      </c>
      <c r="P11" s="54">
        <v>1</v>
      </c>
      <c r="Q11" s="54">
        <v>1</v>
      </c>
      <c r="R11" s="54">
        <v>1</v>
      </c>
      <c r="S11" s="54">
        <v>1</v>
      </c>
      <c r="T11" s="54">
        <f t="shared" si="3"/>
        <v>1</v>
      </c>
      <c r="U11" s="54">
        <v>1</v>
      </c>
      <c r="V11" s="54">
        <v>1</v>
      </c>
      <c r="W11" s="54">
        <f t="shared" si="4"/>
        <v>1</v>
      </c>
      <c r="X11" s="54">
        <f t="shared" si="5"/>
        <v>1</v>
      </c>
      <c r="Y11" s="54">
        <v>1</v>
      </c>
      <c r="Z11" s="54">
        <v>1</v>
      </c>
      <c r="AA11" s="54">
        <v>1</v>
      </c>
      <c r="AB11" s="54">
        <v>1</v>
      </c>
      <c r="AC11" s="54">
        <v>1</v>
      </c>
      <c r="AD11" s="54">
        <v>1</v>
      </c>
      <c r="AE11" s="54">
        <v>1</v>
      </c>
      <c r="AF11" s="54">
        <f t="shared" si="15"/>
        <v>2</v>
      </c>
      <c r="AG11" s="54">
        <v>1</v>
      </c>
      <c r="AH11" s="54">
        <f t="shared" si="6"/>
        <v>1</v>
      </c>
      <c r="AI11" s="54">
        <v>1</v>
      </c>
      <c r="AJ11" s="54">
        <v>1</v>
      </c>
      <c r="AK11" s="54">
        <f t="shared" si="7"/>
        <v>1</v>
      </c>
      <c r="AL11" s="54">
        <v>1</v>
      </c>
      <c r="AM11" s="54">
        <v>0</v>
      </c>
      <c r="AN11" s="54">
        <v>1</v>
      </c>
      <c r="AO11" s="54">
        <v>0</v>
      </c>
      <c r="AP11" s="54">
        <v>1</v>
      </c>
      <c r="AQ11" s="54">
        <v>1</v>
      </c>
      <c r="AR11" s="54">
        <v>1</v>
      </c>
      <c r="AS11" s="54">
        <v>1</v>
      </c>
      <c r="AT11" s="54">
        <v>1</v>
      </c>
      <c r="AU11" s="54">
        <f t="shared" si="16"/>
        <v>56.978461538461566</v>
      </c>
      <c r="AV11" s="54">
        <f t="shared" si="17"/>
        <v>8.5415384615384617</v>
      </c>
      <c r="AW11" s="54">
        <f t="shared" si="18"/>
        <v>10.418461538461536</v>
      </c>
      <c r="AX11" s="54">
        <f t="shared" si="19"/>
        <v>7.1707692307692312</v>
      </c>
      <c r="AY11" s="54">
        <v>1</v>
      </c>
      <c r="AZ11" s="54">
        <v>1</v>
      </c>
      <c r="BA11" s="54">
        <v>1</v>
      </c>
      <c r="BG11" s="54">
        <f t="shared" si="20"/>
        <v>153.84615384615387</v>
      </c>
      <c r="BH11" s="11">
        <f t="shared" si="21"/>
        <v>4.5138888888888894E-5</v>
      </c>
    </row>
    <row r="12" spans="1:67" ht="32" x14ac:dyDescent="0.2">
      <c r="A12" s="54" t="s">
        <v>390</v>
      </c>
      <c r="B12" s="3" t="s">
        <v>458</v>
      </c>
      <c r="C12" s="3" t="s">
        <v>207</v>
      </c>
      <c r="D12" s="54">
        <v>1</v>
      </c>
      <c r="E12" s="54">
        <v>1</v>
      </c>
      <c r="F12" s="54">
        <f t="shared" si="8"/>
        <v>1</v>
      </c>
      <c r="G12" s="54">
        <f t="shared" si="9"/>
        <v>14</v>
      </c>
      <c r="H12" s="54">
        <f t="shared" si="10"/>
        <v>14</v>
      </c>
      <c r="I12" s="54">
        <f t="shared" si="11"/>
        <v>80</v>
      </c>
      <c r="J12" s="54">
        <v>21</v>
      </c>
      <c r="K12" s="54">
        <f t="shared" si="12"/>
        <v>1.5</v>
      </c>
      <c r="L12" s="54">
        <f t="shared" si="13"/>
        <v>65</v>
      </c>
      <c r="M12" s="54">
        <f t="shared" si="14"/>
        <v>4.6428571428571432</v>
      </c>
      <c r="N12" s="54">
        <v>1</v>
      </c>
      <c r="O12" s="54">
        <v>1</v>
      </c>
      <c r="P12" s="54">
        <v>1</v>
      </c>
      <c r="Q12" s="54">
        <v>1</v>
      </c>
      <c r="R12" s="54">
        <v>1</v>
      </c>
      <c r="S12" s="54">
        <v>1</v>
      </c>
      <c r="T12" s="54">
        <f t="shared" si="3"/>
        <v>1</v>
      </c>
      <c r="U12" s="54">
        <v>1</v>
      </c>
      <c r="V12" s="54">
        <v>1</v>
      </c>
      <c r="W12" s="54">
        <f t="shared" si="4"/>
        <v>1</v>
      </c>
      <c r="X12" s="54">
        <f t="shared" si="5"/>
        <v>1</v>
      </c>
      <c r="Y12" s="54">
        <v>1</v>
      </c>
      <c r="Z12" s="54">
        <v>1</v>
      </c>
      <c r="AA12" s="54">
        <v>1</v>
      </c>
      <c r="AB12" s="54">
        <v>1</v>
      </c>
      <c r="AC12" s="54">
        <v>1</v>
      </c>
      <c r="AD12" s="54">
        <v>1</v>
      </c>
      <c r="AE12" s="54">
        <v>1</v>
      </c>
      <c r="AF12" s="54">
        <f t="shared" si="15"/>
        <v>2</v>
      </c>
      <c r="AG12" s="54">
        <v>1</v>
      </c>
      <c r="AH12" s="54">
        <f t="shared" si="6"/>
        <v>1</v>
      </c>
      <c r="AI12" s="54">
        <v>1</v>
      </c>
      <c r="AJ12" s="54">
        <v>1</v>
      </c>
      <c r="AK12" s="54">
        <f t="shared" si="7"/>
        <v>1</v>
      </c>
      <c r="AL12" s="54">
        <v>1</v>
      </c>
      <c r="AM12" s="54">
        <v>0</v>
      </c>
      <c r="AN12" s="54">
        <v>1</v>
      </c>
      <c r="AO12" s="54">
        <v>0</v>
      </c>
      <c r="AP12" s="54">
        <v>1</v>
      </c>
      <c r="AQ12" s="54">
        <v>1</v>
      </c>
      <c r="AR12" s="54">
        <v>1</v>
      </c>
      <c r="AS12" s="54">
        <v>1</v>
      </c>
      <c r="AT12" s="54">
        <v>1</v>
      </c>
      <c r="AU12" s="54">
        <f t="shared" si="16"/>
        <v>65.725000000000023</v>
      </c>
      <c r="AV12" s="54">
        <f t="shared" si="17"/>
        <v>7.5700000000000038</v>
      </c>
      <c r="AW12" s="54">
        <f t="shared" si="18"/>
        <v>10.225714285714282</v>
      </c>
      <c r="AX12" s="54">
        <f t="shared" si="19"/>
        <v>7.4378571428571441</v>
      </c>
      <c r="AY12" s="54">
        <v>1</v>
      </c>
      <c r="AZ12" s="54">
        <v>1</v>
      </c>
      <c r="BA12" s="54">
        <v>1</v>
      </c>
      <c r="BG12" s="54">
        <f t="shared" si="20"/>
        <v>142.85714285714286</v>
      </c>
      <c r="BH12" s="11">
        <f t="shared" si="21"/>
        <v>4.8611111111111115E-5</v>
      </c>
    </row>
    <row r="13" spans="1:67" ht="32" x14ac:dyDescent="0.2">
      <c r="A13" s="54" t="s">
        <v>391</v>
      </c>
      <c r="B13" s="3" t="s">
        <v>459</v>
      </c>
      <c r="C13" s="3" t="s">
        <v>207</v>
      </c>
      <c r="D13" s="54">
        <v>1</v>
      </c>
      <c r="E13" s="54">
        <v>1</v>
      </c>
      <c r="F13" s="54">
        <f t="shared" si="8"/>
        <v>1</v>
      </c>
      <c r="G13" s="54">
        <f t="shared" si="9"/>
        <v>13</v>
      </c>
      <c r="H13" s="54">
        <f t="shared" si="10"/>
        <v>13</v>
      </c>
      <c r="I13" s="54">
        <f t="shared" si="11"/>
        <v>73</v>
      </c>
      <c r="J13" s="54">
        <v>20</v>
      </c>
      <c r="K13" s="54">
        <f t="shared" si="12"/>
        <v>1.5384615384615385</v>
      </c>
      <c r="L13" s="54">
        <f t="shared" si="13"/>
        <v>59</v>
      </c>
      <c r="M13" s="54">
        <f t="shared" si="14"/>
        <v>4.5384615384615383</v>
      </c>
      <c r="N13" s="54">
        <v>0</v>
      </c>
      <c r="O13" s="54">
        <v>1</v>
      </c>
      <c r="P13" s="54">
        <v>1</v>
      </c>
      <c r="Q13" s="54">
        <v>1</v>
      </c>
      <c r="R13" s="54">
        <v>1</v>
      </c>
      <c r="S13" s="54">
        <v>0</v>
      </c>
      <c r="T13" s="54">
        <f t="shared" si="3"/>
        <v>0</v>
      </c>
      <c r="U13" s="54">
        <v>1</v>
      </c>
      <c r="V13" s="54">
        <v>1</v>
      </c>
      <c r="W13" s="54">
        <f t="shared" si="4"/>
        <v>0</v>
      </c>
      <c r="X13" s="54">
        <f t="shared" si="5"/>
        <v>1</v>
      </c>
      <c r="Y13" s="54">
        <v>1</v>
      </c>
      <c r="Z13" s="54">
        <v>1</v>
      </c>
      <c r="AA13" s="54">
        <v>1</v>
      </c>
      <c r="AB13" s="54">
        <v>1</v>
      </c>
      <c r="AC13" s="54">
        <v>1</v>
      </c>
      <c r="AD13" s="54">
        <v>1</v>
      </c>
      <c r="AE13" s="54">
        <v>1</v>
      </c>
      <c r="AF13" s="54">
        <f t="shared" si="15"/>
        <v>2</v>
      </c>
      <c r="AG13" s="54">
        <v>1</v>
      </c>
      <c r="AH13" s="54">
        <f t="shared" si="6"/>
        <v>1</v>
      </c>
      <c r="AI13" s="54">
        <v>1</v>
      </c>
      <c r="AJ13" s="54">
        <v>1</v>
      </c>
      <c r="AK13" s="54">
        <f t="shared" si="7"/>
        <v>1</v>
      </c>
      <c r="AL13" s="54">
        <v>1</v>
      </c>
      <c r="AM13" s="54">
        <v>0</v>
      </c>
      <c r="AN13" s="54">
        <v>1</v>
      </c>
      <c r="AO13" s="54">
        <v>0</v>
      </c>
      <c r="AP13" s="54">
        <v>1</v>
      </c>
      <c r="AQ13" s="54">
        <v>1</v>
      </c>
      <c r="AR13" s="54">
        <v>1</v>
      </c>
      <c r="AS13" s="54">
        <v>1</v>
      </c>
      <c r="AT13" s="54">
        <v>1</v>
      </c>
      <c r="AU13" s="54">
        <f t="shared" si="16"/>
        <v>63.486153846153847</v>
      </c>
      <c r="AV13" s="54">
        <f t="shared" si="17"/>
        <v>7.6338461538461573</v>
      </c>
      <c r="AW13" s="54">
        <f t="shared" si="18"/>
        <v>9.5138461538461527</v>
      </c>
      <c r="AX13" s="54">
        <f t="shared" si="19"/>
        <v>6.4461538461538446</v>
      </c>
      <c r="AY13" s="54">
        <v>1</v>
      </c>
      <c r="AZ13" s="54">
        <v>1</v>
      </c>
      <c r="BA13" s="54">
        <v>1</v>
      </c>
      <c r="BG13" s="54">
        <f t="shared" si="20"/>
        <v>153.84615384615387</v>
      </c>
      <c r="BH13" s="11">
        <f t="shared" si="21"/>
        <v>4.5138888888888894E-5</v>
      </c>
    </row>
    <row r="14" spans="1:67" ht="32" x14ac:dyDescent="0.2">
      <c r="A14" s="54" t="s">
        <v>392</v>
      </c>
      <c r="B14" s="3" t="s">
        <v>460</v>
      </c>
      <c r="C14" s="3" t="s">
        <v>207</v>
      </c>
      <c r="D14" s="54">
        <v>1</v>
      </c>
      <c r="E14" s="54">
        <v>1</v>
      </c>
      <c r="F14" s="54">
        <f t="shared" si="8"/>
        <v>1</v>
      </c>
      <c r="G14" s="54">
        <f t="shared" si="9"/>
        <v>14</v>
      </c>
      <c r="H14" s="54">
        <f t="shared" si="10"/>
        <v>14</v>
      </c>
      <c r="I14" s="54">
        <f t="shared" si="11"/>
        <v>80</v>
      </c>
      <c r="J14" s="54">
        <v>23</v>
      </c>
      <c r="K14" s="54">
        <f t="shared" si="12"/>
        <v>1.6428571428571428</v>
      </c>
      <c r="L14" s="54">
        <f t="shared" si="13"/>
        <v>65</v>
      </c>
      <c r="M14" s="54">
        <f t="shared" si="14"/>
        <v>4.6428571428571432</v>
      </c>
      <c r="N14" s="54">
        <v>0</v>
      </c>
      <c r="O14" s="54">
        <v>1</v>
      </c>
      <c r="P14" s="54">
        <v>1</v>
      </c>
      <c r="Q14" s="54">
        <v>1</v>
      </c>
      <c r="R14" s="54">
        <v>1</v>
      </c>
      <c r="S14" s="54">
        <v>0</v>
      </c>
      <c r="T14" s="54">
        <f t="shared" si="3"/>
        <v>0</v>
      </c>
      <c r="U14" s="54">
        <v>1</v>
      </c>
      <c r="V14" s="54">
        <v>1</v>
      </c>
      <c r="W14" s="54">
        <f t="shared" si="4"/>
        <v>0</v>
      </c>
      <c r="X14" s="54">
        <f t="shared" si="5"/>
        <v>1</v>
      </c>
      <c r="Y14" s="54">
        <v>1</v>
      </c>
      <c r="Z14" s="54">
        <v>1</v>
      </c>
      <c r="AA14" s="54">
        <v>1</v>
      </c>
      <c r="AB14" s="54">
        <v>1</v>
      </c>
      <c r="AC14" s="54">
        <v>1</v>
      </c>
      <c r="AD14" s="54">
        <v>1</v>
      </c>
      <c r="AE14" s="54">
        <v>1</v>
      </c>
      <c r="AF14" s="54">
        <f t="shared" si="15"/>
        <v>2</v>
      </c>
      <c r="AG14" s="54">
        <v>1</v>
      </c>
      <c r="AH14" s="54">
        <f t="shared" si="6"/>
        <v>1</v>
      </c>
      <c r="AI14" s="54">
        <v>1</v>
      </c>
      <c r="AJ14" s="54">
        <v>1</v>
      </c>
      <c r="AK14" s="54">
        <f t="shared" si="7"/>
        <v>1</v>
      </c>
      <c r="AL14" s="54">
        <v>1</v>
      </c>
      <c r="AM14" s="54">
        <v>0</v>
      </c>
      <c r="AN14" s="54">
        <v>1</v>
      </c>
      <c r="AO14" s="54">
        <v>0</v>
      </c>
      <c r="AP14" s="54">
        <v>1</v>
      </c>
      <c r="AQ14" s="54">
        <v>1</v>
      </c>
      <c r="AR14" s="54">
        <v>1</v>
      </c>
      <c r="AS14" s="54">
        <v>1</v>
      </c>
      <c r="AT14" s="54">
        <v>1</v>
      </c>
      <c r="AU14" s="54">
        <f t="shared" si="16"/>
        <v>53.639285714285741</v>
      </c>
      <c r="AV14" s="54">
        <f t="shared" si="17"/>
        <v>9.2557142857142871</v>
      </c>
      <c r="AW14" s="54">
        <f t="shared" si="18"/>
        <v>10.225714285714282</v>
      </c>
      <c r="AX14" s="54">
        <f t="shared" si="19"/>
        <v>7.4378571428571441</v>
      </c>
      <c r="AY14" s="54">
        <v>1</v>
      </c>
      <c r="AZ14" s="54">
        <v>1</v>
      </c>
      <c r="BA14" s="54">
        <v>1</v>
      </c>
      <c r="BG14" s="54">
        <f t="shared" si="20"/>
        <v>142.85714285714286</v>
      </c>
      <c r="BH14" s="11">
        <f t="shared" si="21"/>
        <v>4.8611111111111115E-5</v>
      </c>
    </row>
    <row r="15" spans="1:67" ht="112" x14ac:dyDescent="0.2">
      <c r="A15" s="54">
        <v>5</v>
      </c>
      <c r="B15" s="3" t="s">
        <v>461</v>
      </c>
      <c r="C15" s="3" t="s">
        <v>207</v>
      </c>
      <c r="D15" s="54">
        <v>1</v>
      </c>
      <c r="E15" s="54">
        <v>1</v>
      </c>
      <c r="F15" s="54">
        <f t="shared" si="8"/>
        <v>2</v>
      </c>
      <c r="G15" s="54">
        <f t="shared" si="9"/>
        <v>36</v>
      </c>
      <c r="H15" s="54">
        <f t="shared" si="10"/>
        <v>18</v>
      </c>
      <c r="I15" s="54">
        <f t="shared" si="11"/>
        <v>250</v>
      </c>
      <c r="J15" s="54">
        <v>66</v>
      </c>
      <c r="K15" s="54">
        <f t="shared" si="12"/>
        <v>1.8333333333333333</v>
      </c>
      <c r="L15" s="54">
        <f t="shared" si="13"/>
        <v>208</v>
      </c>
      <c r="M15" s="54">
        <f t="shared" si="14"/>
        <v>5.7777777777777777</v>
      </c>
      <c r="N15" s="54">
        <v>1</v>
      </c>
      <c r="O15" s="54">
        <v>1</v>
      </c>
      <c r="P15" s="54">
        <v>0</v>
      </c>
      <c r="Q15" s="54">
        <v>1</v>
      </c>
      <c r="R15" s="54">
        <v>1</v>
      </c>
      <c r="S15" s="54">
        <v>1</v>
      </c>
      <c r="T15" s="54">
        <f t="shared" si="3"/>
        <v>1</v>
      </c>
      <c r="U15" s="54">
        <v>1</v>
      </c>
      <c r="V15" s="54">
        <v>1</v>
      </c>
      <c r="W15" s="54">
        <f t="shared" si="4"/>
        <v>0</v>
      </c>
      <c r="X15" s="54">
        <f t="shared" si="5"/>
        <v>1</v>
      </c>
      <c r="Y15" s="54">
        <v>1</v>
      </c>
      <c r="Z15" s="54">
        <v>1</v>
      </c>
      <c r="AA15" s="54">
        <v>1</v>
      </c>
      <c r="AB15" s="54">
        <v>1</v>
      </c>
      <c r="AC15" s="54">
        <v>1</v>
      </c>
      <c r="AD15" s="54">
        <v>1</v>
      </c>
      <c r="AE15" s="54">
        <v>1</v>
      </c>
      <c r="AF15" s="54">
        <f t="shared" si="15"/>
        <v>6</v>
      </c>
      <c r="AG15" s="54">
        <v>1</v>
      </c>
      <c r="AH15" s="54">
        <f t="shared" si="6"/>
        <v>0</v>
      </c>
      <c r="AI15" s="54">
        <v>1</v>
      </c>
      <c r="AJ15" s="54">
        <v>1</v>
      </c>
      <c r="AK15" s="54">
        <f t="shared" si="7"/>
        <v>1</v>
      </c>
      <c r="AL15" s="54">
        <v>1</v>
      </c>
      <c r="AM15" s="54">
        <v>0</v>
      </c>
      <c r="AN15" s="54">
        <v>1</v>
      </c>
      <c r="AO15" s="54">
        <v>0</v>
      </c>
      <c r="AP15" s="54">
        <v>1</v>
      </c>
      <c r="AQ15" s="54">
        <v>1</v>
      </c>
      <c r="AR15" s="54">
        <v>1</v>
      </c>
      <c r="AS15" s="54">
        <v>1</v>
      </c>
      <c r="AT15" s="54">
        <v>1</v>
      </c>
      <c r="AU15" s="54">
        <f t="shared" si="16"/>
        <v>33.465000000000018</v>
      </c>
      <c r="AV15" s="54">
        <f t="shared" si="17"/>
        <v>13.063333333333333</v>
      </c>
      <c r="AW15" s="54">
        <f t="shared" si="18"/>
        <v>17.672222222222221</v>
      </c>
      <c r="AX15" s="54">
        <f t="shared" si="19"/>
        <v>14.783333333333331</v>
      </c>
      <c r="AY15" s="54">
        <v>0</v>
      </c>
      <c r="AZ15" s="54">
        <v>1</v>
      </c>
      <c r="BA15" s="54">
        <v>1</v>
      </c>
      <c r="BG15" s="54">
        <f t="shared" si="20"/>
        <v>166.66666666666666</v>
      </c>
      <c r="BH15" s="11">
        <f t="shared" si="21"/>
        <v>1.25E-4</v>
      </c>
    </row>
    <row r="16" spans="1:67" ht="64" x14ac:dyDescent="0.2">
      <c r="A16" s="54">
        <v>6</v>
      </c>
      <c r="B16" s="3" t="s">
        <v>462</v>
      </c>
      <c r="C16" s="3" t="s">
        <v>207</v>
      </c>
      <c r="D16" s="54">
        <v>1</v>
      </c>
      <c r="E16" s="54">
        <v>1</v>
      </c>
      <c r="F16" s="54">
        <f t="shared" si="8"/>
        <v>1</v>
      </c>
      <c r="G16" s="54">
        <f t="shared" si="9"/>
        <v>28</v>
      </c>
      <c r="H16" s="54">
        <f t="shared" si="10"/>
        <v>28</v>
      </c>
      <c r="I16" s="54">
        <f t="shared" si="11"/>
        <v>149</v>
      </c>
      <c r="J16" s="54">
        <v>41</v>
      </c>
      <c r="K16" s="54">
        <f t="shared" si="12"/>
        <v>1.4642857142857142</v>
      </c>
      <c r="L16" s="54">
        <f t="shared" si="13"/>
        <v>120</v>
      </c>
      <c r="M16" s="54">
        <f t="shared" si="14"/>
        <v>4.2857142857142856</v>
      </c>
      <c r="N16" s="54">
        <v>1</v>
      </c>
      <c r="O16" s="54">
        <v>1</v>
      </c>
      <c r="P16" s="54">
        <v>1</v>
      </c>
      <c r="Q16" s="54">
        <v>1</v>
      </c>
      <c r="R16" s="54">
        <v>1</v>
      </c>
      <c r="S16" s="54">
        <v>1</v>
      </c>
      <c r="T16" s="54">
        <f t="shared" si="3"/>
        <v>1</v>
      </c>
      <c r="U16" s="54">
        <v>1</v>
      </c>
      <c r="V16" s="54">
        <v>1</v>
      </c>
      <c r="W16" s="54">
        <f t="shared" si="4"/>
        <v>1</v>
      </c>
      <c r="X16" s="54">
        <f t="shared" si="5"/>
        <v>1</v>
      </c>
      <c r="Y16" s="54">
        <v>1</v>
      </c>
      <c r="Z16" s="54">
        <v>1</v>
      </c>
      <c r="AA16" s="54">
        <v>1</v>
      </c>
      <c r="AB16" s="54">
        <v>1</v>
      </c>
      <c r="AC16" s="54">
        <v>1</v>
      </c>
      <c r="AD16" s="54">
        <v>1</v>
      </c>
      <c r="AE16" s="54">
        <v>1</v>
      </c>
      <c r="AF16" s="54">
        <f t="shared" si="15"/>
        <v>2</v>
      </c>
      <c r="AG16" s="54">
        <v>1</v>
      </c>
      <c r="AH16" s="54">
        <f t="shared" si="6"/>
        <v>1</v>
      </c>
      <c r="AI16" s="54">
        <v>1</v>
      </c>
      <c r="AJ16" s="54">
        <v>1</v>
      </c>
      <c r="AK16" s="54">
        <f t="shared" si="7"/>
        <v>1</v>
      </c>
      <c r="AL16" s="54">
        <v>1</v>
      </c>
      <c r="AM16" s="54">
        <v>0</v>
      </c>
      <c r="AN16" s="54">
        <v>1</v>
      </c>
      <c r="AO16" s="54">
        <v>0</v>
      </c>
      <c r="AP16" s="54">
        <v>1</v>
      </c>
      <c r="AQ16" s="54">
        <v>1</v>
      </c>
      <c r="AR16" s="54">
        <v>1</v>
      </c>
      <c r="AS16" s="54">
        <v>1</v>
      </c>
      <c r="AT16" s="54">
        <v>1</v>
      </c>
      <c r="AU16" s="54">
        <f t="shared" si="16"/>
        <v>54.536428571428587</v>
      </c>
      <c r="AV16" s="54">
        <f t="shared" si="17"/>
        <v>12.608571428571427</v>
      </c>
      <c r="AW16" s="54">
        <f t="shared" si="18"/>
        <v>8.7628571428571398</v>
      </c>
      <c r="AX16" s="54">
        <f t="shared" si="19"/>
        <v>12.755714285714284</v>
      </c>
      <c r="AY16" s="54">
        <v>1</v>
      </c>
      <c r="AZ16" s="54">
        <v>1</v>
      </c>
      <c r="BA16" s="54">
        <v>1</v>
      </c>
      <c r="BG16" s="54">
        <f t="shared" si="20"/>
        <v>71.428571428571431</v>
      </c>
      <c r="BH16" s="11">
        <f t="shared" si="21"/>
        <v>9.722222222222223E-5</v>
      </c>
    </row>
    <row r="17" spans="1:60" ht="208" x14ac:dyDescent="0.2">
      <c r="A17" s="54">
        <v>7</v>
      </c>
      <c r="B17" s="3" t="s">
        <v>463</v>
      </c>
      <c r="C17" s="3" t="s">
        <v>207</v>
      </c>
      <c r="D17" s="54">
        <v>1</v>
      </c>
      <c r="E17" s="54">
        <v>1</v>
      </c>
      <c r="F17" s="54">
        <f t="shared" si="8"/>
        <v>4</v>
      </c>
      <c r="G17" s="54">
        <f t="shared" si="9"/>
        <v>74</v>
      </c>
      <c r="H17" s="54">
        <f t="shared" si="10"/>
        <v>18.5</v>
      </c>
      <c r="I17" s="54">
        <f t="shared" si="11"/>
        <v>477</v>
      </c>
      <c r="J17" s="54">
        <v>129</v>
      </c>
      <c r="K17" s="54">
        <f t="shared" si="12"/>
        <v>1.7432432432432432</v>
      </c>
      <c r="L17" s="54">
        <f t="shared" si="13"/>
        <v>387</v>
      </c>
      <c r="M17" s="54">
        <f t="shared" si="14"/>
        <v>5.2297297297297298</v>
      </c>
      <c r="N17" s="54">
        <v>1</v>
      </c>
      <c r="O17" s="54">
        <v>1</v>
      </c>
      <c r="P17" s="54">
        <v>0</v>
      </c>
      <c r="Q17" s="54">
        <v>1</v>
      </c>
      <c r="R17" s="54">
        <v>1</v>
      </c>
      <c r="S17" s="54">
        <v>1</v>
      </c>
      <c r="T17" s="54">
        <f t="shared" si="3"/>
        <v>1</v>
      </c>
      <c r="U17" s="54">
        <v>1</v>
      </c>
      <c r="V17" s="54">
        <v>1</v>
      </c>
      <c r="W17" s="54">
        <f t="shared" si="4"/>
        <v>0</v>
      </c>
      <c r="X17" s="54">
        <f t="shared" si="5"/>
        <v>1</v>
      </c>
      <c r="Y17" s="54">
        <v>0</v>
      </c>
      <c r="Z17" s="54">
        <v>1</v>
      </c>
      <c r="AA17" s="54">
        <v>1</v>
      </c>
      <c r="AB17" s="54">
        <v>1</v>
      </c>
      <c r="AC17" s="54">
        <v>1</v>
      </c>
      <c r="AD17" s="54">
        <v>1</v>
      </c>
      <c r="AE17" s="54">
        <v>1</v>
      </c>
      <c r="AF17" s="54">
        <f t="shared" si="15"/>
        <v>17</v>
      </c>
      <c r="AG17" s="54">
        <v>1</v>
      </c>
      <c r="AH17" s="54">
        <f t="shared" si="6"/>
        <v>0</v>
      </c>
      <c r="AI17" s="54">
        <v>0</v>
      </c>
      <c r="AJ17" s="54">
        <v>1</v>
      </c>
      <c r="AK17" s="54">
        <f t="shared" si="7"/>
        <v>0</v>
      </c>
      <c r="AL17" s="54">
        <v>1</v>
      </c>
      <c r="AM17" s="54">
        <v>0</v>
      </c>
      <c r="AN17" s="54">
        <v>1</v>
      </c>
      <c r="AO17" s="54">
        <v>0</v>
      </c>
      <c r="AP17" s="54">
        <v>1</v>
      </c>
      <c r="AQ17" s="54">
        <v>1</v>
      </c>
      <c r="AR17" s="54">
        <v>1</v>
      </c>
      <c r="AS17" s="54">
        <v>1</v>
      </c>
      <c r="AT17" s="54">
        <v>1</v>
      </c>
      <c r="AU17" s="54">
        <f t="shared" si="16"/>
        <v>40.579121621621653</v>
      </c>
      <c r="AV17" s="54">
        <f t="shared" si="17"/>
        <v>12.195270270270271</v>
      </c>
      <c r="AW17" s="54">
        <f t="shared" si="18"/>
        <v>14.701621621621623</v>
      </c>
      <c r="AX17" s="54">
        <f t="shared" si="19"/>
        <v>12.452027027027029</v>
      </c>
      <c r="AY17" s="54">
        <v>0</v>
      </c>
      <c r="AZ17" s="54">
        <v>1</v>
      </c>
      <c r="BA17" s="54">
        <v>1</v>
      </c>
      <c r="BG17" s="54">
        <f t="shared" si="20"/>
        <v>229.72972972972974</v>
      </c>
      <c r="BH17" s="11">
        <f t="shared" si="21"/>
        <v>2.5694444444444446E-4</v>
      </c>
    </row>
    <row r="18" spans="1:60" ht="64" x14ac:dyDescent="0.2">
      <c r="A18" s="54">
        <v>8</v>
      </c>
      <c r="B18" s="3" t="s">
        <v>464</v>
      </c>
      <c r="C18" s="3" t="s">
        <v>207</v>
      </c>
      <c r="D18" s="54">
        <v>1</v>
      </c>
      <c r="E18" s="54">
        <v>1</v>
      </c>
      <c r="F18" s="54">
        <f t="shared" si="8"/>
        <v>1</v>
      </c>
      <c r="G18" s="54">
        <f t="shared" si="9"/>
        <v>26</v>
      </c>
      <c r="H18" s="54">
        <f t="shared" si="10"/>
        <v>26</v>
      </c>
      <c r="I18" s="54">
        <f t="shared" si="11"/>
        <v>164</v>
      </c>
      <c r="J18" s="54">
        <v>44</v>
      </c>
      <c r="K18" s="54">
        <f t="shared" si="12"/>
        <v>1.6923076923076923</v>
      </c>
      <c r="L18" s="54">
        <f t="shared" si="13"/>
        <v>134</v>
      </c>
      <c r="M18" s="54">
        <f t="shared" si="14"/>
        <v>5.1538461538461542</v>
      </c>
      <c r="N18" s="54">
        <v>0</v>
      </c>
      <c r="O18" s="54">
        <v>1</v>
      </c>
      <c r="P18" s="54">
        <v>1</v>
      </c>
      <c r="Q18" s="54">
        <v>0</v>
      </c>
      <c r="R18" s="54">
        <v>1</v>
      </c>
      <c r="S18" s="54">
        <v>1</v>
      </c>
      <c r="T18" s="54">
        <f t="shared" si="3"/>
        <v>0</v>
      </c>
      <c r="U18" s="54">
        <v>1</v>
      </c>
      <c r="V18" s="54">
        <v>1</v>
      </c>
      <c r="W18" s="54">
        <f t="shared" si="4"/>
        <v>0</v>
      </c>
      <c r="X18" s="54">
        <f t="shared" si="5"/>
        <v>1</v>
      </c>
      <c r="Y18" s="54">
        <v>1</v>
      </c>
      <c r="Z18" s="54">
        <v>1</v>
      </c>
      <c r="AA18" s="54">
        <v>1</v>
      </c>
      <c r="AB18" s="54">
        <v>1</v>
      </c>
      <c r="AC18" s="54">
        <v>1</v>
      </c>
      <c r="AD18" s="54">
        <v>1</v>
      </c>
      <c r="AE18" s="54">
        <v>1</v>
      </c>
      <c r="AF18" s="54">
        <f t="shared" si="15"/>
        <v>5</v>
      </c>
      <c r="AG18" s="54">
        <v>1</v>
      </c>
      <c r="AH18" s="54">
        <f t="shared" si="6"/>
        <v>1</v>
      </c>
      <c r="AI18" s="54">
        <v>1</v>
      </c>
      <c r="AJ18" s="54">
        <v>1</v>
      </c>
      <c r="AK18" s="54">
        <f t="shared" si="7"/>
        <v>0</v>
      </c>
      <c r="AL18" s="54">
        <v>1</v>
      </c>
      <c r="AM18" s="54">
        <v>0</v>
      </c>
      <c r="AN18" s="54">
        <v>1</v>
      </c>
      <c r="AO18" s="54">
        <v>0</v>
      </c>
      <c r="AP18" s="54">
        <v>1</v>
      </c>
      <c r="AQ18" s="54">
        <v>1</v>
      </c>
      <c r="AR18" s="54">
        <v>1</v>
      </c>
      <c r="AS18" s="54">
        <v>1</v>
      </c>
      <c r="AT18" s="54">
        <v>1</v>
      </c>
      <c r="AU18" s="54">
        <f t="shared" si="16"/>
        <v>37.275769230769257</v>
      </c>
      <c r="AV18" s="54">
        <f t="shared" si="17"/>
        <v>14.51923076923077</v>
      </c>
      <c r="AW18" s="54">
        <f t="shared" si="18"/>
        <v>14.496923076923075</v>
      </c>
      <c r="AX18" s="54">
        <f t="shared" si="19"/>
        <v>15.844615384615388</v>
      </c>
      <c r="AY18" s="54">
        <v>1</v>
      </c>
      <c r="AZ18" s="54">
        <v>1</v>
      </c>
      <c r="BA18" s="54">
        <v>1</v>
      </c>
      <c r="BG18" s="54">
        <f t="shared" si="20"/>
        <v>192.30769230769232</v>
      </c>
      <c r="BH18" s="11">
        <f t="shared" si="21"/>
        <v>9.0277777777777787E-5</v>
      </c>
    </row>
    <row r="19" spans="1:60" ht="112" x14ac:dyDescent="0.2">
      <c r="A19" s="54">
        <v>9</v>
      </c>
      <c r="B19" s="3" t="s">
        <v>465</v>
      </c>
      <c r="C19" s="3" t="s">
        <v>207</v>
      </c>
      <c r="D19" s="54">
        <v>1</v>
      </c>
      <c r="E19" s="54">
        <v>1</v>
      </c>
      <c r="F19" s="54">
        <f t="shared" si="8"/>
        <v>2</v>
      </c>
      <c r="G19" s="54">
        <f t="shared" si="9"/>
        <v>47</v>
      </c>
      <c r="H19" s="54">
        <f t="shared" si="10"/>
        <v>23.5</v>
      </c>
      <c r="I19" s="54">
        <f t="shared" si="11"/>
        <v>282</v>
      </c>
      <c r="J19" s="54">
        <v>79</v>
      </c>
      <c r="K19" s="54">
        <f t="shared" si="12"/>
        <v>1.6808510638297873</v>
      </c>
      <c r="L19" s="54">
        <f t="shared" si="13"/>
        <v>230</v>
      </c>
      <c r="M19" s="54">
        <f t="shared" si="14"/>
        <v>4.8936170212765955</v>
      </c>
      <c r="N19" s="54">
        <v>0</v>
      </c>
      <c r="O19" s="54">
        <v>1</v>
      </c>
      <c r="P19" s="54">
        <v>0</v>
      </c>
      <c r="Q19" s="54">
        <v>0</v>
      </c>
      <c r="R19" s="54">
        <v>1</v>
      </c>
      <c r="S19" s="54">
        <v>1</v>
      </c>
      <c r="T19" s="54">
        <f t="shared" si="3"/>
        <v>0</v>
      </c>
      <c r="U19" s="54">
        <v>1</v>
      </c>
      <c r="V19" s="54">
        <v>1</v>
      </c>
      <c r="W19" s="54">
        <f t="shared" si="4"/>
        <v>0</v>
      </c>
      <c r="X19" s="54">
        <f t="shared" si="5"/>
        <v>1</v>
      </c>
      <c r="Y19" s="54">
        <v>1</v>
      </c>
      <c r="Z19" s="54">
        <v>1</v>
      </c>
      <c r="AA19" s="54">
        <v>1</v>
      </c>
      <c r="AB19" s="54">
        <v>1</v>
      </c>
      <c r="AC19" s="54">
        <v>1</v>
      </c>
      <c r="AD19" s="54">
        <v>1</v>
      </c>
      <c r="AE19" s="54">
        <v>1</v>
      </c>
      <c r="AF19" s="54">
        <f t="shared" si="15"/>
        <v>6</v>
      </c>
      <c r="AG19" s="54">
        <v>1</v>
      </c>
      <c r="AH19" s="54">
        <f t="shared" si="6"/>
        <v>1</v>
      </c>
      <c r="AI19" s="54">
        <v>0</v>
      </c>
      <c r="AJ19" s="54">
        <v>1</v>
      </c>
      <c r="AK19" s="54">
        <f t="shared" si="7"/>
        <v>0</v>
      </c>
      <c r="AL19" s="54">
        <v>1</v>
      </c>
      <c r="AM19" s="54">
        <v>0</v>
      </c>
      <c r="AN19" s="54">
        <v>1</v>
      </c>
      <c r="AO19" s="54">
        <v>0</v>
      </c>
      <c r="AP19" s="54">
        <v>1</v>
      </c>
      <c r="AQ19" s="54">
        <v>1</v>
      </c>
      <c r="AR19" s="54">
        <v>1</v>
      </c>
      <c r="AS19" s="54">
        <v>1</v>
      </c>
      <c r="AT19" s="54">
        <v>1</v>
      </c>
      <c r="AU19" s="54">
        <f t="shared" si="16"/>
        <v>40.78250000000002</v>
      </c>
      <c r="AV19" s="54">
        <f t="shared" si="17"/>
        <v>13.409042553191494</v>
      </c>
      <c r="AW19" s="54">
        <f t="shared" si="18"/>
        <v>12.465531914893617</v>
      </c>
      <c r="AX19" s="54">
        <f t="shared" si="19"/>
        <v>13.36893617021277</v>
      </c>
      <c r="AY19" s="54">
        <v>0</v>
      </c>
      <c r="AZ19" s="54">
        <v>1</v>
      </c>
      <c r="BA19" s="54">
        <v>1</v>
      </c>
      <c r="BG19" s="54">
        <f t="shared" si="20"/>
        <v>127.6595744680851</v>
      </c>
      <c r="BH19" s="11">
        <f t="shared" si="21"/>
        <v>1.6319444444444443E-4</v>
      </c>
    </row>
    <row r="20" spans="1:60" ht="32" x14ac:dyDescent="0.2">
      <c r="A20" s="54">
        <v>10</v>
      </c>
      <c r="B20" s="3" t="s">
        <v>466</v>
      </c>
      <c r="C20" s="22" t="s">
        <v>209</v>
      </c>
      <c r="D20" s="54">
        <v>1</v>
      </c>
      <c r="E20" s="54">
        <v>1</v>
      </c>
      <c r="F20" s="54">
        <f t="shared" si="8"/>
        <v>1</v>
      </c>
      <c r="G20" s="54">
        <f t="shared" si="9"/>
        <v>11</v>
      </c>
      <c r="H20" s="54">
        <f t="shared" si="10"/>
        <v>11</v>
      </c>
      <c r="I20" s="54">
        <f t="shared" si="11"/>
        <v>61</v>
      </c>
      <c r="J20" s="54">
        <v>15</v>
      </c>
      <c r="K20" s="54">
        <f t="shared" si="12"/>
        <v>1.3636363636363635</v>
      </c>
      <c r="L20" s="54">
        <f t="shared" si="13"/>
        <v>49</v>
      </c>
      <c r="M20" s="54">
        <f t="shared" si="14"/>
        <v>4.4545454545454541</v>
      </c>
      <c r="N20" s="54">
        <v>1</v>
      </c>
      <c r="O20" s="54">
        <v>1</v>
      </c>
      <c r="P20" s="54">
        <v>1</v>
      </c>
      <c r="Q20" s="54">
        <v>1</v>
      </c>
      <c r="R20" s="54">
        <v>1</v>
      </c>
      <c r="S20" s="54">
        <v>1</v>
      </c>
      <c r="T20" s="54">
        <f t="shared" si="3"/>
        <v>1</v>
      </c>
      <c r="U20" s="54">
        <v>1</v>
      </c>
      <c r="V20" s="54">
        <v>1</v>
      </c>
      <c r="W20" s="54">
        <f t="shared" si="4"/>
        <v>1</v>
      </c>
      <c r="X20" s="54">
        <f t="shared" si="5"/>
        <v>1</v>
      </c>
      <c r="Y20" s="54">
        <v>0</v>
      </c>
      <c r="Z20" s="54">
        <v>1</v>
      </c>
      <c r="AA20" s="54">
        <v>1</v>
      </c>
      <c r="AB20" s="54">
        <v>1</v>
      </c>
      <c r="AC20" s="54">
        <v>1</v>
      </c>
      <c r="AD20" s="54">
        <v>1</v>
      </c>
      <c r="AE20" s="54">
        <v>1</v>
      </c>
      <c r="AF20" s="54">
        <f t="shared" si="15"/>
        <v>2</v>
      </c>
      <c r="AG20" s="54">
        <v>1</v>
      </c>
      <c r="AH20" s="54">
        <f t="shared" si="6"/>
        <v>1</v>
      </c>
      <c r="AI20" s="54">
        <v>1</v>
      </c>
      <c r="AJ20" s="54">
        <v>1</v>
      </c>
      <c r="AK20" s="54">
        <f t="shared" si="7"/>
        <v>1</v>
      </c>
      <c r="AL20" s="54">
        <v>1</v>
      </c>
      <c r="AM20" s="54">
        <v>1</v>
      </c>
      <c r="AN20" s="54">
        <v>1</v>
      </c>
      <c r="AO20" s="54">
        <v>1</v>
      </c>
      <c r="AP20" s="54">
        <v>1</v>
      </c>
      <c r="AQ20" s="54">
        <v>1</v>
      </c>
      <c r="AR20" s="54">
        <v>1</v>
      </c>
      <c r="AS20" s="54">
        <v>1</v>
      </c>
      <c r="AT20" s="54">
        <v>1</v>
      </c>
      <c r="AU20" s="54">
        <f t="shared" si="16"/>
        <v>80.30636363636367</v>
      </c>
      <c r="AV20" s="54">
        <f t="shared" si="17"/>
        <v>4.7909090909090892</v>
      </c>
      <c r="AW20" s="54">
        <f t="shared" si="18"/>
        <v>8.7709090909090897</v>
      </c>
      <c r="AX20" s="54">
        <f t="shared" si="19"/>
        <v>5.0509090909090908</v>
      </c>
      <c r="AY20" s="54">
        <v>1</v>
      </c>
      <c r="AZ20" s="54">
        <v>1</v>
      </c>
      <c r="BA20" s="54">
        <v>1</v>
      </c>
      <c r="BG20" s="54">
        <f t="shared" si="20"/>
        <v>181.81818181818181</v>
      </c>
      <c r="BH20" s="11">
        <f t="shared" si="21"/>
        <v>3.8194444444444444E-5</v>
      </c>
    </row>
    <row r="21" spans="1:60" ht="64" x14ac:dyDescent="0.2">
      <c r="A21" s="54" t="s">
        <v>147</v>
      </c>
      <c r="B21" s="3" t="s">
        <v>467</v>
      </c>
      <c r="C21" s="3" t="s">
        <v>207</v>
      </c>
      <c r="D21" s="54">
        <v>1</v>
      </c>
      <c r="E21" s="54">
        <v>1</v>
      </c>
      <c r="F21" s="54">
        <f t="shared" si="8"/>
        <v>1</v>
      </c>
      <c r="G21" s="54">
        <f t="shared" si="9"/>
        <v>25</v>
      </c>
      <c r="H21" s="54">
        <f t="shared" si="10"/>
        <v>25</v>
      </c>
      <c r="I21" s="54">
        <f t="shared" si="11"/>
        <v>133</v>
      </c>
      <c r="J21" s="54">
        <v>37</v>
      </c>
      <c r="K21" s="54">
        <f t="shared" si="12"/>
        <v>1.48</v>
      </c>
      <c r="L21" s="54">
        <f t="shared" si="13"/>
        <v>107</v>
      </c>
      <c r="M21" s="54">
        <f t="shared" si="14"/>
        <v>4.28</v>
      </c>
      <c r="N21" s="54">
        <v>0</v>
      </c>
      <c r="O21" s="54">
        <v>1</v>
      </c>
      <c r="P21" s="54">
        <v>1</v>
      </c>
      <c r="Q21" s="54">
        <v>0</v>
      </c>
      <c r="R21" s="54">
        <v>1</v>
      </c>
      <c r="S21" s="54">
        <v>1</v>
      </c>
      <c r="T21" s="54">
        <f t="shared" si="3"/>
        <v>0</v>
      </c>
      <c r="U21" s="54">
        <v>1</v>
      </c>
      <c r="V21" s="54">
        <v>1</v>
      </c>
      <c r="W21" s="54">
        <f t="shared" si="4"/>
        <v>0</v>
      </c>
      <c r="X21" s="54">
        <f t="shared" si="5"/>
        <v>1</v>
      </c>
      <c r="Y21" s="54">
        <v>1</v>
      </c>
      <c r="Z21" s="54">
        <v>1</v>
      </c>
      <c r="AA21" s="54">
        <v>1</v>
      </c>
      <c r="AB21" s="54">
        <v>1</v>
      </c>
      <c r="AC21" s="54">
        <v>1</v>
      </c>
      <c r="AD21" s="54">
        <v>1</v>
      </c>
      <c r="AE21" s="54">
        <v>1</v>
      </c>
      <c r="AF21" s="54">
        <f t="shared" si="15"/>
        <v>2</v>
      </c>
      <c r="AG21" s="54">
        <v>1</v>
      </c>
      <c r="AH21" s="54">
        <f t="shared" si="6"/>
        <v>1</v>
      </c>
      <c r="AI21" s="54">
        <v>1</v>
      </c>
      <c r="AJ21" s="54">
        <v>1</v>
      </c>
      <c r="AK21" s="54">
        <f t="shared" si="7"/>
        <v>1</v>
      </c>
      <c r="AL21" s="54">
        <v>1</v>
      </c>
      <c r="AM21" s="54">
        <v>0</v>
      </c>
      <c r="AN21" s="54">
        <v>1</v>
      </c>
      <c r="AO21" s="54">
        <v>0</v>
      </c>
      <c r="AP21" s="54">
        <v>1</v>
      </c>
      <c r="AQ21" s="54">
        <v>1</v>
      </c>
      <c r="AR21" s="54">
        <v>1</v>
      </c>
      <c r="AS21" s="54">
        <v>1</v>
      </c>
      <c r="AT21" s="54">
        <v>1</v>
      </c>
      <c r="AU21" s="54">
        <f t="shared" si="16"/>
        <v>56.252000000000024</v>
      </c>
      <c r="AV21" s="54">
        <f t="shared" si="17"/>
        <v>11.624000000000002</v>
      </c>
      <c r="AW21" s="54">
        <f t="shared" si="18"/>
        <v>8.6527999999999956</v>
      </c>
      <c r="AX21" s="54">
        <f t="shared" si="19"/>
        <v>11.2288</v>
      </c>
      <c r="AY21" s="54">
        <v>1</v>
      </c>
      <c r="AZ21" s="54">
        <v>1</v>
      </c>
      <c r="BA21" s="54">
        <v>1</v>
      </c>
      <c r="BG21" s="54">
        <f t="shared" si="20"/>
        <v>80</v>
      </c>
      <c r="BH21" s="11">
        <f t="shared" si="21"/>
        <v>8.6805555555555545E-5</v>
      </c>
    </row>
    <row r="22" spans="1:60" ht="64" x14ac:dyDescent="0.2">
      <c r="A22" s="54" t="s">
        <v>148</v>
      </c>
      <c r="B22" s="3" t="s">
        <v>468</v>
      </c>
      <c r="C22" s="3" t="s">
        <v>207</v>
      </c>
      <c r="D22" s="54">
        <v>1</v>
      </c>
      <c r="E22" s="54">
        <v>1</v>
      </c>
      <c r="F22" s="54">
        <f t="shared" si="8"/>
        <v>1</v>
      </c>
      <c r="G22" s="54">
        <f t="shared" si="9"/>
        <v>25</v>
      </c>
      <c r="H22" s="54">
        <f t="shared" si="10"/>
        <v>25</v>
      </c>
      <c r="I22" s="54">
        <f t="shared" si="11"/>
        <v>131</v>
      </c>
      <c r="J22" s="54">
        <v>37</v>
      </c>
      <c r="K22" s="54">
        <f t="shared" si="12"/>
        <v>1.48</v>
      </c>
      <c r="L22" s="54">
        <f t="shared" si="13"/>
        <v>105</v>
      </c>
      <c r="M22" s="54">
        <f t="shared" si="14"/>
        <v>4.2</v>
      </c>
      <c r="N22" s="54">
        <v>0</v>
      </c>
      <c r="O22" s="54">
        <v>1</v>
      </c>
      <c r="P22" s="54">
        <v>1</v>
      </c>
      <c r="Q22" s="54">
        <v>0</v>
      </c>
      <c r="R22" s="54">
        <v>1</v>
      </c>
      <c r="S22" s="54">
        <v>1</v>
      </c>
      <c r="T22" s="54">
        <f t="shared" si="3"/>
        <v>0</v>
      </c>
      <c r="U22" s="54">
        <v>1</v>
      </c>
      <c r="V22" s="54">
        <v>1</v>
      </c>
      <c r="W22" s="54">
        <f t="shared" si="4"/>
        <v>0</v>
      </c>
      <c r="X22" s="54">
        <f t="shared" si="5"/>
        <v>1</v>
      </c>
      <c r="Y22" s="54">
        <v>1</v>
      </c>
      <c r="Z22" s="54">
        <v>1</v>
      </c>
      <c r="AA22" s="54">
        <v>1</v>
      </c>
      <c r="AB22" s="54">
        <v>1</v>
      </c>
      <c r="AC22" s="54">
        <v>1</v>
      </c>
      <c r="AD22" s="54">
        <v>1</v>
      </c>
      <c r="AE22" s="54">
        <v>1</v>
      </c>
      <c r="AF22" s="54">
        <f t="shared" si="15"/>
        <v>2</v>
      </c>
      <c r="AG22" s="54">
        <v>1</v>
      </c>
      <c r="AH22" s="54">
        <f t="shared" si="6"/>
        <v>1</v>
      </c>
      <c r="AI22" s="54">
        <v>1</v>
      </c>
      <c r="AJ22" s="54">
        <v>1</v>
      </c>
      <c r="AK22" s="54">
        <f t="shared" si="7"/>
        <v>1</v>
      </c>
      <c r="AL22" s="54">
        <v>1</v>
      </c>
      <c r="AM22" s="54">
        <v>0</v>
      </c>
      <c r="AN22" s="54">
        <v>1</v>
      </c>
      <c r="AO22" s="54">
        <v>0</v>
      </c>
      <c r="AP22" s="54">
        <v>1</v>
      </c>
      <c r="AQ22" s="54">
        <v>1</v>
      </c>
      <c r="AR22" s="54">
        <v>1</v>
      </c>
      <c r="AS22" s="54">
        <v>1</v>
      </c>
      <c r="AT22" s="54">
        <v>1</v>
      </c>
      <c r="AU22" s="54">
        <f t="shared" si="16"/>
        <v>56.252000000000024</v>
      </c>
      <c r="AV22" s="54">
        <f t="shared" si="17"/>
        <v>11.624000000000002</v>
      </c>
      <c r="AW22" s="54">
        <f t="shared" si="18"/>
        <v>8.1823999999999977</v>
      </c>
      <c r="AX22" s="54">
        <f t="shared" si="19"/>
        <v>10.851999999999997</v>
      </c>
      <c r="AY22" s="54">
        <v>1</v>
      </c>
      <c r="AZ22" s="54">
        <v>1</v>
      </c>
      <c r="BA22" s="54">
        <v>1</v>
      </c>
      <c r="BG22" s="54">
        <f t="shared" si="20"/>
        <v>80</v>
      </c>
      <c r="BH22" s="11">
        <f t="shared" si="21"/>
        <v>8.6805555555555545E-5</v>
      </c>
    </row>
    <row r="23" spans="1:60" ht="64" x14ac:dyDescent="0.2">
      <c r="A23" s="54" t="s">
        <v>148</v>
      </c>
      <c r="B23" s="3" t="s">
        <v>469</v>
      </c>
      <c r="C23" s="3" t="s">
        <v>207</v>
      </c>
      <c r="D23" s="54">
        <v>1</v>
      </c>
      <c r="E23" s="54">
        <v>1</v>
      </c>
      <c r="F23" s="54">
        <f t="shared" si="8"/>
        <v>1</v>
      </c>
      <c r="G23" s="54">
        <f t="shared" si="9"/>
        <v>23</v>
      </c>
      <c r="H23" s="54">
        <f t="shared" si="10"/>
        <v>23</v>
      </c>
      <c r="I23" s="54">
        <f t="shared" si="11"/>
        <v>128</v>
      </c>
      <c r="J23" s="54">
        <v>36</v>
      </c>
      <c r="K23" s="54">
        <f t="shared" si="12"/>
        <v>1.5652173913043479</v>
      </c>
      <c r="L23" s="54">
        <f t="shared" si="13"/>
        <v>104</v>
      </c>
      <c r="M23" s="54">
        <f t="shared" si="14"/>
        <v>4.5217391304347823</v>
      </c>
      <c r="N23" s="54">
        <v>0</v>
      </c>
      <c r="O23" s="54">
        <v>1</v>
      </c>
      <c r="P23" s="54">
        <v>1</v>
      </c>
      <c r="Q23" s="54">
        <v>0</v>
      </c>
      <c r="R23" s="54">
        <v>1</v>
      </c>
      <c r="S23" s="54">
        <v>1</v>
      </c>
      <c r="T23" s="54">
        <f t="shared" si="3"/>
        <v>0</v>
      </c>
      <c r="U23" s="54">
        <v>1</v>
      </c>
      <c r="V23" s="54">
        <v>1</v>
      </c>
      <c r="W23" s="54">
        <f t="shared" si="4"/>
        <v>0</v>
      </c>
      <c r="X23" s="54">
        <f t="shared" si="5"/>
        <v>1</v>
      </c>
      <c r="Y23" s="54">
        <v>1</v>
      </c>
      <c r="Z23" s="54">
        <v>1</v>
      </c>
      <c r="AA23" s="54">
        <v>1</v>
      </c>
      <c r="AB23" s="54">
        <v>1</v>
      </c>
      <c r="AC23" s="54">
        <v>1</v>
      </c>
      <c r="AD23" s="54">
        <v>1</v>
      </c>
      <c r="AE23" s="54">
        <v>1</v>
      </c>
      <c r="AF23" s="54">
        <f t="shared" si="15"/>
        <v>2</v>
      </c>
      <c r="AG23" s="54">
        <v>1</v>
      </c>
      <c r="AH23" s="54">
        <f t="shared" si="6"/>
        <v>1</v>
      </c>
      <c r="AI23" s="54">
        <v>1</v>
      </c>
      <c r="AJ23" s="54">
        <v>1</v>
      </c>
      <c r="AK23" s="54">
        <f t="shared" si="7"/>
        <v>1</v>
      </c>
      <c r="AL23" s="54">
        <v>1</v>
      </c>
      <c r="AM23" s="54">
        <v>0</v>
      </c>
      <c r="AN23" s="54">
        <v>1</v>
      </c>
      <c r="AO23" s="54">
        <v>0</v>
      </c>
      <c r="AP23" s="54">
        <v>1</v>
      </c>
      <c r="AQ23" s="54">
        <v>1</v>
      </c>
      <c r="AR23" s="54">
        <v>1</v>
      </c>
      <c r="AS23" s="54">
        <v>1</v>
      </c>
      <c r="AT23" s="54">
        <v>1</v>
      </c>
      <c r="AU23" s="54">
        <f t="shared" si="16"/>
        <v>51.072608695652178</v>
      </c>
      <c r="AV23" s="54">
        <f t="shared" si="17"/>
        <v>11.849565217391305</v>
      </c>
      <c r="AW23" s="54">
        <f t="shared" si="18"/>
        <v>10.012173913043476</v>
      </c>
      <c r="AX23" s="54">
        <f t="shared" si="19"/>
        <v>11.367391304347827</v>
      </c>
      <c r="AY23" s="54">
        <v>1</v>
      </c>
      <c r="AZ23" s="54">
        <v>1</v>
      </c>
      <c r="BA23" s="54">
        <v>1</v>
      </c>
      <c r="BG23" s="54">
        <f t="shared" si="20"/>
        <v>86.956521739130437</v>
      </c>
      <c r="BH23" s="11">
        <f t="shared" si="21"/>
        <v>7.9861111111111116E-5</v>
      </c>
    </row>
    <row r="24" spans="1:60" ht="64" x14ac:dyDescent="0.2">
      <c r="A24" s="54" t="s">
        <v>149</v>
      </c>
      <c r="B24" s="3" t="s">
        <v>470</v>
      </c>
      <c r="C24" s="3" t="s">
        <v>207</v>
      </c>
      <c r="D24" s="54">
        <v>1</v>
      </c>
      <c r="E24" s="54">
        <v>1</v>
      </c>
      <c r="F24" s="54">
        <f t="shared" si="8"/>
        <v>1</v>
      </c>
      <c r="G24" s="54">
        <f t="shared" si="9"/>
        <v>25</v>
      </c>
      <c r="H24" s="54">
        <f t="shared" si="10"/>
        <v>25</v>
      </c>
      <c r="I24" s="54">
        <f t="shared" si="11"/>
        <v>133</v>
      </c>
      <c r="J24" s="54">
        <v>36</v>
      </c>
      <c r="K24" s="54">
        <f t="shared" si="12"/>
        <v>1.44</v>
      </c>
      <c r="L24" s="54">
        <f t="shared" si="13"/>
        <v>107</v>
      </c>
      <c r="M24" s="54">
        <f t="shared" si="14"/>
        <v>4.28</v>
      </c>
      <c r="N24" s="54">
        <v>0</v>
      </c>
      <c r="O24" s="54">
        <v>1</v>
      </c>
      <c r="P24" s="54">
        <v>0</v>
      </c>
      <c r="Q24" s="54">
        <v>0</v>
      </c>
      <c r="R24" s="54">
        <v>1</v>
      </c>
      <c r="S24" s="54">
        <v>1</v>
      </c>
      <c r="T24" s="54">
        <f t="shared" si="3"/>
        <v>0</v>
      </c>
      <c r="U24" s="54">
        <v>1</v>
      </c>
      <c r="V24" s="54">
        <v>1</v>
      </c>
      <c r="W24" s="54">
        <f t="shared" si="4"/>
        <v>0</v>
      </c>
      <c r="X24" s="54">
        <f t="shared" si="5"/>
        <v>1</v>
      </c>
      <c r="Y24" s="54">
        <v>1</v>
      </c>
      <c r="Z24" s="54">
        <v>1</v>
      </c>
      <c r="AA24" s="54">
        <v>1</v>
      </c>
      <c r="AB24" s="54">
        <v>1</v>
      </c>
      <c r="AC24" s="54">
        <v>1</v>
      </c>
      <c r="AD24" s="54">
        <v>1</v>
      </c>
      <c r="AE24" s="54">
        <v>1</v>
      </c>
      <c r="AF24" s="54">
        <f t="shared" si="15"/>
        <v>2</v>
      </c>
      <c r="AG24" s="54">
        <v>1</v>
      </c>
      <c r="AH24" s="54">
        <f t="shared" si="6"/>
        <v>1</v>
      </c>
      <c r="AI24" s="54">
        <v>1</v>
      </c>
      <c r="AJ24" s="54">
        <v>1</v>
      </c>
      <c r="AK24" s="54">
        <f t="shared" si="7"/>
        <v>1</v>
      </c>
      <c r="AL24" s="54">
        <v>1</v>
      </c>
      <c r="AM24" s="54">
        <v>0</v>
      </c>
      <c r="AN24" s="54">
        <v>1</v>
      </c>
      <c r="AO24" s="54">
        <v>0</v>
      </c>
      <c r="AP24" s="54">
        <v>1</v>
      </c>
      <c r="AQ24" s="54">
        <v>1</v>
      </c>
      <c r="AR24" s="54">
        <v>1</v>
      </c>
      <c r="AS24" s="54">
        <v>1</v>
      </c>
      <c r="AT24" s="54">
        <v>1</v>
      </c>
      <c r="AU24" s="54">
        <f t="shared" si="16"/>
        <v>59.636000000000024</v>
      </c>
      <c r="AV24" s="54">
        <f t="shared" si="17"/>
        <v>11.152000000000001</v>
      </c>
      <c r="AW24" s="54">
        <f t="shared" si="18"/>
        <v>8.6527999999999956</v>
      </c>
      <c r="AX24" s="54">
        <f t="shared" si="19"/>
        <v>11.2288</v>
      </c>
      <c r="AY24" s="54">
        <v>1</v>
      </c>
      <c r="AZ24" s="54">
        <v>1</v>
      </c>
      <c r="BA24" s="54">
        <v>1</v>
      </c>
      <c r="BG24" s="54">
        <f t="shared" si="20"/>
        <v>80</v>
      </c>
      <c r="BH24" s="11">
        <f t="shared" si="21"/>
        <v>8.6805555555555545E-5</v>
      </c>
    </row>
    <row r="25" spans="1:60" ht="64" x14ac:dyDescent="0.2">
      <c r="A25" s="54" t="s">
        <v>149</v>
      </c>
      <c r="B25" s="3" t="s">
        <v>471</v>
      </c>
      <c r="C25" s="3" t="s">
        <v>207</v>
      </c>
      <c r="D25" s="54">
        <v>1</v>
      </c>
      <c r="E25" s="54">
        <v>1</v>
      </c>
      <c r="F25" s="54">
        <f t="shared" si="8"/>
        <v>1</v>
      </c>
      <c r="G25" s="54">
        <f t="shared" si="9"/>
        <v>24</v>
      </c>
      <c r="H25" s="54">
        <f t="shared" si="10"/>
        <v>24</v>
      </c>
      <c r="I25" s="54">
        <f t="shared" si="11"/>
        <v>133</v>
      </c>
      <c r="J25" s="54">
        <v>37</v>
      </c>
      <c r="K25" s="54">
        <f t="shared" si="12"/>
        <v>1.5416666666666667</v>
      </c>
      <c r="L25" s="54">
        <f t="shared" si="13"/>
        <v>108</v>
      </c>
      <c r="M25" s="54">
        <f t="shared" si="14"/>
        <v>4.5</v>
      </c>
      <c r="N25" s="54">
        <v>0</v>
      </c>
      <c r="O25" s="54">
        <v>1</v>
      </c>
      <c r="P25" s="54">
        <v>0</v>
      </c>
      <c r="Q25" s="54">
        <v>0</v>
      </c>
      <c r="R25" s="54">
        <v>1</v>
      </c>
      <c r="S25" s="54">
        <v>1</v>
      </c>
      <c r="T25" s="54">
        <f t="shared" si="3"/>
        <v>0</v>
      </c>
      <c r="U25" s="54">
        <v>1</v>
      </c>
      <c r="V25" s="54">
        <v>1</v>
      </c>
      <c r="W25" s="54">
        <f t="shared" si="4"/>
        <v>0</v>
      </c>
      <c r="X25" s="54">
        <f t="shared" si="5"/>
        <v>1</v>
      </c>
      <c r="Y25" s="54">
        <v>1</v>
      </c>
      <c r="Z25" s="54">
        <v>1</v>
      </c>
      <c r="AA25" s="54">
        <v>1</v>
      </c>
      <c r="AB25" s="54">
        <v>1</v>
      </c>
      <c r="AC25" s="54">
        <v>1</v>
      </c>
      <c r="AD25" s="54">
        <v>1</v>
      </c>
      <c r="AE25" s="54">
        <v>1</v>
      </c>
      <c r="AF25" s="54">
        <f t="shared" si="15"/>
        <v>2</v>
      </c>
      <c r="AG25" s="54">
        <v>1</v>
      </c>
      <c r="AH25" s="54">
        <f t="shared" si="6"/>
        <v>1</v>
      </c>
      <c r="AI25" s="54">
        <v>1</v>
      </c>
      <c r="AJ25" s="54">
        <v>1</v>
      </c>
      <c r="AK25" s="54">
        <f t="shared" si="7"/>
        <v>1</v>
      </c>
      <c r="AL25" s="54">
        <v>1</v>
      </c>
      <c r="AM25" s="54">
        <v>0</v>
      </c>
      <c r="AN25" s="54">
        <v>1</v>
      </c>
      <c r="AO25" s="54">
        <v>0</v>
      </c>
      <c r="AP25" s="54">
        <v>1</v>
      </c>
      <c r="AQ25" s="54">
        <v>1</v>
      </c>
      <c r="AR25" s="54">
        <v>1</v>
      </c>
      <c r="AS25" s="54">
        <v>1</v>
      </c>
      <c r="AT25" s="54">
        <v>1</v>
      </c>
      <c r="AU25" s="54">
        <f t="shared" si="16"/>
        <v>52.05</v>
      </c>
      <c r="AV25" s="54">
        <f t="shared" si="17"/>
        <v>11.96166666666667</v>
      </c>
      <c r="AW25" s="54">
        <f t="shared" si="18"/>
        <v>9.9166666666666607</v>
      </c>
      <c r="AX25" s="54">
        <f t="shared" si="19"/>
        <v>11.765000000000001</v>
      </c>
      <c r="AY25" s="54">
        <v>1</v>
      </c>
      <c r="AZ25" s="54">
        <v>1</v>
      </c>
      <c r="BA25" s="54">
        <v>1</v>
      </c>
      <c r="BG25" s="54">
        <f t="shared" si="20"/>
        <v>83.333333333333329</v>
      </c>
      <c r="BH25" s="11">
        <f t="shared" si="21"/>
        <v>8.3333333333333331E-5</v>
      </c>
    </row>
    <row r="26" spans="1:60" ht="64" x14ac:dyDescent="0.2">
      <c r="A26" s="54" t="s">
        <v>150</v>
      </c>
      <c r="B26" s="3" t="s">
        <v>472</v>
      </c>
      <c r="C26" s="3" t="s">
        <v>207</v>
      </c>
      <c r="D26" s="54">
        <v>1</v>
      </c>
      <c r="E26" s="54">
        <v>1</v>
      </c>
      <c r="F26" s="54">
        <f t="shared" si="8"/>
        <v>1</v>
      </c>
      <c r="G26" s="54">
        <f t="shared" si="9"/>
        <v>26</v>
      </c>
      <c r="H26" s="54">
        <f t="shared" si="10"/>
        <v>26</v>
      </c>
      <c r="I26" s="54">
        <f t="shared" si="11"/>
        <v>140</v>
      </c>
      <c r="J26" s="54">
        <v>38</v>
      </c>
      <c r="K26" s="54">
        <f t="shared" si="12"/>
        <v>1.4615384615384615</v>
      </c>
      <c r="L26" s="54">
        <f t="shared" si="13"/>
        <v>113</v>
      </c>
      <c r="M26" s="54">
        <f t="shared" si="14"/>
        <v>4.3461538461538458</v>
      </c>
      <c r="N26" s="54">
        <v>0</v>
      </c>
      <c r="O26" s="54">
        <v>1</v>
      </c>
      <c r="P26" s="54">
        <v>0</v>
      </c>
      <c r="Q26" s="54">
        <v>0</v>
      </c>
      <c r="R26" s="54">
        <v>1</v>
      </c>
      <c r="S26" s="54">
        <v>1</v>
      </c>
      <c r="T26" s="54">
        <f t="shared" si="3"/>
        <v>0</v>
      </c>
      <c r="U26" s="54">
        <v>1</v>
      </c>
      <c r="V26" s="54">
        <v>1</v>
      </c>
      <c r="W26" s="54">
        <f t="shared" si="4"/>
        <v>0</v>
      </c>
      <c r="X26" s="54">
        <f t="shared" si="5"/>
        <v>1</v>
      </c>
      <c r="Y26" s="54">
        <v>1</v>
      </c>
      <c r="Z26" s="54">
        <v>1</v>
      </c>
      <c r="AA26" s="54">
        <v>1</v>
      </c>
      <c r="AB26" s="54">
        <v>1</v>
      </c>
      <c r="AC26" s="54">
        <v>1</v>
      </c>
      <c r="AD26" s="54">
        <v>1</v>
      </c>
      <c r="AE26" s="54">
        <v>1</v>
      </c>
      <c r="AF26" s="54">
        <f t="shared" si="15"/>
        <v>2</v>
      </c>
      <c r="AG26" s="54">
        <v>1</v>
      </c>
      <c r="AH26" s="54">
        <f t="shared" si="6"/>
        <v>1</v>
      </c>
      <c r="AI26" s="54">
        <v>1</v>
      </c>
      <c r="AJ26" s="54">
        <v>1</v>
      </c>
      <c r="AK26" s="54">
        <f t="shared" si="7"/>
        <v>1</v>
      </c>
      <c r="AL26" s="54">
        <v>1</v>
      </c>
      <c r="AM26" s="54">
        <v>0</v>
      </c>
      <c r="AN26" s="54">
        <v>1</v>
      </c>
      <c r="AO26" s="54">
        <v>0</v>
      </c>
      <c r="AP26" s="54">
        <v>1</v>
      </c>
      <c r="AQ26" s="54">
        <v>1</v>
      </c>
      <c r="AR26" s="54">
        <v>1</v>
      </c>
      <c r="AS26" s="54">
        <v>1</v>
      </c>
      <c r="AT26" s="54">
        <v>1</v>
      </c>
      <c r="AU26" s="54">
        <f t="shared" si="16"/>
        <v>56.798846153846171</v>
      </c>
      <c r="AV26" s="54">
        <f t="shared" si="17"/>
        <v>11.796153846153846</v>
      </c>
      <c r="AW26" s="54">
        <f t="shared" si="18"/>
        <v>9.0692307692307708</v>
      </c>
      <c r="AX26" s="54">
        <f t="shared" si="19"/>
        <v>12.040384615384617</v>
      </c>
      <c r="AY26" s="54">
        <v>1</v>
      </c>
      <c r="AZ26" s="54">
        <v>1</v>
      </c>
      <c r="BA26" s="54">
        <v>1</v>
      </c>
      <c r="BG26" s="54">
        <f t="shared" si="20"/>
        <v>76.923076923076934</v>
      </c>
      <c r="BH26" s="11">
        <f t="shared" si="21"/>
        <v>9.0277777777777787E-5</v>
      </c>
    </row>
    <row r="27" spans="1:60" ht="64" x14ac:dyDescent="0.2">
      <c r="A27" s="54" t="s">
        <v>151</v>
      </c>
      <c r="B27" s="3" t="s">
        <v>473</v>
      </c>
      <c r="C27" s="3" t="s">
        <v>207</v>
      </c>
      <c r="D27" s="54">
        <v>1</v>
      </c>
      <c r="E27" s="54">
        <v>1</v>
      </c>
      <c r="F27" s="54">
        <f t="shared" si="8"/>
        <v>1</v>
      </c>
      <c r="G27" s="54">
        <f t="shared" si="9"/>
        <v>26</v>
      </c>
      <c r="H27" s="54">
        <f t="shared" si="10"/>
        <v>26</v>
      </c>
      <c r="I27" s="54">
        <f t="shared" si="11"/>
        <v>141</v>
      </c>
      <c r="J27" s="54">
        <v>39</v>
      </c>
      <c r="K27" s="54">
        <f t="shared" si="12"/>
        <v>1.5</v>
      </c>
      <c r="L27" s="54">
        <f t="shared" si="13"/>
        <v>114</v>
      </c>
      <c r="M27" s="54">
        <f t="shared" si="14"/>
        <v>4.384615384615385</v>
      </c>
      <c r="N27" s="54">
        <v>0</v>
      </c>
      <c r="O27" s="54">
        <v>1</v>
      </c>
      <c r="P27" s="54">
        <v>0</v>
      </c>
      <c r="Q27" s="54">
        <v>0</v>
      </c>
      <c r="R27" s="54">
        <v>1</v>
      </c>
      <c r="S27" s="54">
        <v>1</v>
      </c>
      <c r="T27" s="54">
        <f t="shared" si="3"/>
        <v>0</v>
      </c>
      <c r="U27" s="54">
        <v>1</v>
      </c>
      <c r="V27" s="54">
        <v>1</v>
      </c>
      <c r="W27" s="54">
        <f t="shared" si="4"/>
        <v>0</v>
      </c>
      <c r="X27" s="54">
        <f t="shared" si="5"/>
        <v>1</v>
      </c>
      <c r="Y27" s="54">
        <v>1</v>
      </c>
      <c r="Z27" s="54">
        <v>1</v>
      </c>
      <c r="AA27" s="54">
        <v>1</v>
      </c>
      <c r="AB27" s="54">
        <v>1</v>
      </c>
      <c r="AC27" s="54">
        <v>1</v>
      </c>
      <c r="AD27" s="54">
        <v>1</v>
      </c>
      <c r="AE27" s="54">
        <v>1</v>
      </c>
      <c r="AF27" s="54">
        <f t="shared" si="15"/>
        <v>2</v>
      </c>
      <c r="AG27" s="54">
        <v>1</v>
      </c>
      <c r="AH27" s="54">
        <f t="shared" si="6"/>
        <v>1</v>
      </c>
      <c r="AI27" s="54">
        <v>1</v>
      </c>
      <c r="AJ27" s="54">
        <v>1</v>
      </c>
      <c r="AK27" s="54">
        <f t="shared" si="7"/>
        <v>1</v>
      </c>
      <c r="AL27" s="54">
        <v>1</v>
      </c>
      <c r="AM27" s="54">
        <v>0</v>
      </c>
      <c r="AN27" s="54">
        <v>1</v>
      </c>
      <c r="AO27" s="54">
        <v>0</v>
      </c>
      <c r="AP27" s="54">
        <v>1</v>
      </c>
      <c r="AQ27" s="54">
        <v>1</v>
      </c>
      <c r="AR27" s="54">
        <v>1</v>
      </c>
      <c r="AS27" s="54">
        <v>1</v>
      </c>
      <c r="AT27" s="54">
        <v>1</v>
      </c>
      <c r="AU27" s="54">
        <f t="shared" si="16"/>
        <v>53.545000000000016</v>
      </c>
      <c r="AV27" s="54">
        <f t="shared" si="17"/>
        <v>12.250000000000004</v>
      </c>
      <c r="AW27" s="54">
        <f t="shared" si="18"/>
        <v>9.2953846153846129</v>
      </c>
      <c r="AX27" s="54">
        <f t="shared" si="19"/>
        <v>12.221538461538465</v>
      </c>
      <c r="AY27" s="54">
        <v>1</v>
      </c>
      <c r="AZ27" s="54">
        <v>1</v>
      </c>
      <c r="BA27" s="54">
        <v>1</v>
      </c>
      <c r="BG27" s="54">
        <f t="shared" si="20"/>
        <v>76.923076923076934</v>
      </c>
      <c r="BH27" s="11">
        <f t="shared" si="21"/>
        <v>9.0277777777777787E-5</v>
      </c>
    </row>
    <row r="28" spans="1:60" ht="80" x14ac:dyDescent="0.2">
      <c r="A28" s="54" t="s">
        <v>187</v>
      </c>
      <c r="B28" s="3" t="s">
        <v>474</v>
      </c>
      <c r="C28" s="3" t="s">
        <v>207</v>
      </c>
      <c r="D28" s="54">
        <v>1</v>
      </c>
      <c r="E28" s="54">
        <v>1</v>
      </c>
      <c r="F28" s="54">
        <f t="shared" si="8"/>
        <v>1</v>
      </c>
      <c r="G28" s="54">
        <f t="shared" si="9"/>
        <v>39</v>
      </c>
      <c r="H28" s="54">
        <f t="shared" si="10"/>
        <v>39</v>
      </c>
      <c r="I28" s="54">
        <f t="shared" si="11"/>
        <v>201</v>
      </c>
      <c r="J28" s="54">
        <v>54</v>
      </c>
      <c r="K28" s="54">
        <f t="shared" si="12"/>
        <v>1.3846153846153846</v>
      </c>
      <c r="L28" s="54">
        <f t="shared" si="13"/>
        <v>155</v>
      </c>
      <c r="M28" s="54">
        <f t="shared" si="14"/>
        <v>3.9743589743589745</v>
      </c>
      <c r="N28" s="54">
        <v>0</v>
      </c>
      <c r="O28" s="54">
        <v>1</v>
      </c>
      <c r="P28" s="54">
        <v>1</v>
      </c>
      <c r="Q28" s="54">
        <v>1</v>
      </c>
      <c r="R28" s="54">
        <v>1</v>
      </c>
      <c r="S28" s="54">
        <v>1</v>
      </c>
      <c r="T28" s="54">
        <f t="shared" si="3"/>
        <v>1</v>
      </c>
      <c r="U28" s="54">
        <v>1</v>
      </c>
      <c r="V28" s="54">
        <v>1</v>
      </c>
      <c r="W28" s="54">
        <f t="shared" si="4"/>
        <v>1</v>
      </c>
      <c r="X28" s="54">
        <f t="shared" si="5"/>
        <v>1</v>
      </c>
      <c r="Y28" s="54">
        <v>0</v>
      </c>
      <c r="Z28" s="54">
        <v>1</v>
      </c>
      <c r="AA28" s="54">
        <v>1</v>
      </c>
      <c r="AB28" s="54">
        <v>1</v>
      </c>
      <c r="AC28" s="54">
        <v>1</v>
      </c>
      <c r="AD28" s="54">
        <v>1</v>
      </c>
      <c r="AE28" s="54">
        <v>1</v>
      </c>
      <c r="AF28" s="54">
        <f t="shared" si="15"/>
        <v>8</v>
      </c>
      <c r="AG28" s="54">
        <v>1</v>
      </c>
      <c r="AH28" s="54">
        <f t="shared" si="6"/>
        <v>1</v>
      </c>
      <c r="AI28" s="54">
        <v>1</v>
      </c>
      <c r="AJ28" s="54">
        <v>1</v>
      </c>
      <c r="AK28" s="54">
        <f t="shared" si="7"/>
        <v>0</v>
      </c>
      <c r="AL28" s="54">
        <v>1</v>
      </c>
      <c r="AM28" s="54">
        <v>0</v>
      </c>
      <c r="AN28" s="54">
        <v>1</v>
      </c>
      <c r="AO28" s="54">
        <v>0</v>
      </c>
      <c r="AP28" s="54">
        <v>1</v>
      </c>
      <c r="AQ28" s="54">
        <v>1</v>
      </c>
      <c r="AR28" s="54">
        <v>1</v>
      </c>
      <c r="AS28" s="54">
        <v>1</v>
      </c>
      <c r="AT28" s="54">
        <v>1</v>
      </c>
      <c r="AU28" s="54">
        <f t="shared" si="16"/>
        <v>50.111538461538487</v>
      </c>
      <c r="AV28" s="54">
        <f t="shared" si="17"/>
        <v>15.958461538461542</v>
      </c>
      <c r="AW28" s="54">
        <f t="shared" si="18"/>
        <v>8.0164102564102535</v>
      </c>
      <c r="AX28" s="54">
        <f t="shared" si="19"/>
        <v>16.78923076923077</v>
      </c>
      <c r="AY28" s="54">
        <v>1</v>
      </c>
      <c r="AZ28" s="54">
        <v>1</v>
      </c>
      <c r="BA28" s="54">
        <v>1</v>
      </c>
      <c r="BG28" s="54">
        <f t="shared" si="20"/>
        <v>205.12820512820511</v>
      </c>
      <c r="BH28" s="11">
        <f t="shared" si="21"/>
        <v>1.3541666666666666E-4</v>
      </c>
    </row>
    <row r="29" spans="1:60" ht="80" x14ac:dyDescent="0.2">
      <c r="A29" s="54" t="s">
        <v>188</v>
      </c>
      <c r="B29" s="3" t="s">
        <v>475</v>
      </c>
      <c r="C29" s="3" t="s">
        <v>207</v>
      </c>
      <c r="D29" s="54">
        <v>1</v>
      </c>
      <c r="E29" s="54">
        <v>1</v>
      </c>
      <c r="F29" s="54">
        <f t="shared" si="8"/>
        <v>1</v>
      </c>
      <c r="G29" s="54">
        <f t="shared" si="9"/>
        <v>39</v>
      </c>
      <c r="H29" s="54">
        <f t="shared" si="10"/>
        <v>39</v>
      </c>
      <c r="I29" s="54">
        <f t="shared" si="11"/>
        <v>199</v>
      </c>
      <c r="J29" s="54">
        <v>54</v>
      </c>
      <c r="K29" s="54">
        <f t="shared" si="12"/>
        <v>1.3846153846153846</v>
      </c>
      <c r="L29" s="54">
        <f t="shared" si="13"/>
        <v>153</v>
      </c>
      <c r="M29" s="54">
        <f t="shared" si="14"/>
        <v>3.9230769230769229</v>
      </c>
      <c r="N29" s="54">
        <v>0</v>
      </c>
      <c r="O29" s="54">
        <v>1</v>
      </c>
      <c r="P29" s="54">
        <v>1</v>
      </c>
      <c r="Q29" s="54">
        <v>1</v>
      </c>
      <c r="R29" s="54">
        <v>1</v>
      </c>
      <c r="S29" s="54">
        <v>1</v>
      </c>
      <c r="T29" s="54">
        <f t="shared" si="3"/>
        <v>1</v>
      </c>
      <c r="U29" s="54">
        <v>1</v>
      </c>
      <c r="V29" s="54">
        <v>1</v>
      </c>
      <c r="W29" s="54">
        <f t="shared" si="4"/>
        <v>1</v>
      </c>
      <c r="X29" s="54">
        <f t="shared" si="5"/>
        <v>1</v>
      </c>
      <c r="Y29" s="54">
        <v>0</v>
      </c>
      <c r="Z29" s="54">
        <v>1</v>
      </c>
      <c r="AA29" s="54">
        <v>1</v>
      </c>
      <c r="AB29" s="54">
        <v>1</v>
      </c>
      <c r="AC29" s="54">
        <v>1</v>
      </c>
      <c r="AD29" s="54">
        <v>1</v>
      </c>
      <c r="AE29" s="54">
        <v>1</v>
      </c>
      <c r="AF29" s="54">
        <f t="shared" si="15"/>
        <v>8</v>
      </c>
      <c r="AG29" s="54">
        <v>1</v>
      </c>
      <c r="AH29" s="54">
        <f t="shared" si="6"/>
        <v>1</v>
      </c>
      <c r="AI29" s="54">
        <v>1</v>
      </c>
      <c r="AJ29" s="54">
        <v>1</v>
      </c>
      <c r="AK29" s="54">
        <f t="shared" si="7"/>
        <v>0</v>
      </c>
      <c r="AL29" s="54">
        <v>1</v>
      </c>
      <c r="AM29" s="54">
        <v>0</v>
      </c>
      <c r="AN29" s="54">
        <v>1</v>
      </c>
      <c r="AO29" s="54">
        <v>0</v>
      </c>
      <c r="AP29" s="54">
        <v>1</v>
      </c>
      <c r="AQ29" s="54">
        <v>1</v>
      </c>
      <c r="AR29" s="54">
        <v>1</v>
      </c>
      <c r="AS29" s="54">
        <v>1</v>
      </c>
      <c r="AT29" s="54">
        <v>1</v>
      </c>
      <c r="AU29" s="54">
        <f t="shared" si="16"/>
        <v>50.111538461538487</v>
      </c>
      <c r="AV29" s="54">
        <f t="shared" si="17"/>
        <v>15.958461538461542</v>
      </c>
      <c r="AW29" s="54">
        <f t="shared" si="18"/>
        <v>7.7148717948717973</v>
      </c>
      <c r="AX29" s="54">
        <f t="shared" si="19"/>
        <v>16.547692307692309</v>
      </c>
      <c r="AY29" s="54">
        <v>1</v>
      </c>
      <c r="AZ29" s="54">
        <v>1</v>
      </c>
      <c r="BA29" s="54">
        <v>1</v>
      </c>
      <c r="BG29" s="54">
        <f t="shared" si="20"/>
        <v>205.12820512820511</v>
      </c>
      <c r="BH29" s="11">
        <f t="shared" si="21"/>
        <v>1.3541666666666666E-4</v>
      </c>
    </row>
    <row r="30" spans="1:60" ht="96" x14ac:dyDescent="0.2">
      <c r="A30" s="54">
        <v>13</v>
      </c>
      <c r="B30" s="3" t="s">
        <v>476</v>
      </c>
      <c r="C30" s="3" t="s">
        <v>207</v>
      </c>
      <c r="D30" s="54">
        <v>1</v>
      </c>
      <c r="E30" s="54">
        <v>1</v>
      </c>
      <c r="F30" s="54">
        <f t="shared" si="8"/>
        <v>3</v>
      </c>
      <c r="G30" s="54">
        <f t="shared" si="9"/>
        <v>36</v>
      </c>
      <c r="H30" s="54">
        <f t="shared" si="10"/>
        <v>12</v>
      </c>
      <c r="I30" s="54">
        <f t="shared" si="11"/>
        <v>228</v>
      </c>
      <c r="J30" s="54">
        <v>63</v>
      </c>
      <c r="K30" s="54">
        <f t="shared" si="12"/>
        <v>1.75</v>
      </c>
      <c r="L30" s="54">
        <f t="shared" si="13"/>
        <v>187</v>
      </c>
      <c r="M30" s="54">
        <f t="shared" si="14"/>
        <v>5.1944444444444446</v>
      </c>
      <c r="N30" s="54">
        <v>1</v>
      </c>
      <c r="O30" s="54">
        <v>1</v>
      </c>
      <c r="P30" s="54">
        <v>1</v>
      </c>
      <c r="Q30" s="54">
        <v>1</v>
      </c>
      <c r="R30" s="54">
        <v>1</v>
      </c>
      <c r="S30" s="54">
        <v>1</v>
      </c>
      <c r="T30" s="54">
        <f t="shared" si="3"/>
        <v>1</v>
      </c>
      <c r="U30" s="54">
        <v>1</v>
      </c>
      <c r="V30" s="54">
        <v>1</v>
      </c>
      <c r="W30" s="54">
        <f t="shared" si="4"/>
        <v>1</v>
      </c>
      <c r="X30" s="54">
        <f t="shared" si="5"/>
        <v>1</v>
      </c>
      <c r="Y30" s="54">
        <v>0</v>
      </c>
      <c r="Z30" s="54">
        <v>1</v>
      </c>
      <c r="AA30" s="54">
        <v>1</v>
      </c>
      <c r="AB30" s="54">
        <v>1</v>
      </c>
      <c r="AC30" s="54">
        <v>1</v>
      </c>
      <c r="AD30" s="54">
        <v>1</v>
      </c>
      <c r="AE30" s="54">
        <v>1</v>
      </c>
      <c r="AF30" s="54">
        <f t="shared" si="15"/>
        <v>5</v>
      </c>
      <c r="AG30" s="54">
        <v>1</v>
      </c>
      <c r="AH30" s="54">
        <f t="shared" si="6"/>
        <v>1</v>
      </c>
      <c r="AI30" s="54">
        <v>0</v>
      </c>
      <c r="AJ30" s="54">
        <v>1</v>
      </c>
      <c r="AK30" s="54">
        <f t="shared" si="7"/>
        <v>1</v>
      </c>
      <c r="AL30" s="54">
        <v>1</v>
      </c>
      <c r="AM30" s="54">
        <v>0</v>
      </c>
      <c r="AN30" s="54">
        <v>1</v>
      </c>
      <c r="AO30" s="54">
        <v>0</v>
      </c>
      <c r="AP30" s="54">
        <v>1</v>
      </c>
      <c r="AQ30" s="54">
        <v>1</v>
      </c>
      <c r="AR30" s="54">
        <v>1</v>
      </c>
      <c r="AS30" s="54">
        <v>0</v>
      </c>
      <c r="AT30" s="54">
        <v>1</v>
      </c>
      <c r="AU30" s="54">
        <f t="shared" si="16"/>
        <v>46.605000000000025</v>
      </c>
      <c r="AV30" s="54">
        <f t="shared" si="17"/>
        <v>9.740000000000002</v>
      </c>
      <c r="AW30" s="54">
        <f t="shared" si="18"/>
        <v>13.256666666666664</v>
      </c>
      <c r="AX30" s="54">
        <f t="shared" si="19"/>
        <v>9.0358333333333327</v>
      </c>
      <c r="AY30" s="54">
        <v>0</v>
      </c>
      <c r="AZ30" s="54">
        <v>1</v>
      </c>
      <c r="BA30" s="54">
        <v>1</v>
      </c>
      <c r="BG30" s="54">
        <f t="shared" si="20"/>
        <v>138.88888888888889</v>
      </c>
      <c r="BH30" s="11">
        <f t="shared" si="21"/>
        <v>1.25E-4</v>
      </c>
    </row>
    <row r="31" spans="1:60" ht="80" x14ac:dyDescent="0.2">
      <c r="A31" s="54">
        <v>14</v>
      </c>
      <c r="B31" s="3" t="s">
        <v>477</v>
      </c>
      <c r="C31" s="3" t="s">
        <v>207</v>
      </c>
      <c r="D31" s="54">
        <v>1</v>
      </c>
      <c r="E31" s="54">
        <v>1</v>
      </c>
      <c r="F31" s="54">
        <f t="shared" si="8"/>
        <v>2</v>
      </c>
      <c r="G31" s="54">
        <f t="shared" si="9"/>
        <v>30</v>
      </c>
      <c r="H31" s="54">
        <f t="shared" si="10"/>
        <v>15</v>
      </c>
      <c r="I31" s="54">
        <f t="shared" si="11"/>
        <v>189</v>
      </c>
      <c r="J31" s="54">
        <v>54</v>
      </c>
      <c r="K31" s="54">
        <f t="shared" si="12"/>
        <v>1.8</v>
      </c>
      <c r="L31" s="54">
        <f t="shared" si="13"/>
        <v>156</v>
      </c>
      <c r="M31" s="54">
        <f t="shared" si="14"/>
        <v>5.2</v>
      </c>
      <c r="N31" s="54">
        <v>1</v>
      </c>
      <c r="O31" s="54">
        <v>1</v>
      </c>
      <c r="P31" s="54">
        <v>1</v>
      </c>
      <c r="Q31" s="54">
        <v>1</v>
      </c>
      <c r="R31" s="54">
        <v>1</v>
      </c>
      <c r="S31" s="54">
        <v>1</v>
      </c>
      <c r="T31" s="54">
        <f t="shared" si="3"/>
        <v>1</v>
      </c>
      <c r="U31" s="54">
        <v>1</v>
      </c>
      <c r="V31" s="54">
        <v>1</v>
      </c>
      <c r="W31" s="54">
        <f t="shared" si="4"/>
        <v>1</v>
      </c>
      <c r="X31" s="54">
        <f t="shared" si="5"/>
        <v>1</v>
      </c>
      <c r="Y31" s="54">
        <v>0</v>
      </c>
      <c r="Z31" s="54">
        <v>1</v>
      </c>
      <c r="AA31" s="54">
        <v>1</v>
      </c>
      <c r="AB31" s="54">
        <v>1</v>
      </c>
      <c r="AC31" s="54">
        <v>1</v>
      </c>
      <c r="AD31" s="54">
        <v>1</v>
      </c>
      <c r="AE31" s="54">
        <v>1</v>
      </c>
      <c r="AF31" s="54">
        <f t="shared" si="15"/>
        <v>4</v>
      </c>
      <c r="AG31" s="54">
        <v>1</v>
      </c>
      <c r="AH31" s="54">
        <f t="shared" si="6"/>
        <v>1</v>
      </c>
      <c r="AI31" s="54">
        <v>0</v>
      </c>
      <c r="AJ31" s="54">
        <v>1</v>
      </c>
      <c r="AK31" s="54">
        <f t="shared" si="7"/>
        <v>1</v>
      </c>
      <c r="AL31" s="54">
        <v>1</v>
      </c>
      <c r="AM31" s="54">
        <v>0</v>
      </c>
      <c r="AN31" s="54">
        <v>1</v>
      </c>
      <c r="AO31" s="54">
        <v>0</v>
      </c>
      <c r="AP31" s="54">
        <v>1</v>
      </c>
      <c r="AQ31" s="54">
        <v>1</v>
      </c>
      <c r="AR31" s="54">
        <v>1</v>
      </c>
      <c r="AS31" s="54">
        <v>1</v>
      </c>
      <c r="AT31" s="54">
        <v>1</v>
      </c>
      <c r="AU31" s="54">
        <f t="shared" si="16"/>
        <v>39.330000000000013</v>
      </c>
      <c r="AV31" s="54">
        <f t="shared" si="17"/>
        <v>11.500000000000004</v>
      </c>
      <c r="AW31" s="54">
        <f t="shared" si="18"/>
        <v>13.586666666666666</v>
      </c>
      <c r="AX31" s="54">
        <f t="shared" si="19"/>
        <v>10.562000000000001</v>
      </c>
      <c r="AY31" s="54">
        <v>0</v>
      </c>
      <c r="AZ31" s="54">
        <v>1</v>
      </c>
      <c r="BA31" s="54">
        <v>1</v>
      </c>
      <c r="BG31" s="54">
        <f t="shared" si="20"/>
        <v>133.33333333333334</v>
      </c>
      <c r="BH31" s="11">
        <f t="shared" si="21"/>
        <v>1.0416666666666666E-4</v>
      </c>
    </row>
    <row r="32" spans="1:60" ht="80" x14ac:dyDescent="0.2">
      <c r="A32" s="54">
        <v>15</v>
      </c>
      <c r="B32" s="3" t="s">
        <v>478</v>
      </c>
      <c r="C32" s="3" t="s">
        <v>207</v>
      </c>
      <c r="D32" s="54">
        <v>1</v>
      </c>
      <c r="E32" s="54">
        <v>1</v>
      </c>
      <c r="F32" s="54">
        <f t="shared" si="8"/>
        <v>1</v>
      </c>
      <c r="G32" s="54">
        <f t="shared" si="9"/>
        <v>23</v>
      </c>
      <c r="H32" s="54">
        <f t="shared" si="10"/>
        <v>23</v>
      </c>
      <c r="I32" s="54">
        <f t="shared" si="11"/>
        <v>158</v>
      </c>
      <c r="J32" s="54">
        <v>47</v>
      </c>
      <c r="K32" s="54">
        <f t="shared" si="12"/>
        <v>2.0434782608695654</v>
      </c>
      <c r="L32" s="54">
        <f t="shared" si="13"/>
        <v>131</v>
      </c>
      <c r="M32" s="54">
        <f t="shared" si="14"/>
        <v>5.6956521739130439</v>
      </c>
      <c r="N32" s="54">
        <v>0</v>
      </c>
      <c r="O32" s="54">
        <v>1</v>
      </c>
      <c r="P32" s="54">
        <v>1</v>
      </c>
      <c r="Q32" s="54">
        <v>1</v>
      </c>
      <c r="R32" s="54">
        <v>1</v>
      </c>
      <c r="S32" s="54">
        <v>1</v>
      </c>
      <c r="T32" s="54">
        <f t="shared" si="3"/>
        <v>1</v>
      </c>
      <c r="U32" s="54">
        <v>1</v>
      </c>
      <c r="V32" s="54">
        <v>1</v>
      </c>
      <c r="W32" s="54">
        <f t="shared" si="4"/>
        <v>1</v>
      </c>
      <c r="X32" s="54">
        <f t="shared" si="5"/>
        <v>1</v>
      </c>
      <c r="Y32" s="54">
        <v>1</v>
      </c>
      <c r="Z32" s="54">
        <v>1</v>
      </c>
      <c r="AA32" s="54">
        <v>1</v>
      </c>
      <c r="AB32" s="54">
        <v>1</v>
      </c>
      <c r="AC32" s="54">
        <v>1</v>
      </c>
      <c r="AD32" s="54">
        <v>1</v>
      </c>
      <c r="AE32" s="54">
        <v>1</v>
      </c>
      <c r="AF32" s="54">
        <f t="shared" si="15"/>
        <v>2</v>
      </c>
      <c r="AG32" s="54">
        <v>1</v>
      </c>
      <c r="AH32" s="54">
        <f t="shared" si="6"/>
        <v>1</v>
      </c>
      <c r="AI32" s="54">
        <v>0</v>
      </c>
      <c r="AJ32" s="54">
        <v>1</v>
      </c>
      <c r="AK32" s="54">
        <f t="shared" si="7"/>
        <v>1</v>
      </c>
      <c r="AL32" s="54">
        <v>1</v>
      </c>
      <c r="AM32" s="54">
        <v>0</v>
      </c>
      <c r="AN32" s="54">
        <v>1</v>
      </c>
      <c r="AO32" s="54">
        <v>0</v>
      </c>
      <c r="AP32" s="54">
        <v>1</v>
      </c>
      <c r="AQ32" s="54">
        <v>1</v>
      </c>
      <c r="AR32" s="54">
        <v>1</v>
      </c>
      <c r="AS32" s="54">
        <v>1</v>
      </c>
      <c r="AT32" s="54">
        <v>1</v>
      </c>
      <c r="AU32" s="54">
        <f t="shared" si="16"/>
        <v>10.611739130434785</v>
      </c>
      <c r="AV32" s="54">
        <f t="shared" si="17"/>
        <v>17.493043478260876</v>
      </c>
      <c r="AW32" s="54">
        <f t="shared" si="18"/>
        <v>17.681739130434782</v>
      </c>
      <c r="AX32" s="54">
        <f t="shared" si="19"/>
        <v>16.896521739130442</v>
      </c>
      <c r="AY32" s="54">
        <v>0</v>
      </c>
      <c r="AZ32" s="54">
        <v>1</v>
      </c>
      <c r="BA32" s="54">
        <v>1</v>
      </c>
      <c r="BG32" s="54">
        <f t="shared" si="20"/>
        <v>86.956521739130437</v>
      </c>
      <c r="BH32" s="11">
        <f t="shared" si="21"/>
        <v>7.9861111111111116E-5</v>
      </c>
    </row>
    <row r="33" spans="1:60" ht="48" x14ac:dyDescent="0.2">
      <c r="A33" s="54">
        <v>16</v>
      </c>
      <c r="B33" s="3" t="s">
        <v>479</v>
      </c>
      <c r="C33" s="3" t="s">
        <v>207</v>
      </c>
      <c r="D33" s="54">
        <v>1</v>
      </c>
      <c r="E33" s="54">
        <v>1</v>
      </c>
      <c r="F33" s="54">
        <f t="shared" si="8"/>
        <v>1</v>
      </c>
      <c r="G33" s="54">
        <f t="shared" si="9"/>
        <v>17</v>
      </c>
      <c r="H33" s="54">
        <f t="shared" si="10"/>
        <v>17</v>
      </c>
      <c r="I33" s="54">
        <f t="shared" si="11"/>
        <v>91</v>
      </c>
      <c r="J33" s="54">
        <v>26</v>
      </c>
      <c r="K33" s="54">
        <f t="shared" si="12"/>
        <v>1.5294117647058822</v>
      </c>
      <c r="L33" s="54">
        <f t="shared" si="13"/>
        <v>73</v>
      </c>
      <c r="M33" s="54">
        <f t="shared" si="14"/>
        <v>4.2941176470588234</v>
      </c>
      <c r="N33" s="54">
        <v>1</v>
      </c>
      <c r="O33" s="54">
        <v>1</v>
      </c>
      <c r="P33" s="54">
        <v>1</v>
      </c>
      <c r="Q33" s="54">
        <v>1</v>
      </c>
      <c r="R33" s="54">
        <v>1</v>
      </c>
      <c r="S33" s="54">
        <v>1</v>
      </c>
      <c r="T33" s="54">
        <f t="shared" si="3"/>
        <v>1</v>
      </c>
      <c r="U33" s="54">
        <v>1</v>
      </c>
      <c r="V33" s="54">
        <v>1</v>
      </c>
      <c r="W33" s="54">
        <f t="shared" si="4"/>
        <v>1</v>
      </c>
      <c r="X33" s="54">
        <f t="shared" si="5"/>
        <v>1</v>
      </c>
      <c r="Y33" s="54">
        <v>0</v>
      </c>
      <c r="Z33" s="54">
        <v>1</v>
      </c>
      <c r="AA33" s="54">
        <v>1</v>
      </c>
      <c r="AB33" s="54">
        <v>1</v>
      </c>
      <c r="AC33" s="54">
        <v>1</v>
      </c>
      <c r="AD33" s="54">
        <v>1</v>
      </c>
      <c r="AE33" s="54">
        <v>1</v>
      </c>
      <c r="AF33" s="54">
        <f t="shared" si="15"/>
        <v>2</v>
      </c>
      <c r="AG33" s="54">
        <v>1</v>
      </c>
      <c r="AH33" s="54">
        <f t="shared" si="6"/>
        <v>1</v>
      </c>
      <c r="AI33" s="54">
        <v>1</v>
      </c>
      <c r="AJ33" s="54">
        <v>1</v>
      </c>
      <c r="AK33" s="54">
        <f t="shared" si="7"/>
        <v>1</v>
      </c>
      <c r="AL33" s="54">
        <v>1</v>
      </c>
      <c r="AM33" s="54">
        <v>0</v>
      </c>
      <c r="AN33" s="54">
        <v>1</v>
      </c>
      <c r="AO33" s="54">
        <v>0</v>
      </c>
      <c r="AP33" s="54">
        <v>1</v>
      </c>
      <c r="AQ33" s="54">
        <v>1</v>
      </c>
      <c r="AR33" s="54">
        <v>1</v>
      </c>
      <c r="AS33" s="54">
        <v>1</v>
      </c>
      <c r="AT33" s="54">
        <v>1</v>
      </c>
      <c r="AU33" s="54">
        <f t="shared" si="16"/>
        <v>60.191764705882377</v>
      </c>
      <c r="AV33" s="54">
        <f t="shared" si="17"/>
        <v>9.0870588235294107</v>
      </c>
      <c r="AW33" s="54">
        <f t="shared" si="18"/>
        <v>8.3999999999999986</v>
      </c>
      <c r="AX33" s="54">
        <f t="shared" si="19"/>
        <v>7.2952941176470567</v>
      </c>
      <c r="AY33" s="54">
        <v>1</v>
      </c>
      <c r="AZ33" s="54">
        <v>1</v>
      </c>
      <c r="BA33" s="54">
        <v>1</v>
      </c>
      <c r="BG33" s="54">
        <f t="shared" si="20"/>
        <v>117.64705882352941</v>
      </c>
      <c r="BH33" s="11">
        <f t="shared" si="21"/>
        <v>5.902777777777778E-5</v>
      </c>
    </row>
    <row r="34" spans="1:60" ht="80" x14ac:dyDescent="0.2">
      <c r="A34" s="54">
        <v>17</v>
      </c>
      <c r="B34" s="3" t="s">
        <v>480</v>
      </c>
      <c r="C34" s="22" t="s">
        <v>481</v>
      </c>
      <c r="D34" s="54">
        <v>1</v>
      </c>
      <c r="E34" s="54">
        <v>1</v>
      </c>
      <c r="F34" s="54">
        <f t="shared" si="8"/>
        <v>2</v>
      </c>
      <c r="G34" s="54">
        <f t="shared" si="9"/>
        <v>30</v>
      </c>
      <c r="H34" s="54">
        <f t="shared" si="10"/>
        <v>15</v>
      </c>
      <c r="I34" s="54">
        <f t="shared" si="11"/>
        <v>177</v>
      </c>
      <c r="J34" s="54">
        <v>52</v>
      </c>
      <c r="K34" s="54">
        <f t="shared" si="12"/>
        <v>1.7333333333333334</v>
      </c>
      <c r="L34" s="54">
        <f t="shared" si="13"/>
        <v>144</v>
      </c>
      <c r="M34" s="54">
        <f t="shared" si="14"/>
        <v>4.8</v>
      </c>
      <c r="N34" s="54">
        <v>1</v>
      </c>
      <c r="O34" s="54">
        <v>1</v>
      </c>
      <c r="P34" s="54">
        <v>1</v>
      </c>
      <c r="Q34" s="54">
        <v>1</v>
      </c>
      <c r="R34" s="54">
        <v>1</v>
      </c>
      <c r="S34" s="54">
        <v>1</v>
      </c>
      <c r="T34" s="54">
        <f t="shared" si="3"/>
        <v>1</v>
      </c>
      <c r="U34" s="54">
        <v>1</v>
      </c>
      <c r="V34" s="54">
        <v>1</v>
      </c>
      <c r="W34" s="54">
        <f t="shared" si="4"/>
        <v>1</v>
      </c>
      <c r="X34" s="54">
        <f t="shared" si="5"/>
        <v>1</v>
      </c>
      <c r="Y34" s="54">
        <v>0</v>
      </c>
      <c r="Z34" s="54">
        <v>1</v>
      </c>
      <c r="AA34" s="54">
        <v>1</v>
      </c>
      <c r="AB34" s="54">
        <v>1</v>
      </c>
      <c r="AC34" s="54">
        <v>1</v>
      </c>
      <c r="AD34" s="54">
        <v>1</v>
      </c>
      <c r="AE34" s="54">
        <v>1</v>
      </c>
      <c r="AF34" s="54">
        <f t="shared" si="15"/>
        <v>3</v>
      </c>
      <c r="AG34" s="54">
        <v>0</v>
      </c>
      <c r="AH34" s="54">
        <f t="shared" si="6"/>
        <v>1</v>
      </c>
      <c r="AI34" s="54">
        <v>0</v>
      </c>
      <c r="AJ34" s="54">
        <v>1</v>
      </c>
      <c r="AK34" s="54">
        <f t="shared" si="7"/>
        <v>1</v>
      </c>
      <c r="AL34" s="54">
        <v>1</v>
      </c>
      <c r="AM34" s="54">
        <v>0</v>
      </c>
      <c r="AN34" s="54">
        <v>1</v>
      </c>
      <c r="AO34" s="54">
        <v>1</v>
      </c>
      <c r="AP34" s="54">
        <v>1</v>
      </c>
      <c r="AQ34" s="54">
        <v>1</v>
      </c>
      <c r="AR34" s="54">
        <v>1</v>
      </c>
      <c r="AS34" s="54">
        <v>1</v>
      </c>
      <c r="AT34" s="54">
        <v>1</v>
      </c>
      <c r="AU34" s="54">
        <f t="shared" si="16"/>
        <v>44.970000000000027</v>
      </c>
      <c r="AV34" s="54">
        <f t="shared" si="17"/>
        <v>10.713333333333338</v>
      </c>
      <c r="AW34" s="54">
        <f t="shared" si="18"/>
        <v>11.234666666666666</v>
      </c>
      <c r="AX34" s="54">
        <f t="shared" si="19"/>
        <v>8.6780000000000008</v>
      </c>
      <c r="AY34" s="54">
        <v>0</v>
      </c>
      <c r="AZ34" s="54">
        <v>1</v>
      </c>
      <c r="BA34" s="54">
        <v>1</v>
      </c>
      <c r="BG34" s="54">
        <f t="shared" si="20"/>
        <v>100</v>
      </c>
      <c r="BH34" s="11">
        <f t="shared" si="21"/>
        <v>1.0416666666666666E-4</v>
      </c>
    </row>
    <row r="35" spans="1:60" ht="48" x14ac:dyDescent="0.2">
      <c r="A35" s="54">
        <v>18</v>
      </c>
      <c r="B35" s="3" t="s">
        <v>482</v>
      </c>
      <c r="C35" s="22" t="s">
        <v>209</v>
      </c>
      <c r="D35" s="54">
        <v>1</v>
      </c>
      <c r="E35" s="54">
        <v>1</v>
      </c>
      <c r="F35" s="54">
        <f t="shared" si="8"/>
        <v>1</v>
      </c>
      <c r="G35" s="54">
        <f t="shared" si="9"/>
        <v>19</v>
      </c>
      <c r="H35" s="54">
        <f t="shared" si="10"/>
        <v>19</v>
      </c>
      <c r="I35" s="54">
        <f t="shared" si="11"/>
        <v>109</v>
      </c>
      <c r="J35" s="54">
        <v>30</v>
      </c>
      <c r="K35" s="54">
        <f t="shared" si="12"/>
        <v>1.5789473684210527</v>
      </c>
      <c r="L35" s="54">
        <f t="shared" si="13"/>
        <v>89</v>
      </c>
      <c r="M35" s="54">
        <f t="shared" si="14"/>
        <v>4.6842105263157894</v>
      </c>
      <c r="N35" s="54">
        <v>1</v>
      </c>
      <c r="O35" s="54">
        <v>1</v>
      </c>
      <c r="P35" s="54">
        <v>1</v>
      </c>
      <c r="Q35" s="54">
        <v>1</v>
      </c>
      <c r="R35" s="54">
        <v>1</v>
      </c>
      <c r="S35" s="54">
        <v>1</v>
      </c>
      <c r="T35" s="54">
        <f t="shared" si="3"/>
        <v>1</v>
      </c>
      <c r="U35" s="54">
        <v>1</v>
      </c>
      <c r="V35" s="54">
        <v>1</v>
      </c>
      <c r="W35" s="54">
        <f t="shared" si="4"/>
        <v>1</v>
      </c>
      <c r="X35" s="54">
        <f t="shared" si="5"/>
        <v>1</v>
      </c>
      <c r="Y35" s="54">
        <v>0</v>
      </c>
      <c r="Z35" s="54">
        <v>1</v>
      </c>
      <c r="AA35" s="54">
        <v>1</v>
      </c>
      <c r="AB35" s="54">
        <v>1</v>
      </c>
      <c r="AC35" s="54">
        <v>1</v>
      </c>
      <c r="AD35" s="54">
        <v>1</v>
      </c>
      <c r="AE35" s="54">
        <v>1</v>
      </c>
      <c r="AF35" s="54">
        <f t="shared" si="15"/>
        <v>2</v>
      </c>
      <c r="AG35" s="54">
        <v>1</v>
      </c>
      <c r="AH35" s="54">
        <f t="shared" si="6"/>
        <v>1</v>
      </c>
      <c r="AI35" s="54">
        <v>1</v>
      </c>
      <c r="AJ35" s="54">
        <v>1</v>
      </c>
      <c r="AK35" s="54">
        <f t="shared" si="7"/>
        <v>1</v>
      </c>
      <c r="AL35" s="54">
        <v>1</v>
      </c>
      <c r="AM35" s="54">
        <v>1</v>
      </c>
      <c r="AN35" s="54">
        <v>1</v>
      </c>
      <c r="AO35" s="54">
        <v>0</v>
      </c>
      <c r="AP35" s="54">
        <v>1</v>
      </c>
      <c r="AQ35" s="54">
        <v>1</v>
      </c>
      <c r="AR35" s="54">
        <v>1</v>
      </c>
      <c r="AS35" s="54">
        <v>0</v>
      </c>
      <c r="AT35" s="54">
        <v>1</v>
      </c>
      <c r="AU35" s="54">
        <f t="shared" si="16"/>
        <v>53.971052631578971</v>
      </c>
      <c r="AV35" s="54">
        <f t="shared" si="17"/>
        <v>10.451578947368422</v>
      </c>
      <c r="AW35" s="54">
        <f t="shared" si="18"/>
        <v>10.804210526315789</v>
      </c>
      <c r="AX35" s="54">
        <f t="shared" si="19"/>
        <v>10.132631578947368</v>
      </c>
      <c r="AY35" s="54">
        <v>1</v>
      </c>
      <c r="AZ35" s="54">
        <v>1</v>
      </c>
      <c r="BA35" s="54">
        <v>1</v>
      </c>
      <c r="BG35" s="54">
        <f t="shared" si="20"/>
        <v>105.26315789473684</v>
      </c>
      <c r="BH35" s="11">
        <f t="shared" si="21"/>
        <v>6.597222222222223E-5</v>
      </c>
    </row>
    <row r="36" spans="1:60" ht="64" x14ac:dyDescent="0.2">
      <c r="A36" s="54">
        <v>19</v>
      </c>
      <c r="B36" s="1" t="s">
        <v>483</v>
      </c>
      <c r="C36" s="22" t="s">
        <v>209</v>
      </c>
      <c r="D36" s="54">
        <v>1</v>
      </c>
      <c r="E36" s="54">
        <v>1</v>
      </c>
      <c r="F36" s="54">
        <f t="shared" si="8"/>
        <v>1</v>
      </c>
      <c r="G36" s="54">
        <f t="shared" si="9"/>
        <v>27</v>
      </c>
      <c r="H36" s="54">
        <f t="shared" si="10"/>
        <v>27</v>
      </c>
      <c r="I36" s="54">
        <f t="shared" si="11"/>
        <v>169</v>
      </c>
      <c r="J36" s="54">
        <v>44</v>
      </c>
      <c r="K36" s="54">
        <f t="shared" si="12"/>
        <v>1.6296296296296295</v>
      </c>
      <c r="L36" s="54">
        <f t="shared" si="13"/>
        <v>141</v>
      </c>
      <c r="M36" s="54">
        <f t="shared" si="14"/>
        <v>5.2222222222222223</v>
      </c>
      <c r="N36" s="54">
        <v>1</v>
      </c>
      <c r="O36" s="54">
        <v>1</v>
      </c>
      <c r="P36" s="54">
        <v>1</v>
      </c>
      <c r="Q36" s="54">
        <v>1</v>
      </c>
      <c r="R36" s="54">
        <v>1</v>
      </c>
      <c r="S36" s="54">
        <v>1</v>
      </c>
      <c r="T36" s="54">
        <f t="shared" si="3"/>
        <v>1</v>
      </c>
      <c r="U36" s="54">
        <v>1</v>
      </c>
      <c r="V36" s="54">
        <v>1</v>
      </c>
      <c r="W36" s="54">
        <f t="shared" si="4"/>
        <v>1</v>
      </c>
      <c r="X36" s="54">
        <f t="shared" si="5"/>
        <v>1</v>
      </c>
      <c r="Y36" s="54">
        <v>0</v>
      </c>
      <c r="Z36" s="54">
        <v>1</v>
      </c>
      <c r="AA36" s="54">
        <v>1</v>
      </c>
      <c r="AB36" s="54">
        <v>1</v>
      </c>
      <c r="AC36" s="54">
        <v>1</v>
      </c>
      <c r="AD36" s="54">
        <v>1</v>
      </c>
      <c r="AE36" s="54">
        <v>1</v>
      </c>
      <c r="AF36" s="54">
        <f t="shared" si="15"/>
        <v>2</v>
      </c>
      <c r="AG36" s="54">
        <v>1</v>
      </c>
      <c r="AH36" s="54">
        <f t="shared" si="6"/>
        <v>1</v>
      </c>
      <c r="AI36" s="54">
        <v>0</v>
      </c>
      <c r="AJ36" s="54">
        <v>1</v>
      </c>
      <c r="AK36" s="54">
        <f t="shared" si="7"/>
        <v>1</v>
      </c>
      <c r="AL36" s="54">
        <v>1</v>
      </c>
      <c r="AM36" s="54">
        <v>1</v>
      </c>
      <c r="AN36" s="54">
        <v>1</v>
      </c>
      <c r="AO36" s="54">
        <v>0</v>
      </c>
      <c r="AP36" s="54">
        <v>1</v>
      </c>
      <c r="AQ36" s="54">
        <v>1</v>
      </c>
      <c r="AR36" s="54">
        <v>1</v>
      </c>
      <c r="AS36" s="54">
        <v>0</v>
      </c>
      <c r="AT36" s="54">
        <v>1</v>
      </c>
      <c r="AU36" s="54">
        <f t="shared" si="16"/>
        <v>41.563333333333361</v>
      </c>
      <c r="AV36" s="54">
        <f t="shared" si="17"/>
        <v>14.169629629629632</v>
      </c>
      <c r="AW36" s="54">
        <f t="shared" si="18"/>
        <v>14.245925925925924</v>
      </c>
      <c r="AX36" s="54">
        <f t="shared" si="19"/>
        <v>16.666666666666664</v>
      </c>
      <c r="AY36" s="54">
        <v>1</v>
      </c>
      <c r="AZ36" s="54">
        <v>1</v>
      </c>
      <c r="BA36" s="54">
        <v>1</v>
      </c>
      <c r="BG36" s="54">
        <f t="shared" si="20"/>
        <v>74.074074074074076</v>
      </c>
      <c r="BH36" s="11">
        <f t="shared" si="21"/>
        <v>9.3750000000000016E-5</v>
      </c>
    </row>
    <row r="37" spans="1:60" ht="96" x14ac:dyDescent="0.2">
      <c r="A37" s="54">
        <v>20</v>
      </c>
      <c r="B37" s="1" t="s">
        <v>484</v>
      </c>
      <c r="C37" s="3" t="s">
        <v>207</v>
      </c>
      <c r="D37" s="54">
        <v>1</v>
      </c>
      <c r="E37" s="54">
        <v>1</v>
      </c>
      <c r="F37" s="54">
        <f t="shared" si="8"/>
        <v>1</v>
      </c>
      <c r="G37" s="54">
        <f t="shared" si="9"/>
        <v>37</v>
      </c>
      <c r="H37" s="54">
        <f t="shared" si="10"/>
        <v>37</v>
      </c>
      <c r="I37" s="54">
        <f t="shared" si="11"/>
        <v>215</v>
      </c>
      <c r="J37" s="54">
        <v>60</v>
      </c>
      <c r="K37" s="54">
        <f t="shared" si="12"/>
        <v>1.6216216216216217</v>
      </c>
      <c r="L37" s="54">
        <f t="shared" si="13"/>
        <v>174</v>
      </c>
      <c r="M37" s="54">
        <f t="shared" si="14"/>
        <v>4.7027027027027026</v>
      </c>
      <c r="N37" s="54">
        <v>0</v>
      </c>
      <c r="O37" s="54">
        <v>1</v>
      </c>
      <c r="P37" s="54">
        <v>0</v>
      </c>
      <c r="Q37" s="54">
        <v>0</v>
      </c>
      <c r="R37" s="54">
        <v>1</v>
      </c>
      <c r="S37" s="54">
        <v>1</v>
      </c>
      <c r="T37" s="54">
        <f t="shared" si="3"/>
        <v>0</v>
      </c>
      <c r="U37" s="54">
        <v>1</v>
      </c>
      <c r="V37" s="54">
        <v>1</v>
      </c>
      <c r="W37" s="54">
        <f t="shared" si="4"/>
        <v>0</v>
      </c>
      <c r="X37" s="54">
        <f t="shared" si="5"/>
        <v>1</v>
      </c>
      <c r="Y37" s="54">
        <v>1</v>
      </c>
      <c r="Z37" s="54">
        <v>1</v>
      </c>
      <c r="AA37" s="54">
        <v>1</v>
      </c>
      <c r="AB37" s="54">
        <v>1</v>
      </c>
      <c r="AC37" s="54">
        <v>1</v>
      </c>
      <c r="AD37" s="54">
        <v>1</v>
      </c>
      <c r="AE37" s="54">
        <v>1</v>
      </c>
      <c r="AF37" s="54">
        <f t="shared" si="15"/>
        <v>4</v>
      </c>
      <c r="AG37" s="54">
        <v>1</v>
      </c>
      <c r="AH37" s="54">
        <f t="shared" si="6"/>
        <v>1</v>
      </c>
      <c r="AI37" s="54">
        <v>0</v>
      </c>
      <c r="AJ37" s="54">
        <v>1</v>
      </c>
      <c r="AK37" s="54">
        <f t="shared" si="7"/>
        <v>1</v>
      </c>
      <c r="AL37" s="54">
        <v>1</v>
      </c>
      <c r="AM37" s="54">
        <v>0</v>
      </c>
      <c r="AN37" s="54">
        <v>1</v>
      </c>
      <c r="AO37" s="54">
        <v>0</v>
      </c>
      <c r="AP37" s="54">
        <v>1</v>
      </c>
      <c r="AQ37" s="54">
        <v>1</v>
      </c>
      <c r="AR37" s="54">
        <v>1</v>
      </c>
      <c r="AS37" s="54">
        <v>1</v>
      </c>
      <c r="AT37" s="54">
        <v>1</v>
      </c>
      <c r="AU37" s="54">
        <f t="shared" si="16"/>
        <v>32.090810810810815</v>
      </c>
      <c r="AV37" s="54">
        <f t="shared" si="17"/>
        <v>17.975135135135137</v>
      </c>
      <c r="AW37" s="54">
        <f t="shared" si="18"/>
        <v>11.84648648648648</v>
      </c>
      <c r="AX37" s="54">
        <f t="shared" si="19"/>
        <v>19.219729729729728</v>
      </c>
      <c r="AY37" s="54">
        <v>0</v>
      </c>
      <c r="AZ37" s="54">
        <v>1</v>
      </c>
      <c r="BA37" s="54">
        <v>1</v>
      </c>
      <c r="BG37" s="54">
        <f t="shared" si="20"/>
        <v>108.10810810810811</v>
      </c>
      <c r="BH37" s="11">
        <f t="shared" si="21"/>
        <v>1.2847222222222223E-4</v>
      </c>
    </row>
    <row r="38" spans="1:60" ht="48" x14ac:dyDescent="0.2">
      <c r="A38" s="54">
        <v>21</v>
      </c>
      <c r="B38" s="1" t="s">
        <v>485</v>
      </c>
      <c r="C38" s="22" t="s">
        <v>209</v>
      </c>
      <c r="D38" s="54">
        <v>1</v>
      </c>
      <c r="E38" s="54">
        <v>1</v>
      </c>
      <c r="F38" s="54">
        <f t="shared" si="8"/>
        <v>1</v>
      </c>
      <c r="G38" s="54">
        <f t="shared" si="9"/>
        <v>14</v>
      </c>
      <c r="H38" s="54">
        <f t="shared" si="10"/>
        <v>14</v>
      </c>
      <c r="I38" s="54">
        <f t="shared" si="11"/>
        <v>98</v>
      </c>
      <c r="J38" s="54">
        <v>27</v>
      </c>
      <c r="K38" s="54">
        <f t="shared" si="12"/>
        <v>1.9285714285714286</v>
      </c>
      <c r="L38" s="54">
        <f t="shared" si="13"/>
        <v>82</v>
      </c>
      <c r="M38" s="54">
        <f t="shared" si="14"/>
        <v>5.8571428571428568</v>
      </c>
      <c r="N38" s="54">
        <v>1</v>
      </c>
      <c r="O38" s="54">
        <v>1</v>
      </c>
      <c r="P38" s="54">
        <v>1</v>
      </c>
      <c r="Q38" s="54">
        <v>1</v>
      </c>
      <c r="R38" s="54">
        <v>1</v>
      </c>
      <c r="S38" s="54">
        <v>1</v>
      </c>
      <c r="T38" s="54">
        <f t="shared" si="3"/>
        <v>1</v>
      </c>
      <c r="U38" s="54">
        <v>1</v>
      </c>
      <c r="V38" s="54">
        <v>1</v>
      </c>
      <c r="W38" s="54">
        <f t="shared" si="4"/>
        <v>1</v>
      </c>
      <c r="X38" s="54">
        <f t="shared" si="5"/>
        <v>1</v>
      </c>
      <c r="Y38" s="54">
        <v>1</v>
      </c>
      <c r="Z38" s="54">
        <v>1</v>
      </c>
      <c r="AA38" s="54">
        <v>1</v>
      </c>
      <c r="AB38" s="54">
        <v>1</v>
      </c>
      <c r="AC38" s="54">
        <v>1</v>
      </c>
      <c r="AD38" s="54">
        <v>1</v>
      </c>
      <c r="AE38" s="54">
        <v>1</v>
      </c>
      <c r="AF38" s="54">
        <f t="shared" si="15"/>
        <v>2</v>
      </c>
      <c r="AG38" s="54">
        <v>1</v>
      </c>
      <c r="AH38" s="54">
        <f t="shared" si="6"/>
        <v>1</v>
      </c>
      <c r="AI38" s="54">
        <v>1</v>
      </c>
      <c r="AJ38" s="54">
        <v>1</v>
      </c>
      <c r="AK38" s="54">
        <f t="shared" si="7"/>
        <v>1</v>
      </c>
      <c r="AL38" s="54">
        <v>1</v>
      </c>
      <c r="AM38" s="54">
        <v>1</v>
      </c>
      <c r="AN38" s="54">
        <v>1</v>
      </c>
      <c r="AO38" s="54">
        <v>1</v>
      </c>
      <c r="AP38" s="54">
        <v>1</v>
      </c>
      <c r="AQ38" s="54">
        <v>1</v>
      </c>
      <c r="AR38" s="54">
        <v>1</v>
      </c>
      <c r="AS38" s="54">
        <v>1</v>
      </c>
      <c r="AT38" s="54">
        <v>1</v>
      </c>
      <c r="AU38" s="54">
        <f t="shared" si="16"/>
        <v>29.467857142857163</v>
      </c>
      <c r="AV38" s="54">
        <f t="shared" si="17"/>
        <v>12.627142857142861</v>
      </c>
      <c r="AW38" s="54">
        <f t="shared" si="18"/>
        <v>17.785714285714281</v>
      </c>
      <c r="AX38" s="54">
        <f t="shared" si="19"/>
        <v>13.157142857142851</v>
      </c>
      <c r="AY38" s="54">
        <v>1</v>
      </c>
      <c r="AZ38" s="54">
        <v>1</v>
      </c>
      <c r="BA38" s="54">
        <v>1</v>
      </c>
      <c r="BG38" s="54">
        <f t="shared" si="20"/>
        <v>142.85714285714286</v>
      </c>
      <c r="BH38" s="11">
        <f t="shared" si="21"/>
        <v>4.8611111111111115E-5</v>
      </c>
    </row>
    <row r="39" spans="1:60" ht="48" x14ac:dyDescent="0.2">
      <c r="A39" s="54">
        <v>22</v>
      </c>
      <c r="B39" s="1" t="s">
        <v>486</v>
      </c>
      <c r="C39" s="3" t="s">
        <v>207</v>
      </c>
      <c r="D39" s="54">
        <v>1</v>
      </c>
      <c r="E39" s="54">
        <v>1</v>
      </c>
      <c r="F39" s="54">
        <f t="shared" si="8"/>
        <v>1</v>
      </c>
      <c r="G39" s="54">
        <f t="shared" si="9"/>
        <v>19</v>
      </c>
      <c r="H39" s="54">
        <f t="shared" si="10"/>
        <v>19</v>
      </c>
      <c r="I39" s="54">
        <f t="shared" si="11"/>
        <v>113</v>
      </c>
      <c r="J39" s="54">
        <v>31</v>
      </c>
      <c r="K39" s="54">
        <f t="shared" si="12"/>
        <v>1.631578947368421</v>
      </c>
      <c r="L39" s="54">
        <f t="shared" si="13"/>
        <v>91</v>
      </c>
      <c r="M39" s="54">
        <f t="shared" si="14"/>
        <v>4.7894736842105265</v>
      </c>
      <c r="N39" s="54">
        <v>1</v>
      </c>
      <c r="O39" s="54">
        <v>1</v>
      </c>
      <c r="P39" s="54">
        <v>1</v>
      </c>
      <c r="Q39" s="54">
        <v>1</v>
      </c>
      <c r="R39" s="54">
        <v>1</v>
      </c>
      <c r="S39" s="54">
        <v>1</v>
      </c>
      <c r="T39" s="54">
        <f t="shared" si="3"/>
        <v>1</v>
      </c>
      <c r="U39" s="54">
        <v>1</v>
      </c>
      <c r="V39" s="54">
        <v>1</v>
      </c>
      <c r="W39" s="54">
        <f t="shared" si="4"/>
        <v>1</v>
      </c>
      <c r="X39" s="54">
        <f t="shared" si="5"/>
        <v>1</v>
      </c>
      <c r="Y39" s="54">
        <v>1</v>
      </c>
      <c r="Z39" s="54">
        <v>1</v>
      </c>
      <c r="AA39" s="54">
        <v>1</v>
      </c>
      <c r="AB39" s="54">
        <v>1</v>
      </c>
      <c r="AC39" s="54">
        <v>1</v>
      </c>
      <c r="AD39" s="54">
        <v>1</v>
      </c>
      <c r="AE39" s="54">
        <v>1</v>
      </c>
      <c r="AF39" s="54">
        <f t="shared" si="15"/>
        <v>2</v>
      </c>
      <c r="AG39" s="54">
        <v>0</v>
      </c>
      <c r="AH39" s="54">
        <f t="shared" si="6"/>
        <v>1</v>
      </c>
      <c r="AI39" s="54">
        <v>1</v>
      </c>
      <c r="AJ39" s="54">
        <v>1</v>
      </c>
      <c r="AK39" s="54">
        <f t="shared" si="7"/>
        <v>1</v>
      </c>
      <c r="AL39" s="54">
        <v>1</v>
      </c>
      <c r="AM39" s="54">
        <v>0</v>
      </c>
      <c r="AN39" s="54">
        <v>1</v>
      </c>
      <c r="AO39" s="54">
        <v>0</v>
      </c>
      <c r="AP39" s="54">
        <v>1</v>
      </c>
      <c r="AQ39" s="54">
        <v>1</v>
      </c>
      <c r="AR39" s="54">
        <v>1</v>
      </c>
      <c r="AS39" s="54">
        <v>1</v>
      </c>
      <c r="AT39" s="54">
        <v>1</v>
      </c>
      <c r="AU39" s="54">
        <f t="shared" si="16"/>
        <v>49.518421052631595</v>
      </c>
      <c r="AV39" s="54">
        <f t="shared" si="17"/>
        <v>11.072631578947369</v>
      </c>
      <c r="AW39" s="54">
        <f t="shared" si="18"/>
        <v>12.042105263157893</v>
      </c>
      <c r="AX39" s="54">
        <f t="shared" si="19"/>
        <v>10.62842105263158</v>
      </c>
      <c r="AY39" s="54">
        <v>1</v>
      </c>
      <c r="AZ39" s="54">
        <v>1</v>
      </c>
      <c r="BA39" s="54">
        <v>1</v>
      </c>
      <c r="BG39" s="54">
        <f t="shared" si="20"/>
        <v>105.26315789473684</v>
      </c>
      <c r="BH39" s="11">
        <f t="shared" si="21"/>
        <v>6.597222222222223E-5</v>
      </c>
    </row>
    <row r="40" spans="1:60" ht="48" x14ac:dyDescent="0.2">
      <c r="A40" s="54">
        <v>23</v>
      </c>
      <c r="B40" s="1" t="s">
        <v>487</v>
      </c>
      <c r="C40" s="3" t="s">
        <v>207</v>
      </c>
      <c r="D40" s="54">
        <v>1</v>
      </c>
      <c r="E40" s="54">
        <v>1</v>
      </c>
      <c r="F40" s="54">
        <f t="shared" si="8"/>
        <v>1</v>
      </c>
      <c r="G40" s="54">
        <f t="shared" si="9"/>
        <v>19</v>
      </c>
      <c r="H40" s="54">
        <f t="shared" si="10"/>
        <v>19</v>
      </c>
      <c r="I40" s="54">
        <f t="shared" si="11"/>
        <v>115</v>
      </c>
      <c r="J40" s="54">
        <v>33</v>
      </c>
      <c r="K40" s="54">
        <f t="shared" si="12"/>
        <v>1.736842105263158</v>
      </c>
      <c r="L40" s="54">
        <f t="shared" si="13"/>
        <v>93</v>
      </c>
      <c r="M40" s="54">
        <f t="shared" si="14"/>
        <v>4.8947368421052628</v>
      </c>
      <c r="N40" s="54">
        <v>1</v>
      </c>
      <c r="O40" s="54">
        <v>1</v>
      </c>
      <c r="P40" s="54">
        <v>1</v>
      </c>
      <c r="Q40" s="54">
        <v>1</v>
      </c>
      <c r="R40" s="54">
        <v>1</v>
      </c>
      <c r="S40" s="54">
        <v>1</v>
      </c>
      <c r="T40" s="54">
        <f t="shared" si="3"/>
        <v>1</v>
      </c>
      <c r="U40" s="54">
        <v>1</v>
      </c>
      <c r="V40" s="54">
        <v>1</v>
      </c>
      <c r="W40" s="54">
        <f t="shared" si="4"/>
        <v>1</v>
      </c>
      <c r="X40" s="54">
        <f t="shared" si="5"/>
        <v>1</v>
      </c>
      <c r="Y40" s="54">
        <v>1</v>
      </c>
      <c r="Z40" s="54">
        <v>1</v>
      </c>
      <c r="AA40" s="54">
        <v>1</v>
      </c>
      <c r="AB40" s="54">
        <v>1</v>
      </c>
      <c r="AC40" s="54">
        <v>1</v>
      </c>
      <c r="AD40" s="54">
        <v>1</v>
      </c>
      <c r="AE40" s="54">
        <v>1</v>
      </c>
      <c r="AF40" s="54">
        <f t="shared" si="15"/>
        <v>2</v>
      </c>
      <c r="AG40" s="54">
        <v>0</v>
      </c>
      <c r="AH40" s="54">
        <f t="shared" si="6"/>
        <v>1</v>
      </c>
      <c r="AI40" s="54">
        <v>1</v>
      </c>
      <c r="AJ40" s="54">
        <v>1</v>
      </c>
      <c r="AK40" s="54">
        <f t="shared" si="7"/>
        <v>1</v>
      </c>
      <c r="AL40" s="54">
        <v>1</v>
      </c>
      <c r="AM40" s="54">
        <v>0</v>
      </c>
      <c r="AN40" s="54">
        <v>1</v>
      </c>
      <c r="AO40" s="54">
        <v>0</v>
      </c>
      <c r="AP40" s="54">
        <v>1</v>
      </c>
      <c r="AQ40" s="54">
        <v>1</v>
      </c>
      <c r="AR40" s="54">
        <v>1</v>
      </c>
      <c r="AS40" s="54">
        <v>1</v>
      </c>
      <c r="AT40" s="54">
        <v>1</v>
      </c>
      <c r="AU40" s="54">
        <f t="shared" si="16"/>
        <v>40.613157894736844</v>
      </c>
      <c r="AV40" s="54">
        <f t="shared" si="17"/>
        <v>12.314736842105265</v>
      </c>
      <c r="AW40" s="54">
        <f t="shared" si="18"/>
        <v>12.661052631578951</v>
      </c>
      <c r="AX40" s="54">
        <f t="shared" si="19"/>
        <v>11.124210526315785</v>
      </c>
      <c r="AY40" s="54">
        <v>1</v>
      </c>
      <c r="AZ40" s="54">
        <v>1</v>
      </c>
      <c r="BA40" s="54">
        <v>1</v>
      </c>
      <c r="BG40" s="54">
        <f t="shared" si="20"/>
        <v>105.26315789473684</v>
      </c>
      <c r="BH40" s="11">
        <f t="shared" si="21"/>
        <v>6.597222222222223E-5</v>
      </c>
    </row>
    <row r="41" spans="1:60" ht="64" x14ac:dyDescent="0.2">
      <c r="A41" s="54">
        <v>24</v>
      </c>
      <c r="B41" s="1" t="s">
        <v>488</v>
      </c>
      <c r="C41" s="3" t="s">
        <v>207</v>
      </c>
      <c r="D41" s="54">
        <v>1</v>
      </c>
      <c r="E41" s="54">
        <v>1</v>
      </c>
      <c r="F41" s="54">
        <f t="shared" si="8"/>
        <v>1</v>
      </c>
      <c r="G41" s="54">
        <f t="shared" si="9"/>
        <v>21</v>
      </c>
      <c r="H41" s="54">
        <f t="shared" si="10"/>
        <v>21</v>
      </c>
      <c r="I41" s="54">
        <f t="shared" si="11"/>
        <v>142</v>
      </c>
      <c r="J41" s="54">
        <v>40</v>
      </c>
      <c r="K41" s="54">
        <f t="shared" si="12"/>
        <v>1.9047619047619047</v>
      </c>
      <c r="L41" s="54">
        <f t="shared" si="13"/>
        <v>117</v>
      </c>
      <c r="M41" s="54">
        <f t="shared" si="14"/>
        <v>5.5714285714285712</v>
      </c>
      <c r="N41" s="54">
        <v>1</v>
      </c>
      <c r="O41" s="54">
        <v>1</v>
      </c>
      <c r="P41" s="54">
        <v>1</v>
      </c>
      <c r="Q41" s="54">
        <v>1</v>
      </c>
      <c r="R41" s="54">
        <v>1</v>
      </c>
      <c r="S41" s="54">
        <v>1</v>
      </c>
      <c r="T41" s="54">
        <f t="shared" si="3"/>
        <v>1</v>
      </c>
      <c r="U41" s="54">
        <v>1</v>
      </c>
      <c r="V41" s="54">
        <v>1</v>
      </c>
      <c r="W41" s="54">
        <f t="shared" si="4"/>
        <v>1</v>
      </c>
      <c r="X41" s="54">
        <f t="shared" si="5"/>
        <v>1</v>
      </c>
      <c r="Y41" s="54">
        <v>1</v>
      </c>
      <c r="Z41" s="54">
        <v>1</v>
      </c>
      <c r="AA41" s="54">
        <v>1</v>
      </c>
      <c r="AB41" s="54">
        <v>1</v>
      </c>
      <c r="AC41" s="54">
        <v>1</v>
      </c>
      <c r="AD41" s="54">
        <v>1</v>
      </c>
      <c r="AE41" s="54">
        <v>1</v>
      </c>
      <c r="AF41" s="54">
        <f t="shared" si="15"/>
        <v>5</v>
      </c>
      <c r="AG41" s="54">
        <v>1</v>
      </c>
      <c r="AH41" s="54">
        <f t="shared" si="6"/>
        <v>1</v>
      </c>
      <c r="AI41" s="54">
        <v>0</v>
      </c>
      <c r="AJ41" s="54">
        <v>1</v>
      </c>
      <c r="AK41" s="54">
        <f t="shared" si="7"/>
        <v>1</v>
      </c>
      <c r="AL41" s="54">
        <v>1</v>
      </c>
      <c r="AM41" s="54">
        <v>0</v>
      </c>
      <c r="AN41" s="54">
        <v>1</v>
      </c>
      <c r="AO41" s="54">
        <v>0</v>
      </c>
      <c r="AP41" s="54">
        <v>1</v>
      </c>
      <c r="AQ41" s="54">
        <v>1</v>
      </c>
      <c r="AR41" s="54">
        <v>1</v>
      </c>
      <c r="AS41" s="54">
        <v>1</v>
      </c>
      <c r="AT41" s="54">
        <v>1</v>
      </c>
      <c r="AU41" s="54">
        <f t="shared" si="16"/>
        <v>24.3771428571429</v>
      </c>
      <c r="AV41" s="54">
        <f t="shared" si="17"/>
        <v>15.076190476190479</v>
      </c>
      <c r="AW41" s="54">
        <f t="shared" si="18"/>
        <v>16.950476190476184</v>
      </c>
      <c r="AX41" s="54">
        <f t="shared" si="19"/>
        <v>15.311428571428571</v>
      </c>
      <c r="AY41" s="54">
        <v>0</v>
      </c>
      <c r="AZ41" s="54">
        <v>1</v>
      </c>
      <c r="BA41" s="54">
        <v>1</v>
      </c>
      <c r="BG41" s="54">
        <f t="shared" si="20"/>
        <v>238.09523809523807</v>
      </c>
      <c r="BH41" s="11">
        <f t="shared" si="21"/>
        <v>7.2916666666666659E-5</v>
      </c>
    </row>
    <row r="42" spans="1:60" ht="48" x14ac:dyDescent="0.2">
      <c r="A42" s="54">
        <v>25</v>
      </c>
      <c r="B42" s="1" t="s">
        <v>489</v>
      </c>
      <c r="C42" s="3" t="s">
        <v>207</v>
      </c>
      <c r="D42" s="54">
        <v>1</v>
      </c>
      <c r="E42" s="54">
        <v>1</v>
      </c>
      <c r="F42" s="54">
        <f t="shared" si="8"/>
        <v>1</v>
      </c>
      <c r="G42" s="54">
        <f t="shared" si="9"/>
        <v>17</v>
      </c>
      <c r="H42" s="54">
        <f t="shared" si="10"/>
        <v>17</v>
      </c>
      <c r="I42" s="54">
        <f t="shared" si="11"/>
        <v>103</v>
      </c>
      <c r="J42" s="54">
        <v>30</v>
      </c>
      <c r="K42" s="54">
        <f t="shared" si="12"/>
        <v>1.7647058823529411</v>
      </c>
      <c r="L42" s="54">
        <f t="shared" si="13"/>
        <v>85</v>
      </c>
      <c r="M42" s="54">
        <f t="shared" si="14"/>
        <v>5</v>
      </c>
      <c r="N42" s="54">
        <v>1</v>
      </c>
      <c r="O42" s="54">
        <v>1</v>
      </c>
      <c r="P42" s="54">
        <v>1</v>
      </c>
      <c r="Q42" s="54">
        <v>1</v>
      </c>
      <c r="R42" s="54">
        <v>1</v>
      </c>
      <c r="S42" s="54">
        <v>1</v>
      </c>
      <c r="T42" s="54">
        <f t="shared" si="3"/>
        <v>1</v>
      </c>
      <c r="U42" s="54">
        <v>1</v>
      </c>
      <c r="V42" s="54">
        <v>1</v>
      </c>
      <c r="W42" s="54">
        <f t="shared" si="4"/>
        <v>1</v>
      </c>
      <c r="X42" s="54">
        <f t="shared" si="5"/>
        <v>1</v>
      </c>
      <c r="Y42" s="54">
        <v>1</v>
      </c>
      <c r="Z42" s="54">
        <v>1</v>
      </c>
      <c r="AA42" s="54">
        <v>1</v>
      </c>
      <c r="AB42" s="54">
        <v>1</v>
      </c>
      <c r="AC42" s="54">
        <v>1</v>
      </c>
      <c r="AD42" s="54">
        <v>1</v>
      </c>
      <c r="AE42" s="54">
        <v>1</v>
      </c>
      <c r="AF42" s="54">
        <f t="shared" si="15"/>
        <v>2</v>
      </c>
      <c r="AG42" s="54">
        <v>1</v>
      </c>
      <c r="AH42" s="54">
        <f t="shared" si="6"/>
        <v>1</v>
      </c>
      <c r="AI42" s="54">
        <v>1</v>
      </c>
      <c r="AJ42" s="54">
        <v>1</v>
      </c>
      <c r="AK42" s="54">
        <f t="shared" si="7"/>
        <v>1</v>
      </c>
      <c r="AL42" s="54">
        <v>1</v>
      </c>
      <c r="AM42" s="54">
        <v>0</v>
      </c>
      <c r="AN42" s="54">
        <v>1</v>
      </c>
      <c r="AO42" s="54">
        <v>0</v>
      </c>
      <c r="AP42" s="54">
        <v>1</v>
      </c>
      <c r="AQ42" s="54">
        <v>1</v>
      </c>
      <c r="AR42" s="54">
        <v>1</v>
      </c>
      <c r="AS42" s="54">
        <v>1</v>
      </c>
      <c r="AT42" s="54">
        <v>1</v>
      </c>
      <c r="AU42" s="54">
        <f t="shared" si="16"/>
        <v>40.285882352941201</v>
      </c>
      <c r="AV42" s="54">
        <f t="shared" si="17"/>
        <v>11.863529411764706</v>
      </c>
      <c r="AW42" s="54">
        <f t="shared" si="18"/>
        <v>12.550588235294114</v>
      </c>
      <c r="AX42" s="54">
        <f t="shared" si="19"/>
        <v>10.619999999999997</v>
      </c>
      <c r="AY42" s="54">
        <v>1</v>
      </c>
      <c r="AZ42" s="54">
        <v>1</v>
      </c>
      <c r="BA42" s="54">
        <v>1</v>
      </c>
      <c r="BG42" s="54">
        <f t="shared" si="20"/>
        <v>117.64705882352941</v>
      </c>
      <c r="BH42" s="11">
        <f t="shared" si="21"/>
        <v>5.902777777777778E-5</v>
      </c>
    </row>
    <row r="43" spans="1:60" ht="80" x14ac:dyDescent="0.2">
      <c r="A43" s="54">
        <v>26</v>
      </c>
      <c r="B43" s="1" t="s">
        <v>490</v>
      </c>
      <c r="C43" s="3" t="s">
        <v>207</v>
      </c>
      <c r="D43" s="54">
        <v>1</v>
      </c>
      <c r="E43" s="54">
        <v>1</v>
      </c>
      <c r="F43" s="54">
        <f t="shared" si="8"/>
        <v>2</v>
      </c>
      <c r="G43" s="54">
        <f t="shared" si="9"/>
        <v>30</v>
      </c>
      <c r="H43" s="54">
        <f t="shared" si="10"/>
        <v>15</v>
      </c>
      <c r="I43" s="54">
        <f t="shared" si="11"/>
        <v>184</v>
      </c>
      <c r="J43" s="54">
        <v>54</v>
      </c>
      <c r="K43" s="54">
        <f t="shared" si="12"/>
        <v>1.8</v>
      </c>
      <c r="L43" s="54">
        <f t="shared" si="13"/>
        <v>151</v>
      </c>
      <c r="M43" s="54">
        <f t="shared" si="14"/>
        <v>5.0333333333333332</v>
      </c>
      <c r="N43" s="54">
        <v>0</v>
      </c>
      <c r="O43" s="54">
        <v>1</v>
      </c>
      <c r="P43" s="54">
        <v>1</v>
      </c>
      <c r="Q43" s="54">
        <v>0</v>
      </c>
      <c r="R43" s="54">
        <v>1</v>
      </c>
      <c r="S43" s="54">
        <v>1</v>
      </c>
      <c r="T43" s="54">
        <f t="shared" si="3"/>
        <v>0</v>
      </c>
      <c r="U43" s="54">
        <v>1</v>
      </c>
      <c r="V43" s="54">
        <v>1</v>
      </c>
      <c r="W43" s="54">
        <f t="shared" si="4"/>
        <v>0</v>
      </c>
      <c r="X43" s="54">
        <f t="shared" si="5"/>
        <v>1</v>
      </c>
      <c r="Y43" s="54">
        <v>0</v>
      </c>
      <c r="Z43" s="54">
        <v>1</v>
      </c>
      <c r="AA43" s="54">
        <v>1</v>
      </c>
      <c r="AB43" s="54">
        <v>1</v>
      </c>
      <c r="AC43" s="54">
        <v>1</v>
      </c>
      <c r="AD43" s="54">
        <v>1</v>
      </c>
      <c r="AE43" s="54">
        <v>1</v>
      </c>
      <c r="AF43" s="54">
        <f t="shared" si="15"/>
        <v>3</v>
      </c>
      <c r="AG43" s="54">
        <v>1</v>
      </c>
      <c r="AH43" s="54">
        <f t="shared" si="6"/>
        <v>1</v>
      </c>
      <c r="AI43" s="54">
        <v>1</v>
      </c>
      <c r="AJ43" s="54">
        <v>1</v>
      </c>
      <c r="AK43" s="54">
        <f t="shared" si="7"/>
        <v>1</v>
      </c>
      <c r="AL43" s="54">
        <v>1</v>
      </c>
      <c r="AM43" s="54">
        <v>0</v>
      </c>
      <c r="AN43" s="54">
        <v>1</v>
      </c>
      <c r="AO43" s="54">
        <v>0</v>
      </c>
      <c r="AP43" s="54">
        <v>1</v>
      </c>
      <c r="AQ43" s="54">
        <v>1</v>
      </c>
      <c r="AR43" s="54">
        <v>1</v>
      </c>
      <c r="AS43" s="54">
        <v>1</v>
      </c>
      <c r="AT43" s="54">
        <v>1</v>
      </c>
      <c r="AU43" s="54">
        <f t="shared" si="16"/>
        <v>39.330000000000013</v>
      </c>
      <c r="AV43" s="54">
        <f t="shared" si="17"/>
        <v>11.500000000000004</v>
      </c>
      <c r="AW43" s="54">
        <f t="shared" si="18"/>
        <v>12.606666666666669</v>
      </c>
      <c r="AX43" s="54">
        <f t="shared" si="19"/>
        <v>9.777000000000001</v>
      </c>
      <c r="AY43" s="54">
        <v>0</v>
      </c>
      <c r="AZ43" s="54">
        <v>1</v>
      </c>
      <c r="BA43" s="54">
        <v>1</v>
      </c>
      <c r="BG43" s="54">
        <f t="shared" si="20"/>
        <v>100</v>
      </c>
      <c r="BH43" s="11">
        <f t="shared" si="21"/>
        <v>1.0416666666666666E-4</v>
      </c>
    </row>
    <row r="44" spans="1:60" ht="80" x14ac:dyDescent="0.2">
      <c r="A44" s="54">
        <v>27</v>
      </c>
      <c r="B44" s="1" t="s">
        <v>491</v>
      </c>
      <c r="C44" s="3" t="s">
        <v>207</v>
      </c>
      <c r="D44" s="54">
        <v>1</v>
      </c>
      <c r="E44" s="54">
        <v>1</v>
      </c>
      <c r="F44" s="54">
        <f t="shared" si="8"/>
        <v>2</v>
      </c>
      <c r="G44" s="54">
        <f t="shared" si="9"/>
        <v>27</v>
      </c>
      <c r="H44" s="54">
        <f t="shared" si="10"/>
        <v>13.5</v>
      </c>
      <c r="I44" s="54">
        <f t="shared" si="11"/>
        <v>177</v>
      </c>
      <c r="J44" s="54">
        <v>48</v>
      </c>
      <c r="K44" s="54">
        <f t="shared" si="12"/>
        <v>1.7777777777777777</v>
      </c>
      <c r="L44" s="54">
        <f t="shared" si="13"/>
        <v>144</v>
      </c>
      <c r="M44" s="54">
        <f t="shared" si="14"/>
        <v>5.333333333333333</v>
      </c>
      <c r="N44" s="54">
        <v>1</v>
      </c>
      <c r="O44" s="54">
        <v>1</v>
      </c>
      <c r="P44" s="54">
        <v>1</v>
      </c>
      <c r="Q44" s="54">
        <v>1</v>
      </c>
      <c r="R44" s="54">
        <v>1</v>
      </c>
      <c r="S44" s="54">
        <v>1</v>
      </c>
      <c r="T44" s="54">
        <f t="shared" si="3"/>
        <v>1</v>
      </c>
      <c r="U44" s="54">
        <v>1</v>
      </c>
      <c r="V44" s="54">
        <v>1</v>
      </c>
      <c r="W44" s="54">
        <f t="shared" si="4"/>
        <v>1</v>
      </c>
      <c r="X44" s="54">
        <f t="shared" si="5"/>
        <v>1</v>
      </c>
      <c r="Y44" s="54">
        <v>0</v>
      </c>
      <c r="Z44" s="54">
        <v>1</v>
      </c>
      <c r="AA44" s="54">
        <v>1</v>
      </c>
      <c r="AB44" s="54">
        <v>1</v>
      </c>
      <c r="AC44" s="54">
        <v>1</v>
      </c>
      <c r="AD44" s="54">
        <v>1</v>
      </c>
      <c r="AE44" s="54">
        <v>1</v>
      </c>
      <c r="AF44" s="54">
        <f t="shared" si="15"/>
        <v>4</v>
      </c>
      <c r="AG44" s="54">
        <v>1</v>
      </c>
      <c r="AH44" s="54">
        <f t="shared" si="6"/>
        <v>1</v>
      </c>
      <c r="AI44" s="54">
        <v>0</v>
      </c>
      <c r="AJ44" s="54">
        <v>1</v>
      </c>
      <c r="AK44" s="54">
        <f t="shared" si="7"/>
        <v>1</v>
      </c>
      <c r="AL44" s="54">
        <v>1</v>
      </c>
      <c r="AM44" s="54">
        <v>0</v>
      </c>
      <c r="AN44" s="54">
        <v>1</v>
      </c>
      <c r="AO44" s="54">
        <v>0</v>
      </c>
      <c r="AP44" s="54">
        <v>1</v>
      </c>
      <c r="AQ44" s="54">
        <v>1</v>
      </c>
      <c r="AR44" s="54">
        <v>1</v>
      </c>
      <c r="AS44" s="54">
        <v>1</v>
      </c>
      <c r="AT44" s="54">
        <v>1</v>
      </c>
      <c r="AU44" s="54">
        <f t="shared" si="16"/>
        <v>42.73250000000003</v>
      </c>
      <c r="AV44" s="54">
        <f t="shared" si="17"/>
        <v>10.652777777777779</v>
      </c>
      <c r="AW44" s="54">
        <f t="shared" si="18"/>
        <v>14.891851851851847</v>
      </c>
      <c r="AX44" s="54">
        <f t="shared" si="19"/>
        <v>10.439999999999998</v>
      </c>
      <c r="AY44" s="54">
        <v>0</v>
      </c>
      <c r="AZ44" s="54">
        <v>1</v>
      </c>
      <c r="BA44" s="54">
        <v>1</v>
      </c>
      <c r="BG44" s="54">
        <f t="shared" si="20"/>
        <v>148.14814814814815</v>
      </c>
      <c r="BH44" s="11">
        <f t="shared" si="21"/>
        <v>9.3750000000000016E-5</v>
      </c>
    </row>
    <row r="45" spans="1:60" ht="80" x14ac:dyDescent="0.2">
      <c r="A45" s="54">
        <v>28</v>
      </c>
      <c r="B45" s="1" t="s">
        <v>492</v>
      </c>
      <c r="C45" s="3" t="s">
        <v>207</v>
      </c>
      <c r="D45" s="54">
        <v>1</v>
      </c>
      <c r="E45" s="54">
        <v>1</v>
      </c>
      <c r="F45" s="54">
        <f t="shared" si="8"/>
        <v>2</v>
      </c>
      <c r="G45" s="54">
        <f t="shared" si="9"/>
        <v>27</v>
      </c>
      <c r="H45" s="54">
        <f t="shared" si="10"/>
        <v>13.5</v>
      </c>
      <c r="I45" s="54">
        <f t="shared" si="11"/>
        <v>180</v>
      </c>
      <c r="J45" s="54">
        <v>51</v>
      </c>
      <c r="K45" s="54">
        <f t="shared" si="12"/>
        <v>1.8888888888888888</v>
      </c>
      <c r="L45" s="54">
        <f t="shared" si="13"/>
        <v>147</v>
      </c>
      <c r="M45" s="54">
        <f t="shared" si="14"/>
        <v>5.4444444444444446</v>
      </c>
      <c r="N45" s="54">
        <v>1</v>
      </c>
      <c r="O45" s="54">
        <v>1</v>
      </c>
      <c r="P45" s="54">
        <v>1</v>
      </c>
      <c r="Q45" s="54">
        <v>0</v>
      </c>
      <c r="R45" s="54">
        <v>1</v>
      </c>
      <c r="S45" s="54">
        <v>1</v>
      </c>
      <c r="T45" s="54">
        <f t="shared" si="3"/>
        <v>0</v>
      </c>
      <c r="U45" s="54">
        <v>1</v>
      </c>
      <c r="V45" s="54">
        <v>1</v>
      </c>
      <c r="W45" s="54">
        <f t="shared" si="4"/>
        <v>0</v>
      </c>
      <c r="X45" s="54">
        <f t="shared" si="5"/>
        <v>1</v>
      </c>
      <c r="Y45" s="54">
        <v>1</v>
      </c>
      <c r="Z45" s="54">
        <v>1</v>
      </c>
      <c r="AA45" s="54">
        <v>1</v>
      </c>
      <c r="AB45" s="54">
        <v>1</v>
      </c>
      <c r="AC45" s="54">
        <v>1</v>
      </c>
      <c r="AD45" s="54">
        <v>1</v>
      </c>
      <c r="AE45" s="54">
        <v>1</v>
      </c>
      <c r="AF45" s="54">
        <f t="shared" si="15"/>
        <v>4</v>
      </c>
      <c r="AG45" s="54">
        <v>1</v>
      </c>
      <c r="AH45" s="54">
        <f t="shared" si="6"/>
        <v>1</v>
      </c>
      <c r="AI45" s="54">
        <v>0</v>
      </c>
      <c r="AJ45" s="54">
        <v>1</v>
      </c>
      <c r="AK45" s="54">
        <f t="shared" si="7"/>
        <v>1</v>
      </c>
      <c r="AL45" s="54">
        <v>1</v>
      </c>
      <c r="AM45" s="54">
        <v>0</v>
      </c>
      <c r="AN45" s="54">
        <v>1</v>
      </c>
      <c r="AO45" s="54">
        <v>0</v>
      </c>
      <c r="AP45" s="54">
        <v>1</v>
      </c>
      <c r="AQ45" s="54">
        <v>1</v>
      </c>
      <c r="AR45" s="54">
        <v>1</v>
      </c>
      <c r="AS45" s="54">
        <v>1</v>
      </c>
      <c r="AT45" s="54">
        <v>1</v>
      </c>
      <c r="AU45" s="54">
        <f t="shared" si="16"/>
        <v>33.332500000000024</v>
      </c>
      <c r="AV45" s="54">
        <f t="shared" si="17"/>
        <v>11.963888888888892</v>
      </c>
      <c r="AW45" s="54">
        <f t="shared" si="18"/>
        <v>15.545185185185176</v>
      </c>
      <c r="AX45" s="54">
        <f t="shared" si="19"/>
        <v>10.963333333333331</v>
      </c>
      <c r="AY45" s="54">
        <v>0</v>
      </c>
      <c r="AZ45" s="54">
        <v>1</v>
      </c>
      <c r="BA45" s="54">
        <v>1</v>
      </c>
      <c r="BG45" s="54">
        <f t="shared" si="20"/>
        <v>148.14814814814815</v>
      </c>
      <c r="BH45" s="11">
        <f t="shared" si="21"/>
        <v>9.3750000000000016E-5</v>
      </c>
    </row>
    <row r="46" spans="1:60" ht="112" x14ac:dyDescent="0.2">
      <c r="A46" s="54">
        <v>29</v>
      </c>
      <c r="B46" s="1" t="s">
        <v>493</v>
      </c>
      <c r="C46" s="3" t="s">
        <v>207</v>
      </c>
      <c r="D46" s="54">
        <v>1</v>
      </c>
      <c r="E46" s="54">
        <v>1</v>
      </c>
      <c r="F46" s="54">
        <f t="shared" si="8"/>
        <v>2</v>
      </c>
      <c r="G46" s="54">
        <f t="shared" si="9"/>
        <v>28</v>
      </c>
      <c r="H46" s="54">
        <f t="shared" si="10"/>
        <v>14</v>
      </c>
      <c r="I46" s="54">
        <f t="shared" si="11"/>
        <v>200</v>
      </c>
      <c r="J46" s="54">
        <v>58</v>
      </c>
      <c r="K46" s="54">
        <f t="shared" si="12"/>
        <v>2.0714285714285716</v>
      </c>
      <c r="L46" s="54">
        <f t="shared" si="13"/>
        <v>165</v>
      </c>
      <c r="M46" s="54">
        <f t="shared" si="14"/>
        <v>5.8928571428571432</v>
      </c>
      <c r="N46" s="54">
        <v>1</v>
      </c>
      <c r="O46" s="54">
        <v>1</v>
      </c>
      <c r="P46" s="54">
        <v>1</v>
      </c>
      <c r="Q46" s="54">
        <v>1</v>
      </c>
      <c r="R46" s="54">
        <v>1</v>
      </c>
      <c r="S46" s="54">
        <v>1</v>
      </c>
      <c r="T46" s="54">
        <f t="shared" si="3"/>
        <v>1</v>
      </c>
      <c r="U46" s="54">
        <v>1</v>
      </c>
      <c r="V46" s="54">
        <v>1</v>
      </c>
      <c r="W46" s="54">
        <f t="shared" si="4"/>
        <v>1</v>
      </c>
      <c r="X46" s="54">
        <f t="shared" si="5"/>
        <v>1</v>
      </c>
      <c r="Y46" s="54">
        <v>0</v>
      </c>
      <c r="Z46" s="54">
        <v>1</v>
      </c>
      <c r="AA46" s="54">
        <v>1</v>
      </c>
      <c r="AB46" s="54">
        <v>1</v>
      </c>
      <c r="AC46" s="54">
        <v>1</v>
      </c>
      <c r="AD46" s="54">
        <v>1</v>
      </c>
      <c r="AE46" s="54">
        <v>1</v>
      </c>
      <c r="AF46" s="54">
        <f t="shared" si="15"/>
        <v>4</v>
      </c>
      <c r="AG46" s="54">
        <v>1</v>
      </c>
      <c r="AH46" s="54">
        <f t="shared" si="6"/>
        <v>1</v>
      </c>
      <c r="AI46" s="54">
        <v>0</v>
      </c>
      <c r="AJ46" s="54">
        <v>1</v>
      </c>
      <c r="AK46" s="54">
        <f t="shared" si="7"/>
        <v>1</v>
      </c>
      <c r="AL46" s="54">
        <v>1</v>
      </c>
      <c r="AM46" s="54">
        <v>0</v>
      </c>
      <c r="AN46" s="54">
        <v>1</v>
      </c>
      <c r="AO46" s="54">
        <v>0</v>
      </c>
      <c r="AP46" s="54">
        <v>1</v>
      </c>
      <c r="AQ46" s="54">
        <v>1</v>
      </c>
      <c r="AR46" s="54">
        <v>1</v>
      </c>
      <c r="AS46" s="54">
        <v>1</v>
      </c>
      <c r="AT46" s="54">
        <v>1</v>
      </c>
      <c r="AU46" s="54">
        <f t="shared" si="16"/>
        <v>17.382142857142874</v>
      </c>
      <c r="AV46" s="54">
        <f t="shared" si="17"/>
        <v>14.312857142857148</v>
      </c>
      <c r="AW46" s="54">
        <f t="shared" si="18"/>
        <v>18.415714285714284</v>
      </c>
      <c r="AX46" s="54">
        <f t="shared" si="19"/>
        <v>13.325357142857143</v>
      </c>
      <c r="AY46" s="54">
        <v>0</v>
      </c>
      <c r="AZ46" s="54">
        <v>1</v>
      </c>
      <c r="BA46" s="54">
        <v>1</v>
      </c>
      <c r="BG46" s="54">
        <f t="shared" si="20"/>
        <v>142.85714285714286</v>
      </c>
      <c r="BH46" s="11">
        <f t="shared" si="21"/>
        <v>9.722222222222223E-5</v>
      </c>
    </row>
    <row r="47" spans="1:60" ht="96" x14ac:dyDescent="0.2">
      <c r="A47" s="54">
        <v>30</v>
      </c>
      <c r="B47" s="1" t="s">
        <v>494</v>
      </c>
      <c r="C47" s="3" t="s">
        <v>207</v>
      </c>
      <c r="D47" s="54">
        <v>1</v>
      </c>
      <c r="E47" s="54">
        <v>1</v>
      </c>
      <c r="F47" s="54">
        <f t="shared" si="8"/>
        <v>2</v>
      </c>
      <c r="G47" s="54">
        <f t="shared" si="9"/>
        <v>34</v>
      </c>
      <c r="H47" s="54">
        <f t="shared" si="10"/>
        <v>17</v>
      </c>
      <c r="I47" s="54">
        <f t="shared" si="11"/>
        <v>220</v>
      </c>
      <c r="J47" s="54">
        <v>62</v>
      </c>
      <c r="K47" s="54">
        <f t="shared" si="12"/>
        <v>1.8235294117647058</v>
      </c>
      <c r="L47" s="54">
        <f t="shared" si="13"/>
        <v>180</v>
      </c>
      <c r="M47" s="54">
        <f t="shared" si="14"/>
        <v>5.2941176470588234</v>
      </c>
      <c r="N47" s="54">
        <v>1</v>
      </c>
      <c r="O47" s="54">
        <v>1</v>
      </c>
      <c r="P47" s="54">
        <v>1</v>
      </c>
      <c r="Q47" s="54">
        <v>1</v>
      </c>
      <c r="R47" s="54">
        <v>1</v>
      </c>
      <c r="S47" s="54">
        <v>1</v>
      </c>
      <c r="T47" s="54">
        <f t="shared" si="3"/>
        <v>1</v>
      </c>
      <c r="U47" s="54">
        <v>1</v>
      </c>
      <c r="V47" s="54">
        <v>1</v>
      </c>
      <c r="W47" s="54">
        <f t="shared" si="4"/>
        <v>1</v>
      </c>
      <c r="X47" s="54">
        <f t="shared" si="5"/>
        <v>1</v>
      </c>
      <c r="Y47" s="54">
        <v>0</v>
      </c>
      <c r="Z47" s="54">
        <v>1</v>
      </c>
      <c r="AA47" s="54">
        <v>1</v>
      </c>
      <c r="AB47" s="54">
        <v>1</v>
      </c>
      <c r="AC47" s="54">
        <v>1</v>
      </c>
      <c r="AD47" s="54">
        <v>1</v>
      </c>
      <c r="AE47" s="54">
        <v>1</v>
      </c>
      <c r="AF47" s="54">
        <f t="shared" si="15"/>
        <v>4</v>
      </c>
      <c r="AG47" s="54">
        <v>1</v>
      </c>
      <c r="AH47" s="54">
        <f t="shared" si="6"/>
        <v>1</v>
      </c>
      <c r="AI47" s="54">
        <v>0</v>
      </c>
      <c r="AJ47" s="54">
        <v>1</v>
      </c>
      <c r="AK47" s="54">
        <f t="shared" si="7"/>
        <v>1</v>
      </c>
      <c r="AL47" s="54">
        <v>1</v>
      </c>
      <c r="AM47" s="54">
        <v>0</v>
      </c>
      <c r="AN47" s="54">
        <v>1</v>
      </c>
      <c r="AO47" s="54">
        <v>0</v>
      </c>
      <c r="AP47" s="54">
        <v>1</v>
      </c>
      <c r="AQ47" s="54">
        <v>1</v>
      </c>
      <c r="AR47" s="54">
        <v>1</v>
      </c>
      <c r="AS47" s="54">
        <v>1</v>
      </c>
      <c r="AT47" s="54">
        <v>1</v>
      </c>
      <c r="AU47" s="54">
        <f t="shared" si="16"/>
        <v>35.309411764705914</v>
      </c>
      <c r="AV47" s="54">
        <f t="shared" si="17"/>
        <v>12.55764705882353</v>
      </c>
      <c r="AW47" s="54">
        <f t="shared" si="18"/>
        <v>14.798823529411759</v>
      </c>
      <c r="AX47" s="54">
        <f t="shared" si="19"/>
        <v>12.005294117647061</v>
      </c>
      <c r="AY47" s="54">
        <v>0</v>
      </c>
      <c r="AZ47" s="54">
        <v>1</v>
      </c>
      <c r="BA47" s="54">
        <v>1</v>
      </c>
      <c r="BG47" s="54">
        <f t="shared" si="20"/>
        <v>117.64705882352941</v>
      </c>
      <c r="BH47" s="11">
        <f t="shared" si="21"/>
        <v>1.1805555555555556E-4</v>
      </c>
    </row>
    <row r="48" spans="1:60" ht="48" x14ac:dyDescent="0.2">
      <c r="A48" s="54">
        <v>31</v>
      </c>
      <c r="B48" s="1" t="s">
        <v>495</v>
      </c>
      <c r="C48" s="3" t="s">
        <v>207</v>
      </c>
      <c r="D48" s="54">
        <v>1</v>
      </c>
      <c r="E48" s="54">
        <v>1</v>
      </c>
      <c r="F48" s="54">
        <f t="shared" si="8"/>
        <v>1</v>
      </c>
      <c r="G48" s="54">
        <f t="shared" si="9"/>
        <v>21</v>
      </c>
      <c r="H48" s="54">
        <f t="shared" si="10"/>
        <v>21</v>
      </c>
      <c r="I48" s="54">
        <f t="shared" ref="I48:I82" si="22">LEN(SUBSTITUTE(B48," ",""))</f>
        <v>110</v>
      </c>
      <c r="J48" s="54">
        <v>38</v>
      </c>
      <c r="K48" s="54">
        <f t="shared" si="12"/>
        <v>1.8095238095238095</v>
      </c>
      <c r="L48" s="54">
        <f t="shared" si="13"/>
        <v>108</v>
      </c>
      <c r="M48" s="54">
        <f t="shared" si="14"/>
        <v>5.1428571428571432</v>
      </c>
      <c r="N48" s="54">
        <v>1</v>
      </c>
      <c r="O48" s="54">
        <v>1</v>
      </c>
      <c r="P48" s="54">
        <v>1</v>
      </c>
      <c r="Q48" s="54">
        <v>1</v>
      </c>
      <c r="R48" s="54">
        <v>1</v>
      </c>
      <c r="S48" s="54">
        <v>1</v>
      </c>
      <c r="T48" s="54">
        <f t="shared" si="3"/>
        <v>1</v>
      </c>
      <c r="U48" s="54">
        <v>1</v>
      </c>
      <c r="V48" s="54">
        <v>1</v>
      </c>
      <c r="W48" s="54">
        <f t="shared" si="4"/>
        <v>1</v>
      </c>
      <c r="X48" s="54">
        <f t="shared" si="5"/>
        <v>1</v>
      </c>
      <c r="Y48" s="54">
        <v>1</v>
      </c>
      <c r="Z48" s="54">
        <v>1</v>
      </c>
      <c r="AA48" s="54">
        <v>1</v>
      </c>
      <c r="AB48" s="54">
        <v>1</v>
      </c>
      <c r="AC48" s="54">
        <v>1</v>
      </c>
      <c r="AD48" s="54">
        <v>1</v>
      </c>
      <c r="AE48" s="54">
        <v>1</v>
      </c>
      <c r="AF48" s="54">
        <f t="shared" si="15"/>
        <v>2</v>
      </c>
      <c r="AG48" s="54">
        <v>1</v>
      </c>
      <c r="AH48" s="54">
        <f t="shared" si="6"/>
        <v>1</v>
      </c>
      <c r="AI48" s="54">
        <v>0</v>
      </c>
      <c r="AJ48" s="54">
        <v>1</v>
      </c>
      <c r="AK48" s="54">
        <f t="shared" si="7"/>
        <v>1</v>
      </c>
      <c r="AL48" s="54">
        <v>1</v>
      </c>
      <c r="AM48" s="54">
        <v>0</v>
      </c>
      <c r="AN48" s="54">
        <v>1</v>
      </c>
      <c r="AO48" s="54">
        <v>0</v>
      </c>
      <c r="AP48" s="54">
        <v>1</v>
      </c>
      <c r="AQ48" s="54">
        <v>1</v>
      </c>
      <c r="AR48" s="54">
        <v>1</v>
      </c>
      <c r="AS48" s="54">
        <v>1</v>
      </c>
      <c r="AT48" s="54">
        <v>1</v>
      </c>
      <c r="AU48" s="54">
        <f t="shared" si="16"/>
        <v>32.434285714285721</v>
      </c>
      <c r="AV48" s="54">
        <f t="shared" si="17"/>
        <v>13.952380952380953</v>
      </c>
      <c r="AW48" s="54">
        <f t="shared" ref="AW48:AW82" si="23">IF(G48=0,0,((0.0588*M48*100)-(0.296*(F48/G48)*100)-15.8))</f>
        <v>13.030476190476193</v>
      </c>
      <c r="AX48" s="54">
        <f t="shared" si="19"/>
        <v>13.292857142857144</v>
      </c>
      <c r="AY48" s="54">
        <v>1</v>
      </c>
      <c r="AZ48" s="54">
        <v>1</v>
      </c>
      <c r="BA48" s="54">
        <v>1</v>
      </c>
      <c r="BG48" s="54">
        <f t="shared" ref="BG48:BG82" si="24">IF(E48=0,0,AF48/E48*1000)</f>
        <v>2000</v>
      </c>
      <c r="BH48" s="11">
        <f t="shared" si="21"/>
        <v>7.2916666666666659E-5</v>
      </c>
    </row>
    <row r="49" spans="1:60" ht="80" x14ac:dyDescent="0.2">
      <c r="A49" s="54">
        <v>32</v>
      </c>
      <c r="B49" s="1" t="s">
        <v>496</v>
      </c>
      <c r="C49" s="22" t="s">
        <v>209</v>
      </c>
      <c r="D49" s="54">
        <v>1</v>
      </c>
      <c r="E49" s="54">
        <v>1</v>
      </c>
      <c r="F49" s="54">
        <f t="shared" si="8"/>
        <v>1</v>
      </c>
      <c r="G49" s="54">
        <f t="shared" si="9"/>
        <v>34</v>
      </c>
      <c r="H49" s="54">
        <f t="shared" si="10"/>
        <v>34</v>
      </c>
      <c r="I49" s="54">
        <f t="shared" si="22"/>
        <v>137</v>
      </c>
      <c r="J49" s="54">
        <v>45</v>
      </c>
      <c r="K49" s="54">
        <f t="shared" si="12"/>
        <v>1.3235294117647058</v>
      </c>
      <c r="L49" s="54">
        <f t="shared" si="13"/>
        <v>132</v>
      </c>
      <c r="M49" s="54">
        <f t="shared" si="14"/>
        <v>3.8823529411764706</v>
      </c>
      <c r="N49" s="54">
        <v>1</v>
      </c>
      <c r="O49" s="54">
        <v>1</v>
      </c>
      <c r="P49" s="54">
        <v>1</v>
      </c>
      <c r="Q49" s="54">
        <v>1</v>
      </c>
      <c r="R49" s="54">
        <v>1</v>
      </c>
      <c r="S49" s="54">
        <v>1</v>
      </c>
      <c r="T49" s="54">
        <f t="shared" si="3"/>
        <v>1</v>
      </c>
      <c r="U49" s="54">
        <v>1</v>
      </c>
      <c r="V49" s="54">
        <v>1</v>
      </c>
      <c r="W49" s="54">
        <f t="shared" si="4"/>
        <v>1</v>
      </c>
      <c r="X49" s="54">
        <f t="shared" si="5"/>
        <v>1</v>
      </c>
      <c r="Y49" s="54">
        <v>0</v>
      </c>
      <c r="Z49" s="54">
        <v>1</v>
      </c>
      <c r="AA49" s="54">
        <v>1</v>
      </c>
      <c r="AB49" s="54">
        <v>1</v>
      </c>
      <c r="AC49" s="54">
        <v>1</v>
      </c>
      <c r="AD49" s="54">
        <v>1</v>
      </c>
      <c r="AE49" s="54">
        <v>1</v>
      </c>
      <c r="AF49" s="54">
        <f t="shared" si="15"/>
        <v>4</v>
      </c>
      <c r="AG49" s="54">
        <v>1</v>
      </c>
      <c r="AH49" s="54">
        <f t="shared" si="6"/>
        <v>1</v>
      </c>
      <c r="AI49" s="54">
        <v>0</v>
      </c>
      <c r="AJ49" s="54">
        <v>1</v>
      </c>
      <c r="AK49" s="54">
        <f t="shared" si="7"/>
        <v>0</v>
      </c>
      <c r="AL49" s="54">
        <v>1</v>
      </c>
      <c r="AM49" s="54">
        <v>1</v>
      </c>
      <c r="AN49" s="54">
        <v>1</v>
      </c>
      <c r="AO49" s="54">
        <v>1</v>
      </c>
      <c r="AP49" s="54">
        <v>1</v>
      </c>
      <c r="AQ49" s="54">
        <v>1</v>
      </c>
      <c r="AR49" s="54">
        <v>1</v>
      </c>
      <c r="AS49" s="54">
        <v>1</v>
      </c>
      <c r="AT49" s="54">
        <v>1</v>
      </c>
      <c r="AU49" s="54">
        <f t="shared" si="16"/>
        <v>60.354411764705908</v>
      </c>
      <c r="AV49" s="54">
        <f t="shared" si="17"/>
        <v>13.287647058823531</v>
      </c>
      <c r="AW49" s="54">
        <f t="shared" si="23"/>
        <v>6.1576470588235281</v>
      </c>
      <c r="AX49" s="54">
        <f t="shared" si="19"/>
        <v>13.855882352941173</v>
      </c>
      <c r="AY49" s="54">
        <v>1</v>
      </c>
      <c r="AZ49" s="54">
        <v>1</v>
      </c>
      <c r="BA49" s="54">
        <v>1</v>
      </c>
      <c r="BG49" s="54">
        <f t="shared" si="24"/>
        <v>4000</v>
      </c>
      <c r="BH49" s="11">
        <f t="shared" si="21"/>
        <v>1.1805555555555556E-4</v>
      </c>
    </row>
    <row r="50" spans="1:60" ht="80" x14ac:dyDescent="0.2">
      <c r="A50" s="54">
        <v>33</v>
      </c>
      <c r="B50" s="1" t="s">
        <v>497</v>
      </c>
      <c r="C50" s="22" t="s">
        <v>209</v>
      </c>
      <c r="D50" s="54">
        <v>1</v>
      </c>
      <c r="E50" s="54">
        <v>1</v>
      </c>
      <c r="F50" s="54">
        <f t="shared" si="8"/>
        <v>1</v>
      </c>
      <c r="G50" s="54">
        <f t="shared" si="9"/>
        <v>30</v>
      </c>
      <c r="H50" s="54">
        <f t="shared" si="10"/>
        <v>30</v>
      </c>
      <c r="I50" s="54">
        <f t="shared" si="22"/>
        <v>154</v>
      </c>
      <c r="J50" s="54">
        <v>50</v>
      </c>
      <c r="K50" s="54">
        <f t="shared" si="12"/>
        <v>1.6666666666666667</v>
      </c>
      <c r="L50" s="54">
        <f t="shared" si="13"/>
        <v>147</v>
      </c>
      <c r="M50" s="54">
        <f t="shared" si="14"/>
        <v>4.9000000000000004</v>
      </c>
      <c r="N50" s="54">
        <v>1</v>
      </c>
      <c r="O50" s="54">
        <v>1</v>
      </c>
      <c r="P50" s="54">
        <v>1</v>
      </c>
      <c r="Q50" s="54">
        <v>1</v>
      </c>
      <c r="R50" s="54">
        <v>1</v>
      </c>
      <c r="S50" s="54">
        <v>1</v>
      </c>
      <c r="T50" s="54">
        <f t="shared" si="3"/>
        <v>1</v>
      </c>
      <c r="U50" s="54">
        <v>1</v>
      </c>
      <c r="V50" s="54">
        <v>1</v>
      </c>
      <c r="W50" s="54">
        <f t="shared" si="4"/>
        <v>1</v>
      </c>
      <c r="X50" s="54">
        <f t="shared" si="5"/>
        <v>1</v>
      </c>
      <c r="Y50" s="54">
        <v>0</v>
      </c>
      <c r="Z50" s="54">
        <v>1</v>
      </c>
      <c r="AA50" s="54">
        <v>1</v>
      </c>
      <c r="AB50" s="54">
        <v>1</v>
      </c>
      <c r="AC50" s="54">
        <v>1</v>
      </c>
      <c r="AD50" s="54">
        <v>1</v>
      </c>
      <c r="AE50" s="54">
        <v>1</v>
      </c>
      <c r="AF50" s="54">
        <f t="shared" si="15"/>
        <v>5</v>
      </c>
      <c r="AG50" s="54">
        <v>1</v>
      </c>
      <c r="AH50" s="54">
        <f t="shared" si="6"/>
        <v>1</v>
      </c>
      <c r="AI50" s="54">
        <v>0</v>
      </c>
      <c r="AJ50" s="54">
        <v>1</v>
      </c>
      <c r="AK50" s="54">
        <f t="shared" si="7"/>
        <v>0</v>
      </c>
      <c r="AL50" s="54">
        <v>1</v>
      </c>
      <c r="AM50" s="54">
        <v>1</v>
      </c>
      <c r="AN50" s="54">
        <v>1</v>
      </c>
      <c r="AO50" s="54">
        <v>1</v>
      </c>
      <c r="AP50" s="54">
        <v>1</v>
      </c>
      <c r="AQ50" s="54">
        <v>1</v>
      </c>
      <c r="AR50" s="54">
        <v>1</v>
      </c>
      <c r="AS50" s="54">
        <v>1</v>
      </c>
      <c r="AT50" s="54">
        <v>1</v>
      </c>
      <c r="AU50" s="54">
        <f t="shared" si="16"/>
        <v>35.385000000000012</v>
      </c>
      <c r="AV50" s="54">
        <f t="shared" si="17"/>
        <v>15.776666666666667</v>
      </c>
      <c r="AW50" s="54">
        <f t="shared" si="23"/>
        <v>12.025333333333329</v>
      </c>
      <c r="AX50" s="54">
        <f t="shared" si="19"/>
        <v>16.649000000000001</v>
      </c>
      <c r="AY50" s="54">
        <v>1</v>
      </c>
      <c r="AZ50" s="54">
        <v>1</v>
      </c>
      <c r="BA50" s="54">
        <v>1</v>
      </c>
      <c r="BG50" s="54">
        <f t="shared" si="24"/>
        <v>5000</v>
      </c>
      <c r="BH50" s="11">
        <f t="shared" si="21"/>
        <v>1.0416666666666666E-4</v>
      </c>
    </row>
    <row r="51" spans="1:60" ht="48" x14ac:dyDescent="0.2">
      <c r="A51" s="54">
        <v>34</v>
      </c>
      <c r="B51" s="1" t="s">
        <v>498</v>
      </c>
      <c r="C51" s="22" t="s">
        <v>209</v>
      </c>
      <c r="D51" s="54">
        <v>1</v>
      </c>
      <c r="E51" s="54">
        <v>1</v>
      </c>
      <c r="F51" s="54">
        <f t="shared" si="8"/>
        <v>1</v>
      </c>
      <c r="G51" s="54">
        <f t="shared" si="9"/>
        <v>18</v>
      </c>
      <c r="H51" s="54">
        <f t="shared" si="10"/>
        <v>18</v>
      </c>
      <c r="I51" s="54">
        <f t="shared" si="22"/>
        <v>99</v>
      </c>
      <c r="J51" s="54">
        <v>33</v>
      </c>
      <c r="K51" s="54">
        <f t="shared" si="12"/>
        <v>1.8333333333333333</v>
      </c>
      <c r="L51" s="54">
        <f t="shared" si="13"/>
        <v>95</v>
      </c>
      <c r="M51" s="54">
        <f t="shared" si="14"/>
        <v>5.2777777777777777</v>
      </c>
      <c r="N51" s="54">
        <v>1</v>
      </c>
      <c r="O51" s="54">
        <v>1</v>
      </c>
      <c r="P51" s="54">
        <v>1</v>
      </c>
      <c r="Q51" s="54">
        <v>1</v>
      </c>
      <c r="R51" s="54">
        <v>1</v>
      </c>
      <c r="S51" s="54">
        <v>1</v>
      </c>
      <c r="T51" s="54">
        <f t="shared" si="3"/>
        <v>1</v>
      </c>
      <c r="U51" s="54">
        <v>1</v>
      </c>
      <c r="V51" s="54">
        <v>1</v>
      </c>
      <c r="W51" s="54">
        <f t="shared" si="4"/>
        <v>1</v>
      </c>
      <c r="X51" s="54">
        <f t="shared" si="5"/>
        <v>1</v>
      </c>
      <c r="Y51" s="54">
        <v>0</v>
      </c>
      <c r="Z51" s="54">
        <v>1</v>
      </c>
      <c r="AA51" s="54">
        <v>1</v>
      </c>
      <c r="AB51" s="54">
        <v>1</v>
      </c>
      <c r="AC51" s="54">
        <v>1</v>
      </c>
      <c r="AD51" s="54">
        <v>1</v>
      </c>
      <c r="AE51" s="54">
        <v>1</v>
      </c>
      <c r="AF51" s="54">
        <f t="shared" si="15"/>
        <v>2</v>
      </c>
      <c r="AG51" s="54">
        <v>1</v>
      </c>
      <c r="AH51" s="54">
        <f t="shared" si="6"/>
        <v>1</v>
      </c>
      <c r="AI51" s="54">
        <v>0</v>
      </c>
      <c r="AJ51" s="54">
        <v>1</v>
      </c>
      <c r="AK51" s="54">
        <f t="shared" si="7"/>
        <v>1</v>
      </c>
      <c r="AL51" s="54">
        <v>1</v>
      </c>
      <c r="AM51" s="54">
        <v>1</v>
      </c>
      <c r="AN51" s="54">
        <v>1</v>
      </c>
      <c r="AO51" s="54">
        <v>1</v>
      </c>
      <c r="AP51" s="54">
        <v>1</v>
      </c>
      <c r="AQ51" s="54">
        <v>1</v>
      </c>
      <c r="AR51" s="54">
        <v>1</v>
      </c>
      <c r="AS51" s="54">
        <v>1</v>
      </c>
      <c r="AT51" s="54">
        <v>1</v>
      </c>
      <c r="AU51" s="54">
        <f t="shared" si="16"/>
        <v>33.465000000000018</v>
      </c>
      <c r="AV51" s="54">
        <f t="shared" si="17"/>
        <v>13.063333333333333</v>
      </c>
      <c r="AW51" s="54">
        <f t="shared" si="23"/>
        <v>13.588888888888881</v>
      </c>
      <c r="AX51" s="54">
        <f t="shared" si="19"/>
        <v>12.428333333333335</v>
      </c>
      <c r="AY51" s="54">
        <v>1</v>
      </c>
      <c r="AZ51" s="54">
        <v>1</v>
      </c>
      <c r="BA51" s="54">
        <v>1</v>
      </c>
      <c r="BG51" s="54">
        <f t="shared" si="24"/>
        <v>2000</v>
      </c>
      <c r="BH51" s="11">
        <f t="shared" si="21"/>
        <v>6.2500000000000001E-5</v>
      </c>
    </row>
    <row r="52" spans="1:60" ht="32" x14ac:dyDescent="0.2">
      <c r="A52" s="54">
        <v>35</v>
      </c>
      <c r="B52" s="1" t="s">
        <v>499</v>
      </c>
      <c r="C52" s="3" t="s">
        <v>207</v>
      </c>
      <c r="D52" s="54">
        <v>1</v>
      </c>
      <c r="E52" s="54">
        <v>1</v>
      </c>
      <c r="F52" s="54">
        <f t="shared" si="8"/>
        <v>1</v>
      </c>
      <c r="G52" s="54">
        <f t="shared" si="9"/>
        <v>13</v>
      </c>
      <c r="H52" s="54">
        <f t="shared" si="10"/>
        <v>13</v>
      </c>
      <c r="I52" s="54">
        <f t="shared" si="22"/>
        <v>61</v>
      </c>
      <c r="J52" s="54">
        <v>21</v>
      </c>
      <c r="K52" s="54">
        <f t="shared" si="12"/>
        <v>1.6153846153846154</v>
      </c>
      <c r="L52" s="54">
        <f t="shared" si="13"/>
        <v>59</v>
      </c>
      <c r="M52" s="54">
        <f t="shared" si="14"/>
        <v>4.5384615384615383</v>
      </c>
      <c r="N52" s="54">
        <v>1</v>
      </c>
      <c r="O52" s="54">
        <v>1</v>
      </c>
      <c r="P52" s="54">
        <v>1</v>
      </c>
      <c r="Q52" s="54">
        <v>1</v>
      </c>
      <c r="R52" s="54">
        <v>1</v>
      </c>
      <c r="S52" s="54">
        <v>1</v>
      </c>
      <c r="T52" s="54">
        <f t="shared" si="3"/>
        <v>1</v>
      </c>
      <c r="U52" s="54">
        <v>1</v>
      </c>
      <c r="V52" s="54">
        <v>1</v>
      </c>
      <c r="W52" s="54">
        <f t="shared" si="4"/>
        <v>1</v>
      </c>
      <c r="X52" s="54">
        <f t="shared" si="5"/>
        <v>1</v>
      </c>
      <c r="Y52" s="54">
        <v>1</v>
      </c>
      <c r="Z52" s="54">
        <v>1</v>
      </c>
      <c r="AA52" s="54">
        <v>1</v>
      </c>
      <c r="AB52" s="54">
        <v>1</v>
      </c>
      <c r="AC52" s="54">
        <v>1</v>
      </c>
      <c r="AD52" s="54">
        <v>1</v>
      </c>
      <c r="AE52" s="54">
        <v>1</v>
      </c>
      <c r="AF52" s="54">
        <f t="shared" si="15"/>
        <v>2</v>
      </c>
      <c r="AG52" s="54">
        <v>1</v>
      </c>
      <c r="AH52" s="54">
        <f t="shared" si="6"/>
        <v>1</v>
      </c>
      <c r="AI52" s="54">
        <v>1</v>
      </c>
      <c r="AJ52" s="54">
        <v>1</v>
      </c>
      <c r="AK52" s="54">
        <f t="shared" si="7"/>
        <v>1</v>
      </c>
      <c r="AL52" s="54">
        <v>1</v>
      </c>
      <c r="AM52" s="54">
        <v>0</v>
      </c>
      <c r="AN52" s="54">
        <v>1</v>
      </c>
      <c r="AO52" s="54">
        <v>0</v>
      </c>
      <c r="AP52" s="54">
        <v>1</v>
      </c>
      <c r="AQ52" s="54">
        <v>1</v>
      </c>
      <c r="AR52" s="54">
        <v>1</v>
      </c>
      <c r="AS52" s="54">
        <v>1</v>
      </c>
      <c r="AT52" s="54">
        <v>1</v>
      </c>
      <c r="AU52" s="54">
        <f t="shared" si="16"/>
        <v>56.978461538461566</v>
      </c>
      <c r="AV52" s="54">
        <f t="shared" si="17"/>
        <v>8.5415384615384617</v>
      </c>
      <c r="AW52" s="54">
        <f t="shared" si="23"/>
        <v>8.6092307692307664</v>
      </c>
      <c r="AX52" s="54">
        <f t="shared" si="19"/>
        <v>6.4461538461538446</v>
      </c>
      <c r="AY52" s="54">
        <v>1</v>
      </c>
      <c r="AZ52" s="54">
        <v>1</v>
      </c>
      <c r="BA52" s="54">
        <v>1</v>
      </c>
      <c r="BG52" s="54">
        <f t="shared" si="24"/>
        <v>2000</v>
      </c>
      <c r="BH52" s="11">
        <f t="shared" si="21"/>
        <v>4.5138888888888894E-5</v>
      </c>
    </row>
    <row r="53" spans="1:60" ht="48" x14ac:dyDescent="0.2">
      <c r="A53" s="54">
        <v>36</v>
      </c>
      <c r="B53" s="1" t="s">
        <v>500</v>
      </c>
      <c r="C53" s="3" t="s">
        <v>207</v>
      </c>
      <c r="D53" s="54">
        <v>1</v>
      </c>
      <c r="E53" s="54">
        <v>1</v>
      </c>
      <c r="F53" s="54">
        <f t="shared" si="8"/>
        <v>1</v>
      </c>
      <c r="G53" s="54">
        <f t="shared" si="9"/>
        <v>23</v>
      </c>
      <c r="H53" s="54">
        <f t="shared" si="10"/>
        <v>23</v>
      </c>
      <c r="I53" s="54">
        <f t="shared" si="22"/>
        <v>99</v>
      </c>
      <c r="J53" s="54">
        <v>34</v>
      </c>
      <c r="K53" s="54">
        <f t="shared" si="12"/>
        <v>1.4782608695652173</v>
      </c>
      <c r="L53" s="54">
        <f t="shared" si="13"/>
        <v>96</v>
      </c>
      <c r="M53" s="54">
        <f t="shared" si="14"/>
        <v>4.1739130434782608</v>
      </c>
      <c r="N53" s="54">
        <v>1</v>
      </c>
      <c r="O53" s="54">
        <v>1</v>
      </c>
      <c r="P53" s="54">
        <v>1</v>
      </c>
      <c r="Q53" s="54">
        <v>0</v>
      </c>
      <c r="R53" s="54">
        <v>1</v>
      </c>
      <c r="S53" s="54">
        <v>1</v>
      </c>
      <c r="T53" s="54">
        <f t="shared" si="3"/>
        <v>0</v>
      </c>
      <c r="U53" s="54">
        <v>1</v>
      </c>
      <c r="V53" s="54">
        <v>1</v>
      </c>
      <c r="W53" s="54">
        <f t="shared" si="4"/>
        <v>0</v>
      </c>
      <c r="X53" s="54">
        <f t="shared" si="5"/>
        <v>1</v>
      </c>
      <c r="Y53" s="54">
        <v>0</v>
      </c>
      <c r="Z53" s="54">
        <v>1</v>
      </c>
      <c r="AA53" s="54">
        <v>1</v>
      </c>
      <c r="AB53" s="54">
        <v>1</v>
      </c>
      <c r="AC53" s="54">
        <v>1</v>
      </c>
      <c r="AD53" s="54">
        <v>1</v>
      </c>
      <c r="AE53" s="54">
        <v>1</v>
      </c>
      <c r="AF53" s="54">
        <f t="shared" si="15"/>
        <v>3</v>
      </c>
      <c r="AG53" s="54">
        <v>1</v>
      </c>
      <c r="AH53" s="54">
        <f t="shared" si="6"/>
        <v>1</v>
      </c>
      <c r="AI53" s="54">
        <v>1</v>
      </c>
      <c r="AJ53" s="54">
        <v>0</v>
      </c>
      <c r="AK53" s="54">
        <f t="shared" si="7"/>
        <v>1</v>
      </c>
      <c r="AL53" s="54">
        <v>1</v>
      </c>
      <c r="AM53" s="54">
        <v>0</v>
      </c>
      <c r="AN53" s="54">
        <v>1</v>
      </c>
      <c r="AO53" s="54">
        <v>0</v>
      </c>
      <c r="AP53" s="54">
        <v>1</v>
      </c>
      <c r="AQ53" s="54">
        <v>1</v>
      </c>
      <c r="AR53" s="54">
        <v>1</v>
      </c>
      <c r="AS53" s="54">
        <v>0</v>
      </c>
      <c r="AT53" s="54">
        <v>1</v>
      </c>
      <c r="AU53" s="54">
        <f t="shared" si="16"/>
        <v>58.429130434782635</v>
      </c>
      <c r="AV53" s="54">
        <f t="shared" si="17"/>
        <v>10.823478260869567</v>
      </c>
      <c r="AW53" s="54">
        <f t="shared" si="23"/>
        <v>7.4556521739130375</v>
      </c>
      <c r="AX53" s="54">
        <f t="shared" si="19"/>
        <v>9.7291304347826078</v>
      </c>
      <c r="AY53" s="54">
        <v>1</v>
      </c>
      <c r="AZ53" s="54">
        <v>1</v>
      </c>
      <c r="BA53" s="54">
        <v>1</v>
      </c>
      <c r="BG53" s="54">
        <f t="shared" si="24"/>
        <v>3000</v>
      </c>
      <c r="BH53" s="11">
        <f t="shared" si="21"/>
        <v>7.9861111111111116E-5</v>
      </c>
    </row>
    <row r="54" spans="1:60" ht="48" x14ac:dyDescent="0.2">
      <c r="A54" s="54">
        <v>37</v>
      </c>
      <c r="B54" s="1" t="s">
        <v>501</v>
      </c>
      <c r="C54" s="3" t="s">
        <v>207</v>
      </c>
      <c r="D54" s="54">
        <v>1</v>
      </c>
      <c r="E54" s="54">
        <v>1</v>
      </c>
      <c r="F54" s="54">
        <f t="shared" si="8"/>
        <v>1</v>
      </c>
      <c r="G54" s="54">
        <f t="shared" si="9"/>
        <v>18</v>
      </c>
      <c r="H54" s="54">
        <f t="shared" si="10"/>
        <v>18</v>
      </c>
      <c r="I54" s="54">
        <f t="shared" si="22"/>
        <v>85</v>
      </c>
      <c r="J54" s="54">
        <v>31</v>
      </c>
      <c r="K54" s="54">
        <f t="shared" si="12"/>
        <v>1.7222222222222223</v>
      </c>
      <c r="L54" s="54">
        <f t="shared" si="13"/>
        <v>83</v>
      </c>
      <c r="M54" s="54">
        <f t="shared" si="14"/>
        <v>4.6111111111111107</v>
      </c>
      <c r="N54" s="54">
        <v>0</v>
      </c>
      <c r="O54" s="54">
        <v>1</v>
      </c>
      <c r="P54" s="54">
        <v>1</v>
      </c>
      <c r="Q54" s="54">
        <v>0</v>
      </c>
      <c r="R54" s="54">
        <v>1</v>
      </c>
      <c r="S54" s="54">
        <v>1</v>
      </c>
      <c r="T54" s="54">
        <f t="shared" si="3"/>
        <v>0</v>
      </c>
      <c r="U54" s="54">
        <v>1</v>
      </c>
      <c r="V54" s="54">
        <v>1</v>
      </c>
      <c r="W54" s="54">
        <f t="shared" si="4"/>
        <v>0</v>
      </c>
      <c r="X54" s="54">
        <f t="shared" si="5"/>
        <v>1</v>
      </c>
      <c r="Y54" s="54">
        <v>0</v>
      </c>
      <c r="Z54" s="54">
        <v>1</v>
      </c>
      <c r="AA54" s="54">
        <v>1</v>
      </c>
      <c r="AB54" s="54">
        <v>1</v>
      </c>
      <c r="AC54" s="54">
        <v>1</v>
      </c>
      <c r="AD54" s="54">
        <v>1</v>
      </c>
      <c r="AE54" s="54">
        <v>1</v>
      </c>
      <c r="AF54" s="54">
        <f t="shared" si="15"/>
        <v>2</v>
      </c>
      <c r="AG54" s="54">
        <v>1</v>
      </c>
      <c r="AH54" s="54">
        <f t="shared" si="6"/>
        <v>1</v>
      </c>
      <c r="AI54" s="54">
        <v>0</v>
      </c>
      <c r="AJ54" s="54">
        <v>1</v>
      </c>
      <c r="AK54" s="54">
        <f t="shared" si="7"/>
        <v>1</v>
      </c>
      <c r="AL54" s="54">
        <v>1</v>
      </c>
      <c r="AM54" s="54">
        <v>0</v>
      </c>
      <c r="AN54" s="54">
        <v>1</v>
      </c>
      <c r="AO54" s="54">
        <v>0</v>
      </c>
      <c r="AP54" s="54">
        <v>1</v>
      </c>
      <c r="AQ54" s="54">
        <v>1</v>
      </c>
      <c r="AR54" s="54">
        <v>1</v>
      </c>
      <c r="AS54" s="54">
        <v>1</v>
      </c>
      <c r="AT54" s="54">
        <v>1</v>
      </c>
      <c r="AU54" s="54">
        <f t="shared" si="16"/>
        <v>42.865000000000023</v>
      </c>
      <c r="AV54" s="54">
        <f t="shared" si="17"/>
        <v>11.752222222222223</v>
      </c>
      <c r="AW54" s="54">
        <f t="shared" si="23"/>
        <v>9.6688888888888833</v>
      </c>
      <c r="AX54" s="54">
        <f t="shared" si="19"/>
        <v>9.2883333333333304</v>
      </c>
      <c r="AY54" s="54">
        <v>1</v>
      </c>
      <c r="AZ54" s="54">
        <v>1</v>
      </c>
      <c r="BA54" s="54">
        <v>1</v>
      </c>
      <c r="BG54" s="54">
        <f t="shared" si="24"/>
        <v>2000</v>
      </c>
      <c r="BH54" s="11">
        <f t="shared" si="21"/>
        <v>6.2500000000000001E-5</v>
      </c>
    </row>
    <row r="55" spans="1:60" ht="96" x14ac:dyDescent="0.2">
      <c r="A55" s="54">
        <v>38</v>
      </c>
      <c r="B55" s="1" t="s">
        <v>502</v>
      </c>
      <c r="C55" s="3" t="s">
        <v>207</v>
      </c>
      <c r="D55" s="54">
        <v>1</v>
      </c>
      <c r="E55" s="54">
        <v>1</v>
      </c>
      <c r="F55" s="54">
        <f t="shared" si="8"/>
        <v>2</v>
      </c>
      <c r="G55" s="54">
        <f t="shared" si="9"/>
        <v>31</v>
      </c>
      <c r="H55" s="54">
        <f t="shared" si="10"/>
        <v>15.5</v>
      </c>
      <c r="I55" s="54">
        <f t="shared" si="22"/>
        <v>172</v>
      </c>
      <c r="J55" s="54">
        <v>60</v>
      </c>
      <c r="K55" s="54">
        <f t="shared" si="12"/>
        <v>1.935483870967742</v>
      </c>
      <c r="L55" s="54">
        <f t="shared" si="13"/>
        <v>166</v>
      </c>
      <c r="M55" s="54">
        <f t="shared" si="14"/>
        <v>5.354838709677419</v>
      </c>
      <c r="N55" s="54">
        <v>1</v>
      </c>
      <c r="O55" s="54">
        <v>1</v>
      </c>
      <c r="P55" s="54">
        <v>1</v>
      </c>
      <c r="Q55" s="54">
        <v>1</v>
      </c>
      <c r="R55" s="54">
        <v>1</v>
      </c>
      <c r="S55" s="54">
        <v>1</v>
      </c>
      <c r="T55" s="54">
        <f t="shared" si="3"/>
        <v>1</v>
      </c>
      <c r="U55" s="54">
        <v>1</v>
      </c>
      <c r="V55" s="54">
        <v>1</v>
      </c>
      <c r="W55" s="54">
        <f t="shared" si="4"/>
        <v>1</v>
      </c>
      <c r="X55" s="54">
        <f t="shared" si="5"/>
        <v>1</v>
      </c>
      <c r="Y55" s="54">
        <v>1</v>
      </c>
      <c r="Z55" s="54">
        <v>1</v>
      </c>
      <c r="AA55" s="54">
        <v>1</v>
      </c>
      <c r="AB55" s="54">
        <v>1</v>
      </c>
      <c r="AC55" s="54">
        <v>1</v>
      </c>
      <c r="AD55" s="54">
        <v>1</v>
      </c>
      <c r="AE55" s="54">
        <v>1</v>
      </c>
      <c r="AF55" s="54">
        <f t="shared" si="15"/>
        <v>4</v>
      </c>
      <c r="AG55" s="54">
        <v>1</v>
      </c>
      <c r="AH55" s="54">
        <f t="shared" si="6"/>
        <v>1</v>
      </c>
      <c r="AI55" s="54">
        <v>0</v>
      </c>
      <c r="AJ55" s="54">
        <v>1</v>
      </c>
      <c r="AK55" s="54">
        <f t="shared" si="7"/>
        <v>1</v>
      </c>
      <c r="AL55" s="54">
        <v>1</v>
      </c>
      <c r="AM55" s="54">
        <v>0</v>
      </c>
      <c r="AN55" s="54">
        <v>1</v>
      </c>
      <c r="AO55" s="54">
        <v>0</v>
      </c>
      <c r="AP55" s="54">
        <v>1</v>
      </c>
      <c r="AQ55" s="54">
        <v>1</v>
      </c>
      <c r="AR55" s="54">
        <v>1</v>
      </c>
      <c r="AS55" s="54">
        <v>1</v>
      </c>
      <c r="AT55" s="54">
        <v>1</v>
      </c>
      <c r="AU55" s="54">
        <f t="shared" si="16"/>
        <v>27.360564516129035</v>
      </c>
      <c r="AV55" s="54">
        <f t="shared" si="17"/>
        <v>13.293709677419354</v>
      </c>
      <c r="AW55" s="54">
        <f t="shared" si="23"/>
        <v>13.776774193548381</v>
      </c>
      <c r="AX55" s="54">
        <f t="shared" si="19"/>
        <v>11.541290322580643</v>
      </c>
      <c r="AY55" s="54">
        <v>0</v>
      </c>
      <c r="AZ55" s="54">
        <v>1</v>
      </c>
      <c r="BA55" s="54">
        <v>1</v>
      </c>
      <c r="BG55" s="54">
        <f t="shared" si="24"/>
        <v>4000</v>
      </c>
      <c r="BH55" s="11">
        <f t="shared" si="21"/>
        <v>1.0763888888888889E-4</v>
      </c>
    </row>
    <row r="56" spans="1:60" ht="48" x14ac:dyDescent="0.2">
      <c r="A56" s="54">
        <v>39</v>
      </c>
      <c r="B56" s="1" t="s">
        <v>503</v>
      </c>
      <c r="C56" s="3" t="s">
        <v>207</v>
      </c>
      <c r="D56" s="54">
        <v>1</v>
      </c>
      <c r="E56" s="54">
        <v>1</v>
      </c>
      <c r="F56" s="54">
        <f t="shared" si="8"/>
        <v>1</v>
      </c>
      <c r="G56" s="54">
        <f t="shared" si="9"/>
        <v>17</v>
      </c>
      <c r="H56" s="54">
        <f t="shared" si="10"/>
        <v>17</v>
      </c>
      <c r="I56" s="54">
        <f t="shared" si="22"/>
        <v>81</v>
      </c>
      <c r="J56" s="54">
        <v>27</v>
      </c>
      <c r="K56" s="54">
        <f t="shared" si="12"/>
        <v>1.588235294117647</v>
      </c>
      <c r="L56" s="54">
        <f t="shared" si="13"/>
        <v>79</v>
      </c>
      <c r="M56" s="54">
        <f t="shared" si="14"/>
        <v>4.6470588235294121</v>
      </c>
      <c r="N56" s="54">
        <v>0</v>
      </c>
      <c r="O56" s="54">
        <v>1</v>
      </c>
      <c r="P56" s="54">
        <v>1</v>
      </c>
      <c r="Q56" s="54">
        <v>0</v>
      </c>
      <c r="R56" s="54">
        <v>1</v>
      </c>
      <c r="S56" s="54">
        <v>1</v>
      </c>
      <c r="T56" s="54">
        <f t="shared" si="3"/>
        <v>0</v>
      </c>
      <c r="U56" s="54">
        <v>1</v>
      </c>
      <c r="V56" s="54">
        <v>1</v>
      </c>
      <c r="W56" s="54">
        <f t="shared" si="4"/>
        <v>0</v>
      </c>
      <c r="X56" s="54">
        <f t="shared" si="5"/>
        <v>1</v>
      </c>
      <c r="Y56" s="54">
        <v>1</v>
      </c>
      <c r="Z56" s="54">
        <v>1</v>
      </c>
      <c r="AA56" s="54">
        <v>1</v>
      </c>
      <c r="AB56" s="54">
        <v>1</v>
      </c>
      <c r="AC56" s="54">
        <v>1</v>
      </c>
      <c r="AD56" s="54">
        <v>1</v>
      </c>
      <c r="AE56" s="54">
        <v>1</v>
      </c>
      <c r="AF56" s="54">
        <f t="shared" si="15"/>
        <v>2</v>
      </c>
      <c r="AG56" s="54">
        <v>0</v>
      </c>
      <c r="AH56" s="54">
        <f t="shared" si="6"/>
        <v>1</v>
      </c>
      <c r="AI56" s="54">
        <v>1</v>
      </c>
      <c r="AJ56" s="54">
        <v>1</v>
      </c>
      <c r="AK56" s="54">
        <f t="shared" si="7"/>
        <v>1</v>
      </c>
      <c r="AL56" s="54">
        <v>1</v>
      </c>
      <c r="AM56" s="54">
        <v>0</v>
      </c>
      <c r="AN56" s="54">
        <v>1</v>
      </c>
      <c r="AO56" s="54">
        <v>0</v>
      </c>
      <c r="AP56" s="54">
        <v>1</v>
      </c>
      <c r="AQ56" s="54">
        <v>1</v>
      </c>
      <c r="AR56" s="54">
        <v>1</v>
      </c>
      <c r="AS56" s="54">
        <v>1</v>
      </c>
      <c r="AT56" s="54">
        <v>1</v>
      </c>
      <c r="AU56" s="54">
        <f t="shared" si="16"/>
        <v>55.21529411764709</v>
      </c>
      <c r="AV56" s="54">
        <f t="shared" si="17"/>
        <v>9.7811764705882354</v>
      </c>
      <c r="AW56" s="54">
        <f t="shared" si="23"/>
        <v>9.7835294117647038</v>
      </c>
      <c r="AX56" s="54">
        <f t="shared" si="19"/>
        <v>8.9576470588235324</v>
      </c>
      <c r="AY56" s="54">
        <v>1</v>
      </c>
      <c r="AZ56" s="54">
        <v>1</v>
      </c>
      <c r="BA56" s="54">
        <v>1</v>
      </c>
      <c r="BG56" s="54">
        <f t="shared" si="24"/>
        <v>2000</v>
      </c>
      <c r="BH56" s="11">
        <f t="shared" si="21"/>
        <v>5.902777777777778E-5</v>
      </c>
    </row>
    <row r="57" spans="1:60" ht="48" x14ac:dyDescent="0.2">
      <c r="A57" s="54" t="s">
        <v>356</v>
      </c>
      <c r="B57" s="1" t="s">
        <v>504</v>
      </c>
      <c r="C57" s="3" t="s">
        <v>207</v>
      </c>
      <c r="D57" s="54">
        <v>1</v>
      </c>
      <c r="E57" s="54">
        <v>1</v>
      </c>
      <c r="F57" s="54">
        <f t="shared" si="8"/>
        <v>1</v>
      </c>
      <c r="G57" s="54">
        <f t="shared" si="9"/>
        <v>19</v>
      </c>
      <c r="H57" s="54">
        <f t="shared" si="10"/>
        <v>19</v>
      </c>
      <c r="I57" s="54">
        <f t="shared" si="22"/>
        <v>92</v>
      </c>
      <c r="J57" s="54">
        <v>32</v>
      </c>
      <c r="K57" s="54">
        <f t="shared" si="12"/>
        <v>1.6842105263157894</v>
      </c>
      <c r="L57" s="54">
        <f t="shared" si="13"/>
        <v>90</v>
      </c>
      <c r="M57" s="54">
        <f t="shared" si="14"/>
        <v>4.7368421052631575</v>
      </c>
      <c r="N57" s="54">
        <v>1</v>
      </c>
      <c r="O57" s="54">
        <v>1</v>
      </c>
      <c r="P57" s="54">
        <v>1</v>
      </c>
      <c r="Q57" s="54">
        <v>1</v>
      </c>
      <c r="R57" s="54">
        <v>1</v>
      </c>
      <c r="S57" s="54">
        <v>1</v>
      </c>
      <c r="T57" s="54">
        <f t="shared" si="3"/>
        <v>1</v>
      </c>
      <c r="U57" s="54">
        <v>1</v>
      </c>
      <c r="V57" s="54">
        <v>1</v>
      </c>
      <c r="W57" s="54">
        <f t="shared" si="4"/>
        <v>1</v>
      </c>
      <c r="X57" s="54">
        <f t="shared" si="5"/>
        <v>1</v>
      </c>
      <c r="Y57" s="54">
        <v>1</v>
      </c>
      <c r="Z57" s="54">
        <v>1</v>
      </c>
      <c r="AA57" s="54">
        <v>1</v>
      </c>
      <c r="AB57" s="54">
        <v>1</v>
      </c>
      <c r="AC57" s="54">
        <v>1</v>
      </c>
      <c r="AD57" s="54">
        <v>1</v>
      </c>
      <c r="AE57" s="54">
        <v>1</v>
      </c>
      <c r="AF57" s="54">
        <f t="shared" si="15"/>
        <v>2</v>
      </c>
      <c r="AG57" s="54">
        <v>1</v>
      </c>
      <c r="AH57" s="54">
        <f t="shared" si="6"/>
        <v>1</v>
      </c>
      <c r="AI57" s="54">
        <v>1</v>
      </c>
      <c r="AJ57" s="54">
        <v>1</v>
      </c>
      <c r="AK57" s="54">
        <f t="shared" si="7"/>
        <v>1</v>
      </c>
      <c r="AL57" s="54">
        <v>1</v>
      </c>
      <c r="AM57" s="54">
        <v>0</v>
      </c>
      <c r="AN57" s="54">
        <v>1</v>
      </c>
      <c r="AO57" s="54">
        <v>0</v>
      </c>
      <c r="AP57" s="54">
        <v>1</v>
      </c>
      <c r="AQ57" s="54">
        <v>1</v>
      </c>
      <c r="AR57" s="54">
        <v>1</v>
      </c>
      <c r="AS57" s="54">
        <v>1</v>
      </c>
      <c r="AT57" s="54">
        <v>1</v>
      </c>
      <c r="AU57" s="54">
        <f t="shared" si="16"/>
        <v>45.065789473684248</v>
      </c>
      <c r="AV57" s="54">
        <f t="shared" si="17"/>
        <v>11.693684210526317</v>
      </c>
      <c r="AW57" s="54">
        <f t="shared" si="23"/>
        <v>10.494736842105262</v>
      </c>
      <c r="AX57" s="54">
        <f t="shared" si="19"/>
        <v>10.380526315789471</v>
      </c>
      <c r="AY57" s="54">
        <v>1</v>
      </c>
      <c r="AZ57" s="54">
        <v>1</v>
      </c>
      <c r="BA57" s="54">
        <v>1</v>
      </c>
      <c r="BG57" s="54">
        <f t="shared" si="24"/>
        <v>2000</v>
      </c>
      <c r="BH57" s="11">
        <f t="shared" si="21"/>
        <v>6.597222222222223E-5</v>
      </c>
    </row>
    <row r="58" spans="1:60" ht="32" x14ac:dyDescent="0.2">
      <c r="A58" s="54" t="s">
        <v>358</v>
      </c>
      <c r="B58" s="1" t="s">
        <v>505</v>
      </c>
      <c r="C58" s="22" t="s">
        <v>209</v>
      </c>
      <c r="D58" s="54">
        <v>1</v>
      </c>
      <c r="E58" s="54">
        <v>1</v>
      </c>
      <c r="F58" s="54">
        <f t="shared" si="8"/>
        <v>1</v>
      </c>
      <c r="G58" s="54">
        <f t="shared" si="9"/>
        <v>13</v>
      </c>
      <c r="H58" s="54">
        <f t="shared" si="10"/>
        <v>13</v>
      </c>
      <c r="I58" s="54">
        <f t="shared" si="22"/>
        <v>68</v>
      </c>
      <c r="J58" s="54">
        <v>24</v>
      </c>
      <c r="K58" s="54">
        <f t="shared" si="12"/>
        <v>1.8461538461538463</v>
      </c>
      <c r="L58" s="54">
        <f t="shared" si="13"/>
        <v>66</v>
      </c>
      <c r="M58" s="54">
        <f t="shared" si="14"/>
        <v>5.0769230769230766</v>
      </c>
      <c r="N58" s="54">
        <v>1</v>
      </c>
      <c r="O58" s="54">
        <v>1</v>
      </c>
      <c r="P58" s="54">
        <v>0</v>
      </c>
      <c r="Q58" s="54">
        <v>1</v>
      </c>
      <c r="R58" s="54">
        <v>1</v>
      </c>
      <c r="S58" s="54">
        <v>1</v>
      </c>
      <c r="T58" s="54">
        <f t="shared" si="3"/>
        <v>1</v>
      </c>
      <c r="U58" s="54">
        <v>1</v>
      </c>
      <c r="V58" s="54">
        <v>1</v>
      </c>
      <c r="W58" s="54">
        <f t="shared" si="4"/>
        <v>0</v>
      </c>
      <c r="X58" s="54">
        <f t="shared" si="5"/>
        <v>1</v>
      </c>
      <c r="Y58" s="54">
        <v>0</v>
      </c>
      <c r="Z58" s="54">
        <v>1</v>
      </c>
      <c r="AA58" s="54">
        <v>1</v>
      </c>
      <c r="AB58" s="54">
        <v>1</v>
      </c>
      <c r="AC58" s="54">
        <v>1</v>
      </c>
      <c r="AD58" s="54">
        <v>1</v>
      </c>
      <c r="AE58" s="54">
        <v>1</v>
      </c>
      <c r="AF58" s="54">
        <f t="shared" si="15"/>
        <v>2</v>
      </c>
      <c r="AG58" s="54">
        <v>1</v>
      </c>
      <c r="AH58" s="54">
        <f t="shared" si="6"/>
        <v>1</v>
      </c>
      <c r="AI58" s="54">
        <v>1</v>
      </c>
      <c r="AJ58" s="54">
        <v>1</v>
      </c>
      <c r="AK58" s="54">
        <f t="shared" si="7"/>
        <v>1</v>
      </c>
      <c r="AL58" s="54">
        <v>1</v>
      </c>
      <c r="AM58" s="54">
        <v>1</v>
      </c>
      <c r="AN58" s="54">
        <v>1</v>
      </c>
      <c r="AO58" s="54">
        <v>0</v>
      </c>
      <c r="AP58" s="54">
        <v>1</v>
      </c>
      <c r="AQ58" s="54">
        <v>1</v>
      </c>
      <c r="AR58" s="54">
        <v>1</v>
      </c>
      <c r="AS58" s="54">
        <v>0</v>
      </c>
      <c r="AT58" s="54">
        <v>1</v>
      </c>
      <c r="AU58" s="54">
        <f t="shared" si="16"/>
        <v>37.455384615384638</v>
      </c>
      <c r="AV58" s="54">
        <f t="shared" si="17"/>
        <v>11.264615384615386</v>
      </c>
      <c r="AW58" s="54">
        <f t="shared" si="23"/>
        <v>11.775384615384613</v>
      </c>
      <c r="AX58" s="54">
        <f t="shared" si="19"/>
        <v>8.9823076923076925</v>
      </c>
      <c r="AY58" s="54">
        <v>1</v>
      </c>
      <c r="AZ58" s="54">
        <v>1</v>
      </c>
      <c r="BA58" s="54">
        <v>1</v>
      </c>
      <c r="BG58" s="54">
        <f t="shared" si="24"/>
        <v>2000</v>
      </c>
      <c r="BH58" s="11">
        <f t="shared" si="21"/>
        <v>4.5138888888888894E-5</v>
      </c>
    </row>
    <row r="59" spans="1:60" ht="80" x14ac:dyDescent="0.2">
      <c r="A59" s="54">
        <v>41</v>
      </c>
      <c r="B59" s="1" t="s">
        <v>506</v>
      </c>
      <c r="C59" s="3" t="s">
        <v>207</v>
      </c>
      <c r="D59" s="54">
        <v>1</v>
      </c>
      <c r="E59" s="54">
        <v>1</v>
      </c>
      <c r="F59" s="54">
        <f t="shared" si="8"/>
        <v>3</v>
      </c>
      <c r="G59" s="54">
        <f t="shared" si="9"/>
        <v>39</v>
      </c>
      <c r="H59" s="54">
        <f t="shared" si="10"/>
        <v>13</v>
      </c>
      <c r="I59" s="54">
        <f t="shared" si="22"/>
        <v>178</v>
      </c>
      <c r="J59" s="54">
        <v>58</v>
      </c>
      <c r="K59" s="54">
        <f t="shared" si="12"/>
        <v>1.4871794871794872</v>
      </c>
      <c r="L59" s="54">
        <f t="shared" si="13"/>
        <v>172</v>
      </c>
      <c r="M59" s="54">
        <f t="shared" si="14"/>
        <v>4.4102564102564106</v>
      </c>
      <c r="N59" s="54">
        <v>0</v>
      </c>
      <c r="O59" s="54">
        <v>1</v>
      </c>
      <c r="P59" s="54">
        <v>0</v>
      </c>
      <c r="Q59" s="54">
        <v>1</v>
      </c>
      <c r="R59" s="54">
        <v>1</v>
      </c>
      <c r="S59" s="54">
        <v>1</v>
      </c>
      <c r="T59" s="54">
        <f t="shared" si="3"/>
        <v>1</v>
      </c>
      <c r="U59" s="54">
        <v>1</v>
      </c>
      <c r="V59" s="54">
        <v>1</v>
      </c>
      <c r="W59" s="54">
        <f t="shared" si="4"/>
        <v>0</v>
      </c>
      <c r="X59" s="54">
        <f t="shared" si="5"/>
        <v>1</v>
      </c>
      <c r="Y59" s="54">
        <v>0</v>
      </c>
      <c r="Z59" s="54">
        <v>1</v>
      </c>
      <c r="AA59" s="54">
        <v>1</v>
      </c>
      <c r="AB59" s="54">
        <v>1</v>
      </c>
      <c r="AC59" s="54">
        <v>1</v>
      </c>
      <c r="AD59" s="54">
        <v>1</v>
      </c>
      <c r="AE59" s="54">
        <v>1</v>
      </c>
      <c r="AF59" s="54">
        <f t="shared" si="15"/>
        <v>6</v>
      </c>
      <c r="AG59" s="54">
        <v>0</v>
      </c>
      <c r="AH59" s="54">
        <f t="shared" si="6"/>
        <v>1</v>
      </c>
      <c r="AI59" s="54">
        <v>0</v>
      </c>
      <c r="AJ59" s="54">
        <v>1</v>
      </c>
      <c r="AK59" s="54">
        <f t="shared" si="7"/>
        <v>1</v>
      </c>
      <c r="AL59" s="54">
        <v>1</v>
      </c>
      <c r="AM59" s="54">
        <v>0</v>
      </c>
      <c r="AN59" s="54">
        <v>1</v>
      </c>
      <c r="AO59" s="54">
        <v>0</v>
      </c>
      <c r="AP59" s="54">
        <v>1</v>
      </c>
      <c r="AQ59" s="54">
        <v>1</v>
      </c>
      <c r="AR59" s="54">
        <v>1</v>
      </c>
      <c r="AS59" s="54">
        <v>1</v>
      </c>
      <c r="AT59" s="54">
        <v>1</v>
      </c>
      <c r="AU59" s="54">
        <f t="shared" si="16"/>
        <v>67.824615384615399</v>
      </c>
      <c r="AV59" s="54">
        <f t="shared" si="17"/>
        <v>7.0287179487179507</v>
      </c>
      <c r="AW59" s="54">
        <f t="shared" si="23"/>
        <v>7.8553846153846152</v>
      </c>
      <c r="AX59" s="54">
        <f t="shared" si="19"/>
        <v>5.8423076923076955</v>
      </c>
      <c r="AY59" s="54">
        <v>0</v>
      </c>
      <c r="AZ59" s="54">
        <v>1</v>
      </c>
      <c r="BA59" s="54">
        <v>1</v>
      </c>
      <c r="BG59" s="54">
        <f t="shared" si="24"/>
        <v>6000</v>
      </c>
      <c r="BH59" s="11">
        <f t="shared" si="21"/>
        <v>1.3541666666666666E-4</v>
      </c>
    </row>
    <row r="60" spans="1:60" ht="48" x14ac:dyDescent="0.2">
      <c r="A60" s="54">
        <v>42</v>
      </c>
      <c r="B60" s="1" t="s">
        <v>507</v>
      </c>
      <c r="C60" s="3" t="s">
        <v>207</v>
      </c>
      <c r="D60" s="54">
        <v>1</v>
      </c>
      <c r="E60" s="54">
        <v>1</v>
      </c>
      <c r="F60" s="54">
        <f t="shared" si="8"/>
        <v>1</v>
      </c>
      <c r="G60" s="54">
        <f t="shared" si="9"/>
        <v>18</v>
      </c>
      <c r="H60" s="54">
        <f t="shared" si="10"/>
        <v>18</v>
      </c>
      <c r="I60" s="54">
        <f t="shared" si="22"/>
        <v>83</v>
      </c>
      <c r="J60" s="54">
        <v>30</v>
      </c>
      <c r="K60" s="54">
        <f t="shared" si="12"/>
        <v>1.6666666666666667</v>
      </c>
      <c r="L60" s="54">
        <f t="shared" si="13"/>
        <v>81</v>
      </c>
      <c r="M60" s="54">
        <f t="shared" si="14"/>
        <v>4.5</v>
      </c>
      <c r="N60" s="54">
        <v>1</v>
      </c>
      <c r="O60" s="54">
        <v>1</v>
      </c>
      <c r="P60" s="54">
        <v>1</v>
      </c>
      <c r="Q60" s="54">
        <v>1</v>
      </c>
      <c r="R60" s="54">
        <v>1</v>
      </c>
      <c r="S60" s="54">
        <v>1</v>
      </c>
      <c r="T60" s="54">
        <f t="shared" si="3"/>
        <v>1</v>
      </c>
      <c r="U60" s="54">
        <v>1</v>
      </c>
      <c r="V60" s="54">
        <v>1</v>
      </c>
      <c r="W60" s="54">
        <f t="shared" si="4"/>
        <v>1</v>
      </c>
      <c r="X60" s="54">
        <f t="shared" si="5"/>
        <v>1</v>
      </c>
      <c r="Y60" s="54">
        <v>1</v>
      </c>
      <c r="Z60" s="54">
        <v>1</v>
      </c>
      <c r="AA60" s="54">
        <v>0</v>
      </c>
      <c r="AB60" s="54">
        <v>1</v>
      </c>
      <c r="AC60" s="54">
        <v>1</v>
      </c>
      <c r="AD60" s="54">
        <v>1</v>
      </c>
      <c r="AE60" s="54">
        <v>1</v>
      </c>
      <c r="AF60" s="54">
        <f t="shared" si="15"/>
        <v>2</v>
      </c>
      <c r="AG60" s="54">
        <v>1</v>
      </c>
      <c r="AH60" s="54">
        <f t="shared" si="6"/>
        <v>1</v>
      </c>
      <c r="AI60" s="54">
        <v>1</v>
      </c>
      <c r="AJ60" s="54">
        <v>1</v>
      </c>
      <c r="AK60" s="54">
        <f t="shared" si="7"/>
        <v>1</v>
      </c>
      <c r="AL60" s="54">
        <v>1</v>
      </c>
      <c r="AM60" s="54">
        <v>0</v>
      </c>
      <c r="AN60" s="54">
        <v>1</v>
      </c>
      <c r="AO60" s="54">
        <v>0</v>
      </c>
      <c r="AP60" s="54">
        <v>1</v>
      </c>
      <c r="AQ60" s="54">
        <v>1</v>
      </c>
      <c r="AR60" s="54">
        <v>1</v>
      </c>
      <c r="AS60" s="54">
        <v>0</v>
      </c>
      <c r="AT60" s="54">
        <v>1</v>
      </c>
      <c r="AU60" s="54">
        <f t="shared" si="16"/>
        <v>47.565000000000012</v>
      </c>
      <c r="AV60" s="54">
        <f t="shared" si="17"/>
        <v>11.096666666666668</v>
      </c>
      <c r="AW60" s="54">
        <f t="shared" si="23"/>
        <v>9.0155555555555544</v>
      </c>
      <c r="AX60" s="54">
        <f t="shared" si="19"/>
        <v>8.7650000000000006</v>
      </c>
      <c r="AY60" s="54">
        <v>1</v>
      </c>
      <c r="AZ60" s="54">
        <v>1</v>
      </c>
      <c r="BA60" s="54">
        <v>1</v>
      </c>
      <c r="BG60" s="54">
        <f t="shared" si="24"/>
        <v>2000</v>
      </c>
      <c r="BH60" s="11">
        <f t="shared" si="21"/>
        <v>6.2500000000000001E-5</v>
      </c>
    </row>
    <row r="61" spans="1:60" ht="96" x14ac:dyDescent="0.2">
      <c r="A61" s="54">
        <v>43</v>
      </c>
      <c r="B61" s="1" t="s">
        <v>508</v>
      </c>
      <c r="C61" s="3" t="s">
        <v>207</v>
      </c>
      <c r="D61" s="54">
        <v>1</v>
      </c>
      <c r="E61" s="54">
        <v>1</v>
      </c>
      <c r="F61" s="54">
        <f t="shared" si="8"/>
        <v>2</v>
      </c>
      <c r="G61" s="54">
        <f t="shared" si="9"/>
        <v>41</v>
      </c>
      <c r="H61" s="54">
        <f t="shared" si="10"/>
        <v>20.5</v>
      </c>
      <c r="I61" s="54">
        <f t="shared" si="22"/>
        <v>196</v>
      </c>
      <c r="J61" s="54">
        <v>68</v>
      </c>
      <c r="K61" s="54">
        <f t="shared" si="12"/>
        <v>1.6585365853658536</v>
      </c>
      <c r="L61" s="54">
        <f t="shared" si="13"/>
        <v>188</v>
      </c>
      <c r="M61" s="54">
        <f t="shared" si="14"/>
        <v>4.5853658536585362</v>
      </c>
      <c r="N61" s="54">
        <v>1</v>
      </c>
      <c r="O61" s="54">
        <v>1</v>
      </c>
      <c r="P61" s="54">
        <v>0</v>
      </c>
      <c r="Q61" s="54">
        <v>1</v>
      </c>
      <c r="R61" s="54">
        <v>1</v>
      </c>
      <c r="S61" s="54">
        <v>1</v>
      </c>
      <c r="T61" s="54">
        <f t="shared" si="3"/>
        <v>1</v>
      </c>
      <c r="U61" s="54">
        <v>1</v>
      </c>
      <c r="V61" s="54">
        <v>1</v>
      </c>
      <c r="W61" s="54">
        <f t="shared" si="4"/>
        <v>0</v>
      </c>
      <c r="X61" s="54">
        <f t="shared" si="5"/>
        <v>1</v>
      </c>
      <c r="Y61" s="54">
        <v>0</v>
      </c>
      <c r="Z61" s="54">
        <v>1</v>
      </c>
      <c r="AA61" s="54">
        <v>1</v>
      </c>
      <c r="AB61" s="54">
        <v>1</v>
      </c>
      <c r="AC61" s="54">
        <v>1</v>
      </c>
      <c r="AD61" s="54">
        <v>1</v>
      </c>
      <c r="AE61" s="54">
        <v>1</v>
      </c>
      <c r="AF61" s="54">
        <f t="shared" si="15"/>
        <v>10</v>
      </c>
      <c r="AG61" s="54">
        <v>1</v>
      </c>
      <c r="AH61" s="54">
        <f t="shared" si="6"/>
        <v>0</v>
      </c>
      <c r="AI61" s="54">
        <v>0</v>
      </c>
      <c r="AJ61" s="54">
        <v>1</v>
      </c>
      <c r="AK61" s="54">
        <f t="shared" si="7"/>
        <v>0</v>
      </c>
      <c r="AL61" s="54">
        <v>0</v>
      </c>
      <c r="AM61" s="54">
        <v>0</v>
      </c>
      <c r="AN61" s="54">
        <v>1</v>
      </c>
      <c r="AO61" s="54">
        <v>0</v>
      </c>
      <c r="AP61" s="54">
        <v>1</v>
      </c>
      <c r="AQ61" s="54">
        <v>1</v>
      </c>
      <c r="AR61" s="54">
        <v>1</v>
      </c>
      <c r="AS61" s="54">
        <v>1</v>
      </c>
      <c r="AT61" s="54">
        <v>1</v>
      </c>
      <c r="AU61" s="54">
        <f t="shared" si="16"/>
        <v>45.715304878048819</v>
      </c>
      <c r="AV61" s="54">
        <f t="shared" si="17"/>
        <v>11.975731707317074</v>
      </c>
      <c r="AW61" s="54">
        <f t="shared" si="23"/>
        <v>9.718048780487802</v>
      </c>
      <c r="AX61" s="54">
        <f t="shared" si="19"/>
        <v>10.417073170731705</v>
      </c>
      <c r="AY61" s="54">
        <v>0</v>
      </c>
      <c r="AZ61" s="54">
        <v>1</v>
      </c>
      <c r="BA61" s="54">
        <v>1</v>
      </c>
      <c r="BG61" s="54">
        <f t="shared" si="24"/>
        <v>10000</v>
      </c>
      <c r="BH61" s="11">
        <f t="shared" si="21"/>
        <v>1.4236111111111109E-4</v>
      </c>
    </row>
    <row r="62" spans="1:60" ht="32" x14ac:dyDescent="0.2">
      <c r="A62" s="54">
        <v>44</v>
      </c>
      <c r="B62" s="1" t="s">
        <v>509</v>
      </c>
      <c r="C62" s="3" t="s">
        <v>207</v>
      </c>
      <c r="D62" s="54">
        <v>1</v>
      </c>
      <c r="E62" s="54">
        <v>1</v>
      </c>
      <c r="F62" s="54">
        <f t="shared" si="8"/>
        <v>1</v>
      </c>
      <c r="G62" s="54">
        <f t="shared" si="9"/>
        <v>12</v>
      </c>
      <c r="H62" s="54">
        <f t="shared" si="10"/>
        <v>12</v>
      </c>
      <c r="I62" s="54">
        <f t="shared" si="22"/>
        <v>58</v>
      </c>
      <c r="J62" s="54">
        <v>20</v>
      </c>
      <c r="K62" s="54">
        <f t="shared" si="12"/>
        <v>1.6666666666666667</v>
      </c>
      <c r="L62" s="54">
        <f t="shared" si="13"/>
        <v>56</v>
      </c>
      <c r="M62" s="54">
        <f t="shared" si="14"/>
        <v>4.666666666666667</v>
      </c>
      <c r="N62" s="54">
        <v>0</v>
      </c>
      <c r="O62" s="54">
        <v>1</v>
      </c>
      <c r="P62" s="54">
        <v>1</v>
      </c>
      <c r="Q62" s="54">
        <v>1</v>
      </c>
      <c r="R62" s="54">
        <v>1</v>
      </c>
      <c r="S62" s="54">
        <v>1</v>
      </c>
      <c r="T62" s="54">
        <f t="shared" si="3"/>
        <v>1</v>
      </c>
      <c r="U62" s="54">
        <v>1</v>
      </c>
      <c r="V62" s="54">
        <v>1</v>
      </c>
      <c r="W62" s="54">
        <f t="shared" si="4"/>
        <v>1</v>
      </c>
      <c r="X62" s="54">
        <f t="shared" si="5"/>
        <v>1</v>
      </c>
      <c r="Y62" s="54">
        <v>1</v>
      </c>
      <c r="Z62" s="54">
        <v>1</v>
      </c>
      <c r="AA62" s="54">
        <v>1</v>
      </c>
      <c r="AB62" s="54">
        <v>1</v>
      </c>
      <c r="AC62" s="54">
        <v>1</v>
      </c>
      <c r="AD62" s="54">
        <v>1</v>
      </c>
      <c r="AE62" s="54">
        <v>1</v>
      </c>
      <c r="AF62" s="54">
        <f t="shared" si="15"/>
        <v>2</v>
      </c>
      <c r="AG62" s="54">
        <v>1</v>
      </c>
      <c r="AH62" s="54">
        <f t="shared" si="6"/>
        <v>1</v>
      </c>
      <c r="AI62" s="54">
        <v>1</v>
      </c>
      <c r="AJ62" s="54">
        <v>1</v>
      </c>
      <c r="AK62" s="54">
        <f t="shared" si="7"/>
        <v>1</v>
      </c>
      <c r="AL62" s="54">
        <v>0</v>
      </c>
      <c r="AM62" s="54">
        <v>0</v>
      </c>
      <c r="AN62" s="54">
        <v>1</v>
      </c>
      <c r="AO62" s="54">
        <v>0</v>
      </c>
      <c r="AP62" s="54">
        <v>1</v>
      </c>
      <c r="AQ62" s="54">
        <v>1</v>
      </c>
      <c r="AR62" s="54">
        <v>1</v>
      </c>
      <c r="AS62" s="54">
        <v>1</v>
      </c>
      <c r="AT62" s="54">
        <v>1</v>
      </c>
      <c r="AU62" s="54">
        <f t="shared" si="16"/>
        <v>53.655000000000008</v>
      </c>
      <c r="AV62" s="54">
        <f t="shared" si="17"/>
        <v>8.7566666666666677</v>
      </c>
      <c r="AW62" s="54">
        <f t="shared" si="23"/>
        <v>9.1733333333333391</v>
      </c>
      <c r="AX62" s="54">
        <f t="shared" si="19"/>
        <v>6.5500000000000007</v>
      </c>
      <c r="AY62" s="54">
        <v>1</v>
      </c>
      <c r="AZ62" s="54">
        <v>1</v>
      </c>
      <c r="BA62" s="54">
        <v>1</v>
      </c>
      <c r="BG62" s="54">
        <f t="shared" si="24"/>
        <v>2000</v>
      </c>
      <c r="BH62" s="11">
        <f t="shared" si="21"/>
        <v>4.1666666666666665E-5</v>
      </c>
    </row>
    <row r="63" spans="1:60" ht="64" x14ac:dyDescent="0.2">
      <c r="A63" s="54">
        <v>45</v>
      </c>
      <c r="B63" s="1" t="s">
        <v>510</v>
      </c>
      <c r="C63" s="3" t="s">
        <v>207</v>
      </c>
      <c r="D63" s="54">
        <v>1</v>
      </c>
      <c r="E63" s="54">
        <v>1</v>
      </c>
      <c r="F63" s="54">
        <f t="shared" si="8"/>
        <v>2</v>
      </c>
      <c r="G63" s="54">
        <f t="shared" si="9"/>
        <v>22</v>
      </c>
      <c r="H63" s="54">
        <f t="shared" si="10"/>
        <v>11</v>
      </c>
      <c r="I63" s="54">
        <f t="shared" si="22"/>
        <v>117</v>
      </c>
      <c r="J63" s="54">
        <v>36</v>
      </c>
      <c r="K63" s="54">
        <f t="shared" si="12"/>
        <v>1.6363636363636365</v>
      </c>
      <c r="L63" s="54">
        <f t="shared" si="13"/>
        <v>110</v>
      </c>
      <c r="M63" s="54">
        <f t="shared" si="14"/>
        <v>5</v>
      </c>
      <c r="N63" s="54">
        <v>0</v>
      </c>
      <c r="O63" s="54">
        <v>1</v>
      </c>
      <c r="P63" s="54">
        <v>1</v>
      </c>
      <c r="Q63" s="54">
        <v>1</v>
      </c>
      <c r="R63" s="54">
        <v>1</v>
      </c>
      <c r="S63" s="54">
        <v>1</v>
      </c>
      <c r="T63" s="54">
        <f t="shared" si="3"/>
        <v>1</v>
      </c>
      <c r="U63" s="54">
        <v>1</v>
      </c>
      <c r="V63" s="54">
        <v>1</v>
      </c>
      <c r="W63" s="54">
        <f t="shared" si="4"/>
        <v>1</v>
      </c>
      <c r="X63" s="54">
        <f t="shared" si="5"/>
        <v>1</v>
      </c>
      <c r="Y63" s="54">
        <v>1</v>
      </c>
      <c r="Z63" s="54">
        <v>1</v>
      </c>
      <c r="AA63" s="54">
        <v>1</v>
      </c>
      <c r="AB63" s="54">
        <v>1</v>
      </c>
      <c r="AC63" s="54">
        <v>1</v>
      </c>
      <c r="AD63" s="54">
        <v>1</v>
      </c>
      <c r="AE63" s="54">
        <v>1</v>
      </c>
      <c r="AF63" s="54">
        <f t="shared" si="15"/>
        <v>7</v>
      </c>
      <c r="AG63" s="54">
        <v>1</v>
      </c>
      <c r="AH63" s="54">
        <f t="shared" si="6"/>
        <v>1</v>
      </c>
      <c r="AI63" s="54">
        <v>1</v>
      </c>
      <c r="AJ63" s="54">
        <v>1</v>
      </c>
      <c r="AK63" s="54">
        <f t="shared" si="7"/>
        <v>1</v>
      </c>
      <c r="AL63" s="54">
        <v>1</v>
      </c>
      <c r="AM63" s="54">
        <v>0</v>
      </c>
      <c r="AN63" s="54">
        <v>1</v>
      </c>
      <c r="AO63" s="54">
        <v>0</v>
      </c>
      <c r="AP63" s="54">
        <v>1</v>
      </c>
      <c r="AQ63" s="54">
        <v>1</v>
      </c>
      <c r="AR63" s="54">
        <v>1</v>
      </c>
      <c r="AS63" s="54">
        <v>1</v>
      </c>
      <c r="AT63" s="54">
        <v>1</v>
      </c>
      <c r="AU63" s="54">
        <f t="shared" si="16"/>
        <v>57.233636363636371</v>
      </c>
      <c r="AV63" s="54">
        <f t="shared" si="17"/>
        <v>8.0090909090909115</v>
      </c>
      <c r="AW63" s="54">
        <f t="shared" si="23"/>
        <v>10.909090909090907</v>
      </c>
      <c r="AX63" s="54">
        <f t="shared" si="19"/>
        <v>7.620000000000001</v>
      </c>
      <c r="AY63" s="54">
        <v>0</v>
      </c>
      <c r="AZ63" s="54">
        <v>1</v>
      </c>
      <c r="BA63" s="54">
        <v>1</v>
      </c>
      <c r="BG63" s="54">
        <f t="shared" si="24"/>
        <v>7000</v>
      </c>
      <c r="BH63" s="11">
        <f t="shared" si="21"/>
        <v>7.6388888888888887E-5</v>
      </c>
    </row>
    <row r="64" spans="1:60" ht="32" x14ac:dyDescent="0.2">
      <c r="A64" s="54">
        <v>46</v>
      </c>
      <c r="B64" s="1" t="s">
        <v>511</v>
      </c>
      <c r="C64" s="3" t="s">
        <v>207</v>
      </c>
      <c r="D64" s="54">
        <v>1</v>
      </c>
      <c r="E64" s="54">
        <v>1</v>
      </c>
      <c r="F64" s="54">
        <f t="shared" si="8"/>
        <v>1</v>
      </c>
      <c r="G64" s="54">
        <f t="shared" si="9"/>
        <v>14</v>
      </c>
      <c r="H64" s="54">
        <f t="shared" si="10"/>
        <v>14</v>
      </c>
      <c r="I64" s="54">
        <f t="shared" si="22"/>
        <v>63</v>
      </c>
      <c r="J64" s="54">
        <v>20</v>
      </c>
      <c r="K64" s="54">
        <f t="shared" si="12"/>
        <v>1.4285714285714286</v>
      </c>
      <c r="L64" s="54">
        <f t="shared" si="13"/>
        <v>61</v>
      </c>
      <c r="M64" s="54">
        <f t="shared" si="14"/>
        <v>4.3571428571428568</v>
      </c>
      <c r="N64" s="54">
        <v>0</v>
      </c>
      <c r="O64" s="54">
        <v>1</v>
      </c>
      <c r="P64" s="54">
        <v>1</v>
      </c>
      <c r="Q64" s="54">
        <v>1</v>
      </c>
      <c r="R64" s="54">
        <v>1</v>
      </c>
      <c r="S64" s="54">
        <v>1</v>
      </c>
      <c r="T64" s="54">
        <f t="shared" si="3"/>
        <v>1</v>
      </c>
      <c r="U64" s="54">
        <v>1</v>
      </c>
      <c r="V64" s="54">
        <v>1</v>
      </c>
      <c r="W64" s="54">
        <f t="shared" si="4"/>
        <v>1</v>
      </c>
      <c r="X64" s="54">
        <f t="shared" si="5"/>
        <v>1</v>
      </c>
      <c r="Y64" s="54">
        <v>1</v>
      </c>
      <c r="Z64" s="54">
        <v>1</v>
      </c>
      <c r="AA64" s="54">
        <v>1</v>
      </c>
      <c r="AB64" s="54">
        <v>1</v>
      </c>
      <c r="AC64" s="54">
        <v>1</v>
      </c>
      <c r="AD64" s="54">
        <v>1</v>
      </c>
      <c r="AE64" s="54">
        <v>1</v>
      </c>
      <c r="AF64" s="54">
        <f t="shared" si="15"/>
        <v>2</v>
      </c>
      <c r="AG64" s="54">
        <v>1</v>
      </c>
      <c r="AH64" s="54">
        <f t="shared" si="6"/>
        <v>1</v>
      </c>
      <c r="AI64" s="54">
        <v>1</v>
      </c>
      <c r="AJ64" s="54">
        <v>1</v>
      </c>
      <c r="AK64" s="54">
        <f t="shared" si="7"/>
        <v>1</v>
      </c>
      <c r="AL64" s="54">
        <v>1</v>
      </c>
      <c r="AM64" s="54">
        <v>0</v>
      </c>
      <c r="AN64" s="54">
        <v>1</v>
      </c>
      <c r="AO64" s="54">
        <v>0</v>
      </c>
      <c r="AP64" s="54">
        <v>1</v>
      </c>
      <c r="AQ64" s="54">
        <v>1</v>
      </c>
      <c r="AR64" s="54">
        <v>1</v>
      </c>
      <c r="AS64" s="54">
        <v>1</v>
      </c>
      <c r="AT64" s="54">
        <v>1</v>
      </c>
      <c r="AU64" s="54">
        <f t="shared" si="16"/>
        <v>71.767857142857167</v>
      </c>
      <c r="AV64" s="54">
        <f t="shared" si="17"/>
        <v>6.7271428571428586</v>
      </c>
      <c r="AW64" s="54">
        <f t="shared" si="23"/>
        <v>7.7057142857142829</v>
      </c>
      <c r="AX64" s="54">
        <f t="shared" si="19"/>
        <v>6.0921428571428571</v>
      </c>
      <c r="AY64" s="54">
        <v>1</v>
      </c>
      <c r="AZ64" s="54">
        <v>1</v>
      </c>
      <c r="BA64" s="54">
        <v>1</v>
      </c>
      <c r="BG64" s="54">
        <f t="shared" si="24"/>
        <v>2000</v>
      </c>
      <c r="BH64" s="11">
        <f t="shared" si="21"/>
        <v>4.8611111111111115E-5</v>
      </c>
    </row>
    <row r="65" spans="1:60" ht="48" x14ac:dyDescent="0.2">
      <c r="A65" s="54">
        <v>47</v>
      </c>
      <c r="B65" s="1" t="s">
        <v>512</v>
      </c>
      <c r="C65" s="3" t="s">
        <v>207</v>
      </c>
      <c r="D65" s="54">
        <v>1</v>
      </c>
      <c r="E65" s="54">
        <v>1</v>
      </c>
      <c r="F65" s="54">
        <f t="shared" si="8"/>
        <v>1</v>
      </c>
      <c r="G65" s="54">
        <f t="shared" si="9"/>
        <v>15</v>
      </c>
      <c r="H65" s="54">
        <f t="shared" si="10"/>
        <v>15</v>
      </c>
      <c r="I65" s="54">
        <f t="shared" si="22"/>
        <v>76</v>
      </c>
      <c r="J65" s="54">
        <v>25</v>
      </c>
      <c r="K65" s="54">
        <f t="shared" si="12"/>
        <v>1.6666666666666667</v>
      </c>
      <c r="L65" s="54">
        <f t="shared" si="13"/>
        <v>74</v>
      </c>
      <c r="M65" s="54">
        <f t="shared" si="14"/>
        <v>4.9333333333333336</v>
      </c>
      <c r="N65" s="54">
        <v>1</v>
      </c>
      <c r="O65" s="54">
        <v>1</v>
      </c>
      <c r="P65" s="54">
        <v>1</v>
      </c>
      <c r="Q65" s="54">
        <v>1</v>
      </c>
      <c r="R65" s="54">
        <v>1</v>
      </c>
      <c r="S65" s="54">
        <v>1</v>
      </c>
      <c r="T65" s="54">
        <f t="shared" si="3"/>
        <v>1</v>
      </c>
      <c r="U65" s="54">
        <v>1</v>
      </c>
      <c r="V65" s="54">
        <v>1</v>
      </c>
      <c r="W65" s="54">
        <f t="shared" si="4"/>
        <v>1</v>
      </c>
      <c r="X65" s="54">
        <f t="shared" si="5"/>
        <v>1</v>
      </c>
      <c r="Y65" s="54">
        <v>1</v>
      </c>
      <c r="Z65" s="54">
        <v>1</v>
      </c>
      <c r="AA65" s="54">
        <v>1</v>
      </c>
      <c r="AB65" s="54">
        <v>1</v>
      </c>
      <c r="AC65" s="54">
        <v>1</v>
      </c>
      <c r="AD65" s="54">
        <v>1</v>
      </c>
      <c r="AE65" s="54">
        <v>1</v>
      </c>
      <c r="AF65" s="54">
        <f t="shared" si="15"/>
        <v>2</v>
      </c>
      <c r="AG65" s="54">
        <v>1</v>
      </c>
      <c r="AH65" s="54">
        <f t="shared" si="6"/>
        <v>1</v>
      </c>
      <c r="AI65" s="54">
        <v>1</v>
      </c>
      <c r="AJ65" s="54">
        <v>1</v>
      </c>
      <c r="AK65" s="54">
        <f t="shared" si="7"/>
        <v>1</v>
      </c>
      <c r="AL65" s="54">
        <v>1</v>
      </c>
      <c r="AM65" s="54">
        <v>0</v>
      </c>
      <c r="AN65" s="54">
        <v>1</v>
      </c>
      <c r="AO65" s="54">
        <v>0</v>
      </c>
      <c r="AP65" s="54">
        <v>1</v>
      </c>
      <c r="AQ65" s="54">
        <v>1</v>
      </c>
      <c r="AR65" s="54">
        <v>1</v>
      </c>
      <c r="AS65" s="54">
        <v>1</v>
      </c>
      <c r="AT65" s="54">
        <v>1</v>
      </c>
      <c r="AU65" s="54">
        <f t="shared" si="16"/>
        <v>50.610000000000014</v>
      </c>
      <c r="AV65" s="54">
        <f t="shared" si="17"/>
        <v>9.9266666666666694</v>
      </c>
      <c r="AW65" s="54">
        <f t="shared" si="23"/>
        <v>11.234666666666666</v>
      </c>
      <c r="AX65" s="54">
        <f t="shared" si="19"/>
        <v>9.3060000000000009</v>
      </c>
      <c r="AY65" s="54">
        <v>1</v>
      </c>
      <c r="AZ65" s="54">
        <v>1</v>
      </c>
      <c r="BA65" s="54">
        <v>1</v>
      </c>
      <c r="BG65" s="54">
        <f t="shared" si="24"/>
        <v>2000</v>
      </c>
      <c r="BH65" s="11">
        <f t="shared" si="21"/>
        <v>5.208333333333333E-5</v>
      </c>
    </row>
    <row r="66" spans="1:60" ht="48" x14ac:dyDescent="0.2">
      <c r="A66" s="54">
        <v>48</v>
      </c>
      <c r="B66" s="1" t="s">
        <v>513</v>
      </c>
      <c r="C66" s="3" t="s">
        <v>207</v>
      </c>
      <c r="D66" s="54">
        <v>1</v>
      </c>
      <c r="E66" s="54">
        <v>1</v>
      </c>
      <c r="F66" s="54">
        <f t="shared" si="8"/>
        <v>1</v>
      </c>
      <c r="G66" s="54">
        <f t="shared" si="9"/>
        <v>19</v>
      </c>
      <c r="H66" s="54">
        <f t="shared" si="10"/>
        <v>19</v>
      </c>
      <c r="I66" s="54">
        <f t="shared" si="22"/>
        <v>88</v>
      </c>
      <c r="J66" s="54">
        <v>30</v>
      </c>
      <c r="K66" s="54">
        <f t="shared" si="12"/>
        <v>1.5789473684210527</v>
      </c>
      <c r="L66" s="54">
        <f t="shared" si="13"/>
        <v>86</v>
      </c>
      <c r="M66" s="54">
        <f t="shared" si="14"/>
        <v>4.5263157894736841</v>
      </c>
      <c r="N66" s="54">
        <v>1</v>
      </c>
      <c r="O66" s="54">
        <v>1</v>
      </c>
      <c r="P66" s="54">
        <v>1</v>
      </c>
      <c r="Q66" s="54">
        <v>1</v>
      </c>
      <c r="R66" s="54">
        <v>1</v>
      </c>
      <c r="S66" s="54">
        <v>1</v>
      </c>
      <c r="T66" s="54">
        <f t="shared" si="3"/>
        <v>1</v>
      </c>
      <c r="U66" s="54">
        <v>1</v>
      </c>
      <c r="V66" s="54">
        <v>1</v>
      </c>
      <c r="W66" s="54">
        <f t="shared" si="4"/>
        <v>1</v>
      </c>
      <c r="X66" s="54">
        <f t="shared" si="5"/>
        <v>1</v>
      </c>
      <c r="Y66" s="54">
        <v>1</v>
      </c>
      <c r="Z66" s="54">
        <v>1</v>
      </c>
      <c r="AA66" s="54">
        <v>1</v>
      </c>
      <c r="AB66" s="54">
        <v>1</v>
      </c>
      <c r="AC66" s="54">
        <v>1</v>
      </c>
      <c r="AD66" s="54">
        <v>1</v>
      </c>
      <c r="AE66" s="54">
        <v>1</v>
      </c>
      <c r="AF66" s="54">
        <f t="shared" si="15"/>
        <v>2</v>
      </c>
      <c r="AG66" s="54">
        <v>1</v>
      </c>
      <c r="AH66" s="54">
        <f t="shared" si="6"/>
        <v>1</v>
      </c>
      <c r="AI66" s="54">
        <v>1</v>
      </c>
      <c r="AJ66" s="54">
        <v>1</v>
      </c>
      <c r="AK66" s="54">
        <f t="shared" si="7"/>
        <v>1</v>
      </c>
      <c r="AL66" s="54">
        <v>1</v>
      </c>
      <c r="AM66" s="54">
        <v>0</v>
      </c>
      <c r="AN66" s="54">
        <v>1</v>
      </c>
      <c r="AO66" s="54">
        <v>0</v>
      </c>
      <c r="AP66" s="54">
        <v>1</v>
      </c>
      <c r="AQ66" s="54">
        <v>1</v>
      </c>
      <c r="AR66" s="54">
        <v>1</v>
      </c>
      <c r="AS66" s="54">
        <v>1</v>
      </c>
      <c r="AT66" s="54">
        <v>1</v>
      </c>
      <c r="AU66" s="54">
        <f t="shared" si="16"/>
        <v>53.971052631578971</v>
      </c>
      <c r="AV66" s="54">
        <f t="shared" si="17"/>
        <v>10.451578947368422</v>
      </c>
      <c r="AW66" s="54">
        <f t="shared" si="23"/>
        <v>9.2568421052631571</v>
      </c>
      <c r="AX66" s="54">
        <f t="shared" si="19"/>
        <v>9.3889473684210536</v>
      </c>
      <c r="AY66" s="54">
        <v>1</v>
      </c>
      <c r="AZ66" s="54">
        <v>1</v>
      </c>
      <c r="BA66" s="54">
        <v>1</v>
      </c>
      <c r="BG66" s="54">
        <f t="shared" si="24"/>
        <v>2000</v>
      </c>
      <c r="BH66" s="11">
        <f t="shared" si="21"/>
        <v>6.597222222222223E-5</v>
      </c>
    </row>
    <row r="67" spans="1:60" ht="48" x14ac:dyDescent="0.2">
      <c r="A67" s="54">
        <v>49</v>
      </c>
      <c r="B67" s="1" t="s">
        <v>514</v>
      </c>
      <c r="C67" s="3" t="s">
        <v>207</v>
      </c>
      <c r="D67" s="54">
        <v>1</v>
      </c>
      <c r="E67" s="54">
        <v>1</v>
      </c>
      <c r="F67" s="54">
        <f t="shared" si="8"/>
        <v>1</v>
      </c>
      <c r="G67" s="54">
        <f t="shared" si="9"/>
        <v>16</v>
      </c>
      <c r="H67" s="54">
        <f t="shared" si="10"/>
        <v>16</v>
      </c>
      <c r="I67" s="54">
        <f t="shared" si="22"/>
        <v>77</v>
      </c>
      <c r="J67" s="54">
        <v>26</v>
      </c>
      <c r="K67" s="54">
        <f t="shared" si="12"/>
        <v>1.625</v>
      </c>
      <c r="L67" s="54">
        <f t="shared" si="13"/>
        <v>75</v>
      </c>
      <c r="M67" s="54">
        <f t="shared" si="14"/>
        <v>4.6875</v>
      </c>
      <c r="N67" s="54">
        <v>0</v>
      </c>
      <c r="O67" s="54">
        <v>1</v>
      </c>
      <c r="P67" s="54">
        <v>1</v>
      </c>
      <c r="Q67" s="54">
        <v>1</v>
      </c>
      <c r="R67" s="54">
        <v>1</v>
      </c>
      <c r="S67" s="54">
        <v>1</v>
      </c>
      <c r="T67" s="54">
        <f t="shared" si="3"/>
        <v>1</v>
      </c>
      <c r="U67" s="54">
        <v>1</v>
      </c>
      <c r="V67" s="54">
        <v>1</v>
      </c>
      <c r="W67" s="54">
        <f t="shared" si="4"/>
        <v>1</v>
      </c>
      <c r="X67" s="54">
        <f t="shared" si="5"/>
        <v>1</v>
      </c>
      <c r="Y67" s="54">
        <v>1</v>
      </c>
      <c r="Z67" s="54">
        <v>1</v>
      </c>
      <c r="AA67" s="54">
        <v>1</v>
      </c>
      <c r="AB67" s="54">
        <v>1</v>
      </c>
      <c r="AC67" s="54">
        <v>1</v>
      </c>
      <c r="AD67" s="54">
        <v>1</v>
      </c>
      <c r="AE67" s="54">
        <v>1</v>
      </c>
      <c r="AF67" s="54">
        <f t="shared" si="15"/>
        <v>2</v>
      </c>
      <c r="AG67" s="54">
        <v>1</v>
      </c>
      <c r="AH67" s="54">
        <f t="shared" si="6"/>
        <v>1</v>
      </c>
      <c r="AI67" s="54">
        <v>1</v>
      </c>
      <c r="AJ67" s="54">
        <v>1</v>
      </c>
      <c r="AK67" s="54">
        <f t="shared" si="7"/>
        <v>1</v>
      </c>
      <c r="AL67" s="54">
        <v>1</v>
      </c>
      <c r="AM67" s="54">
        <v>0</v>
      </c>
      <c r="AN67" s="54">
        <v>1</v>
      </c>
      <c r="AO67" s="54">
        <v>0</v>
      </c>
      <c r="AP67" s="54">
        <v>1</v>
      </c>
      <c r="AQ67" s="54">
        <v>1</v>
      </c>
      <c r="AR67" s="54">
        <v>1</v>
      </c>
      <c r="AS67" s="54">
        <v>1</v>
      </c>
      <c r="AT67" s="54">
        <v>1</v>
      </c>
      <c r="AU67" s="54">
        <f t="shared" si="16"/>
        <v>53.120000000000019</v>
      </c>
      <c r="AV67" s="54">
        <f t="shared" si="17"/>
        <v>9.8249999999999993</v>
      </c>
      <c r="AW67" s="54">
        <f t="shared" si="23"/>
        <v>9.9124999999999979</v>
      </c>
      <c r="AX67" s="54">
        <f t="shared" si="19"/>
        <v>8.6481250000000003</v>
      </c>
      <c r="AY67" s="54">
        <v>1</v>
      </c>
      <c r="AZ67" s="54">
        <v>1</v>
      </c>
      <c r="BA67" s="54">
        <v>1</v>
      </c>
      <c r="BG67" s="54">
        <f t="shared" si="24"/>
        <v>2000</v>
      </c>
      <c r="BH67" s="11">
        <f t="shared" si="21"/>
        <v>5.5555555555555558E-5</v>
      </c>
    </row>
    <row r="68" spans="1:60" ht="48" x14ac:dyDescent="0.2">
      <c r="A68" s="54">
        <v>50</v>
      </c>
      <c r="B68" s="1" t="s">
        <v>515</v>
      </c>
      <c r="C68" s="3" t="s">
        <v>207</v>
      </c>
      <c r="D68" s="54">
        <v>1</v>
      </c>
      <c r="E68" s="54">
        <v>1</v>
      </c>
      <c r="F68" s="54">
        <f t="shared" si="8"/>
        <v>1</v>
      </c>
      <c r="G68" s="54">
        <f t="shared" si="9"/>
        <v>16</v>
      </c>
      <c r="H68" s="54">
        <f t="shared" si="10"/>
        <v>16</v>
      </c>
      <c r="I68" s="54">
        <f t="shared" si="22"/>
        <v>76</v>
      </c>
      <c r="J68" s="54">
        <v>26</v>
      </c>
      <c r="K68" s="54">
        <f t="shared" si="12"/>
        <v>1.625</v>
      </c>
      <c r="L68" s="54">
        <f t="shared" si="13"/>
        <v>74</v>
      </c>
      <c r="M68" s="54">
        <f t="shared" si="14"/>
        <v>4.625</v>
      </c>
      <c r="N68" s="54">
        <v>0</v>
      </c>
      <c r="O68" s="54">
        <v>1</v>
      </c>
      <c r="P68" s="54">
        <v>1</v>
      </c>
      <c r="Q68" s="54">
        <v>1</v>
      </c>
      <c r="R68" s="54">
        <v>1</v>
      </c>
      <c r="S68" s="54">
        <v>1</v>
      </c>
      <c r="T68" s="54">
        <f t="shared" ref="T68:T82" si="25">QUOTIENT((Q68+R68+S68),3)</f>
        <v>1</v>
      </c>
      <c r="U68" s="54">
        <v>1</v>
      </c>
      <c r="V68" s="54">
        <v>1</v>
      </c>
      <c r="W68" s="54">
        <f t="shared" ref="W68:W82" si="26">QUOTIENT((P68+T68),2)</f>
        <v>1</v>
      </c>
      <c r="X68" s="54">
        <f t="shared" ref="X68:X82" si="27">IF(U68=1,1,IF(V68=1,1,0))</f>
        <v>1</v>
      </c>
      <c r="Y68" s="54">
        <v>0</v>
      </c>
      <c r="Z68" s="54">
        <v>1</v>
      </c>
      <c r="AA68" s="54">
        <v>1</v>
      </c>
      <c r="AB68" s="54">
        <v>1</v>
      </c>
      <c r="AC68" s="54">
        <v>1</v>
      </c>
      <c r="AD68" s="54">
        <v>1</v>
      </c>
      <c r="AE68" s="54">
        <v>1</v>
      </c>
      <c r="AF68" s="54">
        <f t="shared" si="15"/>
        <v>2</v>
      </c>
      <c r="AG68" s="54">
        <v>1</v>
      </c>
      <c r="AH68" s="54">
        <f t="shared" ref="AH68:AH82" si="28">IF(G68&gt;0,IF((LEN(B68)-LEN(SUBSTITUTE(B68,"/","")))&gt;0,0,1),0)</f>
        <v>1</v>
      </c>
      <c r="AI68" s="54">
        <v>1</v>
      </c>
      <c r="AJ68" s="54">
        <v>1</v>
      </c>
      <c r="AK68" s="54">
        <f t="shared" ref="AK68:AK82" si="29">IF(G68&gt;0,IF(((LEN(B68)-LEN(SUBSTITUTE(B68,"(","")))+(LEN(B68)-LEN(SUBSTITUTE(B68,")","")))+(LEN(B68)-LEN(SUBSTITUTE(B68,"[","")))+(LEN(B68)-LEN(SUBSTITUTE(B68,"]","")))+(LEN(B68)-LEN(SUBSTITUTE(B68,"{","")))+(LEN(B68)-LEN(SUBSTITUTE(B68,"}",""))))&gt;0,0,1),0)</f>
        <v>1</v>
      </c>
      <c r="AL68" s="54">
        <v>1</v>
      </c>
      <c r="AM68" s="54">
        <v>0</v>
      </c>
      <c r="AN68" s="54">
        <v>1</v>
      </c>
      <c r="AO68" s="54">
        <v>0</v>
      </c>
      <c r="AP68" s="54">
        <v>1</v>
      </c>
      <c r="AQ68" s="54">
        <v>1</v>
      </c>
      <c r="AR68" s="54">
        <v>1</v>
      </c>
      <c r="AS68" s="54">
        <v>1</v>
      </c>
      <c r="AT68" s="54">
        <v>1</v>
      </c>
      <c r="AU68" s="54">
        <f t="shared" si="16"/>
        <v>53.120000000000019</v>
      </c>
      <c r="AV68" s="54">
        <f t="shared" si="17"/>
        <v>9.8249999999999993</v>
      </c>
      <c r="AW68" s="54">
        <f t="shared" si="23"/>
        <v>9.5449999999999946</v>
      </c>
      <c r="AX68" s="54">
        <f t="shared" si="19"/>
        <v>8.3537500000000016</v>
      </c>
      <c r="AY68" s="54">
        <v>1</v>
      </c>
      <c r="AZ68" s="54">
        <v>1</v>
      </c>
      <c r="BA68" s="54">
        <v>1</v>
      </c>
      <c r="BG68" s="54">
        <f t="shared" si="24"/>
        <v>2000</v>
      </c>
      <c r="BH68" s="11">
        <f t="shared" si="21"/>
        <v>5.5555555555555558E-5</v>
      </c>
    </row>
    <row r="69" spans="1:60" ht="48" x14ac:dyDescent="0.2">
      <c r="A69" s="54">
        <v>51</v>
      </c>
      <c r="B69" s="1" t="s">
        <v>516</v>
      </c>
      <c r="C69" s="3" t="s">
        <v>207</v>
      </c>
      <c r="D69" s="54">
        <v>1</v>
      </c>
      <c r="E69" s="54">
        <v>1</v>
      </c>
      <c r="F69" s="54">
        <f t="shared" ref="F69:F82" si="30">IF(B69="",0,(LEN(B69)-LEN(SUBSTITUTE(B69,". ","."))+1))</f>
        <v>1</v>
      </c>
      <c r="G69" s="54">
        <f t="shared" ref="G69:G82" si="31">IF(B69="",0,LEN(B69)-LEN(SUBSTITUTE(B69," ",""))+1)</f>
        <v>16</v>
      </c>
      <c r="H69" s="54">
        <f t="shared" ref="H69:H82" si="32">IF(F69=0,0,G69/F69)</f>
        <v>16</v>
      </c>
      <c r="I69" s="54">
        <f t="shared" si="22"/>
        <v>75</v>
      </c>
      <c r="J69" s="54">
        <v>26</v>
      </c>
      <c r="K69" s="54">
        <f t="shared" ref="K69:K82" si="33">IF(G69=0,0,J69/G69)</f>
        <v>1.625</v>
      </c>
      <c r="L69" s="54">
        <f t="shared" ref="L69:L82" si="34">LEN(SUBSTITUTE(SUBSTITUTE(SUBSTITUTE(SUBSTITUTE(SUBSTITUTE(SUBSTITUTE(SUBSTITUTE(SUBSTITUTE(SUBSTITUTE(SUBSTITUTE(SUBSTITUTE(SUBSTITUTE(SUBSTITUTE(SUBSTITUTE(SUBSTITUTE(SUBSTITUTE(SUBSTITUTE(SUBSTITUTE(SUBSTITUTE(B69," ",""),".",""),",",""),"?",""),"!",""),";",""),"(",""),")",""),"[",""),"]",""),"-",""),"{",""),"}",""),"/",""),"+",""),"*",""),"_",""),"&amp;",""),"#",""))</f>
        <v>73</v>
      </c>
      <c r="M69" s="54">
        <f t="shared" ref="M69:M82" si="35">IF(G69=0,0,L69/G69)</f>
        <v>4.5625</v>
      </c>
      <c r="N69" s="54">
        <v>0</v>
      </c>
      <c r="O69" s="54">
        <v>1</v>
      </c>
      <c r="P69" s="54">
        <v>1</v>
      </c>
      <c r="Q69" s="54">
        <v>1</v>
      </c>
      <c r="R69" s="54">
        <v>1</v>
      </c>
      <c r="S69" s="54">
        <v>1</v>
      </c>
      <c r="T69" s="54">
        <f t="shared" si="25"/>
        <v>1</v>
      </c>
      <c r="U69" s="54">
        <v>1</v>
      </c>
      <c r="V69" s="54">
        <v>1</v>
      </c>
      <c r="W69" s="54">
        <f t="shared" si="26"/>
        <v>1</v>
      </c>
      <c r="X69" s="54">
        <f t="shared" si="27"/>
        <v>1</v>
      </c>
      <c r="Y69" s="54">
        <v>0</v>
      </c>
      <c r="Z69" s="54">
        <v>1</v>
      </c>
      <c r="AA69" s="54">
        <v>1</v>
      </c>
      <c r="AB69" s="54">
        <v>1</v>
      </c>
      <c r="AC69" s="54">
        <v>1</v>
      </c>
      <c r="AD69" s="54">
        <v>1</v>
      </c>
      <c r="AE69" s="54">
        <v>1</v>
      </c>
      <c r="AF69" s="54">
        <f t="shared" ref="AF69:AF82" si="36">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2</v>
      </c>
      <c r="AG69" s="54">
        <v>1</v>
      </c>
      <c r="AH69" s="54">
        <f t="shared" si="28"/>
        <v>1</v>
      </c>
      <c r="AI69" s="54">
        <v>1</v>
      </c>
      <c r="AJ69" s="54">
        <v>1</v>
      </c>
      <c r="AK69" s="54">
        <f t="shared" si="29"/>
        <v>1</v>
      </c>
      <c r="AL69" s="54">
        <v>1</v>
      </c>
      <c r="AM69" s="54">
        <v>0</v>
      </c>
      <c r="AN69" s="54">
        <v>1</v>
      </c>
      <c r="AO69" s="54">
        <v>0</v>
      </c>
      <c r="AP69" s="54">
        <v>1</v>
      </c>
      <c r="AQ69" s="54">
        <v>1</v>
      </c>
      <c r="AR69" s="54">
        <v>1</v>
      </c>
      <c r="AS69" s="54">
        <v>1</v>
      </c>
      <c r="AT69" s="54">
        <v>1</v>
      </c>
      <c r="AU69" s="54">
        <f t="shared" ref="AU69:AU82" si="37">IF(G69=0,0,(206.835-(84.6*(K69))-(1.015*(H69))))</f>
        <v>53.120000000000019</v>
      </c>
      <c r="AV69" s="54">
        <f t="shared" ref="AV69:AV82" si="38">IF(G69=0,0,(0.39*H69)+(11.8*K69)-15.59)</f>
        <v>9.8249999999999993</v>
      </c>
      <c r="AW69" s="54">
        <f t="shared" si="23"/>
        <v>9.1774999999999949</v>
      </c>
      <c r="AX69" s="54">
        <f t="shared" ref="AX69:AX82" si="39">IF(I69=0,0,(4.71*M69)+(0.5*H69)-21.43)</f>
        <v>8.0593749999999993</v>
      </c>
      <c r="AY69" s="54">
        <v>1</v>
      </c>
      <c r="AZ69" s="54">
        <v>1</v>
      </c>
      <c r="BA69" s="54">
        <v>1</v>
      </c>
      <c r="BG69" s="54">
        <f t="shared" si="24"/>
        <v>2000</v>
      </c>
      <c r="BH69" s="11">
        <f t="shared" ref="BH69:BH82" si="40">G69/200/24/60</f>
        <v>5.5555555555555558E-5</v>
      </c>
    </row>
    <row r="70" spans="1:60" ht="48" x14ac:dyDescent="0.2">
      <c r="A70" s="54">
        <v>52</v>
      </c>
      <c r="B70" s="1" t="s">
        <v>517</v>
      </c>
      <c r="C70" s="3" t="s">
        <v>207</v>
      </c>
      <c r="D70" s="54">
        <v>1</v>
      </c>
      <c r="E70" s="54">
        <v>1</v>
      </c>
      <c r="F70" s="54">
        <f t="shared" si="30"/>
        <v>1</v>
      </c>
      <c r="G70" s="54">
        <f t="shared" si="31"/>
        <v>17</v>
      </c>
      <c r="H70" s="54">
        <f t="shared" si="32"/>
        <v>17</v>
      </c>
      <c r="I70" s="54">
        <f t="shared" si="22"/>
        <v>82</v>
      </c>
      <c r="J70" s="54">
        <v>26</v>
      </c>
      <c r="K70" s="54">
        <f t="shared" si="33"/>
        <v>1.5294117647058822</v>
      </c>
      <c r="L70" s="54">
        <f t="shared" si="34"/>
        <v>80</v>
      </c>
      <c r="M70" s="54">
        <f t="shared" si="35"/>
        <v>4.7058823529411766</v>
      </c>
      <c r="N70" s="54">
        <v>1</v>
      </c>
      <c r="O70" s="54">
        <v>1</v>
      </c>
      <c r="P70" s="54">
        <v>1</v>
      </c>
      <c r="Q70" s="54">
        <v>1</v>
      </c>
      <c r="R70" s="54">
        <v>1</v>
      </c>
      <c r="S70" s="54">
        <v>1</v>
      </c>
      <c r="T70" s="54">
        <f t="shared" si="25"/>
        <v>1</v>
      </c>
      <c r="U70" s="54">
        <v>1</v>
      </c>
      <c r="V70" s="54">
        <v>1</v>
      </c>
      <c r="W70" s="54">
        <f t="shared" si="26"/>
        <v>1</v>
      </c>
      <c r="X70" s="54">
        <f t="shared" si="27"/>
        <v>1</v>
      </c>
      <c r="Y70" s="54">
        <v>1</v>
      </c>
      <c r="Z70" s="54">
        <v>1</v>
      </c>
      <c r="AA70" s="54">
        <v>1</v>
      </c>
      <c r="AB70" s="54">
        <v>1</v>
      </c>
      <c r="AC70" s="54">
        <v>1</v>
      </c>
      <c r="AD70" s="54">
        <v>1</v>
      </c>
      <c r="AE70" s="54">
        <v>1</v>
      </c>
      <c r="AF70" s="54">
        <f t="shared" si="36"/>
        <v>2</v>
      </c>
      <c r="AG70" s="54">
        <v>1</v>
      </c>
      <c r="AH70" s="54">
        <f t="shared" si="28"/>
        <v>1</v>
      </c>
      <c r="AI70" s="54">
        <v>1</v>
      </c>
      <c r="AJ70" s="54">
        <v>1</v>
      </c>
      <c r="AK70" s="54">
        <f t="shared" si="29"/>
        <v>1</v>
      </c>
      <c r="AL70" s="54">
        <v>1</v>
      </c>
      <c r="AM70" s="54">
        <v>0</v>
      </c>
      <c r="AN70" s="54">
        <v>1</v>
      </c>
      <c r="AO70" s="54">
        <v>0</v>
      </c>
      <c r="AP70" s="54">
        <v>1</v>
      </c>
      <c r="AQ70" s="54">
        <v>1</v>
      </c>
      <c r="AR70" s="54">
        <v>1</v>
      </c>
      <c r="AS70" s="54">
        <v>1</v>
      </c>
      <c r="AT70" s="54">
        <v>1</v>
      </c>
      <c r="AU70" s="54">
        <f t="shared" si="37"/>
        <v>60.191764705882377</v>
      </c>
      <c r="AV70" s="54">
        <f t="shared" si="38"/>
        <v>9.0870588235294107</v>
      </c>
      <c r="AW70" s="54">
        <f t="shared" si="23"/>
        <v>10.129411764705882</v>
      </c>
      <c r="AX70" s="54">
        <f t="shared" si="39"/>
        <v>9.2347058823529409</v>
      </c>
      <c r="AY70" s="54">
        <v>1</v>
      </c>
      <c r="AZ70" s="54">
        <v>1</v>
      </c>
      <c r="BA70" s="54">
        <v>1</v>
      </c>
      <c r="BG70" s="54">
        <f t="shared" si="24"/>
        <v>2000</v>
      </c>
      <c r="BH70" s="11">
        <f t="shared" si="40"/>
        <v>5.902777777777778E-5</v>
      </c>
    </row>
    <row r="71" spans="1:60" ht="64" x14ac:dyDescent="0.2">
      <c r="A71" s="54">
        <v>53</v>
      </c>
      <c r="B71" s="1" t="s">
        <v>518</v>
      </c>
      <c r="C71" s="3" t="s">
        <v>207</v>
      </c>
      <c r="D71" s="54">
        <v>1</v>
      </c>
      <c r="E71" s="54">
        <v>1</v>
      </c>
      <c r="F71" s="54">
        <f t="shared" si="30"/>
        <v>1</v>
      </c>
      <c r="G71" s="54">
        <f t="shared" si="31"/>
        <v>19</v>
      </c>
      <c r="H71" s="54">
        <f t="shared" si="32"/>
        <v>19</v>
      </c>
      <c r="I71" s="54">
        <f t="shared" si="22"/>
        <v>112</v>
      </c>
      <c r="J71" s="54">
        <v>38</v>
      </c>
      <c r="K71" s="54">
        <f t="shared" si="33"/>
        <v>2</v>
      </c>
      <c r="L71" s="54">
        <f t="shared" si="34"/>
        <v>107</v>
      </c>
      <c r="M71" s="54">
        <f t="shared" si="35"/>
        <v>5.6315789473684212</v>
      </c>
      <c r="N71" s="54">
        <v>0</v>
      </c>
      <c r="O71" s="54">
        <v>1</v>
      </c>
      <c r="P71" s="54">
        <v>1</v>
      </c>
      <c r="Q71" s="54">
        <v>0</v>
      </c>
      <c r="R71" s="54">
        <v>1</v>
      </c>
      <c r="S71" s="54">
        <v>1</v>
      </c>
      <c r="T71" s="54">
        <f t="shared" si="25"/>
        <v>0</v>
      </c>
      <c r="U71" s="54">
        <v>1</v>
      </c>
      <c r="V71" s="54">
        <v>1</v>
      </c>
      <c r="W71" s="54">
        <f t="shared" si="26"/>
        <v>0</v>
      </c>
      <c r="X71" s="54">
        <f t="shared" si="27"/>
        <v>1</v>
      </c>
      <c r="Y71" s="54">
        <v>1</v>
      </c>
      <c r="Z71" s="54">
        <v>1</v>
      </c>
      <c r="AA71" s="54">
        <v>1</v>
      </c>
      <c r="AB71" s="54">
        <v>1</v>
      </c>
      <c r="AC71" s="54">
        <v>1</v>
      </c>
      <c r="AD71" s="54">
        <v>1</v>
      </c>
      <c r="AE71" s="54">
        <v>1</v>
      </c>
      <c r="AF71" s="54">
        <f t="shared" si="36"/>
        <v>5</v>
      </c>
      <c r="AG71" s="54">
        <v>1</v>
      </c>
      <c r="AH71" s="54">
        <f t="shared" si="28"/>
        <v>1</v>
      </c>
      <c r="AI71" s="54">
        <v>1</v>
      </c>
      <c r="AJ71" s="54">
        <v>1</v>
      </c>
      <c r="AK71" s="54">
        <f t="shared" si="29"/>
        <v>0</v>
      </c>
      <c r="AL71" s="54">
        <v>1</v>
      </c>
      <c r="AM71" s="54">
        <v>0</v>
      </c>
      <c r="AN71" s="54">
        <v>1</v>
      </c>
      <c r="AO71" s="54">
        <v>0</v>
      </c>
      <c r="AP71" s="54">
        <v>1</v>
      </c>
      <c r="AQ71" s="54">
        <v>1</v>
      </c>
      <c r="AR71" s="54">
        <v>1</v>
      </c>
      <c r="AS71" s="54">
        <v>1</v>
      </c>
      <c r="AT71" s="54">
        <v>1</v>
      </c>
      <c r="AU71" s="54">
        <f t="shared" si="37"/>
        <v>18.350000000000023</v>
      </c>
      <c r="AV71" s="54">
        <f t="shared" si="38"/>
        <v>15.420000000000002</v>
      </c>
      <c r="AW71" s="54">
        <f t="shared" si="23"/>
        <v>15.75578947368421</v>
      </c>
      <c r="AX71" s="54">
        <f t="shared" si="39"/>
        <v>14.594736842105263</v>
      </c>
      <c r="AY71" s="54">
        <v>1</v>
      </c>
      <c r="AZ71" s="54">
        <v>1</v>
      </c>
      <c r="BA71" s="54">
        <v>1</v>
      </c>
      <c r="BG71" s="54">
        <f t="shared" si="24"/>
        <v>5000</v>
      </c>
      <c r="BH71" s="11">
        <f t="shared" si="40"/>
        <v>6.597222222222223E-5</v>
      </c>
    </row>
    <row r="72" spans="1:60" ht="32" x14ac:dyDescent="0.2">
      <c r="A72" s="54" t="s">
        <v>373</v>
      </c>
      <c r="B72" s="1" t="s">
        <v>519</v>
      </c>
      <c r="C72" s="3" t="s">
        <v>207</v>
      </c>
      <c r="D72" s="54">
        <v>1</v>
      </c>
      <c r="E72" s="54">
        <v>1</v>
      </c>
      <c r="F72" s="54">
        <f t="shared" si="30"/>
        <v>1</v>
      </c>
      <c r="G72" s="54">
        <f t="shared" si="31"/>
        <v>13</v>
      </c>
      <c r="H72" s="54">
        <f t="shared" si="32"/>
        <v>13</v>
      </c>
      <c r="I72" s="54">
        <f t="shared" si="22"/>
        <v>57</v>
      </c>
      <c r="J72" s="54">
        <v>18</v>
      </c>
      <c r="K72" s="54">
        <f t="shared" si="33"/>
        <v>1.3846153846153846</v>
      </c>
      <c r="L72" s="54">
        <f t="shared" si="34"/>
        <v>55</v>
      </c>
      <c r="M72" s="54">
        <f t="shared" si="35"/>
        <v>4.2307692307692308</v>
      </c>
      <c r="N72" s="54">
        <v>0</v>
      </c>
      <c r="O72" s="54">
        <v>1</v>
      </c>
      <c r="P72" s="54">
        <v>1</v>
      </c>
      <c r="Q72" s="54">
        <v>0</v>
      </c>
      <c r="R72" s="54">
        <v>1</v>
      </c>
      <c r="S72" s="54">
        <v>1</v>
      </c>
      <c r="T72" s="54">
        <f t="shared" si="25"/>
        <v>0</v>
      </c>
      <c r="U72" s="54">
        <v>1</v>
      </c>
      <c r="V72" s="54">
        <v>1</v>
      </c>
      <c r="W72" s="54">
        <f t="shared" si="26"/>
        <v>0</v>
      </c>
      <c r="X72" s="54">
        <f t="shared" si="27"/>
        <v>1</v>
      </c>
      <c r="Y72" s="54">
        <v>1</v>
      </c>
      <c r="Z72" s="54">
        <v>1</v>
      </c>
      <c r="AA72" s="54">
        <v>1</v>
      </c>
      <c r="AB72" s="54">
        <v>1</v>
      </c>
      <c r="AC72" s="54">
        <v>1</v>
      </c>
      <c r="AD72" s="54">
        <v>1</v>
      </c>
      <c r="AE72" s="54">
        <v>1</v>
      </c>
      <c r="AF72" s="54">
        <f t="shared" si="36"/>
        <v>2</v>
      </c>
      <c r="AG72" s="54">
        <v>1</v>
      </c>
      <c r="AH72" s="54">
        <f t="shared" si="28"/>
        <v>1</v>
      </c>
      <c r="AI72" s="54">
        <v>1</v>
      </c>
      <c r="AJ72" s="54">
        <v>1</v>
      </c>
      <c r="AK72" s="54">
        <f t="shared" si="29"/>
        <v>1</v>
      </c>
      <c r="AL72" s="54">
        <v>1</v>
      </c>
      <c r="AM72" s="54">
        <v>0</v>
      </c>
      <c r="AN72" s="54">
        <v>1</v>
      </c>
      <c r="AO72" s="54">
        <v>0</v>
      </c>
      <c r="AP72" s="54">
        <v>1</v>
      </c>
      <c r="AQ72" s="54">
        <v>1</v>
      </c>
      <c r="AR72" s="54">
        <v>1</v>
      </c>
      <c r="AS72" s="54">
        <v>1</v>
      </c>
      <c r="AT72" s="54">
        <v>1</v>
      </c>
      <c r="AU72" s="54">
        <f t="shared" si="37"/>
        <v>76.501538461538487</v>
      </c>
      <c r="AV72" s="54">
        <f t="shared" si="38"/>
        <v>5.8184615384615412</v>
      </c>
      <c r="AW72" s="54">
        <f t="shared" si="23"/>
        <v>6.8000000000000007</v>
      </c>
      <c r="AX72" s="54">
        <f t="shared" si="39"/>
        <v>4.9969230769230784</v>
      </c>
      <c r="AY72" s="54">
        <v>1</v>
      </c>
      <c r="AZ72" s="54">
        <v>1</v>
      </c>
      <c r="BA72" s="54">
        <v>1</v>
      </c>
      <c r="BG72" s="54">
        <f t="shared" si="24"/>
        <v>2000</v>
      </c>
      <c r="BH72" s="11">
        <f t="shared" si="40"/>
        <v>4.5138888888888894E-5</v>
      </c>
    </row>
    <row r="73" spans="1:60" ht="32" x14ac:dyDescent="0.2">
      <c r="A73" s="54">
        <v>54</v>
      </c>
      <c r="B73" s="1" t="s">
        <v>520</v>
      </c>
      <c r="C73" s="3" t="s">
        <v>207</v>
      </c>
      <c r="D73" s="54">
        <v>1</v>
      </c>
      <c r="E73" s="54">
        <v>1</v>
      </c>
      <c r="F73" s="54">
        <f t="shared" si="30"/>
        <v>1</v>
      </c>
      <c r="G73" s="54">
        <f t="shared" si="31"/>
        <v>13</v>
      </c>
      <c r="H73" s="54">
        <f t="shared" si="32"/>
        <v>13</v>
      </c>
      <c r="I73" s="54">
        <f t="shared" si="22"/>
        <v>57</v>
      </c>
      <c r="J73" s="54">
        <v>18</v>
      </c>
      <c r="K73" s="54">
        <f t="shared" si="33"/>
        <v>1.3846153846153846</v>
      </c>
      <c r="L73" s="54">
        <f t="shared" si="34"/>
        <v>55</v>
      </c>
      <c r="M73" s="54">
        <f t="shared" si="35"/>
        <v>4.2307692307692308</v>
      </c>
      <c r="N73" s="54">
        <v>0</v>
      </c>
      <c r="O73" s="54">
        <v>1</v>
      </c>
      <c r="P73" s="54">
        <v>1</v>
      </c>
      <c r="Q73" s="54">
        <v>0</v>
      </c>
      <c r="R73" s="54">
        <v>1</v>
      </c>
      <c r="S73" s="54">
        <v>1</v>
      </c>
      <c r="T73" s="54">
        <f t="shared" si="25"/>
        <v>0</v>
      </c>
      <c r="U73" s="54">
        <v>1</v>
      </c>
      <c r="V73" s="54">
        <v>1</v>
      </c>
      <c r="W73" s="54">
        <f t="shared" si="26"/>
        <v>0</v>
      </c>
      <c r="X73" s="54">
        <f t="shared" si="27"/>
        <v>1</v>
      </c>
      <c r="Y73" s="54">
        <v>1</v>
      </c>
      <c r="Z73" s="54">
        <v>1</v>
      </c>
      <c r="AA73" s="54">
        <v>1</v>
      </c>
      <c r="AB73" s="54">
        <v>1</v>
      </c>
      <c r="AC73" s="54">
        <v>1</v>
      </c>
      <c r="AD73" s="54">
        <v>1</v>
      </c>
      <c r="AE73" s="54">
        <v>1</v>
      </c>
      <c r="AF73" s="54">
        <f t="shared" si="36"/>
        <v>2</v>
      </c>
      <c r="AG73" s="54">
        <v>1</v>
      </c>
      <c r="AH73" s="54">
        <f t="shared" si="28"/>
        <v>1</v>
      </c>
      <c r="AI73" s="54">
        <v>1</v>
      </c>
      <c r="AJ73" s="54">
        <v>1</v>
      </c>
      <c r="AK73" s="54">
        <f t="shared" si="29"/>
        <v>1</v>
      </c>
      <c r="AL73" s="54">
        <v>1</v>
      </c>
      <c r="AM73" s="54">
        <v>0</v>
      </c>
      <c r="AN73" s="54">
        <v>1</v>
      </c>
      <c r="AO73" s="54">
        <v>0</v>
      </c>
      <c r="AP73" s="54">
        <v>1</v>
      </c>
      <c r="AQ73" s="54">
        <v>1</v>
      </c>
      <c r="AR73" s="54">
        <v>1</v>
      </c>
      <c r="AS73" s="54">
        <v>1</v>
      </c>
      <c r="AT73" s="54">
        <v>1</v>
      </c>
      <c r="AU73" s="54">
        <f t="shared" si="37"/>
        <v>76.501538461538487</v>
      </c>
      <c r="AV73" s="54">
        <f t="shared" si="38"/>
        <v>5.8184615384615412</v>
      </c>
      <c r="AW73" s="54">
        <f t="shared" si="23"/>
        <v>6.8000000000000007</v>
      </c>
      <c r="AX73" s="54">
        <f t="shared" si="39"/>
        <v>4.9969230769230784</v>
      </c>
      <c r="AY73" s="54">
        <v>1</v>
      </c>
      <c r="AZ73" s="54">
        <v>1</v>
      </c>
      <c r="BA73" s="54">
        <v>1</v>
      </c>
      <c r="BG73" s="54">
        <f t="shared" si="24"/>
        <v>2000</v>
      </c>
      <c r="BH73" s="11">
        <f t="shared" si="40"/>
        <v>4.5138888888888894E-5</v>
      </c>
    </row>
    <row r="74" spans="1:60" ht="48" x14ac:dyDescent="0.2">
      <c r="A74" s="54">
        <v>55</v>
      </c>
      <c r="B74" s="1" t="s">
        <v>521</v>
      </c>
      <c r="C74" s="22" t="s">
        <v>209</v>
      </c>
      <c r="D74" s="54">
        <v>1</v>
      </c>
      <c r="E74" s="54">
        <v>1</v>
      </c>
      <c r="F74" s="54">
        <f t="shared" si="30"/>
        <v>1</v>
      </c>
      <c r="G74" s="54">
        <f t="shared" si="31"/>
        <v>19</v>
      </c>
      <c r="H74" s="54">
        <f t="shared" si="32"/>
        <v>19</v>
      </c>
      <c r="I74" s="54">
        <f t="shared" si="22"/>
        <v>103</v>
      </c>
      <c r="J74" s="54">
        <v>35</v>
      </c>
      <c r="K74" s="54">
        <f t="shared" si="33"/>
        <v>1.8421052631578947</v>
      </c>
      <c r="L74" s="54">
        <f t="shared" si="34"/>
        <v>99</v>
      </c>
      <c r="M74" s="54">
        <f t="shared" si="35"/>
        <v>5.2105263157894735</v>
      </c>
      <c r="N74" s="54">
        <v>0</v>
      </c>
      <c r="O74" s="54">
        <v>1</v>
      </c>
      <c r="P74" s="54">
        <v>1</v>
      </c>
      <c r="Q74" s="54">
        <v>1</v>
      </c>
      <c r="R74" s="54">
        <v>1</v>
      </c>
      <c r="S74" s="54">
        <v>1</v>
      </c>
      <c r="T74" s="54">
        <f t="shared" si="25"/>
        <v>1</v>
      </c>
      <c r="U74" s="54">
        <v>1</v>
      </c>
      <c r="V74" s="54">
        <v>1</v>
      </c>
      <c r="W74" s="54">
        <f t="shared" si="26"/>
        <v>1</v>
      </c>
      <c r="X74" s="54">
        <f t="shared" si="27"/>
        <v>1</v>
      </c>
      <c r="Y74" s="54">
        <v>1</v>
      </c>
      <c r="Z74" s="54">
        <v>1</v>
      </c>
      <c r="AA74" s="54">
        <v>1</v>
      </c>
      <c r="AB74" s="54">
        <v>1</v>
      </c>
      <c r="AC74" s="54">
        <v>1</v>
      </c>
      <c r="AD74" s="54">
        <v>1</v>
      </c>
      <c r="AE74" s="54">
        <v>1</v>
      </c>
      <c r="AF74" s="54">
        <f t="shared" si="36"/>
        <v>4</v>
      </c>
      <c r="AG74" s="54">
        <v>0</v>
      </c>
      <c r="AH74" s="54">
        <f t="shared" si="28"/>
        <v>0</v>
      </c>
      <c r="AI74" s="54">
        <v>1</v>
      </c>
      <c r="AJ74" s="54">
        <v>1</v>
      </c>
      <c r="AK74" s="54">
        <f t="shared" si="29"/>
        <v>1</v>
      </c>
      <c r="AL74" s="54">
        <v>1</v>
      </c>
      <c r="AM74" s="54">
        <v>1</v>
      </c>
      <c r="AN74" s="54">
        <v>1</v>
      </c>
      <c r="AO74" s="54">
        <v>1</v>
      </c>
      <c r="AP74" s="54">
        <v>1</v>
      </c>
      <c r="AQ74" s="54">
        <v>1</v>
      </c>
      <c r="AR74" s="54">
        <v>1</v>
      </c>
      <c r="AS74" s="54">
        <v>1</v>
      </c>
      <c r="AT74" s="54">
        <v>1</v>
      </c>
      <c r="AU74" s="54">
        <f t="shared" si="37"/>
        <v>31.707894736842121</v>
      </c>
      <c r="AV74" s="54">
        <f t="shared" si="38"/>
        <v>13.556842105263158</v>
      </c>
      <c r="AW74" s="54">
        <f t="shared" si="23"/>
        <v>13.279999999999998</v>
      </c>
      <c r="AX74" s="54">
        <f t="shared" si="39"/>
        <v>12.611578947368422</v>
      </c>
      <c r="AY74" s="54">
        <v>1</v>
      </c>
      <c r="AZ74" s="54">
        <v>1</v>
      </c>
      <c r="BA74" s="54">
        <v>1</v>
      </c>
      <c r="BG74" s="54">
        <f t="shared" si="24"/>
        <v>4000</v>
      </c>
      <c r="BH74" s="11">
        <f t="shared" si="40"/>
        <v>6.597222222222223E-5</v>
      </c>
    </row>
    <row r="75" spans="1:60" ht="64" x14ac:dyDescent="0.2">
      <c r="A75" s="54">
        <v>56</v>
      </c>
      <c r="B75" s="1" t="s">
        <v>522</v>
      </c>
      <c r="C75" s="3" t="s">
        <v>207</v>
      </c>
      <c r="D75" s="54">
        <v>1</v>
      </c>
      <c r="E75" s="54">
        <v>1</v>
      </c>
      <c r="F75" s="54">
        <f t="shared" si="30"/>
        <v>1</v>
      </c>
      <c r="G75" s="54">
        <f t="shared" si="31"/>
        <v>19</v>
      </c>
      <c r="H75" s="54">
        <f t="shared" si="32"/>
        <v>19</v>
      </c>
      <c r="I75" s="54">
        <f t="shared" si="22"/>
        <v>107</v>
      </c>
      <c r="J75" s="54">
        <v>35</v>
      </c>
      <c r="K75" s="54">
        <f t="shared" si="33"/>
        <v>1.8421052631578947</v>
      </c>
      <c r="L75" s="54">
        <f t="shared" si="34"/>
        <v>100</v>
      </c>
      <c r="M75" s="54">
        <f t="shared" si="35"/>
        <v>5.2631578947368425</v>
      </c>
      <c r="N75" s="54">
        <v>0</v>
      </c>
      <c r="O75" s="54">
        <v>1</v>
      </c>
      <c r="P75" s="54">
        <v>1</v>
      </c>
      <c r="Q75" s="54">
        <v>1</v>
      </c>
      <c r="R75" s="54">
        <v>1</v>
      </c>
      <c r="S75" s="54">
        <v>1</v>
      </c>
      <c r="T75" s="54">
        <f t="shared" si="25"/>
        <v>1</v>
      </c>
      <c r="U75" s="54">
        <v>1</v>
      </c>
      <c r="V75" s="54">
        <v>1</v>
      </c>
      <c r="W75" s="54">
        <f t="shared" si="26"/>
        <v>1</v>
      </c>
      <c r="X75" s="54">
        <f t="shared" si="27"/>
        <v>1</v>
      </c>
      <c r="Y75" s="54">
        <v>1</v>
      </c>
      <c r="Z75" s="54">
        <v>1</v>
      </c>
      <c r="AA75" s="54">
        <v>1</v>
      </c>
      <c r="AB75" s="54">
        <v>1</v>
      </c>
      <c r="AC75" s="54">
        <v>1</v>
      </c>
      <c r="AD75" s="54">
        <v>1</v>
      </c>
      <c r="AE75" s="54">
        <v>1</v>
      </c>
      <c r="AF75" s="54">
        <f t="shared" si="36"/>
        <v>7</v>
      </c>
      <c r="AG75" s="54">
        <v>1</v>
      </c>
      <c r="AH75" s="54">
        <f t="shared" si="28"/>
        <v>0</v>
      </c>
      <c r="AI75" s="54">
        <v>0</v>
      </c>
      <c r="AJ75" s="54">
        <v>1</v>
      </c>
      <c r="AK75" s="54">
        <f t="shared" si="29"/>
        <v>0</v>
      </c>
      <c r="AL75" s="54">
        <v>1</v>
      </c>
      <c r="AM75" s="54">
        <v>0</v>
      </c>
      <c r="AN75" s="54">
        <v>1</v>
      </c>
      <c r="AO75" s="54">
        <v>0</v>
      </c>
      <c r="AP75" s="54">
        <v>1</v>
      </c>
      <c r="AQ75" s="54">
        <v>1</v>
      </c>
      <c r="AR75" s="54">
        <v>1</v>
      </c>
      <c r="AS75" s="54">
        <v>1</v>
      </c>
      <c r="AT75" s="54">
        <v>1</v>
      </c>
      <c r="AU75" s="54">
        <f t="shared" si="37"/>
        <v>31.707894736842121</v>
      </c>
      <c r="AV75" s="54">
        <f t="shared" si="38"/>
        <v>13.556842105263158</v>
      </c>
      <c r="AW75" s="54">
        <f t="shared" si="23"/>
        <v>13.589473684210528</v>
      </c>
      <c r="AX75" s="54">
        <f t="shared" si="39"/>
        <v>12.859473684210528</v>
      </c>
      <c r="AY75" s="54">
        <v>1</v>
      </c>
      <c r="AZ75" s="54">
        <v>1</v>
      </c>
      <c r="BA75" s="54">
        <v>1</v>
      </c>
      <c r="BG75" s="54">
        <f t="shared" si="24"/>
        <v>7000</v>
      </c>
      <c r="BH75" s="11">
        <f t="shared" si="40"/>
        <v>6.597222222222223E-5</v>
      </c>
    </row>
    <row r="76" spans="1:60" ht="80" x14ac:dyDescent="0.2">
      <c r="A76" s="54">
        <v>57</v>
      </c>
      <c r="B76" s="1" t="s">
        <v>523</v>
      </c>
      <c r="C76" s="3" t="s">
        <v>207</v>
      </c>
      <c r="D76" s="54">
        <v>1</v>
      </c>
      <c r="E76" s="54">
        <v>1</v>
      </c>
      <c r="F76" s="54">
        <f t="shared" si="30"/>
        <v>1</v>
      </c>
      <c r="G76" s="54">
        <f t="shared" si="31"/>
        <v>29</v>
      </c>
      <c r="H76" s="54">
        <f t="shared" si="32"/>
        <v>29</v>
      </c>
      <c r="I76" s="54">
        <f t="shared" si="22"/>
        <v>157</v>
      </c>
      <c r="J76" s="54">
        <v>51</v>
      </c>
      <c r="K76" s="54">
        <f t="shared" si="33"/>
        <v>1.7586206896551724</v>
      </c>
      <c r="L76" s="54">
        <f t="shared" si="34"/>
        <v>147</v>
      </c>
      <c r="M76" s="54">
        <f t="shared" si="35"/>
        <v>5.068965517241379</v>
      </c>
      <c r="N76" s="54">
        <v>1</v>
      </c>
      <c r="O76" s="54">
        <v>0</v>
      </c>
      <c r="P76" s="54">
        <v>1</v>
      </c>
      <c r="Q76" s="54">
        <v>1</v>
      </c>
      <c r="R76" s="54">
        <v>1</v>
      </c>
      <c r="S76" s="54">
        <v>1</v>
      </c>
      <c r="T76" s="54">
        <f t="shared" si="25"/>
        <v>1</v>
      </c>
      <c r="U76" s="54">
        <v>1</v>
      </c>
      <c r="V76" s="54">
        <v>1</v>
      </c>
      <c r="W76" s="54">
        <f t="shared" si="26"/>
        <v>1</v>
      </c>
      <c r="X76" s="54">
        <f t="shared" si="27"/>
        <v>1</v>
      </c>
      <c r="Y76" s="54">
        <v>1</v>
      </c>
      <c r="Z76" s="54">
        <v>1</v>
      </c>
      <c r="AA76" s="54">
        <v>1</v>
      </c>
      <c r="AB76" s="54">
        <v>1</v>
      </c>
      <c r="AC76" s="54">
        <v>1</v>
      </c>
      <c r="AD76" s="54">
        <v>1</v>
      </c>
      <c r="AE76" s="54">
        <v>1</v>
      </c>
      <c r="AF76" s="54">
        <f t="shared" si="36"/>
        <v>10</v>
      </c>
      <c r="AG76" s="54">
        <v>1</v>
      </c>
      <c r="AH76" s="54">
        <f t="shared" si="28"/>
        <v>1</v>
      </c>
      <c r="AI76" s="54">
        <v>1</v>
      </c>
      <c r="AJ76" s="54">
        <v>1</v>
      </c>
      <c r="AK76" s="54">
        <f t="shared" si="29"/>
        <v>1</v>
      </c>
      <c r="AL76" s="54">
        <v>1</v>
      </c>
      <c r="AM76" s="54">
        <v>0</v>
      </c>
      <c r="AN76" s="54">
        <v>1</v>
      </c>
      <c r="AO76" s="54">
        <v>0</v>
      </c>
      <c r="AP76" s="54">
        <v>1</v>
      </c>
      <c r="AQ76" s="54">
        <v>1</v>
      </c>
      <c r="AR76" s="54">
        <v>1</v>
      </c>
      <c r="AS76" s="54">
        <v>1</v>
      </c>
      <c r="AT76" s="54">
        <v>1</v>
      </c>
      <c r="AU76" s="54">
        <f t="shared" si="37"/>
        <v>28.620689655172445</v>
      </c>
      <c r="AV76" s="54">
        <f t="shared" si="38"/>
        <v>16.471724137931037</v>
      </c>
      <c r="AW76" s="54">
        <f t="shared" si="23"/>
        <v>12.984827586206894</v>
      </c>
      <c r="AX76" s="54">
        <f t="shared" si="39"/>
        <v>16.944827586206891</v>
      </c>
      <c r="AY76" s="54">
        <v>1</v>
      </c>
      <c r="AZ76" s="54">
        <v>1</v>
      </c>
      <c r="BA76" s="54">
        <v>1</v>
      </c>
      <c r="BG76" s="54">
        <f t="shared" si="24"/>
        <v>10000</v>
      </c>
      <c r="BH76" s="11">
        <f t="shared" si="40"/>
        <v>1.0069444444444445E-4</v>
      </c>
    </row>
    <row r="77" spans="1:60" ht="128" x14ac:dyDescent="0.2">
      <c r="A77" s="54">
        <v>58</v>
      </c>
      <c r="B77" s="1" t="s">
        <v>524</v>
      </c>
      <c r="C77" s="3" t="s">
        <v>207</v>
      </c>
      <c r="D77" s="54">
        <v>1</v>
      </c>
      <c r="E77" s="54">
        <v>1</v>
      </c>
      <c r="F77" s="54">
        <f t="shared" si="30"/>
        <v>3</v>
      </c>
      <c r="G77" s="54">
        <f t="shared" si="31"/>
        <v>52</v>
      </c>
      <c r="H77" s="54">
        <f t="shared" si="32"/>
        <v>17.333333333333332</v>
      </c>
      <c r="I77" s="54">
        <f t="shared" si="22"/>
        <v>273</v>
      </c>
      <c r="J77" s="54">
        <v>90</v>
      </c>
      <c r="K77" s="54">
        <f t="shared" si="33"/>
        <v>1.7307692307692308</v>
      </c>
      <c r="L77" s="54">
        <f t="shared" si="34"/>
        <v>256</v>
      </c>
      <c r="M77" s="54">
        <f t="shared" si="35"/>
        <v>4.9230769230769234</v>
      </c>
      <c r="N77" s="54">
        <v>1</v>
      </c>
      <c r="O77" s="54">
        <v>0</v>
      </c>
      <c r="P77" s="54">
        <v>1</v>
      </c>
      <c r="Q77" s="54">
        <v>1</v>
      </c>
      <c r="R77" s="54">
        <v>1</v>
      </c>
      <c r="S77" s="54">
        <v>1</v>
      </c>
      <c r="T77" s="54">
        <f t="shared" si="25"/>
        <v>1</v>
      </c>
      <c r="U77" s="54">
        <v>1</v>
      </c>
      <c r="V77" s="54">
        <v>1</v>
      </c>
      <c r="W77" s="54">
        <f t="shared" si="26"/>
        <v>1</v>
      </c>
      <c r="X77" s="54">
        <f t="shared" si="27"/>
        <v>1</v>
      </c>
      <c r="Y77" s="54">
        <v>1</v>
      </c>
      <c r="Z77" s="54">
        <v>1</v>
      </c>
      <c r="AA77" s="54">
        <v>0</v>
      </c>
      <c r="AB77" s="54">
        <v>1</v>
      </c>
      <c r="AC77" s="54">
        <v>1</v>
      </c>
      <c r="AD77" s="54">
        <v>1</v>
      </c>
      <c r="AE77" s="54">
        <v>1</v>
      </c>
      <c r="AF77" s="54">
        <f t="shared" si="36"/>
        <v>17</v>
      </c>
      <c r="AG77" s="54">
        <v>1</v>
      </c>
      <c r="AH77" s="54">
        <f t="shared" si="28"/>
        <v>1</v>
      </c>
      <c r="AI77" s="54">
        <v>1</v>
      </c>
      <c r="AJ77" s="54">
        <v>1</v>
      </c>
      <c r="AK77" s="54">
        <f t="shared" si="29"/>
        <v>0</v>
      </c>
      <c r="AL77" s="54">
        <v>1</v>
      </c>
      <c r="AM77" s="54">
        <v>0</v>
      </c>
      <c r="AN77" s="54">
        <v>1</v>
      </c>
      <c r="AO77" s="54">
        <v>0</v>
      </c>
      <c r="AP77" s="54">
        <v>1</v>
      </c>
      <c r="AQ77" s="54">
        <v>1</v>
      </c>
      <c r="AR77" s="54">
        <v>1</v>
      </c>
      <c r="AS77" s="54">
        <v>0</v>
      </c>
      <c r="AT77" s="54">
        <v>1</v>
      </c>
      <c r="AU77" s="54">
        <f t="shared" si="37"/>
        <v>42.818589743589769</v>
      </c>
      <c r="AV77" s="54">
        <f t="shared" si="38"/>
        <v>11.593076923076925</v>
      </c>
      <c r="AW77" s="54">
        <f t="shared" si="23"/>
        <v>11.439999999999998</v>
      </c>
      <c r="AX77" s="54">
        <f t="shared" si="39"/>
        <v>10.424358974358974</v>
      </c>
      <c r="AY77" s="54">
        <v>0</v>
      </c>
      <c r="AZ77" s="54">
        <v>1</v>
      </c>
      <c r="BA77" s="54">
        <v>1</v>
      </c>
      <c r="BG77" s="54">
        <f t="shared" si="24"/>
        <v>17000</v>
      </c>
      <c r="BH77" s="11">
        <f t="shared" si="40"/>
        <v>1.8055555555555557E-4</v>
      </c>
    </row>
    <row r="78" spans="1:60" ht="80" x14ac:dyDescent="0.2">
      <c r="A78" s="54">
        <v>59</v>
      </c>
      <c r="B78" s="1" t="s">
        <v>525</v>
      </c>
      <c r="C78" s="3" t="s">
        <v>207</v>
      </c>
      <c r="D78" s="54">
        <v>1</v>
      </c>
      <c r="E78" s="54">
        <v>1</v>
      </c>
      <c r="F78" s="54">
        <f t="shared" si="30"/>
        <v>1</v>
      </c>
      <c r="G78" s="54">
        <f t="shared" si="31"/>
        <v>33</v>
      </c>
      <c r="H78" s="54">
        <f t="shared" si="32"/>
        <v>33</v>
      </c>
      <c r="I78" s="54">
        <f t="shared" si="22"/>
        <v>157</v>
      </c>
      <c r="J78" s="54">
        <v>52</v>
      </c>
      <c r="K78" s="54">
        <f t="shared" si="33"/>
        <v>1.5757575757575757</v>
      </c>
      <c r="L78" s="54">
        <f t="shared" si="34"/>
        <v>149</v>
      </c>
      <c r="M78" s="54">
        <f t="shared" si="35"/>
        <v>4.5151515151515156</v>
      </c>
      <c r="N78" s="54">
        <v>0</v>
      </c>
      <c r="O78" s="54">
        <v>1</v>
      </c>
      <c r="P78" s="54">
        <v>1</v>
      </c>
      <c r="Q78" s="54">
        <v>1</v>
      </c>
      <c r="R78" s="54">
        <v>1</v>
      </c>
      <c r="S78" s="54">
        <v>1</v>
      </c>
      <c r="T78" s="54">
        <f t="shared" si="25"/>
        <v>1</v>
      </c>
      <c r="U78" s="54">
        <v>1</v>
      </c>
      <c r="V78" s="54">
        <v>1</v>
      </c>
      <c r="W78" s="54">
        <f t="shared" si="26"/>
        <v>1</v>
      </c>
      <c r="X78" s="54">
        <f t="shared" si="27"/>
        <v>1</v>
      </c>
      <c r="Y78" s="54">
        <v>0</v>
      </c>
      <c r="Z78" s="54">
        <v>1</v>
      </c>
      <c r="AA78" s="54">
        <v>1</v>
      </c>
      <c r="AB78" s="54">
        <v>1</v>
      </c>
      <c r="AC78" s="54">
        <v>1</v>
      </c>
      <c r="AD78" s="54">
        <v>1</v>
      </c>
      <c r="AE78" s="54">
        <v>1</v>
      </c>
      <c r="AF78" s="54">
        <f t="shared" si="36"/>
        <v>8</v>
      </c>
      <c r="AG78" s="54">
        <v>1</v>
      </c>
      <c r="AH78" s="54">
        <f t="shared" si="28"/>
        <v>1</v>
      </c>
      <c r="AI78" s="54">
        <v>1</v>
      </c>
      <c r="AJ78" s="54">
        <v>1</v>
      </c>
      <c r="AK78" s="54">
        <f t="shared" si="29"/>
        <v>0</v>
      </c>
      <c r="AL78" s="54">
        <v>1</v>
      </c>
      <c r="AM78" s="54">
        <v>0</v>
      </c>
      <c r="AN78" s="54">
        <v>1</v>
      </c>
      <c r="AO78" s="54">
        <v>0</v>
      </c>
      <c r="AP78" s="54">
        <v>1</v>
      </c>
      <c r="AQ78" s="54">
        <v>1</v>
      </c>
      <c r="AR78" s="54">
        <v>1</v>
      </c>
      <c r="AS78" s="54">
        <v>1</v>
      </c>
      <c r="AT78" s="54">
        <v>1</v>
      </c>
      <c r="AU78" s="54">
        <f t="shared" si="37"/>
        <v>40.030909090909127</v>
      </c>
      <c r="AV78" s="54">
        <f t="shared" si="38"/>
        <v>15.873939393939395</v>
      </c>
      <c r="AW78" s="54">
        <f t="shared" si="23"/>
        <v>9.8521212121212116</v>
      </c>
      <c r="AX78" s="54">
        <f t="shared" si="39"/>
        <v>16.336363636363636</v>
      </c>
      <c r="AY78" s="54">
        <v>1</v>
      </c>
      <c r="AZ78" s="54">
        <v>1</v>
      </c>
      <c r="BA78" s="54">
        <v>1</v>
      </c>
      <c r="BG78" s="54">
        <f t="shared" si="24"/>
        <v>8000</v>
      </c>
      <c r="BH78" s="11">
        <f t="shared" si="40"/>
        <v>1.1458333333333333E-4</v>
      </c>
    </row>
    <row r="79" spans="1:60" ht="48" x14ac:dyDescent="0.2">
      <c r="A79" s="54">
        <v>60</v>
      </c>
      <c r="B79" s="1" t="s">
        <v>526</v>
      </c>
      <c r="C79" s="3" t="s">
        <v>207</v>
      </c>
      <c r="D79" s="54">
        <v>1</v>
      </c>
      <c r="E79" s="54">
        <v>1</v>
      </c>
      <c r="F79" s="54">
        <f t="shared" si="30"/>
        <v>1</v>
      </c>
      <c r="G79" s="54">
        <f t="shared" si="31"/>
        <v>16</v>
      </c>
      <c r="H79" s="54">
        <f t="shared" si="32"/>
        <v>16</v>
      </c>
      <c r="I79" s="54">
        <f t="shared" si="22"/>
        <v>90</v>
      </c>
      <c r="J79" s="54">
        <v>30</v>
      </c>
      <c r="K79" s="54">
        <f t="shared" si="33"/>
        <v>1.875</v>
      </c>
      <c r="L79" s="54">
        <f t="shared" si="34"/>
        <v>87</v>
      </c>
      <c r="M79" s="54">
        <f t="shared" si="35"/>
        <v>5.4375</v>
      </c>
      <c r="N79" s="54">
        <v>0</v>
      </c>
      <c r="O79" s="54">
        <v>1</v>
      </c>
      <c r="P79" s="54">
        <v>1</v>
      </c>
      <c r="Q79" s="54">
        <v>1</v>
      </c>
      <c r="R79" s="54">
        <v>1</v>
      </c>
      <c r="S79" s="54">
        <v>1</v>
      </c>
      <c r="T79" s="54">
        <f t="shared" si="25"/>
        <v>1</v>
      </c>
      <c r="U79" s="54">
        <v>1</v>
      </c>
      <c r="V79" s="54">
        <v>1</v>
      </c>
      <c r="W79" s="54">
        <f t="shared" si="26"/>
        <v>1</v>
      </c>
      <c r="X79" s="54">
        <f t="shared" si="27"/>
        <v>1</v>
      </c>
      <c r="Y79" s="54">
        <v>0</v>
      </c>
      <c r="Z79" s="54">
        <v>1</v>
      </c>
      <c r="AA79" s="54">
        <v>1</v>
      </c>
      <c r="AB79" s="54">
        <v>1</v>
      </c>
      <c r="AC79" s="54">
        <v>1</v>
      </c>
      <c r="AD79" s="54">
        <v>1</v>
      </c>
      <c r="AE79" s="54">
        <v>1</v>
      </c>
      <c r="AF79" s="54">
        <f t="shared" si="36"/>
        <v>3</v>
      </c>
      <c r="AG79" s="54">
        <v>1</v>
      </c>
      <c r="AH79" s="54">
        <f t="shared" si="28"/>
        <v>0</v>
      </c>
      <c r="AI79" s="54">
        <v>1</v>
      </c>
      <c r="AJ79" s="54">
        <v>1</v>
      </c>
      <c r="AK79" s="54">
        <f t="shared" si="29"/>
        <v>1</v>
      </c>
      <c r="AL79" s="54">
        <v>1</v>
      </c>
      <c r="AM79" s="54">
        <v>0</v>
      </c>
      <c r="AN79" s="54">
        <v>1</v>
      </c>
      <c r="AO79" s="54">
        <v>0</v>
      </c>
      <c r="AP79" s="54">
        <v>1</v>
      </c>
      <c r="AQ79" s="54">
        <v>1</v>
      </c>
      <c r="AR79" s="54">
        <v>1</v>
      </c>
      <c r="AS79" s="54">
        <v>1</v>
      </c>
      <c r="AT79" s="54">
        <v>1</v>
      </c>
      <c r="AU79" s="54">
        <f t="shared" si="37"/>
        <v>31.97000000000001</v>
      </c>
      <c r="AV79" s="54">
        <f t="shared" si="38"/>
        <v>12.775000000000002</v>
      </c>
      <c r="AW79" s="54">
        <f t="shared" si="23"/>
        <v>14.322499999999994</v>
      </c>
      <c r="AX79" s="54">
        <f t="shared" si="39"/>
        <v>12.180624999999999</v>
      </c>
      <c r="AY79" s="54">
        <v>0</v>
      </c>
      <c r="AZ79" s="54">
        <v>1</v>
      </c>
      <c r="BA79" s="54">
        <v>1</v>
      </c>
      <c r="BG79" s="54">
        <f t="shared" si="24"/>
        <v>3000</v>
      </c>
      <c r="BH79" s="11">
        <f t="shared" si="40"/>
        <v>5.5555555555555558E-5</v>
      </c>
    </row>
    <row r="80" spans="1:60" ht="64" x14ac:dyDescent="0.2">
      <c r="A80" s="54">
        <v>61</v>
      </c>
      <c r="B80" s="1" t="s">
        <v>527</v>
      </c>
      <c r="C80" s="3" t="s">
        <v>207</v>
      </c>
      <c r="D80" s="54">
        <v>1</v>
      </c>
      <c r="E80" s="54">
        <v>1</v>
      </c>
      <c r="F80" s="54">
        <f t="shared" si="30"/>
        <v>1</v>
      </c>
      <c r="G80" s="54">
        <f t="shared" si="31"/>
        <v>22</v>
      </c>
      <c r="H80" s="54">
        <f t="shared" si="32"/>
        <v>22</v>
      </c>
      <c r="I80" s="54">
        <f t="shared" si="22"/>
        <v>129</v>
      </c>
      <c r="J80" s="54">
        <v>41</v>
      </c>
      <c r="K80" s="54">
        <f t="shared" si="33"/>
        <v>1.8636363636363635</v>
      </c>
      <c r="L80" s="54">
        <f t="shared" si="34"/>
        <v>127</v>
      </c>
      <c r="M80" s="54">
        <f t="shared" si="35"/>
        <v>5.7727272727272725</v>
      </c>
      <c r="N80" s="54">
        <v>0</v>
      </c>
      <c r="O80" s="54">
        <v>1</v>
      </c>
      <c r="P80" s="54">
        <v>1</v>
      </c>
      <c r="Q80" s="54">
        <v>1</v>
      </c>
      <c r="R80" s="54">
        <v>1</v>
      </c>
      <c r="S80" s="54">
        <v>1</v>
      </c>
      <c r="T80" s="54">
        <f t="shared" si="25"/>
        <v>1</v>
      </c>
      <c r="U80" s="54">
        <v>1</v>
      </c>
      <c r="V80" s="54">
        <v>1</v>
      </c>
      <c r="W80" s="54">
        <f t="shared" si="26"/>
        <v>1</v>
      </c>
      <c r="X80" s="54">
        <f t="shared" si="27"/>
        <v>1</v>
      </c>
      <c r="Y80" s="54">
        <v>1</v>
      </c>
      <c r="Z80" s="54">
        <v>1</v>
      </c>
      <c r="AA80" s="54">
        <v>1</v>
      </c>
      <c r="AB80" s="54">
        <v>1</v>
      </c>
      <c r="AC80" s="54">
        <v>1</v>
      </c>
      <c r="AD80" s="54">
        <v>1</v>
      </c>
      <c r="AE80" s="54">
        <v>1</v>
      </c>
      <c r="AF80" s="54">
        <f t="shared" si="36"/>
        <v>2</v>
      </c>
      <c r="AG80" s="54">
        <v>1</v>
      </c>
      <c r="AH80" s="54">
        <f t="shared" si="28"/>
        <v>1</v>
      </c>
      <c r="AI80" s="54">
        <v>0</v>
      </c>
      <c r="AJ80" s="54">
        <v>1</v>
      </c>
      <c r="AK80" s="54">
        <f t="shared" si="29"/>
        <v>1</v>
      </c>
      <c r="AL80" s="54">
        <v>1</v>
      </c>
      <c r="AM80" s="54">
        <v>0</v>
      </c>
      <c r="AN80" s="54">
        <v>1</v>
      </c>
      <c r="AO80" s="54">
        <v>0</v>
      </c>
      <c r="AP80" s="54">
        <v>1</v>
      </c>
      <c r="AQ80" s="54">
        <v>1</v>
      </c>
      <c r="AR80" s="54">
        <v>1</v>
      </c>
      <c r="AS80" s="54">
        <v>1</v>
      </c>
      <c r="AT80" s="54">
        <v>1</v>
      </c>
      <c r="AU80" s="54">
        <f t="shared" si="37"/>
        <v>26.841363636363653</v>
      </c>
      <c r="AV80" s="54">
        <f t="shared" si="38"/>
        <v>14.980909090909091</v>
      </c>
      <c r="AW80" s="54">
        <f t="shared" si="23"/>
        <v>16.798181818181813</v>
      </c>
      <c r="AX80" s="54">
        <f t="shared" si="39"/>
        <v>16.759545454545453</v>
      </c>
      <c r="AY80" s="54">
        <v>1</v>
      </c>
      <c r="AZ80" s="54">
        <v>1</v>
      </c>
      <c r="BA80" s="54">
        <v>1</v>
      </c>
      <c r="BG80" s="54">
        <f t="shared" si="24"/>
        <v>2000</v>
      </c>
      <c r="BH80" s="11">
        <f t="shared" si="40"/>
        <v>7.6388888888888887E-5</v>
      </c>
    </row>
    <row r="81" spans="1:60" ht="64" x14ac:dyDescent="0.2">
      <c r="A81" s="54">
        <v>62</v>
      </c>
      <c r="B81" s="1" t="s">
        <v>528</v>
      </c>
      <c r="C81" s="3" t="s">
        <v>207</v>
      </c>
      <c r="D81" s="54">
        <v>1</v>
      </c>
      <c r="E81" s="54">
        <v>1</v>
      </c>
      <c r="F81" s="54">
        <f t="shared" si="30"/>
        <v>1</v>
      </c>
      <c r="G81" s="54">
        <f t="shared" si="31"/>
        <v>20</v>
      </c>
      <c r="H81" s="54">
        <f t="shared" si="32"/>
        <v>20</v>
      </c>
      <c r="I81" s="54">
        <f t="shared" si="22"/>
        <v>114</v>
      </c>
      <c r="J81" s="54">
        <v>38</v>
      </c>
      <c r="K81" s="54">
        <f t="shared" si="33"/>
        <v>1.9</v>
      </c>
      <c r="L81" s="54">
        <f t="shared" si="34"/>
        <v>111</v>
      </c>
      <c r="M81" s="54">
        <f t="shared" si="35"/>
        <v>5.55</v>
      </c>
      <c r="N81" s="54">
        <v>0</v>
      </c>
      <c r="O81" s="54">
        <v>1</v>
      </c>
      <c r="P81" s="54">
        <v>1</v>
      </c>
      <c r="Q81" s="54">
        <v>1</v>
      </c>
      <c r="R81" s="54">
        <v>1</v>
      </c>
      <c r="S81" s="54">
        <v>1</v>
      </c>
      <c r="T81" s="54">
        <f t="shared" si="25"/>
        <v>1</v>
      </c>
      <c r="U81" s="54">
        <v>1</v>
      </c>
      <c r="V81" s="54">
        <v>1</v>
      </c>
      <c r="W81" s="54">
        <f t="shared" si="26"/>
        <v>1</v>
      </c>
      <c r="X81" s="54">
        <f t="shared" si="27"/>
        <v>1</v>
      </c>
      <c r="Y81" s="54">
        <v>1</v>
      </c>
      <c r="Z81" s="54">
        <v>1</v>
      </c>
      <c r="AA81" s="54">
        <v>1</v>
      </c>
      <c r="AB81" s="54">
        <v>1</v>
      </c>
      <c r="AC81" s="54">
        <v>1</v>
      </c>
      <c r="AD81" s="54">
        <v>1</v>
      </c>
      <c r="AE81" s="54">
        <v>1</v>
      </c>
      <c r="AF81" s="54">
        <f t="shared" si="36"/>
        <v>3</v>
      </c>
      <c r="AG81" s="54">
        <v>1</v>
      </c>
      <c r="AH81" s="54">
        <f t="shared" si="28"/>
        <v>0</v>
      </c>
      <c r="AI81" s="54">
        <v>1</v>
      </c>
      <c r="AJ81" s="54">
        <v>1</v>
      </c>
      <c r="AK81" s="54">
        <f t="shared" si="29"/>
        <v>1</v>
      </c>
      <c r="AL81" s="54">
        <v>1</v>
      </c>
      <c r="AM81" s="54">
        <v>0</v>
      </c>
      <c r="AN81" s="54">
        <v>1</v>
      </c>
      <c r="AO81" s="54">
        <v>0</v>
      </c>
      <c r="AP81" s="54">
        <v>1</v>
      </c>
      <c r="AQ81" s="54">
        <v>1</v>
      </c>
      <c r="AR81" s="54">
        <v>1</v>
      </c>
      <c r="AS81" s="54">
        <v>1</v>
      </c>
      <c r="AT81" s="54">
        <v>1</v>
      </c>
      <c r="AU81" s="54">
        <f t="shared" si="37"/>
        <v>25.79500000000003</v>
      </c>
      <c r="AV81" s="54">
        <f t="shared" si="38"/>
        <v>14.630000000000003</v>
      </c>
      <c r="AW81" s="54">
        <f t="shared" si="23"/>
        <v>15.353999999999992</v>
      </c>
      <c r="AX81" s="54">
        <f t="shared" si="39"/>
        <v>14.710500000000003</v>
      </c>
      <c r="AY81" s="54">
        <v>1</v>
      </c>
      <c r="AZ81" s="54">
        <v>1</v>
      </c>
      <c r="BA81" s="54">
        <v>1</v>
      </c>
      <c r="BG81" s="54">
        <f t="shared" si="24"/>
        <v>3000</v>
      </c>
      <c r="BH81" s="11">
        <f t="shared" si="40"/>
        <v>6.9444444444444444E-5</v>
      </c>
    </row>
    <row r="82" spans="1:60" ht="48" x14ac:dyDescent="0.2">
      <c r="A82" s="54">
        <v>63</v>
      </c>
      <c r="B82" s="1" t="s">
        <v>529</v>
      </c>
      <c r="C82" s="3" t="s">
        <v>207</v>
      </c>
      <c r="D82" s="54">
        <v>1</v>
      </c>
      <c r="E82" s="54">
        <v>1</v>
      </c>
      <c r="F82" s="54">
        <f t="shared" si="30"/>
        <v>1</v>
      </c>
      <c r="G82" s="54">
        <f t="shared" si="31"/>
        <v>17</v>
      </c>
      <c r="H82" s="54">
        <f t="shared" si="32"/>
        <v>17</v>
      </c>
      <c r="I82" s="54">
        <f t="shared" si="22"/>
        <v>83</v>
      </c>
      <c r="J82" s="54">
        <v>28</v>
      </c>
      <c r="K82" s="54">
        <f t="shared" si="33"/>
        <v>1.6470588235294117</v>
      </c>
      <c r="L82" s="54">
        <f t="shared" si="34"/>
        <v>81</v>
      </c>
      <c r="M82" s="54">
        <f t="shared" si="35"/>
        <v>4.7647058823529411</v>
      </c>
      <c r="N82" s="54">
        <v>1</v>
      </c>
      <c r="O82" s="54">
        <v>1</v>
      </c>
      <c r="P82" s="54">
        <v>1</v>
      </c>
      <c r="Q82" s="54">
        <v>1</v>
      </c>
      <c r="R82" s="54">
        <v>1</v>
      </c>
      <c r="S82" s="54">
        <v>1</v>
      </c>
      <c r="T82" s="54">
        <f t="shared" si="25"/>
        <v>1</v>
      </c>
      <c r="U82" s="54">
        <v>1</v>
      </c>
      <c r="V82" s="54">
        <v>1</v>
      </c>
      <c r="W82" s="54">
        <f t="shared" si="26"/>
        <v>1</v>
      </c>
      <c r="X82" s="54">
        <f t="shared" si="27"/>
        <v>1</v>
      </c>
      <c r="Y82" s="54">
        <v>1</v>
      </c>
      <c r="Z82" s="54">
        <v>1</v>
      </c>
      <c r="AA82" s="54">
        <v>1</v>
      </c>
      <c r="AB82" s="54">
        <v>1</v>
      </c>
      <c r="AC82" s="54">
        <v>1</v>
      </c>
      <c r="AD82" s="54">
        <v>1</v>
      </c>
      <c r="AE82" s="54">
        <v>1</v>
      </c>
      <c r="AF82" s="54">
        <f t="shared" si="36"/>
        <v>2</v>
      </c>
      <c r="AG82" s="54">
        <v>1</v>
      </c>
      <c r="AH82" s="54">
        <f t="shared" si="28"/>
        <v>1</v>
      </c>
      <c r="AI82" s="54">
        <v>1</v>
      </c>
      <c r="AJ82" s="54">
        <v>1</v>
      </c>
      <c r="AK82" s="54">
        <f t="shared" si="29"/>
        <v>1</v>
      </c>
      <c r="AL82" s="54">
        <v>1</v>
      </c>
      <c r="AM82" s="54">
        <v>0</v>
      </c>
      <c r="AN82" s="54">
        <v>1</v>
      </c>
      <c r="AO82" s="54">
        <v>0</v>
      </c>
      <c r="AP82" s="54">
        <v>1</v>
      </c>
      <c r="AQ82" s="54">
        <v>1</v>
      </c>
      <c r="AR82" s="54">
        <v>1</v>
      </c>
      <c r="AS82" s="54">
        <v>1</v>
      </c>
      <c r="AT82" s="54">
        <v>1</v>
      </c>
      <c r="AU82" s="54">
        <f t="shared" si="37"/>
        <v>50.238823529411803</v>
      </c>
      <c r="AV82" s="54">
        <f t="shared" si="38"/>
        <v>10.47529411764706</v>
      </c>
      <c r="AW82" s="54">
        <f t="shared" si="23"/>
        <v>10.475294117647056</v>
      </c>
      <c r="AX82" s="54">
        <f t="shared" si="39"/>
        <v>9.5117647058823529</v>
      </c>
      <c r="AY82" s="54">
        <v>1</v>
      </c>
      <c r="AZ82" s="54">
        <v>1</v>
      </c>
      <c r="BA82" s="54">
        <v>1</v>
      </c>
      <c r="BG82" s="54">
        <f t="shared" si="24"/>
        <v>2000</v>
      </c>
      <c r="BH82" s="11">
        <f t="shared" si="40"/>
        <v>5.902777777777778E-5</v>
      </c>
    </row>
  </sheetData>
  <conditionalFormatting sqref="F48:F82">
    <cfRule type="cellIs" dxfId="1747" priority="130" operator="greaterThanOrEqual">
      <formula>2</formula>
    </cfRule>
    <cfRule type="cellIs" dxfId="1746" priority="131" operator="equal">
      <formula>1</formula>
    </cfRule>
    <cfRule type="cellIs" dxfId="1745" priority="139" operator="equal">
      <formula>0</formula>
    </cfRule>
  </conditionalFormatting>
  <conditionalFormatting sqref="G48:G82">
    <cfRule type="cellIs" dxfId="1744" priority="127" operator="greaterThan">
      <formula>20</formula>
    </cfRule>
    <cfRule type="cellIs" dxfId="1743" priority="128" operator="between">
      <formula>16</formula>
      <formula>20</formula>
    </cfRule>
    <cfRule type="cellIs" dxfId="1742" priority="129" operator="between">
      <formula>5</formula>
      <formula>15</formula>
    </cfRule>
    <cfRule type="cellIs" dxfId="1741" priority="138" operator="lessThan">
      <formula>5</formula>
    </cfRule>
  </conditionalFormatting>
  <conditionalFormatting sqref="AU48:AU82">
    <cfRule type="colorScale" priority="137">
      <colorScale>
        <cfvo type="num" val="0"/>
        <cfvo type="num" val="65"/>
        <cfvo type="num" val="100"/>
        <color rgb="FFFFCCCC"/>
        <color rgb="FFFFEB84"/>
        <color theme="9" tint="0.39997558519241921"/>
      </colorScale>
    </cfRule>
  </conditionalFormatting>
  <conditionalFormatting sqref="AV48:AX82">
    <cfRule type="colorScale" priority="136">
      <colorScale>
        <cfvo type="num" val="0"/>
        <cfvo type="num" val="8"/>
        <cfvo type="num" val="15"/>
        <color theme="9" tint="0.39997558519241921"/>
        <color rgb="FFFFEB84"/>
        <color rgb="FFFFCCCC"/>
      </colorScale>
    </cfRule>
  </conditionalFormatting>
  <conditionalFormatting sqref="AU2">
    <cfRule type="colorScale" priority="135">
      <colorScale>
        <cfvo type="num" val="0"/>
        <cfvo type="num" val="65"/>
        <cfvo type="num" val="100"/>
        <color rgb="FFFFCCCC"/>
        <color rgb="FFFFEB84"/>
        <color theme="9" tint="0.39997558519241921"/>
      </colorScale>
    </cfRule>
  </conditionalFormatting>
  <conditionalFormatting sqref="AV2">
    <cfRule type="colorScale" priority="134">
      <colorScale>
        <cfvo type="num" val="0"/>
        <cfvo type="num" val="8"/>
        <cfvo type="num" val="13"/>
        <color theme="9" tint="0.39997558519241921"/>
        <color rgb="FFFFEB84"/>
        <color rgb="FFFFCCCC"/>
      </colorScale>
    </cfRule>
  </conditionalFormatting>
  <conditionalFormatting sqref="AW2">
    <cfRule type="colorScale" priority="133">
      <colorScale>
        <cfvo type="num" val="0"/>
        <cfvo type="num" val="8"/>
        <cfvo type="num" val="13"/>
        <color theme="9" tint="0.39997558519241921"/>
        <color rgb="FFFFEB84"/>
        <color rgb="FFFFCCCC"/>
      </colorScale>
    </cfRule>
  </conditionalFormatting>
  <conditionalFormatting sqref="AX2">
    <cfRule type="colorScale" priority="132">
      <colorScale>
        <cfvo type="num" val="0"/>
        <cfvo type="num" val="8"/>
        <cfvo type="num" val="13"/>
        <color theme="9" tint="0.39997558519241921"/>
        <color rgb="FFFFEB84"/>
        <color rgb="FFFFCCCC"/>
      </colorScale>
    </cfRule>
  </conditionalFormatting>
  <conditionalFormatting sqref="L2:M2 O2:AE2 AG2:AT2 AY2:BA2">
    <cfRule type="colorScale" priority="126">
      <colorScale>
        <cfvo type="num" val="0"/>
        <cfvo type="num" val="50"/>
        <cfvo type="num" val="100"/>
        <color rgb="FFFFCCCC"/>
        <color rgb="FFFFEB84"/>
        <color theme="9" tint="0.39997558519241921"/>
      </colorScale>
    </cfRule>
  </conditionalFormatting>
  <conditionalFormatting sqref="BM2">
    <cfRule type="colorScale" priority="125">
      <colorScale>
        <cfvo type="num" val="0"/>
        <cfvo type="num" val="50"/>
        <cfvo type="num" val="100"/>
        <color rgb="FFFFCCCC"/>
        <color rgb="FFFFEB84"/>
        <color theme="9" tint="0.39997558519241921"/>
      </colorScale>
    </cfRule>
  </conditionalFormatting>
  <conditionalFormatting sqref="BG48:BG82">
    <cfRule type="cellIs" dxfId="1740" priority="123" operator="greaterThanOrEqual">
      <formula>208</formula>
    </cfRule>
    <cfRule type="cellIs" dxfId="1739" priority="124" operator="lessThan">
      <formula>208</formula>
    </cfRule>
  </conditionalFormatting>
  <conditionalFormatting sqref="BG2">
    <cfRule type="cellIs" dxfId="1738" priority="121" operator="greaterThanOrEqual">
      <formula>208</formula>
    </cfRule>
    <cfRule type="cellIs" dxfId="1737" priority="122" operator="lessThan">
      <formula>208</formula>
    </cfRule>
  </conditionalFormatting>
  <conditionalFormatting sqref="BB2 BB48:BF82">
    <cfRule type="cellIs" dxfId="1736" priority="118" operator="greaterThanOrEqual">
      <formula>9</formula>
    </cfRule>
    <cfRule type="cellIs" dxfId="1735" priority="119" operator="between">
      <formula>7</formula>
      <formula>9</formula>
    </cfRule>
    <cfRule type="cellIs" dxfId="1734" priority="120" operator="lessThan">
      <formula>7</formula>
    </cfRule>
  </conditionalFormatting>
  <conditionalFormatting sqref="BC2:BF2">
    <cfRule type="cellIs" dxfId="1733" priority="115" operator="greaterThanOrEqual">
      <formula>9</formula>
    </cfRule>
    <cfRule type="cellIs" dxfId="1732" priority="116" operator="between">
      <formula>7</formula>
      <formula>9</formula>
    </cfRule>
    <cfRule type="cellIs" dxfId="1731" priority="117" operator="lessThan">
      <formula>7</formula>
    </cfRule>
  </conditionalFormatting>
  <conditionalFormatting sqref="W67:AD82 AG48:AI82 AZ82 T48:T82 W48:Y66 AA48:AD66 AK48:AT82">
    <cfRule type="cellIs" dxfId="1730" priority="114" operator="equal">
      <formula>0</formula>
    </cfRule>
  </conditionalFormatting>
  <conditionalFormatting sqref="W67:AD82 AG48:AI82 AZ82 T48:T82 W48:Y66 AA48:AD66 AK48:AT82">
    <cfRule type="cellIs" dxfId="1729" priority="113" operator="equal">
      <formula>1</formula>
    </cfRule>
  </conditionalFormatting>
  <conditionalFormatting sqref="AF48:AF82">
    <cfRule type="cellIs" dxfId="1728" priority="112" operator="equal">
      <formula>0</formula>
    </cfRule>
  </conditionalFormatting>
  <conditionalFormatting sqref="N2">
    <cfRule type="colorScale" priority="111">
      <colorScale>
        <cfvo type="num" val="0"/>
        <cfvo type="num" val="0.5"/>
        <cfvo type="num" val="1"/>
        <color rgb="FFFFCCCC"/>
        <color rgb="FFFFEB84"/>
        <color theme="9" tint="0.39997558519241921"/>
      </colorScale>
    </cfRule>
  </conditionalFormatting>
  <conditionalFormatting sqref="F4:F47">
    <cfRule type="cellIs" dxfId="1727" priority="105" operator="greaterThanOrEqual">
      <formula>2</formula>
    </cfRule>
    <cfRule type="cellIs" dxfId="1726" priority="106" operator="equal">
      <formula>1</formula>
    </cfRule>
    <cfRule type="cellIs" dxfId="1725" priority="110" operator="equal">
      <formula>0</formula>
    </cfRule>
  </conditionalFormatting>
  <conditionalFormatting sqref="G4:G47">
    <cfRule type="cellIs" dxfId="1724" priority="102" operator="greaterThan">
      <formula>20</formula>
    </cfRule>
    <cfRule type="cellIs" dxfId="1723" priority="103" operator="between">
      <formula>16</formula>
      <formula>20</formula>
    </cfRule>
    <cfRule type="cellIs" dxfId="1722" priority="104" operator="between">
      <formula>5</formula>
      <formula>15</formula>
    </cfRule>
    <cfRule type="cellIs" dxfId="1721" priority="109" operator="lessThan">
      <formula>5</formula>
    </cfRule>
  </conditionalFormatting>
  <conditionalFormatting sqref="AU4:AU47">
    <cfRule type="colorScale" priority="108">
      <colorScale>
        <cfvo type="num" val="0"/>
        <cfvo type="num" val="65"/>
        <cfvo type="num" val="100"/>
        <color rgb="FFFFCCCC"/>
        <color rgb="FFFFEB84"/>
        <color theme="9" tint="0.39997558519241921"/>
      </colorScale>
    </cfRule>
  </conditionalFormatting>
  <conditionalFormatting sqref="AV4:AX47">
    <cfRule type="colorScale" priority="107">
      <colorScale>
        <cfvo type="num" val="0"/>
        <cfvo type="num" val="8"/>
        <cfvo type="num" val="15"/>
        <color theme="9" tint="0.39997558519241921"/>
        <color rgb="FFFFEB84"/>
        <color rgb="FFFFCCCC"/>
      </colorScale>
    </cfRule>
  </conditionalFormatting>
  <conditionalFormatting sqref="BG4:BG47">
    <cfRule type="cellIs" dxfId="1720" priority="100" operator="greaterThanOrEqual">
      <formula>208</formula>
    </cfRule>
    <cfRule type="cellIs" dxfId="1719" priority="101" operator="lessThan">
      <formula>208</formula>
    </cfRule>
  </conditionalFormatting>
  <conditionalFormatting sqref="BB4:BB47 BC4:BF4">
    <cfRule type="cellIs" dxfId="1718" priority="97" operator="greaterThanOrEqual">
      <formula>9</formula>
    </cfRule>
    <cfRule type="cellIs" dxfId="1717" priority="98" operator="between">
      <formula>7</formula>
      <formula>9</formula>
    </cfRule>
    <cfRule type="cellIs" dxfId="1716" priority="99" operator="lessThan">
      <formula>7</formula>
    </cfRule>
  </conditionalFormatting>
  <conditionalFormatting sqref="BC4">
    <cfRule type="colorScale" priority="96">
      <colorScale>
        <cfvo type="num" val="0"/>
        <cfvo type="percentile" val="8"/>
        <cfvo type="num" val="15"/>
        <color theme="9" tint="0.39997558519241921"/>
        <color rgb="FFFFEB84"/>
        <color rgb="FFFFCCCC"/>
      </colorScale>
    </cfRule>
  </conditionalFormatting>
  <conditionalFormatting sqref="BD4">
    <cfRule type="colorScale" priority="95">
      <colorScale>
        <cfvo type="num" val="0"/>
        <cfvo type="percentile" val="8"/>
        <cfvo type="num" val="15"/>
        <color theme="9" tint="0.39997558519241921"/>
        <color rgb="FFFFEB84"/>
        <color rgb="FFFFCCCC"/>
      </colorScale>
    </cfRule>
  </conditionalFormatting>
  <conditionalFormatting sqref="BE4">
    <cfRule type="colorScale" priority="94">
      <colorScale>
        <cfvo type="num" val="0"/>
        <cfvo type="percentile" val="8"/>
        <cfvo type="num" val="15"/>
        <color theme="9" tint="0.39997558519241921"/>
        <color rgb="FFFFEB84"/>
        <color rgb="FFFFCCCC"/>
      </colorScale>
    </cfRule>
  </conditionalFormatting>
  <conditionalFormatting sqref="BF4">
    <cfRule type="colorScale" priority="93">
      <colorScale>
        <cfvo type="num" val="0"/>
        <cfvo type="percentile" val="8"/>
        <cfvo type="num" val="15"/>
        <color theme="9" tint="0.39997558519241921"/>
        <color rgb="FFFFEB84"/>
        <color rgb="FFFFCCCC"/>
      </colorScale>
    </cfRule>
  </conditionalFormatting>
  <conditionalFormatting sqref="BC5:BF5">
    <cfRule type="cellIs" dxfId="1715" priority="90" operator="greaterThanOrEqual">
      <formula>9</formula>
    </cfRule>
    <cfRule type="cellIs" dxfId="1714" priority="91" operator="between">
      <formula>7</formula>
      <formula>9</formula>
    </cfRule>
    <cfRule type="cellIs" dxfId="1713" priority="92" operator="lessThan">
      <formula>7</formula>
    </cfRule>
  </conditionalFormatting>
  <conditionalFormatting sqref="BC6:BC47">
    <cfRule type="cellIs" dxfId="1712" priority="87" operator="greaterThanOrEqual">
      <formula>9</formula>
    </cfRule>
    <cfRule type="cellIs" dxfId="1711" priority="88" operator="between">
      <formula>7</formula>
      <formula>9</formula>
    </cfRule>
    <cfRule type="cellIs" dxfId="1710" priority="89" operator="lessThan">
      <formula>7</formula>
    </cfRule>
  </conditionalFormatting>
  <conditionalFormatting sqref="BD6:BD47">
    <cfRule type="cellIs" dxfId="1709" priority="84" operator="greaterThanOrEqual">
      <formula>9</formula>
    </cfRule>
    <cfRule type="cellIs" dxfId="1708" priority="85" operator="between">
      <formula>7</formula>
      <formula>9</formula>
    </cfRule>
    <cfRule type="cellIs" dxfId="1707" priority="86" operator="lessThan">
      <formula>7</formula>
    </cfRule>
  </conditionalFormatting>
  <conditionalFormatting sqref="BE6:BF47">
    <cfRule type="cellIs" dxfId="1706" priority="81" operator="greaterThanOrEqual">
      <formula>9</formula>
    </cfRule>
    <cfRule type="cellIs" dxfId="1705" priority="82" operator="between">
      <formula>7</formula>
      <formula>9</formula>
    </cfRule>
    <cfRule type="cellIs" dxfId="1704" priority="83" operator="lessThan">
      <formula>7</formula>
    </cfRule>
  </conditionalFormatting>
  <conditionalFormatting sqref="AF4:AF47">
    <cfRule type="cellIs" dxfId="1703" priority="79" operator="equal">
      <formula>0</formula>
    </cfRule>
    <cfRule type="colorScale" priority="80">
      <colorScale>
        <cfvo type="num" val="1"/>
        <cfvo type="num" val="3"/>
        <cfvo type="num" val="5"/>
        <color theme="9" tint="0.39997558519241921"/>
        <color rgb="FFFFEB84"/>
        <color rgb="FFFFCCCC"/>
      </colorScale>
    </cfRule>
  </conditionalFormatting>
  <conditionalFormatting sqref="P48:P76">
    <cfRule type="cellIs" dxfId="1702" priority="77" operator="equal">
      <formula>1</formula>
    </cfRule>
    <cfRule type="cellIs" dxfId="1701" priority="78" operator="equal">
      <formula>0</formula>
    </cfRule>
  </conditionalFormatting>
  <conditionalFormatting sqref="P5:P47">
    <cfRule type="cellIs" dxfId="1700" priority="76" operator="equal">
      <formula>0</formula>
    </cfRule>
  </conditionalFormatting>
  <conditionalFormatting sqref="P5:P47">
    <cfRule type="cellIs" dxfId="1699" priority="75" operator="equal">
      <formula>1</formula>
    </cfRule>
  </conditionalFormatting>
  <conditionalFormatting sqref="P77:P82">
    <cfRule type="cellIs" dxfId="1698" priority="73" operator="equal">
      <formula>1</formula>
    </cfRule>
    <cfRule type="cellIs" dxfId="1697" priority="74" operator="equal">
      <formula>0</formula>
    </cfRule>
  </conditionalFormatting>
  <conditionalFormatting sqref="P4:P82">
    <cfRule type="cellIs" dxfId="1696" priority="71" operator="equal">
      <formula>1</formula>
    </cfRule>
    <cfRule type="cellIs" dxfId="1695" priority="72" operator="equal">
      <formula>0</formula>
    </cfRule>
  </conditionalFormatting>
  <conditionalFormatting sqref="D4">
    <cfRule type="cellIs" dxfId="1694" priority="69" operator="equal">
      <formula>1</formula>
    </cfRule>
    <cfRule type="cellIs" dxfId="1693" priority="70" operator="equal">
      <formula>0</formula>
    </cfRule>
  </conditionalFormatting>
  <conditionalFormatting sqref="E4">
    <cfRule type="cellIs" dxfId="1692" priority="67" operator="equal">
      <formula>1</formula>
    </cfRule>
    <cfRule type="cellIs" dxfId="1691" priority="68" operator="equal">
      <formula>0</formula>
    </cfRule>
  </conditionalFormatting>
  <conditionalFormatting sqref="D5:D82">
    <cfRule type="cellIs" dxfId="1690" priority="65" operator="equal">
      <formula>1</formula>
    </cfRule>
    <cfRule type="cellIs" dxfId="1689" priority="66" operator="equal">
      <formula>0</formula>
    </cfRule>
  </conditionalFormatting>
  <conditionalFormatting sqref="E5:E82">
    <cfRule type="cellIs" dxfId="1688" priority="63" operator="equal">
      <formula>1</formula>
    </cfRule>
    <cfRule type="cellIs" dxfId="1687" priority="64" operator="equal">
      <formula>0</formula>
    </cfRule>
  </conditionalFormatting>
  <conditionalFormatting sqref="AE4">
    <cfRule type="cellIs" dxfId="1686" priority="61" operator="equal">
      <formula>1</formula>
    </cfRule>
    <cfRule type="cellIs" dxfId="1685" priority="62" operator="equal">
      <formula>0</formula>
    </cfRule>
  </conditionalFormatting>
  <conditionalFormatting sqref="AE5:AE82">
    <cfRule type="cellIs" dxfId="1684" priority="59" operator="equal">
      <formula>1</formula>
    </cfRule>
    <cfRule type="cellIs" dxfId="1683" priority="60" operator="equal">
      <formula>0</formula>
    </cfRule>
  </conditionalFormatting>
  <conditionalFormatting sqref="AG4:AT4 AG5:AI47 AK5:AT47">
    <cfRule type="cellIs" dxfId="1682" priority="58" operator="equal">
      <formula>0</formula>
    </cfRule>
  </conditionalFormatting>
  <conditionalFormatting sqref="AG4:AT4 AG5:AI47 AK5:AT47">
    <cfRule type="cellIs" dxfId="1681" priority="57" operator="equal">
      <formula>1</formula>
    </cfRule>
  </conditionalFormatting>
  <conditionalFormatting sqref="W4:Y47 T4:T47 AA4:AD47">
    <cfRule type="cellIs" dxfId="1680" priority="56" operator="equal">
      <formula>0</formula>
    </cfRule>
  </conditionalFormatting>
  <conditionalFormatting sqref="W4:Y47 T4:T47 AA4:AD47">
    <cfRule type="cellIs" dxfId="1679" priority="55" operator="equal">
      <formula>1</formula>
    </cfRule>
  </conditionalFormatting>
  <conditionalFormatting sqref="U48:U82">
    <cfRule type="cellIs" dxfId="1678" priority="54" operator="equal">
      <formula>0</formula>
    </cfRule>
  </conditionalFormatting>
  <conditionalFormatting sqref="U48:U82">
    <cfRule type="cellIs" dxfId="1677" priority="53" operator="equal">
      <formula>1</formula>
    </cfRule>
  </conditionalFormatting>
  <conditionalFormatting sqref="U4:U47">
    <cfRule type="cellIs" dxfId="1676" priority="52" operator="equal">
      <formula>0</formula>
    </cfRule>
  </conditionalFormatting>
  <conditionalFormatting sqref="U4:U47">
    <cfRule type="cellIs" dxfId="1675" priority="51" operator="equal">
      <formula>1</formula>
    </cfRule>
  </conditionalFormatting>
  <conditionalFormatting sqref="V4">
    <cfRule type="cellIs" dxfId="1674" priority="50" operator="equal">
      <formula>0</formula>
    </cfRule>
  </conditionalFormatting>
  <conditionalFormatting sqref="V4">
    <cfRule type="cellIs" dxfId="1673" priority="49" operator="equal">
      <formula>1</formula>
    </cfRule>
  </conditionalFormatting>
  <conditionalFormatting sqref="V5:V82">
    <cfRule type="cellIs" dxfId="1672" priority="48" operator="equal">
      <formula>0</formula>
    </cfRule>
  </conditionalFormatting>
  <conditionalFormatting sqref="V5:V82">
    <cfRule type="cellIs" dxfId="1671" priority="47" operator="equal">
      <formula>1</formula>
    </cfRule>
  </conditionalFormatting>
  <conditionalFormatting sqref="BA4">
    <cfRule type="cellIs" dxfId="1670" priority="46" operator="equal">
      <formula>0</formula>
    </cfRule>
  </conditionalFormatting>
  <conditionalFormatting sqref="BA4">
    <cfRule type="cellIs" dxfId="1669" priority="45" operator="equal">
      <formula>1</formula>
    </cfRule>
  </conditionalFormatting>
  <conditionalFormatting sqref="BA5:BA82">
    <cfRule type="cellIs" dxfId="1668" priority="44" operator="equal">
      <formula>0</formula>
    </cfRule>
  </conditionalFormatting>
  <conditionalFormatting sqref="BA5:BA82">
    <cfRule type="cellIs" dxfId="1667" priority="43" operator="equal">
      <formula>1</formula>
    </cfRule>
  </conditionalFormatting>
  <conditionalFormatting sqref="Z45:Z66 Z4:Z40">
    <cfRule type="cellIs" dxfId="1666" priority="42" operator="equal">
      <formula>0</formula>
    </cfRule>
  </conditionalFormatting>
  <conditionalFormatting sqref="Z45:Z66 Z4:Z40">
    <cfRule type="cellIs" dxfId="1665" priority="41" operator="equal">
      <formula>1</formula>
    </cfRule>
  </conditionalFormatting>
  <conditionalFormatting sqref="Z7:Z8">
    <cfRule type="cellIs" dxfId="1664" priority="40" operator="equal">
      <formula>0</formula>
    </cfRule>
  </conditionalFormatting>
  <conditionalFormatting sqref="Z7:Z8">
    <cfRule type="cellIs" dxfId="1663" priority="39" operator="equal">
      <formula>1</formula>
    </cfRule>
  </conditionalFormatting>
  <conditionalFormatting sqref="Z4:Z6">
    <cfRule type="cellIs" dxfId="1662" priority="38" operator="equal">
      <formula>0</formula>
    </cfRule>
  </conditionalFormatting>
  <conditionalFormatting sqref="Z4:Z6">
    <cfRule type="cellIs" dxfId="1661" priority="37" operator="equal">
      <formula>1</formula>
    </cfRule>
  </conditionalFormatting>
  <conditionalFormatting sqref="Z9:Z18">
    <cfRule type="cellIs" dxfId="1660" priority="36" operator="equal">
      <formula>0</formula>
    </cfRule>
  </conditionalFormatting>
  <conditionalFormatting sqref="Z9:Z18">
    <cfRule type="cellIs" dxfId="1659" priority="35" operator="equal">
      <formula>1</formula>
    </cfRule>
  </conditionalFormatting>
  <conditionalFormatting sqref="Z19:Z21">
    <cfRule type="cellIs" dxfId="1658" priority="34" operator="equal">
      <formula>0</formula>
    </cfRule>
  </conditionalFormatting>
  <conditionalFormatting sqref="Z19:Z21">
    <cfRule type="cellIs" dxfId="1657" priority="33" operator="equal">
      <formula>1</formula>
    </cfRule>
  </conditionalFormatting>
  <conditionalFormatting sqref="Z44:Z45">
    <cfRule type="cellIs" dxfId="1656" priority="32" operator="equal">
      <formula>0</formula>
    </cfRule>
  </conditionalFormatting>
  <conditionalFormatting sqref="Z44:Z45">
    <cfRule type="cellIs" dxfId="1655" priority="31" operator="equal">
      <formula>1</formula>
    </cfRule>
  </conditionalFormatting>
  <conditionalFormatting sqref="Z41">
    <cfRule type="cellIs" dxfId="1654" priority="30" operator="equal">
      <formula>0</formula>
    </cfRule>
  </conditionalFormatting>
  <conditionalFormatting sqref="Z41">
    <cfRule type="cellIs" dxfId="1653" priority="29" operator="equal">
      <formula>1</formula>
    </cfRule>
  </conditionalFormatting>
  <conditionalFormatting sqref="Z42">
    <cfRule type="cellIs" dxfId="1652" priority="28" operator="equal">
      <formula>0</formula>
    </cfRule>
  </conditionalFormatting>
  <conditionalFormatting sqref="Z42">
    <cfRule type="cellIs" dxfId="1651" priority="27" operator="equal">
      <formula>1</formula>
    </cfRule>
  </conditionalFormatting>
  <conditionalFormatting sqref="Z43">
    <cfRule type="cellIs" dxfId="1650" priority="26" operator="equal">
      <formula>0</formula>
    </cfRule>
  </conditionalFormatting>
  <conditionalFormatting sqref="Z43">
    <cfRule type="cellIs" dxfId="1649" priority="25" operator="equal">
      <formula>1</formula>
    </cfRule>
  </conditionalFormatting>
  <conditionalFormatting sqref="Z7">
    <cfRule type="cellIs" dxfId="1648" priority="24" operator="equal">
      <formula>0</formula>
    </cfRule>
  </conditionalFormatting>
  <conditionalFormatting sqref="Z7">
    <cfRule type="cellIs" dxfId="1647" priority="23" operator="equal">
      <formula>1</formula>
    </cfRule>
  </conditionalFormatting>
  <conditionalFormatting sqref="Z8">
    <cfRule type="cellIs" dxfId="1646" priority="22" operator="equal">
      <formula>0</formula>
    </cfRule>
  </conditionalFormatting>
  <conditionalFormatting sqref="Z8">
    <cfRule type="cellIs" dxfId="1645" priority="21" operator="equal">
      <formula>1</formula>
    </cfRule>
  </conditionalFormatting>
  <conditionalFormatting sqref="AJ5:AJ82">
    <cfRule type="cellIs" dxfId="1644" priority="20" operator="equal">
      <formula>0</formula>
    </cfRule>
  </conditionalFormatting>
  <conditionalFormatting sqref="AJ5:AJ82">
    <cfRule type="cellIs" dxfId="1643" priority="19" operator="equal">
      <formula>1</formula>
    </cfRule>
  </conditionalFormatting>
  <conditionalFormatting sqref="AZ4:AZ81">
    <cfRule type="cellIs" dxfId="1642" priority="18" operator="equal">
      <formula>0</formula>
    </cfRule>
  </conditionalFormatting>
  <conditionalFormatting sqref="AZ4:AZ81">
    <cfRule type="cellIs" dxfId="1641" priority="17" operator="equal">
      <formula>1</formula>
    </cfRule>
  </conditionalFormatting>
  <conditionalFormatting sqref="AY82">
    <cfRule type="cellIs" dxfId="1640" priority="16" operator="equal">
      <formula>0</formula>
    </cfRule>
  </conditionalFormatting>
  <conditionalFormatting sqref="AY82">
    <cfRule type="cellIs" dxfId="1639" priority="15" operator="equal">
      <formula>1</formula>
    </cfRule>
  </conditionalFormatting>
  <conditionalFormatting sqref="AY4:AY81">
    <cfRule type="cellIs" dxfId="1638" priority="14" operator="equal">
      <formula>0</formula>
    </cfRule>
  </conditionalFormatting>
  <conditionalFormatting sqref="AY4:AY81">
    <cfRule type="cellIs" dxfId="1637" priority="13" operator="equal">
      <formula>1</formula>
    </cfRule>
  </conditionalFormatting>
  <conditionalFormatting sqref="N82">
    <cfRule type="cellIs" dxfId="1636" priority="11" operator="equal">
      <formula>1</formula>
    </cfRule>
    <cfRule type="cellIs" dxfId="1635" priority="12" operator="notEqual">
      <formula>1</formula>
    </cfRule>
  </conditionalFormatting>
  <conditionalFormatting sqref="O82">
    <cfRule type="cellIs" dxfId="1634" priority="10" operator="equal">
      <formula>0</formula>
    </cfRule>
  </conditionalFormatting>
  <conditionalFormatting sqref="O82">
    <cfRule type="cellIs" dxfId="1633" priority="9" operator="equal">
      <formula>1</formula>
    </cfRule>
  </conditionalFormatting>
  <conditionalFormatting sqref="N4:N81">
    <cfRule type="cellIs" dxfId="1632" priority="7" operator="equal">
      <formula>1</formula>
    </cfRule>
    <cfRule type="cellIs" dxfId="1631" priority="8" operator="notEqual">
      <formula>1</formula>
    </cfRule>
  </conditionalFormatting>
  <conditionalFormatting sqref="O4:O81">
    <cfRule type="cellIs" dxfId="1630" priority="6" operator="equal">
      <formula>0</formula>
    </cfRule>
  </conditionalFormatting>
  <conditionalFormatting sqref="O4:O81">
    <cfRule type="cellIs" dxfId="1629" priority="5" operator="equal">
      <formula>1</formula>
    </cfRule>
  </conditionalFormatting>
  <conditionalFormatting sqref="Q82:S82">
    <cfRule type="cellIs" dxfId="1628" priority="4" operator="equal">
      <formula>0</formula>
    </cfRule>
  </conditionalFormatting>
  <conditionalFormatting sqref="Q82:S82">
    <cfRule type="cellIs" dxfId="1627" priority="3" operator="equal">
      <formula>1</formula>
    </cfRule>
  </conditionalFormatting>
  <conditionalFormatting sqref="Q4:S81">
    <cfRule type="cellIs" dxfId="1626" priority="2" operator="equal">
      <formula>0</formula>
    </cfRule>
  </conditionalFormatting>
  <conditionalFormatting sqref="Q4:S81">
    <cfRule type="cellIs" dxfId="1625" priority="1" operator="equal">
      <formula>1</formula>
    </cfRule>
  </conditionalFormatting>
  <dataValidations count="2">
    <dataValidation type="whole" allowBlank="1" showInputMessage="1" showErrorMessage="1" sqref="Y4:AE82 AY4:BA82 D4:E82 AG4:AT82 O4:V82" xr:uid="{7A53EBEE-4CC9-4A4A-A71E-A4584F431B03}">
      <formula1>0</formula1>
      <formula2>1</formula2>
    </dataValidation>
    <dataValidation type="time" operator="greaterThanOrEqual" allowBlank="1" showInputMessage="1" showErrorMessage="1" sqref="BH2 BH4:BH82" xr:uid="{295D4C18-A8E3-3744-85F3-94971D577A87}">
      <formula1>0</formula1>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90925-AFB2-B149-B1A1-EBB3C452FF4B}">
  <sheetPr>
    <pageSetUpPr fitToPage="1"/>
  </sheetPr>
  <dimension ref="A1:BO113"/>
  <sheetViews>
    <sheetView zoomScale="120" zoomScaleNormal="120" workbookViewId="0">
      <pane xSplit="2" topLeftCell="C1" activePane="topRight" state="frozen"/>
      <selection activeCell="P103" sqref="P103"/>
      <selection pane="topRight" activeCell="N3" sqref="N3"/>
    </sheetView>
  </sheetViews>
  <sheetFormatPr baseColWidth="10" defaultColWidth="9.1640625" defaultRowHeight="15" x14ac:dyDescent="0.2"/>
  <cols>
    <col min="1" max="1" width="5.5" style="54" customWidth="1"/>
    <col min="2" max="2" width="34.1640625" style="63" customWidth="1"/>
    <col min="3" max="3" width="18.1640625" style="3" bestFit="1" customWidth="1"/>
    <col min="4" max="4" width="3.6640625" style="54" bestFit="1" customWidth="1"/>
    <col min="5" max="5" width="4" style="54" bestFit="1" customWidth="1"/>
    <col min="6" max="6" width="3.5" style="54" customWidth="1"/>
    <col min="7" max="7" width="5.5" style="54" customWidth="1"/>
    <col min="8" max="8" width="3.6640625" style="54" customWidth="1"/>
    <col min="9" max="9" width="4.5" style="54" customWidth="1"/>
    <col min="10" max="10" width="5.33203125" style="54" customWidth="1"/>
    <col min="11" max="11" width="4.1640625" style="54" customWidth="1"/>
    <col min="12" max="12" width="5.33203125" style="54" customWidth="1"/>
    <col min="13" max="13" width="3.6640625" style="54" customWidth="1"/>
    <col min="14" max="18" width="3.6640625" style="54" bestFit="1" customWidth="1"/>
    <col min="19" max="19" width="4.33203125" style="54" bestFit="1" customWidth="1"/>
    <col min="20" max="21" width="3.6640625" style="54" bestFit="1" customWidth="1"/>
    <col min="22" max="22" width="4" style="54" bestFit="1" customWidth="1"/>
    <col min="23" max="23" width="3.6640625" style="54" bestFit="1" customWidth="1"/>
    <col min="24" max="24" width="4.33203125" style="54" bestFit="1" customWidth="1"/>
    <col min="25" max="27" width="3.6640625" style="54" bestFit="1" customWidth="1"/>
    <col min="28" max="30" width="4.33203125" style="54" bestFit="1" customWidth="1"/>
    <col min="31" max="37" width="3.6640625" style="54" bestFit="1" customWidth="1"/>
    <col min="38" max="38" width="4.33203125" style="54" bestFit="1" customWidth="1"/>
    <col min="39" max="51" width="3.6640625" style="54" customWidth="1"/>
    <col min="52" max="53" width="4.33203125" style="54" bestFit="1" customWidth="1"/>
    <col min="54" max="55" width="3.6640625" style="54" bestFit="1" customWidth="1"/>
    <col min="56" max="57" width="3.6640625" style="54" customWidth="1"/>
    <col min="58" max="58" width="3.6640625" style="54" bestFit="1" customWidth="1"/>
    <col min="59" max="59" width="5.33203125" style="54" customWidth="1"/>
    <col min="60" max="60" width="8.33203125" style="54" customWidth="1"/>
    <col min="61" max="61" width="7.1640625" style="54" bestFit="1" customWidth="1"/>
    <col min="62" max="65" width="3.6640625" style="54" customWidth="1"/>
    <col min="66" max="66" width="3.6640625" style="54" bestFit="1" customWidth="1"/>
    <col min="67" max="16384" width="9.1640625" style="54"/>
  </cols>
  <sheetData>
    <row r="1" spans="1:67" s="9" customFormat="1" ht="140.25" customHeight="1" x14ac:dyDescent="0.2">
      <c r="B1" s="61"/>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c r="BO1" s="8"/>
    </row>
    <row r="2" spans="1:67" s="9" customFormat="1" x14ac:dyDescent="0.2">
      <c r="B2" s="9" t="s">
        <v>103</v>
      </c>
      <c r="C2" s="9">
        <f>COUNTA(A4:A102)</f>
        <v>99</v>
      </c>
      <c r="D2" s="9">
        <f>SUM(F4:F102)</f>
        <v>111</v>
      </c>
      <c r="E2" s="9">
        <f>SUM(G4:G102)</f>
        <v>1976</v>
      </c>
      <c r="F2" s="9">
        <f>IF(D2=0,0,E2/D2)</f>
        <v>17.801801801801801</v>
      </c>
      <c r="G2" s="9">
        <f>SUM(I4:I102)</f>
        <v>9690</v>
      </c>
      <c r="H2" s="9">
        <f>SUM(J4:J102)</f>
        <v>3332</v>
      </c>
      <c r="I2" s="9">
        <f>IF(E2=0,0,H2/E2)</f>
        <v>1.6862348178137652</v>
      </c>
      <c r="J2" s="9">
        <f>SUM(L4:L102)</f>
        <v>9408</v>
      </c>
      <c r="K2" s="9">
        <f>IF(E2=0,0,J2/E2)</f>
        <v>4.761133603238866</v>
      </c>
      <c r="L2" s="9">
        <f>IF($C$2=0,0,COUNTIF(D4:D102,1)/$C$2*100)</f>
        <v>100</v>
      </c>
      <c r="M2" s="9">
        <f>IF($C$2=0,0,COUNTIF(E4:E102,1)/$C$2*100)</f>
        <v>100</v>
      </c>
      <c r="N2" s="16">
        <f>IF($C$2=0,0,SUM(N4:N102)/$C$2*100)</f>
        <v>51.515151515151516</v>
      </c>
      <c r="O2" s="9">
        <f t="shared" ref="O2:U2" si="0">IF($C$2=0,0,COUNTIF(O4:O102,1)/$C$2*100)</f>
        <v>96.969696969696969</v>
      </c>
      <c r="P2" s="9">
        <f t="shared" si="0"/>
        <v>74.747474747474755</v>
      </c>
      <c r="Q2" s="9">
        <f t="shared" si="0"/>
        <v>81.818181818181827</v>
      </c>
      <c r="R2" s="9">
        <f t="shared" si="0"/>
        <v>100</v>
      </c>
      <c r="S2" s="9">
        <f t="shared" si="0"/>
        <v>100</v>
      </c>
      <c r="T2" s="9">
        <f t="shared" si="0"/>
        <v>81.818181818181827</v>
      </c>
      <c r="U2" s="9">
        <f t="shared" si="0"/>
        <v>100</v>
      </c>
      <c r="V2" s="9">
        <f>IF(COUNTIF(U4:U102,0)=0,100,(COUNTIFS(V4:V102,1,U4:U102,0)/COUNTIF(U4:U102,0))*100)</f>
        <v>100</v>
      </c>
      <c r="W2" s="9">
        <f t="shared" ref="W2:AE2" si="1">IF($C$2=0,0,COUNTIF(W4:W102,1)/$C$2*100)</f>
        <v>63.636363636363633</v>
      </c>
      <c r="X2" s="9">
        <f t="shared" si="1"/>
        <v>100</v>
      </c>
      <c r="Y2" s="9">
        <f t="shared" si="1"/>
        <v>43.43434343434344</v>
      </c>
      <c r="Z2" s="9">
        <f t="shared" si="1"/>
        <v>100</v>
      </c>
      <c r="AA2" s="9">
        <f t="shared" si="1"/>
        <v>92.929292929292927</v>
      </c>
      <c r="AB2" s="9">
        <f t="shared" si="1"/>
        <v>100</v>
      </c>
      <c r="AC2" s="9">
        <f t="shared" si="1"/>
        <v>100</v>
      </c>
      <c r="AD2" s="9">
        <f t="shared" si="1"/>
        <v>92.929292929292927</v>
      </c>
      <c r="AE2" s="9">
        <f t="shared" si="1"/>
        <v>95.959595959595958</v>
      </c>
      <c r="AF2" s="9">
        <f>SUM(AF4:AF102)</f>
        <v>284</v>
      </c>
      <c r="AG2" s="9">
        <f t="shared" ref="AG2:AT2" si="2">IF($C$2=0,0,COUNTIF(AG4:AG102,1)/$C$2*100)</f>
        <v>82.828282828282823</v>
      </c>
      <c r="AH2" s="9">
        <f t="shared" si="2"/>
        <v>94.949494949494948</v>
      </c>
      <c r="AI2" s="9">
        <f t="shared" si="2"/>
        <v>63.636363636363633</v>
      </c>
      <c r="AJ2" s="9">
        <f t="shared" si="2"/>
        <v>97.979797979797979</v>
      </c>
      <c r="AK2" s="9">
        <f t="shared" si="2"/>
        <v>71.717171717171709</v>
      </c>
      <c r="AL2" s="9">
        <f t="shared" si="2"/>
        <v>100</v>
      </c>
      <c r="AM2" s="9">
        <f t="shared" si="2"/>
        <v>83.838383838383834</v>
      </c>
      <c r="AN2" s="9">
        <f t="shared" si="2"/>
        <v>98.98989898989899</v>
      </c>
      <c r="AO2" s="9">
        <f t="shared" si="2"/>
        <v>87.878787878787875</v>
      </c>
      <c r="AP2" s="9">
        <f t="shared" si="2"/>
        <v>100</v>
      </c>
      <c r="AQ2" s="9">
        <f t="shared" si="2"/>
        <v>100</v>
      </c>
      <c r="AR2" s="9">
        <f t="shared" si="2"/>
        <v>98.98989898989899</v>
      </c>
      <c r="AS2" s="9">
        <f t="shared" si="2"/>
        <v>87.878787878787875</v>
      </c>
      <c r="AT2" s="9">
        <f t="shared" si="2"/>
        <v>100</v>
      </c>
      <c r="AU2" s="54">
        <f>IF(E2=0,0,(206.835-(84.6*(I2))-(1.015*(F2))))</f>
        <v>46.110705584126663</v>
      </c>
      <c r="AV2" s="54">
        <f>IF(E2=0,0,(0.39*F2)+(11.8*I2)-15.59)</f>
        <v>11.250273552905135</v>
      </c>
      <c r="AW2" s="54">
        <f>IF(E2=0,0,((0.0588*K2*100)-(0.296*(D2/E2)*100)-15.8))</f>
        <v>10.532712550607283</v>
      </c>
      <c r="AX2" s="54">
        <f>IF(G2=0,0,(4.71*K2)+(0.5*F2)-21.43)</f>
        <v>9.8958401721559603</v>
      </c>
      <c r="AY2" s="9">
        <f>IF($C$2=0,0,COUNTIF(AY4:AY102,1)/$C$2*100)</f>
        <v>82.828282828282823</v>
      </c>
      <c r="AZ2" s="9">
        <f>IF($C$2=0,0,COUNTIF(AZ4:AZ102,1)/$C$2*100)</f>
        <v>100</v>
      </c>
      <c r="BA2" s="9">
        <f>IF($C$2=0,0,COUNTIF(BA4:BA102,1)/$C$2*100)</f>
        <v>100</v>
      </c>
      <c r="BG2" s="54">
        <f>IF(E2=0,0,AF2/E2*1000)</f>
        <v>143.7246963562753</v>
      </c>
      <c r="BH2" s="11">
        <f>E2/200/24/60</f>
        <v>6.8611111111111112E-3</v>
      </c>
      <c r="BI2" s="11">
        <f>IF($C$2=0,0,BH2/$C$2)</f>
        <v>6.930415263748597E-5</v>
      </c>
      <c r="BJ2" s="9">
        <f>IF($C$2=0,0,D2/$C$2)</f>
        <v>1.1212121212121211</v>
      </c>
      <c r="BK2" s="9">
        <f>IF($C$2=0,0,E2/$C$2)</f>
        <v>19.959595959595958</v>
      </c>
      <c r="BL2" s="9">
        <f>IF($C$2=0,0,AF2/$C$2)</f>
        <v>2.8686868686868685</v>
      </c>
      <c r="BM2" s="9">
        <f>(0.5*W2)+(0.5*X2)</f>
        <v>81.818181818181813</v>
      </c>
      <c r="BN2" s="9">
        <f>IF(C2=0,0,J2/G2*100)</f>
        <v>97.089783281733745</v>
      </c>
    </row>
    <row r="3" spans="1:67" s="5" customFormat="1" ht="201" customHeight="1" x14ac:dyDescent="0.2">
      <c r="A3" s="5" t="s">
        <v>0</v>
      </c>
      <c r="B3" s="62"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I3" s="8" t="s">
        <v>296</v>
      </c>
      <c r="BO3" s="12"/>
    </row>
    <row r="4" spans="1:67" ht="48" x14ac:dyDescent="0.2">
      <c r="A4" s="54">
        <v>1</v>
      </c>
      <c r="B4" s="3" t="s">
        <v>530</v>
      </c>
      <c r="C4" s="3" t="s">
        <v>531</v>
      </c>
      <c r="D4" s="54">
        <v>1</v>
      </c>
      <c r="E4" s="54">
        <v>1</v>
      </c>
      <c r="F4" s="54">
        <f t="shared" ref="F4:F67" si="3">IF(B4="",0,(LEN(B4)-LEN(SUBSTITUTE(B4,". ","."))+1))</f>
        <v>1</v>
      </c>
      <c r="G4" s="54">
        <f t="shared" ref="G4:G67" si="4">IF(B4="",0,LEN(B4)-LEN(SUBSTITUTE(B4," ",""))+1)</f>
        <v>12</v>
      </c>
      <c r="H4" s="54">
        <f t="shared" ref="H4:H67" si="5">IF(F4=0,0,G4/F4)</f>
        <v>12</v>
      </c>
      <c r="I4" s="54">
        <f t="shared" ref="I4:I67" si="6">LEN(SUBSTITUTE(B4," ",""))</f>
        <v>77</v>
      </c>
      <c r="J4" s="54">
        <v>26</v>
      </c>
      <c r="K4" s="54">
        <f t="shared" ref="K4:K67" si="7">IF(G4=0,0,J4/G4)</f>
        <v>2.1666666666666665</v>
      </c>
      <c r="L4" s="54">
        <f t="shared" ref="L4:L67" si="8">LEN(SUBSTITUTE(SUBSTITUTE(SUBSTITUTE(SUBSTITUTE(SUBSTITUTE(SUBSTITUTE(SUBSTITUTE(SUBSTITUTE(SUBSTITUTE(SUBSTITUTE(SUBSTITUTE(SUBSTITUTE(SUBSTITUTE(SUBSTITUTE(SUBSTITUTE(SUBSTITUTE(SUBSTITUTE(SUBSTITUTE(SUBSTITUTE(B4," ",""),".",""),",",""),"?",""),"!",""),";",""),"(",""),")",""),"[",""),"]",""),"-",""),"{",""),"}",""),"/",""),"+",""),"*",""),"_",""),"&amp;",""),"#",""))</f>
        <v>74</v>
      </c>
      <c r="M4" s="54">
        <f t="shared" ref="M4:M67" si="9">IF(G4=0,0,L4/G4)</f>
        <v>6.166666666666667</v>
      </c>
      <c r="N4" s="54">
        <v>1</v>
      </c>
      <c r="O4" s="54">
        <v>1</v>
      </c>
      <c r="P4" s="54">
        <v>1</v>
      </c>
      <c r="Q4" s="54">
        <v>1</v>
      </c>
      <c r="R4" s="54">
        <v>1</v>
      </c>
      <c r="S4" s="54">
        <v>1</v>
      </c>
      <c r="T4" s="54">
        <f t="shared" ref="T4:T67" si="10">QUOTIENT((Q4+R4+S4),3)</f>
        <v>1</v>
      </c>
      <c r="U4" s="54">
        <v>1</v>
      </c>
      <c r="V4" s="54">
        <v>1</v>
      </c>
      <c r="W4" s="54">
        <f t="shared" ref="W4:W67" si="11">QUOTIENT((P4+T4),2)</f>
        <v>1</v>
      </c>
      <c r="X4" s="54">
        <f t="shared" ref="X4:X67" si="12">IF(U4=1,1,IF(V4=1,1,0))</f>
        <v>1</v>
      </c>
      <c r="Y4" s="54">
        <v>1</v>
      </c>
      <c r="Z4" s="54">
        <v>1</v>
      </c>
      <c r="AA4" s="54">
        <v>1</v>
      </c>
      <c r="AB4" s="54">
        <v>1</v>
      </c>
      <c r="AC4" s="54">
        <v>1</v>
      </c>
      <c r="AD4" s="54">
        <v>1</v>
      </c>
      <c r="AE4" s="54">
        <v>1</v>
      </c>
      <c r="AF4" s="54">
        <f t="shared" ref="AF4:AF67" si="13">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3</v>
      </c>
      <c r="AG4" s="54">
        <v>1</v>
      </c>
      <c r="AH4" s="54">
        <f t="shared" ref="AH4:AH67" si="14">IF(G4&gt;0,IF((LEN(B4)-LEN(SUBSTITUTE(B4,"/","")))&gt;0,0,1),0)</f>
        <v>1</v>
      </c>
      <c r="AI4" s="54">
        <v>1</v>
      </c>
      <c r="AJ4" s="54">
        <v>1</v>
      </c>
      <c r="AK4" s="54">
        <f t="shared" ref="AK4:AK67" si="15">IF(G4&gt;0,IF(((LEN(B4)-LEN(SUBSTITUTE(B4,"(","")))+(LEN(B4)-LEN(SUBSTITUTE(B4,")","")))+(LEN(B4)-LEN(SUBSTITUTE(B4,"[","")))+(LEN(B4)-LEN(SUBSTITUTE(B4,"]","")))+(LEN(B4)-LEN(SUBSTITUTE(B4,"{","")))+(LEN(B4)-LEN(SUBSTITUTE(B4,"}",""))))&gt;0,0,1),0)</f>
        <v>0</v>
      </c>
      <c r="AL4" s="54">
        <v>1</v>
      </c>
      <c r="AM4" s="54">
        <v>1</v>
      </c>
      <c r="AN4" s="54">
        <v>1</v>
      </c>
      <c r="AO4" s="54">
        <v>1</v>
      </c>
      <c r="AP4" s="54">
        <v>1</v>
      </c>
      <c r="AQ4" s="54">
        <v>1</v>
      </c>
      <c r="AR4" s="54">
        <v>1</v>
      </c>
      <c r="AS4" s="54">
        <v>1</v>
      </c>
      <c r="AT4" s="54">
        <v>1</v>
      </c>
      <c r="AU4" s="54">
        <f t="shared" ref="AU4:AU67" si="16">IF(G4=0,0,(206.835-(84.6*(K4))-(1.015*(H4))))</f>
        <v>11.355000000000025</v>
      </c>
      <c r="AV4" s="54">
        <f t="shared" ref="AV4:AV67" si="17">IF(G4=0,0,(0.39*H4)+(11.8*K4)-15.59)</f>
        <v>14.656666666666666</v>
      </c>
      <c r="AW4" s="54">
        <f t="shared" ref="AW4:AW67" si="18">IF(G4=0,0,((0.0588*M4*100)-(0.296*(F4/G4)*100)-15.8))</f>
        <v>17.993333333333336</v>
      </c>
      <c r="AX4" s="54">
        <f t="shared" ref="AX4:AX67" si="19">IF(I4=0,0,(4.71*M4)+(0.5*H4)-21.43)</f>
        <v>13.615000000000002</v>
      </c>
      <c r="AY4" s="54">
        <v>1</v>
      </c>
      <c r="AZ4" s="54">
        <v>1</v>
      </c>
      <c r="BA4" s="54">
        <v>1</v>
      </c>
      <c r="BG4" s="54">
        <f t="shared" ref="BG4:BG67" si="20">IF(E4=0,0,AF4/E4*1000)</f>
        <v>3000</v>
      </c>
      <c r="BH4" s="11">
        <f t="shared" ref="BH4:BH67" si="21">G4/200/24/60</f>
        <v>4.1666666666666665E-5</v>
      </c>
      <c r="BI4" s="54">
        <f t="shared" ref="BI4:BI67" si="22">IF(G4=0,0,L4/I4*100)</f>
        <v>96.103896103896105</v>
      </c>
    </row>
    <row r="5" spans="1:67" ht="32" x14ac:dyDescent="0.2">
      <c r="A5" s="54" t="s">
        <v>157</v>
      </c>
      <c r="B5" s="3" t="s">
        <v>532</v>
      </c>
      <c r="C5" s="3" t="s">
        <v>531</v>
      </c>
      <c r="D5" s="54">
        <v>1</v>
      </c>
      <c r="E5" s="54">
        <v>1</v>
      </c>
      <c r="F5" s="54">
        <f t="shared" si="3"/>
        <v>2</v>
      </c>
      <c r="G5" s="54">
        <f t="shared" si="4"/>
        <v>15</v>
      </c>
      <c r="H5" s="54">
        <f t="shared" si="5"/>
        <v>7.5</v>
      </c>
      <c r="I5" s="54">
        <f t="shared" si="6"/>
        <v>61</v>
      </c>
      <c r="J5" s="54">
        <v>22</v>
      </c>
      <c r="K5" s="54">
        <f t="shared" si="7"/>
        <v>1.4666666666666666</v>
      </c>
      <c r="L5" s="54">
        <f t="shared" si="8"/>
        <v>57</v>
      </c>
      <c r="M5" s="54">
        <f t="shared" si="9"/>
        <v>3.8</v>
      </c>
      <c r="N5" s="54">
        <v>0</v>
      </c>
      <c r="O5" s="54">
        <v>1</v>
      </c>
      <c r="P5" s="54">
        <v>1</v>
      </c>
      <c r="Q5" s="54">
        <v>1</v>
      </c>
      <c r="R5" s="54">
        <v>1</v>
      </c>
      <c r="S5" s="54">
        <v>1</v>
      </c>
      <c r="T5" s="54">
        <f t="shared" si="10"/>
        <v>1</v>
      </c>
      <c r="U5" s="54">
        <v>1</v>
      </c>
      <c r="V5" s="54">
        <v>1</v>
      </c>
      <c r="W5" s="54">
        <f t="shared" si="11"/>
        <v>1</v>
      </c>
      <c r="X5" s="54">
        <f t="shared" si="12"/>
        <v>1</v>
      </c>
      <c r="Y5" s="54">
        <v>0</v>
      </c>
      <c r="Z5" s="54">
        <v>1</v>
      </c>
      <c r="AA5" s="54">
        <v>1</v>
      </c>
      <c r="AB5" s="54">
        <v>1</v>
      </c>
      <c r="AC5" s="54">
        <v>1</v>
      </c>
      <c r="AD5" s="54">
        <v>1</v>
      </c>
      <c r="AE5" s="54">
        <v>1</v>
      </c>
      <c r="AF5" s="54">
        <f t="shared" si="13"/>
        <v>4</v>
      </c>
      <c r="AG5" s="54">
        <v>1</v>
      </c>
      <c r="AH5" s="54">
        <f t="shared" si="14"/>
        <v>1</v>
      </c>
      <c r="AI5" s="54">
        <v>1</v>
      </c>
      <c r="AJ5" s="54">
        <v>1</v>
      </c>
      <c r="AK5" s="54">
        <f t="shared" si="15"/>
        <v>0</v>
      </c>
      <c r="AL5" s="54">
        <v>1</v>
      </c>
      <c r="AM5" s="54">
        <v>1</v>
      </c>
      <c r="AN5" s="54">
        <v>1</v>
      </c>
      <c r="AO5" s="54">
        <v>1</v>
      </c>
      <c r="AP5" s="54">
        <v>1</v>
      </c>
      <c r="AQ5" s="54">
        <v>1</v>
      </c>
      <c r="AR5" s="54">
        <v>1</v>
      </c>
      <c r="AS5" s="54">
        <v>1</v>
      </c>
      <c r="AT5" s="54">
        <v>1</v>
      </c>
      <c r="AU5" s="54">
        <f t="shared" si="16"/>
        <v>75.142500000000027</v>
      </c>
      <c r="AV5" s="54">
        <f t="shared" si="17"/>
        <v>4.6416666666666657</v>
      </c>
      <c r="AW5" s="54">
        <f t="shared" si="18"/>
        <v>2.5973333333333315</v>
      </c>
      <c r="AX5" s="54">
        <f t="shared" si="19"/>
        <v>0.21799999999999997</v>
      </c>
      <c r="AY5" s="54">
        <v>0</v>
      </c>
      <c r="AZ5" s="54">
        <v>1</v>
      </c>
      <c r="BA5" s="54">
        <v>1</v>
      </c>
      <c r="BG5" s="54">
        <f t="shared" si="20"/>
        <v>4000</v>
      </c>
      <c r="BH5" s="11">
        <f t="shared" si="21"/>
        <v>5.208333333333333E-5</v>
      </c>
      <c r="BI5" s="54">
        <f t="shared" si="22"/>
        <v>93.442622950819683</v>
      </c>
    </row>
    <row r="6" spans="1:67" ht="16" x14ac:dyDescent="0.2">
      <c r="A6" s="54" t="s">
        <v>158</v>
      </c>
      <c r="B6" s="3" t="s">
        <v>533</v>
      </c>
      <c r="C6" s="3" t="s">
        <v>531</v>
      </c>
      <c r="D6" s="54">
        <v>1</v>
      </c>
      <c r="E6" s="54">
        <v>1</v>
      </c>
      <c r="F6" s="54">
        <f t="shared" si="3"/>
        <v>1</v>
      </c>
      <c r="G6" s="54">
        <f t="shared" si="4"/>
        <v>6</v>
      </c>
      <c r="H6" s="54">
        <f t="shared" si="5"/>
        <v>6</v>
      </c>
      <c r="I6" s="54">
        <f t="shared" si="6"/>
        <v>30</v>
      </c>
      <c r="J6" s="54">
        <v>9</v>
      </c>
      <c r="K6" s="54">
        <f t="shared" si="7"/>
        <v>1.5</v>
      </c>
      <c r="L6" s="54">
        <f t="shared" si="8"/>
        <v>29</v>
      </c>
      <c r="M6" s="54">
        <f t="shared" si="9"/>
        <v>4.833333333333333</v>
      </c>
      <c r="N6" s="54">
        <v>0</v>
      </c>
      <c r="O6" s="54">
        <v>1</v>
      </c>
      <c r="P6" s="54">
        <v>1</v>
      </c>
      <c r="Q6" s="54">
        <v>1</v>
      </c>
      <c r="R6" s="54">
        <v>1</v>
      </c>
      <c r="S6" s="54">
        <v>1</v>
      </c>
      <c r="T6" s="54">
        <f t="shared" si="10"/>
        <v>1</v>
      </c>
      <c r="U6" s="54">
        <v>1</v>
      </c>
      <c r="V6" s="54">
        <v>1</v>
      </c>
      <c r="W6" s="54">
        <f t="shared" si="11"/>
        <v>1</v>
      </c>
      <c r="X6" s="54">
        <f t="shared" si="12"/>
        <v>1</v>
      </c>
      <c r="Y6" s="54">
        <v>0</v>
      </c>
      <c r="Z6" s="54">
        <v>1</v>
      </c>
      <c r="AA6" s="54">
        <v>1</v>
      </c>
      <c r="AB6" s="54">
        <v>1</v>
      </c>
      <c r="AC6" s="54">
        <v>1</v>
      </c>
      <c r="AD6" s="54">
        <v>1</v>
      </c>
      <c r="AE6" s="54">
        <v>1</v>
      </c>
      <c r="AF6" s="54">
        <f t="shared" si="13"/>
        <v>1</v>
      </c>
      <c r="AG6" s="54">
        <v>1</v>
      </c>
      <c r="AH6" s="54">
        <f t="shared" si="14"/>
        <v>1</v>
      </c>
      <c r="AI6" s="54">
        <v>1</v>
      </c>
      <c r="AJ6" s="54">
        <v>1</v>
      </c>
      <c r="AK6" s="54">
        <f t="shared" si="15"/>
        <v>1</v>
      </c>
      <c r="AL6" s="54">
        <v>1</v>
      </c>
      <c r="AM6" s="54">
        <v>1</v>
      </c>
      <c r="AN6" s="54">
        <v>1</v>
      </c>
      <c r="AO6" s="54">
        <v>1</v>
      </c>
      <c r="AP6" s="54">
        <v>1</v>
      </c>
      <c r="AQ6" s="54">
        <v>1</v>
      </c>
      <c r="AR6" s="54">
        <v>1</v>
      </c>
      <c r="AS6" s="54">
        <v>1</v>
      </c>
      <c r="AT6" s="54">
        <v>1</v>
      </c>
      <c r="AU6" s="54">
        <f t="shared" si="16"/>
        <v>73.845000000000013</v>
      </c>
      <c r="AV6" s="54">
        <f t="shared" si="17"/>
        <v>4.4500000000000028</v>
      </c>
      <c r="AW6" s="54">
        <f t="shared" si="18"/>
        <v>7.6866666666666603</v>
      </c>
      <c r="AX6" s="54">
        <f t="shared" si="19"/>
        <v>4.3349999999999973</v>
      </c>
      <c r="AY6" s="54">
        <v>1</v>
      </c>
      <c r="AZ6" s="54">
        <v>1</v>
      </c>
      <c r="BA6" s="54">
        <v>1</v>
      </c>
      <c r="BG6" s="54">
        <f t="shared" si="20"/>
        <v>1000</v>
      </c>
      <c r="BH6" s="11">
        <f t="shared" si="21"/>
        <v>2.0833333333333333E-5</v>
      </c>
      <c r="BI6" s="54">
        <f t="shared" si="22"/>
        <v>96.666666666666671</v>
      </c>
      <c r="BK6" s="11"/>
      <c r="BL6" s="11"/>
    </row>
    <row r="7" spans="1:67" ht="32" x14ac:dyDescent="0.2">
      <c r="A7" s="54" t="s">
        <v>159</v>
      </c>
      <c r="B7" s="3" t="s">
        <v>534</v>
      </c>
      <c r="C7" s="3" t="s">
        <v>531</v>
      </c>
      <c r="D7" s="54">
        <v>1</v>
      </c>
      <c r="E7" s="54">
        <v>1</v>
      </c>
      <c r="F7" s="54">
        <f t="shared" si="3"/>
        <v>1</v>
      </c>
      <c r="G7" s="54">
        <f t="shared" si="4"/>
        <v>13</v>
      </c>
      <c r="H7" s="54">
        <f t="shared" si="5"/>
        <v>13</v>
      </c>
      <c r="I7" s="54">
        <f t="shared" si="6"/>
        <v>56</v>
      </c>
      <c r="J7" s="54">
        <v>17</v>
      </c>
      <c r="K7" s="54">
        <f t="shared" si="7"/>
        <v>1.3076923076923077</v>
      </c>
      <c r="L7" s="54">
        <f t="shared" si="8"/>
        <v>53</v>
      </c>
      <c r="M7" s="54">
        <f t="shared" si="9"/>
        <v>4.0769230769230766</v>
      </c>
      <c r="N7" s="54">
        <v>0</v>
      </c>
      <c r="O7" s="54">
        <v>1</v>
      </c>
      <c r="P7" s="54">
        <v>1</v>
      </c>
      <c r="Q7" s="54">
        <v>1</v>
      </c>
      <c r="R7" s="54">
        <v>1</v>
      </c>
      <c r="S7" s="54">
        <v>1</v>
      </c>
      <c r="T7" s="54">
        <f t="shared" si="10"/>
        <v>1</v>
      </c>
      <c r="U7" s="54">
        <v>1</v>
      </c>
      <c r="V7" s="54">
        <v>1</v>
      </c>
      <c r="W7" s="54">
        <f t="shared" si="11"/>
        <v>1</v>
      </c>
      <c r="X7" s="54">
        <f t="shared" si="12"/>
        <v>1</v>
      </c>
      <c r="Y7" s="54">
        <v>0</v>
      </c>
      <c r="Z7" s="54">
        <v>1</v>
      </c>
      <c r="AA7" s="54">
        <v>1</v>
      </c>
      <c r="AB7" s="54">
        <v>1</v>
      </c>
      <c r="AC7" s="54">
        <v>1</v>
      </c>
      <c r="AD7" s="54">
        <v>1</v>
      </c>
      <c r="AE7" s="54">
        <v>1</v>
      </c>
      <c r="AF7" s="54">
        <f t="shared" si="13"/>
        <v>3</v>
      </c>
      <c r="AG7" s="54">
        <v>1</v>
      </c>
      <c r="AH7" s="54">
        <f t="shared" si="14"/>
        <v>1</v>
      </c>
      <c r="AI7" s="54">
        <v>0</v>
      </c>
      <c r="AJ7" s="54">
        <v>1</v>
      </c>
      <c r="AK7" s="54">
        <f t="shared" si="15"/>
        <v>0</v>
      </c>
      <c r="AL7" s="54">
        <v>1</v>
      </c>
      <c r="AM7" s="54">
        <v>1</v>
      </c>
      <c r="AN7" s="54">
        <v>1</v>
      </c>
      <c r="AO7" s="54">
        <v>1</v>
      </c>
      <c r="AP7" s="54">
        <v>1</v>
      </c>
      <c r="AQ7" s="54">
        <v>1</v>
      </c>
      <c r="AR7" s="54">
        <v>1</v>
      </c>
      <c r="AS7" s="54">
        <v>1</v>
      </c>
      <c r="AT7" s="54">
        <v>1</v>
      </c>
      <c r="AU7" s="54">
        <f t="shared" si="16"/>
        <v>83.009230769230797</v>
      </c>
      <c r="AV7" s="54">
        <f t="shared" si="17"/>
        <v>4.9107692307692297</v>
      </c>
      <c r="AW7" s="54">
        <f t="shared" si="18"/>
        <v>5.8953846153846143</v>
      </c>
      <c r="AX7" s="54">
        <f t="shared" si="19"/>
        <v>4.2723076923076917</v>
      </c>
      <c r="AY7" s="54">
        <v>1</v>
      </c>
      <c r="AZ7" s="54">
        <v>1</v>
      </c>
      <c r="BA7" s="54">
        <v>1</v>
      </c>
      <c r="BG7" s="54">
        <f t="shared" si="20"/>
        <v>3000</v>
      </c>
      <c r="BH7" s="11">
        <f t="shared" si="21"/>
        <v>4.5138888888888894E-5</v>
      </c>
      <c r="BI7" s="54">
        <f t="shared" si="22"/>
        <v>94.642857142857139</v>
      </c>
    </row>
    <row r="8" spans="1:67" ht="32" x14ac:dyDescent="0.2">
      <c r="A8" s="54">
        <v>2</v>
      </c>
      <c r="B8" s="3" t="s">
        <v>535</v>
      </c>
      <c r="C8" s="3" t="s">
        <v>531</v>
      </c>
      <c r="D8" s="54">
        <v>1</v>
      </c>
      <c r="E8" s="54">
        <v>1</v>
      </c>
      <c r="F8" s="54">
        <f t="shared" si="3"/>
        <v>1</v>
      </c>
      <c r="G8" s="54">
        <f t="shared" si="4"/>
        <v>12</v>
      </c>
      <c r="H8" s="54">
        <f t="shared" si="5"/>
        <v>12</v>
      </c>
      <c r="I8" s="54">
        <f t="shared" si="6"/>
        <v>43</v>
      </c>
      <c r="J8" s="54">
        <v>13</v>
      </c>
      <c r="K8" s="54">
        <f t="shared" si="7"/>
        <v>1.0833333333333333</v>
      </c>
      <c r="L8" s="54">
        <f t="shared" si="8"/>
        <v>42</v>
      </c>
      <c r="M8" s="54">
        <f t="shared" si="9"/>
        <v>3.5</v>
      </c>
      <c r="N8" s="54">
        <v>0</v>
      </c>
      <c r="O8" s="54">
        <v>1</v>
      </c>
      <c r="P8" s="54">
        <v>1</v>
      </c>
      <c r="Q8" s="54">
        <v>1</v>
      </c>
      <c r="R8" s="54">
        <v>1</v>
      </c>
      <c r="S8" s="54">
        <v>1</v>
      </c>
      <c r="T8" s="54">
        <f t="shared" si="10"/>
        <v>1</v>
      </c>
      <c r="U8" s="54">
        <v>1</v>
      </c>
      <c r="V8" s="54">
        <v>1</v>
      </c>
      <c r="W8" s="54">
        <f t="shared" si="11"/>
        <v>1</v>
      </c>
      <c r="X8" s="54">
        <f t="shared" si="12"/>
        <v>1</v>
      </c>
      <c r="Y8" s="54">
        <v>0</v>
      </c>
      <c r="Z8" s="54">
        <v>1</v>
      </c>
      <c r="AA8" s="54">
        <v>1</v>
      </c>
      <c r="AB8" s="54">
        <v>1</v>
      </c>
      <c r="AC8" s="54">
        <v>1</v>
      </c>
      <c r="AD8" s="54">
        <v>1</v>
      </c>
      <c r="AE8" s="54">
        <v>1</v>
      </c>
      <c r="AF8" s="54">
        <f t="shared" si="13"/>
        <v>1</v>
      </c>
      <c r="AG8" s="54">
        <v>1</v>
      </c>
      <c r="AH8" s="54">
        <f t="shared" si="14"/>
        <v>1</v>
      </c>
      <c r="AI8" s="54">
        <v>1</v>
      </c>
      <c r="AJ8" s="54">
        <v>1</v>
      </c>
      <c r="AK8" s="54">
        <f t="shared" si="15"/>
        <v>1</v>
      </c>
      <c r="AL8" s="54">
        <v>1</v>
      </c>
      <c r="AM8" s="54">
        <v>1</v>
      </c>
      <c r="AN8" s="54">
        <v>1</v>
      </c>
      <c r="AO8" s="54">
        <v>1</v>
      </c>
      <c r="AP8" s="54">
        <v>1</v>
      </c>
      <c r="AQ8" s="54">
        <v>1</v>
      </c>
      <c r="AR8" s="54">
        <v>1</v>
      </c>
      <c r="AS8" s="54">
        <v>1</v>
      </c>
      <c r="AT8" s="54">
        <v>1</v>
      </c>
      <c r="AU8" s="54">
        <f t="shared" si="16"/>
        <v>103.00500000000002</v>
      </c>
      <c r="AV8" s="54">
        <f t="shared" si="17"/>
        <v>1.8733333333333313</v>
      </c>
      <c r="AW8" s="54">
        <f t="shared" si="18"/>
        <v>2.3133333333333326</v>
      </c>
      <c r="AX8" s="54">
        <f t="shared" si="19"/>
        <v>1.0549999999999997</v>
      </c>
      <c r="AY8" s="54">
        <v>1</v>
      </c>
      <c r="AZ8" s="54">
        <v>1</v>
      </c>
      <c r="BA8" s="54">
        <v>1</v>
      </c>
      <c r="BG8" s="54">
        <f t="shared" si="20"/>
        <v>1000</v>
      </c>
      <c r="BH8" s="11">
        <f t="shared" si="21"/>
        <v>4.1666666666666665E-5</v>
      </c>
      <c r="BI8" s="54">
        <f t="shared" si="22"/>
        <v>97.674418604651152</v>
      </c>
    </row>
    <row r="9" spans="1:67" ht="48" x14ac:dyDescent="0.2">
      <c r="A9" s="54">
        <v>3</v>
      </c>
      <c r="B9" s="3" t="s">
        <v>536</v>
      </c>
      <c r="C9" s="3" t="s">
        <v>531</v>
      </c>
      <c r="D9" s="54">
        <v>1</v>
      </c>
      <c r="E9" s="54">
        <v>1</v>
      </c>
      <c r="F9" s="54">
        <f t="shared" si="3"/>
        <v>1</v>
      </c>
      <c r="G9" s="54">
        <f t="shared" si="4"/>
        <v>16</v>
      </c>
      <c r="H9" s="54">
        <f t="shared" si="5"/>
        <v>16</v>
      </c>
      <c r="I9" s="54">
        <f t="shared" si="6"/>
        <v>81</v>
      </c>
      <c r="J9" s="54">
        <v>30</v>
      </c>
      <c r="K9" s="54">
        <f t="shared" si="7"/>
        <v>1.875</v>
      </c>
      <c r="L9" s="54">
        <f t="shared" si="8"/>
        <v>80</v>
      </c>
      <c r="M9" s="54">
        <f t="shared" si="9"/>
        <v>5</v>
      </c>
      <c r="N9" s="54">
        <v>1</v>
      </c>
      <c r="O9" s="54">
        <v>1</v>
      </c>
      <c r="P9" s="54">
        <v>1</v>
      </c>
      <c r="Q9" s="54">
        <v>1</v>
      </c>
      <c r="R9" s="54">
        <v>1</v>
      </c>
      <c r="S9" s="54">
        <v>1</v>
      </c>
      <c r="T9" s="54">
        <f t="shared" si="10"/>
        <v>1</v>
      </c>
      <c r="U9" s="54">
        <v>1</v>
      </c>
      <c r="V9" s="54">
        <v>1</v>
      </c>
      <c r="W9" s="54">
        <f t="shared" si="11"/>
        <v>1</v>
      </c>
      <c r="X9" s="54">
        <f t="shared" si="12"/>
        <v>1</v>
      </c>
      <c r="Y9" s="54">
        <v>0</v>
      </c>
      <c r="Z9" s="54">
        <v>1</v>
      </c>
      <c r="AA9" s="54">
        <v>0</v>
      </c>
      <c r="AB9" s="54">
        <v>1</v>
      </c>
      <c r="AC9" s="54">
        <v>1</v>
      </c>
      <c r="AD9" s="54">
        <v>1</v>
      </c>
      <c r="AE9" s="54">
        <v>1</v>
      </c>
      <c r="AF9" s="54">
        <f t="shared" si="13"/>
        <v>1</v>
      </c>
      <c r="AG9" s="54">
        <v>1</v>
      </c>
      <c r="AH9" s="54">
        <f t="shared" si="14"/>
        <v>1</v>
      </c>
      <c r="AI9" s="54">
        <v>1</v>
      </c>
      <c r="AJ9" s="54">
        <v>1</v>
      </c>
      <c r="AK9" s="54">
        <f t="shared" si="15"/>
        <v>1</v>
      </c>
      <c r="AL9" s="54">
        <v>1</v>
      </c>
      <c r="AM9" s="54">
        <v>1</v>
      </c>
      <c r="AN9" s="54">
        <v>1</v>
      </c>
      <c r="AO9" s="54">
        <v>1</v>
      </c>
      <c r="AP9" s="54">
        <v>1</v>
      </c>
      <c r="AQ9" s="54">
        <v>1</v>
      </c>
      <c r="AR9" s="54">
        <v>1</v>
      </c>
      <c r="AS9" s="54">
        <v>1</v>
      </c>
      <c r="AT9" s="54">
        <v>1</v>
      </c>
      <c r="AU9" s="54">
        <f t="shared" si="16"/>
        <v>31.97000000000001</v>
      </c>
      <c r="AV9" s="54">
        <f t="shared" si="17"/>
        <v>12.775000000000002</v>
      </c>
      <c r="AW9" s="54">
        <f t="shared" si="18"/>
        <v>11.749999999999996</v>
      </c>
      <c r="AX9" s="54">
        <f t="shared" si="19"/>
        <v>10.120000000000001</v>
      </c>
      <c r="AY9" s="54">
        <v>1</v>
      </c>
      <c r="AZ9" s="54">
        <v>1</v>
      </c>
      <c r="BA9" s="54">
        <v>1</v>
      </c>
      <c r="BG9" s="54">
        <f t="shared" si="20"/>
        <v>1000</v>
      </c>
      <c r="BH9" s="11">
        <f t="shared" si="21"/>
        <v>5.5555555555555558E-5</v>
      </c>
      <c r="BI9" s="54">
        <f t="shared" si="22"/>
        <v>98.76543209876543</v>
      </c>
    </row>
    <row r="10" spans="1:67" ht="48" x14ac:dyDescent="0.2">
      <c r="A10" s="54">
        <v>4</v>
      </c>
      <c r="B10" s="3" t="s">
        <v>537</v>
      </c>
      <c r="C10" s="3" t="s">
        <v>531</v>
      </c>
      <c r="D10" s="54">
        <v>1</v>
      </c>
      <c r="E10" s="54">
        <v>1</v>
      </c>
      <c r="F10" s="54">
        <f t="shared" si="3"/>
        <v>1</v>
      </c>
      <c r="G10" s="54">
        <f t="shared" si="4"/>
        <v>17</v>
      </c>
      <c r="H10" s="54">
        <f t="shared" si="5"/>
        <v>17</v>
      </c>
      <c r="I10" s="54">
        <f t="shared" si="6"/>
        <v>102</v>
      </c>
      <c r="J10" s="54">
        <v>33</v>
      </c>
      <c r="K10" s="54">
        <f t="shared" si="7"/>
        <v>1.9411764705882353</v>
      </c>
      <c r="L10" s="54">
        <f t="shared" si="8"/>
        <v>96</v>
      </c>
      <c r="M10" s="54">
        <f t="shared" si="9"/>
        <v>5.6470588235294121</v>
      </c>
      <c r="N10" s="54">
        <v>1</v>
      </c>
      <c r="O10" s="54">
        <v>1</v>
      </c>
      <c r="P10" s="54">
        <v>1</v>
      </c>
      <c r="Q10" s="54">
        <v>1</v>
      </c>
      <c r="R10" s="54">
        <v>1</v>
      </c>
      <c r="S10" s="54">
        <v>1</v>
      </c>
      <c r="T10" s="54">
        <f t="shared" si="10"/>
        <v>1</v>
      </c>
      <c r="U10" s="54">
        <v>1</v>
      </c>
      <c r="V10" s="54">
        <v>1</v>
      </c>
      <c r="W10" s="54">
        <f t="shared" si="11"/>
        <v>1</v>
      </c>
      <c r="X10" s="54">
        <f t="shared" si="12"/>
        <v>1</v>
      </c>
      <c r="Y10" s="54">
        <v>0</v>
      </c>
      <c r="Z10" s="54">
        <v>1</v>
      </c>
      <c r="AA10" s="54">
        <v>1</v>
      </c>
      <c r="AB10" s="54">
        <v>1</v>
      </c>
      <c r="AC10" s="54">
        <v>1</v>
      </c>
      <c r="AD10" s="54">
        <v>1</v>
      </c>
      <c r="AE10" s="54">
        <v>1</v>
      </c>
      <c r="AF10" s="54">
        <f t="shared" si="13"/>
        <v>6</v>
      </c>
      <c r="AG10" s="54">
        <v>1</v>
      </c>
      <c r="AH10" s="54">
        <f t="shared" si="14"/>
        <v>1</v>
      </c>
      <c r="AI10" s="54">
        <v>1</v>
      </c>
      <c r="AJ10" s="54">
        <v>1</v>
      </c>
      <c r="AK10" s="54">
        <f t="shared" si="15"/>
        <v>0</v>
      </c>
      <c r="AL10" s="54">
        <v>1</v>
      </c>
      <c r="AM10" s="54">
        <v>1</v>
      </c>
      <c r="AN10" s="54">
        <v>1</v>
      </c>
      <c r="AO10" s="54">
        <v>1</v>
      </c>
      <c r="AP10" s="54">
        <v>1</v>
      </c>
      <c r="AQ10" s="54">
        <v>1</v>
      </c>
      <c r="AR10" s="54">
        <v>1</v>
      </c>
      <c r="AS10" s="54">
        <v>1</v>
      </c>
      <c r="AT10" s="54">
        <v>1</v>
      </c>
      <c r="AU10" s="54">
        <f t="shared" si="16"/>
        <v>25.356470588235307</v>
      </c>
      <c r="AV10" s="54">
        <f t="shared" si="17"/>
        <v>13.945882352941176</v>
      </c>
      <c r="AW10" s="54">
        <f t="shared" si="18"/>
        <v>15.663529411764703</v>
      </c>
      <c r="AX10" s="54">
        <f t="shared" si="19"/>
        <v>13.667647058823526</v>
      </c>
      <c r="AY10" s="54">
        <v>1</v>
      </c>
      <c r="AZ10" s="54">
        <v>1</v>
      </c>
      <c r="BA10" s="54">
        <v>1</v>
      </c>
      <c r="BG10" s="54">
        <f t="shared" si="20"/>
        <v>6000</v>
      </c>
      <c r="BH10" s="11">
        <f t="shared" si="21"/>
        <v>5.902777777777778E-5</v>
      </c>
      <c r="BI10" s="54">
        <f t="shared" si="22"/>
        <v>94.117647058823522</v>
      </c>
    </row>
    <row r="11" spans="1:67" ht="32" x14ac:dyDescent="0.2">
      <c r="A11" s="54" t="s">
        <v>388</v>
      </c>
      <c r="B11" s="3" t="s">
        <v>538</v>
      </c>
      <c r="C11" s="3" t="s">
        <v>531</v>
      </c>
      <c r="D11" s="54">
        <v>1</v>
      </c>
      <c r="E11" s="54">
        <v>1</v>
      </c>
      <c r="F11" s="54">
        <f t="shared" si="3"/>
        <v>1</v>
      </c>
      <c r="G11" s="54">
        <f t="shared" si="4"/>
        <v>14</v>
      </c>
      <c r="H11" s="54">
        <f t="shared" si="5"/>
        <v>14</v>
      </c>
      <c r="I11" s="54">
        <f t="shared" si="6"/>
        <v>51</v>
      </c>
      <c r="J11" s="54">
        <v>18</v>
      </c>
      <c r="K11" s="54">
        <f t="shared" si="7"/>
        <v>1.2857142857142858</v>
      </c>
      <c r="L11" s="54">
        <f t="shared" si="8"/>
        <v>49</v>
      </c>
      <c r="M11" s="54">
        <f t="shared" si="9"/>
        <v>3.5</v>
      </c>
      <c r="N11" s="54">
        <v>1</v>
      </c>
      <c r="O11" s="54">
        <v>1</v>
      </c>
      <c r="P11" s="54">
        <v>1</v>
      </c>
      <c r="Q11" s="54">
        <v>1</v>
      </c>
      <c r="R11" s="54">
        <v>1</v>
      </c>
      <c r="S11" s="54">
        <v>1</v>
      </c>
      <c r="T11" s="54">
        <f t="shared" si="10"/>
        <v>1</v>
      </c>
      <c r="U11" s="54">
        <v>1</v>
      </c>
      <c r="V11" s="54">
        <v>1</v>
      </c>
      <c r="W11" s="54">
        <f t="shared" si="11"/>
        <v>1</v>
      </c>
      <c r="X11" s="54">
        <f t="shared" si="12"/>
        <v>1</v>
      </c>
      <c r="Y11" s="54">
        <v>0</v>
      </c>
      <c r="Z11" s="54">
        <v>1</v>
      </c>
      <c r="AA11" s="54">
        <v>1</v>
      </c>
      <c r="AB11" s="54">
        <v>1</v>
      </c>
      <c r="AC11" s="54">
        <v>1</v>
      </c>
      <c r="AD11" s="54">
        <v>1</v>
      </c>
      <c r="AE11" s="54">
        <v>1</v>
      </c>
      <c r="AF11" s="54">
        <f t="shared" si="13"/>
        <v>2</v>
      </c>
      <c r="AG11" s="54">
        <v>0</v>
      </c>
      <c r="AH11" s="54">
        <f t="shared" si="14"/>
        <v>1</v>
      </c>
      <c r="AI11" s="54">
        <v>1</v>
      </c>
      <c r="AJ11" s="54">
        <v>1</v>
      </c>
      <c r="AK11" s="54">
        <f t="shared" si="15"/>
        <v>1</v>
      </c>
      <c r="AL11" s="54">
        <v>1</v>
      </c>
      <c r="AM11" s="54">
        <v>1</v>
      </c>
      <c r="AN11" s="54">
        <v>1</v>
      </c>
      <c r="AO11" s="54">
        <v>1</v>
      </c>
      <c r="AP11" s="54">
        <v>1</v>
      </c>
      <c r="AQ11" s="54">
        <v>1</v>
      </c>
      <c r="AR11" s="54">
        <v>1</v>
      </c>
      <c r="AS11" s="54">
        <v>1</v>
      </c>
      <c r="AT11" s="54">
        <v>1</v>
      </c>
      <c r="AU11" s="54">
        <f t="shared" si="16"/>
        <v>83.853571428571442</v>
      </c>
      <c r="AV11" s="54">
        <f t="shared" si="17"/>
        <v>5.0414285714285718</v>
      </c>
      <c r="AW11" s="54">
        <f t="shared" si="18"/>
        <v>2.6657142857142837</v>
      </c>
      <c r="AX11" s="54">
        <f t="shared" si="19"/>
        <v>2.0549999999999997</v>
      </c>
      <c r="AY11" s="54">
        <v>1</v>
      </c>
      <c r="AZ11" s="54">
        <v>1</v>
      </c>
      <c r="BA11" s="54">
        <v>1</v>
      </c>
      <c r="BG11" s="54">
        <f t="shared" si="20"/>
        <v>2000</v>
      </c>
      <c r="BH11" s="11">
        <f t="shared" si="21"/>
        <v>4.8611111111111115E-5</v>
      </c>
      <c r="BI11" s="54">
        <f t="shared" si="22"/>
        <v>96.078431372549019</v>
      </c>
    </row>
    <row r="12" spans="1:67" ht="32" x14ac:dyDescent="0.2">
      <c r="A12" s="54" t="s">
        <v>389</v>
      </c>
      <c r="B12" s="3" t="s">
        <v>539</v>
      </c>
      <c r="C12" s="3" t="s">
        <v>531</v>
      </c>
      <c r="D12" s="54">
        <v>1</v>
      </c>
      <c r="E12" s="54">
        <v>1</v>
      </c>
      <c r="F12" s="54">
        <f t="shared" si="3"/>
        <v>1</v>
      </c>
      <c r="G12" s="54">
        <f t="shared" si="4"/>
        <v>14</v>
      </c>
      <c r="H12" s="54">
        <f t="shared" si="5"/>
        <v>14</v>
      </c>
      <c r="I12" s="54">
        <f t="shared" si="6"/>
        <v>55</v>
      </c>
      <c r="J12" s="54">
        <v>18</v>
      </c>
      <c r="K12" s="54">
        <f t="shared" si="7"/>
        <v>1.2857142857142858</v>
      </c>
      <c r="L12" s="54">
        <f t="shared" si="8"/>
        <v>53</v>
      </c>
      <c r="M12" s="54">
        <f t="shared" si="9"/>
        <v>3.7857142857142856</v>
      </c>
      <c r="N12" s="54">
        <v>1</v>
      </c>
      <c r="O12" s="54">
        <v>1</v>
      </c>
      <c r="P12" s="54">
        <v>1</v>
      </c>
      <c r="Q12" s="54">
        <v>1</v>
      </c>
      <c r="R12" s="54">
        <v>1</v>
      </c>
      <c r="S12" s="54">
        <v>1</v>
      </c>
      <c r="T12" s="54">
        <f t="shared" si="10"/>
        <v>1</v>
      </c>
      <c r="U12" s="54">
        <v>1</v>
      </c>
      <c r="V12" s="54">
        <v>1</v>
      </c>
      <c r="W12" s="54">
        <f t="shared" si="11"/>
        <v>1</v>
      </c>
      <c r="X12" s="54">
        <f t="shared" si="12"/>
        <v>1</v>
      </c>
      <c r="Y12" s="54">
        <v>0</v>
      </c>
      <c r="Z12" s="54">
        <v>1</v>
      </c>
      <c r="AA12" s="54">
        <v>1</v>
      </c>
      <c r="AB12" s="54">
        <v>1</v>
      </c>
      <c r="AC12" s="54">
        <v>1</v>
      </c>
      <c r="AD12" s="54">
        <v>1</v>
      </c>
      <c r="AE12" s="54">
        <v>1</v>
      </c>
      <c r="AF12" s="54">
        <f t="shared" si="13"/>
        <v>2</v>
      </c>
      <c r="AG12" s="54">
        <v>0</v>
      </c>
      <c r="AH12" s="54">
        <f t="shared" si="14"/>
        <v>1</v>
      </c>
      <c r="AI12" s="54">
        <v>1</v>
      </c>
      <c r="AJ12" s="54">
        <v>1</v>
      </c>
      <c r="AK12" s="54">
        <f t="shared" si="15"/>
        <v>1</v>
      </c>
      <c r="AL12" s="54">
        <v>1</v>
      </c>
      <c r="AM12" s="54">
        <v>1</v>
      </c>
      <c r="AN12" s="54">
        <v>1</v>
      </c>
      <c r="AO12" s="54">
        <v>1</v>
      </c>
      <c r="AP12" s="54">
        <v>1</v>
      </c>
      <c r="AQ12" s="54">
        <v>1</v>
      </c>
      <c r="AR12" s="54">
        <v>1</v>
      </c>
      <c r="AS12" s="54">
        <v>1</v>
      </c>
      <c r="AT12" s="54">
        <v>1</v>
      </c>
      <c r="AU12" s="54">
        <f t="shared" si="16"/>
        <v>83.853571428571442</v>
      </c>
      <c r="AV12" s="54">
        <f t="shared" si="17"/>
        <v>5.0414285714285718</v>
      </c>
      <c r="AW12" s="54">
        <f t="shared" si="18"/>
        <v>4.3457142857142834</v>
      </c>
      <c r="AX12" s="54">
        <f t="shared" si="19"/>
        <v>3.4007142857142867</v>
      </c>
      <c r="AY12" s="54">
        <v>1</v>
      </c>
      <c r="AZ12" s="54">
        <v>1</v>
      </c>
      <c r="BA12" s="54">
        <v>1</v>
      </c>
      <c r="BG12" s="54">
        <f t="shared" si="20"/>
        <v>2000</v>
      </c>
      <c r="BH12" s="11">
        <f t="shared" si="21"/>
        <v>4.8611111111111115E-5</v>
      </c>
      <c r="BI12" s="54">
        <f t="shared" si="22"/>
        <v>96.36363636363636</v>
      </c>
    </row>
    <row r="13" spans="1:67" ht="144" x14ac:dyDescent="0.2">
      <c r="A13" s="54">
        <v>5</v>
      </c>
      <c r="B13" s="3" t="s">
        <v>540</v>
      </c>
      <c r="C13" s="3" t="s">
        <v>541</v>
      </c>
      <c r="D13" s="54">
        <v>1</v>
      </c>
      <c r="E13" s="54">
        <v>1</v>
      </c>
      <c r="F13" s="54">
        <f t="shared" si="3"/>
        <v>1</v>
      </c>
      <c r="G13" s="54">
        <f t="shared" si="4"/>
        <v>52</v>
      </c>
      <c r="H13" s="54">
        <f t="shared" si="5"/>
        <v>52</v>
      </c>
      <c r="I13" s="54">
        <f t="shared" si="6"/>
        <v>249</v>
      </c>
      <c r="J13" s="54">
        <v>84</v>
      </c>
      <c r="K13" s="54">
        <f t="shared" si="7"/>
        <v>1.6153846153846154</v>
      </c>
      <c r="L13" s="54">
        <f t="shared" si="8"/>
        <v>244</v>
      </c>
      <c r="M13" s="54">
        <f t="shared" si="9"/>
        <v>4.6923076923076925</v>
      </c>
      <c r="N13" s="54">
        <v>1</v>
      </c>
      <c r="O13" s="54">
        <v>1</v>
      </c>
      <c r="P13" s="54">
        <v>1</v>
      </c>
      <c r="Q13" s="54">
        <v>1</v>
      </c>
      <c r="R13" s="54">
        <v>1</v>
      </c>
      <c r="S13" s="54">
        <v>1</v>
      </c>
      <c r="T13" s="54">
        <f t="shared" si="10"/>
        <v>1</v>
      </c>
      <c r="U13" s="54">
        <v>1</v>
      </c>
      <c r="V13" s="54">
        <v>1</v>
      </c>
      <c r="W13" s="54">
        <f t="shared" si="11"/>
        <v>1</v>
      </c>
      <c r="X13" s="54">
        <f t="shared" si="12"/>
        <v>1</v>
      </c>
      <c r="Y13" s="54">
        <v>0</v>
      </c>
      <c r="Z13" s="54">
        <v>1</v>
      </c>
      <c r="AA13" s="54">
        <v>1</v>
      </c>
      <c r="AB13" s="54">
        <v>1</v>
      </c>
      <c r="AC13" s="54">
        <v>1</v>
      </c>
      <c r="AD13" s="54">
        <v>1</v>
      </c>
      <c r="AE13" s="54">
        <v>0</v>
      </c>
      <c r="AF13" s="54">
        <f t="shared" si="13"/>
        <v>5</v>
      </c>
      <c r="AG13" s="54">
        <v>1</v>
      </c>
      <c r="AH13" s="54">
        <f t="shared" si="14"/>
        <v>0</v>
      </c>
      <c r="AI13" s="54">
        <v>0</v>
      </c>
      <c r="AJ13" s="54">
        <v>1</v>
      </c>
      <c r="AK13" s="54">
        <f t="shared" si="15"/>
        <v>0</v>
      </c>
      <c r="AL13" s="54">
        <v>1</v>
      </c>
      <c r="AM13" s="54">
        <v>1</v>
      </c>
      <c r="AN13" s="54">
        <v>1</v>
      </c>
      <c r="AO13" s="54">
        <v>1</v>
      </c>
      <c r="AP13" s="54">
        <v>1</v>
      </c>
      <c r="AQ13" s="54">
        <v>1</v>
      </c>
      <c r="AR13" s="54">
        <v>1</v>
      </c>
      <c r="AS13" s="54">
        <v>1</v>
      </c>
      <c r="AT13" s="54">
        <v>1</v>
      </c>
      <c r="AU13" s="54">
        <f t="shared" si="16"/>
        <v>17.393461538461573</v>
      </c>
      <c r="AV13" s="54">
        <f t="shared" si="17"/>
        <v>23.751538461538463</v>
      </c>
      <c r="AW13" s="54">
        <f t="shared" si="18"/>
        <v>11.221538461538458</v>
      </c>
      <c r="AX13" s="54">
        <f t="shared" si="19"/>
        <v>26.670769230769231</v>
      </c>
      <c r="AY13" s="54">
        <v>0</v>
      </c>
      <c r="AZ13" s="54">
        <v>1</v>
      </c>
      <c r="BA13" s="54">
        <v>1</v>
      </c>
      <c r="BG13" s="54">
        <f t="shared" si="20"/>
        <v>5000</v>
      </c>
      <c r="BH13" s="11">
        <f t="shared" si="21"/>
        <v>1.8055555555555557E-4</v>
      </c>
      <c r="BI13" s="54">
        <f t="shared" si="22"/>
        <v>97.99196787148594</v>
      </c>
    </row>
    <row r="14" spans="1:67" ht="64" x14ac:dyDescent="0.2">
      <c r="A14" s="54">
        <v>6</v>
      </c>
      <c r="B14" s="3" t="s">
        <v>542</v>
      </c>
      <c r="C14" s="3" t="s">
        <v>541</v>
      </c>
      <c r="D14" s="54">
        <v>1</v>
      </c>
      <c r="E14" s="54">
        <v>1</v>
      </c>
      <c r="F14" s="54">
        <f t="shared" si="3"/>
        <v>1</v>
      </c>
      <c r="G14" s="54">
        <f t="shared" si="4"/>
        <v>21</v>
      </c>
      <c r="H14" s="54">
        <f t="shared" si="5"/>
        <v>21</v>
      </c>
      <c r="I14" s="54">
        <f t="shared" si="6"/>
        <v>112</v>
      </c>
      <c r="J14" s="54">
        <v>40</v>
      </c>
      <c r="K14" s="54">
        <f t="shared" si="7"/>
        <v>1.9047619047619047</v>
      </c>
      <c r="L14" s="54">
        <f t="shared" si="8"/>
        <v>111</v>
      </c>
      <c r="M14" s="54">
        <f t="shared" si="9"/>
        <v>5.2857142857142856</v>
      </c>
      <c r="N14" s="54">
        <v>1</v>
      </c>
      <c r="O14" s="54">
        <v>1</v>
      </c>
      <c r="P14" s="54">
        <v>1</v>
      </c>
      <c r="Q14" s="54">
        <v>0</v>
      </c>
      <c r="R14" s="54">
        <v>1</v>
      </c>
      <c r="S14" s="54">
        <v>1</v>
      </c>
      <c r="T14" s="54">
        <f t="shared" si="10"/>
        <v>0</v>
      </c>
      <c r="U14" s="54">
        <v>1</v>
      </c>
      <c r="V14" s="54">
        <v>1</v>
      </c>
      <c r="W14" s="54">
        <f t="shared" si="11"/>
        <v>0</v>
      </c>
      <c r="X14" s="54">
        <f t="shared" si="12"/>
        <v>1</v>
      </c>
      <c r="Y14" s="54">
        <v>1</v>
      </c>
      <c r="Z14" s="54">
        <v>1</v>
      </c>
      <c r="AA14" s="54">
        <v>1</v>
      </c>
      <c r="AB14" s="54">
        <v>1</v>
      </c>
      <c r="AC14" s="54">
        <v>1</v>
      </c>
      <c r="AD14" s="54">
        <v>1</v>
      </c>
      <c r="AE14" s="54">
        <v>1</v>
      </c>
      <c r="AF14" s="54">
        <f t="shared" si="13"/>
        <v>1</v>
      </c>
      <c r="AG14" s="54">
        <v>1</v>
      </c>
      <c r="AH14" s="54">
        <f t="shared" si="14"/>
        <v>1</v>
      </c>
      <c r="AI14" s="54">
        <v>0</v>
      </c>
      <c r="AJ14" s="54">
        <v>1</v>
      </c>
      <c r="AK14" s="54">
        <f t="shared" si="15"/>
        <v>1</v>
      </c>
      <c r="AL14" s="54">
        <v>1</v>
      </c>
      <c r="AM14" s="54">
        <v>1</v>
      </c>
      <c r="AN14" s="54">
        <v>1</v>
      </c>
      <c r="AO14" s="54">
        <v>1</v>
      </c>
      <c r="AP14" s="54">
        <v>1</v>
      </c>
      <c r="AQ14" s="54">
        <v>1</v>
      </c>
      <c r="AR14" s="54">
        <v>1</v>
      </c>
      <c r="AS14" s="54">
        <v>1</v>
      </c>
      <c r="AT14" s="54">
        <v>1</v>
      </c>
      <c r="AU14" s="54">
        <f t="shared" si="16"/>
        <v>24.3771428571429</v>
      </c>
      <c r="AV14" s="54">
        <f t="shared" si="17"/>
        <v>15.076190476190479</v>
      </c>
      <c r="AW14" s="54">
        <f t="shared" si="18"/>
        <v>13.87047619047619</v>
      </c>
      <c r="AX14" s="54">
        <f t="shared" si="19"/>
        <v>13.965714285714284</v>
      </c>
      <c r="AY14" s="54">
        <v>1</v>
      </c>
      <c r="AZ14" s="54">
        <v>1</v>
      </c>
      <c r="BA14" s="54">
        <v>1</v>
      </c>
      <c r="BG14" s="54">
        <f t="shared" si="20"/>
        <v>1000</v>
      </c>
      <c r="BH14" s="11">
        <f t="shared" si="21"/>
        <v>7.2916666666666659E-5</v>
      </c>
      <c r="BI14" s="54">
        <f t="shared" si="22"/>
        <v>99.107142857142861</v>
      </c>
    </row>
    <row r="15" spans="1:67" ht="32" x14ac:dyDescent="0.2">
      <c r="A15" s="54">
        <v>7</v>
      </c>
      <c r="B15" s="3" t="s">
        <v>543</v>
      </c>
      <c r="C15" s="3" t="s">
        <v>541</v>
      </c>
      <c r="D15" s="54">
        <v>1</v>
      </c>
      <c r="E15" s="54">
        <v>1</v>
      </c>
      <c r="F15" s="54">
        <f t="shared" si="3"/>
        <v>1</v>
      </c>
      <c r="G15" s="54">
        <f t="shared" si="4"/>
        <v>17</v>
      </c>
      <c r="H15" s="54">
        <f t="shared" si="5"/>
        <v>17</v>
      </c>
      <c r="I15" s="54">
        <f t="shared" si="6"/>
        <v>70</v>
      </c>
      <c r="J15" s="54">
        <v>25</v>
      </c>
      <c r="K15" s="54">
        <f t="shared" si="7"/>
        <v>1.4705882352941178</v>
      </c>
      <c r="L15" s="54">
        <f t="shared" si="8"/>
        <v>67</v>
      </c>
      <c r="M15" s="54">
        <f t="shared" si="9"/>
        <v>3.9411764705882355</v>
      </c>
      <c r="N15" s="54">
        <v>0</v>
      </c>
      <c r="O15" s="54">
        <v>1</v>
      </c>
      <c r="P15" s="54">
        <v>1</v>
      </c>
      <c r="Q15" s="54">
        <v>1</v>
      </c>
      <c r="R15" s="54">
        <v>1</v>
      </c>
      <c r="S15" s="54">
        <v>1</v>
      </c>
      <c r="T15" s="54">
        <f t="shared" si="10"/>
        <v>1</v>
      </c>
      <c r="U15" s="54">
        <v>1</v>
      </c>
      <c r="V15" s="54">
        <v>1</v>
      </c>
      <c r="W15" s="54">
        <f t="shared" si="11"/>
        <v>1</v>
      </c>
      <c r="X15" s="54">
        <f t="shared" si="12"/>
        <v>1</v>
      </c>
      <c r="Y15" s="54">
        <v>0</v>
      </c>
      <c r="Z15" s="54">
        <v>1</v>
      </c>
      <c r="AA15" s="54">
        <v>1</v>
      </c>
      <c r="AB15" s="54">
        <v>1</v>
      </c>
      <c r="AC15" s="54">
        <v>1</v>
      </c>
      <c r="AD15" s="54">
        <v>1</v>
      </c>
      <c r="AE15" s="54">
        <v>1</v>
      </c>
      <c r="AF15" s="54">
        <f t="shared" si="13"/>
        <v>3</v>
      </c>
      <c r="AG15" s="54">
        <v>1</v>
      </c>
      <c r="AH15" s="54">
        <f t="shared" si="14"/>
        <v>1</v>
      </c>
      <c r="AI15" s="54">
        <v>1</v>
      </c>
      <c r="AJ15" s="54">
        <v>1</v>
      </c>
      <c r="AK15" s="54">
        <f t="shared" si="15"/>
        <v>0</v>
      </c>
      <c r="AL15" s="54">
        <v>1</v>
      </c>
      <c r="AM15" s="54">
        <v>1</v>
      </c>
      <c r="AN15" s="54">
        <v>1</v>
      </c>
      <c r="AO15" s="54">
        <v>1</v>
      </c>
      <c r="AP15" s="54">
        <v>1</v>
      </c>
      <c r="AQ15" s="54">
        <v>1</v>
      </c>
      <c r="AR15" s="54">
        <v>1</v>
      </c>
      <c r="AS15" s="54">
        <v>1</v>
      </c>
      <c r="AT15" s="54">
        <v>1</v>
      </c>
      <c r="AU15" s="54">
        <f t="shared" si="16"/>
        <v>65.168235294117665</v>
      </c>
      <c r="AV15" s="54">
        <f t="shared" si="17"/>
        <v>8.3929411764705897</v>
      </c>
      <c r="AW15" s="54">
        <f t="shared" si="18"/>
        <v>5.6329411764705846</v>
      </c>
      <c r="AX15" s="54">
        <f t="shared" si="19"/>
        <v>5.6329411764705881</v>
      </c>
      <c r="AY15" s="54">
        <v>0</v>
      </c>
      <c r="AZ15" s="54">
        <v>1</v>
      </c>
      <c r="BA15" s="54">
        <v>1</v>
      </c>
      <c r="BG15" s="54">
        <f t="shared" si="20"/>
        <v>3000</v>
      </c>
      <c r="BH15" s="11">
        <f t="shared" si="21"/>
        <v>5.902777777777778E-5</v>
      </c>
      <c r="BI15" s="54">
        <f t="shared" si="22"/>
        <v>95.714285714285722</v>
      </c>
    </row>
    <row r="16" spans="1:67" ht="32" x14ac:dyDescent="0.2">
      <c r="A16" s="54">
        <v>8</v>
      </c>
      <c r="B16" s="3" t="s">
        <v>544</v>
      </c>
      <c r="C16" s="3" t="s">
        <v>541</v>
      </c>
      <c r="D16" s="54">
        <v>1</v>
      </c>
      <c r="E16" s="54">
        <v>1</v>
      </c>
      <c r="F16" s="54">
        <f t="shared" si="3"/>
        <v>1</v>
      </c>
      <c r="G16" s="54">
        <f t="shared" si="4"/>
        <v>14</v>
      </c>
      <c r="H16" s="54">
        <f t="shared" si="5"/>
        <v>14</v>
      </c>
      <c r="I16" s="54">
        <f t="shared" si="6"/>
        <v>63</v>
      </c>
      <c r="J16" s="54">
        <v>22</v>
      </c>
      <c r="K16" s="54">
        <f t="shared" si="7"/>
        <v>1.5714285714285714</v>
      </c>
      <c r="L16" s="54">
        <f t="shared" si="8"/>
        <v>62</v>
      </c>
      <c r="M16" s="54">
        <f t="shared" si="9"/>
        <v>4.4285714285714288</v>
      </c>
      <c r="N16" s="54">
        <v>0</v>
      </c>
      <c r="O16" s="54">
        <v>1</v>
      </c>
      <c r="P16" s="54">
        <v>1</v>
      </c>
      <c r="Q16" s="54">
        <v>1</v>
      </c>
      <c r="R16" s="54">
        <v>1</v>
      </c>
      <c r="S16" s="54">
        <v>1</v>
      </c>
      <c r="T16" s="54">
        <f t="shared" si="10"/>
        <v>1</v>
      </c>
      <c r="U16" s="54">
        <v>1</v>
      </c>
      <c r="V16" s="54">
        <v>1</v>
      </c>
      <c r="W16" s="54">
        <f t="shared" si="11"/>
        <v>1</v>
      </c>
      <c r="X16" s="54">
        <f t="shared" si="12"/>
        <v>1</v>
      </c>
      <c r="Y16" s="54">
        <v>0</v>
      </c>
      <c r="Z16" s="54">
        <v>1</v>
      </c>
      <c r="AA16" s="54">
        <v>1</v>
      </c>
      <c r="AB16" s="54">
        <v>1</v>
      </c>
      <c r="AC16" s="54">
        <v>1</v>
      </c>
      <c r="AD16" s="54">
        <v>1</v>
      </c>
      <c r="AE16" s="54">
        <v>1</v>
      </c>
      <c r="AF16" s="54">
        <f t="shared" si="13"/>
        <v>1</v>
      </c>
      <c r="AG16" s="54">
        <v>1</v>
      </c>
      <c r="AH16" s="54">
        <f t="shared" si="14"/>
        <v>1</v>
      </c>
      <c r="AI16" s="54">
        <v>0</v>
      </c>
      <c r="AJ16" s="54">
        <v>1</v>
      </c>
      <c r="AK16" s="54">
        <f t="shared" si="15"/>
        <v>1</v>
      </c>
      <c r="AL16" s="54">
        <v>1</v>
      </c>
      <c r="AM16" s="54">
        <v>1</v>
      </c>
      <c r="AN16" s="54">
        <v>1</v>
      </c>
      <c r="AO16" s="54">
        <v>1</v>
      </c>
      <c r="AP16" s="54">
        <v>1</v>
      </c>
      <c r="AQ16" s="54">
        <v>1</v>
      </c>
      <c r="AR16" s="54">
        <v>1</v>
      </c>
      <c r="AS16" s="54">
        <v>1</v>
      </c>
      <c r="AT16" s="54">
        <v>1</v>
      </c>
      <c r="AU16" s="54">
        <f t="shared" si="16"/>
        <v>59.682142857142885</v>
      </c>
      <c r="AV16" s="54">
        <f t="shared" si="17"/>
        <v>8.4128571428571455</v>
      </c>
      <c r="AW16" s="54">
        <f t="shared" si="18"/>
        <v>8.1257142857142881</v>
      </c>
      <c r="AX16" s="54">
        <f t="shared" si="19"/>
        <v>6.4285714285714306</v>
      </c>
      <c r="AY16" s="54">
        <v>0</v>
      </c>
      <c r="AZ16" s="54">
        <v>1</v>
      </c>
      <c r="BA16" s="54">
        <v>1</v>
      </c>
      <c r="BG16" s="54">
        <f t="shared" si="20"/>
        <v>1000</v>
      </c>
      <c r="BH16" s="11">
        <f t="shared" si="21"/>
        <v>4.8611111111111115E-5</v>
      </c>
      <c r="BI16" s="54">
        <f t="shared" si="22"/>
        <v>98.412698412698404</v>
      </c>
    </row>
    <row r="17" spans="1:61" ht="32" x14ac:dyDescent="0.2">
      <c r="A17" s="54">
        <v>9</v>
      </c>
      <c r="B17" s="3" t="s">
        <v>545</v>
      </c>
      <c r="C17" s="3" t="s">
        <v>546</v>
      </c>
      <c r="D17" s="54">
        <v>1</v>
      </c>
      <c r="E17" s="54">
        <v>1</v>
      </c>
      <c r="F17" s="54">
        <f t="shared" si="3"/>
        <v>1</v>
      </c>
      <c r="G17" s="54">
        <f t="shared" si="4"/>
        <v>13</v>
      </c>
      <c r="H17" s="54">
        <f t="shared" si="5"/>
        <v>13</v>
      </c>
      <c r="I17" s="54">
        <f t="shared" si="6"/>
        <v>61</v>
      </c>
      <c r="J17" s="54">
        <v>21</v>
      </c>
      <c r="K17" s="54">
        <f t="shared" si="7"/>
        <v>1.6153846153846154</v>
      </c>
      <c r="L17" s="54">
        <f t="shared" si="8"/>
        <v>57</v>
      </c>
      <c r="M17" s="54">
        <f t="shared" si="9"/>
        <v>4.384615384615385</v>
      </c>
      <c r="N17" s="54">
        <v>0</v>
      </c>
      <c r="O17" s="54">
        <v>1</v>
      </c>
      <c r="P17" s="54">
        <v>1</v>
      </c>
      <c r="Q17" s="54">
        <v>1</v>
      </c>
      <c r="R17" s="54">
        <v>1</v>
      </c>
      <c r="S17" s="54">
        <v>1</v>
      </c>
      <c r="T17" s="54">
        <f t="shared" si="10"/>
        <v>1</v>
      </c>
      <c r="U17" s="54">
        <v>1</v>
      </c>
      <c r="V17" s="54">
        <v>1</v>
      </c>
      <c r="W17" s="54">
        <f t="shared" si="11"/>
        <v>1</v>
      </c>
      <c r="X17" s="54">
        <f t="shared" si="12"/>
        <v>1</v>
      </c>
      <c r="Y17" s="54">
        <v>0</v>
      </c>
      <c r="Z17" s="54">
        <v>1</v>
      </c>
      <c r="AA17" s="54">
        <v>1</v>
      </c>
      <c r="AB17" s="54">
        <v>1</v>
      </c>
      <c r="AC17" s="54">
        <v>1</v>
      </c>
      <c r="AD17" s="54">
        <v>1</v>
      </c>
      <c r="AE17" s="54">
        <v>1</v>
      </c>
      <c r="AF17" s="54">
        <f t="shared" si="13"/>
        <v>4</v>
      </c>
      <c r="AG17" s="54">
        <v>1</v>
      </c>
      <c r="AH17" s="54">
        <f t="shared" si="14"/>
        <v>1</v>
      </c>
      <c r="AI17" s="54">
        <v>1</v>
      </c>
      <c r="AJ17" s="54">
        <v>1</v>
      </c>
      <c r="AK17" s="54">
        <f t="shared" si="15"/>
        <v>1</v>
      </c>
      <c r="AL17" s="54">
        <v>1</v>
      </c>
      <c r="AM17" s="54">
        <v>1</v>
      </c>
      <c r="AN17" s="54">
        <v>1</v>
      </c>
      <c r="AO17" s="54">
        <v>1</v>
      </c>
      <c r="AP17" s="54">
        <v>1</v>
      </c>
      <c r="AQ17" s="54">
        <v>1</v>
      </c>
      <c r="AR17" s="54">
        <v>1</v>
      </c>
      <c r="AS17" s="54">
        <v>1</v>
      </c>
      <c r="AT17" s="54">
        <v>1</v>
      </c>
      <c r="AU17" s="54">
        <f t="shared" si="16"/>
        <v>56.978461538461566</v>
      </c>
      <c r="AV17" s="54">
        <f t="shared" si="17"/>
        <v>8.5415384615384617</v>
      </c>
      <c r="AW17" s="54">
        <f t="shared" si="18"/>
        <v>7.7046153846153835</v>
      </c>
      <c r="AX17" s="54">
        <f t="shared" si="19"/>
        <v>5.721538461538465</v>
      </c>
      <c r="AY17" s="54">
        <v>1</v>
      </c>
      <c r="AZ17" s="54">
        <v>1</v>
      </c>
      <c r="BA17" s="54">
        <v>1</v>
      </c>
      <c r="BG17" s="54">
        <f t="shared" si="20"/>
        <v>4000</v>
      </c>
      <c r="BH17" s="11">
        <f t="shared" si="21"/>
        <v>4.5138888888888894E-5</v>
      </c>
      <c r="BI17" s="54">
        <f t="shared" si="22"/>
        <v>93.442622950819683</v>
      </c>
    </row>
    <row r="18" spans="1:61" ht="64" x14ac:dyDescent="0.2">
      <c r="A18" s="54">
        <v>10</v>
      </c>
      <c r="B18" s="3" t="s">
        <v>547</v>
      </c>
      <c r="C18" s="3" t="s">
        <v>546</v>
      </c>
      <c r="D18" s="54">
        <v>1</v>
      </c>
      <c r="E18" s="54">
        <v>1</v>
      </c>
      <c r="F18" s="54">
        <f t="shared" si="3"/>
        <v>1</v>
      </c>
      <c r="G18" s="54">
        <f t="shared" si="4"/>
        <v>24</v>
      </c>
      <c r="H18" s="54">
        <f t="shared" si="5"/>
        <v>24</v>
      </c>
      <c r="I18" s="54">
        <f t="shared" si="6"/>
        <v>124</v>
      </c>
      <c r="J18" s="54">
        <v>41</v>
      </c>
      <c r="K18" s="54">
        <f t="shared" si="7"/>
        <v>1.7083333333333333</v>
      </c>
      <c r="L18" s="54">
        <f t="shared" si="8"/>
        <v>120</v>
      </c>
      <c r="M18" s="54">
        <f t="shared" si="9"/>
        <v>5</v>
      </c>
      <c r="N18" s="54">
        <v>0</v>
      </c>
      <c r="O18" s="54">
        <v>1</v>
      </c>
      <c r="P18" s="54">
        <v>0</v>
      </c>
      <c r="Q18" s="54">
        <v>0</v>
      </c>
      <c r="R18" s="54">
        <v>1</v>
      </c>
      <c r="S18" s="54">
        <v>1</v>
      </c>
      <c r="T18" s="54">
        <f t="shared" si="10"/>
        <v>0</v>
      </c>
      <c r="U18" s="54">
        <v>1</v>
      </c>
      <c r="V18" s="54">
        <v>1</v>
      </c>
      <c r="W18" s="54">
        <f t="shared" si="11"/>
        <v>0</v>
      </c>
      <c r="X18" s="54">
        <f t="shared" si="12"/>
        <v>1</v>
      </c>
      <c r="Y18" s="54">
        <v>0</v>
      </c>
      <c r="Z18" s="54">
        <v>1</v>
      </c>
      <c r="AA18" s="54">
        <v>1</v>
      </c>
      <c r="AB18" s="54">
        <v>1</v>
      </c>
      <c r="AC18" s="54">
        <v>1</v>
      </c>
      <c r="AD18" s="54">
        <v>1</v>
      </c>
      <c r="AE18" s="54">
        <v>1</v>
      </c>
      <c r="AF18" s="54">
        <f t="shared" si="13"/>
        <v>4</v>
      </c>
      <c r="AG18" s="54">
        <v>1</v>
      </c>
      <c r="AH18" s="54">
        <f t="shared" si="14"/>
        <v>1</v>
      </c>
      <c r="AI18" s="54">
        <v>0</v>
      </c>
      <c r="AJ18" s="54">
        <v>1</v>
      </c>
      <c r="AK18" s="54">
        <f t="shared" si="15"/>
        <v>1</v>
      </c>
      <c r="AL18" s="54">
        <v>1</v>
      </c>
      <c r="AM18" s="54">
        <v>1</v>
      </c>
      <c r="AN18" s="54">
        <v>1</v>
      </c>
      <c r="AO18" s="54">
        <v>1</v>
      </c>
      <c r="AP18" s="54">
        <v>1</v>
      </c>
      <c r="AQ18" s="54">
        <v>1</v>
      </c>
      <c r="AR18" s="54">
        <v>1</v>
      </c>
      <c r="AS18" s="54">
        <v>1</v>
      </c>
      <c r="AT18" s="54">
        <v>1</v>
      </c>
      <c r="AU18" s="54">
        <f t="shared" si="16"/>
        <v>37.950000000000031</v>
      </c>
      <c r="AV18" s="54">
        <f t="shared" si="17"/>
        <v>13.928333333333335</v>
      </c>
      <c r="AW18" s="54">
        <f t="shared" si="18"/>
        <v>12.366666666666664</v>
      </c>
      <c r="AX18" s="54">
        <f t="shared" si="19"/>
        <v>14.119999999999997</v>
      </c>
      <c r="AY18" s="54">
        <v>0</v>
      </c>
      <c r="AZ18" s="54">
        <v>1</v>
      </c>
      <c r="BA18" s="54">
        <v>1</v>
      </c>
      <c r="BG18" s="54">
        <f t="shared" si="20"/>
        <v>4000</v>
      </c>
      <c r="BH18" s="11">
        <f t="shared" si="21"/>
        <v>8.3333333333333331E-5</v>
      </c>
      <c r="BI18" s="54">
        <f t="shared" si="22"/>
        <v>96.774193548387103</v>
      </c>
    </row>
    <row r="19" spans="1:61" ht="48" x14ac:dyDescent="0.2">
      <c r="A19" s="54">
        <v>11</v>
      </c>
      <c r="B19" s="3" t="s">
        <v>548</v>
      </c>
      <c r="C19" s="3" t="s">
        <v>546</v>
      </c>
      <c r="D19" s="54">
        <v>1</v>
      </c>
      <c r="E19" s="54">
        <v>1</v>
      </c>
      <c r="F19" s="54">
        <f t="shared" si="3"/>
        <v>1</v>
      </c>
      <c r="G19" s="54">
        <f t="shared" si="4"/>
        <v>18</v>
      </c>
      <c r="H19" s="54">
        <f t="shared" si="5"/>
        <v>18</v>
      </c>
      <c r="I19" s="54">
        <f t="shared" si="6"/>
        <v>79</v>
      </c>
      <c r="J19" s="54">
        <v>28</v>
      </c>
      <c r="K19" s="54">
        <f t="shared" si="7"/>
        <v>1.5555555555555556</v>
      </c>
      <c r="L19" s="54">
        <f t="shared" si="8"/>
        <v>78</v>
      </c>
      <c r="M19" s="54">
        <f t="shared" si="9"/>
        <v>4.333333333333333</v>
      </c>
      <c r="N19" s="54">
        <v>0</v>
      </c>
      <c r="O19" s="54">
        <v>1</v>
      </c>
      <c r="P19" s="54">
        <v>0</v>
      </c>
      <c r="Q19" s="54">
        <v>0</v>
      </c>
      <c r="R19" s="54">
        <v>1</v>
      </c>
      <c r="S19" s="54">
        <v>1</v>
      </c>
      <c r="T19" s="54">
        <f t="shared" si="10"/>
        <v>0</v>
      </c>
      <c r="U19" s="54">
        <v>1</v>
      </c>
      <c r="V19" s="54">
        <v>1</v>
      </c>
      <c r="W19" s="54">
        <f t="shared" si="11"/>
        <v>0</v>
      </c>
      <c r="X19" s="54">
        <f t="shared" si="12"/>
        <v>1</v>
      </c>
      <c r="Y19" s="54">
        <v>0</v>
      </c>
      <c r="Z19" s="54">
        <v>1</v>
      </c>
      <c r="AA19" s="54">
        <v>1</v>
      </c>
      <c r="AB19" s="54">
        <v>1</v>
      </c>
      <c r="AC19" s="54">
        <v>1</v>
      </c>
      <c r="AD19" s="54">
        <v>1</v>
      </c>
      <c r="AE19" s="54">
        <v>1</v>
      </c>
      <c r="AF19" s="54">
        <f t="shared" si="13"/>
        <v>1</v>
      </c>
      <c r="AG19" s="54">
        <v>1</v>
      </c>
      <c r="AH19" s="54">
        <f t="shared" si="14"/>
        <v>1</v>
      </c>
      <c r="AI19" s="54">
        <v>1</v>
      </c>
      <c r="AJ19" s="54">
        <v>1</v>
      </c>
      <c r="AK19" s="54">
        <f t="shared" si="15"/>
        <v>1</v>
      </c>
      <c r="AL19" s="54">
        <v>1</v>
      </c>
      <c r="AM19" s="54">
        <v>1</v>
      </c>
      <c r="AN19" s="54">
        <v>1</v>
      </c>
      <c r="AO19" s="54">
        <v>1</v>
      </c>
      <c r="AP19" s="54">
        <v>1</v>
      </c>
      <c r="AQ19" s="54">
        <v>1</v>
      </c>
      <c r="AR19" s="54">
        <v>1</v>
      </c>
      <c r="AS19" s="54">
        <v>1</v>
      </c>
      <c r="AT19" s="54">
        <v>1</v>
      </c>
      <c r="AU19" s="54">
        <f t="shared" si="16"/>
        <v>56.965000000000018</v>
      </c>
      <c r="AV19" s="54">
        <f t="shared" si="17"/>
        <v>9.7855555555555576</v>
      </c>
      <c r="AW19" s="54">
        <f t="shared" si="18"/>
        <v>8.0355555555555505</v>
      </c>
      <c r="AX19" s="54">
        <f t="shared" si="19"/>
        <v>7.98</v>
      </c>
      <c r="AY19" s="54">
        <v>1</v>
      </c>
      <c r="AZ19" s="54">
        <v>1</v>
      </c>
      <c r="BA19" s="54">
        <v>1</v>
      </c>
      <c r="BG19" s="54">
        <f t="shared" si="20"/>
        <v>1000</v>
      </c>
      <c r="BH19" s="11">
        <f t="shared" si="21"/>
        <v>6.2500000000000001E-5</v>
      </c>
      <c r="BI19" s="54">
        <f t="shared" si="22"/>
        <v>98.734177215189874</v>
      </c>
    </row>
    <row r="20" spans="1:61" ht="32" x14ac:dyDescent="0.2">
      <c r="A20" s="54">
        <v>12</v>
      </c>
      <c r="B20" s="3" t="s">
        <v>549</v>
      </c>
      <c r="C20" s="3" t="s">
        <v>546</v>
      </c>
      <c r="D20" s="54">
        <v>1</v>
      </c>
      <c r="E20" s="54">
        <v>1</v>
      </c>
      <c r="F20" s="54">
        <f t="shared" si="3"/>
        <v>1</v>
      </c>
      <c r="G20" s="54">
        <f t="shared" si="4"/>
        <v>17</v>
      </c>
      <c r="H20" s="54">
        <f t="shared" si="5"/>
        <v>17</v>
      </c>
      <c r="I20" s="54">
        <f t="shared" si="6"/>
        <v>68</v>
      </c>
      <c r="J20" s="54">
        <v>22</v>
      </c>
      <c r="K20" s="54">
        <f t="shared" si="7"/>
        <v>1.2941176470588236</v>
      </c>
      <c r="L20" s="54">
        <f t="shared" si="8"/>
        <v>66</v>
      </c>
      <c r="M20" s="54">
        <f t="shared" si="9"/>
        <v>3.8823529411764706</v>
      </c>
      <c r="N20" s="54">
        <v>1</v>
      </c>
      <c r="O20" s="54">
        <v>1</v>
      </c>
      <c r="P20" s="54">
        <v>1</v>
      </c>
      <c r="Q20" s="54">
        <v>1</v>
      </c>
      <c r="R20" s="54">
        <v>1</v>
      </c>
      <c r="S20" s="54">
        <v>1</v>
      </c>
      <c r="T20" s="54">
        <f t="shared" si="10"/>
        <v>1</v>
      </c>
      <c r="U20" s="54">
        <v>1</v>
      </c>
      <c r="V20" s="54">
        <v>1</v>
      </c>
      <c r="W20" s="54">
        <f t="shared" si="11"/>
        <v>1</v>
      </c>
      <c r="X20" s="54">
        <f t="shared" si="12"/>
        <v>1</v>
      </c>
      <c r="Y20" s="54">
        <v>0</v>
      </c>
      <c r="Z20" s="54">
        <v>1</v>
      </c>
      <c r="AA20" s="54">
        <v>1</v>
      </c>
      <c r="AB20" s="54">
        <v>1</v>
      </c>
      <c r="AC20" s="54">
        <v>1</v>
      </c>
      <c r="AD20" s="54">
        <v>1</v>
      </c>
      <c r="AE20" s="54">
        <v>1</v>
      </c>
      <c r="AF20" s="54">
        <f t="shared" si="13"/>
        <v>2</v>
      </c>
      <c r="AG20" s="54">
        <v>1</v>
      </c>
      <c r="AH20" s="54">
        <f t="shared" si="14"/>
        <v>1</v>
      </c>
      <c r="AI20" s="54">
        <v>1</v>
      </c>
      <c r="AJ20" s="54">
        <v>1</v>
      </c>
      <c r="AK20" s="54">
        <f t="shared" si="15"/>
        <v>1</v>
      </c>
      <c r="AL20" s="54">
        <v>1</v>
      </c>
      <c r="AM20" s="54">
        <v>1</v>
      </c>
      <c r="AN20" s="54">
        <v>1</v>
      </c>
      <c r="AO20" s="54">
        <v>1</v>
      </c>
      <c r="AP20" s="54">
        <v>1</v>
      </c>
      <c r="AQ20" s="54">
        <v>1</v>
      </c>
      <c r="AR20" s="54">
        <v>1</v>
      </c>
      <c r="AS20" s="54">
        <v>1</v>
      </c>
      <c r="AT20" s="54">
        <v>1</v>
      </c>
      <c r="AU20" s="54">
        <f t="shared" si="16"/>
        <v>80.09764705882354</v>
      </c>
      <c r="AV20" s="54">
        <f t="shared" si="17"/>
        <v>6.3105882352941194</v>
      </c>
      <c r="AW20" s="54">
        <f t="shared" si="18"/>
        <v>5.28705882352941</v>
      </c>
      <c r="AX20" s="54">
        <f t="shared" si="19"/>
        <v>5.3558823529411761</v>
      </c>
      <c r="AY20" s="54">
        <v>1</v>
      </c>
      <c r="AZ20" s="54">
        <v>1</v>
      </c>
      <c r="BA20" s="54">
        <v>1</v>
      </c>
      <c r="BG20" s="54">
        <f t="shared" si="20"/>
        <v>2000</v>
      </c>
      <c r="BH20" s="11">
        <f t="shared" si="21"/>
        <v>5.902777777777778E-5</v>
      </c>
      <c r="BI20" s="54">
        <f t="shared" si="22"/>
        <v>97.058823529411768</v>
      </c>
    </row>
    <row r="21" spans="1:61" ht="32" x14ac:dyDescent="0.2">
      <c r="A21" s="54">
        <v>13</v>
      </c>
      <c r="B21" s="3" t="s">
        <v>550</v>
      </c>
      <c r="C21" s="3" t="s">
        <v>546</v>
      </c>
      <c r="D21" s="54">
        <v>1</v>
      </c>
      <c r="E21" s="54">
        <v>1</v>
      </c>
      <c r="F21" s="54">
        <f t="shared" si="3"/>
        <v>1</v>
      </c>
      <c r="G21" s="54">
        <f t="shared" si="4"/>
        <v>16</v>
      </c>
      <c r="H21" s="54">
        <f t="shared" si="5"/>
        <v>16</v>
      </c>
      <c r="I21" s="54">
        <f t="shared" si="6"/>
        <v>66</v>
      </c>
      <c r="J21" s="54">
        <v>20</v>
      </c>
      <c r="K21" s="54">
        <f t="shared" si="7"/>
        <v>1.25</v>
      </c>
      <c r="L21" s="54">
        <f t="shared" si="8"/>
        <v>64</v>
      </c>
      <c r="M21" s="54">
        <f t="shared" si="9"/>
        <v>4</v>
      </c>
      <c r="N21" s="54">
        <v>1</v>
      </c>
      <c r="O21" s="54">
        <v>1</v>
      </c>
      <c r="P21" s="54">
        <v>1</v>
      </c>
      <c r="Q21" s="54">
        <v>1</v>
      </c>
      <c r="R21" s="54">
        <v>1</v>
      </c>
      <c r="S21" s="54">
        <v>1</v>
      </c>
      <c r="T21" s="54">
        <f t="shared" si="10"/>
        <v>1</v>
      </c>
      <c r="U21" s="54">
        <v>1</v>
      </c>
      <c r="V21" s="54">
        <v>1</v>
      </c>
      <c r="W21" s="54">
        <f t="shared" si="11"/>
        <v>1</v>
      </c>
      <c r="X21" s="54">
        <f t="shared" si="12"/>
        <v>1</v>
      </c>
      <c r="Y21" s="54">
        <v>1</v>
      </c>
      <c r="Z21" s="54">
        <v>1</v>
      </c>
      <c r="AA21" s="54">
        <v>1</v>
      </c>
      <c r="AB21" s="54">
        <v>1</v>
      </c>
      <c r="AC21" s="54">
        <v>1</v>
      </c>
      <c r="AD21" s="54">
        <v>1</v>
      </c>
      <c r="AE21" s="54">
        <v>1</v>
      </c>
      <c r="AF21" s="54">
        <f t="shared" si="13"/>
        <v>2</v>
      </c>
      <c r="AG21" s="54">
        <v>1</v>
      </c>
      <c r="AH21" s="54">
        <f t="shared" si="14"/>
        <v>1</v>
      </c>
      <c r="AI21" s="54">
        <v>1</v>
      </c>
      <c r="AJ21" s="54">
        <v>1</v>
      </c>
      <c r="AK21" s="54">
        <f t="shared" si="15"/>
        <v>1</v>
      </c>
      <c r="AL21" s="54">
        <v>1</v>
      </c>
      <c r="AM21" s="54">
        <v>1</v>
      </c>
      <c r="AN21" s="54">
        <v>1</v>
      </c>
      <c r="AO21" s="54">
        <v>1</v>
      </c>
      <c r="AP21" s="54">
        <v>1</v>
      </c>
      <c r="AQ21" s="54">
        <v>1</v>
      </c>
      <c r="AR21" s="54">
        <v>1</v>
      </c>
      <c r="AS21" s="54">
        <v>1</v>
      </c>
      <c r="AT21" s="54">
        <v>1</v>
      </c>
      <c r="AU21" s="54">
        <f t="shared" si="16"/>
        <v>84.845000000000013</v>
      </c>
      <c r="AV21" s="54">
        <f t="shared" si="17"/>
        <v>5.4000000000000021</v>
      </c>
      <c r="AW21" s="54">
        <f t="shared" si="18"/>
        <v>5.8699999999999974</v>
      </c>
      <c r="AX21" s="54">
        <f t="shared" si="19"/>
        <v>5.41</v>
      </c>
      <c r="AY21" s="54">
        <v>1</v>
      </c>
      <c r="AZ21" s="54">
        <v>1</v>
      </c>
      <c r="BA21" s="54">
        <v>1</v>
      </c>
      <c r="BG21" s="54">
        <f t="shared" si="20"/>
        <v>2000</v>
      </c>
      <c r="BH21" s="11">
        <f t="shared" si="21"/>
        <v>5.5555555555555558E-5</v>
      </c>
      <c r="BI21" s="54">
        <f t="shared" si="22"/>
        <v>96.969696969696969</v>
      </c>
    </row>
    <row r="22" spans="1:61" ht="48" x14ac:dyDescent="0.2">
      <c r="A22" s="54">
        <v>14</v>
      </c>
      <c r="B22" s="3" t="s">
        <v>551</v>
      </c>
      <c r="C22" s="3" t="s">
        <v>546</v>
      </c>
      <c r="D22" s="54">
        <v>1</v>
      </c>
      <c r="E22" s="54">
        <v>1</v>
      </c>
      <c r="F22" s="54">
        <f t="shared" si="3"/>
        <v>1</v>
      </c>
      <c r="G22" s="54">
        <f t="shared" si="4"/>
        <v>23</v>
      </c>
      <c r="H22" s="54">
        <f t="shared" si="5"/>
        <v>23</v>
      </c>
      <c r="I22" s="54">
        <f t="shared" si="6"/>
        <v>105</v>
      </c>
      <c r="J22" s="54">
        <v>35</v>
      </c>
      <c r="K22" s="54">
        <f t="shared" si="7"/>
        <v>1.5217391304347827</v>
      </c>
      <c r="L22" s="54">
        <f t="shared" si="8"/>
        <v>103</v>
      </c>
      <c r="M22" s="54">
        <f t="shared" si="9"/>
        <v>4.4782608695652177</v>
      </c>
      <c r="N22" s="54">
        <v>1</v>
      </c>
      <c r="O22" s="54">
        <v>1</v>
      </c>
      <c r="P22" s="54">
        <v>1</v>
      </c>
      <c r="Q22" s="54">
        <v>1</v>
      </c>
      <c r="R22" s="54">
        <v>1</v>
      </c>
      <c r="S22" s="54">
        <v>1</v>
      </c>
      <c r="T22" s="54">
        <f t="shared" si="10"/>
        <v>1</v>
      </c>
      <c r="U22" s="54">
        <v>1</v>
      </c>
      <c r="V22" s="54">
        <v>1</v>
      </c>
      <c r="W22" s="54">
        <f t="shared" si="11"/>
        <v>1</v>
      </c>
      <c r="X22" s="54">
        <f t="shared" si="12"/>
        <v>1</v>
      </c>
      <c r="Y22" s="54">
        <v>1</v>
      </c>
      <c r="Z22" s="54">
        <v>1</v>
      </c>
      <c r="AA22" s="54">
        <v>1</v>
      </c>
      <c r="AB22" s="54">
        <v>1</v>
      </c>
      <c r="AC22" s="54">
        <v>1</v>
      </c>
      <c r="AD22" s="54">
        <v>1</v>
      </c>
      <c r="AE22" s="54">
        <v>1</v>
      </c>
      <c r="AF22" s="54">
        <f t="shared" si="13"/>
        <v>2</v>
      </c>
      <c r="AG22" s="54">
        <v>1</v>
      </c>
      <c r="AH22" s="54">
        <f t="shared" si="14"/>
        <v>1</v>
      </c>
      <c r="AI22" s="54">
        <v>0</v>
      </c>
      <c r="AJ22" s="54">
        <v>1</v>
      </c>
      <c r="AK22" s="54">
        <f t="shared" si="15"/>
        <v>1</v>
      </c>
      <c r="AL22" s="54">
        <v>1</v>
      </c>
      <c r="AM22" s="54">
        <v>1</v>
      </c>
      <c r="AN22" s="54">
        <v>1</v>
      </c>
      <c r="AO22" s="54">
        <v>0</v>
      </c>
      <c r="AP22" s="54">
        <v>1</v>
      </c>
      <c r="AQ22" s="54">
        <v>1</v>
      </c>
      <c r="AR22" s="54">
        <v>1</v>
      </c>
      <c r="AS22" s="54">
        <v>0</v>
      </c>
      <c r="AT22" s="54">
        <v>1</v>
      </c>
      <c r="AU22" s="54">
        <f t="shared" si="16"/>
        <v>54.750869565217414</v>
      </c>
      <c r="AV22" s="54">
        <f t="shared" si="17"/>
        <v>11.336521739130436</v>
      </c>
      <c r="AW22" s="54">
        <f t="shared" si="18"/>
        <v>9.2452173913043438</v>
      </c>
      <c r="AX22" s="54">
        <f t="shared" si="19"/>
        <v>11.162608695652175</v>
      </c>
      <c r="AY22" s="54">
        <v>1</v>
      </c>
      <c r="AZ22" s="54">
        <v>1</v>
      </c>
      <c r="BA22" s="54">
        <v>1</v>
      </c>
      <c r="BG22" s="54">
        <f t="shared" si="20"/>
        <v>2000</v>
      </c>
      <c r="BH22" s="11">
        <f t="shared" si="21"/>
        <v>7.9861111111111116E-5</v>
      </c>
      <c r="BI22" s="54">
        <f t="shared" si="22"/>
        <v>98.095238095238088</v>
      </c>
    </row>
    <row r="23" spans="1:61" ht="64" x14ac:dyDescent="0.2">
      <c r="A23" s="54">
        <v>15</v>
      </c>
      <c r="B23" s="3" t="s">
        <v>552</v>
      </c>
      <c r="C23" s="3" t="s">
        <v>546</v>
      </c>
      <c r="D23" s="54">
        <v>1</v>
      </c>
      <c r="E23" s="54">
        <v>1</v>
      </c>
      <c r="F23" s="54">
        <f t="shared" si="3"/>
        <v>1</v>
      </c>
      <c r="G23" s="54">
        <f t="shared" si="4"/>
        <v>25</v>
      </c>
      <c r="H23" s="54">
        <f t="shared" si="5"/>
        <v>25</v>
      </c>
      <c r="I23" s="54">
        <f t="shared" si="6"/>
        <v>115</v>
      </c>
      <c r="J23" s="54">
        <v>40</v>
      </c>
      <c r="K23" s="54">
        <f t="shared" si="7"/>
        <v>1.6</v>
      </c>
      <c r="L23" s="54">
        <f t="shared" si="8"/>
        <v>112</v>
      </c>
      <c r="M23" s="54">
        <f t="shared" si="9"/>
        <v>4.4800000000000004</v>
      </c>
      <c r="N23" s="54">
        <v>1</v>
      </c>
      <c r="O23" s="54">
        <v>1</v>
      </c>
      <c r="P23" s="54">
        <v>1</v>
      </c>
      <c r="Q23" s="54">
        <v>1</v>
      </c>
      <c r="R23" s="54">
        <v>1</v>
      </c>
      <c r="S23" s="54">
        <v>1</v>
      </c>
      <c r="T23" s="54">
        <f t="shared" si="10"/>
        <v>1</v>
      </c>
      <c r="U23" s="54">
        <v>1</v>
      </c>
      <c r="V23" s="54">
        <v>1</v>
      </c>
      <c r="W23" s="54">
        <f t="shared" si="11"/>
        <v>1</v>
      </c>
      <c r="X23" s="54">
        <f t="shared" si="12"/>
        <v>1</v>
      </c>
      <c r="Y23" s="54">
        <v>0</v>
      </c>
      <c r="Z23" s="54">
        <v>1</v>
      </c>
      <c r="AA23" s="54">
        <v>1</v>
      </c>
      <c r="AB23" s="54">
        <v>1</v>
      </c>
      <c r="AC23" s="54">
        <v>1</v>
      </c>
      <c r="AD23" s="54">
        <v>1</v>
      </c>
      <c r="AE23" s="54">
        <v>1</v>
      </c>
      <c r="AF23" s="54">
        <f t="shared" si="13"/>
        <v>3</v>
      </c>
      <c r="AG23" s="54">
        <v>0</v>
      </c>
      <c r="AH23" s="54">
        <f t="shared" si="14"/>
        <v>1</v>
      </c>
      <c r="AI23" s="54">
        <v>0</v>
      </c>
      <c r="AJ23" s="54">
        <v>1</v>
      </c>
      <c r="AK23" s="54">
        <f t="shared" si="15"/>
        <v>0</v>
      </c>
      <c r="AL23" s="54">
        <v>1</v>
      </c>
      <c r="AM23" s="54">
        <v>1</v>
      </c>
      <c r="AN23" s="54">
        <v>1</v>
      </c>
      <c r="AO23" s="54">
        <v>1</v>
      </c>
      <c r="AP23" s="54">
        <v>1</v>
      </c>
      <c r="AQ23" s="54">
        <v>1</v>
      </c>
      <c r="AR23" s="54">
        <v>1</v>
      </c>
      <c r="AS23" s="54">
        <v>1</v>
      </c>
      <c r="AT23" s="54">
        <v>1</v>
      </c>
      <c r="AU23" s="54">
        <f t="shared" si="16"/>
        <v>46.100000000000023</v>
      </c>
      <c r="AV23" s="54">
        <f t="shared" si="17"/>
        <v>13.040000000000003</v>
      </c>
      <c r="AW23" s="54">
        <f t="shared" si="18"/>
        <v>9.3583999999999961</v>
      </c>
      <c r="AX23" s="54">
        <f t="shared" si="19"/>
        <v>12.170800000000007</v>
      </c>
      <c r="AY23" s="54">
        <v>1</v>
      </c>
      <c r="AZ23" s="54">
        <v>1</v>
      </c>
      <c r="BA23" s="54">
        <v>1</v>
      </c>
      <c r="BG23" s="54">
        <f t="shared" si="20"/>
        <v>3000</v>
      </c>
      <c r="BH23" s="11">
        <f t="shared" si="21"/>
        <v>8.6805555555555545E-5</v>
      </c>
      <c r="BI23" s="54">
        <f t="shared" si="22"/>
        <v>97.391304347826093</v>
      </c>
    </row>
    <row r="24" spans="1:61" ht="48" x14ac:dyDescent="0.2">
      <c r="A24" s="54">
        <v>16</v>
      </c>
      <c r="B24" s="3" t="s">
        <v>553</v>
      </c>
      <c r="C24" s="54" t="s">
        <v>554</v>
      </c>
      <c r="D24" s="54">
        <v>1</v>
      </c>
      <c r="E24" s="54">
        <v>1</v>
      </c>
      <c r="F24" s="54">
        <f t="shared" si="3"/>
        <v>1</v>
      </c>
      <c r="G24" s="54">
        <f t="shared" si="4"/>
        <v>14</v>
      </c>
      <c r="H24" s="54">
        <f t="shared" si="5"/>
        <v>14</v>
      </c>
      <c r="I24" s="54">
        <f t="shared" si="6"/>
        <v>73</v>
      </c>
      <c r="J24" s="54">
        <v>27</v>
      </c>
      <c r="K24" s="54">
        <f t="shared" si="7"/>
        <v>1.9285714285714286</v>
      </c>
      <c r="L24" s="54">
        <f t="shared" si="8"/>
        <v>72</v>
      </c>
      <c r="M24" s="54">
        <f t="shared" si="9"/>
        <v>5.1428571428571432</v>
      </c>
      <c r="N24" s="54">
        <v>0</v>
      </c>
      <c r="O24" s="54">
        <v>1</v>
      </c>
      <c r="P24" s="54">
        <v>1</v>
      </c>
      <c r="Q24" s="54">
        <v>0</v>
      </c>
      <c r="R24" s="54">
        <v>1</v>
      </c>
      <c r="S24" s="54">
        <v>1</v>
      </c>
      <c r="T24" s="54">
        <f t="shared" si="10"/>
        <v>0</v>
      </c>
      <c r="U24" s="54">
        <v>1</v>
      </c>
      <c r="V24" s="54">
        <v>1</v>
      </c>
      <c r="W24" s="54">
        <f t="shared" si="11"/>
        <v>0</v>
      </c>
      <c r="X24" s="54">
        <f t="shared" si="12"/>
        <v>1</v>
      </c>
      <c r="Y24" s="54">
        <v>1</v>
      </c>
      <c r="Z24" s="54">
        <v>1</v>
      </c>
      <c r="AA24" s="54">
        <v>1</v>
      </c>
      <c r="AB24" s="54">
        <v>1</v>
      </c>
      <c r="AC24" s="54">
        <v>1</v>
      </c>
      <c r="AD24" s="54">
        <v>1</v>
      </c>
      <c r="AE24" s="54">
        <v>1</v>
      </c>
      <c r="AF24" s="54">
        <f t="shared" si="13"/>
        <v>1</v>
      </c>
      <c r="AG24" s="54">
        <v>1</v>
      </c>
      <c r="AH24" s="54">
        <f t="shared" si="14"/>
        <v>1</v>
      </c>
      <c r="AI24" s="54">
        <v>1</v>
      </c>
      <c r="AJ24" s="54">
        <v>1</v>
      </c>
      <c r="AK24" s="54">
        <f t="shared" si="15"/>
        <v>1</v>
      </c>
      <c r="AL24" s="54">
        <v>1</v>
      </c>
      <c r="AM24" s="54">
        <v>1</v>
      </c>
      <c r="AN24" s="54">
        <v>1</v>
      </c>
      <c r="AO24" s="54">
        <v>0</v>
      </c>
      <c r="AP24" s="54">
        <v>1</v>
      </c>
      <c r="AQ24" s="54">
        <v>1</v>
      </c>
      <c r="AR24" s="54">
        <v>1</v>
      </c>
      <c r="AS24" s="54">
        <v>0</v>
      </c>
      <c r="AT24" s="54">
        <v>1</v>
      </c>
      <c r="AU24" s="54">
        <f t="shared" si="16"/>
        <v>29.467857142857163</v>
      </c>
      <c r="AV24" s="54">
        <f t="shared" si="17"/>
        <v>12.627142857142861</v>
      </c>
      <c r="AW24" s="54">
        <f t="shared" si="18"/>
        <v>12.325714285714287</v>
      </c>
      <c r="AX24" s="54">
        <f t="shared" si="19"/>
        <v>9.7928571428571445</v>
      </c>
      <c r="AY24" s="54">
        <v>1</v>
      </c>
      <c r="AZ24" s="54">
        <v>1</v>
      </c>
      <c r="BA24" s="54">
        <v>1</v>
      </c>
      <c r="BG24" s="54">
        <f t="shared" si="20"/>
        <v>1000</v>
      </c>
      <c r="BH24" s="11">
        <f t="shared" si="21"/>
        <v>4.8611111111111115E-5</v>
      </c>
      <c r="BI24" s="54">
        <f t="shared" si="22"/>
        <v>98.630136986301366</v>
      </c>
    </row>
    <row r="25" spans="1:61" ht="48" x14ac:dyDescent="0.2">
      <c r="A25" s="54" t="s">
        <v>168</v>
      </c>
      <c r="B25" s="3" t="s">
        <v>555</v>
      </c>
      <c r="C25" s="54" t="s">
        <v>554</v>
      </c>
      <c r="D25" s="54">
        <v>1</v>
      </c>
      <c r="E25" s="54">
        <v>1</v>
      </c>
      <c r="F25" s="54">
        <f t="shared" si="3"/>
        <v>1</v>
      </c>
      <c r="G25" s="54">
        <f t="shared" si="4"/>
        <v>12</v>
      </c>
      <c r="H25" s="54">
        <f t="shared" si="5"/>
        <v>12</v>
      </c>
      <c r="I25" s="54">
        <f t="shared" si="6"/>
        <v>78</v>
      </c>
      <c r="J25" s="54">
        <v>27</v>
      </c>
      <c r="K25" s="54">
        <f t="shared" si="7"/>
        <v>2.25</v>
      </c>
      <c r="L25" s="54">
        <f t="shared" si="8"/>
        <v>77</v>
      </c>
      <c r="M25" s="54">
        <f t="shared" si="9"/>
        <v>6.416666666666667</v>
      </c>
      <c r="N25" s="54">
        <v>1</v>
      </c>
      <c r="O25" s="54">
        <v>1</v>
      </c>
      <c r="P25" s="54">
        <v>1</v>
      </c>
      <c r="Q25" s="54">
        <v>1</v>
      </c>
      <c r="R25" s="54">
        <v>1</v>
      </c>
      <c r="S25" s="54">
        <v>1</v>
      </c>
      <c r="T25" s="54">
        <f t="shared" si="10"/>
        <v>1</v>
      </c>
      <c r="U25" s="54">
        <v>1</v>
      </c>
      <c r="V25" s="54">
        <v>1</v>
      </c>
      <c r="W25" s="54">
        <f t="shared" si="11"/>
        <v>1</v>
      </c>
      <c r="X25" s="54">
        <f t="shared" si="12"/>
        <v>1</v>
      </c>
      <c r="Y25" s="54">
        <v>1</v>
      </c>
      <c r="Z25" s="54">
        <v>1</v>
      </c>
      <c r="AA25" s="54">
        <v>1</v>
      </c>
      <c r="AB25" s="54">
        <v>1</v>
      </c>
      <c r="AC25" s="54">
        <v>1</v>
      </c>
      <c r="AD25" s="54">
        <v>1</v>
      </c>
      <c r="AE25" s="54">
        <v>1</v>
      </c>
      <c r="AF25" s="54">
        <f t="shared" si="13"/>
        <v>1</v>
      </c>
      <c r="AG25" s="54">
        <v>1</v>
      </c>
      <c r="AH25" s="54">
        <f t="shared" si="14"/>
        <v>1</v>
      </c>
      <c r="AI25" s="54">
        <v>0</v>
      </c>
      <c r="AJ25" s="54">
        <v>1</v>
      </c>
      <c r="AK25" s="54">
        <f t="shared" si="15"/>
        <v>1</v>
      </c>
      <c r="AL25" s="54">
        <v>1</v>
      </c>
      <c r="AM25" s="54">
        <v>0</v>
      </c>
      <c r="AN25" s="54">
        <v>1</v>
      </c>
      <c r="AO25" s="54">
        <v>1</v>
      </c>
      <c r="AP25" s="54">
        <v>1</v>
      </c>
      <c r="AQ25" s="54">
        <v>1</v>
      </c>
      <c r="AR25" s="54">
        <v>1</v>
      </c>
      <c r="AS25" s="54">
        <v>1</v>
      </c>
      <c r="AT25" s="54">
        <v>1</v>
      </c>
      <c r="AU25" s="54">
        <f t="shared" si="16"/>
        <v>4.3050000000000139</v>
      </c>
      <c r="AV25" s="54">
        <f t="shared" si="17"/>
        <v>15.64</v>
      </c>
      <c r="AW25" s="54">
        <f t="shared" si="18"/>
        <v>19.463333333333335</v>
      </c>
      <c r="AX25" s="54">
        <f t="shared" si="19"/>
        <v>14.792499999999997</v>
      </c>
      <c r="AY25" s="54">
        <v>1</v>
      </c>
      <c r="AZ25" s="54">
        <v>1</v>
      </c>
      <c r="BA25" s="54">
        <v>1</v>
      </c>
      <c r="BG25" s="54">
        <f t="shared" si="20"/>
        <v>1000</v>
      </c>
      <c r="BH25" s="11">
        <f t="shared" si="21"/>
        <v>4.1666666666666665E-5</v>
      </c>
      <c r="BI25" s="54">
        <f t="shared" si="22"/>
        <v>98.71794871794873</v>
      </c>
    </row>
    <row r="26" spans="1:61" ht="48" x14ac:dyDescent="0.2">
      <c r="A26" s="54" t="s">
        <v>169</v>
      </c>
      <c r="B26" s="3" t="s">
        <v>556</v>
      </c>
      <c r="C26" s="54" t="s">
        <v>554</v>
      </c>
      <c r="D26" s="54">
        <v>1</v>
      </c>
      <c r="E26" s="54">
        <v>1</v>
      </c>
      <c r="F26" s="54">
        <f t="shared" si="3"/>
        <v>1</v>
      </c>
      <c r="G26" s="54">
        <f t="shared" si="4"/>
        <v>19</v>
      </c>
      <c r="H26" s="54">
        <f t="shared" si="5"/>
        <v>19</v>
      </c>
      <c r="I26" s="54">
        <f t="shared" si="6"/>
        <v>100</v>
      </c>
      <c r="J26" s="54">
        <v>36</v>
      </c>
      <c r="K26" s="54">
        <f t="shared" si="7"/>
        <v>1.8947368421052631</v>
      </c>
      <c r="L26" s="54">
        <f t="shared" si="8"/>
        <v>99</v>
      </c>
      <c r="M26" s="54">
        <f t="shared" si="9"/>
        <v>5.2105263157894735</v>
      </c>
      <c r="N26" s="54">
        <v>1</v>
      </c>
      <c r="O26" s="54">
        <v>1</v>
      </c>
      <c r="P26" s="54">
        <v>1</v>
      </c>
      <c r="Q26" s="54">
        <v>1</v>
      </c>
      <c r="R26" s="54">
        <v>1</v>
      </c>
      <c r="S26" s="54">
        <v>1</v>
      </c>
      <c r="T26" s="54">
        <f t="shared" si="10"/>
        <v>1</v>
      </c>
      <c r="U26" s="54">
        <v>1</v>
      </c>
      <c r="V26" s="54">
        <v>1</v>
      </c>
      <c r="W26" s="54">
        <f t="shared" si="11"/>
        <v>1</v>
      </c>
      <c r="X26" s="54">
        <f t="shared" si="12"/>
        <v>1</v>
      </c>
      <c r="Y26" s="54">
        <v>1</v>
      </c>
      <c r="Z26" s="54">
        <v>1</v>
      </c>
      <c r="AA26" s="54">
        <v>1</v>
      </c>
      <c r="AB26" s="54">
        <v>1</v>
      </c>
      <c r="AC26" s="54">
        <v>1</v>
      </c>
      <c r="AD26" s="54">
        <v>0</v>
      </c>
      <c r="AE26" s="54">
        <v>1</v>
      </c>
      <c r="AF26" s="54">
        <f t="shared" si="13"/>
        <v>1</v>
      </c>
      <c r="AG26" s="54">
        <v>1</v>
      </c>
      <c r="AH26" s="54">
        <f t="shared" si="14"/>
        <v>1</v>
      </c>
      <c r="AI26" s="54">
        <v>1</v>
      </c>
      <c r="AJ26" s="54">
        <v>1</v>
      </c>
      <c r="AK26" s="54">
        <f t="shared" si="15"/>
        <v>1</v>
      </c>
      <c r="AL26" s="54">
        <v>1</v>
      </c>
      <c r="AM26" s="54">
        <v>1</v>
      </c>
      <c r="AN26" s="54">
        <v>1</v>
      </c>
      <c r="AO26" s="54">
        <v>1</v>
      </c>
      <c r="AP26" s="54">
        <v>1</v>
      </c>
      <c r="AQ26" s="54">
        <v>1</v>
      </c>
      <c r="AR26" s="54">
        <v>1</v>
      </c>
      <c r="AS26" s="54">
        <v>1</v>
      </c>
      <c r="AT26" s="54">
        <v>1</v>
      </c>
      <c r="AU26" s="54">
        <f t="shared" si="16"/>
        <v>27.255263157894774</v>
      </c>
      <c r="AV26" s="54">
        <f t="shared" si="17"/>
        <v>14.177894736842106</v>
      </c>
      <c r="AW26" s="54">
        <f t="shared" si="18"/>
        <v>13.279999999999998</v>
      </c>
      <c r="AX26" s="54">
        <f t="shared" si="19"/>
        <v>12.611578947368422</v>
      </c>
      <c r="AY26" s="54">
        <v>1</v>
      </c>
      <c r="AZ26" s="54">
        <v>1</v>
      </c>
      <c r="BA26" s="54">
        <v>1</v>
      </c>
      <c r="BG26" s="54">
        <f t="shared" si="20"/>
        <v>1000</v>
      </c>
      <c r="BH26" s="11">
        <f t="shared" si="21"/>
        <v>6.597222222222223E-5</v>
      </c>
      <c r="BI26" s="54">
        <f t="shared" si="22"/>
        <v>99</v>
      </c>
    </row>
    <row r="27" spans="1:61" ht="32" x14ac:dyDescent="0.2">
      <c r="A27" s="54">
        <v>17</v>
      </c>
      <c r="B27" s="3" t="s">
        <v>557</v>
      </c>
      <c r="C27" s="54" t="s">
        <v>554</v>
      </c>
      <c r="D27" s="54">
        <v>1</v>
      </c>
      <c r="E27" s="54">
        <v>1</v>
      </c>
      <c r="F27" s="54">
        <f t="shared" si="3"/>
        <v>1</v>
      </c>
      <c r="G27" s="54">
        <f t="shared" si="4"/>
        <v>13</v>
      </c>
      <c r="H27" s="54">
        <f t="shared" si="5"/>
        <v>13</v>
      </c>
      <c r="I27" s="54">
        <f t="shared" si="6"/>
        <v>70</v>
      </c>
      <c r="J27" s="54">
        <v>26</v>
      </c>
      <c r="K27" s="54">
        <f t="shared" si="7"/>
        <v>2</v>
      </c>
      <c r="L27" s="54">
        <f t="shared" si="8"/>
        <v>69</v>
      </c>
      <c r="M27" s="54">
        <f t="shared" si="9"/>
        <v>5.3076923076923075</v>
      </c>
      <c r="N27" s="54">
        <v>1</v>
      </c>
      <c r="O27" s="54">
        <v>1</v>
      </c>
      <c r="P27" s="54">
        <v>1</v>
      </c>
      <c r="Q27" s="54">
        <v>1</v>
      </c>
      <c r="R27" s="54">
        <v>1</v>
      </c>
      <c r="S27" s="54">
        <v>1</v>
      </c>
      <c r="T27" s="54">
        <f t="shared" si="10"/>
        <v>1</v>
      </c>
      <c r="U27" s="54">
        <v>1</v>
      </c>
      <c r="V27" s="54">
        <v>1</v>
      </c>
      <c r="W27" s="54">
        <f t="shared" si="11"/>
        <v>1</v>
      </c>
      <c r="X27" s="54">
        <f t="shared" si="12"/>
        <v>1</v>
      </c>
      <c r="Y27" s="54">
        <v>1</v>
      </c>
      <c r="Z27" s="54">
        <v>1</v>
      </c>
      <c r="AA27" s="54">
        <v>0</v>
      </c>
      <c r="AB27" s="54">
        <v>1</v>
      </c>
      <c r="AC27" s="54">
        <v>1</v>
      </c>
      <c r="AD27" s="54">
        <v>1</v>
      </c>
      <c r="AE27" s="54">
        <v>1</v>
      </c>
      <c r="AF27" s="54">
        <f t="shared" si="13"/>
        <v>1</v>
      </c>
      <c r="AG27" s="54">
        <v>1</v>
      </c>
      <c r="AH27" s="54">
        <f t="shared" si="14"/>
        <v>1</v>
      </c>
      <c r="AI27" s="54">
        <v>1</v>
      </c>
      <c r="AJ27" s="54">
        <v>1</v>
      </c>
      <c r="AK27" s="54">
        <f t="shared" si="15"/>
        <v>1</v>
      </c>
      <c r="AL27" s="54">
        <v>1</v>
      </c>
      <c r="AM27" s="54">
        <v>1</v>
      </c>
      <c r="AN27" s="54">
        <v>1</v>
      </c>
      <c r="AO27" s="54">
        <v>1</v>
      </c>
      <c r="AP27" s="54">
        <v>1</v>
      </c>
      <c r="AQ27" s="54">
        <v>1</v>
      </c>
      <c r="AR27" s="54">
        <v>1</v>
      </c>
      <c r="AS27" s="54">
        <v>1</v>
      </c>
      <c r="AT27" s="54">
        <v>1</v>
      </c>
      <c r="AU27" s="54">
        <f t="shared" si="16"/>
        <v>24.440000000000019</v>
      </c>
      <c r="AV27" s="54">
        <f t="shared" si="17"/>
        <v>13.080000000000002</v>
      </c>
      <c r="AW27" s="54">
        <f t="shared" si="18"/>
        <v>13.132307692307691</v>
      </c>
      <c r="AX27" s="54">
        <f t="shared" si="19"/>
        <v>10.069230769230767</v>
      </c>
      <c r="AY27" s="54">
        <v>1</v>
      </c>
      <c r="AZ27" s="54">
        <v>1</v>
      </c>
      <c r="BA27" s="54">
        <v>1</v>
      </c>
      <c r="BG27" s="54">
        <f t="shared" si="20"/>
        <v>1000</v>
      </c>
      <c r="BH27" s="11">
        <f t="shared" si="21"/>
        <v>4.5138888888888894E-5</v>
      </c>
      <c r="BI27" s="54">
        <f t="shared" si="22"/>
        <v>98.571428571428584</v>
      </c>
    </row>
    <row r="28" spans="1:61" ht="32" x14ac:dyDescent="0.2">
      <c r="A28" s="54" t="s">
        <v>189</v>
      </c>
      <c r="B28" s="3" t="s">
        <v>558</v>
      </c>
      <c r="C28" s="54" t="s">
        <v>554</v>
      </c>
      <c r="D28" s="54">
        <v>1</v>
      </c>
      <c r="E28" s="54">
        <v>1</v>
      </c>
      <c r="F28" s="54">
        <f t="shared" si="3"/>
        <v>1</v>
      </c>
      <c r="G28" s="54">
        <f t="shared" si="4"/>
        <v>16</v>
      </c>
      <c r="H28" s="54">
        <f t="shared" si="5"/>
        <v>16</v>
      </c>
      <c r="I28" s="54">
        <f t="shared" si="6"/>
        <v>72</v>
      </c>
      <c r="J28" s="54">
        <v>25</v>
      </c>
      <c r="K28" s="54">
        <f t="shared" si="7"/>
        <v>1.5625</v>
      </c>
      <c r="L28" s="54">
        <f t="shared" si="8"/>
        <v>69</v>
      </c>
      <c r="M28" s="54">
        <f t="shared" si="9"/>
        <v>4.3125</v>
      </c>
      <c r="N28" s="54">
        <v>1</v>
      </c>
      <c r="O28" s="54">
        <v>1</v>
      </c>
      <c r="P28" s="54">
        <v>1</v>
      </c>
      <c r="Q28" s="54">
        <v>1</v>
      </c>
      <c r="R28" s="54">
        <v>1</v>
      </c>
      <c r="S28" s="54">
        <v>1</v>
      </c>
      <c r="T28" s="54">
        <f t="shared" si="10"/>
        <v>1</v>
      </c>
      <c r="U28" s="54">
        <v>1</v>
      </c>
      <c r="V28" s="54">
        <v>1</v>
      </c>
      <c r="W28" s="54">
        <f t="shared" si="11"/>
        <v>1</v>
      </c>
      <c r="X28" s="54">
        <f t="shared" si="12"/>
        <v>1</v>
      </c>
      <c r="Y28" s="54">
        <v>1</v>
      </c>
      <c r="Z28" s="54">
        <v>1</v>
      </c>
      <c r="AA28" s="54">
        <v>1</v>
      </c>
      <c r="AB28" s="54">
        <v>1</v>
      </c>
      <c r="AC28" s="54">
        <v>1</v>
      </c>
      <c r="AD28" s="54">
        <v>1</v>
      </c>
      <c r="AE28" s="54">
        <v>1</v>
      </c>
      <c r="AF28" s="54">
        <f t="shared" si="13"/>
        <v>3</v>
      </c>
      <c r="AG28" s="54">
        <v>1</v>
      </c>
      <c r="AH28" s="54">
        <f t="shared" si="14"/>
        <v>1</v>
      </c>
      <c r="AI28" s="54">
        <v>1</v>
      </c>
      <c r="AJ28" s="54">
        <v>1</v>
      </c>
      <c r="AK28" s="54">
        <f t="shared" si="15"/>
        <v>0</v>
      </c>
      <c r="AL28" s="54">
        <v>1</v>
      </c>
      <c r="AM28" s="54">
        <v>1</v>
      </c>
      <c r="AN28" s="54">
        <v>1</v>
      </c>
      <c r="AO28" s="54">
        <v>1</v>
      </c>
      <c r="AP28" s="54">
        <v>1</v>
      </c>
      <c r="AQ28" s="54">
        <v>1</v>
      </c>
      <c r="AR28" s="54">
        <v>1</v>
      </c>
      <c r="AS28" s="54">
        <v>1</v>
      </c>
      <c r="AT28" s="54">
        <v>1</v>
      </c>
      <c r="AU28" s="54">
        <f t="shared" si="16"/>
        <v>58.407500000000013</v>
      </c>
      <c r="AV28" s="54">
        <f t="shared" si="17"/>
        <v>9.0875000000000021</v>
      </c>
      <c r="AW28" s="54">
        <f t="shared" si="18"/>
        <v>7.707499999999996</v>
      </c>
      <c r="AX28" s="54">
        <f t="shared" si="19"/>
        <v>6.8818750000000009</v>
      </c>
      <c r="AY28" s="54">
        <v>1</v>
      </c>
      <c r="AZ28" s="54">
        <v>1</v>
      </c>
      <c r="BA28" s="54">
        <v>1</v>
      </c>
      <c r="BG28" s="54">
        <f t="shared" si="20"/>
        <v>3000</v>
      </c>
      <c r="BH28" s="11">
        <f t="shared" si="21"/>
        <v>5.5555555555555558E-5</v>
      </c>
      <c r="BI28" s="54">
        <f t="shared" si="22"/>
        <v>95.833333333333343</v>
      </c>
    </row>
    <row r="29" spans="1:61" ht="32" x14ac:dyDescent="0.2">
      <c r="A29" s="54" t="s">
        <v>190</v>
      </c>
      <c r="B29" s="3" t="s">
        <v>559</v>
      </c>
      <c r="C29" s="54" t="s">
        <v>554</v>
      </c>
      <c r="D29" s="54">
        <v>1</v>
      </c>
      <c r="E29" s="54">
        <v>1</v>
      </c>
      <c r="F29" s="54">
        <f t="shared" si="3"/>
        <v>1</v>
      </c>
      <c r="G29" s="54">
        <f t="shared" si="4"/>
        <v>14</v>
      </c>
      <c r="H29" s="54">
        <f t="shared" si="5"/>
        <v>14</v>
      </c>
      <c r="I29" s="54">
        <f t="shared" si="6"/>
        <v>62</v>
      </c>
      <c r="J29" s="54">
        <v>20</v>
      </c>
      <c r="K29" s="54">
        <f t="shared" si="7"/>
        <v>1.4285714285714286</v>
      </c>
      <c r="L29" s="54">
        <f t="shared" si="8"/>
        <v>61</v>
      </c>
      <c r="M29" s="54">
        <f t="shared" si="9"/>
        <v>4.3571428571428568</v>
      </c>
      <c r="N29" s="54">
        <v>0</v>
      </c>
      <c r="O29" s="54">
        <v>1</v>
      </c>
      <c r="P29" s="54">
        <v>1</v>
      </c>
      <c r="Q29" s="54">
        <v>0</v>
      </c>
      <c r="R29" s="54">
        <v>1</v>
      </c>
      <c r="S29" s="54">
        <v>1</v>
      </c>
      <c r="T29" s="54">
        <f t="shared" si="10"/>
        <v>0</v>
      </c>
      <c r="U29" s="54">
        <v>1</v>
      </c>
      <c r="V29" s="54">
        <v>1</v>
      </c>
      <c r="W29" s="54">
        <f t="shared" si="11"/>
        <v>0</v>
      </c>
      <c r="X29" s="54">
        <f t="shared" si="12"/>
        <v>1</v>
      </c>
      <c r="Y29" s="54">
        <v>1</v>
      </c>
      <c r="Z29" s="54">
        <v>1</v>
      </c>
      <c r="AA29" s="54">
        <v>1</v>
      </c>
      <c r="AB29" s="54">
        <v>1</v>
      </c>
      <c r="AC29" s="54">
        <v>1</v>
      </c>
      <c r="AD29" s="54">
        <v>1</v>
      </c>
      <c r="AE29" s="54">
        <v>1</v>
      </c>
      <c r="AF29" s="54">
        <f t="shared" si="13"/>
        <v>1</v>
      </c>
      <c r="AG29" s="54">
        <v>1</v>
      </c>
      <c r="AH29" s="54">
        <f t="shared" si="14"/>
        <v>1</v>
      </c>
      <c r="AI29" s="54">
        <v>1</v>
      </c>
      <c r="AJ29" s="54">
        <v>1</v>
      </c>
      <c r="AK29" s="54">
        <f t="shared" si="15"/>
        <v>1</v>
      </c>
      <c r="AL29" s="54">
        <v>1</v>
      </c>
      <c r="AM29" s="54">
        <v>0</v>
      </c>
      <c r="AN29" s="54">
        <v>1</v>
      </c>
      <c r="AO29" s="54">
        <v>1</v>
      </c>
      <c r="AP29" s="54">
        <v>1</v>
      </c>
      <c r="AQ29" s="54">
        <v>1</v>
      </c>
      <c r="AR29" s="54">
        <v>1</v>
      </c>
      <c r="AS29" s="54">
        <v>1</v>
      </c>
      <c r="AT29" s="54">
        <v>1</v>
      </c>
      <c r="AU29" s="54">
        <f t="shared" si="16"/>
        <v>71.767857142857167</v>
      </c>
      <c r="AV29" s="54">
        <f t="shared" si="17"/>
        <v>6.7271428571428586</v>
      </c>
      <c r="AW29" s="54">
        <f t="shared" si="18"/>
        <v>7.7057142857142829</v>
      </c>
      <c r="AX29" s="54">
        <f t="shared" si="19"/>
        <v>6.0921428571428571</v>
      </c>
      <c r="AY29" s="54">
        <v>1</v>
      </c>
      <c r="AZ29" s="54">
        <v>1</v>
      </c>
      <c r="BA29" s="54">
        <v>1</v>
      </c>
      <c r="BG29" s="54">
        <f t="shared" si="20"/>
        <v>1000</v>
      </c>
      <c r="BH29" s="11">
        <f t="shared" si="21"/>
        <v>4.8611111111111115E-5</v>
      </c>
      <c r="BI29" s="54">
        <f t="shared" si="22"/>
        <v>98.387096774193552</v>
      </c>
    </row>
    <row r="30" spans="1:61" ht="48" x14ac:dyDescent="0.2">
      <c r="A30" s="54">
        <v>18</v>
      </c>
      <c r="B30" s="3" t="s">
        <v>560</v>
      </c>
      <c r="C30" s="54" t="s">
        <v>554</v>
      </c>
      <c r="D30" s="54">
        <v>1</v>
      </c>
      <c r="E30" s="54">
        <v>1</v>
      </c>
      <c r="F30" s="54">
        <f t="shared" si="3"/>
        <v>1</v>
      </c>
      <c r="G30" s="54">
        <f t="shared" si="4"/>
        <v>16</v>
      </c>
      <c r="H30" s="54">
        <f t="shared" si="5"/>
        <v>16</v>
      </c>
      <c r="I30" s="54">
        <f t="shared" si="6"/>
        <v>83</v>
      </c>
      <c r="J30" s="54">
        <v>28</v>
      </c>
      <c r="K30" s="54">
        <f t="shared" si="7"/>
        <v>1.75</v>
      </c>
      <c r="L30" s="54">
        <f t="shared" si="8"/>
        <v>83</v>
      </c>
      <c r="M30" s="54">
        <f t="shared" si="9"/>
        <v>5.1875</v>
      </c>
      <c r="N30" s="54">
        <v>1</v>
      </c>
      <c r="O30" s="54">
        <v>1</v>
      </c>
      <c r="P30" s="54">
        <v>1</v>
      </c>
      <c r="Q30" s="54">
        <v>1</v>
      </c>
      <c r="R30" s="54">
        <v>1</v>
      </c>
      <c r="S30" s="54">
        <v>1</v>
      </c>
      <c r="T30" s="54">
        <f t="shared" si="10"/>
        <v>1</v>
      </c>
      <c r="U30" s="54">
        <v>1</v>
      </c>
      <c r="V30" s="54">
        <v>1</v>
      </c>
      <c r="W30" s="54">
        <f t="shared" si="11"/>
        <v>1</v>
      </c>
      <c r="X30" s="54">
        <f t="shared" si="12"/>
        <v>1</v>
      </c>
      <c r="Y30" s="54">
        <v>1</v>
      </c>
      <c r="Z30" s="54">
        <v>1</v>
      </c>
      <c r="AA30" s="54">
        <v>1</v>
      </c>
      <c r="AB30" s="54">
        <v>1</v>
      </c>
      <c r="AC30" s="54">
        <v>1</v>
      </c>
      <c r="AD30" s="54">
        <v>1</v>
      </c>
      <c r="AE30" s="54">
        <v>1</v>
      </c>
      <c r="AF30" s="54">
        <f t="shared" si="13"/>
        <v>0</v>
      </c>
      <c r="AG30" s="54">
        <v>1</v>
      </c>
      <c r="AH30" s="54">
        <f t="shared" si="14"/>
        <v>1</v>
      </c>
      <c r="AI30" s="54">
        <v>1</v>
      </c>
      <c r="AJ30" s="54">
        <v>1</v>
      </c>
      <c r="AK30" s="54">
        <f t="shared" si="15"/>
        <v>1</v>
      </c>
      <c r="AL30" s="54">
        <v>1</v>
      </c>
      <c r="AM30" s="54">
        <v>1</v>
      </c>
      <c r="AN30" s="54">
        <v>1</v>
      </c>
      <c r="AO30" s="54">
        <v>1</v>
      </c>
      <c r="AP30" s="54">
        <v>1</v>
      </c>
      <c r="AQ30" s="54">
        <v>1</v>
      </c>
      <c r="AR30" s="54">
        <v>1</v>
      </c>
      <c r="AS30" s="54">
        <v>1</v>
      </c>
      <c r="AT30" s="54">
        <v>1</v>
      </c>
      <c r="AU30" s="54">
        <f t="shared" si="16"/>
        <v>42.54500000000003</v>
      </c>
      <c r="AV30" s="54">
        <f t="shared" si="17"/>
        <v>11.3</v>
      </c>
      <c r="AW30" s="54">
        <f t="shared" si="18"/>
        <v>12.852499999999996</v>
      </c>
      <c r="AX30" s="54">
        <f t="shared" si="19"/>
        <v>11.003125000000004</v>
      </c>
      <c r="AY30" s="54">
        <v>1</v>
      </c>
      <c r="AZ30" s="54">
        <v>1</v>
      </c>
      <c r="BA30" s="54">
        <v>1</v>
      </c>
      <c r="BG30" s="54">
        <f t="shared" si="20"/>
        <v>0</v>
      </c>
      <c r="BH30" s="11">
        <f t="shared" si="21"/>
        <v>5.5555555555555558E-5</v>
      </c>
      <c r="BI30" s="54">
        <f t="shared" si="22"/>
        <v>100</v>
      </c>
    </row>
    <row r="31" spans="1:61" ht="64" x14ac:dyDescent="0.2">
      <c r="A31" s="54">
        <v>19</v>
      </c>
      <c r="B31" s="1" t="s">
        <v>561</v>
      </c>
      <c r="C31" s="54" t="s">
        <v>554</v>
      </c>
      <c r="D31" s="54">
        <v>1</v>
      </c>
      <c r="E31" s="54">
        <v>1</v>
      </c>
      <c r="F31" s="54">
        <f t="shared" si="3"/>
        <v>2</v>
      </c>
      <c r="G31" s="54">
        <f t="shared" si="4"/>
        <v>25</v>
      </c>
      <c r="H31" s="54">
        <f t="shared" si="5"/>
        <v>12.5</v>
      </c>
      <c r="I31" s="54">
        <f t="shared" si="6"/>
        <v>112</v>
      </c>
      <c r="J31" s="54">
        <v>41</v>
      </c>
      <c r="K31" s="54">
        <f t="shared" si="7"/>
        <v>1.64</v>
      </c>
      <c r="L31" s="54">
        <f t="shared" si="8"/>
        <v>111</v>
      </c>
      <c r="M31" s="54">
        <f t="shared" si="9"/>
        <v>4.4400000000000004</v>
      </c>
      <c r="N31" s="54">
        <v>1</v>
      </c>
      <c r="O31" s="54">
        <v>1</v>
      </c>
      <c r="P31" s="54">
        <v>0</v>
      </c>
      <c r="Q31" s="54">
        <v>1</v>
      </c>
      <c r="R31" s="54">
        <v>1</v>
      </c>
      <c r="S31" s="54">
        <v>1</v>
      </c>
      <c r="T31" s="54">
        <f t="shared" si="10"/>
        <v>1</v>
      </c>
      <c r="U31" s="54">
        <v>1</v>
      </c>
      <c r="V31" s="54">
        <v>1</v>
      </c>
      <c r="W31" s="54">
        <f t="shared" si="11"/>
        <v>0</v>
      </c>
      <c r="X31" s="54">
        <f t="shared" si="12"/>
        <v>1</v>
      </c>
      <c r="Y31" s="54">
        <v>0</v>
      </c>
      <c r="Z31" s="54">
        <v>1</v>
      </c>
      <c r="AA31" s="54">
        <v>1</v>
      </c>
      <c r="AB31" s="54">
        <v>1</v>
      </c>
      <c r="AC31" s="54">
        <v>1</v>
      </c>
      <c r="AD31" s="54">
        <v>1</v>
      </c>
      <c r="AE31" s="54">
        <v>1</v>
      </c>
      <c r="AF31" s="54">
        <f t="shared" si="13"/>
        <v>1</v>
      </c>
      <c r="AG31" s="54">
        <v>1</v>
      </c>
      <c r="AH31" s="54">
        <f t="shared" si="14"/>
        <v>1</v>
      </c>
      <c r="AI31" s="54">
        <v>0</v>
      </c>
      <c r="AJ31" s="54">
        <v>1</v>
      </c>
      <c r="AK31" s="54">
        <f t="shared" si="15"/>
        <v>1</v>
      </c>
      <c r="AL31" s="54">
        <v>1</v>
      </c>
      <c r="AM31" s="54">
        <v>1</v>
      </c>
      <c r="AN31" s="54">
        <v>1</v>
      </c>
      <c r="AO31" s="54">
        <v>1</v>
      </c>
      <c r="AP31" s="54">
        <v>1</v>
      </c>
      <c r="AQ31" s="54">
        <v>1</v>
      </c>
      <c r="AR31" s="54">
        <v>1</v>
      </c>
      <c r="AS31" s="54">
        <v>1</v>
      </c>
      <c r="AT31" s="54">
        <v>1</v>
      </c>
      <c r="AU31" s="54">
        <f t="shared" si="16"/>
        <v>55.403500000000037</v>
      </c>
      <c r="AV31" s="54">
        <f t="shared" si="17"/>
        <v>8.6370000000000005</v>
      </c>
      <c r="AW31" s="54">
        <f t="shared" si="18"/>
        <v>7.9392000000000031</v>
      </c>
      <c r="AX31" s="54">
        <f t="shared" si="19"/>
        <v>5.7324000000000019</v>
      </c>
      <c r="AY31" s="54">
        <v>0</v>
      </c>
      <c r="AZ31" s="54">
        <v>1</v>
      </c>
      <c r="BA31" s="54">
        <v>1</v>
      </c>
      <c r="BG31" s="54">
        <f t="shared" si="20"/>
        <v>1000</v>
      </c>
      <c r="BH31" s="11">
        <f t="shared" si="21"/>
        <v>8.6805555555555545E-5</v>
      </c>
      <c r="BI31" s="54">
        <f t="shared" si="22"/>
        <v>99.107142857142861</v>
      </c>
    </row>
    <row r="32" spans="1:61" ht="32" x14ac:dyDescent="0.2">
      <c r="A32" s="54" t="s">
        <v>562</v>
      </c>
      <c r="B32" s="3" t="s">
        <v>563</v>
      </c>
      <c r="C32" s="54" t="s">
        <v>554</v>
      </c>
      <c r="D32" s="54">
        <v>1</v>
      </c>
      <c r="E32" s="54">
        <v>1</v>
      </c>
      <c r="F32" s="54">
        <f t="shared" si="3"/>
        <v>1</v>
      </c>
      <c r="G32" s="54">
        <f t="shared" si="4"/>
        <v>13</v>
      </c>
      <c r="H32" s="54">
        <f t="shared" si="5"/>
        <v>13</v>
      </c>
      <c r="I32" s="54">
        <f t="shared" si="6"/>
        <v>68</v>
      </c>
      <c r="J32" s="54">
        <v>25</v>
      </c>
      <c r="K32" s="54">
        <f t="shared" si="7"/>
        <v>1.9230769230769231</v>
      </c>
      <c r="L32" s="54">
        <f t="shared" si="8"/>
        <v>67</v>
      </c>
      <c r="M32" s="54">
        <f t="shared" si="9"/>
        <v>5.1538461538461542</v>
      </c>
      <c r="N32" s="54">
        <v>1</v>
      </c>
      <c r="O32" s="54">
        <v>1</v>
      </c>
      <c r="P32" s="54">
        <v>1</v>
      </c>
      <c r="Q32" s="54">
        <v>1</v>
      </c>
      <c r="R32" s="54">
        <v>1</v>
      </c>
      <c r="S32" s="54">
        <v>1</v>
      </c>
      <c r="T32" s="54">
        <f t="shared" si="10"/>
        <v>1</v>
      </c>
      <c r="U32" s="54">
        <v>1</v>
      </c>
      <c r="V32" s="54">
        <v>1</v>
      </c>
      <c r="W32" s="54">
        <f t="shared" si="11"/>
        <v>1</v>
      </c>
      <c r="X32" s="54">
        <f t="shared" si="12"/>
        <v>1</v>
      </c>
      <c r="Y32" s="54">
        <v>1</v>
      </c>
      <c r="Z32" s="54">
        <v>1</v>
      </c>
      <c r="AA32" s="54">
        <v>1</v>
      </c>
      <c r="AB32" s="54">
        <v>1</v>
      </c>
      <c r="AC32" s="54">
        <v>1</v>
      </c>
      <c r="AD32" s="54">
        <v>1</v>
      </c>
      <c r="AE32" s="54">
        <v>1</v>
      </c>
      <c r="AF32" s="54">
        <f t="shared" si="13"/>
        <v>1</v>
      </c>
      <c r="AG32" s="54">
        <v>1</v>
      </c>
      <c r="AH32" s="54">
        <f t="shared" si="14"/>
        <v>1</v>
      </c>
      <c r="AI32" s="54">
        <v>1</v>
      </c>
      <c r="AJ32" s="54">
        <v>1</v>
      </c>
      <c r="AK32" s="54">
        <f t="shared" si="15"/>
        <v>1</v>
      </c>
      <c r="AL32" s="54">
        <v>1</v>
      </c>
      <c r="AM32" s="54">
        <v>1</v>
      </c>
      <c r="AN32" s="54">
        <v>1</v>
      </c>
      <c r="AO32" s="54">
        <v>1</v>
      </c>
      <c r="AP32" s="54">
        <v>1</v>
      </c>
      <c r="AQ32" s="54">
        <v>1</v>
      </c>
      <c r="AR32" s="54">
        <v>1</v>
      </c>
      <c r="AS32" s="54">
        <v>1</v>
      </c>
      <c r="AT32" s="54">
        <v>1</v>
      </c>
      <c r="AU32" s="54">
        <f t="shared" si="16"/>
        <v>30.947692307692328</v>
      </c>
      <c r="AV32" s="54">
        <f t="shared" si="17"/>
        <v>12.172307692307694</v>
      </c>
      <c r="AW32" s="54">
        <f t="shared" si="18"/>
        <v>12.227692307692308</v>
      </c>
      <c r="AX32" s="54">
        <f t="shared" si="19"/>
        <v>9.3446153846153877</v>
      </c>
      <c r="AY32" s="54">
        <v>1</v>
      </c>
      <c r="AZ32" s="54">
        <v>1</v>
      </c>
      <c r="BA32" s="54">
        <v>1</v>
      </c>
      <c r="BG32" s="54">
        <f t="shared" si="20"/>
        <v>1000</v>
      </c>
      <c r="BH32" s="11">
        <f t="shared" si="21"/>
        <v>4.5138888888888894E-5</v>
      </c>
      <c r="BI32" s="54">
        <f t="shared" si="22"/>
        <v>98.529411764705884</v>
      </c>
    </row>
    <row r="33" spans="1:61" ht="32" x14ac:dyDescent="0.2">
      <c r="A33" s="54" t="s">
        <v>564</v>
      </c>
      <c r="B33" s="3" t="s">
        <v>565</v>
      </c>
      <c r="C33" s="54" t="s">
        <v>554</v>
      </c>
      <c r="D33" s="54">
        <v>1</v>
      </c>
      <c r="E33" s="54">
        <v>1</v>
      </c>
      <c r="F33" s="54">
        <f t="shared" si="3"/>
        <v>1</v>
      </c>
      <c r="G33" s="54">
        <f t="shared" si="4"/>
        <v>15</v>
      </c>
      <c r="H33" s="54">
        <f t="shared" si="5"/>
        <v>15</v>
      </c>
      <c r="I33" s="54">
        <f t="shared" si="6"/>
        <v>73</v>
      </c>
      <c r="J33" s="54">
        <v>26</v>
      </c>
      <c r="K33" s="54">
        <f t="shared" si="7"/>
        <v>1.7333333333333334</v>
      </c>
      <c r="L33" s="54">
        <f t="shared" si="8"/>
        <v>72</v>
      </c>
      <c r="M33" s="54">
        <f t="shared" si="9"/>
        <v>4.8</v>
      </c>
      <c r="N33" s="54">
        <v>0</v>
      </c>
      <c r="O33" s="54">
        <v>1</v>
      </c>
      <c r="P33" s="54">
        <v>1</v>
      </c>
      <c r="Q33" s="54">
        <v>0</v>
      </c>
      <c r="R33" s="54">
        <v>1</v>
      </c>
      <c r="S33" s="54">
        <v>1</v>
      </c>
      <c r="T33" s="54">
        <f t="shared" si="10"/>
        <v>0</v>
      </c>
      <c r="U33" s="54">
        <v>1</v>
      </c>
      <c r="V33" s="54">
        <v>1</v>
      </c>
      <c r="W33" s="54">
        <f t="shared" si="11"/>
        <v>0</v>
      </c>
      <c r="X33" s="54">
        <f t="shared" si="12"/>
        <v>1</v>
      </c>
      <c r="Y33" s="54">
        <v>1</v>
      </c>
      <c r="Z33" s="54">
        <v>1</v>
      </c>
      <c r="AA33" s="54">
        <v>1</v>
      </c>
      <c r="AB33" s="54">
        <v>1</v>
      </c>
      <c r="AC33" s="54">
        <v>1</v>
      </c>
      <c r="AD33" s="54">
        <v>1</v>
      </c>
      <c r="AE33" s="54">
        <v>1</v>
      </c>
      <c r="AF33" s="54">
        <f t="shared" si="13"/>
        <v>1</v>
      </c>
      <c r="AG33" s="54">
        <v>0</v>
      </c>
      <c r="AH33" s="54">
        <f t="shared" si="14"/>
        <v>1</v>
      </c>
      <c r="AI33" s="54">
        <v>1</v>
      </c>
      <c r="AJ33" s="54">
        <v>1</v>
      </c>
      <c r="AK33" s="54">
        <f t="shared" si="15"/>
        <v>1</v>
      </c>
      <c r="AL33" s="54">
        <v>1</v>
      </c>
      <c r="AM33" s="54">
        <v>0</v>
      </c>
      <c r="AN33" s="54">
        <v>1</v>
      </c>
      <c r="AO33" s="54">
        <v>1</v>
      </c>
      <c r="AP33" s="54">
        <v>1</v>
      </c>
      <c r="AQ33" s="54">
        <v>1</v>
      </c>
      <c r="AR33" s="54">
        <v>1</v>
      </c>
      <c r="AS33" s="54">
        <v>1</v>
      </c>
      <c r="AT33" s="54">
        <v>1</v>
      </c>
      <c r="AU33" s="54">
        <f t="shared" si="16"/>
        <v>44.970000000000027</v>
      </c>
      <c r="AV33" s="54">
        <f t="shared" si="17"/>
        <v>10.713333333333338</v>
      </c>
      <c r="AW33" s="54">
        <f t="shared" si="18"/>
        <v>10.450666666666667</v>
      </c>
      <c r="AX33" s="54">
        <f t="shared" si="19"/>
        <v>8.6780000000000008</v>
      </c>
      <c r="AY33" s="54">
        <v>1</v>
      </c>
      <c r="AZ33" s="54">
        <v>1</v>
      </c>
      <c r="BA33" s="54">
        <v>1</v>
      </c>
      <c r="BG33" s="54">
        <f t="shared" si="20"/>
        <v>1000</v>
      </c>
      <c r="BH33" s="11">
        <f t="shared" si="21"/>
        <v>5.208333333333333E-5</v>
      </c>
      <c r="BI33" s="54">
        <f t="shared" si="22"/>
        <v>98.630136986301366</v>
      </c>
    </row>
    <row r="34" spans="1:61" ht="48" x14ac:dyDescent="0.2">
      <c r="A34" s="54">
        <v>20</v>
      </c>
      <c r="B34" s="1" t="s">
        <v>566</v>
      </c>
      <c r="C34" s="54" t="s">
        <v>554</v>
      </c>
      <c r="D34" s="54">
        <v>1</v>
      </c>
      <c r="E34" s="54">
        <v>1</v>
      </c>
      <c r="F34" s="54">
        <f t="shared" si="3"/>
        <v>1</v>
      </c>
      <c r="G34" s="54">
        <f t="shared" si="4"/>
        <v>17</v>
      </c>
      <c r="H34" s="54">
        <f t="shared" si="5"/>
        <v>17</v>
      </c>
      <c r="I34" s="54">
        <f t="shared" si="6"/>
        <v>85</v>
      </c>
      <c r="J34" s="54">
        <v>31</v>
      </c>
      <c r="K34" s="54">
        <f t="shared" si="7"/>
        <v>1.8235294117647058</v>
      </c>
      <c r="L34" s="54">
        <f t="shared" si="8"/>
        <v>82</v>
      </c>
      <c r="M34" s="54">
        <f t="shared" si="9"/>
        <v>4.8235294117647056</v>
      </c>
      <c r="N34" s="54">
        <v>1</v>
      </c>
      <c r="O34" s="54">
        <v>1</v>
      </c>
      <c r="P34" s="54">
        <v>1</v>
      </c>
      <c r="Q34" s="54">
        <v>1</v>
      </c>
      <c r="R34" s="54">
        <v>1</v>
      </c>
      <c r="S34" s="54">
        <v>1</v>
      </c>
      <c r="T34" s="54">
        <f t="shared" si="10"/>
        <v>1</v>
      </c>
      <c r="U34" s="54">
        <v>1</v>
      </c>
      <c r="V34" s="54">
        <v>1</v>
      </c>
      <c r="W34" s="54">
        <f t="shared" si="11"/>
        <v>1</v>
      </c>
      <c r="X34" s="54">
        <f t="shared" si="12"/>
        <v>1</v>
      </c>
      <c r="Y34" s="54">
        <v>0</v>
      </c>
      <c r="Z34" s="54">
        <v>1</v>
      </c>
      <c r="AA34" s="54">
        <v>1</v>
      </c>
      <c r="AB34" s="54">
        <v>1</v>
      </c>
      <c r="AC34" s="54">
        <v>1</v>
      </c>
      <c r="AD34" s="54">
        <v>1</v>
      </c>
      <c r="AE34" s="54">
        <v>1</v>
      </c>
      <c r="AF34" s="54">
        <f t="shared" si="13"/>
        <v>3</v>
      </c>
      <c r="AG34" s="54">
        <v>1</v>
      </c>
      <c r="AH34" s="54">
        <f t="shared" si="14"/>
        <v>1</v>
      </c>
      <c r="AI34" s="54">
        <v>0</v>
      </c>
      <c r="AJ34" s="54">
        <v>1</v>
      </c>
      <c r="AK34" s="54">
        <f t="shared" si="15"/>
        <v>0</v>
      </c>
      <c r="AL34" s="54">
        <v>1</v>
      </c>
      <c r="AM34" s="54">
        <v>1</v>
      </c>
      <c r="AN34" s="54">
        <v>1</v>
      </c>
      <c r="AO34" s="54">
        <v>0</v>
      </c>
      <c r="AP34" s="54">
        <v>1</v>
      </c>
      <c r="AQ34" s="54">
        <v>1</v>
      </c>
      <c r="AR34" s="54">
        <v>1</v>
      </c>
      <c r="AS34" s="54">
        <v>0</v>
      </c>
      <c r="AT34" s="54">
        <v>1</v>
      </c>
      <c r="AU34" s="54">
        <f t="shared" si="16"/>
        <v>35.309411764705914</v>
      </c>
      <c r="AV34" s="54">
        <f t="shared" si="17"/>
        <v>12.55764705882353</v>
      </c>
      <c r="AW34" s="54">
        <f t="shared" si="18"/>
        <v>10.821176470588231</v>
      </c>
      <c r="AX34" s="54">
        <f t="shared" si="19"/>
        <v>9.7888235294117649</v>
      </c>
      <c r="AY34" s="54">
        <v>1</v>
      </c>
      <c r="AZ34" s="54">
        <v>1</v>
      </c>
      <c r="BA34" s="54">
        <v>1</v>
      </c>
      <c r="BG34" s="54">
        <f t="shared" si="20"/>
        <v>3000</v>
      </c>
      <c r="BH34" s="11">
        <f t="shared" si="21"/>
        <v>5.902777777777778E-5</v>
      </c>
      <c r="BI34" s="54">
        <f t="shared" si="22"/>
        <v>96.470588235294116</v>
      </c>
    </row>
    <row r="35" spans="1:61" ht="80" x14ac:dyDescent="0.2">
      <c r="A35" s="54" t="s">
        <v>567</v>
      </c>
      <c r="B35" s="1" t="s">
        <v>568</v>
      </c>
      <c r="C35" s="54" t="s">
        <v>554</v>
      </c>
      <c r="D35" s="54">
        <v>1</v>
      </c>
      <c r="E35" s="54">
        <v>1</v>
      </c>
      <c r="F35" s="54">
        <f t="shared" si="3"/>
        <v>1</v>
      </c>
      <c r="G35" s="54">
        <f t="shared" si="4"/>
        <v>29</v>
      </c>
      <c r="H35" s="54">
        <f t="shared" si="5"/>
        <v>29</v>
      </c>
      <c r="I35" s="54">
        <f t="shared" si="6"/>
        <v>138</v>
      </c>
      <c r="J35" s="54">
        <v>52</v>
      </c>
      <c r="K35" s="54">
        <f t="shared" si="7"/>
        <v>1.7931034482758621</v>
      </c>
      <c r="L35" s="54">
        <f t="shared" si="8"/>
        <v>135</v>
      </c>
      <c r="M35" s="54">
        <f t="shared" si="9"/>
        <v>4.6551724137931032</v>
      </c>
      <c r="N35" s="54">
        <v>1</v>
      </c>
      <c r="O35" s="54">
        <v>1</v>
      </c>
      <c r="P35" s="54">
        <v>1</v>
      </c>
      <c r="Q35" s="54">
        <v>1</v>
      </c>
      <c r="R35" s="54">
        <v>1</v>
      </c>
      <c r="S35" s="54">
        <v>1</v>
      </c>
      <c r="T35" s="54">
        <f t="shared" si="10"/>
        <v>1</v>
      </c>
      <c r="U35" s="54">
        <v>1</v>
      </c>
      <c r="V35" s="54">
        <v>1</v>
      </c>
      <c r="W35" s="54">
        <f t="shared" si="11"/>
        <v>1</v>
      </c>
      <c r="X35" s="54">
        <f t="shared" si="12"/>
        <v>1</v>
      </c>
      <c r="Y35" s="54">
        <v>0</v>
      </c>
      <c r="Z35" s="54">
        <v>1</v>
      </c>
      <c r="AA35" s="54">
        <v>0</v>
      </c>
      <c r="AB35" s="54">
        <v>1</v>
      </c>
      <c r="AC35" s="54">
        <v>1</v>
      </c>
      <c r="AD35" s="54">
        <v>1</v>
      </c>
      <c r="AE35" s="54">
        <v>1</v>
      </c>
      <c r="AF35" s="54">
        <f t="shared" si="13"/>
        <v>3</v>
      </c>
      <c r="AG35" s="54">
        <v>0</v>
      </c>
      <c r="AH35" s="54">
        <f t="shared" si="14"/>
        <v>1</v>
      </c>
      <c r="AI35" s="54">
        <v>0</v>
      </c>
      <c r="AJ35" s="54">
        <v>1</v>
      </c>
      <c r="AK35" s="54">
        <f t="shared" si="15"/>
        <v>1</v>
      </c>
      <c r="AL35" s="54">
        <v>1</v>
      </c>
      <c r="AM35" s="54">
        <v>0</v>
      </c>
      <c r="AN35" s="54">
        <v>1</v>
      </c>
      <c r="AO35" s="54">
        <v>0</v>
      </c>
      <c r="AP35" s="54">
        <v>1</v>
      </c>
      <c r="AQ35" s="54">
        <v>1</v>
      </c>
      <c r="AR35" s="54">
        <v>1</v>
      </c>
      <c r="AS35" s="54">
        <v>0</v>
      </c>
      <c r="AT35" s="54">
        <v>1</v>
      </c>
      <c r="AU35" s="54">
        <f t="shared" si="16"/>
        <v>25.70344827586209</v>
      </c>
      <c r="AV35" s="54">
        <f t="shared" si="17"/>
        <v>16.878620689655175</v>
      </c>
      <c r="AW35" s="54">
        <f t="shared" si="18"/>
        <v>10.551724137931028</v>
      </c>
      <c r="AX35" s="54">
        <f t="shared" si="19"/>
        <v>14.995862068965515</v>
      </c>
      <c r="AY35" s="54">
        <v>1</v>
      </c>
      <c r="AZ35" s="54">
        <v>1</v>
      </c>
      <c r="BA35" s="54">
        <v>1</v>
      </c>
      <c r="BG35" s="54">
        <f t="shared" si="20"/>
        <v>3000</v>
      </c>
      <c r="BH35" s="11">
        <f t="shared" si="21"/>
        <v>1.0069444444444445E-4</v>
      </c>
      <c r="BI35" s="54">
        <f t="shared" si="22"/>
        <v>97.826086956521735</v>
      </c>
    </row>
    <row r="36" spans="1:61" ht="64" x14ac:dyDescent="0.2">
      <c r="A36" s="54">
        <v>21</v>
      </c>
      <c r="B36" s="1" t="s">
        <v>569</v>
      </c>
      <c r="C36" s="54" t="s">
        <v>554</v>
      </c>
      <c r="D36" s="54">
        <v>1</v>
      </c>
      <c r="E36" s="54">
        <v>1</v>
      </c>
      <c r="F36" s="54">
        <f t="shared" si="3"/>
        <v>1</v>
      </c>
      <c r="G36" s="54">
        <f t="shared" si="4"/>
        <v>27</v>
      </c>
      <c r="H36" s="54">
        <f t="shared" si="5"/>
        <v>27</v>
      </c>
      <c r="I36" s="54">
        <f t="shared" si="6"/>
        <v>114</v>
      </c>
      <c r="J36" s="54">
        <v>40</v>
      </c>
      <c r="K36" s="54">
        <f t="shared" si="7"/>
        <v>1.4814814814814814</v>
      </c>
      <c r="L36" s="54">
        <f t="shared" si="8"/>
        <v>112</v>
      </c>
      <c r="M36" s="54">
        <f t="shared" si="9"/>
        <v>4.1481481481481479</v>
      </c>
      <c r="N36" s="54">
        <v>1</v>
      </c>
      <c r="O36" s="54">
        <v>1</v>
      </c>
      <c r="P36" s="54">
        <v>1</v>
      </c>
      <c r="Q36" s="54">
        <v>1</v>
      </c>
      <c r="R36" s="54">
        <v>1</v>
      </c>
      <c r="S36" s="54">
        <v>1</v>
      </c>
      <c r="T36" s="54">
        <f t="shared" si="10"/>
        <v>1</v>
      </c>
      <c r="U36" s="54">
        <v>1</v>
      </c>
      <c r="V36" s="54">
        <v>1</v>
      </c>
      <c r="W36" s="54">
        <f t="shared" si="11"/>
        <v>1</v>
      </c>
      <c r="X36" s="54">
        <f t="shared" si="12"/>
        <v>1</v>
      </c>
      <c r="Y36" s="54">
        <v>0</v>
      </c>
      <c r="Z36" s="54">
        <v>1</v>
      </c>
      <c r="AA36" s="54">
        <v>1</v>
      </c>
      <c r="AB36" s="54">
        <v>1</v>
      </c>
      <c r="AC36" s="54">
        <v>1</v>
      </c>
      <c r="AD36" s="54">
        <v>1</v>
      </c>
      <c r="AE36" s="54">
        <v>1</v>
      </c>
      <c r="AF36" s="54">
        <f t="shared" si="13"/>
        <v>2</v>
      </c>
      <c r="AG36" s="54">
        <v>1</v>
      </c>
      <c r="AH36" s="54">
        <f t="shared" si="14"/>
        <v>1</v>
      </c>
      <c r="AI36" s="54">
        <v>0</v>
      </c>
      <c r="AJ36" s="54">
        <v>1</v>
      </c>
      <c r="AK36" s="54">
        <f t="shared" si="15"/>
        <v>1</v>
      </c>
      <c r="AL36" s="54">
        <v>1</v>
      </c>
      <c r="AM36" s="54">
        <v>1</v>
      </c>
      <c r="AN36" s="54">
        <v>1</v>
      </c>
      <c r="AO36" s="54">
        <v>1</v>
      </c>
      <c r="AP36" s="54">
        <v>1</v>
      </c>
      <c r="AQ36" s="54">
        <v>1</v>
      </c>
      <c r="AR36" s="54">
        <v>1</v>
      </c>
      <c r="AS36" s="54">
        <v>1</v>
      </c>
      <c r="AT36" s="54">
        <v>1</v>
      </c>
      <c r="AU36" s="54">
        <f t="shared" si="16"/>
        <v>54.096666666666692</v>
      </c>
      <c r="AV36" s="54">
        <f t="shared" si="17"/>
        <v>12.421481481481482</v>
      </c>
      <c r="AW36" s="54">
        <f t="shared" si="18"/>
        <v>7.4948148148148128</v>
      </c>
      <c r="AX36" s="54">
        <f t="shared" si="19"/>
        <v>11.607777777777777</v>
      </c>
      <c r="AY36" s="54">
        <v>1</v>
      </c>
      <c r="AZ36" s="54">
        <v>1</v>
      </c>
      <c r="BA36" s="54">
        <v>1</v>
      </c>
      <c r="BG36" s="54">
        <f t="shared" si="20"/>
        <v>2000</v>
      </c>
      <c r="BH36" s="11">
        <f t="shared" si="21"/>
        <v>9.3750000000000016E-5</v>
      </c>
      <c r="BI36" s="54">
        <f t="shared" si="22"/>
        <v>98.245614035087712</v>
      </c>
    </row>
    <row r="37" spans="1:61" ht="48" x14ac:dyDescent="0.2">
      <c r="A37" s="54">
        <v>22</v>
      </c>
      <c r="B37" s="1" t="s">
        <v>570</v>
      </c>
      <c r="C37" s="3" t="s">
        <v>571</v>
      </c>
      <c r="D37" s="54">
        <v>1</v>
      </c>
      <c r="E37" s="54">
        <v>1</v>
      </c>
      <c r="F37" s="54">
        <f t="shared" si="3"/>
        <v>1</v>
      </c>
      <c r="G37" s="54">
        <f t="shared" si="4"/>
        <v>17</v>
      </c>
      <c r="H37" s="54">
        <f t="shared" si="5"/>
        <v>17</v>
      </c>
      <c r="I37" s="54">
        <f t="shared" si="6"/>
        <v>91</v>
      </c>
      <c r="J37" s="54">
        <v>33</v>
      </c>
      <c r="K37" s="54">
        <f t="shared" si="7"/>
        <v>1.9411764705882353</v>
      </c>
      <c r="L37" s="54">
        <f t="shared" si="8"/>
        <v>88</v>
      </c>
      <c r="M37" s="54">
        <f t="shared" si="9"/>
        <v>5.1764705882352944</v>
      </c>
      <c r="N37" s="54">
        <v>1</v>
      </c>
      <c r="O37" s="54">
        <v>1</v>
      </c>
      <c r="P37" s="54">
        <v>1</v>
      </c>
      <c r="Q37" s="54">
        <v>1</v>
      </c>
      <c r="R37" s="54">
        <v>1</v>
      </c>
      <c r="S37" s="54">
        <v>1</v>
      </c>
      <c r="T37" s="54">
        <f t="shared" si="10"/>
        <v>1</v>
      </c>
      <c r="U37" s="54">
        <v>1</v>
      </c>
      <c r="V37" s="54">
        <v>1</v>
      </c>
      <c r="W37" s="54">
        <f t="shared" si="11"/>
        <v>1</v>
      </c>
      <c r="X37" s="54">
        <f t="shared" si="12"/>
        <v>1</v>
      </c>
      <c r="Y37" s="54">
        <v>1</v>
      </c>
      <c r="Z37" s="54">
        <v>1</v>
      </c>
      <c r="AA37" s="54">
        <v>0</v>
      </c>
      <c r="AB37" s="54">
        <v>1</v>
      </c>
      <c r="AC37" s="54">
        <v>1</v>
      </c>
      <c r="AD37" s="54">
        <v>1</v>
      </c>
      <c r="AE37" s="54">
        <v>1</v>
      </c>
      <c r="AF37" s="54">
        <f t="shared" si="13"/>
        <v>3</v>
      </c>
      <c r="AG37" s="54">
        <v>1</v>
      </c>
      <c r="AH37" s="54">
        <f t="shared" si="14"/>
        <v>1</v>
      </c>
      <c r="AI37" s="54">
        <v>0</v>
      </c>
      <c r="AJ37" s="54">
        <v>1</v>
      </c>
      <c r="AK37" s="54">
        <f t="shared" si="15"/>
        <v>0</v>
      </c>
      <c r="AL37" s="54">
        <v>1</v>
      </c>
      <c r="AM37" s="54">
        <v>1</v>
      </c>
      <c r="AN37" s="54">
        <v>1</v>
      </c>
      <c r="AO37" s="54">
        <v>0</v>
      </c>
      <c r="AP37" s="54">
        <v>1</v>
      </c>
      <c r="AQ37" s="54">
        <v>1</v>
      </c>
      <c r="AR37" s="54">
        <v>1</v>
      </c>
      <c r="AS37" s="54">
        <v>0</v>
      </c>
      <c r="AT37" s="54">
        <v>1</v>
      </c>
      <c r="AU37" s="54">
        <f t="shared" si="16"/>
        <v>25.356470588235307</v>
      </c>
      <c r="AV37" s="54">
        <f t="shared" si="17"/>
        <v>13.945882352941176</v>
      </c>
      <c r="AW37" s="54">
        <f t="shared" si="18"/>
        <v>12.896470588235292</v>
      </c>
      <c r="AX37" s="54">
        <f t="shared" si="19"/>
        <v>11.451176470588237</v>
      </c>
      <c r="AY37" s="54">
        <v>1</v>
      </c>
      <c r="AZ37" s="54">
        <v>1</v>
      </c>
      <c r="BA37" s="54">
        <v>1</v>
      </c>
      <c r="BG37" s="54">
        <f t="shared" si="20"/>
        <v>3000</v>
      </c>
      <c r="BH37" s="11">
        <f t="shared" si="21"/>
        <v>5.902777777777778E-5</v>
      </c>
      <c r="BI37" s="54">
        <f t="shared" si="22"/>
        <v>96.703296703296701</v>
      </c>
    </row>
    <row r="38" spans="1:61" ht="64" x14ac:dyDescent="0.2">
      <c r="A38" s="54" t="s">
        <v>572</v>
      </c>
      <c r="B38" s="1" t="s">
        <v>573</v>
      </c>
      <c r="C38" s="3" t="s">
        <v>571</v>
      </c>
      <c r="D38" s="54">
        <v>1</v>
      </c>
      <c r="E38" s="54">
        <v>1</v>
      </c>
      <c r="F38" s="54">
        <f t="shared" si="3"/>
        <v>1</v>
      </c>
      <c r="G38" s="54">
        <f t="shared" si="4"/>
        <v>28</v>
      </c>
      <c r="H38" s="54">
        <f t="shared" si="5"/>
        <v>28</v>
      </c>
      <c r="I38" s="54">
        <f t="shared" si="6"/>
        <v>134</v>
      </c>
      <c r="J38" s="54">
        <v>51</v>
      </c>
      <c r="K38" s="54">
        <f t="shared" si="7"/>
        <v>1.8214285714285714</v>
      </c>
      <c r="L38" s="54">
        <f t="shared" si="8"/>
        <v>131</v>
      </c>
      <c r="M38" s="54">
        <f t="shared" si="9"/>
        <v>4.6785714285714288</v>
      </c>
      <c r="N38" s="54">
        <v>1</v>
      </c>
      <c r="O38" s="54">
        <v>1</v>
      </c>
      <c r="P38" s="54">
        <v>1</v>
      </c>
      <c r="Q38" s="54">
        <v>1</v>
      </c>
      <c r="R38" s="54">
        <v>1</v>
      </c>
      <c r="S38" s="54">
        <v>1</v>
      </c>
      <c r="T38" s="54">
        <f t="shared" si="10"/>
        <v>1</v>
      </c>
      <c r="U38" s="54">
        <v>1</v>
      </c>
      <c r="V38" s="54">
        <v>1</v>
      </c>
      <c r="W38" s="54">
        <f t="shared" si="11"/>
        <v>1</v>
      </c>
      <c r="X38" s="54">
        <f t="shared" si="12"/>
        <v>1</v>
      </c>
      <c r="Y38" s="54">
        <v>0</v>
      </c>
      <c r="Z38" s="54">
        <v>1</v>
      </c>
      <c r="AA38" s="54">
        <v>0</v>
      </c>
      <c r="AB38" s="54">
        <v>1</v>
      </c>
      <c r="AC38" s="54">
        <v>1</v>
      </c>
      <c r="AD38" s="54">
        <v>1</v>
      </c>
      <c r="AE38" s="54">
        <v>1</v>
      </c>
      <c r="AF38" s="54">
        <f t="shared" si="13"/>
        <v>3</v>
      </c>
      <c r="AG38" s="54">
        <v>0</v>
      </c>
      <c r="AH38" s="54">
        <f t="shared" si="14"/>
        <v>1</v>
      </c>
      <c r="AI38" s="54">
        <v>0</v>
      </c>
      <c r="AJ38" s="54">
        <v>1</v>
      </c>
      <c r="AK38" s="54">
        <f t="shared" si="15"/>
        <v>1</v>
      </c>
      <c r="AL38" s="54">
        <v>1</v>
      </c>
      <c r="AM38" s="54">
        <v>1</v>
      </c>
      <c r="AN38" s="54">
        <v>1</v>
      </c>
      <c r="AO38" s="54">
        <v>0</v>
      </c>
      <c r="AP38" s="54">
        <v>1</v>
      </c>
      <c r="AQ38" s="54">
        <v>1</v>
      </c>
      <c r="AR38" s="54">
        <v>1</v>
      </c>
      <c r="AS38" s="54">
        <v>0</v>
      </c>
      <c r="AT38" s="54">
        <v>1</v>
      </c>
      <c r="AU38" s="54">
        <f t="shared" si="16"/>
        <v>24.322142857142882</v>
      </c>
      <c r="AV38" s="54">
        <f t="shared" si="17"/>
        <v>16.822857142857142</v>
      </c>
      <c r="AW38" s="54">
        <f t="shared" si="18"/>
        <v>10.652857142857144</v>
      </c>
      <c r="AX38" s="54">
        <f t="shared" si="19"/>
        <v>14.606071428571433</v>
      </c>
      <c r="AY38" s="54">
        <v>0</v>
      </c>
      <c r="AZ38" s="54">
        <v>1</v>
      </c>
      <c r="BA38" s="54">
        <v>1</v>
      </c>
      <c r="BG38" s="54">
        <f t="shared" si="20"/>
        <v>3000</v>
      </c>
      <c r="BH38" s="11">
        <f t="shared" si="21"/>
        <v>9.722222222222223E-5</v>
      </c>
      <c r="BI38" s="54">
        <f t="shared" si="22"/>
        <v>97.761194029850756</v>
      </c>
    </row>
    <row r="39" spans="1:61" ht="48" x14ac:dyDescent="0.2">
      <c r="A39" s="54">
        <v>23</v>
      </c>
      <c r="B39" s="1" t="s">
        <v>574</v>
      </c>
      <c r="C39" s="3" t="s">
        <v>571</v>
      </c>
      <c r="D39" s="54">
        <v>1</v>
      </c>
      <c r="E39" s="54">
        <v>1</v>
      </c>
      <c r="F39" s="54">
        <f t="shared" si="3"/>
        <v>1</v>
      </c>
      <c r="G39" s="54">
        <f t="shared" si="4"/>
        <v>18</v>
      </c>
      <c r="H39" s="54">
        <f t="shared" si="5"/>
        <v>18</v>
      </c>
      <c r="I39" s="54">
        <f t="shared" si="6"/>
        <v>86</v>
      </c>
      <c r="J39" s="54">
        <v>27</v>
      </c>
      <c r="K39" s="54">
        <f t="shared" si="7"/>
        <v>1.5</v>
      </c>
      <c r="L39" s="54">
        <f t="shared" si="8"/>
        <v>85</v>
      </c>
      <c r="M39" s="54">
        <f t="shared" si="9"/>
        <v>4.7222222222222223</v>
      </c>
      <c r="N39" s="54">
        <v>0</v>
      </c>
      <c r="O39" s="54">
        <v>1</v>
      </c>
      <c r="P39" s="54">
        <v>1</v>
      </c>
      <c r="Q39" s="54">
        <v>0</v>
      </c>
      <c r="R39" s="54">
        <v>1</v>
      </c>
      <c r="S39" s="54">
        <v>1</v>
      </c>
      <c r="T39" s="54">
        <f t="shared" si="10"/>
        <v>0</v>
      </c>
      <c r="U39" s="54">
        <v>1</v>
      </c>
      <c r="V39" s="54">
        <v>1</v>
      </c>
      <c r="W39" s="54">
        <f t="shared" si="11"/>
        <v>0</v>
      </c>
      <c r="X39" s="54">
        <f t="shared" si="12"/>
        <v>1</v>
      </c>
      <c r="Y39" s="54">
        <v>1</v>
      </c>
      <c r="Z39" s="54">
        <v>1</v>
      </c>
      <c r="AA39" s="54">
        <v>1</v>
      </c>
      <c r="AB39" s="54">
        <v>1</v>
      </c>
      <c r="AC39" s="54">
        <v>1</v>
      </c>
      <c r="AD39" s="54">
        <v>1</v>
      </c>
      <c r="AE39" s="54">
        <v>1</v>
      </c>
      <c r="AF39" s="54">
        <f t="shared" si="13"/>
        <v>1</v>
      </c>
      <c r="AG39" s="54">
        <v>0</v>
      </c>
      <c r="AH39" s="54">
        <f t="shared" si="14"/>
        <v>1</v>
      </c>
      <c r="AI39" s="54">
        <v>0</v>
      </c>
      <c r="AJ39" s="54">
        <v>1</v>
      </c>
      <c r="AK39" s="54">
        <f t="shared" si="15"/>
        <v>1</v>
      </c>
      <c r="AL39" s="54">
        <v>1</v>
      </c>
      <c r="AM39" s="54">
        <v>0</v>
      </c>
      <c r="AN39" s="54">
        <v>1</v>
      </c>
      <c r="AO39" s="54">
        <v>1</v>
      </c>
      <c r="AP39" s="54">
        <v>1</v>
      </c>
      <c r="AQ39" s="54">
        <v>1</v>
      </c>
      <c r="AR39" s="54">
        <v>1</v>
      </c>
      <c r="AS39" s="54">
        <v>1</v>
      </c>
      <c r="AT39" s="54">
        <v>1</v>
      </c>
      <c r="AU39" s="54">
        <f t="shared" si="16"/>
        <v>61.66500000000002</v>
      </c>
      <c r="AV39" s="54">
        <f t="shared" si="17"/>
        <v>9.1300000000000026</v>
      </c>
      <c r="AW39" s="54">
        <f t="shared" si="18"/>
        <v>10.322222222222219</v>
      </c>
      <c r="AX39" s="54">
        <f t="shared" si="19"/>
        <v>9.8116666666666674</v>
      </c>
      <c r="AY39" s="54">
        <v>0</v>
      </c>
      <c r="AZ39" s="54">
        <v>1</v>
      </c>
      <c r="BA39" s="54">
        <v>1</v>
      </c>
      <c r="BG39" s="54">
        <f t="shared" si="20"/>
        <v>1000</v>
      </c>
      <c r="BH39" s="11">
        <f t="shared" si="21"/>
        <v>6.2500000000000001E-5</v>
      </c>
      <c r="BI39" s="54">
        <f t="shared" si="22"/>
        <v>98.837209302325576</v>
      </c>
    </row>
    <row r="40" spans="1:61" ht="48" x14ac:dyDescent="0.2">
      <c r="A40" s="54">
        <v>24</v>
      </c>
      <c r="B40" s="1" t="s">
        <v>575</v>
      </c>
      <c r="C40" s="3" t="s">
        <v>571</v>
      </c>
      <c r="D40" s="54">
        <v>1</v>
      </c>
      <c r="E40" s="54">
        <v>1</v>
      </c>
      <c r="F40" s="54">
        <f t="shared" si="3"/>
        <v>1</v>
      </c>
      <c r="G40" s="54">
        <f t="shared" si="4"/>
        <v>19</v>
      </c>
      <c r="H40" s="54">
        <f t="shared" si="5"/>
        <v>19</v>
      </c>
      <c r="I40" s="54">
        <f t="shared" si="6"/>
        <v>99</v>
      </c>
      <c r="J40" s="54">
        <v>35</v>
      </c>
      <c r="K40" s="54">
        <f t="shared" si="7"/>
        <v>1.8421052631578947</v>
      </c>
      <c r="L40" s="54">
        <f t="shared" si="8"/>
        <v>94</v>
      </c>
      <c r="M40" s="54">
        <f t="shared" si="9"/>
        <v>4.9473684210526319</v>
      </c>
      <c r="N40" s="54">
        <v>0</v>
      </c>
      <c r="O40" s="54">
        <v>1</v>
      </c>
      <c r="P40" s="54">
        <v>0</v>
      </c>
      <c r="Q40" s="54">
        <v>0</v>
      </c>
      <c r="R40" s="54">
        <v>1</v>
      </c>
      <c r="S40" s="54">
        <v>1</v>
      </c>
      <c r="T40" s="54">
        <f t="shared" si="10"/>
        <v>0</v>
      </c>
      <c r="U40" s="54">
        <v>1</v>
      </c>
      <c r="V40" s="54">
        <v>1</v>
      </c>
      <c r="W40" s="54">
        <f t="shared" si="11"/>
        <v>0</v>
      </c>
      <c r="X40" s="54">
        <f t="shared" si="12"/>
        <v>1</v>
      </c>
      <c r="Y40" s="54">
        <v>1</v>
      </c>
      <c r="Z40" s="54">
        <v>1</v>
      </c>
      <c r="AA40" s="54">
        <v>1</v>
      </c>
      <c r="AB40" s="54">
        <v>1</v>
      </c>
      <c r="AC40" s="54">
        <v>1</v>
      </c>
      <c r="AD40" s="54">
        <v>1</v>
      </c>
      <c r="AE40" s="54">
        <v>1</v>
      </c>
      <c r="AF40" s="54">
        <f t="shared" si="13"/>
        <v>5</v>
      </c>
      <c r="AG40" s="54">
        <v>0</v>
      </c>
      <c r="AH40" s="54">
        <f t="shared" si="14"/>
        <v>1</v>
      </c>
      <c r="AI40" s="54">
        <v>1</v>
      </c>
      <c r="AJ40" s="54">
        <v>1</v>
      </c>
      <c r="AK40" s="54">
        <f t="shared" si="15"/>
        <v>0</v>
      </c>
      <c r="AL40" s="54">
        <v>1</v>
      </c>
      <c r="AM40" s="54">
        <v>1</v>
      </c>
      <c r="AN40" s="54">
        <v>1</v>
      </c>
      <c r="AO40" s="54">
        <v>1</v>
      </c>
      <c r="AP40" s="54">
        <v>1</v>
      </c>
      <c r="AQ40" s="54">
        <v>1</v>
      </c>
      <c r="AR40" s="54">
        <v>1</v>
      </c>
      <c r="AS40" s="54">
        <v>1</v>
      </c>
      <c r="AT40" s="54">
        <v>1</v>
      </c>
      <c r="AU40" s="54">
        <f t="shared" si="16"/>
        <v>31.707894736842121</v>
      </c>
      <c r="AV40" s="54">
        <f t="shared" si="17"/>
        <v>13.556842105263158</v>
      </c>
      <c r="AW40" s="54">
        <f t="shared" si="18"/>
        <v>11.732631578947366</v>
      </c>
      <c r="AX40" s="54">
        <f t="shared" si="19"/>
        <v>11.372105263157898</v>
      </c>
      <c r="AY40" s="54">
        <v>1</v>
      </c>
      <c r="AZ40" s="54">
        <v>1</v>
      </c>
      <c r="BA40" s="54">
        <v>1</v>
      </c>
      <c r="BG40" s="54">
        <f t="shared" si="20"/>
        <v>5000</v>
      </c>
      <c r="BH40" s="11">
        <f t="shared" si="21"/>
        <v>6.597222222222223E-5</v>
      </c>
      <c r="BI40" s="54">
        <f t="shared" si="22"/>
        <v>94.949494949494948</v>
      </c>
    </row>
    <row r="41" spans="1:61" ht="64" x14ac:dyDescent="0.2">
      <c r="A41" s="54" t="s">
        <v>576</v>
      </c>
      <c r="B41" s="1" t="s">
        <v>577</v>
      </c>
      <c r="C41" s="3" t="s">
        <v>571</v>
      </c>
      <c r="D41" s="54">
        <v>1</v>
      </c>
      <c r="E41" s="54">
        <v>1</v>
      </c>
      <c r="F41" s="54">
        <f t="shared" si="3"/>
        <v>1</v>
      </c>
      <c r="G41" s="54">
        <f t="shared" si="4"/>
        <v>27</v>
      </c>
      <c r="H41" s="54">
        <f t="shared" si="5"/>
        <v>27</v>
      </c>
      <c r="I41" s="54">
        <f t="shared" si="6"/>
        <v>140</v>
      </c>
      <c r="J41" s="54">
        <v>51</v>
      </c>
      <c r="K41" s="54">
        <f t="shared" si="7"/>
        <v>1.8888888888888888</v>
      </c>
      <c r="L41" s="54">
        <f t="shared" si="8"/>
        <v>136</v>
      </c>
      <c r="M41" s="54">
        <f t="shared" si="9"/>
        <v>5.0370370370370372</v>
      </c>
      <c r="N41" s="54">
        <v>1</v>
      </c>
      <c r="O41" s="54">
        <v>1</v>
      </c>
      <c r="P41" s="54">
        <v>0</v>
      </c>
      <c r="Q41" s="54">
        <v>1</v>
      </c>
      <c r="R41" s="54">
        <v>1</v>
      </c>
      <c r="S41" s="54">
        <v>1</v>
      </c>
      <c r="T41" s="54">
        <f t="shared" si="10"/>
        <v>1</v>
      </c>
      <c r="U41" s="54">
        <v>1</v>
      </c>
      <c r="V41" s="54">
        <v>1</v>
      </c>
      <c r="W41" s="54">
        <f t="shared" si="11"/>
        <v>0</v>
      </c>
      <c r="X41" s="54">
        <f t="shared" si="12"/>
        <v>1</v>
      </c>
      <c r="Y41" s="54">
        <v>1</v>
      </c>
      <c r="Z41" s="54">
        <v>1</v>
      </c>
      <c r="AA41" s="54">
        <v>1</v>
      </c>
      <c r="AB41" s="54">
        <v>1</v>
      </c>
      <c r="AC41" s="54">
        <v>1</v>
      </c>
      <c r="AD41" s="54">
        <v>1</v>
      </c>
      <c r="AE41" s="54">
        <v>1</v>
      </c>
      <c r="AF41" s="54">
        <f t="shared" si="13"/>
        <v>4</v>
      </c>
      <c r="AG41" s="54">
        <v>0</v>
      </c>
      <c r="AH41" s="54">
        <f t="shared" si="14"/>
        <v>1</v>
      </c>
      <c r="AI41" s="54">
        <v>1</v>
      </c>
      <c r="AJ41" s="54">
        <v>1</v>
      </c>
      <c r="AK41" s="54">
        <f t="shared" si="15"/>
        <v>0</v>
      </c>
      <c r="AL41" s="54">
        <v>1</v>
      </c>
      <c r="AM41" s="54">
        <v>1</v>
      </c>
      <c r="AN41" s="54">
        <v>1</v>
      </c>
      <c r="AO41" s="54">
        <v>0</v>
      </c>
      <c r="AP41" s="54">
        <v>1</v>
      </c>
      <c r="AQ41" s="54">
        <v>1</v>
      </c>
      <c r="AR41" s="54">
        <v>1</v>
      </c>
      <c r="AS41" s="54">
        <v>0</v>
      </c>
      <c r="AT41" s="54">
        <v>1</v>
      </c>
      <c r="AU41" s="54">
        <f t="shared" si="16"/>
        <v>19.630000000000027</v>
      </c>
      <c r="AV41" s="54">
        <f t="shared" si="17"/>
        <v>17.228888888888893</v>
      </c>
      <c r="AW41" s="54">
        <f t="shared" si="18"/>
        <v>12.721481481481479</v>
      </c>
      <c r="AX41" s="54">
        <f t="shared" si="19"/>
        <v>15.794444444444444</v>
      </c>
      <c r="AY41" s="54">
        <v>1</v>
      </c>
      <c r="AZ41" s="54">
        <v>1</v>
      </c>
      <c r="BA41" s="54">
        <v>1</v>
      </c>
      <c r="BG41" s="54">
        <f t="shared" si="20"/>
        <v>4000</v>
      </c>
      <c r="BH41" s="11">
        <f t="shared" si="21"/>
        <v>9.3750000000000016E-5</v>
      </c>
      <c r="BI41" s="54">
        <f t="shared" si="22"/>
        <v>97.142857142857139</v>
      </c>
    </row>
    <row r="42" spans="1:61" ht="64" x14ac:dyDescent="0.2">
      <c r="A42" s="54">
        <v>25</v>
      </c>
      <c r="B42" s="1" t="s">
        <v>578</v>
      </c>
      <c r="C42" s="3" t="s">
        <v>579</v>
      </c>
      <c r="D42" s="54">
        <v>1</v>
      </c>
      <c r="E42" s="54">
        <v>1</v>
      </c>
      <c r="F42" s="54">
        <f t="shared" si="3"/>
        <v>1</v>
      </c>
      <c r="G42" s="54">
        <f t="shared" si="4"/>
        <v>25</v>
      </c>
      <c r="H42" s="54">
        <f t="shared" si="5"/>
        <v>25</v>
      </c>
      <c r="I42" s="54">
        <f t="shared" si="6"/>
        <v>111</v>
      </c>
      <c r="J42" s="54">
        <v>43</v>
      </c>
      <c r="K42" s="54">
        <f t="shared" si="7"/>
        <v>1.72</v>
      </c>
      <c r="L42" s="54">
        <f t="shared" si="8"/>
        <v>109</v>
      </c>
      <c r="M42" s="54">
        <f t="shared" si="9"/>
        <v>4.3600000000000003</v>
      </c>
      <c r="N42" s="54">
        <v>1</v>
      </c>
      <c r="O42" s="54">
        <v>1</v>
      </c>
      <c r="P42" s="54">
        <v>1</v>
      </c>
      <c r="Q42" s="54">
        <v>1</v>
      </c>
      <c r="R42" s="54">
        <v>1</v>
      </c>
      <c r="S42" s="54">
        <v>1</v>
      </c>
      <c r="T42" s="54">
        <f t="shared" si="10"/>
        <v>1</v>
      </c>
      <c r="U42" s="54">
        <v>1</v>
      </c>
      <c r="V42" s="54">
        <v>1</v>
      </c>
      <c r="W42" s="54">
        <f t="shared" si="11"/>
        <v>1</v>
      </c>
      <c r="X42" s="54">
        <f t="shared" si="12"/>
        <v>1</v>
      </c>
      <c r="Y42" s="54">
        <v>0</v>
      </c>
      <c r="Z42" s="54">
        <v>1</v>
      </c>
      <c r="AA42" s="54">
        <v>0</v>
      </c>
      <c r="AB42" s="54">
        <v>1</v>
      </c>
      <c r="AC42" s="54">
        <v>1</v>
      </c>
      <c r="AD42" s="54">
        <v>1</v>
      </c>
      <c r="AE42" s="54">
        <v>1</v>
      </c>
      <c r="AF42" s="54">
        <f t="shared" si="13"/>
        <v>2</v>
      </c>
      <c r="AG42" s="54">
        <v>1</v>
      </c>
      <c r="AH42" s="54">
        <f t="shared" si="14"/>
        <v>1</v>
      </c>
      <c r="AI42" s="54">
        <v>1</v>
      </c>
      <c r="AJ42" s="54">
        <v>1</v>
      </c>
      <c r="AK42" s="54">
        <f t="shared" si="15"/>
        <v>1</v>
      </c>
      <c r="AL42" s="54">
        <v>1</v>
      </c>
      <c r="AM42" s="54">
        <v>1</v>
      </c>
      <c r="AN42" s="54">
        <v>1</v>
      </c>
      <c r="AO42" s="54">
        <v>1</v>
      </c>
      <c r="AP42" s="54">
        <v>1</v>
      </c>
      <c r="AQ42" s="54">
        <v>1</v>
      </c>
      <c r="AR42" s="54">
        <v>1</v>
      </c>
      <c r="AS42" s="54">
        <v>1</v>
      </c>
      <c r="AT42" s="54">
        <v>1</v>
      </c>
      <c r="AU42" s="54">
        <f t="shared" si="16"/>
        <v>35.948000000000008</v>
      </c>
      <c r="AV42" s="54">
        <f t="shared" si="17"/>
        <v>14.456</v>
      </c>
      <c r="AW42" s="54">
        <f t="shared" si="18"/>
        <v>8.6527999999999956</v>
      </c>
      <c r="AX42" s="54">
        <f t="shared" si="19"/>
        <v>11.605600000000003</v>
      </c>
      <c r="AY42" s="54">
        <v>1</v>
      </c>
      <c r="AZ42" s="54">
        <v>1</v>
      </c>
      <c r="BA42" s="54">
        <v>1</v>
      </c>
      <c r="BG42" s="54">
        <f t="shared" si="20"/>
        <v>2000</v>
      </c>
      <c r="BH42" s="11">
        <f t="shared" si="21"/>
        <v>8.6805555555555545E-5</v>
      </c>
      <c r="BI42" s="54">
        <f t="shared" si="22"/>
        <v>98.198198198198199</v>
      </c>
    </row>
    <row r="43" spans="1:61" ht="32" x14ac:dyDescent="0.2">
      <c r="A43" s="54" t="s">
        <v>580</v>
      </c>
      <c r="B43" s="1" t="s">
        <v>581</v>
      </c>
      <c r="D43" s="54">
        <v>1</v>
      </c>
      <c r="E43" s="54">
        <v>1</v>
      </c>
      <c r="F43" s="54">
        <f t="shared" si="3"/>
        <v>1</v>
      </c>
      <c r="G43" s="54">
        <f t="shared" si="4"/>
        <v>10</v>
      </c>
      <c r="H43" s="54">
        <f t="shared" si="5"/>
        <v>10</v>
      </c>
      <c r="I43" s="54">
        <f t="shared" si="6"/>
        <v>53</v>
      </c>
      <c r="J43" s="54">
        <v>19</v>
      </c>
      <c r="K43" s="54">
        <f t="shared" si="7"/>
        <v>1.9</v>
      </c>
      <c r="L43" s="54">
        <f t="shared" si="8"/>
        <v>52</v>
      </c>
      <c r="M43" s="54">
        <f t="shared" si="9"/>
        <v>5.2</v>
      </c>
      <c r="N43" s="54">
        <v>1</v>
      </c>
      <c r="O43" s="54">
        <v>0</v>
      </c>
      <c r="P43" s="54">
        <v>0</v>
      </c>
      <c r="Q43" s="54">
        <v>1</v>
      </c>
      <c r="R43" s="54">
        <v>1</v>
      </c>
      <c r="S43" s="54">
        <v>1</v>
      </c>
      <c r="T43" s="54">
        <f t="shared" si="10"/>
        <v>1</v>
      </c>
      <c r="U43" s="54">
        <v>1</v>
      </c>
      <c r="V43" s="54">
        <v>1</v>
      </c>
      <c r="W43" s="54">
        <f t="shared" si="11"/>
        <v>0</v>
      </c>
      <c r="X43" s="54">
        <f t="shared" si="12"/>
        <v>1</v>
      </c>
      <c r="Y43" s="54">
        <v>0</v>
      </c>
      <c r="Z43" s="54">
        <v>1</v>
      </c>
      <c r="AA43" s="54">
        <v>1</v>
      </c>
      <c r="AB43" s="54">
        <v>1</v>
      </c>
      <c r="AC43" s="54">
        <v>1</v>
      </c>
      <c r="AD43" s="54">
        <v>1</v>
      </c>
      <c r="AE43" s="54">
        <v>1</v>
      </c>
      <c r="AF43" s="54">
        <f t="shared" si="13"/>
        <v>1</v>
      </c>
      <c r="AG43" s="54">
        <v>1</v>
      </c>
      <c r="AH43" s="54">
        <f t="shared" si="14"/>
        <v>1</v>
      </c>
      <c r="AI43" s="54">
        <v>1</v>
      </c>
      <c r="AJ43" s="54">
        <v>1</v>
      </c>
      <c r="AK43" s="54">
        <f t="shared" si="15"/>
        <v>1</v>
      </c>
      <c r="AL43" s="54">
        <v>1</v>
      </c>
      <c r="AM43" s="54">
        <v>1</v>
      </c>
      <c r="AN43" s="54">
        <v>1</v>
      </c>
      <c r="AO43" s="54">
        <v>1</v>
      </c>
      <c r="AP43" s="54">
        <v>1</v>
      </c>
      <c r="AQ43" s="54">
        <v>1</v>
      </c>
      <c r="AR43" s="54">
        <v>1</v>
      </c>
      <c r="AS43" s="54">
        <v>1</v>
      </c>
      <c r="AT43" s="54">
        <v>1</v>
      </c>
      <c r="AU43" s="54">
        <f t="shared" si="16"/>
        <v>35.945000000000029</v>
      </c>
      <c r="AV43" s="54">
        <f t="shared" si="17"/>
        <v>10.73</v>
      </c>
      <c r="AW43" s="54">
        <f t="shared" si="18"/>
        <v>11.815999999999995</v>
      </c>
      <c r="AX43" s="54">
        <f t="shared" si="19"/>
        <v>8.0620000000000012</v>
      </c>
      <c r="AY43" s="54">
        <v>1</v>
      </c>
      <c r="AZ43" s="54">
        <v>1</v>
      </c>
      <c r="BA43" s="54">
        <v>1</v>
      </c>
      <c r="BG43" s="54">
        <f t="shared" si="20"/>
        <v>1000</v>
      </c>
      <c r="BH43" s="11">
        <f t="shared" si="21"/>
        <v>3.4722222222222222E-5</v>
      </c>
      <c r="BI43" s="54">
        <f t="shared" si="22"/>
        <v>98.113207547169807</v>
      </c>
    </row>
    <row r="44" spans="1:61" ht="48" x14ac:dyDescent="0.2">
      <c r="A44" s="54" t="s">
        <v>582</v>
      </c>
      <c r="B44" s="1" t="s">
        <v>583</v>
      </c>
      <c r="C44" s="3" t="s">
        <v>579</v>
      </c>
      <c r="D44" s="54">
        <v>1</v>
      </c>
      <c r="E44" s="54">
        <v>1</v>
      </c>
      <c r="F44" s="54">
        <f t="shared" si="3"/>
        <v>1</v>
      </c>
      <c r="G44" s="54">
        <f t="shared" si="4"/>
        <v>16</v>
      </c>
      <c r="H44" s="54">
        <f t="shared" si="5"/>
        <v>16</v>
      </c>
      <c r="I44" s="54">
        <f t="shared" si="6"/>
        <v>72</v>
      </c>
      <c r="J44" s="54">
        <v>27</v>
      </c>
      <c r="K44" s="54">
        <f t="shared" si="7"/>
        <v>1.6875</v>
      </c>
      <c r="L44" s="54">
        <f t="shared" si="8"/>
        <v>71</v>
      </c>
      <c r="M44" s="54">
        <f t="shared" si="9"/>
        <v>4.4375</v>
      </c>
      <c r="N44" s="54">
        <v>0</v>
      </c>
      <c r="O44" s="54">
        <v>1</v>
      </c>
      <c r="P44" s="54">
        <v>1</v>
      </c>
      <c r="Q44" s="54">
        <v>0</v>
      </c>
      <c r="R44" s="54">
        <v>1</v>
      </c>
      <c r="S44" s="54">
        <v>1</v>
      </c>
      <c r="T44" s="54">
        <f t="shared" si="10"/>
        <v>0</v>
      </c>
      <c r="U44" s="54">
        <v>1</v>
      </c>
      <c r="V44" s="54">
        <v>1</v>
      </c>
      <c r="W44" s="54">
        <f t="shared" si="11"/>
        <v>0</v>
      </c>
      <c r="X44" s="54">
        <f t="shared" si="12"/>
        <v>1</v>
      </c>
      <c r="Y44" s="54">
        <v>0</v>
      </c>
      <c r="Z44" s="54">
        <v>1</v>
      </c>
      <c r="AA44" s="54">
        <v>1</v>
      </c>
      <c r="AB44" s="54">
        <v>1</v>
      </c>
      <c r="AC44" s="54">
        <v>1</v>
      </c>
      <c r="AD44" s="54">
        <v>1</v>
      </c>
      <c r="AE44" s="54">
        <v>1</v>
      </c>
      <c r="AF44" s="54">
        <f t="shared" si="13"/>
        <v>1</v>
      </c>
      <c r="AG44" s="54">
        <v>1</v>
      </c>
      <c r="AH44" s="54">
        <f t="shared" si="14"/>
        <v>1</v>
      </c>
      <c r="AI44" s="54">
        <v>1</v>
      </c>
      <c r="AJ44" s="54">
        <v>1</v>
      </c>
      <c r="AK44" s="54">
        <f t="shared" si="15"/>
        <v>1</v>
      </c>
      <c r="AL44" s="54">
        <v>1</v>
      </c>
      <c r="AM44" s="54">
        <v>0</v>
      </c>
      <c r="AN44" s="54">
        <v>1</v>
      </c>
      <c r="AO44" s="54">
        <v>1</v>
      </c>
      <c r="AP44" s="54">
        <v>1</v>
      </c>
      <c r="AQ44" s="54">
        <v>1</v>
      </c>
      <c r="AR44" s="54">
        <v>1</v>
      </c>
      <c r="AS44" s="54">
        <v>1</v>
      </c>
      <c r="AT44" s="54">
        <v>1</v>
      </c>
      <c r="AU44" s="54">
        <f t="shared" si="16"/>
        <v>47.832500000000024</v>
      </c>
      <c r="AV44" s="54">
        <f t="shared" si="17"/>
        <v>10.562500000000004</v>
      </c>
      <c r="AW44" s="54">
        <f t="shared" si="18"/>
        <v>8.442499999999999</v>
      </c>
      <c r="AX44" s="54">
        <f t="shared" si="19"/>
        <v>7.4706250000000018</v>
      </c>
      <c r="AY44" s="54">
        <v>1</v>
      </c>
      <c r="AZ44" s="54">
        <v>1</v>
      </c>
      <c r="BA44" s="54">
        <v>1</v>
      </c>
      <c r="BG44" s="54">
        <f t="shared" si="20"/>
        <v>1000</v>
      </c>
      <c r="BH44" s="11">
        <f t="shared" si="21"/>
        <v>5.5555555555555558E-5</v>
      </c>
      <c r="BI44" s="54">
        <f t="shared" si="22"/>
        <v>98.611111111111114</v>
      </c>
    </row>
    <row r="45" spans="1:61" ht="48" x14ac:dyDescent="0.2">
      <c r="A45" s="54">
        <v>26</v>
      </c>
      <c r="B45" s="1" t="s">
        <v>584</v>
      </c>
      <c r="C45" s="3" t="s">
        <v>579</v>
      </c>
      <c r="D45" s="54">
        <v>1</v>
      </c>
      <c r="E45" s="54">
        <v>1</v>
      </c>
      <c r="F45" s="54">
        <f t="shared" si="3"/>
        <v>1</v>
      </c>
      <c r="G45" s="54">
        <f t="shared" si="4"/>
        <v>15</v>
      </c>
      <c r="H45" s="54">
        <f t="shared" si="5"/>
        <v>15</v>
      </c>
      <c r="I45" s="54">
        <f t="shared" si="6"/>
        <v>85</v>
      </c>
      <c r="J45" s="54">
        <v>32</v>
      </c>
      <c r="K45" s="54">
        <f t="shared" si="7"/>
        <v>2.1333333333333333</v>
      </c>
      <c r="L45" s="54">
        <f t="shared" si="8"/>
        <v>84</v>
      </c>
      <c r="M45" s="54">
        <f t="shared" si="9"/>
        <v>5.6</v>
      </c>
      <c r="N45" s="54">
        <v>1</v>
      </c>
      <c r="O45" s="54">
        <v>1</v>
      </c>
      <c r="P45" s="54">
        <v>1</v>
      </c>
      <c r="Q45" s="54">
        <v>1</v>
      </c>
      <c r="R45" s="54">
        <v>1</v>
      </c>
      <c r="S45" s="54">
        <v>1</v>
      </c>
      <c r="T45" s="54">
        <f t="shared" si="10"/>
        <v>1</v>
      </c>
      <c r="U45" s="54">
        <v>1</v>
      </c>
      <c r="V45" s="54">
        <v>1</v>
      </c>
      <c r="W45" s="54">
        <f t="shared" si="11"/>
        <v>1</v>
      </c>
      <c r="X45" s="54">
        <f t="shared" si="12"/>
        <v>1</v>
      </c>
      <c r="Y45" s="54">
        <v>1</v>
      </c>
      <c r="Z45" s="54">
        <v>1</v>
      </c>
      <c r="AA45" s="54">
        <v>1</v>
      </c>
      <c r="AB45" s="54">
        <v>1</v>
      </c>
      <c r="AC45" s="54">
        <v>1</v>
      </c>
      <c r="AD45" s="54">
        <v>1</v>
      </c>
      <c r="AE45" s="54">
        <v>1</v>
      </c>
      <c r="AF45" s="54">
        <f t="shared" si="13"/>
        <v>1</v>
      </c>
      <c r="AG45" s="54">
        <v>1</v>
      </c>
      <c r="AH45" s="54">
        <f t="shared" si="14"/>
        <v>1</v>
      </c>
      <c r="AI45" s="54">
        <v>1</v>
      </c>
      <c r="AJ45" s="54">
        <v>1</v>
      </c>
      <c r="AK45" s="54">
        <f t="shared" si="15"/>
        <v>1</v>
      </c>
      <c r="AL45" s="54">
        <v>1</v>
      </c>
      <c r="AM45" s="54">
        <v>1</v>
      </c>
      <c r="AN45" s="54">
        <v>1</v>
      </c>
      <c r="AO45" s="54">
        <v>1</v>
      </c>
      <c r="AP45" s="54">
        <v>1</v>
      </c>
      <c r="AQ45" s="54">
        <v>1</v>
      </c>
      <c r="AR45" s="54">
        <v>1</v>
      </c>
      <c r="AS45" s="54">
        <v>1</v>
      </c>
      <c r="AT45" s="54">
        <v>1</v>
      </c>
      <c r="AU45" s="54">
        <f t="shared" si="16"/>
        <v>11.13000000000002</v>
      </c>
      <c r="AV45" s="54">
        <f t="shared" si="17"/>
        <v>15.433333333333337</v>
      </c>
      <c r="AW45" s="54">
        <f t="shared" si="18"/>
        <v>15.154666666666664</v>
      </c>
      <c r="AX45" s="54">
        <f t="shared" si="19"/>
        <v>12.445999999999998</v>
      </c>
      <c r="AY45" s="54">
        <v>1</v>
      </c>
      <c r="AZ45" s="54">
        <v>1</v>
      </c>
      <c r="BA45" s="54">
        <v>1</v>
      </c>
      <c r="BG45" s="54">
        <f t="shared" si="20"/>
        <v>1000</v>
      </c>
      <c r="BH45" s="11">
        <f t="shared" si="21"/>
        <v>5.208333333333333E-5</v>
      </c>
      <c r="BI45" s="54">
        <f t="shared" si="22"/>
        <v>98.82352941176471</v>
      </c>
    </row>
    <row r="46" spans="1:61" ht="64" x14ac:dyDescent="0.2">
      <c r="A46" s="54">
        <v>27</v>
      </c>
      <c r="B46" s="1" t="s">
        <v>585</v>
      </c>
      <c r="C46" s="3" t="s">
        <v>579</v>
      </c>
      <c r="D46" s="54">
        <v>1</v>
      </c>
      <c r="E46" s="54">
        <v>1</v>
      </c>
      <c r="F46" s="54">
        <f t="shared" si="3"/>
        <v>1</v>
      </c>
      <c r="G46" s="54">
        <f t="shared" si="4"/>
        <v>26</v>
      </c>
      <c r="H46" s="54">
        <f t="shared" si="5"/>
        <v>26</v>
      </c>
      <c r="I46" s="54">
        <f t="shared" si="6"/>
        <v>120</v>
      </c>
      <c r="J46" s="54">
        <v>45</v>
      </c>
      <c r="K46" s="54">
        <f t="shared" si="7"/>
        <v>1.7307692307692308</v>
      </c>
      <c r="L46" s="54">
        <f t="shared" si="8"/>
        <v>118</v>
      </c>
      <c r="M46" s="54">
        <f t="shared" si="9"/>
        <v>4.5384615384615383</v>
      </c>
      <c r="N46" s="54">
        <v>1</v>
      </c>
      <c r="O46" s="54">
        <v>1</v>
      </c>
      <c r="P46" s="54">
        <v>1</v>
      </c>
      <c r="Q46" s="54">
        <v>1</v>
      </c>
      <c r="R46" s="54">
        <v>1</v>
      </c>
      <c r="S46" s="54">
        <v>1</v>
      </c>
      <c r="T46" s="54">
        <f t="shared" si="10"/>
        <v>1</v>
      </c>
      <c r="U46" s="54">
        <v>1</v>
      </c>
      <c r="V46" s="54">
        <v>1</v>
      </c>
      <c r="W46" s="54">
        <f t="shared" si="11"/>
        <v>1</v>
      </c>
      <c r="X46" s="54">
        <f t="shared" si="12"/>
        <v>1</v>
      </c>
      <c r="Y46" s="54">
        <v>0</v>
      </c>
      <c r="Z46" s="54">
        <v>1</v>
      </c>
      <c r="AA46" s="54">
        <v>1</v>
      </c>
      <c r="AB46" s="54">
        <v>1</v>
      </c>
      <c r="AC46" s="54">
        <v>1</v>
      </c>
      <c r="AD46" s="54">
        <v>1</v>
      </c>
      <c r="AE46" s="54">
        <v>1</v>
      </c>
      <c r="AF46" s="54">
        <f t="shared" si="13"/>
        <v>2</v>
      </c>
      <c r="AG46" s="54">
        <v>1</v>
      </c>
      <c r="AH46" s="54">
        <f t="shared" si="14"/>
        <v>1</v>
      </c>
      <c r="AI46" s="54">
        <v>1</v>
      </c>
      <c r="AJ46" s="54">
        <v>1</v>
      </c>
      <c r="AK46" s="54">
        <f t="shared" si="15"/>
        <v>1</v>
      </c>
      <c r="AL46" s="54">
        <v>1</v>
      </c>
      <c r="AM46" s="54">
        <v>1</v>
      </c>
      <c r="AN46" s="54">
        <v>1</v>
      </c>
      <c r="AO46" s="54">
        <v>1</v>
      </c>
      <c r="AP46" s="54">
        <v>1</v>
      </c>
      <c r="AQ46" s="54">
        <v>1</v>
      </c>
      <c r="AR46" s="54">
        <v>1</v>
      </c>
      <c r="AS46" s="54">
        <v>1</v>
      </c>
      <c r="AT46" s="54">
        <v>1</v>
      </c>
      <c r="AU46" s="54">
        <f t="shared" si="16"/>
        <v>34.021923076923102</v>
      </c>
      <c r="AV46" s="54">
        <f t="shared" si="17"/>
        <v>14.973076923076924</v>
      </c>
      <c r="AW46" s="54">
        <f t="shared" si="18"/>
        <v>9.7476923076923043</v>
      </c>
      <c r="AX46" s="54">
        <f t="shared" si="19"/>
        <v>12.946153846153841</v>
      </c>
      <c r="AY46" s="54">
        <v>1</v>
      </c>
      <c r="AZ46" s="54">
        <v>1</v>
      </c>
      <c r="BA46" s="54">
        <v>1</v>
      </c>
      <c r="BG46" s="54">
        <f t="shared" si="20"/>
        <v>2000</v>
      </c>
      <c r="BH46" s="11">
        <f t="shared" si="21"/>
        <v>9.0277777777777787E-5</v>
      </c>
      <c r="BI46" s="54">
        <f t="shared" si="22"/>
        <v>98.333333333333329</v>
      </c>
    </row>
    <row r="47" spans="1:61" ht="48" x14ac:dyDescent="0.2">
      <c r="A47" s="54" t="s">
        <v>177</v>
      </c>
      <c r="B47" s="1" t="s">
        <v>586</v>
      </c>
      <c r="C47" s="3" t="s">
        <v>579</v>
      </c>
      <c r="D47" s="54">
        <v>1</v>
      </c>
      <c r="E47" s="54">
        <v>1</v>
      </c>
      <c r="F47" s="54">
        <f t="shared" si="3"/>
        <v>1</v>
      </c>
      <c r="G47" s="54">
        <f t="shared" si="4"/>
        <v>22</v>
      </c>
      <c r="H47" s="54">
        <f t="shared" si="5"/>
        <v>22</v>
      </c>
      <c r="I47" s="54">
        <f t="shared" si="6"/>
        <v>91</v>
      </c>
      <c r="J47" s="54">
        <v>31</v>
      </c>
      <c r="K47" s="54">
        <f t="shared" si="7"/>
        <v>1.4090909090909092</v>
      </c>
      <c r="L47" s="54">
        <f t="shared" si="8"/>
        <v>89</v>
      </c>
      <c r="M47" s="54">
        <f t="shared" si="9"/>
        <v>4.0454545454545459</v>
      </c>
      <c r="N47" s="54">
        <v>0</v>
      </c>
      <c r="O47" s="54">
        <v>1</v>
      </c>
      <c r="P47" s="54">
        <v>1</v>
      </c>
      <c r="Q47" s="54">
        <v>0</v>
      </c>
      <c r="R47" s="54">
        <v>1</v>
      </c>
      <c r="S47" s="54">
        <v>1</v>
      </c>
      <c r="T47" s="54">
        <f t="shared" si="10"/>
        <v>0</v>
      </c>
      <c r="U47" s="54">
        <v>1</v>
      </c>
      <c r="V47" s="54">
        <v>1</v>
      </c>
      <c r="W47" s="54">
        <f t="shared" si="11"/>
        <v>0</v>
      </c>
      <c r="X47" s="54">
        <f t="shared" si="12"/>
        <v>1</v>
      </c>
      <c r="Y47" s="54">
        <v>1</v>
      </c>
      <c r="Z47" s="54">
        <v>1</v>
      </c>
      <c r="AA47" s="54">
        <v>1</v>
      </c>
      <c r="AB47" s="54">
        <v>1</v>
      </c>
      <c r="AC47" s="54">
        <v>1</v>
      </c>
      <c r="AD47" s="54">
        <v>1</v>
      </c>
      <c r="AE47" s="54">
        <v>1</v>
      </c>
      <c r="AF47" s="54">
        <f t="shared" si="13"/>
        <v>2</v>
      </c>
      <c r="AG47" s="54">
        <v>0</v>
      </c>
      <c r="AH47" s="54">
        <f t="shared" si="14"/>
        <v>1</v>
      </c>
      <c r="AI47" s="54">
        <v>1</v>
      </c>
      <c r="AJ47" s="54">
        <v>1</v>
      </c>
      <c r="AK47" s="54">
        <f t="shared" si="15"/>
        <v>1</v>
      </c>
      <c r="AL47" s="54">
        <v>1</v>
      </c>
      <c r="AM47" s="54">
        <v>1</v>
      </c>
      <c r="AN47" s="54">
        <v>1</v>
      </c>
      <c r="AO47" s="54">
        <v>1</v>
      </c>
      <c r="AP47" s="54">
        <v>1</v>
      </c>
      <c r="AQ47" s="54">
        <v>1</v>
      </c>
      <c r="AR47" s="54">
        <v>1</v>
      </c>
      <c r="AS47" s="54">
        <v>1</v>
      </c>
      <c r="AT47" s="54">
        <v>1</v>
      </c>
      <c r="AU47" s="54">
        <f t="shared" si="16"/>
        <v>65.295909090909106</v>
      </c>
      <c r="AV47" s="54">
        <f t="shared" si="17"/>
        <v>9.6172727272727307</v>
      </c>
      <c r="AW47" s="54">
        <f t="shared" si="18"/>
        <v>6.6418181818181843</v>
      </c>
      <c r="AX47" s="54">
        <f t="shared" si="19"/>
        <v>8.6240909090909099</v>
      </c>
      <c r="AY47" s="54">
        <v>1</v>
      </c>
      <c r="AZ47" s="54">
        <v>1</v>
      </c>
      <c r="BA47" s="54">
        <v>1</v>
      </c>
      <c r="BG47" s="54">
        <f t="shared" si="20"/>
        <v>2000</v>
      </c>
      <c r="BH47" s="11">
        <f t="shared" si="21"/>
        <v>7.6388888888888887E-5</v>
      </c>
      <c r="BI47" s="54">
        <f t="shared" si="22"/>
        <v>97.802197802197796</v>
      </c>
    </row>
    <row r="48" spans="1:61" ht="96" x14ac:dyDescent="0.2">
      <c r="A48" s="54">
        <v>28</v>
      </c>
      <c r="B48" s="1" t="s">
        <v>587</v>
      </c>
      <c r="C48" s="3" t="s">
        <v>579</v>
      </c>
      <c r="D48" s="54">
        <v>1</v>
      </c>
      <c r="E48" s="54">
        <v>1</v>
      </c>
      <c r="F48" s="54">
        <f t="shared" si="3"/>
        <v>2</v>
      </c>
      <c r="G48" s="54">
        <f t="shared" si="4"/>
        <v>40</v>
      </c>
      <c r="H48" s="54">
        <f t="shared" si="5"/>
        <v>20</v>
      </c>
      <c r="I48" s="54">
        <f t="shared" si="6"/>
        <v>197</v>
      </c>
      <c r="J48" s="54">
        <v>67</v>
      </c>
      <c r="K48" s="54">
        <f t="shared" si="7"/>
        <v>1.675</v>
      </c>
      <c r="L48" s="54">
        <f t="shared" si="8"/>
        <v>190</v>
      </c>
      <c r="M48" s="54">
        <f t="shared" si="9"/>
        <v>4.75</v>
      </c>
      <c r="N48" s="54">
        <v>1</v>
      </c>
      <c r="O48" s="54">
        <v>1</v>
      </c>
      <c r="P48" s="54">
        <v>0</v>
      </c>
      <c r="Q48" s="54">
        <v>1</v>
      </c>
      <c r="R48" s="54">
        <v>1</v>
      </c>
      <c r="S48" s="54">
        <v>1</v>
      </c>
      <c r="T48" s="54">
        <f t="shared" si="10"/>
        <v>1</v>
      </c>
      <c r="U48" s="54">
        <v>1</v>
      </c>
      <c r="V48" s="54">
        <v>1</v>
      </c>
      <c r="W48" s="54">
        <f t="shared" si="11"/>
        <v>0</v>
      </c>
      <c r="X48" s="54">
        <f t="shared" si="12"/>
        <v>1</v>
      </c>
      <c r="Y48" s="54">
        <v>0</v>
      </c>
      <c r="Z48" s="54">
        <v>1</v>
      </c>
      <c r="AA48" s="54">
        <v>1</v>
      </c>
      <c r="AB48" s="54">
        <v>1</v>
      </c>
      <c r="AC48" s="54">
        <v>1</v>
      </c>
      <c r="AD48" s="54">
        <v>1</v>
      </c>
      <c r="AE48" s="54">
        <v>1</v>
      </c>
      <c r="AF48" s="54">
        <f t="shared" si="13"/>
        <v>7</v>
      </c>
      <c r="AG48" s="54">
        <v>0</v>
      </c>
      <c r="AH48" s="54">
        <f t="shared" si="14"/>
        <v>0</v>
      </c>
      <c r="AI48" s="54">
        <v>1</v>
      </c>
      <c r="AJ48" s="54">
        <v>1</v>
      </c>
      <c r="AK48" s="54">
        <f t="shared" si="15"/>
        <v>0</v>
      </c>
      <c r="AL48" s="54">
        <v>1</v>
      </c>
      <c r="AM48" s="54">
        <v>0</v>
      </c>
      <c r="AN48" s="54">
        <v>1</v>
      </c>
      <c r="AO48" s="54">
        <v>1</v>
      </c>
      <c r="AP48" s="54">
        <v>1</v>
      </c>
      <c r="AQ48" s="54">
        <v>1</v>
      </c>
      <c r="AR48" s="54">
        <v>1</v>
      </c>
      <c r="AS48" s="54">
        <v>1</v>
      </c>
      <c r="AT48" s="54">
        <v>1</v>
      </c>
      <c r="AU48" s="54">
        <f t="shared" si="16"/>
        <v>44.830000000000027</v>
      </c>
      <c r="AV48" s="54">
        <f t="shared" si="17"/>
        <v>11.975000000000001</v>
      </c>
      <c r="AW48" s="54">
        <f t="shared" si="18"/>
        <v>10.649999999999999</v>
      </c>
      <c r="AX48" s="54">
        <f t="shared" si="19"/>
        <v>10.942500000000003</v>
      </c>
      <c r="AY48" s="54">
        <v>0</v>
      </c>
      <c r="AZ48" s="54">
        <v>1</v>
      </c>
      <c r="BA48" s="54">
        <v>1</v>
      </c>
      <c r="BG48" s="54">
        <f t="shared" si="20"/>
        <v>7000</v>
      </c>
      <c r="BH48" s="11">
        <f t="shared" si="21"/>
        <v>1.3888888888888889E-4</v>
      </c>
      <c r="BI48" s="54">
        <f t="shared" si="22"/>
        <v>96.44670050761421</v>
      </c>
    </row>
    <row r="49" spans="1:61" ht="64" x14ac:dyDescent="0.2">
      <c r="A49" s="54" t="s">
        <v>180</v>
      </c>
      <c r="B49" s="1" t="s">
        <v>588</v>
      </c>
      <c r="C49" s="3" t="s">
        <v>579</v>
      </c>
      <c r="D49" s="54">
        <v>1</v>
      </c>
      <c r="E49" s="54">
        <v>1</v>
      </c>
      <c r="F49" s="54">
        <f t="shared" si="3"/>
        <v>1</v>
      </c>
      <c r="G49" s="54">
        <f t="shared" si="4"/>
        <v>22</v>
      </c>
      <c r="H49" s="54">
        <f t="shared" si="5"/>
        <v>22</v>
      </c>
      <c r="I49" s="54">
        <f t="shared" si="6"/>
        <v>127</v>
      </c>
      <c r="J49" s="54">
        <v>41</v>
      </c>
      <c r="K49" s="54">
        <f t="shared" si="7"/>
        <v>1.8636363636363635</v>
      </c>
      <c r="L49" s="54">
        <f t="shared" si="8"/>
        <v>122</v>
      </c>
      <c r="M49" s="54">
        <f t="shared" si="9"/>
        <v>5.5454545454545459</v>
      </c>
      <c r="N49" s="54">
        <v>0</v>
      </c>
      <c r="O49" s="54">
        <v>1</v>
      </c>
      <c r="P49" s="54">
        <v>1</v>
      </c>
      <c r="Q49" s="54">
        <v>1</v>
      </c>
      <c r="R49" s="54">
        <v>1</v>
      </c>
      <c r="S49" s="54">
        <v>1</v>
      </c>
      <c r="T49" s="54">
        <f t="shared" si="10"/>
        <v>1</v>
      </c>
      <c r="U49" s="54">
        <v>1</v>
      </c>
      <c r="V49" s="54">
        <v>1</v>
      </c>
      <c r="W49" s="54">
        <f t="shared" si="11"/>
        <v>1</v>
      </c>
      <c r="X49" s="54">
        <f t="shared" si="12"/>
        <v>1</v>
      </c>
      <c r="Y49" s="54">
        <v>0</v>
      </c>
      <c r="Z49" s="54">
        <v>1</v>
      </c>
      <c r="AA49" s="54">
        <v>1</v>
      </c>
      <c r="AB49" s="54">
        <v>1</v>
      </c>
      <c r="AC49" s="54">
        <v>1</v>
      </c>
      <c r="AD49" s="54">
        <v>1</v>
      </c>
      <c r="AE49" s="54">
        <v>1</v>
      </c>
      <c r="AF49" s="54">
        <f t="shared" si="13"/>
        <v>5</v>
      </c>
      <c r="AG49" s="54">
        <v>1</v>
      </c>
      <c r="AH49" s="54">
        <f t="shared" si="14"/>
        <v>1</v>
      </c>
      <c r="AI49" s="54">
        <v>0</v>
      </c>
      <c r="AJ49" s="54">
        <v>1</v>
      </c>
      <c r="AK49" s="54">
        <f t="shared" si="15"/>
        <v>1</v>
      </c>
      <c r="AL49" s="54">
        <v>1</v>
      </c>
      <c r="AM49" s="54">
        <v>1</v>
      </c>
      <c r="AN49" s="54">
        <v>1</v>
      </c>
      <c r="AO49" s="54">
        <v>1</v>
      </c>
      <c r="AP49" s="54">
        <v>1</v>
      </c>
      <c r="AQ49" s="54">
        <v>1</v>
      </c>
      <c r="AR49" s="54">
        <v>1</v>
      </c>
      <c r="AS49" s="54">
        <v>1</v>
      </c>
      <c r="AT49" s="54">
        <v>1</v>
      </c>
      <c r="AU49" s="54">
        <f t="shared" si="16"/>
        <v>26.841363636363653</v>
      </c>
      <c r="AV49" s="54">
        <f t="shared" si="17"/>
        <v>14.980909090909091</v>
      </c>
      <c r="AW49" s="54">
        <f t="shared" si="18"/>
        <v>15.461818181818185</v>
      </c>
      <c r="AX49" s="54">
        <f t="shared" si="19"/>
        <v>15.689090909090915</v>
      </c>
      <c r="AY49" s="54">
        <v>0</v>
      </c>
      <c r="AZ49" s="54">
        <v>1</v>
      </c>
      <c r="BA49" s="54">
        <v>1</v>
      </c>
      <c r="BG49" s="54">
        <f t="shared" si="20"/>
        <v>5000</v>
      </c>
      <c r="BH49" s="11">
        <f t="shared" si="21"/>
        <v>7.6388888888888887E-5</v>
      </c>
      <c r="BI49" s="54">
        <f t="shared" si="22"/>
        <v>96.062992125984252</v>
      </c>
    </row>
    <row r="50" spans="1:61" ht="64" x14ac:dyDescent="0.2">
      <c r="A50" s="54" t="s">
        <v>181</v>
      </c>
      <c r="B50" s="1" t="s">
        <v>589</v>
      </c>
      <c r="C50" s="3" t="s">
        <v>579</v>
      </c>
      <c r="D50" s="54">
        <v>1</v>
      </c>
      <c r="E50" s="54">
        <v>1</v>
      </c>
      <c r="F50" s="54">
        <f t="shared" si="3"/>
        <v>1</v>
      </c>
      <c r="G50" s="54">
        <f t="shared" si="4"/>
        <v>25</v>
      </c>
      <c r="H50" s="54">
        <f t="shared" si="5"/>
        <v>25</v>
      </c>
      <c r="I50" s="54">
        <f t="shared" si="6"/>
        <v>140</v>
      </c>
      <c r="J50" s="54">
        <v>50</v>
      </c>
      <c r="K50" s="54">
        <f t="shared" si="7"/>
        <v>2</v>
      </c>
      <c r="L50" s="54">
        <f t="shared" si="8"/>
        <v>138</v>
      </c>
      <c r="M50" s="54">
        <f t="shared" si="9"/>
        <v>5.52</v>
      </c>
      <c r="N50" s="54">
        <v>0</v>
      </c>
      <c r="O50" s="54">
        <v>1</v>
      </c>
      <c r="P50" s="54">
        <v>1</v>
      </c>
      <c r="Q50" s="54">
        <v>1</v>
      </c>
      <c r="R50" s="54">
        <v>1</v>
      </c>
      <c r="S50" s="54">
        <v>1</v>
      </c>
      <c r="T50" s="54">
        <f t="shared" si="10"/>
        <v>1</v>
      </c>
      <c r="U50" s="54">
        <v>1</v>
      </c>
      <c r="V50" s="54">
        <v>1</v>
      </c>
      <c r="W50" s="54">
        <f t="shared" si="11"/>
        <v>1</v>
      </c>
      <c r="X50" s="54">
        <f t="shared" si="12"/>
        <v>1</v>
      </c>
      <c r="Y50" s="54">
        <v>0</v>
      </c>
      <c r="Z50" s="54">
        <v>1</v>
      </c>
      <c r="AA50" s="54">
        <v>1</v>
      </c>
      <c r="AB50" s="54">
        <v>1</v>
      </c>
      <c r="AC50" s="54">
        <v>1</v>
      </c>
      <c r="AD50" s="54">
        <v>1</v>
      </c>
      <c r="AE50" s="54">
        <v>1</v>
      </c>
      <c r="AF50" s="54">
        <f t="shared" si="13"/>
        <v>2</v>
      </c>
      <c r="AG50" s="54">
        <v>1</v>
      </c>
      <c r="AH50" s="54">
        <f t="shared" si="14"/>
        <v>1</v>
      </c>
      <c r="AI50" s="54">
        <v>1</v>
      </c>
      <c r="AJ50" s="54">
        <v>0</v>
      </c>
      <c r="AK50" s="54">
        <f t="shared" si="15"/>
        <v>1</v>
      </c>
      <c r="AL50" s="54">
        <v>1</v>
      </c>
      <c r="AM50" s="54">
        <v>1</v>
      </c>
      <c r="AN50" s="54">
        <v>1</v>
      </c>
      <c r="AO50" s="54">
        <v>1</v>
      </c>
      <c r="AP50" s="54">
        <v>1</v>
      </c>
      <c r="AQ50" s="54">
        <v>1</v>
      </c>
      <c r="AR50" s="54">
        <v>1</v>
      </c>
      <c r="AS50" s="54">
        <v>1</v>
      </c>
      <c r="AT50" s="54">
        <v>1</v>
      </c>
      <c r="AU50" s="54">
        <f t="shared" si="16"/>
        <v>12.260000000000023</v>
      </c>
      <c r="AV50" s="54">
        <f t="shared" si="17"/>
        <v>17.760000000000002</v>
      </c>
      <c r="AW50" s="54">
        <f t="shared" si="18"/>
        <v>15.473599999999998</v>
      </c>
      <c r="AX50" s="54">
        <f t="shared" si="19"/>
        <v>17.069200000000002</v>
      </c>
      <c r="AY50" s="54">
        <v>1</v>
      </c>
      <c r="AZ50" s="54">
        <v>1</v>
      </c>
      <c r="BA50" s="54">
        <v>1</v>
      </c>
      <c r="BG50" s="54">
        <f t="shared" si="20"/>
        <v>2000</v>
      </c>
      <c r="BH50" s="11">
        <f t="shared" si="21"/>
        <v>8.6805555555555545E-5</v>
      </c>
      <c r="BI50" s="54">
        <f t="shared" si="22"/>
        <v>98.571428571428584</v>
      </c>
    </row>
    <row r="51" spans="1:61" ht="80" x14ac:dyDescent="0.2">
      <c r="A51" s="54">
        <v>29</v>
      </c>
      <c r="B51" s="1" t="s">
        <v>590</v>
      </c>
      <c r="C51" s="3" t="s">
        <v>579</v>
      </c>
      <c r="D51" s="54">
        <v>1</v>
      </c>
      <c r="E51" s="54">
        <v>1</v>
      </c>
      <c r="F51" s="54">
        <f t="shared" si="3"/>
        <v>1</v>
      </c>
      <c r="G51" s="54">
        <f t="shared" si="4"/>
        <v>27</v>
      </c>
      <c r="H51" s="54">
        <f t="shared" si="5"/>
        <v>27</v>
      </c>
      <c r="I51" s="54">
        <f t="shared" si="6"/>
        <v>154</v>
      </c>
      <c r="J51" s="54">
        <v>50</v>
      </c>
      <c r="K51" s="54">
        <f t="shared" si="7"/>
        <v>1.8518518518518519</v>
      </c>
      <c r="L51" s="54">
        <f t="shared" si="8"/>
        <v>149</v>
      </c>
      <c r="M51" s="54">
        <f t="shared" si="9"/>
        <v>5.5185185185185182</v>
      </c>
      <c r="N51" s="54">
        <v>1</v>
      </c>
      <c r="O51" s="54">
        <v>1</v>
      </c>
      <c r="P51" s="54">
        <v>1</v>
      </c>
      <c r="Q51" s="54">
        <v>1</v>
      </c>
      <c r="R51" s="54">
        <v>1</v>
      </c>
      <c r="S51" s="54">
        <v>1</v>
      </c>
      <c r="T51" s="54">
        <f t="shared" si="10"/>
        <v>1</v>
      </c>
      <c r="U51" s="54">
        <v>1</v>
      </c>
      <c r="V51" s="54">
        <v>1</v>
      </c>
      <c r="W51" s="54">
        <f t="shared" si="11"/>
        <v>1</v>
      </c>
      <c r="X51" s="54">
        <f t="shared" si="12"/>
        <v>1</v>
      </c>
      <c r="Y51" s="54">
        <v>1</v>
      </c>
      <c r="Z51" s="54">
        <v>1</v>
      </c>
      <c r="AA51" s="54">
        <v>1</v>
      </c>
      <c r="AB51" s="54">
        <v>1</v>
      </c>
      <c r="AC51" s="54">
        <v>1</v>
      </c>
      <c r="AD51" s="54">
        <v>1</v>
      </c>
      <c r="AE51" s="54">
        <v>1</v>
      </c>
      <c r="AF51" s="54">
        <f t="shared" si="13"/>
        <v>5</v>
      </c>
      <c r="AG51" s="54">
        <v>1</v>
      </c>
      <c r="AH51" s="54">
        <f t="shared" si="14"/>
        <v>1</v>
      </c>
      <c r="AI51" s="54">
        <v>0</v>
      </c>
      <c r="AJ51" s="54">
        <v>1</v>
      </c>
      <c r="AK51" s="54">
        <f t="shared" si="15"/>
        <v>1</v>
      </c>
      <c r="AL51" s="54">
        <v>1</v>
      </c>
      <c r="AM51" s="54">
        <v>1</v>
      </c>
      <c r="AN51" s="54">
        <v>1</v>
      </c>
      <c r="AO51" s="54">
        <v>1</v>
      </c>
      <c r="AP51" s="54">
        <v>1</v>
      </c>
      <c r="AQ51" s="54">
        <v>1</v>
      </c>
      <c r="AR51" s="54">
        <v>0</v>
      </c>
      <c r="AS51" s="54">
        <v>1</v>
      </c>
      <c r="AT51" s="54">
        <v>1</v>
      </c>
      <c r="AU51" s="54">
        <f t="shared" si="16"/>
        <v>22.763333333333353</v>
      </c>
      <c r="AV51" s="54">
        <f t="shared" si="17"/>
        <v>16.791851851851856</v>
      </c>
      <c r="AW51" s="54">
        <f t="shared" si="18"/>
        <v>15.552592592592593</v>
      </c>
      <c r="AX51" s="54">
        <f t="shared" si="19"/>
        <v>18.062222222222225</v>
      </c>
      <c r="AY51" s="54">
        <v>1</v>
      </c>
      <c r="AZ51" s="54">
        <v>1</v>
      </c>
      <c r="BA51" s="54">
        <v>1</v>
      </c>
      <c r="BG51" s="54">
        <f t="shared" si="20"/>
        <v>5000</v>
      </c>
      <c r="BH51" s="11">
        <f t="shared" si="21"/>
        <v>9.3750000000000016E-5</v>
      </c>
      <c r="BI51" s="54">
        <f t="shared" si="22"/>
        <v>96.753246753246756</v>
      </c>
    </row>
    <row r="52" spans="1:61" ht="48" x14ac:dyDescent="0.2">
      <c r="A52" s="54">
        <v>30</v>
      </c>
      <c r="B52" s="1" t="s">
        <v>591</v>
      </c>
      <c r="C52" s="3" t="s">
        <v>579</v>
      </c>
      <c r="D52" s="54">
        <v>1</v>
      </c>
      <c r="E52" s="54">
        <v>1</v>
      </c>
      <c r="F52" s="54">
        <f t="shared" si="3"/>
        <v>1</v>
      </c>
      <c r="G52" s="54">
        <f t="shared" si="4"/>
        <v>18</v>
      </c>
      <c r="H52" s="54">
        <f t="shared" si="5"/>
        <v>18</v>
      </c>
      <c r="I52" s="54">
        <f t="shared" si="6"/>
        <v>95</v>
      </c>
      <c r="J52" s="54">
        <v>34</v>
      </c>
      <c r="K52" s="54">
        <f t="shared" si="7"/>
        <v>1.8888888888888888</v>
      </c>
      <c r="L52" s="54">
        <f t="shared" si="8"/>
        <v>94</v>
      </c>
      <c r="M52" s="54">
        <f t="shared" si="9"/>
        <v>5.2222222222222223</v>
      </c>
      <c r="N52" s="54">
        <v>0</v>
      </c>
      <c r="O52" s="54">
        <v>1</v>
      </c>
      <c r="P52" s="54">
        <v>1</v>
      </c>
      <c r="Q52" s="54">
        <v>1</v>
      </c>
      <c r="R52" s="54">
        <v>1</v>
      </c>
      <c r="S52" s="54">
        <v>1</v>
      </c>
      <c r="T52" s="54">
        <f t="shared" si="10"/>
        <v>1</v>
      </c>
      <c r="U52" s="54">
        <v>1</v>
      </c>
      <c r="V52" s="54">
        <v>1</v>
      </c>
      <c r="W52" s="54">
        <f t="shared" si="11"/>
        <v>1</v>
      </c>
      <c r="X52" s="54">
        <f t="shared" si="12"/>
        <v>1</v>
      </c>
      <c r="Y52" s="54">
        <v>1</v>
      </c>
      <c r="Z52" s="54">
        <v>1</v>
      </c>
      <c r="AA52" s="54">
        <v>1</v>
      </c>
      <c r="AB52" s="54">
        <v>1</v>
      </c>
      <c r="AC52" s="54">
        <v>1</v>
      </c>
      <c r="AD52" s="54">
        <v>1</v>
      </c>
      <c r="AE52" s="54">
        <v>1</v>
      </c>
      <c r="AF52" s="54">
        <f t="shared" si="13"/>
        <v>1</v>
      </c>
      <c r="AG52" s="54">
        <v>1</v>
      </c>
      <c r="AH52" s="54">
        <f t="shared" si="14"/>
        <v>1</v>
      </c>
      <c r="AI52" s="54">
        <v>1</v>
      </c>
      <c r="AJ52" s="54">
        <v>1</v>
      </c>
      <c r="AK52" s="54">
        <f t="shared" si="15"/>
        <v>1</v>
      </c>
      <c r="AL52" s="54">
        <v>1</v>
      </c>
      <c r="AM52" s="54">
        <v>1</v>
      </c>
      <c r="AN52" s="54">
        <v>1</v>
      </c>
      <c r="AO52" s="54">
        <v>1</v>
      </c>
      <c r="AP52" s="54">
        <v>1</v>
      </c>
      <c r="AQ52" s="54">
        <v>1</v>
      </c>
      <c r="AR52" s="54">
        <v>1</v>
      </c>
      <c r="AS52" s="54">
        <v>1</v>
      </c>
      <c r="AT52" s="54">
        <v>1</v>
      </c>
      <c r="AU52" s="54">
        <f t="shared" si="16"/>
        <v>28.765000000000025</v>
      </c>
      <c r="AV52" s="54">
        <f t="shared" si="17"/>
        <v>13.718888888888891</v>
      </c>
      <c r="AW52" s="54">
        <f t="shared" si="18"/>
        <v>13.262222222222221</v>
      </c>
      <c r="AX52" s="54">
        <f t="shared" si="19"/>
        <v>12.166666666666664</v>
      </c>
      <c r="AY52" s="54">
        <v>1</v>
      </c>
      <c r="AZ52" s="54">
        <v>1</v>
      </c>
      <c r="BA52" s="54">
        <v>1</v>
      </c>
      <c r="BG52" s="54">
        <f t="shared" si="20"/>
        <v>1000</v>
      </c>
      <c r="BH52" s="11">
        <f t="shared" si="21"/>
        <v>6.2500000000000001E-5</v>
      </c>
      <c r="BI52" s="54">
        <f t="shared" si="22"/>
        <v>98.94736842105263</v>
      </c>
    </row>
    <row r="53" spans="1:61" ht="48" x14ac:dyDescent="0.2">
      <c r="A53" s="54" t="s">
        <v>592</v>
      </c>
      <c r="B53" s="1" t="s">
        <v>593</v>
      </c>
      <c r="C53" s="3" t="s">
        <v>579</v>
      </c>
      <c r="D53" s="54">
        <v>1</v>
      </c>
      <c r="E53" s="54">
        <v>1</v>
      </c>
      <c r="F53" s="54">
        <f t="shared" si="3"/>
        <v>1</v>
      </c>
      <c r="G53" s="54">
        <f t="shared" si="4"/>
        <v>18</v>
      </c>
      <c r="H53" s="54">
        <f t="shared" si="5"/>
        <v>18</v>
      </c>
      <c r="I53" s="54">
        <f t="shared" si="6"/>
        <v>82</v>
      </c>
      <c r="J53" s="54">
        <v>30</v>
      </c>
      <c r="K53" s="54">
        <f t="shared" si="7"/>
        <v>1.6666666666666667</v>
      </c>
      <c r="L53" s="54">
        <f t="shared" si="8"/>
        <v>81</v>
      </c>
      <c r="M53" s="54">
        <f t="shared" si="9"/>
        <v>4.5</v>
      </c>
      <c r="N53" s="54">
        <v>0</v>
      </c>
      <c r="O53" s="54">
        <v>1</v>
      </c>
      <c r="P53" s="54">
        <v>0</v>
      </c>
      <c r="Q53" s="54">
        <v>1</v>
      </c>
      <c r="R53" s="54">
        <v>1</v>
      </c>
      <c r="S53" s="54">
        <v>1</v>
      </c>
      <c r="T53" s="54">
        <f t="shared" si="10"/>
        <v>1</v>
      </c>
      <c r="U53" s="54">
        <v>1</v>
      </c>
      <c r="V53" s="54">
        <v>1</v>
      </c>
      <c r="W53" s="54">
        <f t="shared" si="11"/>
        <v>0</v>
      </c>
      <c r="X53" s="54">
        <f t="shared" si="12"/>
        <v>1</v>
      </c>
      <c r="Y53" s="54">
        <v>0</v>
      </c>
      <c r="Z53" s="54">
        <v>1</v>
      </c>
      <c r="AA53" s="54">
        <v>1</v>
      </c>
      <c r="AB53" s="54">
        <v>1</v>
      </c>
      <c r="AC53" s="54">
        <v>1</v>
      </c>
      <c r="AD53" s="54">
        <v>0</v>
      </c>
      <c r="AE53" s="54">
        <v>1</v>
      </c>
      <c r="AF53" s="54">
        <f t="shared" si="13"/>
        <v>1</v>
      </c>
      <c r="AG53" s="54">
        <v>1</v>
      </c>
      <c r="AH53" s="54">
        <f t="shared" si="14"/>
        <v>1</v>
      </c>
      <c r="AI53" s="54">
        <v>1</v>
      </c>
      <c r="AJ53" s="54">
        <v>1</v>
      </c>
      <c r="AK53" s="54">
        <f t="shared" si="15"/>
        <v>1</v>
      </c>
      <c r="AL53" s="54">
        <v>1</v>
      </c>
      <c r="AM53" s="54">
        <v>1</v>
      </c>
      <c r="AN53" s="54">
        <v>1</v>
      </c>
      <c r="AO53" s="54">
        <v>1</v>
      </c>
      <c r="AP53" s="54">
        <v>1</v>
      </c>
      <c r="AQ53" s="54">
        <v>1</v>
      </c>
      <c r="AR53" s="54">
        <v>1</v>
      </c>
      <c r="AS53" s="54">
        <v>1</v>
      </c>
      <c r="AT53" s="54">
        <v>1</v>
      </c>
      <c r="AU53" s="54">
        <f t="shared" si="16"/>
        <v>47.565000000000012</v>
      </c>
      <c r="AV53" s="54">
        <f t="shared" si="17"/>
        <v>11.096666666666668</v>
      </c>
      <c r="AW53" s="54">
        <f t="shared" si="18"/>
        <v>9.0155555555555544</v>
      </c>
      <c r="AX53" s="54">
        <f t="shared" si="19"/>
        <v>8.7650000000000006</v>
      </c>
      <c r="AY53" s="54">
        <v>1</v>
      </c>
      <c r="AZ53" s="54">
        <v>1</v>
      </c>
      <c r="BA53" s="54">
        <v>1</v>
      </c>
      <c r="BG53" s="54">
        <f t="shared" si="20"/>
        <v>1000</v>
      </c>
      <c r="BH53" s="11">
        <f t="shared" si="21"/>
        <v>6.2500000000000001E-5</v>
      </c>
      <c r="BI53" s="54">
        <f t="shared" si="22"/>
        <v>98.780487804878049</v>
      </c>
    </row>
    <row r="54" spans="1:61" ht="32" x14ac:dyDescent="0.2">
      <c r="A54" s="54" t="s">
        <v>594</v>
      </c>
      <c r="B54" s="1" t="s">
        <v>595</v>
      </c>
      <c r="C54" s="3" t="s">
        <v>579</v>
      </c>
      <c r="D54" s="54">
        <v>1</v>
      </c>
      <c r="E54" s="54">
        <v>1</v>
      </c>
      <c r="F54" s="54">
        <f t="shared" si="3"/>
        <v>1</v>
      </c>
      <c r="G54" s="54">
        <f t="shared" si="4"/>
        <v>13</v>
      </c>
      <c r="H54" s="54">
        <f t="shared" si="5"/>
        <v>13</v>
      </c>
      <c r="I54" s="54">
        <f t="shared" si="6"/>
        <v>67</v>
      </c>
      <c r="J54" s="54">
        <v>25</v>
      </c>
      <c r="K54" s="54">
        <f t="shared" si="7"/>
        <v>1.9230769230769231</v>
      </c>
      <c r="L54" s="54">
        <f t="shared" si="8"/>
        <v>64</v>
      </c>
      <c r="M54" s="54">
        <f t="shared" si="9"/>
        <v>4.9230769230769234</v>
      </c>
      <c r="N54" s="54">
        <v>0</v>
      </c>
      <c r="O54" s="54">
        <v>1</v>
      </c>
      <c r="P54" s="54">
        <v>1</v>
      </c>
      <c r="Q54" s="54">
        <v>1</v>
      </c>
      <c r="R54" s="54">
        <v>1</v>
      </c>
      <c r="S54" s="54">
        <v>1</v>
      </c>
      <c r="T54" s="54">
        <f t="shared" si="10"/>
        <v>1</v>
      </c>
      <c r="U54" s="54">
        <v>1</v>
      </c>
      <c r="V54" s="54">
        <v>1</v>
      </c>
      <c r="W54" s="54">
        <f t="shared" si="11"/>
        <v>1</v>
      </c>
      <c r="X54" s="54">
        <f t="shared" si="12"/>
        <v>1</v>
      </c>
      <c r="Y54" s="54">
        <v>0</v>
      </c>
      <c r="Z54" s="54">
        <v>1</v>
      </c>
      <c r="AA54" s="54">
        <v>1</v>
      </c>
      <c r="AB54" s="54">
        <v>1</v>
      </c>
      <c r="AC54" s="54">
        <v>1</v>
      </c>
      <c r="AD54" s="54">
        <v>1</v>
      </c>
      <c r="AE54" s="54">
        <v>1</v>
      </c>
      <c r="AF54" s="54">
        <f t="shared" si="13"/>
        <v>3</v>
      </c>
      <c r="AG54" s="54">
        <v>1</v>
      </c>
      <c r="AH54" s="54">
        <f t="shared" si="14"/>
        <v>1</v>
      </c>
      <c r="AI54" s="54">
        <v>1</v>
      </c>
      <c r="AJ54" s="54">
        <v>1</v>
      </c>
      <c r="AK54" s="54">
        <f t="shared" si="15"/>
        <v>0</v>
      </c>
      <c r="AL54" s="54">
        <v>1</v>
      </c>
      <c r="AM54" s="54">
        <v>1</v>
      </c>
      <c r="AN54" s="54">
        <v>1</v>
      </c>
      <c r="AO54" s="54">
        <v>1</v>
      </c>
      <c r="AP54" s="54">
        <v>1</v>
      </c>
      <c r="AQ54" s="54">
        <v>1</v>
      </c>
      <c r="AR54" s="54">
        <v>1</v>
      </c>
      <c r="AS54" s="54">
        <v>1</v>
      </c>
      <c r="AT54" s="54">
        <v>1</v>
      </c>
      <c r="AU54" s="54">
        <f t="shared" si="16"/>
        <v>30.947692307692328</v>
      </c>
      <c r="AV54" s="54">
        <f t="shared" si="17"/>
        <v>12.172307692307694</v>
      </c>
      <c r="AW54" s="54">
        <f t="shared" si="18"/>
        <v>10.870769230769231</v>
      </c>
      <c r="AX54" s="54">
        <f t="shared" si="19"/>
        <v>8.2576923076923094</v>
      </c>
      <c r="AY54" s="54">
        <v>1</v>
      </c>
      <c r="AZ54" s="54">
        <v>1</v>
      </c>
      <c r="BA54" s="54">
        <v>1</v>
      </c>
      <c r="BG54" s="54">
        <f t="shared" si="20"/>
        <v>3000</v>
      </c>
      <c r="BH54" s="11">
        <f t="shared" si="21"/>
        <v>4.5138888888888894E-5</v>
      </c>
      <c r="BI54" s="54">
        <f t="shared" si="22"/>
        <v>95.522388059701484</v>
      </c>
    </row>
    <row r="55" spans="1:61" ht="48" x14ac:dyDescent="0.2">
      <c r="A55" s="54">
        <v>31</v>
      </c>
      <c r="B55" s="1" t="s">
        <v>596</v>
      </c>
      <c r="C55" s="3" t="s">
        <v>597</v>
      </c>
      <c r="D55" s="54">
        <v>1</v>
      </c>
      <c r="E55" s="54">
        <v>1</v>
      </c>
      <c r="F55" s="54">
        <f t="shared" si="3"/>
        <v>1</v>
      </c>
      <c r="G55" s="54">
        <f t="shared" si="4"/>
        <v>20</v>
      </c>
      <c r="H55" s="54">
        <f t="shared" si="5"/>
        <v>20</v>
      </c>
      <c r="I55" s="54">
        <f t="shared" si="6"/>
        <v>77</v>
      </c>
      <c r="J55" s="54">
        <v>27</v>
      </c>
      <c r="K55" s="54">
        <f t="shared" si="7"/>
        <v>1.35</v>
      </c>
      <c r="L55" s="54">
        <f t="shared" si="8"/>
        <v>75</v>
      </c>
      <c r="M55" s="54">
        <f t="shared" si="9"/>
        <v>3.75</v>
      </c>
      <c r="N55" s="54">
        <v>1</v>
      </c>
      <c r="O55" s="54">
        <v>1</v>
      </c>
      <c r="P55" s="54">
        <v>0</v>
      </c>
      <c r="Q55" s="54">
        <v>1</v>
      </c>
      <c r="R55" s="54">
        <v>1</v>
      </c>
      <c r="S55" s="54">
        <v>1</v>
      </c>
      <c r="T55" s="54">
        <f t="shared" si="10"/>
        <v>1</v>
      </c>
      <c r="U55" s="54">
        <v>1</v>
      </c>
      <c r="V55" s="54">
        <v>1</v>
      </c>
      <c r="W55" s="54">
        <f t="shared" si="11"/>
        <v>0</v>
      </c>
      <c r="X55" s="54">
        <f t="shared" si="12"/>
        <v>1</v>
      </c>
      <c r="Y55" s="54">
        <v>0</v>
      </c>
      <c r="Z55" s="54">
        <v>1</v>
      </c>
      <c r="AA55" s="54">
        <v>1</v>
      </c>
      <c r="AB55" s="54">
        <v>1</v>
      </c>
      <c r="AC55" s="54">
        <v>1</v>
      </c>
      <c r="AD55" s="54">
        <v>1</v>
      </c>
      <c r="AE55" s="54">
        <v>1</v>
      </c>
      <c r="AF55" s="54">
        <f t="shared" si="13"/>
        <v>2</v>
      </c>
      <c r="AG55" s="54">
        <v>1</v>
      </c>
      <c r="AH55" s="54">
        <f t="shared" si="14"/>
        <v>1</v>
      </c>
      <c r="AI55" s="54">
        <v>1</v>
      </c>
      <c r="AJ55" s="54">
        <v>1</v>
      </c>
      <c r="AK55" s="54">
        <f t="shared" si="15"/>
        <v>1</v>
      </c>
      <c r="AL55" s="54">
        <v>1</v>
      </c>
      <c r="AM55" s="54">
        <v>1</v>
      </c>
      <c r="AN55" s="54">
        <v>1</v>
      </c>
      <c r="AO55" s="54">
        <v>1</v>
      </c>
      <c r="AP55" s="54">
        <v>1</v>
      </c>
      <c r="AQ55" s="54">
        <v>1</v>
      </c>
      <c r="AR55" s="54">
        <v>1</v>
      </c>
      <c r="AS55" s="54">
        <v>1</v>
      </c>
      <c r="AT55" s="54">
        <v>1</v>
      </c>
      <c r="AU55" s="54">
        <f t="shared" si="16"/>
        <v>72.325000000000017</v>
      </c>
      <c r="AV55" s="54">
        <f t="shared" si="17"/>
        <v>8.1400000000000041</v>
      </c>
      <c r="AW55" s="54">
        <f t="shared" si="18"/>
        <v>4.7699999999999996</v>
      </c>
      <c r="AX55" s="54">
        <f t="shared" si="19"/>
        <v>6.2325000000000017</v>
      </c>
      <c r="AY55" s="54">
        <v>1</v>
      </c>
      <c r="AZ55" s="54">
        <v>1</v>
      </c>
      <c r="BA55" s="54">
        <v>1</v>
      </c>
      <c r="BG55" s="54">
        <f t="shared" si="20"/>
        <v>2000</v>
      </c>
      <c r="BH55" s="11">
        <f t="shared" si="21"/>
        <v>6.9444444444444444E-5</v>
      </c>
      <c r="BI55" s="54">
        <f t="shared" si="22"/>
        <v>97.402597402597408</v>
      </c>
    </row>
    <row r="56" spans="1:61" ht="48" x14ac:dyDescent="0.2">
      <c r="A56" s="54">
        <v>32</v>
      </c>
      <c r="B56" s="1" t="s">
        <v>598</v>
      </c>
      <c r="C56" s="3" t="s">
        <v>597</v>
      </c>
      <c r="D56" s="54">
        <v>1</v>
      </c>
      <c r="E56" s="54">
        <v>1</v>
      </c>
      <c r="F56" s="54">
        <f t="shared" si="3"/>
        <v>1</v>
      </c>
      <c r="G56" s="54">
        <f t="shared" si="4"/>
        <v>20</v>
      </c>
      <c r="H56" s="54">
        <f t="shared" si="5"/>
        <v>20</v>
      </c>
      <c r="I56" s="54">
        <f t="shared" si="6"/>
        <v>76</v>
      </c>
      <c r="J56" s="54">
        <v>29</v>
      </c>
      <c r="K56" s="54">
        <f t="shared" si="7"/>
        <v>1.45</v>
      </c>
      <c r="L56" s="54">
        <f t="shared" si="8"/>
        <v>75</v>
      </c>
      <c r="M56" s="54">
        <f t="shared" si="9"/>
        <v>3.75</v>
      </c>
      <c r="N56" s="54">
        <v>0</v>
      </c>
      <c r="O56" s="54">
        <v>1</v>
      </c>
      <c r="P56" s="54">
        <v>0</v>
      </c>
      <c r="Q56" s="54">
        <v>1</v>
      </c>
      <c r="R56" s="54">
        <v>1</v>
      </c>
      <c r="S56" s="54">
        <v>1</v>
      </c>
      <c r="T56" s="54">
        <f t="shared" si="10"/>
        <v>1</v>
      </c>
      <c r="U56" s="54">
        <v>1</v>
      </c>
      <c r="V56" s="54">
        <v>1</v>
      </c>
      <c r="W56" s="54">
        <f t="shared" si="11"/>
        <v>0</v>
      </c>
      <c r="X56" s="54">
        <f t="shared" si="12"/>
        <v>1</v>
      </c>
      <c r="Y56" s="54">
        <v>0</v>
      </c>
      <c r="Z56" s="54">
        <v>1</v>
      </c>
      <c r="AA56" s="54">
        <v>1</v>
      </c>
      <c r="AB56" s="54">
        <v>1</v>
      </c>
      <c r="AC56" s="54">
        <v>1</v>
      </c>
      <c r="AD56" s="54">
        <v>0</v>
      </c>
      <c r="AE56" s="54">
        <v>1</v>
      </c>
      <c r="AF56" s="54">
        <f t="shared" si="13"/>
        <v>1</v>
      </c>
      <c r="AG56" s="54">
        <v>1</v>
      </c>
      <c r="AH56" s="54">
        <f t="shared" si="14"/>
        <v>1</v>
      </c>
      <c r="AI56" s="54">
        <v>1</v>
      </c>
      <c r="AJ56" s="54">
        <v>1</v>
      </c>
      <c r="AK56" s="54">
        <f t="shared" si="15"/>
        <v>1</v>
      </c>
      <c r="AL56" s="54">
        <v>1</v>
      </c>
      <c r="AM56" s="54">
        <v>1</v>
      </c>
      <c r="AN56" s="54">
        <v>1</v>
      </c>
      <c r="AO56" s="54">
        <v>0</v>
      </c>
      <c r="AP56" s="54">
        <v>1</v>
      </c>
      <c r="AQ56" s="54">
        <v>1</v>
      </c>
      <c r="AR56" s="54">
        <v>1</v>
      </c>
      <c r="AS56" s="54">
        <v>0</v>
      </c>
      <c r="AT56" s="54">
        <v>1</v>
      </c>
      <c r="AU56" s="54">
        <f t="shared" si="16"/>
        <v>63.865000000000023</v>
      </c>
      <c r="AV56" s="54">
        <f t="shared" si="17"/>
        <v>9.32</v>
      </c>
      <c r="AW56" s="54">
        <f t="shared" si="18"/>
        <v>4.7699999999999996</v>
      </c>
      <c r="AX56" s="54">
        <f t="shared" si="19"/>
        <v>6.2325000000000017</v>
      </c>
      <c r="AY56" s="54">
        <v>1</v>
      </c>
      <c r="AZ56" s="54">
        <v>1</v>
      </c>
      <c r="BA56" s="54">
        <v>1</v>
      </c>
      <c r="BG56" s="54">
        <f t="shared" si="20"/>
        <v>1000</v>
      </c>
      <c r="BH56" s="11">
        <f t="shared" si="21"/>
        <v>6.9444444444444444E-5</v>
      </c>
      <c r="BI56" s="54">
        <f t="shared" si="22"/>
        <v>98.68421052631578</v>
      </c>
    </row>
    <row r="57" spans="1:61" ht="48" x14ac:dyDescent="0.2">
      <c r="A57" s="54">
        <v>33</v>
      </c>
      <c r="B57" s="1" t="s">
        <v>599</v>
      </c>
      <c r="C57" s="3" t="s">
        <v>597</v>
      </c>
      <c r="D57" s="54">
        <v>1</v>
      </c>
      <c r="E57" s="54">
        <v>1</v>
      </c>
      <c r="F57" s="54">
        <f t="shared" si="3"/>
        <v>1</v>
      </c>
      <c r="G57" s="54">
        <f t="shared" si="4"/>
        <v>19</v>
      </c>
      <c r="H57" s="54">
        <f t="shared" si="5"/>
        <v>19</v>
      </c>
      <c r="I57" s="54">
        <f t="shared" si="6"/>
        <v>83</v>
      </c>
      <c r="J57" s="54">
        <v>30</v>
      </c>
      <c r="K57" s="54">
        <f t="shared" si="7"/>
        <v>1.5789473684210527</v>
      </c>
      <c r="L57" s="54">
        <f t="shared" si="8"/>
        <v>81</v>
      </c>
      <c r="M57" s="54">
        <f t="shared" si="9"/>
        <v>4.2631578947368425</v>
      </c>
      <c r="N57" s="54">
        <v>1</v>
      </c>
      <c r="O57" s="54">
        <v>1</v>
      </c>
      <c r="P57" s="54">
        <v>0</v>
      </c>
      <c r="Q57" s="54">
        <v>1</v>
      </c>
      <c r="R57" s="54">
        <v>1</v>
      </c>
      <c r="S57" s="54">
        <v>1</v>
      </c>
      <c r="T57" s="54">
        <f t="shared" si="10"/>
        <v>1</v>
      </c>
      <c r="U57" s="54">
        <v>1</v>
      </c>
      <c r="V57" s="54">
        <v>1</v>
      </c>
      <c r="W57" s="54">
        <f t="shared" si="11"/>
        <v>0</v>
      </c>
      <c r="X57" s="54">
        <f t="shared" si="12"/>
        <v>1</v>
      </c>
      <c r="Y57" s="54">
        <v>0</v>
      </c>
      <c r="Z57" s="54">
        <v>1</v>
      </c>
      <c r="AA57" s="54">
        <v>1</v>
      </c>
      <c r="AB57" s="54">
        <v>1</v>
      </c>
      <c r="AC57" s="54">
        <v>1</v>
      </c>
      <c r="AD57" s="54">
        <v>0</v>
      </c>
      <c r="AE57" s="54">
        <v>1</v>
      </c>
      <c r="AF57" s="54">
        <f t="shared" si="13"/>
        <v>2</v>
      </c>
      <c r="AG57" s="54">
        <v>1</v>
      </c>
      <c r="AH57" s="54">
        <f t="shared" si="14"/>
        <v>1</v>
      </c>
      <c r="AI57" s="54">
        <v>1</v>
      </c>
      <c r="AJ57" s="54">
        <v>1</v>
      </c>
      <c r="AK57" s="54">
        <f t="shared" si="15"/>
        <v>1</v>
      </c>
      <c r="AL57" s="54">
        <v>1</v>
      </c>
      <c r="AM57" s="54">
        <v>1</v>
      </c>
      <c r="AN57" s="54">
        <v>1</v>
      </c>
      <c r="AO57" s="54">
        <v>0</v>
      </c>
      <c r="AP57" s="54">
        <v>1</v>
      </c>
      <c r="AQ57" s="54">
        <v>1</v>
      </c>
      <c r="AR57" s="54">
        <v>1</v>
      </c>
      <c r="AS57" s="54">
        <v>1</v>
      </c>
      <c r="AT57" s="54">
        <v>1</v>
      </c>
      <c r="AU57" s="54">
        <f t="shared" si="16"/>
        <v>53.971052631578971</v>
      </c>
      <c r="AV57" s="54">
        <f t="shared" si="17"/>
        <v>10.451578947368422</v>
      </c>
      <c r="AW57" s="54">
        <f t="shared" si="18"/>
        <v>7.7094736842105256</v>
      </c>
      <c r="AX57" s="54">
        <f t="shared" si="19"/>
        <v>8.1494736842105269</v>
      </c>
      <c r="AY57" s="54">
        <v>1</v>
      </c>
      <c r="AZ57" s="54">
        <v>1</v>
      </c>
      <c r="BA57" s="54">
        <v>1</v>
      </c>
      <c r="BG57" s="54">
        <f t="shared" si="20"/>
        <v>2000</v>
      </c>
      <c r="BH57" s="11">
        <f t="shared" si="21"/>
        <v>6.597222222222223E-5</v>
      </c>
      <c r="BI57" s="54">
        <f t="shared" si="22"/>
        <v>97.590361445783131</v>
      </c>
    </row>
    <row r="58" spans="1:61" ht="64" x14ac:dyDescent="0.2">
      <c r="A58" s="54">
        <v>34</v>
      </c>
      <c r="B58" s="1" t="s">
        <v>600</v>
      </c>
      <c r="C58" s="3" t="s">
        <v>597</v>
      </c>
      <c r="D58" s="54">
        <v>1</v>
      </c>
      <c r="E58" s="54">
        <v>1</v>
      </c>
      <c r="F58" s="54">
        <f t="shared" si="3"/>
        <v>2</v>
      </c>
      <c r="G58" s="54">
        <f t="shared" si="4"/>
        <v>30</v>
      </c>
      <c r="H58" s="54">
        <f t="shared" si="5"/>
        <v>15</v>
      </c>
      <c r="I58" s="54">
        <f t="shared" si="6"/>
        <v>124</v>
      </c>
      <c r="J58" s="54">
        <v>43</v>
      </c>
      <c r="K58" s="54">
        <f t="shared" si="7"/>
        <v>1.4333333333333333</v>
      </c>
      <c r="L58" s="54">
        <f t="shared" si="8"/>
        <v>122</v>
      </c>
      <c r="M58" s="54">
        <f t="shared" si="9"/>
        <v>4.0666666666666664</v>
      </c>
      <c r="N58" s="54">
        <v>0</v>
      </c>
      <c r="O58" s="54">
        <v>1</v>
      </c>
      <c r="P58" s="54">
        <v>0</v>
      </c>
      <c r="Q58" s="54">
        <v>1</v>
      </c>
      <c r="R58" s="54">
        <v>1</v>
      </c>
      <c r="S58" s="54">
        <v>1</v>
      </c>
      <c r="T58" s="54">
        <f t="shared" si="10"/>
        <v>1</v>
      </c>
      <c r="U58" s="54">
        <v>1</v>
      </c>
      <c r="V58" s="54">
        <v>1</v>
      </c>
      <c r="W58" s="54">
        <f t="shared" si="11"/>
        <v>0</v>
      </c>
      <c r="X58" s="54">
        <f t="shared" si="12"/>
        <v>1</v>
      </c>
      <c r="Y58" s="54">
        <v>0</v>
      </c>
      <c r="Z58" s="54">
        <v>1</v>
      </c>
      <c r="AA58" s="54">
        <v>1</v>
      </c>
      <c r="AB58" s="54">
        <v>1</v>
      </c>
      <c r="AC58" s="54">
        <v>1</v>
      </c>
      <c r="AD58" s="54">
        <v>1</v>
      </c>
      <c r="AE58" s="54">
        <v>1</v>
      </c>
      <c r="AF58" s="54">
        <f t="shared" si="13"/>
        <v>2</v>
      </c>
      <c r="AG58" s="54">
        <v>1</v>
      </c>
      <c r="AH58" s="54">
        <f t="shared" si="14"/>
        <v>1</v>
      </c>
      <c r="AI58" s="54">
        <v>0</v>
      </c>
      <c r="AJ58" s="54">
        <v>1</v>
      </c>
      <c r="AK58" s="54">
        <f t="shared" si="15"/>
        <v>1</v>
      </c>
      <c r="AL58" s="54">
        <v>1</v>
      </c>
      <c r="AM58" s="54">
        <v>0</v>
      </c>
      <c r="AN58" s="54">
        <v>1</v>
      </c>
      <c r="AO58" s="54">
        <v>1</v>
      </c>
      <c r="AP58" s="54">
        <v>1</v>
      </c>
      <c r="AQ58" s="54">
        <v>1</v>
      </c>
      <c r="AR58" s="54">
        <v>1</v>
      </c>
      <c r="AS58" s="54">
        <v>1</v>
      </c>
      <c r="AT58" s="54">
        <v>1</v>
      </c>
      <c r="AU58" s="54">
        <f t="shared" si="16"/>
        <v>70.350000000000023</v>
      </c>
      <c r="AV58" s="54">
        <f t="shared" si="17"/>
        <v>7.1733333333333356</v>
      </c>
      <c r="AW58" s="54">
        <f t="shared" si="18"/>
        <v>6.1386666666666621</v>
      </c>
      <c r="AX58" s="54">
        <f t="shared" si="19"/>
        <v>5.2240000000000002</v>
      </c>
      <c r="AY58" s="54">
        <v>0</v>
      </c>
      <c r="AZ58" s="54">
        <v>1</v>
      </c>
      <c r="BA58" s="54">
        <v>1</v>
      </c>
      <c r="BG58" s="54">
        <f t="shared" si="20"/>
        <v>2000</v>
      </c>
      <c r="BH58" s="11">
        <f t="shared" si="21"/>
        <v>1.0416666666666666E-4</v>
      </c>
      <c r="BI58" s="54">
        <f t="shared" si="22"/>
        <v>98.387096774193552</v>
      </c>
    </row>
    <row r="59" spans="1:61" ht="80" x14ac:dyDescent="0.2">
      <c r="A59" s="54">
        <v>35</v>
      </c>
      <c r="B59" s="1" t="s">
        <v>601</v>
      </c>
      <c r="C59" s="3" t="s">
        <v>602</v>
      </c>
      <c r="D59" s="54">
        <v>1</v>
      </c>
      <c r="E59" s="54">
        <v>1</v>
      </c>
      <c r="F59" s="54">
        <f t="shared" si="3"/>
        <v>3</v>
      </c>
      <c r="G59" s="54">
        <f t="shared" si="4"/>
        <v>32</v>
      </c>
      <c r="H59" s="54">
        <f t="shared" si="5"/>
        <v>10.666666666666666</v>
      </c>
      <c r="I59" s="54">
        <f t="shared" si="6"/>
        <v>169</v>
      </c>
      <c r="J59" s="54">
        <v>60</v>
      </c>
      <c r="K59" s="54">
        <f t="shared" si="7"/>
        <v>1.875</v>
      </c>
      <c r="L59" s="54">
        <f t="shared" si="8"/>
        <v>165</v>
      </c>
      <c r="M59" s="54">
        <f t="shared" si="9"/>
        <v>5.15625</v>
      </c>
      <c r="N59" s="54">
        <v>0</v>
      </c>
      <c r="O59" s="54">
        <v>1</v>
      </c>
      <c r="P59" s="54">
        <v>0</v>
      </c>
      <c r="Q59" s="54">
        <v>0</v>
      </c>
      <c r="R59" s="54">
        <v>1</v>
      </c>
      <c r="S59" s="54">
        <v>1</v>
      </c>
      <c r="T59" s="54">
        <f t="shared" si="10"/>
        <v>0</v>
      </c>
      <c r="U59" s="54">
        <v>1</v>
      </c>
      <c r="V59" s="54">
        <v>1</v>
      </c>
      <c r="W59" s="54">
        <f t="shared" si="11"/>
        <v>0</v>
      </c>
      <c r="X59" s="54">
        <f t="shared" si="12"/>
        <v>1</v>
      </c>
      <c r="Y59" s="54">
        <v>1</v>
      </c>
      <c r="Z59" s="54">
        <v>1</v>
      </c>
      <c r="AA59" s="54">
        <v>0</v>
      </c>
      <c r="AB59" s="54">
        <v>1</v>
      </c>
      <c r="AC59" s="54">
        <v>1</v>
      </c>
      <c r="AD59" s="54">
        <v>1</v>
      </c>
      <c r="AE59" s="54">
        <v>1</v>
      </c>
      <c r="AF59" s="54">
        <f t="shared" si="13"/>
        <v>4</v>
      </c>
      <c r="AG59" s="54">
        <v>1</v>
      </c>
      <c r="AH59" s="54">
        <f t="shared" si="14"/>
        <v>1</v>
      </c>
      <c r="AI59" s="54">
        <v>0</v>
      </c>
      <c r="AJ59" s="54">
        <v>1</v>
      </c>
      <c r="AK59" s="54">
        <f t="shared" si="15"/>
        <v>1</v>
      </c>
      <c r="AL59" s="54">
        <v>1</v>
      </c>
      <c r="AM59" s="54">
        <v>0</v>
      </c>
      <c r="AN59" s="54">
        <v>1</v>
      </c>
      <c r="AO59" s="54">
        <v>1</v>
      </c>
      <c r="AP59" s="54">
        <v>1</v>
      </c>
      <c r="AQ59" s="54">
        <v>1</v>
      </c>
      <c r="AR59" s="54">
        <v>1</v>
      </c>
      <c r="AS59" s="54">
        <v>0</v>
      </c>
      <c r="AT59" s="54">
        <v>1</v>
      </c>
      <c r="AU59" s="54">
        <f t="shared" si="16"/>
        <v>37.38333333333334</v>
      </c>
      <c r="AV59" s="54">
        <f t="shared" si="17"/>
        <v>10.695</v>
      </c>
      <c r="AW59" s="54">
        <f t="shared" si="18"/>
        <v>11.743750000000002</v>
      </c>
      <c r="AX59" s="54">
        <f t="shared" si="19"/>
        <v>8.1892708333333317</v>
      </c>
      <c r="AY59" s="54">
        <v>0</v>
      </c>
      <c r="AZ59" s="54">
        <v>1</v>
      </c>
      <c r="BA59" s="54">
        <v>1</v>
      </c>
      <c r="BG59" s="54">
        <f t="shared" si="20"/>
        <v>4000</v>
      </c>
      <c r="BH59" s="11">
        <f t="shared" si="21"/>
        <v>1.1111111111111112E-4</v>
      </c>
      <c r="BI59" s="54">
        <f t="shared" si="22"/>
        <v>97.633136094674555</v>
      </c>
    </row>
    <row r="60" spans="1:61" ht="32" x14ac:dyDescent="0.2">
      <c r="A60" s="54">
        <v>36</v>
      </c>
      <c r="B60" s="1" t="s">
        <v>603</v>
      </c>
      <c r="C60" s="3" t="s">
        <v>602</v>
      </c>
      <c r="D60" s="54">
        <v>1</v>
      </c>
      <c r="E60" s="54">
        <v>1</v>
      </c>
      <c r="F60" s="54">
        <f t="shared" si="3"/>
        <v>1</v>
      </c>
      <c r="G60" s="54">
        <f t="shared" si="4"/>
        <v>14</v>
      </c>
      <c r="H60" s="54">
        <f t="shared" si="5"/>
        <v>14</v>
      </c>
      <c r="I60" s="54">
        <f t="shared" si="6"/>
        <v>58</v>
      </c>
      <c r="J60" s="54">
        <v>21</v>
      </c>
      <c r="K60" s="54">
        <f t="shared" si="7"/>
        <v>1.5</v>
      </c>
      <c r="L60" s="54">
        <f t="shared" si="8"/>
        <v>57</v>
      </c>
      <c r="M60" s="54">
        <f t="shared" si="9"/>
        <v>4.0714285714285712</v>
      </c>
      <c r="N60" s="54">
        <v>0</v>
      </c>
      <c r="O60" s="54">
        <v>1</v>
      </c>
      <c r="P60" s="54">
        <v>1</v>
      </c>
      <c r="Q60" s="54">
        <v>0</v>
      </c>
      <c r="R60" s="54">
        <v>1</v>
      </c>
      <c r="S60" s="54">
        <v>1</v>
      </c>
      <c r="T60" s="54">
        <f t="shared" si="10"/>
        <v>0</v>
      </c>
      <c r="U60" s="54">
        <v>1</v>
      </c>
      <c r="V60" s="54">
        <v>1</v>
      </c>
      <c r="W60" s="54">
        <f t="shared" si="11"/>
        <v>0</v>
      </c>
      <c r="X60" s="54">
        <f t="shared" si="12"/>
        <v>1</v>
      </c>
      <c r="Y60" s="54">
        <v>0</v>
      </c>
      <c r="Z60" s="54">
        <v>1</v>
      </c>
      <c r="AA60" s="54">
        <v>1</v>
      </c>
      <c r="AB60" s="54">
        <v>1</v>
      </c>
      <c r="AC60" s="54">
        <v>1</v>
      </c>
      <c r="AD60" s="54">
        <v>1</v>
      </c>
      <c r="AE60" s="54">
        <v>1</v>
      </c>
      <c r="AF60" s="54">
        <f t="shared" si="13"/>
        <v>1</v>
      </c>
      <c r="AG60" s="54">
        <v>0</v>
      </c>
      <c r="AH60" s="54">
        <f t="shared" si="14"/>
        <v>1</v>
      </c>
      <c r="AI60" s="54">
        <v>1</v>
      </c>
      <c r="AJ60" s="54">
        <v>1</v>
      </c>
      <c r="AK60" s="54">
        <f t="shared" si="15"/>
        <v>1</v>
      </c>
      <c r="AL60" s="54">
        <v>1</v>
      </c>
      <c r="AM60" s="54">
        <v>1</v>
      </c>
      <c r="AN60" s="54">
        <v>1</v>
      </c>
      <c r="AO60" s="54">
        <v>1</v>
      </c>
      <c r="AP60" s="54">
        <v>1</v>
      </c>
      <c r="AQ60" s="54">
        <v>1</v>
      </c>
      <c r="AR60" s="54">
        <v>1</v>
      </c>
      <c r="AS60" s="54">
        <v>1</v>
      </c>
      <c r="AT60" s="54">
        <v>1</v>
      </c>
      <c r="AU60" s="54">
        <f t="shared" si="16"/>
        <v>65.725000000000023</v>
      </c>
      <c r="AV60" s="54">
        <f t="shared" si="17"/>
        <v>7.5700000000000038</v>
      </c>
      <c r="AW60" s="54">
        <f t="shared" si="18"/>
        <v>6.0257142857142831</v>
      </c>
      <c r="AX60" s="54">
        <f t="shared" si="19"/>
        <v>4.7464285714285701</v>
      </c>
      <c r="AY60" s="54">
        <v>1</v>
      </c>
      <c r="AZ60" s="54">
        <v>1</v>
      </c>
      <c r="BA60" s="54">
        <v>1</v>
      </c>
      <c r="BG60" s="54">
        <f t="shared" si="20"/>
        <v>1000</v>
      </c>
      <c r="BH60" s="11">
        <f t="shared" si="21"/>
        <v>4.8611111111111115E-5</v>
      </c>
      <c r="BI60" s="54">
        <f t="shared" si="22"/>
        <v>98.275862068965509</v>
      </c>
    </row>
    <row r="61" spans="1:61" ht="32" x14ac:dyDescent="0.2">
      <c r="A61" s="54">
        <v>37</v>
      </c>
      <c r="B61" s="1" t="s">
        <v>604</v>
      </c>
      <c r="C61" s="3" t="s">
        <v>605</v>
      </c>
      <c r="D61" s="54">
        <v>1</v>
      </c>
      <c r="E61" s="54">
        <v>1</v>
      </c>
      <c r="F61" s="54">
        <f t="shared" si="3"/>
        <v>1</v>
      </c>
      <c r="G61" s="54">
        <f t="shared" si="4"/>
        <v>15</v>
      </c>
      <c r="H61" s="54">
        <f t="shared" si="5"/>
        <v>15</v>
      </c>
      <c r="I61" s="54">
        <f t="shared" si="6"/>
        <v>75</v>
      </c>
      <c r="J61" s="54">
        <v>27</v>
      </c>
      <c r="K61" s="54">
        <f t="shared" si="7"/>
        <v>1.8</v>
      </c>
      <c r="L61" s="54">
        <f t="shared" si="8"/>
        <v>74</v>
      </c>
      <c r="M61" s="54">
        <f t="shared" si="9"/>
        <v>4.9333333333333336</v>
      </c>
      <c r="N61" s="54">
        <v>1</v>
      </c>
      <c r="O61" s="54">
        <v>1</v>
      </c>
      <c r="P61" s="54">
        <v>1</v>
      </c>
      <c r="Q61" s="54">
        <v>1</v>
      </c>
      <c r="R61" s="54">
        <v>1</v>
      </c>
      <c r="S61" s="54">
        <v>1</v>
      </c>
      <c r="T61" s="54">
        <f t="shared" si="10"/>
        <v>1</v>
      </c>
      <c r="U61" s="54">
        <v>1</v>
      </c>
      <c r="V61" s="54">
        <v>1</v>
      </c>
      <c r="W61" s="54">
        <f t="shared" si="11"/>
        <v>1</v>
      </c>
      <c r="X61" s="54">
        <f t="shared" si="12"/>
        <v>1</v>
      </c>
      <c r="Y61" s="54">
        <v>0</v>
      </c>
      <c r="Z61" s="54">
        <v>1</v>
      </c>
      <c r="AA61" s="54">
        <v>1</v>
      </c>
      <c r="AB61" s="54">
        <v>1</v>
      </c>
      <c r="AC61" s="54">
        <v>1</v>
      </c>
      <c r="AD61" s="54">
        <v>1</v>
      </c>
      <c r="AE61" s="54">
        <v>1</v>
      </c>
      <c r="AF61" s="54">
        <f t="shared" si="13"/>
        <v>1</v>
      </c>
      <c r="AG61" s="54">
        <v>1</v>
      </c>
      <c r="AH61" s="54">
        <f t="shared" si="14"/>
        <v>1</v>
      </c>
      <c r="AI61" s="54">
        <v>1</v>
      </c>
      <c r="AJ61" s="54">
        <v>1</v>
      </c>
      <c r="AK61" s="54">
        <f t="shared" si="15"/>
        <v>1</v>
      </c>
      <c r="AL61" s="54">
        <v>1</v>
      </c>
      <c r="AM61" s="54">
        <v>1</v>
      </c>
      <c r="AN61" s="54">
        <v>1</v>
      </c>
      <c r="AO61" s="54">
        <v>1</v>
      </c>
      <c r="AP61" s="54">
        <v>1</v>
      </c>
      <c r="AQ61" s="54">
        <v>1</v>
      </c>
      <c r="AR61" s="54">
        <v>1</v>
      </c>
      <c r="AS61" s="54">
        <v>1</v>
      </c>
      <c r="AT61" s="54">
        <v>1</v>
      </c>
      <c r="AU61" s="54">
        <f t="shared" si="16"/>
        <v>39.330000000000013</v>
      </c>
      <c r="AV61" s="54">
        <f t="shared" si="17"/>
        <v>11.500000000000004</v>
      </c>
      <c r="AW61" s="54">
        <f t="shared" si="18"/>
        <v>11.234666666666666</v>
      </c>
      <c r="AX61" s="54">
        <f t="shared" si="19"/>
        <v>9.3060000000000009</v>
      </c>
      <c r="AY61" s="54">
        <v>1</v>
      </c>
      <c r="AZ61" s="54">
        <v>1</v>
      </c>
      <c r="BA61" s="54">
        <v>1</v>
      </c>
      <c r="BG61" s="54">
        <f t="shared" si="20"/>
        <v>1000</v>
      </c>
      <c r="BH61" s="11">
        <f t="shared" si="21"/>
        <v>5.208333333333333E-5</v>
      </c>
      <c r="BI61" s="54">
        <f t="shared" si="22"/>
        <v>98.666666666666671</v>
      </c>
    </row>
    <row r="62" spans="1:61" ht="64" x14ac:dyDescent="0.2">
      <c r="A62" s="54">
        <v>38</v>
      </c>
      <c r="B62" s="1" t="s">
        <v>606</v>
      </c>
      <c r="C62" s="3" t="s">
        <v>605</v>
      </c>
      <c r="D62" s="54">
        <v>1</v>
      </c>
      <c r="E62" s="54">
        <v>1</v>
      </c>
      <c r="F62" s="54">
        <f t="shared" si="3"/>
        <v>1</v>
      </c>
      <c r="G62" s="54">
        <f t="shared" si="4"/>
        <v>25</v>
      </c>
      <c r="H62" s="54">
        <f t="shared" si="5"/>
        <v>25</v>
      </c>
      <c r="I62" s="54">
        <f t="shared" si="6"/>
        <v>140</v>
      </c>
      <c r="J62" s="54">
        <v>51</v>
      </c>
      <c r="K62" s="54">
        <f t="shared" si="7"/>
        <v>2.04</v>
      </c>
      <c r="L62" s="54">
        <f t="shared" si="8"/>
        <v>138</v>
      </c>
      <c r="M62" s="54">
        <f t="shared" si="9"/>
        <v>5.52</v>
      </c>
      <c r="N62" s="54">
        <v>1</v>
      </c>
      <c r="O62" s="54">
        <v>1</v>
      </c>
      <c r="P62" s="54">
        <v>0</v>
      </c>
      <c r="Q62" s="54">
        <v>1</v>
      </c>
      <c r="R62" s="54">
        <v>1</v>
      </c>
      <c r="S62" s="54">
        <v>1</v>
      </c>
      <c r="T62" s="54">
        <f t="shared" si="10"/>
        <v>1</v>
      </c>
      <c r="U62" s="54">
        <v>1</v>
      </c>
      <c r="V62" s="54">
        <v>1</v>
      </c>
      <c r="W62" s="54">
        <f t="shared" si="11"/>
        <v>0</v>
      </c>
      <c r="X62" s="54">
        <f t="shared" si="12"/>
        <v>1</v>
      </c>
      <c r="Y62" s="54">
        <v>0</v>
      </c>
      <c r="Z62" s="54">
        <v>1</v>
      </c>
      <c r="AA62" s="54">
        <v>1</v>
      </c>
      <c r="AB62" s="54">
        <v>1</v>
      </c>
      <c r="AC62" s="54">
        <v>1</v>
      </c>
      <c r="AD62" s="54">
        <v>1</v>
      </c>
      <c r="AE62" s="54">
        <v>1</v>
      </c>
      <c r="AF62" s="54">
        <f t="shared" si="13"/>
        <v>2</v>
      </c>
      <c r="AG62" s="54">
        <v>1</v>
      </c>
      <c r="AH62" s="54">
        <f t="shared" si="14"/>
        <v>1</v>
      </c>
      <c r="AI62" s="54">
        <v>1</v>
      </c>
      <c r="AJ62" s="54">
        <v>1</v>
      </c>
      <c r="AK62" s="54">
        <f t="shared" si="15"/>
        <v>1</v>
      </c>
      <c r="AL62" s="54">
        <v>1</v>
      </c>
      <c r="AM62" s="54">
        <v>0</v>
      </c>
      <c r="AN62" s="54">
        <v>1</v>
      </c>
      <c r="AO62" s="54">
        <v>1</v>
      </c>
      <c r="AP62" s="54">
        <v>1</v>
      </c>
      <c r="AQ62" s="54">
        <v>1</v>
      </c>
      <c r="AR62" s="54">
        <v>1</v>
      </c>
      <c r="AS62" s="54">
        <v>1</v>
      </c>
      <c r="AT62" s="54">
        <v>1</v>
      </c>
      <c r="AU62" s="54">
        <f t="shared" si="16"/>
        <v>8.8760000000000083</v>
      </c>
      <c r="AV62" s="54">
        <f t="shared" si="17"/>
        <v>18.232000000000003</v>
      </c>
      <c r="AW62" s="54">
        <f t="shared" si="18"/>
        <v>15.473599999999998</v>
      </c>
      <c r="AX62" s="54">
        <f t="shared" si="19"/>
        <v>17.069200000000002</v>
      </c>
      <c r="AY62" s="54">
        <v>1</v>
      </c>
      <c r="AZ62" s="54">
        <v>1</v>
      </c>
      <c r="BA62" s="54">
        <v>1</v>
      </c>
      <c r="BG62" s="54">
        <f t="shared" si="20"/>
        <v>2000</v>
      </c>
      <c r="BH62" s="11">
        <f t="shared" si="21"/>
        <v>8.6805555555555545E-5</v>
      </c>
      <c r="BI62" s="54">
        <f t="shared" si="22"/>
        <v>98.571428571428584</v>
      </c>
    </row>
    <row r="63" spans="1:61" ht="32" x14ac:dyDescent="0.2">
      <c r="A63" s="54">
        <v>39</v>
      </c>
      <c r="B63" s="1" t="s">
        <v>607</v>
      </c>
      <c r="C63" s="3" t="s">
        <v>608</v>
      </c>
      <c r="D63" s="54">
        <v>1</v>
      </c>
      <c r="E63" s="54">
        <v>1</v>
      </c>
      <c r="F63" s="54">
        <f t="shared" si="3"/>
        <v>1</v>
      </c>
      <c r="G63" s="54">
        <f t="shared" si="4"/>
        <v>20</v>
      </c>
      <c r="H63" s="54">
        <f t="shared" si="5"/>
        <v>20</v>
      </c>
      <c r="I63" s="54">
        <f t="shared" si="6"/>
        <v>69</v>
      </c>
      <c r="J63" s="54">
        <v>26</v>
      </c>
      <c r="K63" s="54">
        <f t="shared" si="7"/>
        <v>1.3</v>
      </c>
      <c r="L63" s="54">
        <f t="shared" si="8"/>
        <v>67</v>
      </c>
      <c r="M63" s="54">
        <f t="shared" si="9"/>
        <v>3.35</v>
      </c>
      <c r="N63" s="54">
        <v>1</v>
      </c>
      <c r="O63" s="54">
        <v>0</v>
      </c>
      <c r="P63" s="54">
        <v>1</v>
      </c>
      <c r="Q63" s="54">
        <v>1</v>
      </c>
      <c r="R63" s="54">
        <v>1</v>
      </c>
      <c r="S63" s="54">
        <v>1</v>
      </c>
      <c r="T63" s="54">
        <f t="shared" si="10"/>
        <v>1</v>
      </c>
      <c r="U63" s="54">
        <v>1</v>
      </c>
      <c r="V63" s="54">
        <v>1</v>
      </c>
      <c r="W63" s="54">
        <f t="shared" si="11"/>
        <v>1</v>
      </c>
      <c r="X63" s="54">
        <f t="shared" si="12"/>
        <v>1</v>
      </c>
      <c r="Y63" s="54">
        <v>0</v>
      </c>
      <c r="Z63" s="54">
        <v>1</v>
      </c>
      <c r="AA63" s="54">
        <v>1</v>
      </c>
      <c r="AB63" s="54">
        <v>1</v>
      </c>
      <c r="AC63" s="54">
        <v>1</v>
      </c>
      <c r="AD63" s="54">
        <v>1</v>
      </c>
      <c r="AE63" s="54">
        <v>1</v>
      </c>
      <c r="AF63" s="54">
        <f t="shared" si="13"/>
        <v>2</v>
      </c>
      <c r="AG63" s="54">
        <v>1</v>
      </c>
      <c r="AH63" s="54">
        <f t="shared" si="14"/>
        <v>1</v>
      </c>
      <c r="AI63" s="54">
        <v>1</v>
      </c>
      <c r="AJ63" s="54">
        <v>1</v>
      </c>
      <c r="AK63" s="54">
        <f t="shared" si="15"/>
        <v>1</v>
      </c>
      <c r="AL63" s="54">
        <v>1</v>
      </c>
      <c r="AM63" s="54">
        <v>1</v>
      </c>
      <c r="AN63" s="54">
        <v>1</v>
      </c>
      <c r="AO63" s="54">
        <v>1</v>
      </c>
      <c r="AP63" s="54">
        <v>1</v>
      </c>
      <c r="AQ63" s="54">
        <v>1</v>
      </c>
      <c r="AR63" s="54">
        <v>1</v>
      </c>
      <c r="AS63" s="54">
        <v>1</v>
      </c>
      <c r="AT63" s="54">
        <v>1</v>
      </c>
      <c r="AU63" s="54">
        <f t="shared" si="16"/>
        <v>76.555000000000021</v>
      </c>
      <c r="AV63" s="54">
        <f t="shared" si="17"/>
        <v>7.5500000000000007</v>
      </c>
      <c r="AW63" s="54">
        <f t="shared" si="18"/>
        <v>2.4179999999999993</v>
      </c>
      <c r="AX63" s="54">
        <f t="shared" si="19"/>
        <v>4.3485000000000014</v>
      </c>
      <c r="AY63" s="54">
        <v>1</v>
      </c>
      <c r="AZ63" s="54">
        <v>1</v>
      </c>
      <c r="BA63" s="54">
        <v>1</v>
      </c>
      <c r="BG63" s="54">
        <f t="shared" si="20"/>
        <v>2000</v>
      </c>
      <c r="BH63" s="11">
        <f t="shared" si="21"/>
        <v>6.9444444444444444E-5</v>
      </c>
      <c r="BI63" s="54">
        <f t="shared" si="22"/>
        <v>97.101449275362313</v>
      </c>
    </row>
    <row r="64" spans="1:61" ht="32" x14ac:dyDescent="0.2">
      <c r="A64" s="54">
        <v>40</v>
      </c>
      <c r="B64" s="1" t="s">
        <v>609</v>
      </c>
      <c r="C64" s="3" t="s">
        <v>608</v>
      </c>
      <c r="D64" s="54">
        <v>1</v>
      </c>
      <c r="E64" s="54">
        <v>1</v>
      </c>
      <c r="F64" s="54">
        <f t="shared" si="3"/>
        <v>1</v>
      </c>
      <c r="G64" s="54">
        <f t="shared" si="4"/>
        <v>12</v>
      </c>
      <c r="H64" s="54">
        <f t="shared" si="5"/>
        <v>12</v>
      </c>
      <c r="I64" s="54">
        <f t="shared" si="6"/>
        <v>60</v>
      </c>
      <c r="J64" s="54">
        <v>20</v>
      </c>
      <c r="K64" s="54">
        <f t="shared" si="7"/>
        <v>1.6666666666666667</v>
      </c>
      <c r="L64" s="54">
        <f t="shared" si="8"/>
        <v>59</v>
      </c>
      <c r="M64" s="54">
        <f t="shared" si="9"/>
        <v>4.916666666666667</v>
      </c>
      <c r="N64" s="54">
        <v>0</v>
      </c>
      <c r="O64" s="54">
        <v>1</v>
      </c>
      <c r="P64" s="54">
        <v>1</v>
      </c>
      <c r="Q64" s="54">
        <v>1</v>
      </c>
      <c r="R64" s="54">
        <v>1</v>
      </c>
      <c r="S64" s="54">
        <v>1</v>
      </c>
      <c r="T64" s="54">
        <f t="shared" si="10"/>
        <v>1</v>
      </c>
      <c r="U64" s="54">
        <v>1</v>
      </c>
      <c r="V64" s="54">
        <v>1</v>
      </c>
      <c r="W64" s="54">
        <f t="shared" si="11"/>
        <v>1</v>
      </c>
      <c r="X64" s="54">
        <f t="shared" si="12"/>
        <v>1</v>
      </c>
      <c r="Y64" s="54">
        <v>0</v>
      </c>
      <c r="Z64" s="54">
        <v>1</v>
      </c>
      <c r="AA64" s="54">
        <v>1</v>
      </c>
      <c r="AB64" s="54">
        <v>1</v>
      </c>
      <c r="AC64" s="54">
        <v>1</v>
      </c>
      <c r="AD64" s="54">
        <v>1</v>
      </c>
      <c r="AE64" s="54">
        <v>1</v>
      </c>
      <c r="AF64" s="54">
        <f t="shared" si="13"/>
        <v>1</v>
      </c>
      <c r="AG64" s="54">
        <v>1</v>
      </c>
      <c r="AH64" s="54">
        <f t="shared" si="14"/>
        <v>1</v>
      </c>
      <c r="AI64" s="54">
        <v>1</v>
      </c>
      <c r="AJ64" s="54">
        <v>1</v>
      </c>
      <c r="AK64" s="54">
        <f t="shared" si="15"/>
        <v>1</v>
      </c>
      <c r="AL64" s="54">
        <v>1</v>
      </c>
      <c r="AM64" s="54">
        <v>1</v>
      </c>
      <c r="AN64" s="54">
        <v>1</v>
      </c>
      <c r="AO64" s="54">
        <v>1</v>
      </c>
      <c r="AP64" s="54">
        <v>1</v>
      </c>
      <c r="AQ64" s="54">
        <v>1</v>
      </c>
      <c r="AR64" s="54">
        <v>1</v>
      </c>
      <c r="AS64" s="54">
        <v>1</v>
      </c>
      <c r="AT64" s="54">
        <v>1</v>
      </c>
      <c r="AU64" s="54">
        <f t="shared" si="16"/>
        <v>53.655000000000008</v>
      </c>
      <c r="AV64" s="54">
        <f t="shared" si="17"/>
        <v>8.7566666666666677</v>
      </c>
      <c r="AW64" s="54">
        <f t="shared" si="18"/>
        <v>10.643333333333338</v>
      </c>
      <c r="AX64" s="54">
        <f t="shared" si="19"/>
        <v>7.7275000000000027</v>
      </c>
      <c r="AY64" s="54">
        <v>1</v>
      </c>
      <c r="AZ64" s="54">
        <v>1</v>
      </c>
      <c r="BA64" s="54">
        <v>1</v>
      </c>
      <c r="BG64" s="54">
        <f t="shared" si="20"/>
        <v>1000</v>
      </c>
      <c r="BH64" s="11">
        <f t="shared" si="21"/>
        <v>4.1666666666666665E-5</v>
      </c>
      <c r="BI64" s="54">
        <f t="shared" si="22"/>
        <v>98.333333333333329</v>
      </c>
    </row>
    <row r="65" spans="1:61" ht="64" x14ac:dyDescent="0.2">
      <c r="A65" s="54" t="s">
        <v>356</v>
      </c>
      <c r="B65" s="1" t="s">
        <v>610</v>
      </c>
      <c r="C65" s="3" t="s">
        <v>608</v>
      </c>
      <c r="D65" s="54">
        <v>1</v>
      </c>
      <c r="E65" s="54">
        <v>1</v>
      </c>
      <c r="F65" s="54">
        <f t="shared" si="3"/>
        <v>1</v>
      </c>
      <c r="G65" s="54">
        <f t="shared" si="4"/>
        <v>23</v>
      </c>
      <c r="H65" s="54">
        <f t="shared" si="5"/>
        <v>23</v>
      </c>
      <c r="I65" s="54">
        <f t="shared" si="6"/>
        <v>116</v>
      </c>
      <c r="J65" s="54">
        <v>38</v>
      </c>
      <c r="K65" s="54">
        <f t="shared" si="7"/>
        <v>1.6521739130434783</v>
      </c>
      <c r="L65" s="54">
        <f t="shared" si="8"/>
        <v>110</v>
      </c>
      <c r="M65" s="54">
        <f t="shared" si="9"/>
        <v>4.7826086956521738</v>
      </c>
      <c r="N65" s="54">
        <v>0</v>
      </c>
      <c r="O65" s="54">
        <v>1</v>
      </c>
      <c r="P65" s="54">
        <v>1</v>
      </c>
      <c r="Q65" s="54">
        <v>1</v>
      </c>
      <c r="R65" s="54">
        <v>1</v>
      </c>
      <c r="S65" s="54">
        <v>1</v>
      </c>
      <c r="T65" s="54">
        <f t="shared" si="10"/>
        <v>1</v>
      </c>
      <c r="U65" s="54">
        <v>1</v>
      </c>
      <c r="V65" s="54">
        <v>1</v>
      </c>
      <c r="W65" s="54">
        <f t="shared" si="11"/>
        <v>1</v>
      </c>
      <c r="X65" s="54">
        <f t="shared" si="12"/>
        <v>1</v>
      </c>
      <c r="Y65" s="54">
        <v>1</v>
      </c>
      <c r="Z65" s="54">
        <v>1</v>
      </c>
      <c r="AA65" s="54">
        <v>1</v>
      </c>
      <c r="AB65" s="54">
        <v>1</v>
      </c>
      <c r="AC65" s="54">
        <v>1</v>
      </c>
      <c r="AD65" s="54">
        <v>1</v>
      </c>
      <c r="AE65" s="54">
        <v>1</v>
      </c>
      <c r="AF65" s="54">
        <f t="shared" si="13"/>
        <v>6</v>
      </c>
      <c r="AG65" s="54">
        <v>1</v>
      </c>
      <c r="AH65" s="54">
        <f t="shared" si="14"/>
        <v>1</v>
      </c>
      <c r="AI65" s="54">
        <v>1</v>
      </c>
      <c r="AJ65" s="54">
        <v>1</v>
      </c>
      <c r="AK65" s="54">
        <f t="shared" si="15"/>
        <v>0</v>
      </c>
      <c r="AL65" s="54">
        <v>1</v>
      </c>
      <c r="AM65" s="54">
        <v>1</v>
      </c>
      <c r="AN65" s="54">
        <v>1</v>
      </c>
      <c r="AO65" s="54">
        <v>1</v>
      </c>
      <c r="AP65" s="54">
        <v>1</v>
      </c>
      <c r="AQ65" s="54">
        <v>1</v>
      </c>
      <c r="AR65" s="54">
        <v>1</v>
      </c>
      <c r="AS65" s="54">
        <v>1</v>
      </c>
      <c r="AT65" s="54">
        <v>1</v>
      </c>
      <c r="AU65" s="54">
        <f t="shared" si="16"/>
        <v>43.716086956521764</v>
      </c>
      <c r="AV65" s="54">
        <f t="shared" si="17"/>
        <v>12.875652173913043</v>
      </c>
      <c r="AW65" s="54">
        <f t="shared" si="18"/>
        <v>11.034782608695647</v>
      </c>
      <c r="AX65" s="54">
        <f t="shared" si="19"/>
        <v>12.596086956521738</v>
      </c>
      <c r="AY65" s="54">
        <v>1</v>
      </c>
      <c r="AZ65" s="54">
        <v>1</v>
      </c>
      <c r="BA65" s="54">
        <v>1</v>
      </c>
      <c r="BG65" s="54">
        <f t="shared" si="20"/>
        <v>6000</v>
      </c>
      <c r="BH65" s="11">
        <f t="shared" si="21"/>
        <v>7.9861111111111116E-5</v>
      </c>
      <c r="BI65" s="54">
        <f t="shared" si="22"/>
        <v>94.827586206896555</v>
      </c>
    </row>
    <row r="66" spans="1:61" ht="32" x14ac:dyDescent="0.2">
      <c r="A66" s="54">
        <v>41</v>
      </c>
      <c r="B66" s="1" t="s">
        <v>611</v>
      </c>
      <c r="C66" s="3" t="s">
        <v>608</v>
      </c>
      <c r="D66" s="54">
        <v>1</v>
      </c>
      <c r="E66" s="54">
        <v>1</v>
      </c>
      <c r="F66" s="54">
        <f t="shared" si="3"/>
        <v>1</v>
      </c>
      <c r="G66" s="54">
        <f t="shared" si="4"/>
        <v>15</v>
      </c>
      <c r="H66" s="54">
        <f t="shared" si="5"/>
        <v>15</v>
      </c>
      <c r="I66" s="54">
        <f t="shared" si="6"/>
        <v>67</v>
      </c>
      <c r="J66" s="54">
        <v>21</v>
      </c>
      <c r="K66" s="54">
        <f t="shared" si="7"/>
        <v>1.4</v>
      </c>
      <c r="L66" s="54">
        <f t="shared" si="8"/>
        <v>65</v>
      </c>
      <c r="M66" s="54">
        <f t="shared" si="9"/>
        <v>4.333333333333333</v>
      </c>
      <c r="N66" s="54">
        <v>1</v>
      </c>
      <c r="O66" s="54">
        <v>1</v>
      </c>
      <c r="P66" s="54">
        <v>0</v>
      </c>
      <c r="Q66" s="54">
        <v>1</v>
      </c>
      <c r="R66" s="54">
        <v>1</v>
      </c>
      <c r="S66" s="54">
        <v>1</v>
      </c>
      <c r="T66" s="54">
        <f t="shared" si="10"/>
        <v>1</v>
      </c>
      <c r="U66" s="54">
        <v>1</v>
      </c>
      <c r="V66" s="54">
        <v>1</v>
      </c>
      <c r="W66" s="54">
        <f t="shared" si="11"/>
        <v>0</v>
      </c>
      <c r="X66" s="54">
        <f t="shared" si="12"/>
        <v>1</v>
      </c>
      <c r="Y66" s="54">
        <v>1</v>
      </c>
      <c r="Z66" s="54">
        <v>1</v>
      </c>
      <c r="AA66" s="54">
        <v>1</v>
      </c>
      <c r="AB66" s="54">
        <v>1</v>
      </c>
      <c r="AC66" s="54">
        <v>1</v>
      </c>
      <c r="AD66" s="54">
        <v>1</v>
      </c>
      <c r="AE66" s="54">
        <v>1</v>
      </c>
      <c r="AF66" s="54">
        <f t="shared" si="13"/>
        <v>2</v>
      </c>
      <c r="AG66" s="54">
        <v>1</v>
      </c>
      <c r="AH66" s="54">
        <f t="shared" si="14"/>
        <v>1</v>
      </c>
      <c r="AI66" s="54">
        <v>0</v>
      </c>
      <c r="AJ66" s="54">
        <v>1</v>
      </c>
      <c r="AK66" s="54">
        <f t="shared" si="15"/>
        <v>1</v>
      </c>
      <c r="AL66" s="54">
        <v>1</v>
      </c>
      <c r="AM66" s="54">
        <v>1</v>
      </c>
      <c r="AN66" s="54">
        <v>1</v>
      </c>
      <c r="AO66" s="54">
        <v>1</v>
      </c>
      <c r="AP66" s="54">
        <v>1</v>
      </c>
      <c r="AQ66" s="54">
        <v>1</v>
      </c>
      <c r="AR66" s="54">
        <v>1</v>
      </c>
      <c r="AS66" s="54">
        <v>1</v>
      </c>
      <c r="AT66" s="54">
        <v>1</v>
      </c>
      <c r="AU66" s="54">
        <f t="shared" si="16"/>
        <v>73.17000000000003</v>
      </c>
      <c r="AV66" s="54">
        <f t="shared" si="17"/>
        <v>6.7800000000000011</v>
      </c>
      <c r="AW66" s="54">
        <f t="shared" si="18"/>
        <v>7.7066666666666634</v>
      </c>
      <c r="AX66" s="54">
        <f t="shared" si="19"/>
        <v>6.48</v>
      </c>
      <c r="AY66" s="54">
        <v>1</v>
      </c>
      <c r="AZ66" s="54">
        <v>1</v>
      </c>
      <c r="BA66" s="54">
        <v>1</v>
      </c>
      <c r="BG66" s="54">
        <f t="shared" si="20"/>
        <v>2000</v>
      </c>
      <c r="BH66" s="11">
        <f t="shared" si="21"/>
        <v>5.208333333333333E-5</v>
      </c>
      <c r="BI66" s="54">
        <f t="shared" si="22"/>
        <v>97.014925373134332</v>
      </c>
    </row>
    <row r="67" spans="1:61" ht="32" x14ac:dyDescent="0.2">
      <c r="A67" s="54">
        <v>42</v>
      </c>
      <c r="B67" s="1" t="s">
        <v>612</v>
      </c>
      <c r="C67" s="3" t="s">
        <v>608</v>
      </c>
      <c r="D67" s="54">
        <v>1</v>
      </c>
      <c r="E67" s="54">
        <v>1</v>
      </c>
      <c r="F67" s="54">
        <f t="shared" si="3"/>
        <v>1</v>
      </c>
      <c r="G67" s="54">
        <f t="shared" si="4"/>
        <v>10</v>
      </c>
      <c r="H67" s="54">
        <f t="shared" si="5"/>
        <v>10</v>
      </c>
      <c r="I67" s="54">
        <f t="shared" si="6"/>
        <v>39</v>
      </c>
      <c r="J67" s="54">
        <v>13</v>
      </c>
      <c r="K67" s="54">
        <f t="shared" si="7"/>
        <v>1.3</v>
      </c>
      <c r="L67" s="54">
        <f t="shared" si="8"/>
        <v>38</v>
      </c>
      <c r="M67" s="54">
        <f t="shared" si="9"/>
        <v>3.8</v>
      </c>
      <c r="N67" s="54">
        <v>0</v>
      </c>
      <c r="O67" s="54">
        <v>1</v>
      </c>
      <c r="P67" s="54">
        <v>1</v>
      </c>
      <c r="Q67" s="54">
        <v>1</v>
      </c>
      <c r="R67" s="54">
        <v>1</v>
      </c>
      <c r="S67" s="54">
        <v>1</v>
      </c>
      <c r="T67" s="54">
        <f t="shared" si="10"/>
        <v>1</v>
      </c>
      <c r="U67" s="54">
        <v>1</v>
      </c>
      <c r="V67" s="54">
        <v>1</v>
      </c>
      <c r="W67" s="54">
        <f t="shared" si="11"/>
        <v>1</v>
      </c>
      <c r="X67" s="54">
        <f t="shared" si="12"/>
        <v>1</v>
      </c>
      <c r="Y67" s="54">
        <v>0</v>
      </c>
      <c r="Z67" s="54">
        <v>1</v>
      </c>
      <c r="AA67" s="54">
        <v>1</v>
      </c>
      <c r="AB67" s="54">
        <v>1</v>
      </c>
      <c r="AC67" s="54">
        <v>1</v>
      </c>
      <c r="AD67" s="54">
        <v>1</v>
      </c>
      <c r="AE67" s="54">
        <v>1</v>
      </c>
      <c r="AF67" s="54">
        <f t="shared" si="13"/>
        <v>1</v>
      </c>
      <c r="AG67" s="54">
        <v>1</v>
      </c>
      <c r="AH67" s="54">
        <f t="shared" si="14"/>
        <v>1</v>
      </c>
      <c r="AI67" s="54">
        <v>1</v>
      </c>
      <c r="AJ67" s="54">
        <v>1</v>
      </c>
      <c r="AK67" s="54">
        <f t="shared" si="15"/>
        <v>1</v>
      </c>
      <c r="AL67" s="54">
        <v>1</v>
      </c>
      <c r="AM67" s="54">
        <v>1</v>
      </c>
      <c r="AN67" s="54">
        <v>1</v>
      </c>
      <c r="AO67" s="54">
        <v>1</v>
      </c>
      <c r="AP67" s="54">
        <v>1</v>
      </c>
      <c r="AQ67" s="54">
        <v>1</v>
      </c>
      <c r="AR67" s="54">
        <v>1</v>
      </c>
      <c r="AS67" s="54">
        <v>1</v>
      </c>
      <c r="AT67" s="54">
        <v>1</v>
      </c>
      <c r="AU67" s="54">
        <f t="shared" si="16"/>
        <v>86.705000000000013</v>
      </c>
      <c r="AV67" s="54">
        <f t="shared" si="17"/>
        <v>3.6500000000000021</v>
      </c>
      <c r="AW67" s="54">
        <f t="shared" si="18"/>
        <v>3.5839999999999961</v>
      </c>
      <c r="AX67" s="54">
        <f t="shared" si="19"/>
        <v>1.468</v>
      </c>
      <c r="AY67" s="54">
        <v>1</v>
      </c>
      <c r="AZ67" s="54">
        <v>1</v>
      </c>
      <c r="BA67" s="54">
        <v>1</v>
      </c>
      <c r="BG67" s="54">
        <f t="shared" si="20"/>
        <v>1000</v>
      </c>
      <c r="BH67" s="11">
        <f t="shared" si="21"/>
        <v>3.4722222222222222E-5</v>
      </c>
      <c r="BI67" s="54">
        <f t="shared" si="22"/>
        <v>97.435897435897431</v>
      </c>
    </row>
    <row r="68" spans="1:61" ht="48" x14ac:dyDescent="0.2">
      <c r="A68" s="54">
        <v>43</v>
      </c>
      <c r="B68" s="1" t="s">
        <v>613</v>
      </c>
      <c r="C68" s="3" t="s">
        <v>608</v>
      </c>
      <c r="D68" s="54">
        <v>1</v>
      </c>
      <c r="E68" s="54">
        <v>1</v>
      </c>
      <c r="F68" s="54">
        <f t="shared" ref="F68:F113" si="23">IF(B68="",0,(LEN(B68)-LEN(SUBSTITUTE(B68,". ","."))+1))</f>
        <v>1</v>
      </c>
      <c r="G68" s="54">
        <f t="shared" ref="G68:G113" si="24">IF(B68="",0,LEN(B68)-LEN(SUBSTITUTE(B68," ",""))+1)</f>
        <v>23</v>
      </c>
      <c r="H68" s="54">
        <f t="shared" ref="H68:H113" si="25">IF(F68=0,0,G68/F68)</f>
        <v>23</v>
      </c>
      <c r="I68" s="54">
        <f t="shared" ref="I68:I113" si="26">LEN(SUBSTITUTE(B68," ",""))</f>
        <v>101</v>
      </c>
      <c r="J68" s="54">
        <v>37</v>
      </c>
      <c r="K68" s="54">
        <f t="shared" ref="K68:K113" si="27">IF(G68=0,0,J68/G68)</f>
        <v>1.6086956521739131</v>
      </c>
      <c r="L68" s="54">
        <f t="shared" ref="L68:L113" si="28">LEN(SUBSTITUTE(SUBSTITUTE(SUBSTITUTE(SUBSTITUTE(SUBSTITUTE(SUBSTITUTE(SUBSTITUTE(SUBSTITUTE(SUBSTITUTE(SUBSTITUTE(SUBSTITUTE(SUBSTITUTE(SUBSTITUTE(SUBSTITUTE(SUBSTITUTE(SUBSTITUTE(SUBSTITUTE(SUBSTITUTE(SUBSTITUTE(B68," ",""),".",""),",",""),"?",""),"!",""),";",""),"(",""),")",""),"[",""),"]",""),"-",""),"{",""),"}",""),"/",""),"+",""),"*",""),"_",""),"&amp;",""),"#",""))</f>
        <v>94</v>
      </c>
      <c r="M68" s="54">
        <f t="shared" ref="M68:M113" si="29">IF(G68=0,0,L68/G68)</f>
        <v>4.0869565217391308</v>
      </c>
      <c r="N68" s="54">
        <v>1</v>
      </c>
      <c r="O68" s="54">
        <v>1</v>
      </c>
      <c r="P68" s="54">
        <v>0</v>
      </c>
      <c r="Q68" s="54">
        <v>1</v>
      </c>
      <c r="R68" s="54">
        <v>1</v>
      </c>
      <c r="S68" s="54">
        <v>1</v>
      </c>
      <c r="T68" s="54">
        <f t="shared" ref="T68:T113" si="30">QUOTIENT((Q68+R68+S68),3)</f>
        <v>1</v>
      </c>
      <c r="U68" s="54">
        <v>1</v>
      </c>
      <c r="V68" s="54">
        <v>1</v>
      </c>
      <c r="W68" s="54">
        <f t="shared" ref="W68:W113" si="31">QUOTIENT((P68+T68),2)</f>
        <v>0</v>
      </c>
      <c r="X68" s="54">
        <f t="shared" ref="X68:X113" si="32">IF(U68=1,1,IF(V68=1,1,0))</f>
        <v>1</v>
      </c>
      <c r="Y68" s="54">
        <v>1</v>
      </c>
      <c r="Z68" s="54">
        <v>1</v>
      </c>
      <c r="AA68" s="54">
        <v>1</v>
      </c>
      <c r="AB68" s="54">
        <v>1</v>
      </c>
      <c r="AC68" s="54">
        <v>1</v>
      </c>
      <c r="AD68" s="54">
        <v>1</v>
      </c>
      <c r="AE68" s="54">
        <v>1</v>
      </c>
      <c r="AF68" s="54">
        <f t="shared" ref="AF68:AF113" si="33">IF(B68="",0,((LEN(B68)-LEN(SUBSTITUTE(B68,".","")))+(LEN(B68)-LEN(SUBSTITUTE(B68,",","")))+(LEN(B68)-LEN(SUBSTITUTE(B68,"'","")))+(LEN(B68)-LEN(SUBSTITUTE(B68,"""","")))+(LEN(B68)-LEN(SUBSTITUTE(B68,"-","")))+(LEN(B68)-LEN(SUBSTITUTE(B68,":","")))+(LEN(B68)-LEN(SUBSTITUTE(B68,";","")))+(LEN(B68)-LEN(SUBSTITUTE(B68,"!","")))+(LEN(B68)-LEN(SUBSTITUTE(B68,"?","")))+(LEN(B68)-LEN(SUBSTITUTE(B68,"(","")))+(LEN(B68)-LEN(SUBSTITUTE(B68,")","")))+(LEN(B68)-LEN(SUBSTITUTE(B68,"[","")))+(LEN(B68)-LEN(SUBSTITUTE(B68,"]","")))+(LEN(B68)-LEN(SUBSTITUTE(B68,"/","")))+(LEN(B68)-LEN(SUBSTITUTE(B68,"'","")))))</f>
        <v>7</v>
      </c>
      <c r="AG68" s="54">
        <v>1</v>
      </c>
      <c r="AH68" s="54">
        <f t="shared" ref="AH68:AH113" si="34">IF(G68&gt;0,IF((LEN(B68)-LEN(SUBSTITUTE(B68,"/","")))&gt;0,0,1),0)</f>
        <v>1</v>
      </c>
      <c r="AI68" s="54">
        <v>1</v>
      </c>
      <c r="AJ68" s="54">
        <v>1</v>
      </c>
      <c r="AK68" s="54">
        <f t="shared" ref="AK68:AK113" si="35">IF(G68&gt;0,IF(((LEN(B68)-LEN(SUBSTITUTE(B68,"(","")))+(LEN(B68)-LEN(SUBSTITUTE(B68,")","")))+(LEN(B68)-LEN(SUBSTITUTE(B68,"[","")))+(LEN(B68)-LEN(SUBSTITUTE(B68,"]","")))+(LEN(B68)-LEN(SUBSTITUTE(B68,"{","")))+(LEN(B68)-LEN(SUBSTITUTE(B68,"}",""))))&gt;0,0,1),0)</f>
        <v>1</v>
      </c>
      <c r="AL68" s="54">
        <v>1</v>
      </c>
      <c r="AM68" s="54">
        <v>1</v>
      </c>
      <c r="AN68" s="54">
        <v>1</v>
      </c>
      <c r="AO68" s="54">
        <v>1</v>
      </c>
      <c r="AP68" s="54">
        <v>1</v>
      </c>
      <c r="AQ68" s="54">
        <v>1</v>
      </c>
      <c r="AR68" s="54">
        <v>1</v>
      </c>
      <c r="AS68" s="54">
        <v>1</v>
      </c>
      <c r="AT68" s="54">
        <v>1</v>
      </c>
      <c r="AU68" s="54">
        <f t="shared" ref="AU68:AU113" si="36">IF(G68=0,0,(206.835-(84.6*(K68))-(1.015*(H68))))</f>
        <v>47.394347826086971</v>
      </c>
      <c r="AV68" s="54">
        <f t="shared" ref="AV68:AV113" si="37">IF(G68=0,0,(0.39*H68)+(11.8*K68)-15.59)</f>
        <v>12.362608695652174</v>
      </c>
      <c r="AW68" s="54">
        <f t="shared" ref="AW68:AW113" si="38">IF(G68=0,0,((0.0588*M68*100)-(0.296*(F68/G68)*100)-15.8))</f>
        <v>6.944347826086954</v>
      </c>
      <c r="AX68" s="54">
        <f t="shared" ref="AX68:AX113" si="39">IF(I68=0,0,(4.71*M68)+(0.5*H68)-21.43)</f>
        <v>9.3195652173913075</v>
      </c>
      <c r="AY68" s="54">
        <v>1</v>
      </c>
      <c r="AZ68" s="54">
        <v>1</v>
      </c>
      <c r="BA68" s="54">
        <v>1</v>
      </c>
      <c r="BG68" s="54">
        <f t="shared" ref="BG68:BG113" si="40">IF(E68=0,0,AF68/E68*1000)</f>
        <v>7000</v>
      </c>
      <c r="BH68" s="11">
        <f t="shared" ref="BH68:BH113" si="41">G68/200/24/60</f>
        <v>7.9861111111111116E-5</v>
      </c>
      <c r="BI68" s="54">
        <f t="shared" ref="BI68:BI113" si="42">IF(G68=0,0,L68/I68*100)</f>
        <v>93.069306930693074</v>
      </c>
    </row>
    <row r="69" spans="1:61" ht="32" x14ac:dyDescent="0.2">
      <c r="A69" s="54">
        <v>44</v>
      </c>
      <c r="B69" s="1" t="s">
        <v>614</v>
      </c>
      <c r="C69" s="3" t="s">
        <v>608</v>
      </c>
      <c r="D69" s="54">
        <v>1</v>
      </c>
      <c r="E69" s="54">
        <v>1</v>
      </c>
      <c r="F69" s="54">
        <f t="shared" si="23"/>
        <v>1</v>
      </c>
      <c r="G69" s="54">
        <f t="shared" si="24"/>
        <v>13</v>
      </c>
      <c r="H69" s="54">
        <f t="shared" si="25"/>
        <v>13</v>
      </c>
      <c r="I69" s="54">
        <f t="shared" si="26"/>
        <v>70</v>
      </c>
      <c r="J69" s="54">
        <v>23</v>
      </c>
      <c r="K69" s="54">
        <f t="shared" si="27"/>
        <v>1.7692307692307692</v>
      </c>
      <c r="L69" s="54">
        <f t="shared" si="28"/>
        <v>69</v>
      </c>
      <c r="M69" s="54">
        <f t="shared" si="29"/>
        <v>5.3076923076923075</v>
      </c>
      <c r="N69" s="54">
        <v>0</v>
      </c>
      <c r="O69" s="54">
        <v>1</v>
      </c>
      <c r="P69" s="54">
        <v>1</v>
      </c>
      <c r="Q69" s="54">
        <v>0</v>
      </c>
      <c r="R69" s="54">
        <v>1</v>
      </c>
      <c r="S69" s="54">
        <v>1</v>
      </c>
      <c r="T69" s="54">
        <f t="shared" si="30"/>
        <v>0</v>
      </c>
      <c r="U69" s="54">
        <v>1</v>
      </c>
      <c r="V69" s="54">
        <v>1</v>
      </c>
      <c r="W69" s="54">
        <f t="shared" si="31"/>
        <v>0</v>
      </c>
      <c r="X69" s="54">
        <f t="shared" si="32"/>
        <v>1</v>
      </c>
      <c r="Y69" s="54">
        <v>1</v>
      </c>
      <c r="Z69" s="54">
        <v>1</v>
      </c>
      <c r="AA69" s="54">
        <v>1</v>
      </c>
      <c r="AB69" s="54">
        <v>1</v>
      </c>
      <c r="AC69" s="54">
        <v>1</v>
      </c>
      <c r="AD69" s="54">
        <v>1</v>
      </c>
      <c r="AE69" s="54">
        <v>1</v>
      </c>
      <c r="AF69" s="54">
        <f t="shared" si="33"/>
        <v>1</v>
      </c>
      <c r="AG69" s="54">
        <v>0</v>
      </c>
      <c r="AH69" s="54">
        <f t="shared" si="34"/>
        <v>1</v>
      </c>
      <c r="AI69" s="54">
        <v>1</v>
      </c>
      <c r="AJ69" s="54">
        <v>1</v>
      </c>
      <c r="AK69" s="54">
        <f t="shared" si="35"/>
        <v>1</v>
      </c>
      <c r="AL69" s="54">
        <v>1</v>
      </c>
      <c r="AM69" s="54">
        <v>1</v>
      </c>
      <c r="AN69" s="54">
        <v>1</v>
      </c>
      <c r="AO69" s="54">
        <v>1</v>
      </c>
      <c r="AP69" s="54">
        <v>1</v>
      </c>
      <c r="AQ69" s="54">
        <v>1</v>
      </c>
      <c r="AR69" s="54">
        <v>1</v>
      </c>
      <c r="AS69" s="54">
        <v>1</v>
      </c>
      <c r="AT69" s="54">
        <v>1</v>
      </c>
      <c r="AU69" s="54">
        <f t="shared" si="36"/>
        <v>43.963076923076947</v>
      </c>
      <c r="AV69" s="54">
        <f t="shared" si="37"/>
        <v>10.356923076923078</v>
      </c>
      <c r="AW69" s="54">
        <f t="shared" si="38"/>
        <v>13.132307692307691</v>
      </c>
      <c r="AX69" s="54">
        <f t="shared" si="39"/>
        <v>10.069230769230767</v>
      </c>
      <c r="AY69" s="54">
        <v>1</v>
      </c>
      <c r="AZ69" s="54">
        <v>1</v>
      </c>
      <c r="BA69" s="54">
        <v>1</v>
      </c>
      <c r="BG69" s="54">
        <f t="shared" si="40"/>
        <v>1000</v>
      </c>
      <c r="BH69" s="11">
        <f t="shared" si="41"/>
        <v>4.5138888888888894E-5</v>
      </c>
      <c r="BI69" s="54">
        <f t="shared" si="42"/>
        <v>98.571428571428584</v>
      </c>
    </row>
    <row r="70" spans="1:61" ht="80" x14ac:dyDescent="0.2">
      <c r="A70" s="54">
        <v>45</v>
      </c>
      <c r="B70" s="1" t="s">
        <v>615</v>
      </c>
      <c r="C70" s="3" t="s">
        <v>608</v>
      </c>
      <c r="D70" s="54">
        <v>1</v>
      </c>
      <c r="E70" s="54">
        <v>1</v>
      </c>
      <c r="F70" s="54">
        <f t="shared" si="23"/>
        <v>2</v>
      </c>
      <c r="G70" s="54">
        <f t="shared" si="24"/>
        <v>33</v>
      </c>
      <c r="H70" s="54">
        <f t="shared" si="25"/>
        <v>16.5</v>
      </c>
      <c r="I70" s="54">
        <f t="shared" si="26"/>
        <v>163</v>
      </c>
      <c r="J70" s="54">
        <v>57</v>
      </c>
      <c r="K70" s="54">
        <f t="shared" si="27"/>
        <v>1.7272727272727273</v>
      </c>
      <c r="L70" s="54">
        <f t="shared" si="28"/>
        <v>155</v>
      </c>
      <c r="M70" s="54">
        <f t="shared" si="29"/>
        <v>4.6969696969696972</v>
      </c>
      <c r="N70" s="54">
        <v>1</v>
      </c>
      <c r="O70" s="54">
        <v>1</v>
      </c>
      <c r="P70" s="54">
        <v>1</v>
      </c>
      <c r="Q70" s="54">
        <v>1</v>
      </c>
      <c r="R70" s="54">
        <v>1</v>
      </c>
      <c r="S70" s="54">
        <v>1</v>
      </c>
      <c r="T70" s="54">
        <f t="shared" si="30"/>
        <v>1</v>
      </c>
      <c r="U70" s="54">
        <v>1</v>
      </c>
      <c r="V70" s="54">
        <v>1</v>
      </c>
      <c r="W70" s="54">
        <f t="shared" si="31"/>
        <v>1</v>
      </c>
      <c r="X70" s="54">
        <f t="shared" si="32"/>
        <v>1</v>
      </c>
      <c r="Y70" s="54">
        <v>0</v>
      </c>
      <c r="Z70" s="54">
        <v>1</v>
      </c>
      <c r="AA70" s="54">
        <v>1</v>
      </c>
      <c r="AB70" s="54">
        <v>1</v>
      </c>
      <c r="AC70" s="54">
        <v>1</v>
      </c>
      <c r="AD70" s="54">
        <v>1</v>
      </c>
      <c r="AE70" s="54">
        <v>1</v>
      </c>
      <c r="AF70" s="54">
        <f t="shared" si="33"/>
        <v>8</v>
      </c>
      <c r="AG70" s="54">
        <v>1</v>
      </c>
      <c r="AH70" s="54">
        <f t="shared" si="34"/>
        <v>1</v>
      </c>
      <c r="AI70" s="54">
        <v>0</v>
      </c>
      <c r="AJ70" s="54">
        <v>1</v>
      </c>
      <c r="AK70" s="54">
        <f t="shared" si="35"/>
        <v>1</v>
      </c>
      <c r="AL70" s="54">
        <v>1</v>
      </c>
      <c r="AM70" s="54">
        <v>1</v>
      </c>
      <c r="AN70" s="54">
        <v>1</v>
      </c>
      <c r="AO70" s="54">
        <v>1</v>
      </c>
      <c r="AP70" s="54">
        <v>1</v>
      </c>
      <c r="AQ70" s="54">
        <v>1</v>
      </c>
      <c r="AR70" s="54">
        <v>1</v>
      </c>
      <c r="AS70" s="54">
        <v>1</v>
      </c>
      <c r="AT70" s="54">
        <v>1</v>
      </c>
      <c r="AU70" s="54">
        <f t="shared" si="36"/>
        <v>43.96022727272728</v>
      </c>
      <c r="AV70" s="54">
        <f t="shared" si="37"/>
        <v>11.226818181818185</v>
      </c>
      <c r="AW70" s="54">
        <f t="shared" si="38"/>
        <v>10.024242424242427</v>
      </c>
      <c r="AX70" s="54">
        <f t="shared" si="39"/>
        <v>8.9427272727272751</v>
      </c>
      <c r="AY70" s="54">
        <v>0</v>
      </c>
      <c r="AZ70" s="54">
        <v>1</v>
      </c>
      <c r="BA70" s="54">
        <v>1</v>
      </c>
      <c r="BG70" s="54">
        <f t="shared" si="40"/>
        <v>8000</v>
      </c>
      <c r="BH70" s="11">
        <f t="shared" si="41"/>
        <v>1.1458333333333333E-4</v>
      </c>
      <c r="BI70" s="54">
        <f t="shared" si="42"/>
        <v>95.092024539877301</v>
      </c>
    </row>
    <row r="71" spans="1:61" ht="32" x14ac:dyDescent="0.2">
      <c r="A71" s="54">
        <v>46</v>
      </c>
      <c r="B71" s="1" t="s">
        <v>616</v>
      </c>
      <c r="C71" s="3" t="s">
        <v>608</v>
      </c>
      <c r="D71" s="54">
        <v>1</v>
      </c>
      <c r="E71" s="54">
        <v>1</v>
      </c>
      <c r="F71" s="54">
        <f t="shared" si="23"/>
        <v>1</v>
      </c>
      <c r="G71" s="54">
        <f t="shared" si="24"/>
        <v>10</v>
      </c>
      <c r="H71" s="54">
        <f t="shared" si="25"/>
        <v>10</v>
      </c>
      <c r="I71" s="54">
        <f t="shared" si="26"/>
        <v>47</v>
      </c>
      <c r="J71" s="54">
        <v>15</v>
      </c>
      <c r="K71" s="54">
        <f t="shared" si="27"/>
        <v>1.5</v>
      </c>
      <c r="L71" s="54">
        <f t="shared" si="28"/>
        <v>46</v>
      </c>
      <c r="M71" s="54">
        <f t="shared" si="29"/>
        <v>4.5999999999999996</v>
      </c>
      <c r="N71" s="54">
        <v>1</v>
      </c>
      <c r="O71" s="54">
        <v>1</v>
      </c>
      <c r="P71" s="54">
        <v>1</v>
      </c>
      <c r="Q71" s="54">
        <v>1</v>
      </c>
      <c r="R71" s="54">
        <v>1</v>
      </c>
      <c r="S71" s="54">
        <v>1</v>
      </c>
      <c r="T71" s="54">
        <f t="shared" si="30"/>
        <v>1</v>
      </c>
      <c r="U71" s="54">
        <v>1</v>
      </c>
      <c r="V71" s="54">
        <v>1</v>
      </c>
      <c r="W71" s="54">
        <f t="shared" si="31"/>
        <v>1</v>
      </c>
      <c r="X71" s="54">
        <f t="shared" si="32"/>
        <v>1</v>
      </c>
      <c r="Y71" s="54">
        <v>0</v>
      </c>
      <c r="Z71" s="54">
        <v>1</v>
      </c>
      <c r="AA71" s="54">
        <v>1</v>
      </c>
      <c r="AB71" s="54">
        <v>1</v>
      </c>
      <c r="AC71" s="54">
        <v>1</v>
      </c>
      <c r="AD71" s="54">
        <v>1</v>
      </c>
      <c r="AE71" s="54">
        <v>1</v>
      </c>
      <c r="AF71" s="54">
        <f t="shared" si="33"/>
        <v>1</v>
      </c>
      <c r="AG71" s="54">
        <v>1</v>
      </c>
      <c r="AH71" s="54">
        <f t="shared" si="34"/>
        <v>1</v>
      </c>
      <c r="AI71" s="54">
        <v>1</v>
      </c>
      <c r="AJ71" s="54">
        <v>1</v>
      </c>
      <c r="AK71" s="54">
        <f t="shared" si="35"/>
        <v>1</v>
      </c>
      <c r="AL71" s="54">
        <v>1</v>
      </c>
      <c r="AM71" s="54">
        <v>1</v>
      </c>
      <c r="AN71" s="54">
        <v>1</v>
      </c>
      <c r="AO71" s="54">
        <v>0</v>
      </c>
      <c r="AP71" s="54">
        <v>1</v>
      </c>
      <c r="AQ71" s="54">
        <v>1</v>
      </c>
      <c r="AR71" s="54">
        <v>1</v>
      </c>
      <c r="AS71" s="54">
        <v>0</v>
      </c>
      <c r="AT71" s="54">
        <v>1</v>
      </c>
      <c r="AU71" s="54">
        <f t="shared" si="36"/>
        <v>69.785000000000025</v>
      </c>
      <c r="AV71" s="54">
        <f t="shared" si="37"/>
        <v>6.0100000000000016</v>
      </c>
      <c r="AW71" s="54">
        <f t="shared" si="38"/>
        <v>8.2879999999999932</v>
      </c>
      <c r="AX71" s="54">
        <f t="shared" si="39"/>
        <v>5.2359999999999971</v>
      </c>
      <c r="AY71" s="54">
        <v>1</v>
      </c>
      <c r="AZ71" s="54">
        <v>1</v>
      </c>
      <c r="BA71" s="54">
        <v>1</v>
      </c>
      <c r="BG71" s="54">
        <f t="shared" si="40"/>
        <v>1000</v>
      </c>
      <c r="BH71" s="11">
        <f t="shared" si="41"/>
        <v>3.4722222222222222E-5</v>
      </c>
      <c r="BI71" s="54">
        <f t="shared" si="42"/>
        <v>97.872340425531917</v>
      </c>
    </row>
    <row r="72" spans="1:61" ht="80" x14ac:dyDescent="0.2">
      <c r="A72" s="54">
        <v>47</v>
      </c>
      <c r="B72" s="1" t="s">
        <v>617</v>
      </c>
      <c r="C72" s="3" t="s">
        <v>608</v>
      </c>
      <c r="D72" s="54">
        <v>1</v>
      </c>
      <c r="E72" s="54">
        <v>1</v>
      </c>
      <c r="F72" s="54">
        <f t="shared" si="23"/>
        <v>1</v>
      </c>
      <c r="G72" s="54">
        <f t="shared" si="24"/>
        <v>30</v>
      </c>
      <c r="H72" s="54">
        <f t="shared" si="25"/>
        <v>30</v>
      </c>
      <c r="I72" s="54">
        <f t="shared" si="26"/>
        <v>160</v>
      </c>
      <c r="J72" s="54">
        <v>52</v>
      </c>
      <c r="K72" s="54">
        <f t="shared" si="27"/>
        <v>1.7333333333333334</v>
      </c>
      <c r="L72" s="54">
        <f t="shared" si="28"/>
        <v>154</v>
      </c>
      <c r="M72" s="54">
        <f t="shared" si="29"/>
        <v>5.1333333333333337</v>
      </c>
      <c r="N72" s="54">
        <v>0</v>
      </c>
      <c r="O72" s="54">
        <v>1</v>
      </c>
      <c r="P72" s="54">
        <v>1</v>
      </c>
      <c r="Q72" s="54">
        <v>0</v>
      </c>
      <c r="R72" s="54">
        <v>1</v>
      </c>
      <c r="S72" s="54">
        <v>1</v>
      </c>
      <c r="T72" s="54">
        <f t="shared" si="30"/>
        <v>0</v>
      </c>
      <c r="U72" s="54">
        <v>1</v>
      </c>
      <c r="V72" s="54">
        <v>1</v>
      </c>
      <c r="W72" s="54">
        <f t="shared" si="31"/>
        <v>0</v>
      </c>
      <c r="X72" s="54">
        <f t="shared" si="32"/>
        <v>1</v>
      </c>
      <c r="Y72" s="54">
        <v>1</v>
      </c>
      <c r="Z72" s="54">
        <v>1</v>
      </c>
      <c r="AA72" s="54">
        <v>1</v>
      </c>
      <c r="AB72" s="54">
        <v>1</v>
      </c>
      <c r="AC72" s="54">
        <v>1</v>
      </c>
      <c r="AD72" s="54">
        <v>1</v>
      </c>
      <c r="AE72" s="54">
        <v>1</v>
      </c>
      <c r="AF72" s="54">
        <f t="shared" si="33"/>
        <v>6</v>
      </c>
      <c r="AG72" s="54">
        <v>0</v>
      </c>
      <c r="AH72" s="54">
        <f t="shared" si="34"/>
        <v>1</v>
      </c>
      <c r="AI72" s="54">
        <v>0</v>
      </c>
      <c r="AJ72" s="54">
        <v>1</v>
      </c>
      <c r="AK72" s="54">
        <f t="shared" si="35"/>
        <v>0</v>
      </c>
      <c r="AL72" s="54">
        <v>1</v>
      </c>
      <c r="AM72" s="54">
        <v>1</v>
      </c>
      <c r="AN72" s="54">
        <v>1</v>
      </c>
      <c r="AO72" s="54">
        <v>1</v>
      </c>
      <c r="AP72" s="54">
        <v>1</v>
      </c>
      <c r="AQ72" s="54">
        <v>1</v>
      </c>
      <c r="AR72" s="54">
        <v>1</v>
      </c>
      <c r="AS72" s="54">
        <v>1</v>
      </c>
      <c r="AT72" s="54">
        <v>1</v>
      </c>
      <c r="AU72" s="54">
        <f t="shared" si="36"/>
        <v>29.745000000000026</v>
      </c>
      <c r="AV72" s="54">
        <f t="shared" si="37"/>
        <v>16.563333333333336</v>
      </c>
      <c r="AW72" s="54">
        <f t="shared" si="38"/>
        <v>13.397333333333332</v>
      </c>
      <c r="AX72" s="54">
        <f t="shared" si="39"/>
        <v>17.747999999999998</v>
      </c>
      <c r="AY72" s="54">
        <v>1</v>
      </c>
      <c r="AZ72" s="54">
        <v>1</v>
      </c>
      <c r="BA72" s="54">
        <v>1</v>
      </c>
      <c r="BG72" s="54">
        <f t="shared" si="40"/>
        <v>6000</v>
      </c>
      <c r="BH72" s="11">
        <f t="shared" si="41"/>
        <v>1.0416666666666666E-4</v>
      </c>
      <c r="BI72" s="54">
        <f t="shared" si="42"/>
        <v>96.25</v>
      </c>
    </row>
    <row r="73" spans="1:61" ht="64" x14ac:dyDescent="0.2">
      <c r="A73" s="54">
        <v>48</v>
      </c>
      <c r="B73" s="1" t="s">
        <v>618</v>
      </c>
      <c r="C73" s="3" t="s">
        <v>608</v>
      </c>
      <c r="D73" s="54">
        <v>1</v>
      </c>
      <c r="E73" s="54">
        <v>1</v>
      </c>
      <c r="F73" s="54">
        <f t="shared" si="23"/>
        <v>1</v>
      </c>
      <c r="G73" s="54">
        <f t="shared" si="24"/>
        <v>22</v>
      </c>
      <c r="H73" s="54">
        <f t="shared" si="25"/>
        <v>22</v>
      </c>
      <c r="I73" s="54">
        <f t="shared" si="26"/>
        <v>118</v>
      </c>
      <c r="J73" s="54">
        <v>40</v>
      </c>
      <c r="K73" s="54">
        <f t="shared" si="27"/>
        <v>1.8181818181818181</v>
      </c>
      <c r="L73" s="54">
        <f t="shared" si="28"/>
        <v>115</v>
      </c>
      <c r="M73" s="54">
        <f t="shared" si="29"/>
        <v>5.2272727272727275</v>
      </c>
      <c r="N73" s="54">
        <v>1</v>
      </c>
      <c r="O73" s="54">
        <v>1</v>
      </c>
      <c r="P73" s="54">
        <v>1</v>
      </c>
      <c r="Q73" s="54">
        <v>1</v>
      </c>
      <c r="R73" s="54">
        <v>1</v>
      </c>
      <c r="S73" s="54">
        <v>1</v>
      </c>
      <c r="T73" s="54">
        <f t="shared" si="30"/>
        <v>1</v>
      </c>
      <c r="U73" s="54">
        <v>1</v>
      </c>
      <c r="V73" s="54">
        <v>1</v>
      </c>
      <c r="W73" s="54">
        <f t="shared" si="31"/>
        <v>1</v>
      </c>
      <c r="X73" s="54">
        <f t="shared" si="32"/>
        <v>1</v>
      </c>
      <c r="Y73" s="54">
        <v>0</v>
      </c>
      <c r="Z73" s="54">
        <v>1</v>
      </c>
      <c r="AA73" s="54">
        <v>1</v>
      </c>
      <c r="AB73" s="54">
        <v>1</v>
      </c>
      <c r="AC73" s="54">
        <v>1</v>
      </c>
      <c r="AD73" s="54">
        <v>1</v>
      </c>
      <c r="AE73" s="54">
        <v>1</v>
      </c>
      <c r="AF73" s="54">
        <f t="shared" si="33"/>
        <v>3</v>
      </c>
      <c r="AG73" s="54">
        <v>1</v>
      </c>
      <c r="AH73" s="54">
        <f t="shared" si="34"/>
        <v>1</v>
      </c>
      <c r="AI73" s="54">
        <v>1</v>
      </c>
      <c r="AJ73" s="54">
        <v>1</v>
      </c>
      <c r="AK73" s="54">
        <f t="shared" si="35"/>
        <v>0</v>
      </c>
      <c r="AL73" s="54">
        <v>1</v>
      </c>
      <c r="AM73" s="54">
        <v>1</v>
      </c>
      <c r="AN73" s="54">
        <v>1</v>
      </c>
      <c r="AO73" s="54">
        <v>1</v>
      </c>
      <c r="AP73" s="54">
        <v>1</v>
      </c>
      <c r="AQ73" s="54">
        <v>1</v>
      </c>
      <c r="AR73" s="54">
        <v>1</v>
      </c>
      <c r="AS73" s="54">
        <v>1</v>
      </c>
      <c r="AT73" s="54">
        <v>1</v>
      </c>
      <c r="AU73" s="54">
        <f t="shared" si="36"/>
        <v>30.686818181818197</v>
      </c>
      <c r="AV73" s="54">
        <f t="shared" si="37"/>
        <v>14.444545454545459</v>
      </c>
      <c r="AW73" s="54">
        <f t="shared" si="38"/>
        <v>13.590909090909093</v>
      </c>
      <c r="AX73" s="54">
        <f t="shared" si="39"/>
        <v>14.19045454545455</v>
      </c>
      <c r="AY73" s="54">
        <v>1</v>
      </c>
      <c r="AZ73" s="54">
        <v>1</v>
      </c>
      <c r="BA73" s="54">
        <v>1</v>
      </c>
      <c r="BG73" s="54">
        <f t="shared" si="40"/>
        <v>3000</v>
      </c>
      <c r="BH73" s="11">
        <f t="shared" si="41"/>
        <v>7.6388888888888887E-5</v>
      </c>
      <c r="BI73" s="54">
        <f t="shared" si="42"/>
        <v>97.457627118644069</v>
      </c>
    </row>
    <row r="74" spans="1:61" ht="64" x14ac:dyDescent="0.2">
      <c r="A74" s="54">
        <v>49</v>
      </c>
      <c r="B74" s="1" t="s">
        <v>619</v>
      </c>
      <c r="C74" s="3" t="s">
        <v>608</v>
      </c>
      <c r="D74" s="54">
        <v>1</v>
      </c>
      <c r="E74" s="54">
        <v>1</v>
      </c>
      <c r="F74" s="54">
        <f t="shared" si="23"/>
        <v>1</v>
      </c>
      <c r="G74" s="54">
        <f t="shared" si="24"/>
        <v>24</v>
      </c>
      <c r="H74" s="54">
        <f t="shared" si="25"/>
        <v>24</v>
      </c>
      <c r="I74" s="54">
        <f t="shared" si="26"/>
        <v>130</v>
      </c>
      <c r="J74" s="54">
        <v>43</v>
      </c>
      <c r="K74" s="54">
        <f t="shared" si="27"/>
        <v>1.7916666666666667</v>
      </c>
      <c r="L74" s="54">
        <f t="shared" si="28"/>
        <v>127</v>
      </c>
      <c r="M74" s="54">
        <f t="shared" si="29"/>
        <v>5.291666666666667</v>
      </c>
      <c r="N74" s="54">
        <v>1</v>
      </c>
      <c r="O74" s="54">
        <v>1</v>
      </c>
      <c r="P74" s="54">
        <v>1</v>
      </c>
      <c r="Q74" s="54">
        <v>1</v>
      </c>
      <c r="R74" s="54">
        <v>1</v>
      </c>
      <c r="S74" s="54">
        <v>1</v>
      </c>
      <c r="T74" s="54">
        <f t="shared" si="30"/>
        <v>1</v>
      </c>
      <c r="U74" s="54">
        <v>1</v>
      </c>
      <c r="V74" s="54">
        <v>1</v>
      </c>
      <c r="W74" s="54">
        <f t="shared" si="31"/>
        <v>1</v>
      </c>
      <c r="X74" s="54">
        <f t="shared" si="32"/>
        <v>1</v>
      </c>
      <c r="Y74" s="54">
        <v>0</v>
      </c>
      <c r="Z74" s="54">
        <v>1</v>
      </c>
      <c r="AA74" s="54">
        <v>1</v>
      </c>
      <c r="AB74" s="54">
        <v>1</v>
      </c>
      <c r="AC74" s="54">
        <v>1</v>
      </c>
      <c r="AD74" s="54">
        <v>1</v>
      </c>
      <c r="AE74" s="54">
        <v>1</v>
      </c>
      <c r="AF74" s="54">
        <f t="shared" si="33"/>
        <v>3</v>
      </c>
      <c r="AG74" s="54">
        <v>1</v>
      </c>
      <c r="AH74" s="54">
        <f t="shared" si="34"/>
        <v>1</v>
      </c>
      <c r="AI74" s="54">
        <v>1</v>
      </c>
      <c r="AJ74" s="54">
        <v>1</v>
      </c>
      <c r="AK74" s="54">
        <f t="shared" si="35"/>
        <v>0</v>
      </c>
      <c r="AL74" s="54">
        <v>1</v>
      </c>
      <c r="AM74" s="54">
        <v>1</v>
      </c>
      <c r="AN74" s="54">
        <v>1</v>
      </c>
      <c r="AO74" s="54">
        <v>0</v>
      </c>
      <c r="AP74" s="54">
        <v>1</v>
      </c>
      <c r="AQ74" s="54">
        <v>1</v>
      </c>
      <c r="AR74" s="54">
        <v>1</v>
      </c>
      <c r="AS74" s="54">
        <v>0</v>
      </c>
      <c r="AT74" s="54">
        <v>1</v>
      </c>
      <c r="AU74" s="54">
        <f t="shared" si="36"/>
        <v>30.90000000000002</v>
      </c>
      <c r="AV74" s="54">
        <f t="shared" si="37"/>
        <v>14.911666666666669</v>
      </c>
      <c r="AW74" s="54">
        <f t="shared" si="38"/>
        <v>14.081666666666663</v>
      </c>
      <c r="AX74" s="54">
        <f t="shared" si="39"/>
        <v>15.493749999999999</v>
      </c>
      <c r="AY74" s="54">
        <v>1</v>
      </c>
      <c r="AZ74" s="54">
        <v>1</v>
      </c>
      <c r="BA74" s="54">
        <v>1</v>
      </c>
      <c r="BG74" s="54">
        <f t="shared" si="40"/>
        <v>3000</v>
      </c>
      <c r="BH74" s="11">
        <f t="shared" si="41"/>
        <v>8.3333333333333331E-5</v>
      </c>
      <c r="BI74" s="54">
        <f t="shared" si="42"/>
        <v>97.692307692307693</v>
      </c>
    </row>
    <row r="75" spans="1:61" ht="64" x14ac:dyDescent="0.2">
      <c r="A75" s="54">
        <v>50</v>
      </c>
      <c r="B75" s="1" t="s">
        <v>620</v>
      </c>
      <c r="C75" s="3" t="s">
        <v>621</v>
      </c>
      <c r="D75" s="54">
        <v>1</v>
      </c>
      <c r="E75" s="54">
        <v>1</v>
      </c>
      <c r="F75" s="54">
        <f t="shared" si="23"/>
        <v>1</v>
      </c>
      <c r="G75" s="54">
        <f t="shared" si="24"/>
        <v>32</v>
      </c>
      <c r="H75" s="54">
        <f t="shared" si="25"/>
        <v>32</v>
      </c>
      <c r="I75" s="54">
        <f t="shared" si="26"/>
        <v>128</v>
      </c>
      <c r="J75" s="54">
        <v>46</v>
      </c>
      <c r="K75" s="54">
        <f t="shared" si="27"/>
        <v>1.4375</v>
      </c>
      <c r="L75" s="54">
        <f t="shared" si="28"/>
        <v>126</v>
      </c>
      <c r="M75" s="54">
        <f t="shared" si="29"/>
        <v>3.9375</v>
      </c>
      <c r="N75" s="54">
        <v>1</v>
      </c>
      <c r="O75" s="54">
        <v>1</v>
      </c>
      <c r="P75" s="54">
        <v>1</v>
      </c>
      <c r="Q75" s="54">
        <v>1</v>
      </c>
      <c r="R75" s="54">
        <v>1</v>
      </c>
      <c r="S75" s="54">
        <v>1</v>
      </c>
      <c r="T75" s="54">
        <f t="shared" si="30"/>
        <v>1</v>
      </c>
      <c r="U75" s="54">
        <v>1</v>
      </c>
      <c r="V75" s="54">
        <v>1</v>
      </c>
      <c r="W75" s="54">
        <f t="shared" si="31"/>
        <v>1</v>
      </c>
      <c r="X75" s="54">
        <f t="shared" si="32"/>
        <v>1</v>
      </c>
      <c r="Y75" s="54">
        <v>0</v>
      </c>
      <c r="Z75" s="54">
        <v>1</v>
      </c>
      <c r="AA75" s="54">
        <v>1</v>
      </c>
      <c r="AB75" s="54">
        <v>1</v>
      </c>
      <c r="AC75" s="54">
        <v>1</v>
      </c>
      <c r="AD75" s="54">
        <v>1</v>
      </c>
      <c r="AE75" s="54">
        <v>1</v>
      </c>
      <c r="AF75" s="54">
        <f t="shared" si="33"/>
        <v>2</v>
      </c>
      <c r="AG75" s="54">
        <v>1</v>
      </c>
      <c r="AH75" s="54">
        <f t="shared" si="34"/>
        <v>1</v>
      </c>
      <c r="AI75" s="54">
        <v>0</v>
      </c>
      <c r="AJ75" s="54">
        <v>1</v>
      </c>
      <c r="AK75" s="54">
        <f t="shared" si="35"/>
        <v>1</v>
      </c>
      <c r="AL75" s="54">
        <v>1</v>
      </c>
      <c r="AM75" s="54">
        <v>1</v>
      </c>
      <c r="AN75" s="54">
        <v>1</v>
      </c>
      <c r="AO75" s="54">
        <v>1</v>
      </c>
      <c r="AP75" s="54">
        <v>1</v>
      </c>
      <c r="AQ75" s="54">
        <v>1</v>
      </c>
      <c r="AR75" s="54">
        <v>1</v>
      </c>
      <c r="AS75" s="54">
        <v>1</v>
      </c>
      <c r="AT75" s="54">
        <v>1</v>
      </c>
      <c r="AU75" s="54">
        <f t="shared" si="36"/>
        <v>52.742500000000014</v>
      </c>
      <c r="AV75" s="54">
        <f t="shared" si="37"/>
        <v>13.852500000000003</v>
      </c>
      <c r="AW75" s="54">
        <f t="shared" si="38"/>
        <v>6.4274999999999949</v>
      </c>
      <c r="AX75" s="54">
        <f t="shared" si="39"/>
        <v>13.115625000000001</v>
      </c>
      <c r="AY75" s="54">
        <v>1</v>
      </c>
      <c r="AZ75" s="54">
        <v>1</v>
      </c>
      <c r="BA75" s="54">
        <v>1</v>
      </c>
      <c r="BG75" s="54">
        <f t="shared" si="40"/>
        <v>2000</v>
      </c>
      <c r="BH75" s="11">
        <f t="shared" si="41"/>
        <v>1.1111111111111112E-4</v>
      </c>
      <c r="BI75" s="54">
        <f t="shared" si="42"/>
        <v>98.4375</v>
      </c>
    </row>
    <row r="76" spans="1:61" ht="48" x14ac:dyDescent="0.2">
      <c r="A76" s="54">
        <v>51</v>
      </c>
      <c r="B76" s="1" t="s">
        <v>622</v>
      </c>
      <c r="C76" s="3" t="s">
        <v>621</v>
      </c>
      <c r="D76" s="54">
        <v>1</v>
      </c>
      <c r="E76" s="54">
        <v>1</v>
      </c>
      <c r="F76" s="54">
        <f t="shared" si="23"/>
        <v>1</v>
      </c>
      <c r="G76" s="54">
        <f t="shared" si="24"/>
        <v>19</v>
      </c>
      <c r="H76" s="54">
        <f t="shared" si="25"/>
        <v>19</v>
      </c>
      <c r="I76" s="54">
        <f t="shared" si="26"/>
        <v>81</v>
      </c>
      <c r="J76" s="54">
        <v>27</v>
      </c>
      <c r="K76" s="54">
        <f t="shared" si="27"/>
        <v>1.4210526315789473</v>
      </c>
      <c r="L76" s="54">
        <f t="shared" si="28"/>
        <v>80</v>
      </c>
      <c r="M76" s="54">
        <f t="shared" si="29"/>
        <v>4.2105263157894735</v>
      </c>
      <c r="N76" s="54">
        <v>0</v>
      </c>
      <c r="O76" s="54">
        <v>1</v>
      </c>
      <c r="P76" s="54">
        <v>1</v>
      </c>
      <c r="Q76" s="54">
        <v>1</v>
      </c>
      <c r="R76" s="54">
        <v>1</v>
      </c>
      <c r="S76" s="54">
        <v>1</v>
      </c>
      <c r="T76" s="54">
        <f t="shared" si="30"/>
        <v>1</v>
      </c>
      <c r="U76" s="54">
        <v>1</v>
      </c>
      <c r="V76" s="54">
        <v>1</v>
      </c>
      <c r="W76" s="54">
        <f t="shared" si="31"/>
        <v>1</v>
      </c>
      <c r="X76" s="54">
        <f t="shared" si="32"/>
        <v>1</v>
      </c>
      <c r="Y76" s="54">
        <v>1</v>
      </c>
      <c r="Z76" s="54">
        <v>1</v>
      </c>
      <c r="AA76" s="54">
        <v>1</v>
      </c>
      <c r="AB76" s="54">
        <v>1</v>
      </c>
      <c r="AC76" s="54">
        <v>1</v>
      </c>
      <c r="AD76" s="54">
        <v>1</v>
      </c>
      <c r="AE76" s="54">
        <v>1</v>
      </c>
      <c r="AF76" s="54">
        <f t="shared" si="33"/>
        <v>1</v>
      </c>
      <c r="AG76" s="54">
        <v>1</v>
      </c>
      <c r="AH76" s="54">
        <f t="shared" si="34"/>
        <v>1</v>
      </c>
      <c r="AI76" s="54">
        <v>1</v>
      </c>
      <c r="AJ76" s="54">
        <v>1</v>
      </c>
      <c r="AK76" s="54">
        <f t="shared" si="35"/>
        <v>1</v>
      </c>
      <c r="AL76" s="54">
        <v>1</v>
      </c>
      <c r="AM76" s="54">
        <v>0</v>
      </c>
      <c r="AN76" s="54">
        <v>1</v>
      </c>
      <c r="AO76" s="54">
        <v>1</v>
      </c>
      <c r="AP76" s="54">
        <v>1</v>
      </c>
      <c r="AQ76" s="54">
        <v>1</v>
      </c>
      <c r="AR76" s="54">
        <v>1</v>
      </c>
      <c r="AS76" s="54">
        <v>1</v>
      </c>
      <c r="AT76" s="54">
        <v>1</v>
      </c>
      <c r="AU76" s="54">
        <f t="shared" si="36"/>
        <v>67.328947368421069</v>
      </c>
      <c r="AV76" s="54">
        <f t="shared" si="37"/>
        <v>8.5884210526315812</v>
      </c>
      <c r="AW76" s="54">
        <f t="shared" si="38"/>
        <v>7.3999999999999986</v>
      </c>
      <c r="AX76" s="54">
        <f t="shared" si="39"/>
        <v>7.9015789473684208</v>
      </c>
      <c r="AY76" s="54">
        <v>1</v>
      </c>
      <c r="AZ76" s="54">
        <v>1</v>
      </c>
      <c r="BA76" s="54">
        <v>1</v>
      </c>
      <c r="BG76" s="54">
        <f t="shared" si="40"/>
        <v>1000</v>
      </c>
      <c r="BH76" s="11">
        <f t="shared" si="41"/>
        <v>6.597222222222223E-5</v>
      </c>
      <c r="BI76" s="54">
        <f t="shared" si="42"/>
        <v>98.76543209876543</v>
      </c>
    </row>
    <row r="77" spans="1:61" ht="48" x14ac:dyDescent="0.2">
      <c r="A77" s="54">
        <v>52</v>
      </c>
      <c r="B77" s="1" t="s">
        <v>623</v>
      </c>
      <c r="C77" s="3" t="s">
        <v>621</v>
      </c>
      <c r="D77" s="54">
        <v>1</v>
      </c>
      <c r="E77" s="54">
        <v>1</v>
      </c>
      <c r="F77" s="54">
        <f t="shared" si="23"/>
        <v>1</v>
      </c>
      <c r="G77" s="54">
        <f t="shared" si="24"/>
        <v>20</v>
      </c>
      <c r="H77" s="54">
        <f t="shared" si="25"/>
        <v>20</v>
      </c>
      <c r="I77" s="54">
        <f t="shared" si="26"/>
        <v>88</v>
      </c>
      <c r="J77" s="54">
        <v>32</v>
      </c>
      <c r="K77" s="54">
        <f t="shared" si="27"/>
        <v>1.6</v>
      </c>
      <c r="L77" s="54">
        <f t="shared" si="28"/>
        <v>84</v>
      </c>
      <c r="M77" s="54">
        <f t="shared" si="29"/>
        <v>4.2</v>
      </c>
      <c r="N77" s="54">
        <v>0</v>
      </c>
      <c r="O77" s="54">
        <v>1</v>
      </c>
      <c r="P77" s="54">
        <v>1</v>
      </c>
      <c r="Q77" s="54">
        <v>0</v>
      </c>
      <c r="R77" s="54">
        <v>1</v>
      </c>
      <c r="S77" s="54">
        <v>1</v>
      </c>
      <c r="T77" s="54">
        <f t="shared" si="30"/>
        <v>0</v>
      </c>
      <c r="U77" s="54">
        <v>1</v>
      </c>
      <c r="V77" s="54">
        <v>1</v>
      </c>
      <c r="W77" s="54">
        <f t="shared" si="31"/>
        <v>0</v>
      </c>
      <c r="X77" s="54">
        <f t="shared" si="32"/>
        <v>1</v>
      </c>
      <c r="Y77" s="54">
        <v>0</v>
      </c>
      <c r="Z77" s="54">
        <v>1</v>
      </c>
      <c r="AA77" s="54">
        <v>1</v>
      </c>
      <c r="AB77" s="54">
        <v>1</v>
      </c>
      <c r="AC77" s="54">
        <v>1</v>
      </c>
      <c r="AD77" s="54">
        <v>1</v>
      </c>
      <c r="AE77" s="54">
        <v>1</v>
      </c>
      <c r="AF77" s="54">
        <f t="shared" si="33"/>
        <v>4</v>
      </c>
      <c r="AG77" s="54">
        <v>0</v>
      </c>
      <c r="AH77" s="54">
        <f t="shared" si="34"/>
        <v>1</v>
      </c>
      <c r="AI77" s="54">
        <v>1</v>
      </c>
      <c r="AJ77" s="54">
        <v>1</v>
      </c>
      <c r="AK77" s="54">
        <f t="shared" si="35"/>
        <v>0</v>
      </c>
      <c r="AL77" s="54">
        <v>1</v>
      </c>
      <c r="AM77" s="54">
        <v>0</v>
      </c>
      <c r="AN77" s="54">
        <v>1</v>
      </c>
      <c r="AO77" s="54">
        <v>1</v>
      </c>
      <c r="AP77" s="54">
        <v>1</v>
      </c>
      <c r="AQ77" s="54">
        <v>1</v>
      </c>
      <c r="AR77" s="54">
        <v>1</v>
      </c>
      <c r="AS77" s="54">
        <v>1</v>
      </c>
      <c r="AT77" s="54">
        <v>1</v>
      </c>
      <c r="AU77" s="54">
        <f t="shared" si="36"/>
        <v>51.175000000000026</v>
      </c>
      <c r="AV77" s="54">
        <f t="shared" si="37"/>
        <v>11.090000000000003</v>
      </c>
      <c r="AW77" s="54">
        <f t="shared" si="38"/>
        <v>7.4160000000000004</v>
      </c>
      <c r="AX77" s="54">
        <f t="shared" si="39"/>
        <v>8.3520000000000003</v>
      </c>
      <c r="AY77" s="54">
        <v>1</v>
      </c>
      <c r="AZ77" s="54">
        <v>1</v>
      </c>
      <c r="BA77" s="54">
        <v>1</v>
      </c>
      <c r="BG77" s="54">
        <f t="shared" si="40"/>
        <v>4000</v>
      </c>
      <c r="BH77" s="11">
        <f t="shared" si="41"/>
        <v>6.9444444444444444E-5</v>
      </c>
      <c r="BI77" s="54">
        <f t="shared" si="42"/>
        <v>95.454545454545453</v>
      </c>
    </row>
    <row r="78" spans="1:61" ht="64" x14ac:dyDescent="0.2">
      <c r="A78" s="54">
        <v>53</v>
      </c>
      <c r="B78" s="1" t="s">
        <v>624</v>
      </c>
      <c r="C78" s="3" t="s">
        <v>621</v>
      </c>
      <c r="D78" s="54">
        <v>1</v>
      </c>
      <c r="E78" s="54">
        <v>1</v>
      </c>
      <c r="F78" s="54">
        <f t="shared" si="23"/>
        <v>1</v>
      </c>
      <c r="G78" s="54">
        <f t="shared" si="24"/>
        <v>29</v>
      </c>
      <c r="H78" s="54">
        <f t="shared" si="25"/>
        <v>29</v>
      </c>
      <c r="I78" s="54">
        <f t="shared" si="26"/>
        <v>124</v>
      </c>
      <c r="J78" s="54">
        <v>44</v>
      </c>
      <c r="K78" s="54">
        <f t="shared" si="27"/>
        <v>1.5172413793103448</v>
      </c>
      <c r="L78" s="54">
        <f t="shared" si="28"/>
        <v>122</v>
      </c>
      <c r="M78" s="54">
        <f t="shared" si="29"/>
        <v>4.2068965517241379</v>
      </c>
      <c r="N78" s="54">
        <v>1</v>
      </c>
      <c r="O78" s="54">
        <v>1</v>
      </c>
      <c r="P78" s="54">
        <v>1</v>
      </c>
      <c r="Q78" s="54">
        <v>1</v>
      </c>
      <c r="R78" s="54">
        <v>1</v>
      </c>
      <c r="S78" s="54">
        <v>1</v>
      </c>
      <c r="T78" s="54">
        <f t="shared" si="30"/>
        <v>1</v>
      </c>
      <c r="U78" s="54">
        <v>1</v>
      </c>
      <c r="V78" s="54">
        <v>1</v>
      </c>
      <c r="W78" s="54">
        <f t="shared" si="31"/>
        <v>1</v>
      </c>
      <c r="X78" s="54">
        <f t="shared" si="32"/>
        <v>1</v>
      </c>
      <c r="Y78" s="54">
        <v>0</v>
      </c>
      <c r="Z78" s="54">
        <v>1</v>
      </c>
      <c r="AA78" s="54">
        <v>1</v>
      </c>
      <c r="AB78" s="54">
        <v>1</v>
      </c>
      <c r="AC78" s="54">
        <v>1</v>
      </c>
      <c r="AD78" s="54">
        <v>1</v>
      </c>
      <c r="AE78" s="54">
        <v>1</v>
      </c>
      <c r="AF78" s="54">
        <f t="shared" si="33"/>
        <v>2</v>
      </c>
      <c r="AG78" s="54">
        <v>1</v>
      </c>
      <c r="AH78" s="54">
        <f t="shared" si="34"/>
        <v>1</v>
      </c>
      <c r="AI78" s="54">
        <v>0</v>
      </c>
      <c r="AJ78" s="54">
        <v>1</v>
      </c>
      <c r="AK78" s="54">
        <f t="shared" si="35"/>
        <v>1</v>
      </c>
      <c r="AL78" s="54">
        <v>1</v>
      </c>
      <c r="AM78" s="54">
        <v>1</v>
      </c>
      <c r="AN78" s="54">
        <v>1</v>
      </c>
      <c r="AO78" s="54">
        <v>1</v>
      </c>
      <c r="AP78" s="54">
        <v>1</v>
      </c>
      <c r="AQ78" s="54">
        <v>1</v>
      </c>
      <c r="AR78" s="54">
        <v>1</v>
      </c>
      <c r="AS78" s="54">
        <v>1</v>
      </c>
      <c r="AT78" s="54">
        <v>1</v>
      </c>
      <c r="AU78" s="54">
        <f t="shared" si="36"/>
        <v>49.041379310344837</v>
      </c>
      <c r="AV78" s="54">
        <f t="shared" si="37"/>
        <v>13.623448275862071</v>
      </c>
      <c r="AW78" s="54">
        <f t="shared" si="38"/>
        <v>7.9158620689655166</v>
      </c>
      <c r="AX78" s="54">
        <f t="shared" si="39"/>
        <v>12.884482758620685</v>
      </c>
      <c r="AY78" s="54">
        <v>1</v>
      </c>
      <c r="AZ78" s="54">
        <v>1</v>
      </c>
      <c r="BA78" s="54">
        <v>1</v>
      </c>
      <c r="BG78" s="54">
        <f t="shared" si="40"/>
        <v>2000</v>
      </c>
      <c r="BH78" s="11">
        <f t="shared" si="41"/>
        <v>1.0069444444444445E-4</v>
      </c>
      <c r="BI78" s="54">
        <f t="shared" si="42"/>
        <v>98.387096774193552</v>
      </c>
    </row>
    <row r="79" spans="1:61" ht="64" x14ac:dyDescent="0.2">
      <c r="A79" s="54">
        <v>54</v>
      </c>
      <c r="B79" s="1" t="s">
        <v>625</v>
      </c>
      <c r="C79" s="3" t="s">
        <v>621</v>
      </c>
      <c r="D79" s="54">
        <v>1</v>
      </c>
      <c r="E79" s="54">
        <v>1</v>
      </c>
      <c r="F79" s="54">
        <f t="shared" si="23"/>
        <v>1</v>
      </c>
      <c r="G79" s="54">
        <f t="shared" si="24"/>
        <v>25</v>
      </c>
      <c r="H79" s="54">
        <f t="shared" si="25"/>
        <v>25</v>
      </c>
      <c r="I79" s="54">
        <f t="shared" si="26"/>
        <v>111</v>
      </c>
      <c r="J79" s="54">
        <v>40</v>
      </c>
      <c r="K79" s="54">
        <f t="shared" si="27"/>
        <v>1.6</v>
      </c>
      <c r="L79" s="54">
        <f t="shared" si="28"/>
        <v>109</v>
      </c>
      <c r="M79" s="54">
        <f t="shared" si="29"/>
        <v>4.3600000000000003</v>
      </c>
      <c r="N79" s="54">
        <v>1</v>
      </c>
      <c r="O79" s="54">
        <v>1</v>
      </c>
      <c r="P79" s="54">
        <v>1</v>
      </c>
      <c r="Q79" s="54">
        <v>1</v>
      </c>
      <c r="R79" s="54">
        <v>1</v>
      </c>
      <c r="S79" s="54">
        <v>1</v>
      </c>
      <c r="T79" s="54">
        <f t="shared" si="30"/>
        <v>1</v>
      </c>
      <c r="U79" s="54">
        <v>1</v>
      </c>
      <c r="V79" s="54">
        <v>1</v>
      </c>
      <c r="W79" s="54">
        <f t="shared" si="31"/>
        <v>1</v>
      </c>
      <c r="X79" s="54">
        <f t="shared" si="32"/>
        <v>1</v>
      </c>
      <c r="Y79" s="54">
        <v>0</v>
      </c>
      <c r="Z79" s="54">
        <v>1</v>
      </c>
      <c r="AA79" s="54">
        <v>1</v>
      </c>
      <c r="AB79" s="54">
        <v>1</v>
      </c>
      <c r="AC79" s="54">
        <v>1</v>
      </c>
      <c r="AD79" s="54">
        <v>1</v>
      </c>
      <c r="AE79" s="54">
        <v>1</v>
      </c>
      <c r="AF79" s="54">
        <f t="shared" si="33"/>
        <v>2</v>
      </c>
      <c r="AG79" s="54">
        <v>1</v>
      </c>
      <c r="AH79" s="54">
        <f t="shared" si="34"/>
        <v>1</v>
      </c>
      <c r="AI79" s="54">
        <v>0</v>
      </c>
      <c r="AJ79" s="54">
        <v>1</v>
      </c>
      <c r="AK79" s="54">
        <f t="shared" si="35"/>
        <v>1</v>
      </c>
      <c r="AL79" s="54">
        <v>1</v>
      </c>
      <c r="AM79" s="54">
        <v>1</v>
      </c>
      <c r="AN79" s="54">
        <v>1</v>
      </c>
      <c r="AO79" s="54">
        <v>0</v>
      </c>
      <c r="AP79" s="54">
        <v>1</v>
      </c>
      <c r="AQ79" s="54">
        <v>1</v>
      </c>
      <c r="AR79" s="54">
        <v>1</v>
      </c>
      <c r="AS79" s="54">
        <v>0</v>
      </c>
      <c r="AT79" s="54">
        <v>1</v>
      </c>
      <c r="AU79" s="54">
        <f t="shared" si="36"/>
        <v>46.100000000000023</v>
      </c>
      <c r="AV79" s="54">
        <f t="shared" si="37"/>
        <v>13.040000000000003</v>
      </c>
      <c r="AW79" s="54">
        <f t="shared" si="38"/>
        <v>8.6527999999999956</v>
      </c>
      <c r="AX79" s="54">
        <f t="shared" si="39"/>
        <v>11.605600000000003</v>
      </c>
      <c r="AY79" s="54">
        <v>1</v>
      </c>
      <c r="AZ79" s="54">
        <v>1</v>
      </c>
      <c r="BA79" s="54">
        <v>1</v>
      </c>
      <c r="BG79" s="54">
        <f t="shared" si="40"/>
        <v>2000</v>
      </c>
      <c r="BH79" s="11">
        <f t="shared" si="41"/>
        <v>8.6805555555555545E-5</v>
      </c>
      <c r="BI79" s="54">
        <f t="shared" si="42"/>
        <v>98.198198198198199</v>
      </c>
    </row>
    <row r="80" spans="1:61" ht="48" x14ac:dyDescent="0.2">
      <c r="A80" s="54">
        <v>55</v>
      </c>
      <c r="B80" s="1" t="s">
        <v>626</v>
      </c>
      <c r="C80" s="3" t="s">
        <v>621</v>
      </c>
      <c r="D80" s="54">
        <v>1</v>
      </c>
      <c r="E80" s="54">
        <v>1</v>
      </c>
      <c r="F80" s="54">
        <f t="shared" si="23"/>
        <v>1</v>
      </c>
      <c r="G80" s="54">
        <f t="shared" si="24"/>
        <v>14</v>
      </c>
      <c r="H80" s="54">
        <f t="shared" si="25"/>
        <v>14</v>
      </c>
      <c r="I80" s="54">
        <f t="shared" si="26"/>
        <v>81</v>
      </c>
      <c r="J80" s="54">
        <v>28</v>
      </c>
      <c r="K80" s="54">
        <f t="shared" si="27"/>
        <v>2</v>
      </c>
      <c r="L80" s="54">
        <f t="shared" si="28"/>
        <v>80</v>
      </c>
      <c r="M80" s="54">
        <f t="shared" si="29"/>
        <v>5.7142857142857144</v>
      </c>
      <c r="N80" s="54">
        <v>0</v>
      </c>
      <c r="O80" s="54">
        <v>1</v>
      </c>
      <c r="P80" s="54">
        <v>1</v>
      </c>
      <c r="Q80" s="54">
        <v>1</v>
      </c>
      <c r="R80" s="54">
        <v>1</v>
      </c>
      <c r="S80" s="54">
        <v>1</v>
      </c>
      <c r="T80" s="54">
        <f t="shared" si="30"/>
        <v>1</v>
      </c>
      <c r="U80" s="54">
        <v>1</v>
      </c>
      <c r="V80" s="54">
        <v>1</v>
      </c>
      <c r="W80" s="54">
        <f t="shared" si="31"/>
        <v>1</v>
      </c>
      <c r="X80" s="54">
        <f t="shared" si="32"/>
        <v>1</v>
      </c>
      <c r="Y80" s="54">
        <v>0</v>
      </c>
      <c r="Z80" s="54">
        <v>1</v>
      </c>
      <c r="AA80" s="54">
        <v>1</v>
      </c>
      <c r="AB80" s="54">
        <v>1</v>
      </c>
      <c r="AC80" s="54">
        <v>1</v>
      </c>
      <c r="AD80" s="54">
        <v>1</v>
      </c>
      <c r="AE80" s="54">
        <v>1</v>
      </c>
      <c r="AF80" s="54">
        <f t="shared" si="33"/>
        <v>1</v>
      </c>
      <c r="AG80" s="54">
        <v>1</v>
      </c>
      <c r="AH80" s="54">
        <f t="shared" si="34"/>
        <v>1</v>
      </c>
      <c r="AI80" s="54">
        <v>1</v>
      </c>
      <c r="AJ80" s="54">
        <v>1</v>
      </c>
      <c r="AK80" s="54">
        <f t="shared" si="35"/>
        <v>1</v>
      </c>
      <c r="AL80" s="54">
        <v>1</v>
      </c>
      <c r="AM80" s="54">
        <v>1</v>
      </c>
      <c r="AN80" s="54">
        <v>1</v>
      </c>
      <c r="AO80" s="54">
        <v>1</v>
      </c>
      <c r="AP80" s="54">
        <v>1</v>
      </c>
      <c r="AQ80" s="54">
        <v>1</v>
      </c>
      <c r="AR80" s="54">
        <v>1</v>
      </c>
      <c r="AS80" s="54">
        <v>1</v>
      </c>
      <c r="AT80" s="54">
        <v>1</v>
      </c>
      <c r="AU80" s="54">
        <f t="shared" si="36"/>
        <v>23.425000000000018</v>
      </c>
      <c r="AV80" s="54">
        <f t="shared" si="37"/>
        <v>13.470000000000002</v>
      </c>
      <c r="AW80" s="54">
        <f t="shared" si="38"/>
        <v>15.685714285714287</v>
      </c>
      <c r="AX80" s="54">
        <f t="shared" si="39"/>
        <v>12.484285714285711</v>
      </c>
      <c r="AY80" s="54">
        <v>1</v>
      </c>
      <c r="AZ80" s="54">
        <v>1</v>
      </c>
      <c r="BA80" s="54">
        <v>1</v>
      </c>
      <c r="BG80" s="54">
        <f t="shared" si="40"/>
        <v>1000</v>
      </c>
      <c r="BH80" s="11">
        <f t="shared" si="41"/>
        <v>4.8611111111111115E-5</v>
      </c>
      <c r="BI80" s="54">
        <f t="shared" si="42"/>
        <v>98.76543209876543</v>
      </c>
    </row>
    <row r="81" spans="1:61" ht="80" x14ac:dyDescent="0.2">
      <c r="A81" s="54">
        <v>56</v>
      </c>
      <c r="B81" s="1" t="s">
        <v>627</v>
      </c>
      <c r="C81" s="3" t="s">
        <v>621</v>
      </c>
      <c r="D81" s="54">
        <v>1</v>
      </c>
      <c r="E81" s="54">
        <v>1</v>
      </c>
      <c r="F81" s="54">
        <f t="shared" si="23"/>
        <v>2</v>
      </c>
      <c r="G81" s="54">
        <f t="shared" si="24"/>
        <v>37</v>
      </c>
      <c r="H81" s="54">
        <f t="shared" si="25"/>
        <v>18.5</v>
      </c>
      <c r="I81" s="54">
        <f t="shared" si="26"/>
        <v>159</v>
      </c>
      <c r="J81" s="54">
        <v>56</v>
      </c>
      <c r="K81" s="54">
        <f t="shared" si="27"/>
        <v>1.5135135135135136</v>
      </c>
      <c r="L81" s="54">
        <f t="shared" si="28"/>
        <v>157</v>
      </c>
      <c r="M81" s="54">
        <f t="shared" si="29"/>
        <v>4.243243243243243</v>
      </c>
      <c r="N81" s="54">
        <v>0</v>
      </c>
      <c r="O81" s="54">
        <v>1</v>
      </c>
      <c r="P81" s="54">
        <v>1</v>
      </c>
      <c r="Q81" s="54">
        <v>1</v>
      </c>
      <c r="R81" s="54">
        <v>1</v>
      </c>
      <c r="S81" s="54">
        <v>1</v>
      </c>
      <c r="T81" s="54">
        <f t="shared" si="30"/>
        <v>1</v>
      </c>
      <c r="U81" s="54">
        <v>1</v>
      </c>
      <c r="V81" s="54">
        <v>1</v>
      </c>
      <c r="W81" s="54">
        <f t="shared" si="31"/>
        <v>1</v>
      </c>
      <c r="X81" s="54">
        <f t="shared" si="32"/>
        <v>1</v>
      </c>
      <c r="Y81" s="54">
        <v>0</v>
      </c>
      <c r="Z81" s="54">
        <v>1</v>
      </c>
      <c r="AA81" s="54">
        <v>1</v>
      </c>
      <c r="AB81" s="54">
        <v>1</v>
      </c>
      <c r="AC81" s="54">
        <v>1</v>
      </c>
      <c r="AD81" s="54">
        <v>1</v>
      </c>
      <c r="AE81" s="54">
        <v>1</v>
      </c>
      <c r="AF81" s="54">
        <f t="shared" si="33"/>
        <v>2</v>
      </c>
      <c r="AG81" s="54">
        <v>1</v>
      </c>
      <c r="AH81" s="54">
        <f t="shared" si="34"/>
        <v>1</v>
      </c>
      <c r="AI81" s="54">
        <v>0</v>
      </c>
      <c r="AJ81" s="54">
        <v>1</v>
      </c>
      <c r="AK81" s="54">
        <f t="shared" si="35"/>
        <v>1</v>
      </c>
      <c r="AL81" s="54">
        <v>1</v>
      </c>
      <c r="AM81" s="54">
        <v>0</v>
      </c>
      <c r="AN81" s="54">
        <v>1</v>
      </c>
      <c r="AO81" s="54">
        <v>1</v>
      </c>
      <c r="AP81" s="54">
        <v>1</v>
      </c>
      <c r="AQ81" s="54">
        <v>1</v>
      </c>
      <c r="AR81" s="54">
        <v>1</v>
      </c>
      <c r="AS81" s="54">
        <v>1</v>
      </c>
      <c r="AT81" s="54">
        <v>1</v>
      </c>
      <c r="AU81" s="54">
        <f t="shared" si="36"/>
        <v>60.014256756756765</v>
      </c>
      <c r="AV81" s="54">
        <f t="shared" si="37"/>
        <v>9.4844594594594618</v>
      </c>
      <c r="AW81" s="54">
        <f t="shared" si="38"/>
        <v>7.5502702702702642</v>
      </c>
      <c r="AX81" s="54">
        <f t="shared" si="39"/>
        <v>7.8056756756756762</v>
      </c>
      <c r="AY81" s="54">
        <v>0</v>
      </c>
      <c r="AZ81" s="54">
        <v>1</v>
      </c>
      <c r="BA81" s="54">
        <v>1</v>
      </c>
      <c r="BG81" s="54">
        <f t="shared" si="40"/>
        <v>2000</v>
      </c>
      <c r="BH81" s="11">
        <f t="shared" si="41"/>
        <v>1.2847222222222223E-4</v>
      </c>
      <c r="BI81" s="54">
        <f t="shared" si="42"/>
        <v>98.742138364779876</v>
      </c>
    </row>
    <row r="82" spans="1:61" ht="64" x14ac:dyDescent="0.2">
      <c r="A82" s="54">
        <v>57</v>
      </c>
      <c r="B82" s="1" t="s">
        <v>628</v>
      </c>
      <c r="C82" s="3" t="s">
        <v>621</v>
      </c>
      <c r="D82" s="54">
        <v>1</v>
      </c>
      <c r="E82" s="54">
        <v>1</v>
      </c>
      <c r="F82" s="54">
        <f t="shared" si="23"/>
        <v>1</v>
      </c>
      <c r="G82" s="54">
        <f t="shared" si="24"/>
        <v>29</v>
      </c>
      <c r="H82" s="54">
        <f t="shared" si="25"/>
        <v>29</v>
      </c>
      <c r="I82" s="54">
        <f t="shared" si="26"/>
        <v>127</v>
      </c>
      <c r="J82" s="54">
        <v>42</v>
      </c>
      <c r="K82" s="54">
        <f t="shared" si="27"/>
        <v>1.4482758620689655</v>
      </c>
      <c r="L82" s="54">
        <f t="shared" si="28"/>
        <v>124</v>
      </c>
      <c r="M82" s="54">
        <f t="shared" si="29"/>
        <v>4.2758620689655169</v>
      </c>
      <c r="N82" s="54">
        <v>1</v>
      </c>
      <c r="O82" s="54">
        <v>1</v>
      </c>
      <c r="P82" s="54">
        <v>1</v>
      </c>
      <c r="Q82" s="54">
        <v>1</v>
      </c>
      <c r="R82" s="54">
        <v>1</v>
      </c>
      <c r="S82" s="54">
        <v>1</v>
      </c>
      <c r="T82" s="54">
        <f t="shared" si="30"/>
        <v>1</v>
      </c>
      <c r="U82" s="54">
        <v>1</v>
      </c>
      <c r="V82" s="54">
        <v>1</v>
      </c>
      <c r="W82" s="54">
        <f t="shared" si="31"/>
        <v>1</v>
      </c>
      <c r="X82" s="54">
        <f t="shared" si="32"/>
        <v>1</v>
      </c>
      <c r="Y82" s="54">
        <v>0</v>
      </c>
      <c r="Z82" s="54">
        <v>1</v>
      </c>
      <c r="AA82" s="54">
        <v>1</v>
      </c>
      <c r="AB82" s="54">
        <v>1</v>
      </c>
      <c r="AC82" s="54">
        <v>1</v>
      </c>
      <c r="AD82" s="54">
        <v>1</v>
      </c>
      <c r="AE82" s="54">
        <v>1</v>
      </c>
      <c r="AF82" s="54">
        <f t="shared" si="33"/>
        <v>3</v>
      </c>
      <c r="AG82" s="54">
        <v>1</v>
      </c>
      <c r="AH82" s="54">
        <f t="shared" si="34"/>
        <v>1</v>
      </c>
      <c r="AI82" s="54">
        <v>0</v>
      </c>
      <c r="AJ82" s="54">
        <v>1</v>
      </c>
      <c r="AK82" s="54">
        <f t="shared" si="35"/>
        <v>1</v>
      </c>
      <c r="AL82" s="54">
        <v>1</v>
      </c>
      <c r="AM82" s="54">
        <v>1</v>
      </c>
      <c r="AN82" s="54">
        <v>1</v>
      </c>
      <c r="AO82" s="54">
        <v>1</v>
      </c>
      <c r="AP82" s="54">
        <v>1</v>
      </c>
      <c r="AQ82" s="54">
        <v>1</v>
      </c>
      <c r="AR82" s="54">
        <v>1</v>
      </c>
      <c r="AS82" s="54">
        <v>1</v>
      </c>
      <c r="AT82" s="54">
        <v>1</v>
      </c>
      <c r="AU82" s="54">
        <f t="shared" si="36"/>
        <v>54.875862068965532</v>
      </c>
      <c r="AV82" s="54">
        <f t="shared" si="37"/>
        <v>12.809655172413795</v>
      </c>
      <c r="AW82" s="54">
        <f t="shared" si="38"/>
        <v>8.3213793103448239</v>
      </c>
      <c r="AX82" s="54">
        <f t="shared" si="39"/>
        <v>13.209310344827585</v>
      </c>
      <c r="AY82" s="54">
        <v>1</v>
      </c>
      <c r="AZ82" s="54">
        <v>1</v>
      </c>
      <c r="BA82" s="54">
        <v>1</v>
      </c>
      <c r="BG82" s="54">
        <f t="shared" si="40"/>
        <v>3000</v>
      </c>
      <c r="BH82" s="11">
        <f t="shared" si="41"/>
        <v>1.0069444444444445E-4</v>
      </c>
      <c r="BI82" s="54">
        <f t="shared" si="42"/>
        <v>97.637795275590548</v>
      </c>
    </row>
    <row r="83" spans="1:61" ht="32" x14ac:dyDescent="0.2">
      <c r="A83" s="54">
        <v>58</v>
      </c>
      <c r="B83" s="1" t="s">
        <v>629</v>
      </c>
      <c r="C83" s="3" t="s">
        <v>621</v>
      </c>
      <c r="D83" s="54">
        <v>1</v>
      </c>
      <c r="E83" s="54">
        <v>1</v>
      </c>
      <c r="F83" s="54">
        <f t="shared" si="23"/>
        <v>1</v>
      </c>
      <c r="G83" s="54">
        <f t="shared" si="24"/>
        <v>13</v>
      </c>
      <c r="H83" s="54">
        <f t="shared" si="25"/>
        <v>13</v>
      </c>
      <c r="I83" s="54">
        <f t="shared" si="26"/>
        <v>62</v>
      </c>
      <c r="J83" s="54">
        <v>17</v>
      </c>
      <c r="K83" s="54">
        <f t="shared" si="27"/>
        <v>1.3076923076923077</v>
      </c>
      <c r="L83" s="54">
        <f t="shared" si="28"/>
        <v>56</v>
      </c>
      <c r="M83" s="54">
        <f t="shared" si="29"/>
        <v>4.3076923076923075</v>
      </c>
      <c r="N83" s="54">
        <v>1</v>
      </c>
      <c r="O83" s="54">
        <v>1</v>
      </c>
      <c r="P83" s="54">
        <v>1</v>
      </c>
      <c r="Q83" s="54">
        <v>1</v>
      </c>
      <c r="R83" s="54">
        <v>1</v>
      </c>
      <c r="S83" s="54">
        <v>1</v>
      </c>
      <c r="T83" s="54">
        <f t="shared" si="30"/>
        <v>1</v>
      </c>
      <c r="U83" s="54">
        <v>1</v>
      </c>
      <c r="V83" s="54">
        <v>1</v>
      </c>
      <c r="W83" s="54">
        <f t="shared" si="31"/>
        <v>1</v>
      </c>
      <c r="X83" s="54">
        <f t="shared" si="32"/>
        <v>1</v>
      </c>
      <c r="Y83" s="54">
        <v>1</v>
      </c>
      <c r="Z83" s="54">
        <v>1</v>
      </c>
      <c r="AA83" s="54">
        <v>1</v>
      </c>
      <c r="AB83" s="54">
        <v>1</v>
      </c>
      <c r="AC83" s="54">
        <v>1</v>
      </c>
      <c r="AD83" s="54">
        <v>1</v>
      </c>
      <c r="AE83" s="54">
        <v>1</v>
      </c>
      <c r="AF83" s="54">
        <f t="shared" si="33"/>
        <v>6</v>
      </c>
      <c r="AG83" s="54">
        <v>1</v>
      </c>
      <c r="AH83" s="54">
        <f t="shared" si="34"/>
        <v>1</v>
      </c>
      <c r="AI83" s="54">
        <v>1</v>
      </c>
      <c r="AJ83" s="54">
        <v>1</v>
      </c>
      <c r="AK83" s="54">
        <f t="shared" si="35"/>
        <v>0</v>
      </c>
      <c r="AL83" s="54">
        <v>1</v>
      </c>
      <c r="AM83" s="54">
        <v>1</v>
      </c>
      <c r="AN83" s="54">
        <v>1</v>
      </c>
      <c r="AO83" s="54">
        <v>1</v>
      </c>
      <c r="AP83" s="54">
        <v>1</v>
      </c>
      <c r="AQ83" s="54">
        <v>1</v>
      </c>
      <c r="AR83" s="54">
        <v>1</v>
      </c>
      <c r="AS83" s="54">
        <v>1</v>
      </c>
      <c r="AT83" s="54">
        <v>1</v>
      </c>
      <c r="AU83" s="54">
        <f t="shared" si="36"/>
        <v>83.009230769230797</v>
      </c>
      <c r="AV83" s="54">
        <f t="shared" si="37"/>
        <v>4.9107692307692297</v>
      </c>
      <c r="AW83" s="54">
        <f t="shared" si="38"/>
        <v>7.2523076923076886</v>
      </c>
      <c r="AX83" s="54">
        <f t="shared" si="39"/>
        <v>5.3592307692307699</v>
      </c>
      <c r="AY83" s="54">
        <v>1</v>
      </c>
      <c r="AZ83" s="54">
        <v>1</v>
      </c>
      <c r="BA83" s="54">
        <v>1</v>
      </c>
      <c r="BG83" s="54">
        <f t="shared" si="40"/>
        <v>6000</v>
      </c>
      <c r="BH83" s="11">
        <f t="shared" si="41"/>
        <v>4.5138888888888894E-5</v>
      </c>
      <c r="BI83" s="54">
        <f t="shared" si="42"/>
        <v>90.322580645161281</v>
      </c>
    </row>
    <row r="84" spans="1:61" ht="64" x14ac:dyDescent="0.2">
      <c r="A84" s="54">
        <v>59</v>
      </c>
      <c r="B84" s="1" t="s">
        <v>630</v>
      </c>
      <c r="C84" s="3" t="s">
        <v>631</v>
      </c>
      <c r="D84" s="54">
        <v>1</v>
      </c>
      <c r="E84" s="54">
        <v>1</v>
      </c>
      <c r="F84" s="54">
        <f t="shared" si="23"/>
        <v>2</v>
      </c>
      <c r="G84" s="54">
        <f t="shared" si="24"/>
        <v>22</v>
      </c>
      <c r="H84" s="54">
        <f t="shared" si="25"/>
        <v>11</v>
      </c>
      <c r="I84" s="54">
        <f t="shared" si="26"/>
        <v>115</v>
      </c>
      <c r="J84" s="54">
        <v>38</v>
      </c>
      <c r="K84" s="54">
        <f t="shared" si="27"/>
        <v>1.7272727272727273</v>
      </c>
      <c r="L84" s="54">
        <f t="shared" si="28"/>
        <v>113</v>
      </c>
      <c r="M84" s="54">
        <f t="shared" si="29"/>
        <v>5.1363636363636367</v>
      </c>
      <c r="N84" s="54">
        <v>0</v>
      </c>
      <c r="O84" s="54">
        <v>1</v>
      </c>
      <c r="P84" s="54">
        <v>0</v>
      </c>
      <c r="Q84" s="54">
        <v>0</v>
      </c>
      <c r="R84" s="54">
        <v>1</v>
      </c>
      <c r="S84" s="54">
        <v>1</v>
      </c>
      <c r="T84" s="54">
        <f t="shared" si="30"/>
        <v>0</v>
      </c>
      <c r="U84" s="54">
        <v>1</v>
      </c>
      <c r="V84" s="54">
        <v>1</v>
      </c>
      <c r="W84" s="54">
        <f t="shared" si="31"/>
        <v>0</v>
      </c>
      <c r="X84" s="54">
        <f t="shared" si="32"/>
        <v>1</v>
      </c>
      <c r="Y84" s="54">
        <v>1</v>
      </c>
      <c r="Z84" s="54">
        <v>1</v>
      </c>
      <c r="AA84" s="54">
        <v>1</v>
      </c>
      <c r="AB84" s="54">
        <v>1</v>
      </c>
      <c r="AC84" s="54">
        <v>1</v>
      </c>
      <c r="AD84" s="54">
        <v>1</v>
      </c>
      <c r="AE84" s="54">
        <v>1</v>
      </c>
      <c r="AF84" s="54">
        <f t="shared" si="33"/>
        <v>2</v>
      </c>
      <c r="AG84" s="54">
        <v>0</v>
      </c>
      <c r="AH84" s="54">
        <f t="shared" si="34"/>
        <v>1</v>
      </c>
      <c r="AI84" s="54">
        <v>0</v>
      </c>
      <c r="AJ84" s="54">
        <v>1</v>
      </c>
      <c r="AK84" s="54">
        <f t="shared" si="35"/>
        <v>1</v>
      </c>
      <c r="AL84" s="54">
        <v>1</v>
      </c>
      <c r="AM84" s="54">
        <v>0</v>
      </c>
      <c r="AN84" s="54">
        <v>1</v>
      </c>
      <c r="AO84" s="54">
        <v>1</v>
      </c>
      <c r="AP84" s="54">
        <v>1</v>
      </c>
      <c r="AQ84" s="54">
        <v>1</v>
      </c>
      <c r="AR84" s="54">
        <v>1</v>
      </c>
      <c r="AS84" s="54">
        <v>1</v>
      </c>
      <c r="AT84" s="54">
        <v>1</v>
      </c>
      <c r="AU84" s="54">
        <f t="shared" si="36"/>
        <v>49.542727272727284</v>
      </c>
      <c r="AV84" s="54">
        <f t="shared" si="37"/>
        <v>9.081818181818182</v>
      </c>
      <c r="AW84" s="54">
        <f t="shared" si="38"/>
        <v>11.710909090909094</v>
      </c>
      <c r="AX84" s="54">
        <f t="shared" si="39"/>
        <v>8.2622727272727303</v>
      </c>
      <c r="AY84" s="54">
        <v>0</v>
      </c>
      <c r="AZ84" s="54">
        <v>1</v>
      </c>
      <c r="BA84" s="54">
        <v>1</v>
      </c>
      <c r="BG84" s="54">
        <f t="shared" si="40"/>
        <v>2000</v>
      </c>
      <c r="BH84" s="11">
        <f t="shared" si="41"/>
        <v>7.6388888888888887E-5</v>
      </c>
      <c r="BI84" s="54">
        <f t="shared" si="42"/>
        <v>98.260869565217391</v>
      </c>
    </row>
    <row r="85" spans="1:61" ht="32" x14ac:dyDescent="0.2">
      <c r="A85" s="54">
        <v>60</v>
      </c>
      <c r="B85" s="1" t="s">
        <v>632</v>
      </c>
      <c r="C85" s="3" t="s">
        <v>631</v>
      </c>
      <c r="D85" s="54">
        <v>1</v>
      </c>
      <c r="E85" s="54">
        <v>1</v>
      </c>
      <c r="F85" s="54">
        <f t="shared" si="23"/>
        <v>1</v>
      </c>
      <c r="G85" s="54">
        <f t="shared" si="24"/>
        <v>10</v>
      </c>
      <c r="H85" s="54">
        <f t="shared" si="25"/>
        <v>10</v>
      </c>
      <c r="I85" s="54">
        <f t="shared" si="26"/>
        <v>56</v>
      </c>
      <c r="J85" s="54">
        <v>15</v>
      </c>
      <c r="K85" s="54">
        <f t="shared" si="27"/>
        <v>1.5</v>
      </c>
      <c r="L85" s="54">
        <f t="shared" si="28"/>
        <v>52</v>
      </c>
      <c r="M85" s="54">
        <f t="shared" si="29"/>
        <v>5.2</v>
      </c>
      <c r="N85" s="54">
        <v>0</v>
      </c>
      <c r="O85" s="54">
        <v>1</v>
      </c>
      <c r="P85" s="54">
        <v>1</v>
      </c>
      <c r="Q85" s="54">
        <v>1</v>
      </c>
      <c r="R85" s="54">
        <v>1</v>
      </c>
      <c r="S85" s="54">
        <v>1</v>
      </c>
      <c r="T85" s="54">
        <f t="shared" si="30"/>
        <v>1</v>
      </c>
      <c r="U85" s="54">
        <v>1</v>
      </c>
      <c r="V85" s="54">
        <v>1</v>
      </c>
      <c r="W85" s="54">
        <f t="shared" si="31"/>
        <v>1</v>
      </c>
      <c r="X85" s="54">
        <f t="shared" si="32"/>
        <v>1</v>
      </c>
      <c r="Y85" s="54">
        <v>1</v>
      </c>
      <c r="Z85" s="54">
        <v>1</v>
      </c>
      <c r="AA85" s="54">
        <v>1</v>
      </c>
      <c r="AB85" s="54">
        <v>1</v>
      </c>
      <c r="AC85" s="54">
        <v>1</v>
      </c>
      <c r="AD85" s="54">
        <v>1</v>
      </c>
      <c r="AE85" s="54">
        <v>1</v>
      </c>
      <c r="AF85" s="54">
        <f t="shared" si="33"/>
        <v>4</v>
      </c>
      <c r="AG85" s="54">
        <v>1</v>
      </c>
      <c r="AH85" s="54">
        <f t="shared" si="34"/>
        <v>1</v>
      </c>
      <c r="AI85" s="54">
        <v>1</v>
      </c>
      <c r="AJ85" s="54">
        <v>1</v>
      </c>
      <c r="AK85" s="54">
        <f t="shared" si="35"/>
        <v>0</v>
      </c>
      <c r="AL85" s="54">
        <v>1</v>
      </c>
      <c r="AM85" s="54">
        <v>1</v>
      </c>
      <c r="AN85" s="54">
        <v>1</v>
      </c>
      <c r="AO85" s="54">
        <v>1</v>
      </c>
      <c r="AP85" s="54">
        <v>1</v>
      </c>
      <c r="AQ85" s="54">
        <v>1</v>
      </c>
      <c r="AR85" s="54">
        <v>1</v>
      </c>
      <c r="AS85" s="54">
        <v>1</v>
      </c>
      <c r="AT85" s="54">
        <v>1</v>
      </c>
      <c r="AU85" s="54">
        <f t="shared" si="36"/>
        <v>69.785000000000025</v>
      </c>
      <c r="AV85" s="54">
        <f t="shared" si="37"/>
        <v>6.0100000000000016</v>
      </c>
      <c r="AW85" s="54">
        <f t="shared" si="38"/>
        <v>11.815999999999995</v>
      </c>
      <c r="AX85" s="54">
        <f t="shared" si="39"/>
        <v>8.0620000000000012</v>
      </c>
      <c r="AY85" s="54">
        <v>1</v>
      </c>
      <c r="AZ85" s="54">
        <v>1</v>
      </c>
      <c r="BA85" s="54">
        <v>1</v>
      </c>
      <c r="BG85" s="54">
        <f t="shared" si="40"/>
        <v>4000</v>
      </c>
      <c r="BH85" s="11">
        <f t="shared" si="41"/>
        <v>3.4722222222222222E-5</v>
      </c>
      <c r="BI85" s="54">
        <f t="shared" si="42"/>
        <v>92.857142857142861</v>
      </c>
    </row>
    <row r="86" spans="1:61" ht="48" x14ac:dyDescent="0.2">
      <c r="A86" s="54">
        <v>61</v>
      </c>
      <c r="B86" s="1" t="s">
        <v>633</v>
      </c>
      <c r="C86" s="3" t="s">
        <v>631</v>
      </c>
      <c r="D86" s="54">
        <v>1</v>
      </c>
      <c r="E86" s="54">
        <v>1</v>
      </c>
      <c r="F86" s="54">
        <f t="shared" si="23"/>
        <v>1</v>
      </c>
      <c r="G86" s="54">
        <f t="shared" si="24"/>
        <v>11</v>
      </c>
      <c r="H86" s="54">
        <f t="shared" si="25"/>
        <v>11</v>
      </c>
      <c r="I86" s="54">
        <f t="shared" si="26"/>
        <v>75</v>
      </c>
      <c r="J86" s="54">
        <v>21</v>
      </c>
      <c r="K86" s="54">
        <f t="shared" si="27"/>
        <v>1.9090909090909092</v>
      </c>
      <c r="L86" s="54">
        <f t="shared" si="28"/>
        <v>66</v>
      </c>
      <c r="M86" s="54">
        <f t="shared" si="29"/>
        <v>6</v>
      </c>
      <c r="N86" s="54">
        <v>0</v>
      </c>
      <c r="O86" s="54">
        <v>1</v>
      </c>
      <c r="P86" s="54">
        <v>1</v>
      </c>
      <c r="Q86" s="54">
        <v>1</v>
      </c>
      <c r="R86" s="54">
        <v>1</v>
      </c>
      <c r="S86" s="54">
        <v>1</v>
      </c>
      <c r="T86" s="54">
        <f t="shared" si="30"/>
        <v>1</v>
      </c>
      <c r="U86" s="54">
        <v>1</v>
      </c>
      <c r="V86" s="54">
        <v>1</v>
      </c>
      <c r="W86" s="54">
        <f t="shared" si="31"/>
        <v>1</v>
      </c>
      <c r="X86" s="54">
        <f t="shared" si="32"/>
        <v>1</v>
      </c>
      <c r="Y86" s="54">
        <v>1</v>
      </c>
      <c r="Z86" s="54">
        <v>1</v>
      </c>
      <c r="AA86" s="54">
        <v>1</v>
      </c>
      <c r="AB86" s="54">
        <v>1</v>
      </c>
      <c r="AC86" s="54">
        <v>1</v>
      </c>
      <c r="AD86" s="54">
        <v>1</v>
      </c>
      <c r="AE86" s="54">
        <v>1</v>
      </c>
      <c r="AF86" s="54">
        <f t="shared" si="33"/>
        <v>9</v>
      </c>
      <c r="AG86" s="54">
        <v>1</v>
      </c>
      <c r="AH86" s="54">
        <f t="shared" si="34"/>
        <v>1</v>
      </c>
      <c r="AI86" s="54">
        <v>1</v>
      </c>
      <c r="AJ86" s="54">
        <v>1</v>
      </c>
      <c r="AK86" s="54">
        <f t="shared" si="35"/>
        <v>0</v>
      </c>
      <c r="AL86" s="54">
        <v>1</v>
      </c>
      <c r="AM86" s="54">
        <v>1</v>
      </c>
      <c r="AN86" s="54">
        <v>1</v>
      </c>
      <c r="AO86" s="54">
        <v>1</v>
      </c>
      <c r="AP86" s="54">
        <v>1</v>
      </c>
      <c r="AQ86" s="54">
        <v>1</v>
      </c>
      <c r="AR86" s="54">
        <v>1</v>
      </c>
      <c r="AS86" s="54">
        <v>1</v>
      </c>
      <c r="AT86" s="54">
        <v>1</v>
      </c>
      <c r="AU86" s="54">
        <f t="shared" si="36"/>
        <v>34.160909090909108</v>
      </c>
      <c r="AV86" s="54">
        <f t="shared" si="37"/>
        <v>11.22727272727273</v>
      </c>
      <c r="AW86" s="54">
        <f t="shared" si="38"/>
        <v>16.789090909090913</v>
      </c>
      <c r="AX86" s="54">
        <f t="shared" si="39"/>
        <v>12.329999999999998</v>
      </c>
      <c r="AY86" s="54">
        <v>1</v>
      </c>
      <c r="AZ86" s="54">
        <v>1</v>
      </c>
      <c r="BA86" s="54">
        <v>1</v>
      </c>
      <c r="BG86" s="54">
        <f t="shared" si="40"/>
        <v>9000</v>
      </c>
      <c r="BH86" s="11">
        <f t="shared" si="41"/>
        <v>3.8194444444444444E-5</v>
      </c>
      <c r="BI86" s="54">
        <f t="shared" si="42"/>
        <v>88</v>
      </c>
    </row>
    <row r="87" spans="1:61" ht="48" x14ac:dyDescent="0.2">
      <c r="A87" s="54">
        <v>62</v>
      </c>
      <c r="B87" s="1" t="s">
        <v>634</v>
      </c>
      <c r="C87" s="3" t="s">
        <v>631</v>
      </c>
      <c r="D87" s="54">
        <v>1</v>
      </c>
      <c r="E87" s="54">
        <v>1</v>
      </c>
      <c r="F87" s="54">
        <f t="shared" si="23"/>
        <v>1</v>
      </c>
      <c r="G87" s="54">
        <f t="shared" si="24"/>
        <v>16</v>
      </c>
      <c r="H87" s="54">
        <f t="shared" si="25"/>
        <v>16</v>
      </c>
      <c r="I87" s="54">
        <f t="shared" si="26"/>
        <v>94</v>
      </c>
      <c r="J87" s="54">
        <v>31</v>
      </c>
      <c r="K87" s="54">
        <f t="shared" si="27"/>
        <v>1.9375</v>
      </c>
      <c r="L87" s="54">
        <f t="shared" si="28"/>
        <v>88</v>
      </c>
      <c r="M87" s="54">
        <f t="shared" si="29"/>
        <v>5.5</v>
      </c>
      <c r="N87" s="54">
        <v>0</v>
      </c>
      <c r="O87" s="54">
        <v>1</v>
      </c>
      <c r="P87" s="54">
        <v>1</v>
      </c>
      <c r="Q87" s="54">
        <v>1</v>
      </c>
      <c r="R87" s="54">
        <v>1</v>
      </c>
      <c r="S87" s="54">
        <v>1</v>
      </c>
      <c r="T87" s="54">
        <f t="shared" si="30"/>
        <v>1</v>
      </c>
      <c r="U87" s="54">
        <v>1</v>
      </c>
      <c r="V87" s="54">
        <v>1</v>
      </c>
      <c r="W87" s="54">
        <f t="shared" si="31"/>
        <v>1</v>
      </c>
      <c r="X87" s="54">
        <f t="shared" si="32"/>
        <v>1</v>
      </c>
      <c r="Y87" s="54">
        <v>1</v>
      </c>
      <c r="Z87" s="54">
        <v>1</v>
      </c>
      <c r="AA87" s="54">
        <v>1</v>
      </c>
      <c r="AB87" s="54">
        <v>1</v>
      </c>
      <c r="AC87" s="54">
        <v>1</v>
      </c>
      <c r="AD87" s="54">
        <v>1</v>
      </c>
      <c r="AE87" s="54">
        <v>1</v>
      </c>
      <c r="AF87" s="54">
        <f t="shared" si="33"/>
        <v>6</v>
      </c>
      <c r="AG87" s="54">
        <v>1</v>
      </c>
      <c r="AH87" s="54">
        <f t="shared" si="34"/>
        <v>1</v>
      </c>
      <c r="AI87" s="54">
        <v>1</v>
      </c>
      <c r="AJ87" s="54">
        <v>1</v>
      </c>
      <c r="AK87" s="54">
        <f t="shared" si="35"/>
        <v>0</v>
      </c>
      <c r="AL87" s="54">
        <v>1</v>
      </c>
      <c r="AM87" s="54">
        <v>1</v>
      </c>
      <c r="AN87" s="54">
        <v>1</v>
      </c>
      <c r="AO87" s="54">
        <v>1</v>
      </c>
      <c r="AP87" s="54">
        <v>1</v>
      </c>
      <c r="AQ87" s="54">
        <v>1</v>
      </c>
      <c r="AR87" s="54">
        <v>1</v>
      </c>
      <c r="AS87" s="54">
        <v>1</v>
      </c>
      <c r="AT87" s="54">
        <v>1</v>
      </c>
      <c r="AU87" s="54">
        <f t="shared" si="36"/>
        <v>26.682500000000015</v>
      </c>
      <c r="AV87" s="54">
        <f t="shared" si="37"/>
        <v>13.512499999999999</v>
      </c>
      <c r="AW87" s="54">
        <f t="shared" si="38"/>
        <v>14.689999999999994</v>
      </c>
      <c r="AX87" s="54">
        <f t="shared" si="39"/>
        <v>12.475000000000001</v>
      </c>
      <c r="AY87" s="54">
        <v>1</v>
      </c>
      <c r="AZ87" s="54">
        <v>1</v>
      </c>
      <c r="BA87" s="54">
        <v>1</v>
      </c>
      <c r="BG87" s="54">
        <f t="shared" si="40"/>
        <v>6000</v>
      </c>
      <c r="BH87" s="11">
        <f t="shared" si="41"/>
        <v>5.5555555555555558E-5</v>
      </c>
      <c r="BI87" s="54">
        <f t="shared" si="42"/>
        <v>93.61702127659575</v>
      </c>
    </row>
    <row r="88" spans="1:61" ht="80" x14ac:dyDescent="0.2">
      <c r="A88" s="54">
        <v>63</v>
      </c>
      <c r="B88" s="1" t="s">
        <v>635</v>
      </c>
      <c r="C88" s="3" t="s">
        <v>631</v>
      </c>
      <c r="D88" s="54">
        <v>1</v>
      </c>
      <c r="E88" s="54">
        <v>1</v>
      </c>
      <c r="F88" s="54">
        <f t="shared" si="23"/>
        <v>1</v>
      </c>
      <c r="G88" s="54">
        <f t="shared" si="24"/>
        <v>35</v>
      </c>
      <c r="H88" s="54">
        <f t="shared" si="25"/>
        <v>35</v>
      </c>
      <c r="I88" s="54">
        <f t="shared" si="26"/>
        <v>172</v>
      </c>
      <c r="J88" s="54">
        <v>60</v>
      </c>
      <c r="K88" s="54">
        <f t="shared" si="27"/>
        <v>1.7142857142857142</v>
      </c>
      <c r="L88" s="54">
        <f t="shared" si="28"/>
        <v>168</v>
      </c>
      <c r="M88" s="54">
        <f t="shared" si="29"/>
        <v>4.8</v>
      </c>
      <c r="N88" s="54">
        <v>0</v>
      </c>
      <c r="O88" s="54">
        <v>1</v>
      </c>
      <c r="P88" s="54">
        <v>0</v>
      </c>
      <c r="Q88" s="54">
        <v>1</v>
      </c>
      <c r="R88" s="54">
        <v>1</v>
      </c>
      <c r="S88" s="54">
        <v>1</v>
      </c>
      <c r="T88" s="54">
        <f t="shared" si="30"/>
        <v>1</v>
      </c>
      <c r="U88" s="54">
        <v>1</v>
      </c>
      <c r="V88" s="54">
        <v>1</v>
      </c>
      <c r="W88" s="54">
        <f t="shared" si="31"/>
        <v>0</v>
      </c>
      <c r="X88" s="54">
        <f t="shared" si="32"/>
        <v>1</v>
      </c>
      <c r="Y88" s="54">
        <v>0</v>
      </c>
      <c r="Z88" s="54">
        <v>1</v>
      </c>
      <c r="AA88" s="54">
        <v>1</v>
      </c>
      <c r="AB88" s="54">
        <v>1</v>
      </c>
      <c r="AC88" s="54">
        <v>1</v>
      </c>
      <c r="AD88" s="54">
        <v>0</v>
      </c>
      <c r="AE88" s="54">
        <v>1</v>
      </c>
      <c r="AF88" s="54">
        <f t="shared" si="33"/>
        <v>5</v>
      </c>
      <c r="AG88" s="54">
        <v>1</v>
      </c>
      <c r="AH88" s="54">
        <f t="shared" si="34"/>
        <v>0</v>
      </c>
      <c r="AI88" s="54">
        <v>1</v>
      </c>
      <c r="AJ88" s="54">
        <v>1</v>
      </c>
      <c r="AK88" s="54">
        <f t="shared" si="35"/>
        <v>1</v>
      </c>
      <c r="AL88" s="54">
        <v>1</v>
      </c>
      <c r="AM88" s="54">
        <v>0</v>
      </c>
      <c r="AN88" s="54">
        <v>1</v>
      </c>
      <c r="AO88" s="54">
        <v>1</v>
      </c>
      <c r="AP88" s="54">
        <v>1</v>
      </c>
      <c r="AQ88" s="54">
        <v>1</v>
      </c>
      <c r="AR88" s="54">
        <v>1</v>
      </c>
      <c r="AS88" s="54">
        <v>1</v>
      </c>
      <c r="AT88" s="54">
        <v>1</v>
      </c>
      <c r="AU88" s="54">
        <f t="shared" si="36"/>
        <v>26.281428571428599</v>
      </c>
      <c r="AV88" s="54">
        <f t="shared" si="37"/>
        <v>18.288571428571426</v>
      </c>
      <c r="AW88" s="54">
        <f t="shared" si="38"/>
        <v>11.578285714285713</v>
      </c>
      <c r="AX88" s="54">
        <f t="shared" si="39"/>
        <v>18.678000000000004</v>
      </c>
      <c r="AY88" s="54">
        <v>1</v>
      </c>
      <c r="AZ88" s="54">
        <v>1</v>
      </c>
      <c r="BA88" s="54">
        <v>1</v>
      </c>
      <c r="BG88" s="54">
        <f t="shared" si="40"/>
        <v>5000</v>
      </c>
      <c r="BH88" s="11">
        <f t="shared" si="41"/>
        <v>1.2152777777777776E-4</v>
      </c>
      <c r="BI88" s="54">
        <f t="shared" si="42"/>
        <v>97.674418604651152</v>
      </c>
    </row>
    <row r="89" spans="1:61" ht="64" x14ac:dyDescent="0.2">
      <c r="A89" s="54">
        <v>64</v>
      </c>
      <c r="B89" s="1" t="s">
        <v>636</v>
      </c>
      <c r="C89" s="3" t="s">
        <v>631</v>
      </c>
      <c r="D89" s="54">
        <v>1</v>
      </c>
      <c r="E89" s="54">
        <v>1</v>
      </c>
      <c r="F89" s="54">
        <f t="shared" si="23"/>
        <v>1</v>
      </c>
      <c r="G89" s="54">
        <f t="shared" si="24"/>
        <v>23</v>
      </c>
      <c r="H89" s="54">
        <f t="shared" si="25"/>
        <v>23</v>
      </c>
      <c r="I89" s="54">
        <f t="shared" si="26"/>
        <v>121</v>
      </c>
      <c r="J89" s="54">
        <v>40</v>
      </c>
      <c r="K89" s="54">
        <f t="shared" si="27"/>
        <v>1.7391304347826086</v>
      </c>
      <c r="L89" s="54">
        <f t="shared" si="28"/>
        <v>117</v>
      </c>
      <c r="M89" s="54">
        <f t="shared" si="29"/>
        <v>5.0869565217391308</v>
      </c>
      <c r="N89" s="54">
        <v>1</v>
      </c>
      <c r="O89" s="54">
        <v>1</v>
      </c>
      <c r="P89" s="54">
        <v>0</v>
      </c>
      <c r="Q89" s="54">
        <v>1</v>
      </c>
      <c r="R89" s="54">
        <v>1</v>
      </c>
      <c r="S89" s="54">
        <v>1</v>
      </c>
      <c r="T89" s="54">
        <f t="shared" si="30"/>
        <v>1</v>
      </c>
      <c r="U89" s="54">
        <v>1</v>
      </c>
      <c r="V89" s="54">
        <v>1</v>
      </c>
      <c r="W89" s="54">
        <f t="shared" si="31"/>
        <v>0</v>
      </c>
      <c r="X89" s="54">
        <f t="shared" si="32"/>
        <v>1</v>
      </c>
      <c r="Y89" s="54">
        <v>0</v>
      </c>
      <c r="Z89" s="54">
        <v>1</v>
      </c>
      <c r="AA89" s="54">
        <v>1</v>
      </c>
      <c r="AB89" s="54">
        <v>1</v>
      </c>
      <c r="AC89" s="54">
        <v>1</v>
      </c>
      <c r="AD89" s="54">
        <v>0</v>
      </c>
      <c r="AE89" s="54">
        <v>1</v>
      </c>
      <c r="AF89" s="54">
        <f t="shared" si="33"/>
        <v>4</v>
      </c>
      <c r="AG89" s="54">
        <v>1</v>
      </c>
      <c r="AH89" s="54">
        <f t="shared" si="34"/>
        <v>1</v>
      </c>
      <c r="AI89" s="54">
        <v>0</v>
      </c>
      <c r="AJ89" s="54">
        <v>1</v>
      </c>
      <c r="AK89" s="54">
        <f t="shared" si="35"/>
        <v>0</v>
      </c>
      <c r="AL89" s="54">
        <v>1</v>
      </c>
      <c r="AM89" s="54">
        <v>0</v>
      </c>
      <c r="AN89" s="54">
        <v>1</v>
      </c>
      <c r="AO89" s="54">
        <v>1</v>
      </c>
      <c r="AP89" s="54">
        <v>1</v>
      </c>
      <c r="AQ89" s="54">
        <v>1</v>
      </c>
      <c r="AR89" s="54">
        <v>1</v>
      </c>
      <c r="AS89" s="54">
        <v>1</v>
      </c>
      <c r="AT89" s="54">
        <v>1</v>
      </c>
      <c r="AU89" s="54">
        <f t="shared" si="36"/>
        <v>36.359565217391321</v>
      </c>
      <c r="AV89" s="54">
        <f t="shared" si="37"/>
        <v>13.901739130434787</v>
      </c>
      <c r="AW89" s="54">
        <f t="shared" si="38"/>
        <v>12.824347826086957</v>
      </c>
      <c r="AX89" s="54">
        <f t="shared" si="39"/>
        <v>14.029565217391301</v>
      </c>
      <c r="AY89" s="54">
        <v>1</v>
      </c>
      <c r="AZ89" s="54">
        <v>1</v>
      </c>
      <c r="BA89" s="54">
        <v>1</v>
      </c>
      <c r="BG89" s="54">
        <f t="shared" si="40"/>
        <v>4000</v>
      </c>
      <c r="BH89" s="11">
        <f t="shared" si="41"/>
        <v>7.9861111111111116E-5</v>
      </c>
      <c r="BI89" s="54">
        <f t="shared" si="42"/>
        <v>96.694214876033058</v>
      </c>
    </row>
    <row r="90" spans="1:61" ht="32" x14ac:dyDescent="0.2">
      <c r="A90" s="54">
        <v>65</v>
      </c>
      <c r="B90" s="1" t="s">
        <v>637</v>
      </c>
      <c r="C90" s="3" t="s">
        <v>638</v>
      </c>
      <c r="D90" s="54">
        <v>1</v>
      </c>
      <c r="E90" s="54">
        <v>1</v>
      </c>
      <c r="F90" s="54">
        <f t="shared" si="23"/>
        <v>1</v>
      </c>
      <c r="G90" s="54">
        <f t="shared" si="24"/>
        <v>16</v>
      </c>
      <c r="H90" s="54">
        <f t="shared" si="25"/>
        <v>16</v>
      </c>
      <c r="I90" s="54">
        <f t="shared" si="26"/>
        <v>69</v>
      </c>
      <c r="J90" s="54">
        <v>25</v>
      </c>
      <c r="K90" s="54">
        <f t="shared" si="27"/>
        <v>1.5625</v>
      </c>
      <c r="L90" s="54">
        <f t="shared" si="28"/>
        <v>68</v>
      </c>
      <c r="M90" s="54">
        <f t="shared" si="29"/>
        <v>4.25</v>
      </c>
      <c r="N90" s="54">
        <v>1</v>
      </c>
      <c r="O90" s="54">
        <v>1</v>
      </c>
      <c r="P90" s="54">
        <v>0</v>
      </c>
      <c r="Q90" s="54">
        <v>1</v>
      </c>
      <c r="R90" s="54">
        <v>1</v>
      </c>
      <c r="S90" s="54">
        <v>1</v>
      </c>
      <c r="T90" s="54">
        <f t="shared" si="30"/>
        <v>1</v>
      </c>
      <c r="U90" s="54">
        <v>1</v>
      </c>
      <c r="V90" s="54">
        <v>1</v>
      </c>
      <c r="W90" s="54">
        <f t="shared" si="31"/>
        <v>0</v>
      </c>
      <c r="X90" s="54">
        <f t="shared" si="32"/>
        <v>1</v>
      </c>
      <c r="Y90" s="54">
        <v>0</v>
      </c>
      <c r="Z90" s="54">
        <v>1</v>
      </c>
      <c r="AA90" s="54">
        <v>1</v>
      </c>
      <c r="AB90" s="54">
        <v>1</v>
      </c>
      <c r="AC90" s="54">
        <v>1</v>
      </c>
      <c r="AD90" s="54">
        <v>0</v>
      </c>
      <c r="AE90" s="54">
        <v>1</v>
      </c>
      <c r="AF90" s="54">
        <f t="shared" si="33"/>
        <v>1</v>
      </c>
      <c r="AG90" s="54">
        <v>1</v>
      </c>
      <c r="AH90" s="54">
        <f t="shared" si="34"/>
        <v>1</v>
      </c>
      <c r="AI90" s="54">
        <v>1</v>
      </c>
      <c r="AJ90" s="54">
        <v>1</v>
      </c>
      <c r="AK90" s="54">
        <f t="shared" si="35"/>
        <v>1</v>
      </c>
      <c r="AL90" s="54">
        <v>1</v>
      </c>
      <c r="AM90" s="54">
        <v>1</v>
      </c>
      <c r="AN90" s="54">
        <v>1</v>
      </c>
      <c r="AO90" s="54">
        <v>1</v>
      </c>
      <c r="AP90" s="54">
        <v>1</v>
      </c>
      <c r="AQ90" s="54">
        <v>1</v>
      </c>
      <c r="AR90" s="54">
        <v>1</v>
      </c>
      <c r="AS90" s="54">
        <v>1</v>
      </c>
      <c r="AT90" s="54">
        <v>1</v>
      </c>
      <c r="AU90" s="54">
        <f t="shared" si="36"/>
        <v>58.407500000000013</v>
      </c>
      <c r="AV90" s="54">
        <f t="shared" si="37"/>
        <v>9.0875000000000021</v>
      </c>
      <c r="AW90" s="54">
        <f t="shared" si="38"/>
        <v>7.3399999999999963</v>
      </c>
      <c r="AX90" s="54">
        <f t="shared" si="39"/>
        <v>6.5874999999999986</v>
      </c>
      <c r="AY90" s="54">
        <v>1</v>
      </c>
      <c r="AZ90" s="54">
        <v>1</v>
      </c>
      <c r="BA90" s="54">
        <v>1</v>
      </c>
      <c r="BG90" s="54">
        <f t="shared" si="40"/>
        <v>1000</v>
      </c>
      <c r="BH90" s="11">
        <f t="shared" si="41"/>
        <v>5.5555555555555558E-5</v>
      </c>
      <c r="BI90" s="54">
        <f t="shared" si="42"/>
        <v>98.550724637681171</v>
      </c>
    </row>
    <row r="91" spans="1:61" ht="64" x14ac:dyDescent="0.2">
      <c r="A91" s="54" t="s">
        <v>639</v>
      </c>
      <c r="B91" s="1" t="s">
        <v>640</v>
      </c>
      <c r="C91" s="3" t="s">
        <v>638</v>
      </c>
      <c r="D91" s="54">
        <v>1</v>
      </c>
      <c r="E91" s="54">
        <v>1</v>
      </c>
      <c r="F91" s="54">
        <f t="shared" si="23"/>
        <v>1</v>
      </c>
      <c r="G91" s="54">
        <f t="shared" si="24"/>
        <v>25</v>
      </c>
      <c r="H91" s="54">
        <f t="shared" si="25"/>
        <v>25</v>
      </c>
      <c r="I91" s="54">
        <f t="shared" si="26"/>
        <v>139</v>
      </c>
      <c r="J91" s="54">
        <v>44</v>
      </c>
      <c r="K91" s="54">
        <f t="shared" si="27"/>
        <v>1.76</v>
      </c>
      <c r="L91" s="54">
        <f t="shared" si="28"/>
        <v>134</v>
      </c>
      <c r="M91" s="54">
        <f t="shared" si="29"/>
        <v>5.36</v>
      </c>
      <c r="N91" s="54">
        <v>0</v>
      </c>
      <c r="O91" s="54">
        <v>1</v>
      </c>
      <c r="P91" s="54">
        <v>0</v>
      </c>
      <c r="Q91" s="54">
        <v>0</v>
      </c>
      <c r="R91" s="54">
        <v>1</v>
      </c>
      <c r="S91" s="54">
        <v>1</v>
      </c>
      <c r="T91" s="54">
        <f t="shared" si="30"/>
        <v>0</v>
      </c>
      <c r="U91" s="54">
        <v>1</v>
      </c>
      <c r="V91" s="54">
        <v>1</v>
      </c>
      <c r="W91" s="54">
        <f t="shared" si="31"/>
        <v>0</v>
      </c>
      <c r="X91" s="54">
        <f t="shared" si="32"/>
        <v>1</v>
      </c>
      <c r="Y91" s="54">
        <v>1</v>
      </c>
      <c r="Z91" s="54">
        <v>1</v>
      </c>
      <c r="AA91" s="54">
        <v>1</v>
      </c>
      <c r="AB91" s="54">
        <v>1</v>
      </c>
      <c r="AC91" s="54">
        <v>1</v>
      </c>
      <c r="AD91" s="54">
        <v>1</v>
      </c>
      <c r="AE91" s="54">
        <v>1</v>
      </c>
      <c r="AF91" s="54">
        <f t="shared" si="33"/>
        <v>5</v>
      </c>
      <c r="AG91" s="54">
        <v>1</v>
      </c>
      <c r="AH91" s="54">
        <f t="shared" si="34"/>
        <v>1</v>
      </c>
      <c r="AI91" s="54">
        <v>0</v>
      </c>
      <c r="AJ91" s="54">
        <v>1</v>
      </c>
      <c r="AK91" s="54">
        <f t="shared" si="35"/>
        <v>0</v>
      </c>
      <c r="AL91" s="54">
        <v>1</v>
      </c>
      <c r="AM91" s="54">
        <v>1</v>
      </c>
      <c r="AN91" s="54">
        <v>1</v>
      </c>
      <c r="AO91" s="54">
        <v>1</v>
      </c>
      <c r="AP91" s="54">
        <v>1</v>
      </c>
      <c r="AQ91" s="54">
        <v>1</v>
      </c>
      <c r="AR91" s="54">
        <v>1</v>
      </c>
      <c r="AS91" s="54">
        <v>1</v>
      </c>
      <c r="AT91" s="54">
        <v>1</v>
      </c>
      <c r="AU91" s="54">
        <f t="shared" si="36"/>
        <v>32.564000000000021</v>
      </c>
      <c r="AV91" s="54">
        <f t="shared" si="37"/>
        <v>14.928000000000001</v>
      </c>
      <c r="AW91" s="54">
        <f t="shared" si="38"/>
        <v>14.532799999999998</v>
      </c>
      <c r="AX91" s="54">
        <f t="shared" si="39"/>
        <v>16.315599999999996</v>
      </c>
      <c r="AY91" s="54">
        <v>1</v>
      </c>
      <c r="AZ91" s="54">
        <v>1</v>
      </c>
      <c r="BA91" s="54">
        <v>1</v>
      </c>
      <c r="BG91" s="54">
        <f t="shared" si="40"/>
        <v>5000</v>
      </c>
      <c r="BH91" s="11">
        <f t="shared" si="41"/>
        <v>8.6805555555555545E-5</v>
      </c>
      <c r="BI91" s="54">
        <f t="shared" si="42"/>
        <v>96.402877697841731</v>
      </c>
    </row>
    <row r="92" spans="1:61" ht="48" x14ac:dyDescent="0.2">
      <c r="A92" s="54" t="s">
        <v>641</v>
      </c>
      <c r="B92" s="1" t="s">
        <v>642</v>
      </c>
      <c r="C92" s="3" t="s">
        <v>638</v>
      </c>
      <c r="D92" s="54">
        <v>1</v>
      </c>
      <c r="E92" s="54">
        <v>1</v>
      </c>
      <c r="F92" s="54">
        <f t="shared" si="23"/>
        <v>1</v>
      </c>
      <c r="G92" s="54">
        <f t="shared" si="24"/>
        <v>16</v>
      </c>
      <c r="H92" s="54">
        <f t="shared" si="25"/>
        <v>16</v>
      </c>
      <c r="I92" s="54">
        <f t="shared" si="26"/>
        <v>82</v>
      </c>
      <c r="J92" s="54">
        <v>27</v>
      </c>
      <c r="K92" s="54">
        <f t="shared" si="27"/>
        <v>1.6875</v>
      </c>
      <c r="L92" s="54">
        <f t="shared" si="28"/>
        <v>80</v>
      </c>
      <c r="M92" s="54">
        <f t="shared" si="29"/>
        <v>5</v>
      </c>
      <c r="N92" s="54">
        <v>1</v>
      </c>
      <c r="O92" s="54">
        <v>1</v>
      </c>
      <c r="P92" s="54">
        <v>0</v>
      </c>
      <c r="Q92" s="54">
        <v>1</v>
      </c>
      <c r="R92" s="54">
        <v>1</v>
      </c>
      <c r="S92" s="54">
        <v>1</v>
      </c>
      <c r="T92" s="54">
        <f t="shared" si="30"/>
        <v>1</v>
      </c>
      <c r="U92" s="54">
        <v>1</v>
      </c>
      <c r="V92" s="54">
        <v>1</v>
      </c>
      <c r="W92" s="54">
        <f t="shared" si="31"/>
        <v>0</v>
      </c>
      <c r="X92" s="54">
        <f t="shared" si="32"/>
        <v>1</v>
      </c>
      <c r="Y92" s="54">
        <v>1</v>
      </c>
      <c r="Z92" s="54">
        <v>1</v>
      </c>
      <c r="AA92" s="54">
        <v>1</v>
      </c>
      <c r="AB92" s="54">
        <v>1</v>
      </c>
      <c r="AC92" s="54">
        <v>1</v>
      </c>
      <c r="AD92" s="54">
        <v>1</v>
      </c>
      <c r="AE92" s="54">
        <v>0</v>
      </c>
      <c r="AF92" s="54">
        <f t="shared" si="33"/>
        <v>2</v>
      </c>
      <c r="AG92" s="54">
        <v>1</v>
      </c>
      <c r="AH92" s="54">
        <f t="shared" si="34"/>
        <v>1</v>
      </c>
      <c r="AI92" s="54">
        <v>1</v>
      </c>
      <c r="AJ92" s="54">
        <v>1</v>
      </c>
      <c r="AK92" s="54">
        <f t="shared" si="35"/>
        <v>1</v>
      </c>
      <c r="AL92" s="54">
        <v>1</v>
      </c>
      <c r="AM92" s="54">
        <v>1</v>
      </c>
      <c r="AN92" s="54">
        <v>1</v>
      </c>
      <c r="AO92" s="54">
        <v>1</v>
      </c>
      <c r="AP92" s="54">
        <v>1</v>
      </c>
      <c r="AQ92" s="54">
        <v>1</v>
      </c>
      <c r="AR92" s="54">
        <v>1</v>
      </c>
      <c r="AS92" s="54">
        <v>1</v>
      </c>
      <c r="AT92" s="54">
        <v>1</v>
      </c>
      <c r="AU92" s="54">
        <f t="shared" si="36"/>
        <v>47.832500000000024</v>
      </c>
      <c r="AV92" s="54">
        <f t="shared" si="37"/>
        <v>10.562500000000004</v>
      </c>
      <c r="AW92" s="54">
        <f t="shared" si="38"/>
        <v>11.749999999999996</v>
      </c>
      <c r="AX92" s="54">
        <f t="shared" si="39"/>
        <v>10.120000000000001</v>
      </c>
      <c r="AY92" s="54">
        <v>1</v>
      </c>
      <c r="AZ92" s="54">
        <v>1</v>
      </c>
      <c r="BA92" s="54">
        <v>1</v>
      </c>
      <c r="BG92" s="54">
        <f t="shared" si="40"/>
        <v>2000</v>
      </c>
      <c r="BH92" s="11">
        <f t="shared" si="41"/>
        <v>5.5555555555555558E-5</v>
      </c>
      <c r="BI92" s="54">
        <f t="shared" si="42"/>
        <v>97.560975609756099</v>
      </c>
    </row>
    <row r="93" spans="1:61" ht="32" x14ac:dyDescent="0.2">
      <c r="A93" s="54">
        <v>66</v>
      </c>
      <c r="B93" s="1" t="s">
        <v>643</v>
      </c>
      <c r="C93" s="3" t="s">
        <v>638</v>
      </c>
      <c r="D93" s="54">
        <v>1</v>
      </c>
      <c r="E93" s="54">
        <v>1</v>
      </c>
      <c r="F93" s="54">
        <f t="shared" si="23"/>
        <v>1</v>
      </c>
      <c r="G93" s="54">
        <f t="shared" si="24"/>
        <v>10</v>
      </c>
      <c r="H93" s="54">
        <f t="shared" si="25"/>
        <v>10</v>
      </c>
      <c r="I93" s="54">
        <f t="shared" si="26"/>
        <v>51</v>
      </c>
      <c r="J93" s="54">
        <v>17</v>
      </c>
      <c r="K93" s="54">
        <f t="shared" si="27"/>
        <v>1.7</v>
      </c>
      <c r="L93" s="54">
        <f t="shared" si="28"/>
        <v>50</v>
      </c>
      <c r="M93" s="54">
        <f t="shared" si="29"/>
        <v>5</v>
      </c>
      <c r="N93" s="54">
        <v>0</v>
      </c>
      <c r="O93" s="54">
        <v>1</v>
      </c>
      <c r="P93" s="54">
        <v>1</v>
      </c>
      <c r="Q93" s="54">
        <v>1</v>
      </c>
      <c r="R93" s="54">
        <v>1</v>
      </c>
      <c r="S93" s="54">
        <v>1</v>
      </c>
      <c r="T93" s="54">
        <f t="shared" si="30"/>
        <v>1</v>
      </c>
      <c r="U93" s="54">
        <v>1</v>
      </c>
      <c r="V93" s="54">
        <v>1</v>
      </c>
      <c r="W93" s="54">
        <f t="shared" si="31"/>
        <v>1</v>
      </c>
      <c r="X93" s="54">
        <f t="shared" si="32"/>
        <v>1</v>
      </c>
      <c r="Y93" s="54">
        <v>1</v>
      </c>
      <c r="Z93" s="54">
        <v>1</v>
      </c>
      <c r="AA93" s="54">
        <v>1</v>
      </c>
      <c r="AB93" s="54">
        <v>1</v>
      </c>
      <c r="AC93" s="54">
        <v>1</v>
      </c>
      <c r="AD93" s="54">
        <v>1</v>
      </c>
      <c r="AE93" s="54">
        <v>1</v>
      </c>
      <c r="AF93" s="54">
        <f t="shared" si="33"/>
        <v>1</v>
      </c>
      <c r="AG93" s="54">
        <v>1</v>
      </c>
      <c r="AH93" s="54">
        <f t="shared" si="34"/>
        <v>1</v>
      </c>
      <c r="AI93" s="54">
        <v>1</v>
      </c>
      <c r="AJ93" s="54">
        <v>1</v>
      </c>
      <c r="AK93" s="54">
        <f t="shared" si="35"/>
        <v>1</v>
      </c>
      <c r="AL93" s="54">
        <v>1</v>
      </c>
      <c r="AM93" s="54">
        <v>1</v>
      </c>
      <c r="AN93" s="54">
        <v>1</v>
      </c>
      <c r="AO93" s="54">
        <v>1</v>
      </c>
      <c r="AP93" s="54">
        <v>1</v>
      </c>
      <c r="AQ93" s="54">
        <v>1</v>
      </c>
      <c r="AR93" s="54">
        <v>1</v>
      </c>
      <c r="AS93" s="54">
        <v>1</v>
      </c>
      <c r="AT93" s="54">
        <v>1</v>
      </c>
      <c r="AU93" s="54">
        <f t="shared" si="36"/>
        <v>52.865000000000016</v>
      </c>
      <c r="AV93" s="54">
        <f t="shared" si="37"/>
        <v>8.370000000000001</v>
      </c>
      <c r="AW93" s="54">
        <f t="shared" si="38"/>
        <v>10.639999999999997</v>
      </c>
      <c r="AX93" s="54">
        <f t="shared" si="39"/>
        <v>7.120000000000001</v>
      </c>
      <c r="AY93" s="54">
        <v>1</v>
      </c>
      <c r="AZ93" s="54">
        <v>1</v>
      </c>
      <c r="BA93" s="54">
        <v>1</v>
      </c>
      <c r="BG93" s="54">
        <f t="shared" si="40"/>
        <v>1000</v>
      </c>
      <c r="BH93" s="11">
        <f t="shared" si="41"/>
        <v>3.4722222222222222E-5</v>
      </c>
      <c r="BI93" s="54">
        <f t="shared" si="42"/>
        <v>98.039215686274503</v>
      </c>
    </row>
    <row r="94" spans="1:61" ht="32" x14ac:dyDescent="0.2">
      <c r="A94" s="54">
        <v>67</v>
      </c>
      <c r="B94" s="1" t="s">
        <v>644</v>
      </c>
      <c r="C94" s="3" t="s">
        <v>638</v>
      </c>
      <c r="D94" s="54">
        <v>1</v>
      </c>
      <c r="E94" s="54">
        <v>1</v>
      </c>
      <c r="F94" s="54">
        <f t="shared" si="23"/>
        <v>1</v>
      </c>
      <c r="G94" s="54">
        <f t="shared" si="24"/>
        <v>9</v>
      </c>
      <c r="H94" s="54">
        <f t="shared" si="25"/>
        <v>9</v>
      </c>
      <c r="I94" s="54">
        <f t="shared" si="26"/>
        <v>49</v>
      </c>
      <c r="J94" s="54">
        <v>16</v>
      </c>
      <c r="K94" s="54">
        <f t="shared" si="27"/>
        <v>1.7777777777777777</v>
      </c>
      <c r="L94" s="54">
        <f t="shared" si="28"/>
        <v>48</v>
      </c>
      <c r="M94" s="54">
        <f t="shared" si="29"/>
        <v>5.333333333333333</v>
      </c>
      <c r="N94" s="54">
        <v>0</v>
      </c>
      <c r="O94" s="54">
        <v>1</v>
      </c>
      <c r="P94" s="54">
        <v>1</v>
      </c>
      <c r="Q94" s="54">
        <v>1</v>
      </c>
      <c r="R94" s="54">
        <v>1</v>
      </c>
      <c r="S94" s="54">
        <v>1</v>
      </c>
      <c r="T94" s="54">
        <f t="shared" si="30"/>
        <v>1</v>
      </c>
      <c r="U94" s="54">
        <v>1</v>
      </c>
      <c r="V94" s="54">
        <v>1</v>
      </c>
      <c r="W94" s="54">
        <f t="shared" si="31"/>
        <v>1</v>
      </c>
      <c r="X94" s="54">
        <f t="shared" si="32"/>
        <v>1</v>
      </c>
      <c r="Y94" s="54">
        <v>1</v>
      </c>
      <c r="Z94" s="54">
        <v>1</v>
      </c>
      <c r="AA94" s="54">
        <v>1</v>
      </c>
      <c r="AB94" s="54">
        <v>1</v>
      </c>
      <c r="AC94" s="54">
        <v>1</v>
      </c>
      <c r="AD94" s="54">
        <v>1</v>
      </c>
      <c r="AE94" s="54">
        <v>0</v>
      </c>
      <c r="AF94" s="54">
        <f t="shared" si="33"/>
        <v>1</v>
      </c>
      <c r="AG94" s="54">
        <v>1</v>
      </c>
      <c r="AH94" s="54">
        <f t="shared" si="34"/>
        <v>1</v>
      </c>
      <c r="AI94" s="54">
        <v>1</v>
      </c>
      <c r="AJ94" s="54">
        <v>1</v>
      </c>
      <c r="AK94" s="54">
        <f t="shared" si="35"/>
        <v>1</v>
      </c>
      <c r="AL94" s="54">
        <v>1</v>
      </c>
      <c r="AM94" s="54">
        <v>1</v>
      </c>
      <c r="AN94" s="54">
        <v>1</v>
      </c>
      <c r="AO94" s="54">
        <v>1</v>
      </c>
      <c r="AP94" s="54">
        <v>1</v>
      </c>
      <c r="AQ94" s="54">
        <v>1</v>
      </c>
      <c r="AR94" s="54">
        <v>1</v>
      </c>
      <c r="AS94" s="54">
        <v>1</v>
      </c>
      <c r="AT94" s="54">
        <v>1</v>
      </c>
      <c r="AU94" s="54">
        <f t="shared" si="36"/>
        <v>47.300000000000033</v>
      </c>
      <c r="AV94" s="54">
        <f t="shared" si="37"/>
        <v>8.8977777777777796</v>
      </c>
      <c r="AW94" s="54">
        <f t="shared" si="38"/>
        <v>12.271111111111111</v>
      </c>
      <c r="AX94" s="54">
        <f t="shared" si="39"/>
        <v>8.1899999999999977</v>
      </c>
      <c r="AY94" s="54">
        <v>1</v>
      </c>
      <c r="AZ94" s="54">
        <v>1</v>
      </c>
      <c r="BA94" s="54">
        <v>1</v>
      </c>
      <c r="BG94" s="54">
        <f t="shared" si="40"/>
        <v>1000</v>
      </c>
      <c r="BH94" s="11">
        <f t="shared" si="41"/>
        <v>3.1250000000000001E-5</v>
      </c>
      <c r="BI94" s="54">
        <f t="shared" si="42"/>
        <v>97.959183673469383</v>
      </c>
    </row>
    <row r="95" spans="1:61" ht="48" x14ac:dyDescent="0.2">
      <c r="A95" s="54">
        <v>68</v>
      </c>
      <c r="B95" s="1" t="s">
        <v>645</v>
      </c>
      <c r="C95" s="3" t="s">
        <v>638</v>
      </c>
      <c r="D95" s="54">
        <v>1</v>
      </c>
      <c r="E95" s="54">
        <v>1</v>
      </c>
      <c r="F95" s="54">
        <f t="shared" si="23"/>
        <v>2</v>
      </c>
      <c r="G95" s="54">
        <f t="shared" si="24"/>
        <v>20</v>
      </c>
      <c r="H95" s="54">
        <f t="shared" si="25"/>
        <v>10</v>
      </c>
      <c r="I95" s="54">
        <f t="shared" si="26"/>
        <v>101</v>
      </c>
      <c r="J95" s="54">
        <v>36</v>
      </c>
      <c r="K95" s="54">
        <f t="shared" si="27"/>
        <v>1.8</v>
      </c>
      <c r="L95" s="54">
        <f t="shared" si="28"/>
        <v>99</v>
      </c>
      <c r="M95" s="54">
        <f t="shared" si="29"/>
        <v>4.95</v>
      </c>
      <c r="N95" s="54">
        <v>0</v>
      </c>
      <c r="O95" s="54">
        <v>1</v>
      </c>
      <c r="P95" s="54">
        <v>1</v>
      </c>
      <c r="Q95" s="54">
        <v>1</v>
      </c>
      <c r="R95" s="54">
        <v>1</v>
      </c>
      <c r="S95" s="54">
        <v>1</v>
      </c>
      <c r="T95" s="54">
        <f t="shared" si="30"/>
        <v>1</v>
      </c>
      <c r="U95" s="54">
        <v>1</v>
      </c>
      <c r="V95" s="54">
        <v>1</v>
      </c>
      <c r="W95" s="54">
        <f t="shared" si="31"/>
        <v>1</v>
      </c>
      <c r="X95" s="54">
        <f t="shared" si="32"/>
        <v>1</v>
      </c>
      <c r="Y95" s="54">
        <v>0</v>
      </c>
      <c r="Z95" s="54">
        <v>1</v>
      </c>
      <c r="AA95" s="54">
        <v>1</v>
      </c>
      <c r="AB95" s="54">
        <v>1</v>
      </c>
      <c r="AC95" s="54">
        <v>1</v>
      </c>
      <c r="AD95" s="54">
        <v>1</v>
      </c>
      <c r="AE95" s="54">
        <v>0</v>
      </c>
      <c r="AF95" s="54">
        <f t="shared" si="33"/>
        <v>2</v>
      </c>
      <c r="AG95" s="54">
        <v>1</v>
      </c>
      <c r="AH95" s="54">
        <f t="shared" si="34"/>
        <v>1</v>
      </c>
      <c r="AI95" s="54">
        <v>1</v>
      </c>
      <c r="AJ95" s="54">
        <v>1</v>
      </c>
      <c r="AK95" s="54">
        <f t="shared" si="35"/>
        <v>1</v>
      </c>
      <c r="AL95" s="54">
        <v>1</v>
      </c>
      <c r="AM95" s="54">
        <v>1</v>
      </c>
      <c r="AN95" s="54">
        <v>1</v>
      </c>
      <c r="AO95" s="54">
        <v>1</v>
      </c>
      <c r="AP95" s="54">
        <v>1</v>
      </c>
      <c r="AQ95" s="54">
        <v>1</v>
      </c>
      <c r="AR95" s="54">
        <v>1</v>
      </c>
      <c r="AS95" s="54">
        <v>1</v>
      </c>
      <c r="AT95" s="54">
        <v>1</v>
      </c>
      <c r="AU95" s="54">
        <f t="shared" si="36"/>
        <v>44.405000000000008</v>
      </c>
      <c r="AV95" s="54">
        <f t="shared" si="37"/>
        <v>9.5500000000000007</v>
      </c>
      <c r="AW95" s="54">
        <f t="shared" si="38"/>
        <v>10.345999999999997</v>
      </c>
      <c r="AX95" s="54">
        <f t="shared" si="39"/>
        <v>6.8844999999999992</v>
      </c>
      <c r="AY95" s="54">
        <v>0</v>
      </c>
      <c r="AZ95" s="54">
        <v>1</v>
      </c>
      <c r="BA95" s="54">
        <v>1</v>
      </c>
      <c r="BG95" s="54">
        <f t="shared" si="40"/>
        <v>2000</v>
      </c>
      <c r="BH95" s="11">
        <f t="shared" si="41"/>
        <v>6.9444444444444444E-5</v>
      </c>
      <c r="BI95" s="54">
        <f t="shared" si="42"/>
        <v>98.019801980198025</v>
      </c>
    </row>
    <row r="96" spans="1:61" ht="80" x14ac:dyDescent="0.2">
      <c r="A96" s="54">
        <v>69</v>
      </c>
      <c r="B96" s="1" t="s">
        <v>646</v>
      </c>
      <c r="C96" s="3" t="s">
        <v>638</v>
      </c>
      <c r="D96" s="54">
        <v>1</v>
      </c>
      <c r="E96" s="54">
        <v>1</v>
      </c>
      <c r="F96" s="54">
        <f t="shared" si="23"/>
        <v>1</v>
      </c>
      <c r="G96" s="54">
        <f t="shared" si="24"/>
        <v>33</v>
      </c>
      <c r="H96" s="54">
        <f t="shared" si="25"/>
        <v>33</v>
      </c>
      <c r="I96" s="54">
        <f t="shared" si="26"/>
        <v>178</v>
      </c>
      <c r="J96" s="54">
        <v>53</v>
      </c>
      <c r="K96" s="54">
        <f t="shared" si="27"/>
        <v>1.606060606060606</v>
      </c>
      <c r="L96" s="54">
        <f t="shared" si="28"/>
        <v>168</v>
      </c>
      <c r="M96" s="54">
        <f t="shared" si="29"/>
        <v>5.0909090909090908</v>
      </c>
      <c r="N96" s="54">
        <v>0</v>
      </c>
      <c r="O96" s="54">
        <v>1</v>
      </c>
      <c r="P96" s="54">
        <v>1</v>
      </c>
      <c r="Q96" s="54">
        <v>1</v>
      </c>
      <c r="R96" s="54">
        <v>1</v>
      </c>
      <c r="S96" s="54">
        <v>1</v>
      </c>
      <c r="T96" s="54">
        <f t="shared" si="30"/>
        <v>1</v>
      </c>
      <c r="U96" s="54">
        <v>1</v>
      </c>
      <c r="V96" s="54">
        <v>1</v>
      </c>
      <c r="W96" s="54">
        <f t="shared" si="31"/>
        <v>1</v>
      </c>
      <c r="X96" s="54">
        <f t="shared" si="32"/>
        <v>1</v>
      </c>
      <c r="Y96" s="54">
        <v>1</v>
      </c>
      <c r="Z96" s="54">
        <v>1</v>
      </c>
      <c r="AA96" s="54">
        <v>1</v>
      </c>
      <c r="AB96" s="54">
        <v>1</v>
      </c>
      <c r="AC96" s="54">
        <v>1</v>
      </c>
      <c r="AD96" s="54">
        <v>1</v>
      </c>
      <c r="AE96" s="54">
        <v>1</v>
      </c>
      <c r="AF96" s="54">
        <f t="shared" si="33"/>
        <v>10</v>
      </c>
      <c r="AG96" s="54">
        <v>1</v>
      </c>
      <c r="AH96" s="54">
        <f t="shared" si="34"/>
        <v>1</v>
      </c>
      <c r="AI96" s="54">
        <v>0</v>
      </c>
      <c r="AJ96" s="54">
        <v>0</v>
      </c>
      <c r="AK96" s="54">
        <f t="shared" si="35"/>
        <v>0</v>
      </c>
      <c r="AL96" s="54">
        <v>1</v>
      </c>
      <c r="AM96" s="54">
        <v>1</v>
      </c>
      <c r="AN96" s="54">
        <v>1</v>
      </c>
      <c r="AO96" s="54">
        <v>1</v>
      </c>
      <c r="AP96" s="54">
        <v>1</v>
      </c>
      <c r="AQ96" s="54">
        <v>1</v>
      </c>
      <c r="AR96" s="54">
        <v>1</v>
      </c>
      <c r="AS96" s="54">
        <v>1</v>
      </c>
      <c r="AT96" s="54">
        <v>1</v>
      </c>
      <c r="AU96" s="54">
        <f t="shared" si="36"/>
        <v>37.467272727272764</v>
      </c>
      <c r="AV96" s="54">
        <f t="shared" si="37"/>
        <v>16.231515151515154</v>
      </c>
      <c r="AW96" s="54">
        <f t="shared" si="38"/>
        <v>13.237575757575755</v>
      </c>
      <c r="AX96" s="54">
        <f t="shared" si="39"/>
        <v>19.048181818181817</v>
      </c>
      <c r="AY96" s="54">
        <v>1</v>
      </c>
      <c r="AZ96" s="54">
        <v>1</v>
      </c>
      <c r="BA96" s="54">
        <v>1</v>
      </c>
      <c r="BG96" s="54">
        <f t="shared" si="40"/>
        <v>10000</v>
      </c>
      <c r="BH96" s="11">
        <f t="shared" si="41"/>
        <v>1.1458333333333333E-4</v>
      </c>
      <c r="BI96" s="54">
        <f t="shared" si="42"/>
        <v>94.382022471910105</v>
      </c>
    </row>
    <row r="97" spans="1:61" ht="48" x14ac:dyDescent="0.2">
      <c r="A97" s="54">
        <v>70</v>
      </c>
      <c r="B97" s="1" t="s">
        <v>647</v>
      </c>
      <c r="C97" s="3" t="s">
        <v>638</v>
      </c>
      <c r="D97" s="54">
        <v>1</v>
      </c>
      <c r="E97" s="54">
        <v>1</v>
      </c>
      <c r="F97" s="54">
        <f t="shared" si="23"/>
        <v>1</v>
      </c>
      <c r="G97" s="54">
        <f t="shared" si="24"/>
        <v>14</v>
      </c>
      <c r="H97" s="54">
        <f t="shared" si="25"/>
        <v>14</v>
      </c>
      <c r="I97" s="54">
        <f t="shared" si="26"/>
        <v>83</v>
      </c>
      <c r="J97" s="54">
        <v>26</v>
      </c>
      <c r="K97" s="54">
        <f t="shared" si="27"/>
        <v>1.8571428571428572</v>
      </c>
      <c r="L97" s="54">
        <f t="shared" si="28"/>
        <v>82</v>
      </c>
      <c r="M97" s="54">
        <f t="shared" si="29"/>
        <v>5.8571428571428568</v>
      </c>
      <c r="N97" s="54">
        <v>1</v>
      </c>
      <c r="O97" s="54">
        <v>1</v>
      </c>
      <c r="P97" s="54">
        <v>1</v>
      </c>
      <c r="Q97" s="54">
        <v>1</v>
      </c>
      <c r="R97" s="54">
        <v>1</v>
      </c>
      <c r="S97" s="54">
        <v>1</v>
      </c>
      <c r="T97" s="54">
        <f t="shared" si="30"/>
        <v>1</v>
      </c>
      <c r="U97" s="54">
        <v>1</v>
      </c>
      <c r="V97" s="54">
        <v>1</v>
      </c>
      <c r="W97" s="54">
        <f t="shared" si="31"/>
        <v>1</v>
      </c>
      <c r="X97" s="54">
        <f t="shared" si="32"/>
        <v>1</v>
      </c>
      <c r="Y97" s="54">
        <v>1</v>
      </c>
      <c r="Z97" s="54">
        <v>1</v>
      </c>
      <c r="AA97" s="54">
        <v>1</v>
      </c>
      <c r="AB97" s="54">
        <v>1</v>
      </c>
      <c r="AC97" s="54">
        <v>1</v>
      </c>
      <c r="AD97" s="54">
        <v>1</v>
      </c>
      <c r="AE97" s="54">
        <v>1</v>
      </c>
      <c r="AF97" s="54">
        <f t="shared" si="33"/>
        <v>1</v>
      </c>
      <c r="AG97" s="54">
        <v>1</v>
      </c>
      <c r="AH97" s="54">
        <f t="shared" si="34"/>
        <v>1</v>
      </c>
      <c r="AI97" s="54">
        <v>0</v>
      </c>
      <c r="AJ97" s="54">
        <v>1</v>
      </c>
      <c r="AK97" s="54">
        <f t="shared" si="35"/>
        <v>1</v>
      </c>
      <c r="AL97" s="54">
        <v>1</v>
      </c>
      <c r="AM97" s="54">
        <v>1</v>
      </c>
      <c r="AN97" s="54">
        <v>1</v>
      </c>
      <c r="AO97" s="54">
        <v>1</v>
      </c>
      <c r="AP97" s="54">
        <v>1</v>
      </c>
      <c r="AQ97" s="54">
        <v>1</v>
      </c>
      <c r="AR97" s="54">
        <v>1</v>
      </c>
      <c r="AS97" s="54">
        <v>1</v>
      </c>
      <c r="AT97" s="54">
        <v>1</v>
      </c>
      <c r="AU97" s="54">
        <f t="shared" si="36"/>
        <v>35.510714285714307</v>
      </c>
      <c r="AV97" s="54">
        <f t="shared" si="37"/>
        <v>11.784285714285716</v>
      </c>
      <c r="AW97" s="54">
        <f t="shared" si="38"/>
        <v>16.525714285714283</v>
      </c>
      <c r="AX97" s="54">
        <f t="shared" si="39"/>
        <v>13.157142857142851</v>
      </c>
      <c r="AY97" s="54">
        <v>1</v>
      </c>
      <c r="AZ97" s="54">
        <v>1</v>
      </c>
      <c r="BA97" s="54">
        <v>1</v>
      </c>
      <c r="BG97" s="54">
        <f t="shared" si="40"/>
        <v>1000</v>
      </c>
      <c r="BH97" s="11">
        <f t="shared" si="41"/>
        <v>4.8611111111111115E-5</v>
      </c>
      <c r="BI97" s="54">
        <f t="shared" si="42"/>
        <v>98.795180722891558</v>
      </c>
    </row>
    <row r="98" spans="1:61" ht="64" x14ac:dyDescent="0.2">
      <c r="A98" s="54">
        <v>71</v>
      </c>
      <c r="B98" s="1" t="s">
        <v>648</v>
      </c>
      <c r="C98" s="3" t="s">
        <v>649</v>
      </c>
      <c r="D98" s="54">
        <v>1</v>
      </c>
      <c r="E98" s="54">
        <v>1</v>
      </c>
      <c r="F98" s="54">
        <f t="shared" si="23"/>
        <v>1</v>
      </c>
      <c r="G98" s="54">
        <f t="shared" si="24"/>
        <v>19</v>
      </c>
      <c r="H98" s="54">
        <f t="shared" si="25"/>
        <v>19</v>
      </c>
      <c r="I98" s="54">
        <f t="shared" si="26"/>
        <v>123</v>
      </c>
      <c r="J98" s="54">
        <v>43</v>
      </c>
      <c r="K98" s="54">
        <f t="shared" si="27"/>
        <v>2.263157894736842</v>
      </c>
      <c r="L98" s="54">
        <f t="shared" si="28"/>
        <v>120</v>
      </c>
      <c r="M98" s="54">
        <f t="shared" si="29"/>
        <v>6.3157894736842106</v>
      </c>
      <c r="N98" s="54">
        <v>0</v>
      </c>
      <c r="O98" s="54">
        <v>1</v>
      </c>
      <c r="P98" s="54">
        <v>0</v>
      </c>
      <c r="Q98" s="54">
        <v>0</v>
      </c>
      <c r="R98" s="54">
        <v>1</v>
      </c>
      <c r="S98" s="54">
        <v>1</v>
      </c>
      <c r="T98" s="54">
        <f t="shared" si="30"/>
        <v>0</v>
      </c>
      <c r="U98" s="54">
        <v>1</v>
      </c>
      <c r="V98" s="54">
        <v>1</v>
      </c>
      <c r="W98" s="54">
        <f t="shared" si="31"/>
        <v>0</v>
      </c>
      <c r="X98" s="54">
        <f t="shared" si="32"/>
        <v>1</v>
      </c>
      <c r="Y98" s="54">
        <v>1</v>
      </c>
      <c r="Z98" s="54">
        <v>1</v>
      </c>
      <c r="AA98" s="54">
        <v>1</v>
      </c>
      <c r="AB98" s="54">
        <v>1</v>
      </c>
      <c r="AC98" s="54">
        <v>1</v>
      </c>
      <c r="AD98" s="54">
        <v>1</v>
      </c>
      <c r="AE98" s="54">
        <v>1</v>
      </c>
      <c r="AF98" s="54">
        <f t="shared" si="33"/>
        <v>3</v>
      </c>
      <c r="AG98" s="54">
        <v>1</v>
      </c>
      <c r="AH98" s="54">
        <f t="shared" si="34"/>
        <v>1</v>
      </c>
      <c r="AI98" s="54">
        <v>0</v>
      </c>
      <c r="AJ98" s="54">
        <v>1</v>
      </c>
      <c r="AK98" s="54">
        <f t="shared" si="35"/>
        <v>1</v>
      </c>
      <c r="AL98" s="54">
        <v>1</v>
      </c>
      <c r="AM98" s="54">
        <v>1</v>
      </c>
      <c r="AN98" s="54">
        <v>1</v>
      </c>
      <c r="AO98" s="54">
        <v>1</v>
      </c>
      <c r="AP98" s="54">
        <v>1</v>
      </c>
      <c r="AQ98" s="54">
        <v>1</v>
      </c>
      <c r="AR98" s="54">
        <v>1</v>
      </c>
      <c r="AS98" s="54">
        <v>1</v>
      </c>
      <c r="AT98" s="54">
        <v>1</v>
      </c>
      <c r="AU98" s="54">
        <f t="shared" si="36"/>
        <v>-3.9131578947367984</v>
      </c>
      <c r="AV98" s="54">
        <f t="shared" si="37"/>
        <v>18.525263157894738</v>
      </c>
      <c r="AW98" s="54">
        <f t="shared" si="38"/>
        <v>19.778947368421047</v>
      </c>
      <c r="AX98" s="54">
        <f t="shared" si="39"/>
        <v>17.817368421052628</v>
      </c>
      <c r="AY98" s="54">
        <v>1</v>
      </c>
      <c r="AZ98" s="54">
        <v>1</v>
      </c>
      <c r="BA98" s="54">
        <v>1</v>
      </c>
      <c r="BG98" s="54">
        <f t="shared" si="40"/>
        <v>3000</v>
      </c>
      <c r="BH98" s="11">
        <f t="shared" si="41"/>
        <v>6.597222222222223E-5</v>
      </c>
      <c r="BI98" s="54">
        <f t="shared" si="42"/>
        <v>97.560975609756099</v>
      </c>
    </row>
    <row r="99" spans="1:61" ht="48" x14ac:dyDescent="0.2">
      <c r="A99" s="54">
        <v>72</v>
      </c>
      <c r="B99" s="1" t="s">
        <v>650</v>
      </c>
      <c r="C99" s="3" t="s">
        <v>649</v>
      </c>
      <c r="D99" s="54">
        <v>1</v>
      </c>
      <c r="E99" s="54">
        <v>1</v>
      </c>
      <c r="F99" s="54">
        <f t="shared" si="23"/>
        <v>1</v>
      </c>
      <c r="G99" s="54">
        <f t="shared" si="24"/>
        <v>16</v>
      </c>
      <c r="H99" s="54">
        <f t="shared" si="25"/>
        <v>16</v>
      </c>
      <c r="I99" s="54">
        <f t="shared" si="26"/>
        <v>68</v>
      </c>
      <c r="J99" s="54">
        <v>23</v>
      </c>
      <c r="K99" s="54">
        <f t="shared" si="27"/>
        <v>1.4375</v>
      </c>
      <c r="L99" s="54">
        <f t="shared" si="28"/>
        <v>61</v>
      </c>
      <c r="M99" s="54">
        <f t="shared" si="29"/>
        <v>3.8125</v>
      </c>
      <c r="N99" s="54">
        <v>0</v>
      </c>
      <c r="O99" s="54">
        <v>1</v>
      </c>
      <c r="P99" s="54">
        <v>1</v>
      </c>
      <c r="Q99" s="54">
        <v>1</v>
      </c>
      <c r="R99" s="54">
        <v>1</v>
      </c>
      <c r="S99" s="54">
        <v>1</v>
      </c>
      <c r="T99" s="54">
        <f t="shared" si="30"/>
        <v>1</v>
      </c>
      <c r="U99" s="54">
        <v>1</v>
      </c>
      <c r="V99" s="54">
        <v>1</v>
      </c>
      <c r="W99" s="54">
        <f t="shared" si="31"/>
        <v>1</v>
      </c>
      <c r="X99" s="54">
        <f t="shared" si="32"/>
        <v>1</v>
      </c>
      <c r="Y99" s="54">
        <v>0</v>
      </c>
      <c r="Z99" s="54">
        <v>1</v>
      </c>
      <c r="AA99" s="54">
        <v>1</v>
      </c>
      <c r="AB99" s="54">
        <v>1</v>
      </c>
      <c r="AC99" s="54">
        <v>1</v>
      </c>
      <c r="AD99" s="54">
        <v>1</v>
      </c>
      <c r="AE99" s="54">
        <v>1</v>
      </c>
      <c r="AF99" s="54">
        <f t="shared" si="33"/>
        <v>7</v>
      </c>
      <c r="AG99" s="54">
        <v>1</v>
      </c>
      <c r="AH99" s="54">
        <f t="shared" si="34"/>
        <v>1</v>
      </c>
      <c r="AI99" s="54">
        <v>0</v>
      </c>
      <c r="AJ99" s="54">
        <v>1</v>
      </c>
      <c r="AK99" s="54">
        <f t="shared" si="35"/>
        <v>0</v>
      </c>
      <c r="AL99" s="54">
        <v>1</v>
      </c>
      <c r="AM99" s="54">
        <v>1</v>
      </c>
      <c r="AN99" s="54">
        <v>0</v>
      </c>
      <c r="AO99" s="54">
        <v>1</v>
      </c>
      <c r="AP99" s="54">
        <v>1</v>
      </c>
      <c r="AQ99" s="54">
        <v>1</v>
      </c>
      <c r="AR99" s="54">
        <v>1</v>
      </c>
      <c r="AS99" s="54">
        <v>1</v>
      </c>
      <c r="AT99" s="54">
        <v>1</v>
      </c>
      <c r="AU99" s="54">
        <f t="shared" si="36"/>
        <v>68.982500000000016</v>
      </c>
      <c r="AV99" s="54">
        <f t="shared" si="37"/>
        <v>7.6125000000000007</v>
      </c>
      <c r="AW99" s="54">
        <f t="shared" si="38"/>
        <v>4.7674999999999947</v>
      </c>
      <c r="AX99" s="54">
        <f t="shared" si="39"/>
        <v>4.5268750000000004</v>
      </c>
      <c r="AY99" s="54">
        <v>1</v>
      </c>
      <c r="AZ99" s="54">
        <v>1</v>
      </c>
      <c r="BA99" s="54">
        <v>1</v>
      </c>
      <c r="BG99" s="54">
        <f t="shared" si="40"/>
        <v>7000</v>
      </c>
      <c r="BH99" s="11">
        <f t="shared" si="41"/>
        <v>5.5555555555555558E-5</v>
      </c>
      <c r="BI99" s="54">
        <f t="shared" si="42"/>
        <v>89.705882352941174</v>
      </c>
    </row>
    <row r="100" spans="1:61" ht="128" x14ac:dyDescent="0.2">
      <c r="A100" s="54">
        <v>73</v>
      </c>
      <c r="B100" s="1" t="s">
        <v>651</v>
      </c>
      <c r="C100" s="3" t="s">
        <v>649</v>
      </c>
      <c r="D100" s="54">
        <v>1</v>
      </c>
      <c r="E100" s="54">
        <v>1</v>
      </c>
      <c r="F100" s="54">
        <f t="shared" si="23"/>
        <v>3</v>
      </c>
      <c r="G100" s="54">
        <f t="shared" si="24"/>
        <v>44</v>
      </c>
      <c r="H100" s="54">
        <f t="shared" si="25"/>
        <v>14.666666666666666</v>
      </c>
      <c r="I100" s="54">
        <f t="shared" si="26"/>
        <v>254</v>
      </c>
      <c r="J100" s="54">
        <v>83</v>
      </c>
      <c r="K100" s="54">
        <f t="shared" si="27"/>
        <v>1.8863636363636365</v>
      </c>
      <c r="L100" s="54">
        <f t="shared" si="28"/>
        <v>244</v>
      </c>
      <c r="M100" s="54">
        <f t="shared" si="29"/>
        <v>5.5454545454545459</v>
      </c>
      <c r="N100" s="54">
        <v>1</v>
      </c>
      <c r="O100" s="54">
        <v>1</v>
      </c>
      <c r="P100" s="54">
        <v>0</v>
      </c>
      <c r="Q100" s="54">
        <v>1</v>
      </c>
      <c r="R100" s="54">
        <v>1</v>
      </c>
      <c r="S100" s="54">
        <v>1</v>
      </c>
      <c r="T100" s="54">
        <f t="shared" si="30"/>
        <v>1</v>
      </c>
      <c r="U100" s="54">
        <v>1</v>
      </c>
      <c r="V100" s="54">
        <v>1</v>
      </c>
      <c r="W100" s="54">
        <f t="shared" si="31"/>
        <v>0</v>
      </c>
      <c r="X100" s="54">
        <f t="shared" si="32"/>
        <v>1</v>
      </c>
      <c r="Y100" s="54">
        <v>1</v>
      </c>
      <c r="Z100" s="54">
        <v>1</v>
      </c>
      <c r="AA100" s="54">
        <v>1</v>
      </c>
      <c r="AB100" s="54">
        <v>1</v>
      </c>
      <c r="AC100" s="54">
        <v>1</v>
      </c>
      <c r="AD100" s="54">
        <v>1</v>
      </c>
      <c r="AE100" s="54">
        <v>1</v>
      </c>
      <c r="AF100" s="54">
        <f t="shared" si="33"/>
        <v>11</v>
      </c>
      <c r="AG100" s="54">
        <v>0</v>
      </c>
      <c r="AH100" s="54">
        <f t="shared" si="34"/>
        <v>0</v>
      </c>
      <c r="AI100" s="54">
        <v>1</v>
      </c>
      <c r="AJ100" s="54">
        <v>1</v>
      </c>
      <c r="AK100" s="54">
        <f t="shared" si="35"/>
        <v>1</v>
      </c>
      <c r="AL100" s="54">
        <v>1</v>
      </c>
      <c r="AM100" s="54">
        <v>1</v>
      </c>
      <c r="AN100" s="54">
        <v>1</v>
      </c>
      <c r="AO100" s="54">
        <v>1</v>
      </c>
      <c r="AP100" s="54">
        <v>1</v>
      </c>
      <c r="AQ100" s="54">
        <v>1</v>
      </c>
      <c r="AR100" s="54">
        <v>1</v>
      </c>
      <c r="AS100" s="54">
        <v>1</v>
      </c>
      <c r="AT100" s="54">
        <v>1</v>
      </c>
      <c r="AU100" s="54">
        <f t="shared" si="36"/>
        <v>32.361969696969702</v>
      </c>
      <c r="AV100" s="54">
        <f t="shared" si="37"/>
        <v>12.38909090909091</v>
      </c>
      <c r="AW100" s="54">
        <f t="shared" si="38"/>
        <v>14.789090909090909</v>
      </c>
      <c r="AX100" s="54">
        <f t="shared" si="39"/>
        <v>12.022424242424243</v>
      </c>
      <c r="AY100" s="54">
        <v>0</v>
      </c>
      <c r="AZ100" s="54">
        <v>1</v>
      </c>
      <c r="BA100" s="54">
        <v>1</v>
      </c>
      <c r="BG100" s="54">
        <f t="shared" si="40"/>
        <v>11000</v>
      </c>
      <c r="BH100" s="11">
        <f t="shared" si="41"/>
        <v>1.5277777777777777E-4</v>
      </c>
      <c r="BI100" s="54">
        <f t="shared" si="42"/>
        <v>96.062992125984252</v>
      </c>
    </row>
    <row r="101" spans="1:61" ht="48" x14ac:dyDescent="0.2">
      <c r="A101" s="54">
        <v>74</v>
      </c>
      <c r="B101" s="1" t="s">
        <v>652</v>
      </c>
      <c r="C101" s="3" t="s">
        <v>649</v>
      </c>
      <c r="D101" s="54">
        <v>1</v>
      </c>
      <c r="E101" s="54">
        <v>1</v>
      </c>
      <c r="F101" s="54">
        <f t="shared" si="23"/>
        <v>1</v>
      </c>
      <c r="G101" s="54">
        <f t="shared" si="24"/>
        <v>14</v>
      </c>
      <c r="H101" s="54">
        <f t="shared" si="25"/>
        <v>14</v>
      </c>
      <c r="I101" s="54">
        <f t="shared" si="26"/>
        <v>88</v>
      </c>
      <c r="J101" s="54">
        <v>28</v>
      </c>
      <c r="K101" s="54">
        <f t="shared" si="27"/>
        <v>2</v>
      </c>
      <c r="L101" s="54">
        <f t="shared" si="28"/>
        <v>81</v>
      </c>
      <c r="M101" s="54">
        <f t="shared" si="29"/>
        <v>5.7857142857142856</v>
      </c>
      <c r="N101" s="54">
        <v>0</v>
      </c>
      <c r="O101" s="54">
        <v>1</v>
      </c>
      <c r="P101" s="54">
        <v>1</v>
      </c>
      <c r="Q101" s="54">
        <v>1</v>
      </c>
      <c r="R101" s="54">
        <v>1</v>
      </c>
      <c r="S101" s="54">
        <v>1</v>
      </c>
      <c r="T101" s="54">
        <f t="shared" si="30"/>
        <v>1</v>
      </c>
      <c r="U101" s="54">
        <v>1</v>
      </c>
      <c r="V101" s="54">
        <v>1</v>
      </c>
      <c r="W101" s="54">
        <f t="shared" si="31"/>
        <v>1</v>
      </c>
      <c r="X101" s="54">
        <f t="shared" si="32"/>
        <v>1</v>
      </c>
      <c r="Y101" s="54">
        <v>1</v>
      </c>
      <c r="Z101" s="54">
        <v>1</v>
      </c>
      <c r="AA101" s="54">
        <v>1</v>
      </c>
      <c r="AB101" s="54">
        <v>1</v>
      </c>
      <c r="AC101" s="54">
        <v>1</v>
      </c>
      <c r="AD101" s="54">
        <v>1</v>
      </c>
      <c r="AE101" s="54">
        <v>1</v>
      </c>
      <c r="AF101" s="54">
        <f t="shared" si="33"/>
        <v>7</v>
      </c>
      <c r="AG101" s="54">
        <v>1</v>
      </c>
      <c r="AH101" s="54">
        <f t="shared" si="34"/>
        <v>0</v>
      </c>
      <c r="AI101" s="54">
        <v>0</v>
      </c>
      <c r="AJ101" s="54">
        <v>1</v>
      </c>
      <c r="AK101" s="54">
        <f t="shared" si="35"/>
        <v>0</v>
      </c>
      <c r="AL101" s="54">
        <v>1</v>
      </c>
      <c r="AM101" s="54">
        <v>1</v>
      </c>
      <c r="AN101" s="54">
        <v>1</v>
      </c>
      <c r="AO101" s="54">
        <v>1</v>
      </c>
      <c r="AP101" s="54">
        <v>1</v>
      </c>
      <c r="AQ101" s="54">
        <v>1</v>
      </c>
      <c r="AR101" s="54">
        <v>1</v>
      </c>
      <c r="AS101" s="54">
        <v>1</v>
      </c>
      <c r="AT101" s="54">
        <v>1</v>
      </c>
      <c r="AU101" s="54">
        <f t="shared" si="36"/>
        <v>23.425000000000018</v>
      </c>
      <c r="AV101" s="54">
        <f t="shared" si="37"/>
        <v>13.470000000000002</v>
      </c>
      <c r="AW101" s="54">
        <f t="shared" si="38"/>
        <v>16.105714285714289</v>
      </c>
      <c r="AX101" s="54">
        <f t="shared" si="39"/>
        <v>12.820714285714281</v>
      </c>
      <c r="AY101" s="54">
        <v>1</v>
      </c>
      <c r="AZ101" s="54">
        <v>1</v>
      </c>
      <c r="BA101" s="54">
        <v>1</v>
      </c>
      <c r="BG101" s="54">
        <f t="shared" si="40"/>
        <v>7000</v>
      </c>
      <c r="BH101" s="11">
        <f t="shared" si="41"/>
        <v>4.8611111111111115E-5</v>
      </c>
      <c r="BI101" s="54">
        <f t="shared" si="42"/>
        <v>92.045454545454547</v>
      </c>
    </row>
    <row r="102" spans="1:61" ht="64" x14ac:dyDescent="0.2">
      <c r="A102" s="54">
        <v>75</v>
      </c>
      <c r="B102" s="1" t="s">
        <v>653</v>
      </c>
      <c r="C102" s="3" t="s">
        <v>649</v>
      </c>
      <c r="D102" s="54">
        <v>1</v>
      </c>
      <c r="E102" s="54">
        <v>1</v>
      </c>
      <c r="F102" s="54">
        <f t="shared" si="23"/>
        <v>1</v>
      </c>
      <c r="G102" s="54">
        <f t="shared" si="24"/>
        <v>20</v>
      </c>
      <c r="H102" s="54">
        <f t="shared" si="25"/>
        <v>20</v>
      </c>
      <c r="I102" s="54">
        <f t="shared" si="26"/>
        <v>129</v>
      </c>
      <c r="J102" s="54">
        <v>42</v>
      </c>
      <c r="K102" s="54">
        <f t="shared" si="27"/>
        <v>2.1</v>
      </c>
      <c r="L102" s="54">
        <f t="shared" si="28"/>
        <v>124</v>
      </c>
      <c r="M102" s="54">
        <f t="shared" si="29"/>
        <v>6.2</v>
      </c>
      <c r="N102" s="54">
        <v>0</v>
      </c>
      <c r="O102" s="54">
        <v>0</v>
      </c>
      <c r="P102" s="54">
        <v>0</v>
      </c>
      <c r="Q102" s="54">
        <v>1</v>
      </c>
      <c r="R102" s="54">
        <v>1</v>
      </c>
      <c r="S102" s="54">
        <v>1</v>
      </c>
      <c r="T102" s="54">
        <f t="shared" si="30"/>
        <v>1</v>
      </c>
      <c r="U102" s="54">
        <v>1</v>
      </c>
      <c r="V102" s="54">
        <v>1</v>
      </c>
      <c r="W102" s="54">
        <f t="shared" si="31"/>
        <v>0</v>
      </c>
      <c r="X102" s="54">
        <f t="shared" si="32"/>
        <v>1</v>
      </c>
      <c r="Y102" s="54">
        <v>1</v>
      </c>
      <c r="Z102" s="54">
        <v>1</v>
      </c>
      <c r="AA102" s="54">
        <v>1</v>
      </c>
      <c r="AB102" s="54">
        <v>1</v>
      </c>
      <c r="AC102" s="54">
        <v>1</v>
      </c>
      <c r="AD102" s="54">
        <v>1</v>
      </c>
      <c r="AE102" s="54">
        <v>1</v>
      </c>
      <c r="AF102" s="54">
        <f t="shared" si="33"/>
        <v>5</v>
      </c>
      <c r="AG102" s="54">
        <v>1</v>
      </c>
      <c r="AH102" s="54">
        <f t="shared" si="34"/>
        <v>1</v>
      </c>
      <c r="AI102" s="54">
        <v>0</v>
      </c>
      <c r="AJ102" s="54">
        <v>1</v>
      </c>
      <c r="AK102" s="54">
        <f t="shared" si="35"/>
        <v>1</v>
      </c>
      <c r="AL102" s="54">
        <v>1</v>
      </c>
      <c r="AM102" s="54">
        <v>1</v>
      </c>
      <c r="AN102" s="54">
        <v>1</v>
      </c>
      <c r="AO102" s="54">
        <v>1</v>
      </c>
      <c r="AP102" s="54">
        <v>1</v>
      </c>
      <c r="AQ102" s="54">
        <v>1</v>
      </c>
      <c r="AR102" s="54">
        <v>1</v>
      </c>
      <c r="AS102" s="54">
        <v>1</v>
      </c>
      <c r="AT102" s="54">
        <v>1</v>
      </c>
      <c r="AU102" s="54">
        <f t="shared" si="36"/>
        <v>8.8750000000000142</v>
      </c>
      <c r="AV102" s="54">
        <f t="shared" si="37"/>
        <v>16.989999999999998</v>
      </c>
      <c r="AW102" s="54">
        <f t="shared" si="38"/>
        <v>19.176000000000005</v>
      </c>
      <c r="AX102" s="54">
        <f t="shared" si="39"/>
        <v>17.771999999999998</v>
      </c>
      <c r="AY102" s="54">
        <v>1</v>
      </c>
      <c r="AZ102" s="54">
        <v>1</v>
      </c>
      <c r="BA102" s="54">
        <v>1</v>
      </c>
      <c r="BG102" s="54">
        <f t="shared" si="40"/>
        <v>5000</v>
      </c>
      <c r="BH102" s="11">
        <f t="shared" si="41"/>
        <v>6.9444444444444444E-5</v>
      </c>
      <c r="BI102" s="54">
        <f t="shared" si="42"/>
        <v>96.124031007751938</v>
      </c>
    </row>
    <row r="103" spans="1:61" ht="128" x14ac:dyDescent="0.2">
      <c r="A103" s="54">
        <v>76</v>
      </c>
      <c r="B103" s="1" t="s">
        <v>654</v>
      </c>
      <c r="C103" s="3" t="s">
        <v>649</v>
      </c>
      <c r="D103" s="54">
        <v>1</v>
      </c>
      <c r="E103" s="54">
        <v>1</v>
      </c>
      <c r="F103" s="54">
        <f t="shared" si="23"/>
        <v>3</v>
      </c>
      <c r="G103" s="54">
        <f t="shared" si="24"/>
        <v>47</v>
      </c>
      <c r="H103" s="54">
        <f t="shared" si="25"/>
        <v>15.666666666666666</v>
      </c>
      <c r="I103" s="54">
        <f t="shared" si="26"/>
        <v>247</v>
      </c>
      <c r="J103" s="54">
        <v>81</v>
      </c>
      <c r="K103" s="54">
        <f t="shared" si="27"/>
        <v>1.7234042553191489</v>
      </c>
      <c r="L103" s="54">
        <f t="shared" si="28"/>
        <v>232</v>
      </c>
      <c r="M103" s="54">
        <f t="shared" si="29"/>
        <v>4.9361702127659575</v>
      </c>
      <c r="N103" s="54">
        <v>1</v>
      </c>
      <c r="O103" s="54">
        <v>1</v>
      </c>
      <c r="P103" s="54">
        <v>1</v>
      </c>
      <c r="Q103" s="54">
        <v>1</v>
      </c>
      <c r="R103" s="54">
        <v>1</v>
      </c>
      <c r="S103" s="54">
        <v>1</v>
      </c>
      <c r="T103" s="54">
        <f t="shared" si="30"/>
        <v>1</v>
      </c>
      <c r="U103" s="54">
        <v>1</v>
      </c>
      <c r="V103" s="54">
        <v>1</v>
      </c>
      <c r="W103" s="54">
        <f t="shared" si="31"/>
        <v>1</v>
      </c>
      <c r="X103" s="54">
        <f t="shared" si="32"/>
        <v>1</v>
      </c>
      <c r="Y103" s="54">
        <v>1</v>
      </c>
      <c r="Z103" s="54">
        <v>1</v>
      </c>
      <c r="AA103" s="54">
        <v>0</v>
      </c>
      <c r="AB103" s="54">
        <v>1</v>
      </c>
      <c r="AC103" s="54">
        <v>0</v>
      </c>
      <c r="AD103" s="54">
        <v>1</v>
      </c>
      <c r="AE103" s="54">
        <v>1</v>
      </c>
      <c r="AF103" s="54">
        <f t="shared" si="33"/>
        <v>15</v>
      </c>
      <c r="AG103" s="54">
        <v>1</v>
      </c>
      <c r="AH103" s="54">
        <f t="shared" si="34"/>
        <v>1</v>
      </c>
      <c r="AI103" s="54">
        <v>1</v>
      </c>
      <c r="AJ103" s="54">
        <v>1</v>
      </c>
      <c r="AK103" s="54">
        <f t="shared" si="35"/>
        <v>0</v>
      </c>
      <c r="AL103" s="54">
        <v>1</v>
      </c>
      <c r="AM103" s="54">
        <v>1</v>
      </c>
      <c r="AN103" s="54">
        <v>1</v>
      </c>
      <c r="AO103" s="54">
        <v>0</v>
      </c>
      <c r="AP103" s="54">
        <v>1</v>
      </c>
      <c r="AQ103" s="54">
        <v>1</v>
      </c>
      <c r="AR103" s="54">
        <v>1</v>
      </c>
      <c r="AS103" s="54">
        <v>0</v>
      </c>
      <c r="AT103" s="54">
        <v>1</v>
      </c>
      <c r="AU103" s="54">
        <f t="shared" si="36"/>
        <v>45.133333333333361</v>
      </c>
      <c r="AV103" s="54">
        <f t="shared" si="37"/>
        <v>10.856170212765957</v>
      </c>
      <c r="AW103" s="54">
        <f t="shared" si="38"/>
        <v>11.335319148936168</v>
      </c>
      <c r="AX103" s="54">
        <f t="shared" si="39"/>
        <v>9.6526950354609902</v>
      </c>
      <c r="AY103" s="54">
        <v>0</v>
      </c>
      <c r="AZ103" s="54">
        <v>1</v>
      </c>
      <c r="BA103" s="54">
        <v>1</v>
      </c>
      <c r="BG103" s="54">
        <f t="shared" si="40"/>
        <v>15000</v>
      </c>
      <c r="BH103" s="11">
        <f t="shared" si="41"/>
        <v>1.6319444444444443E-4</v>
      </c>
      <c r="BI103" s="54">
        <f t="shared" si="42"/>
        <v>93.927125506072869</v>
      </c>
    </row>
    <row r="104" spans="1:61" ht="32" x14ac:dyDescent="0.2">
      <c r="A104" s="54">
        <v>77</v>
      </c>
      <c r="B104" s="1" t="s">
        <v>655</v>
      </c>
      <c r="C104" s="3" t="s">
        <v>649</v>
      </c>
      <c r="D104" s="54">
        <v>1</v>
      </c>
      <c r="E104" s="54">
        <v>1</v>
      </c>
      <c r="F104" s="54">
        <f t="shared" si="23"/>
        <v>1</v>
      </c>
      <c r="G104" s="54">
        <f t="shared" si="24"/>
        <v>8</v>
      </c>
      <c r="H104" s="54">
        <f t="shared" si="25"/>
        <v>8</v>
      </c>
      <c r="I104" s="54">
        <f t="shared" si="26"/>
        <v>47</v>
      </c>
      <c r="J104" s="54">
        <v>15</v>
      </c>
      <c r="K104" s="54">
        <f t="shared" si="27"/>
        <v>1.875</v>
      </c>
      <c r="L104" s="54">
        <f t="shared" si="28"/>
        <v>47</v>
      </c>
      <c r="M104" s="54">
        <f t="shared" si="29"/>
        <v>5.875</v>
      </c>
      <c r="N104" s="54">
        <v>0</v>
      </c>
      <c r="O104" s="54">
        <v>0</v>
      </c>
      <c r="P104" s="54">
        <v>0</v>
      </c>
      <c r="Q104" s="54">
        <v>1</v>
      </c>
      <c r="R104" s="54">
        <v>1</v>
      </c>
      <c r="S104" s="54">
        <v>1</v>
      </c>
      <c r="T104" s="54">
        <f t="shared" si="30"/>
        <v>1</v>
      </c>
      <c r="U104" s="54">
        <v>1</v>
      </c>
      <c r="V104" s="54">
        <v>1</v>
      </c>
      <c r="W104" s="54">
        <f t="shared" si="31"/>
        <v>0</v>
      </c>
      <c r="X104" s="54">
        <f t="shared" si="32"/>
        <v>1</v>
      </c>
      <c r="Y104" s="54">
        <v>1</v>
      </c>
      <c r="Z104" s="54">
        <v>1</v>
      </c>
      <c r="AA104" s="54">
        <v>1</v>
      </c>
      <c r="AB104" s="54">
        <v>1</v>
      </c>
      <c r="AC104" s="54">
        <v>1</v>
      </c>
      <c r="AD104" s="54">
        <v>1</v>
      </c>
      <c r="AE104" s="54">
        <v>1</v>
      </c>
      <c r="AF104" s="54">
        <f t="shared" si="33"/>
        <v>0</v>
      </c>
      <c r="AG104" s="54">
        <v>1</v>
      </c>
      <c r="AH104" s="54">
        <f t="shared" si="34"/>
        <v>1</v>
      </c>
      <c r="AI104" s="54">
        <v>1</v>
      </c>
      <c r="AJ104" s="54">
        <v>1</v>
      </c>
      <c r="AK104" s="54">
        <f t="shared" si="35"/>
        <v>1</v>
      </c>
      <c r="AL104" s="54">
        <v>1</v>
      </c>
      <c r="AM104" s="54">
        <v>1</v>
      </c>
      <c r="AN104" s="54">
        <v>1</v>
      </c>
      <c r="AO104" s="54">
        <v>1</v>
      </c>
      <c r="AP104" s="54">
        <v>1</v>
      </c>
      <c r="AQ104" s="54">
        <v>1</v>
      </c>
      <c r="AR104" s="54">
        <v>1</v>
      </c>
      <c r="AS104" s="54">
        <v>1</v>
      </c>
      <c r="AT104" s="54">
        <v>1</v>
      </c>
      <c r="AU104" s="54">
        <f t="shared" si="36"/>
        <v>40.090000000000011</v>
      </c>
      <c r="AV104" s="54">
        <f t="shared" si="37"/>
        <v>9.6550000000000011</v>
      </c>
      <c r="AW104" s="54">
        <f t="shared" si="38"/>
        <v>15.044999999999995</v>
      </c>
      <c r="AX104" s="54">
        <f t="shared" si="39"/>
        <v>10.241250000000001</v>
      </c>
      <c r="AY104" s="54">
        <v>1</v>
      </c>
      <c r="AZ104" s="54">
        <v>1</v>
      </c>
      <c r="BA104" s="54">
        <v>1</v>
      </c>
      <c r="BG104" s="54">
        <f t="shared" si="40"/>
        <v>0</v>
      </c>
      <c r="BH104" s="11">
        <f t="shared" si="41"/>
        <v>2.7777777777777779E-5</v>
      </c>
      <c r="BI104" s="54">
        <f t="shared" si="42"/>
        <v>100</v>
      </c>
    </row>
    <row r="105" spans="1:61" ht="48" x14ac:dyDescent="0.2">
      <c r="A105" s="54">
        <v>78</v>
      </c>
      <c r="B105" s="1" t="s">
        <v>656</v>
      </c>
      <c r="C105" s="3" t="s">
        <v>657</v>
      </c>
      <c r="D105" s="54">
        <v>1</v>
      </c>
      <c r="E105" s="54">
        <v>1</v>
      </c>
      <c r="F105" s="54">
        <f t="shared" si="23"/>
        <v>1</v>
      </c>
      <c r="G105" s="54">
        <f t="shared" si="24"/>
        <v>21</v>
      </c>
      <c r="H105" s="54">
        <f t="shared" si="25"/>
        <v>21</v>
      </c>
      <c r="I105" s="54">
        <f t="shared" si="26"/>
        <v>91</v>
      </c>
      <c r="J105" s="54">
        <v>31</v>
      </c>
      <c r="K105" s="54">
        <f t="shared" si="27"/>
        <v>1.4761904761904763</v>
      </c>
      <c r="L105" s="54">
        <f t="shared" si="28"/>
        <v>88</v>
      </c>
      <c r="M105" s="54">
        <f t="shared" si="29"/>
        <v>4.1904761904761907</v>
      </c>
      <c r="N105" s="54">
        <v>0</v>
      </c>
      <c r="O105" s="54">
        <v>1</v>
      </c>
      <c r="P105" s="54">
        <v>0</v>
      </c>
      <c r="Q105" s="54">
        <v>1</v>
      </c>
      <c r="R105" s="54">
        <v>1</v>
      </c>
      <c r="S105" s="54">
        <v>1</v>
      </c>
      <c r="T105" s="54">
        <f t="shared" si="30"/>
        <v>1</v>
      </c>
      <c r="U105" s="54">
        <v>1</v>
      </c>
      <c r="V105" s="54">
        <v>1</v>
      </c>
      <c r="W105" s="54">
        <f t="shared" si="31"/>
        <v>0</v>
      </c>
      <c r="X105" s="54">
        <f t="shared" si="32"/>
        <v>1</v>
      </c>
      <c r="Y105" s="54">
        <v>0</v>
      </c>
      <c r="Z105" s="54">
        <v>1</v>
      </c>
      <c r="AA105" s="54">
        <v>1</v>
      </c>
      <c r="AB105" s="54">
        <v>1</v>
      </c>
      <c r="AC105" s="54">
        <v>1</v>
      </c>
      <c r="AD105" s="54">
        <v>0</v>
      </c>
      <c r="AE105" s="54">
        <v>1</v>
      </c>
      <c r="AF105" s="54">
        <f t="shared" si="33"/>
        <v>3</v>
      </c>
      <c r="AG105" s="54">
        <v>0</v>
      </c>
      <c r="AH105" s="54">
        <f t="shared" si="34"/>
        <v>0</v>
      </c>
      <c r="AI105" s="54">
        <v>1</v>
      </c>
      <c r="AJ105" s="54">
        <v>1</v>
      </c>
      <c r="AK105" s="54">
        <f t="shared" si="35"/>
        <v>1</v>
      </c>
      <c r="AL105" s="54">
        <v>1</v>
      </c>
      <c r="AM105" s="54">
        <v>1</v>
      </c>
      <c r="AN105" s="54">
        <v>1</v>
      </c>
      <c r="AO105" s="54">
        <v>0</v>
      </c>
      <c r="AP105" s="54">
        <v>1</v>
      </c>
      <c r="AQ105" s="54">
        <v>1</v>
      </c>
      <c r="AR105" s="54">
        <v>1</v>
      </c>
      <c r="AS105" s="54">
        <v>0</v>
      </c>
      <c r="AT105" s="54">
        <v>1</v>
      </c>
      <c r="AU105" s="54">
        <f t="shared" si="36"/>
        <v>60.634285714285724</v>
      </c>
      <c r="AV105" s="54">
        <f t="shared" si="37"/>
        <v>10.019047619047623</v>
      </c>
      <c r="AW105" s="54">
        <f t="shared" si="38"/>
        <v>7.4304761904761918</v>
      </c>
      <c r="AX105" s="54">
        <f t="shared" si="39"/>
        <v>8.8071428571428569</v>
      </c>
      <c r="AY105" s="54">
        <v>1</v>
      </c>
      <c r="AZ105" s="54">
        <v>1</v>
      </c>
      <c r="BA105" s="54">
        <v>1</v>
      </c>
      <c r="BG105" s="54">
        <f t="shared" si="40"/>
        <v>3000</v>
      </c>
      <c r="BH105" s="11">
        <f t="shared" si="41"/>
        <v>7.2916666666666659E-5</v>
      </c>
      <c r="BI105" s="54">
        <f t="shared" si="42"/>
        <v>96.703296703296701</v>
      </c>
    </row>
    <row r="106" spans="1:61" ht="64" x14ac:dyDescent="0.2">
      <c r="A106" s="54">
        <v>79</v>
      </c>
      <c r="B106" s="1" t="s">
        <v>658</v>
      </c>
      <c r="C106" s="3" t="s">
        <v>657</v>
      </c>
      <c r="D106" s="54">
        <v>1</v>
      </c>
      <c r="E106" s="54">
        <v>1</v>
      </c>
      <c r="F106" s="54">
        <f t="shared" si="23"/>
        <v>1</v>
      </c>
      <c r="G106" s="54">
        <f t="shared" si="24"/>
        <v>21</v>
      </c>
      <c r="H106" s="54">
        <f t="shared" si="25"/>
        <v>21</v>
      </c>
      <c r="I106" s="54">
        <f t="shared" si="26"/>
        <v>130</v>
      </c>
      <c r="J106" s="54">
        <v>42</v>
      </c>
      <c r="K106" s="54">
        <f t="shared" si="27"/>
        <v>2</v>
      </c>
      <c r="L106" s="54">
        <f t="shared" si="28"/>
        <v>123</v>
      </c>
      <c r="M106" s="54">
        <f t="shared" si="29"/>
        <v>5.8571428571428568</v>
      </c>
      <c r="N106" s="54">
        <v>1</v>
      </c>
      <c r="O106" s="54">
        <v>1</v>
      </c>
      <c r="P106" s="54">
        <v>0</v>
      </c>
      <c r="Q106" s="54">
        <v>1</v>
      </c>
      <c r="R106" s="54">
        <v>1</v>
      </c>
      <c r="S106" s="54">
        <v>1</v>
      </c>
      <c r="T106" s="54">
        <f t="shared" si="30"/>
        <v>1</v>
      </c>
      <c r="U106" s="54">
        <v>1</v>
      </c>
      <c r="V106" s="54">
        <v>1</v>
      </c>
      <c r="W106" s="54">
        <f t="shared" si="31"/>
        <v>0</v>
      </c>
      <c r="X106" s="54">
        <f t="shared" si="32"/>
        <v>1</v>
      </c>
      <c r="Y106" s="54">
        <v>0</v>
      </c>
      <c r="Z106" s="54">
        <v>1</v>
      </c>
      <c r="AA106" s="54">
        <v>1</v>
      </c>
      <c r="AB106" s="54">
        <v>1</v>
      </c>
      <c r="AC106" s="54">
        <v>1</v>
      </c>
      <c r="AD106" s="54">
        <v>0</v>
      </c>
      <c r="AE106" s="54">
        <v>1</v>
      </c>
      <c r="AF106" s="54">
        <f t="shared" si="33"/>
        <v>7</v>
      </c>
      <c r="AG106" s="54">
        <v>1</v>
      </c>
      <c r="AH106" s="54">
        <f t="shared" si="34"/>
        <v>1</v>
      </c>
      <c r="AI106" s="54">
        <v>1</v>
      </c>
      <c r="AJ106" s="54">
        <v>1</v>
      </c>
      <c r="AK106" s="54">
        <f t="shared" si="35"/>
        <v>0</v>
      </c>
      <c r="AL106" s="54">
        <v>1</v>
      </c>
      <c r="AM106" s="54">
        <v>1</v>
      </c>
      <c r="AN106" s="54">
        <v>1</v>
      </c>
      <c r="AO106" s="54">
        <v>1</v>
      </c>
      <c r="AP106" s="54">
        <v>1</v>
      </c>
      <c r="AQ106" s="54">
        <v>1</v>
      </c>
      <c r="AR106" s="54">
        <v>1</v>
      </c>
      <c r="AS106" s="54">
        <v>1</v>
      </c>
      <c r="AT106" s="54">
        <v>1</v>
      </c>
      <c r="AU106" s="54">
        <f t="shared" si="36"/>
        <v>16.320000000000022</v>
      </c>
      <c r="AV106" s="54">
        <f t="shared" si="37"/>
        <v>16.2</v>
      </c>
      <c r="AW106" s="54">
        <f t="shared" si="38"/>
        <v>17.230476190476185</v>
      </c>
      <c r="AX106" s="54">
        <f t="shared" si="39"/>
        <v>16.657142857142851</v>
      </c>
      <c r="AY106" s="54">
        <v>1</v>
      </c>
      <c r="AZ106" s="54">
        <v>1</v>
      </c>
      <c r="BA106" s="54">
        <v>1</v>
      </c>
      <c r="BG106" s="54">
        <f t="shared" si="40"/>
        <v>7000</v>
      </c>
      <c r="BH106" s="11">
        <f t="shared" si="41"/>
        <v>7.2916666666666659E-5</v>
      </c>
      <c r="BI106" s="54">
        <f t="shared" si="42"/>
        <v>94.615384615384613</v>
      </c>
    </row>
    <row r="107" spans="1:61" ht="48" x14ac:dyDescent="0.2">
      <c r="A107" s="54">
        <v>80</v>
      </c>
      <c r="B107" s="1" t="s">
        <v>659</v>
      </c>
      <c r="C107" s="3" t="s">
        <v>657</v>
      </c>
      <c r="D107" s="54">
        <v>1</v>
      </c>
      <c r="E107" s="54">
        <v>1</v>
      </c>
      <c r="F107" s="54">
        <f t="shared" si="23"/>
        <v>1</v>
      </c>
      <c r="G107" s="54">
        <f t="shared" si="24"/>
        <v>17</v>
      </c>
      <c r="H107" s="54">
        <f t="shared" si="25"/>
        <v>17</v>
      </c>
      <c r="I107" s="54">
        <f t="shared" si="26"/>
        <v>85</v>
      </c>
      <c r="J107" s="54">
        <v>30</v>
      </c>
      <c r="K107" s="54">
        <f t="shared" si="27"/>
        <v>1.7647058823529411</v>
      </c>
      <c r="L107" s="54">
        <f t="shared" si="28"/>
        <v>84</v>
      </c>
      <c r="M107" s="54">
        <f t="shared" si="29"/>
        <v>4.9411764705882355</v>
      </c>
      <c r="N107" s="54">
        <v>1</v>
      </c>
      <c r="O107" s="54">
        <v>1</v>
      </c>
      <c r="P107" s="54">
        <v>0</v>
      </c>
      <c r="Q107" s="54">
        <v>1</v>
      </c>
      <c r="R107" s="54">
        <v>1</v>
      </c>
      <c r="S107" s="54">
        <v>1</v>
      </c>
      <c r="T107" s="54">
        <f t="shared" si="30"/>
        <v>1</v>
      </c>
      <c r="U107" s="54">
        <v>1</v>
      </c>
      <c r="V107" s="54">
        <v>1</v>
      </c>
      <c r="W107" s="54">
        <f t="shared" si="31"/>
        <v>0</v>
      </c>
      <c r="X107" s="54">
        <f t="shared" si="32"/>
        <v>1</v>
      </c>
      <c r="Y107" s="54">
        <v>0</v>
      </c>
      <c r="Z107" s="54">
        <v>1</v>
      </c>
      <c r="AA107" s="54">
        <v>1</v>
      </c>
      <c r="AB107" s="54">
        <v>1</v>
      </c>
      <c r="AC107" s="54">
        <v>1</v>
      </c>
      <c r="AD107" s="54">
        <v>0</v>
      </c>
      <c r="AE107" s="54">
        <v>1</v>
      </c>
      <c r="AF107" s="54">
        <f t="shared" si="33"/>
        <v>1</v>
      </c>
      <c r="AG107" s="54">
        <v>1</v>
      </c>
      <c r="AH107" s="54">
        <f t="shared" si="34"/>
        <v>1</v>
      </c>
      <c r="AI107" s="54">
        <v>1</v>
      </c>
      <c r="AJ107" s="54">
        <v>1</v>
      </c>
      <c r="AK107" s="54">
        <f t="shared" si="35"/>
        <v>1</v>
      </c>
      <c r="AL107" s="54">
        <v>1</v>
      </c>
      <c r="AM107" s="54">
        <v>1</v>
      </c>
      <c r="AN107" s="54">
        <v>1</v>
      </c>
      <c r="AO107" s="54">
        <v>1</v>
      </c>
      <c r="AP107" s="54">
        <v>1</v>
      </c>
      <c r="AQ107" s="54">
        <v>1</v>
      </c>
      <c r="AR107" s="54">
        <v>1</v>
      </c>
      <c r="AS107" s="54">
        <v>1</v>
      </c>
      <c r="AT107" s="54">
        <v>1</v>
      </c>
      <c r="AU107" s="54">
        <f t="shared" si="36"/>
        <v>40.285882352941201</v>
      </c>
      <c r="AV107" s="54">
        <f t="shared" si="37"/>
        <v>11.863529411764706</v>
      </c>
      <c r="AW107" s="54">
        <f t="shared" si="38"/>
        <v>11.512941176470587</v>
      </c>
      <c r="AX107" s="54">
        <f t="shared" si="39"/>
        <v>10.342941176470589</v>
      </c>
      <c r="AY107" s="54">
        <v>1</v>
      </c>
      <c r="AZ107" s="54">
        <v>1</v>
      </c>
      <c r="BA107" s="54">
        <v>1</v>
      </c>
      <c r="BG107" s="54">
        <f t="shared" si="40"/>
        <v>1000</v>
      </c>
      <c r="BH107" s="11">
        <f t="shared" si="41"/>
        <v>5.902777777777778E-5</v>
      </c>
      <c r="BI107" s="54">
        <f t="shared" si="42"/>
        <v>98.82352941176471</v>
      </c>
    </row>
    <row r="108" spans="1:61" ht="80" x14ac:dyDescent="0.2">
      <c r="A108" s="54">
        <v>81</v>
      </c>
      <c r="B108" s="1" t="s">
        <v>660</v>
      </c>
      <c r="C108" s="3" t="s">
        <v>657</v>
      </c>
      <c r="D108" s="54">
        <v>1</v>
      </c>
      <c r="E108" s="54">
        <v>1</v>
      </c>
      <c r="F108" s="54">
        <f t="shared" si="23"/>
        <v>2</v>
      </c>
      <c r="G108" s="54">
        <f t="shared" si="24"/>
        <v>33</v>
      </c>
      <c r="H108" s="54">
        <f t="shared" si="25"/>
        <v>16.5</v>
      </c>
      <c r="I108" s="54">
        <f t="shared" si="26"/>
        <v>164</v>
      </c>
      <c r="J108" s="54">
        <v>58</v>
      </c>
      <c r="K108" s="54">
        <f t="shared" si="27"/>
        <v>1.7575757575757576</v>
      </c>
      <c r="L108" s="54">
        <f t="shared" si="28"/>
        <v>160</v>
      </c>
      <c r="M108" s="54">
        <f t="shared" si="29"/>
        <v>4.8484848484848486</v>
      </c>
      <c r="N108" s="54">
        <v>1</v>
      </c>
      <c r="O108" s="54">
        <v>1</v>
      </c>
      <c r="P108" s="54">
        <v>0</v>
      </c>
      <c r="Q108" s="54">
        <v>1</v>
      </c>
      <c r="R108" s="54">
        <v>1</v>
      </c>
      <c r="S108" s="54">
        <v>1</v>
      </c>
      <c r="T108" s="54">
        <f t="shared" si="30"/>
        <v>1</v>
      </c>
      <c r="U108" s="54">
        <v>1</v>
      </c>
      <c r="V108" s="54">
        <v>1</v>
      </c>
      <c r="W108" s="54">
        <f t="shared" si="31"/>
        <v>0</v>
      </c>
      <c r="X108" s="54">
        <f t="shared" si="32"/>
        <v>1</v>
      </c>
      <c r="Y108" s="54">
        <v>0</v>
      </c>
      <c r="Z108" s="54">
        <v>1</v>
      </c>
      <c r="AA108" s="54">
        <v>1</v>
      </c>
      <c r="AB108" s="54">
        <v>1</v>
      </c>
      <c r="AC108" s="54">
        <v>1</v>
      </c>
      <c r="AD108" s="54">
        <v>0</v>
      </c>
      <c r="AE108" s="54">
        <v>1</v>
      </c>
      <c r="AF108" s="54">
        <f t="shared" si="33"/>
        <v>4</v>
      </c>
      <c r="AG108" s="54">
        <v>1</v>
      </c>
      <c r="AH108" s="54">
        <f t="shared" si="34"/>
        <v>1</v>
      </c>
      <c r="AI108" s="54">
        <v>0</v>
      </c>
      <c r="AJ108" s="54">
        <v>1</v>
      </c>
      <c r="AK108" s="54">
        <f t="shared" si="35"/>
        <v>1</v>
      </c>
      <c r="AL108" s="54">
        <v>1</v>
      </c>
      <c r="AM108" s="54">
        <v>1</v>
      </c>
      <c r="AN108" s="54">
        <v>1</v>
      </c>
      <c r="AO108" s="54">
        <v>1</v>
      </c>
      <c r="AP108" s="54">
        <v>1</v>
      </c>
      <c r="AQ108" s="54">
        <v>1</v>
      </c>
      <c r="AR108" s="54">
        <v>1</v>
      </c>
      <c r="AS108" s="54">
        <v>1</v>
      </c>
      <c r="AT108" s="54">
        <v>1</v>
      </c>
      <c r="AU108" s="54">
        <f t="shared" si="36"/>
        <v>41.396590909090918</v>
      </c>
      <c r="AV108" s="54">
        <f t="shared" si="37"/>
        <v>11.584393939393944</v>
      </c>
      <c r="AW108" s="54">
        <f t="shared" si="38"/>
        <v>10.915151515151518</v>
      </c>
      <c r="AX108" s="54">
        <f t="shared" si="39"/>
        <v>9.6563636363636363</v>
      </c>
      <c r="AY108" s="54">
        <v>0</v>
      </c>
      <c r="AZ108" s="54">
        <v>1</v>
      </c>
      <c r="BA108" s="54">
        <v>1</v>
      </c>
      <c r="BG108" s="54">
        <f t="shared" si="40"/>
        <v>4000</v>
      </c>
      <c r="BH108" s="11">
        <f t="shared" si="41"/>
        <v>1.1458333333333333E-4</v>
      </c>
      <c r="BI108" s="54">
        <f t="shared" si="42"/>
        <v>97.560975609756099</v>
      </c>
    </row>
    <row r="109" spans="1:61" ht="64" x14ac:dyDescent="0.2">
      <c r="A109" s="54">
        <v>82</v>
      </c>
      <c r="B109" s="1" t="s">
        <v>661</v>
      </c>
      <c r="C109" s="3" t="s">
        <v>662</v>
      </c>
      <c r="D109" s="54">
        <v>1</v>
      </c>
      <c r="E109" s="54">
        <v>1</v>
      </c>
      <c r="F109" s="54">
        <f t="shared" si="23"/>
        <v>1</v>
      </c>
      <c r="G109" s="54">
        <f t="shared" si="24"/>
        <v>29</v>
      </c>
      <c r="H109" s="54">
        <f t="shared" si="25"/>
        <v>29</v>
      </c>
      <c r="I109" s="54">
        <f t="shared" si="26"/>
        <v>137</v>
      </c>
      <c r="J109" s="54">
        <v>46</v>
      </c>
      <c r="K109" s="54">
        <f t="shared" si="27"/>
        <v>1.5862068965517242</v>
      </c>
      <c r="L109" s="54">
        <f t="shared" si="28"/>
        <v>130</v>
      </c>
      <c r="M109" s="54">
        <f t="shared" si="29"/>
        <v>4.4827586206896548</v>
      </c>
      <c r="N109" s="54">
        <v>0</v>
      </c>
      <c r="O109" s="54">
        <v>1</v>
      </c>
      <c r="P109" s="54">
        <v>0</v>
      </c>
      <c r="Q109" s="54">
        <v>1</v>
      </c>
      <c r="R109" s="54">
        <v>1</v>
      </c>
      <c r="S109" s="54">
        <v>1</v>
      </c>
      <c r="T109" s="54">
        <f t="shared" si="30"/>
        <v>1</v>
      </c>
      <c r="U109" s="54">
        <v>1</v>
      </c>
      <c r="V109" s="54">
        <v>1</v>
      </c>
      <c r="W109" s="54">
        <f t="shared" si="31"/>
        <v>0</v>
      </c>
      <c r="X109" s="54">
        <f t="shared" si="32"/>
        <v>1</v>
      </c>
      <c r="Y109" s="54">
        <v>0</v>
      </c>
      <c r="Z109" s="54">
        <v>1</v>
      </c>
      <c r="AA109" s="54">
        <v>1</v>
      </c>
      <c r="AB109" s="54">
        <v>1</v>
      </c>
      <c r="AC109" s="54">
        <v>1</v>
      </c>
      <c r="AD109" s="54">
        <v>1</v>
      </c>
      <c r="AE109" s="54">
        <v>1</v>
      </c>
      <c r="AF109" s="54">
        <f t="shared" si="33"/>
        <v>7</v>
      </c>
      <c r="AG109" s="54">
        <v>1</v>
      </c>
      <c r="AH109" s="54">
        <f t="shared" si="34"/>
        <v>1</v>
      </c>
      <c r="AI109" s="54">
        <v>0</v>
      </c>
      <c r="AJ109" s="54">
        <v>0</v>
      </c>
      <c r="AK109" s="54">
        <f t="shared" si="35"/>
        <v>0</v>
      </c>
      <c r="AL109" s="54">
        <v>1</v>
      </c>
      <c r="AM109" s="54">
        <v>1</v>
      </c>
      <c r="AN109" s="54">
        <v>1</v>
      </c>
      <c r="AO109" s="54">
        <v>1</v>
      </c>
      <c r="AP109" s="54">
        <v>1</v>
      </c>
      <c r="AQ109" s="54">
        <v>1</v>
      </c>
      <c r="AR109" s="54">
        <v>1</v>
      </c>
      <c r="AS109" s="54">
        <v>1</v>
      </c>
      <c r="AT109" s="54">
        <v>1</v>
      </c>
      <c r="AU109" s="54">
        <f t="shared" si="36"/>
        <v>43.206896551724157</v>
      </c>
      <c r="AV109" s="54">
        <f t="shared" si="37"/>
        <v>14.437241379310347</v>
      </c>
      <c r="AW109" s="54">
        <f t="shared" si="38"/>
        <v>9.5379310344827566</v>
      </c>
      <c r="AX109" s="54">
        <f t="shared" si="39"/>
        <v>14.183793103448274</v>
      </c>
      <c r="AY109" s="54">
        <v>1</v>
      </c>
      <c r="AZ109" s="54">
        <v>1</v>
      </c>
      <c r="BA109" s="54">
        <v>1</v>
      </c>
      <c r="BG109" s="54">
        <f t="shared" si="40"/>
        <v>7000</v>
      </c>
      <c r="BH109" s="11">
        <f t="shared" si="41"/>
        <v>1.0069444444444445E-4</v>
      </c>
      <c r="BI109" s="54">
        <f t="shared" si="42"/>
        <v>94.890510948905103</v>
      </c>
    </row>
    <row r="110" spans="1:61" ht="64" x14ac:dyDescent="0.2">
      <c r="A110" s="54">
        <v>83</v>
      </c>
      <c r="B110" s="1" t="s">
        <v>663</v>
      </c>
      <c r="C110" s="3" t="s">
        <v>662</v>
      </c>
      <c r="D110" s="54">
        <v>1</v>
      </c>
      <c r="E110" s="54">
        <v>1</v>
      </c>
      <c r="F110" s="54">
        <f t="shared" si="23"/>
        <v>2</v>
      </c>
      <c r="G110" s="54">
        <f t="shared" si="24"/>
        <v>20</v>
      </c>
      <c r="H110" s="54">
        <f t="shared" si="25"/>
        <v>10</v>
      </c>
      <c r="I110" s="54">
        <f t="shared" si="26"/>
        <v>112</v>
      </c>
      <c r="J110" s="54">
        <v>37</v>
      </c>
      <c r="K110" s="54">
        <f t="shared" si="27"/>
        <v>1.85</v>
      </c>
      <c r="L110" s="54">
        <f t="shared" si="28"/>
        <v>108</v>
      </c>
      <c r="M110" s="54">
        <f t="shared" si="29"/>
        <v>5.4</v>
      </c>
      <c r="N110" s="54">
        <v>0</v>
      </c>
      <c r="O110" s="54">
        <v>1</v>
      </c>
      <c r="P110" s="54">
        <v>1</v>
      </c>
      <c r="Q110" s="54">
        <v>0</v>
      </c>
      <c r="R110" s="54">
        <v>1</v>
      </c>
      <c r="S110" s="54">
        <v>1</v>
      </c>
      <c r="T110" s="54">
        <f t="shared" si="30"/>
        <v>0</v>
      </c>
      <c r="U110" s="54">
        <v>1</v>
      </c>
      <c r="V110" s="54">
        <v>1</v>
      </c>
      <c r="W110" s="54">
        <f t="shared" si="31"/>
        <v>0</v>
      </c>
      <c r="X110" s="54">
        <f t="shared" si="32"/>
        <v>1</v>
      </c>
      <c r="Y110" s="54">
        <v>0</v>
      </c>
      <c r="Z110" s="54">
        <v>1</v>
      </c>
      <c r="AA110" s="54">
        <v>1</v>
      </c>
      <c r="AB110" s="54">
        <v>1</v>
      </c>
      <c r="AC110" s="54">
        <v>1</v>
      </c>
      <c r="AD110" s="54">
        <v>1</v>
      </c>
      <c r="AE110" s="54">
        <v>1</v>
      </c>
      <c r="AF110" s="54">
        <f t="shared" si="33"/>
        <v>4</v>
      </c>
      <c r="AG110" s="54">
        <v>1</v>
      </c>
      <c r="AH110" s="54">
        <f t="shared" si="34"/>
        <v>0</v>
      </c>
      <c r="AI110" s="54">
        <v>1</v>
      </c>
      <c r="AJ110" s="54">
        <v>1</v>
      </c>
      <c r="AK110" s="54">
        <f t="shared" si="35"/>
        <v>1</v>
      </c>
      <c r="AL110" s="54">
        <v>1</v>
      </c>
      <c r="AM110" s="54">
        <v>0</v>
      </c>
      <c r="AN110" s="54">
        <v>1</v>
      </c>
      <c r="AO110" s="54">
        <v>1</v>
      </c>
      <c r="AP110" s="54">
        <v>1</v>
      </c>
      <c r="AQ110" s="54">
        <v>1</v>
      </c>
      <c r="AR110" s="54">
        <v>1</v>
      </c>
      <c r="AS110" s="54">
        <v>1</v>
      </c>
      <c r="AT110" s="54">
        <v>1</v>
      </c>
      <c r="AU110" s="54">
        <f t="shared" si="36"/>
        <v>40.175000000000018</v>
      </c>
      <c r="AV110" s="54">
        <f t="shared" si="37"/>
        <v>10.140000000000004</v>
      </c>
      <c r="AW110" s="54">
        <f t="shared" si="38"/>
        <v>12.992000000000001</v>
      </c>
      <c r="AX110" s="54">
        <f t="shared" si="39"/>
        <v>9.0040000000000013</v>
      </c>
      <c r="AY110" s="54">
        <v>0</v>
      </c>
      <c r="AZ110" s="54">
        <v>1</v>
      </c>
      <c r="BA110" s="54">
        <v>1</v>
      </c>
      <c r="BG110" s="54">
        <f t="shared" si="40"/>
        <v>4000</v>
      </c>
      <c r="BH110" s="11">
        <f t="shared" si="41"/>
        <v>6.9444444444444444E-5</v>
      </c>
      <c r="BI110" s="54">
        <f t="shared" si="42"/>
        <v>96.428571428571431</v>
      </c>
    </row>
    <row r="111" spans="1:61" ht="48" x14ac:dyDescent="0.2">
      <c r="A111" s="54">
        <v>84</v>
      </c>
      <c r="B111" s="1" t="s">
        <v>664</v>
      </c>
      <c r="C111" s="3" t="s">
        <v>662</v>
      </c>
      <c r="D111" s="54">
        <v>1</v>
      </c>
      <c r="E111" s="54">
        <v>1</v>
      </c>
      <c r="F111" s="54">
        <f t="shared" si="23"/>
        <v>1</v>
      </c>
      <c r="G111" s="54">
        <f t="shared" si="24"/>
        <v>14</v>
      </c>
      <c r="H111" s="54">
        <f t="shared" si="25"/>
        <v>14</v>
      </c>
      <c r="I111" s="54">
        <f t="shared" si="26"/>
        <v>90</v>
      </c>
      <c r="J111" s="54">
        <v>28</v>
      </c>
      <c r="K111" s="54">
        <f t="shared" si="27"/>
        <v>2</v>
      </c>
      <c r="L111" s="54">
        <f t="shared" si="28"/>
        <v>89</v>
      </c>
      <c r="M111" s="54">
        <f t="shared" si="29"/>
        <v>6.3571428571428568</v>
      </c>
      <c r="N111" s="54">
        <v>0</v>
      </c>
      <c r="O111" s="54">
        <v>1</v>
      </c>
      <c r="P111" s="54">
        <v>1</v>
      </c>
      <c r="Q111" s="54">
        <v>1</v>
      </c>
      <c r="R111" s="54">
        <v>1</v>
      </c>
      <c r="S111" s="54">
        <v>1</v>
      </c>
      <c r="T111" s="54">
        <f t="shared" si="30"/>
        <v>1</v>
      </c>
      <c r="U111" s="54">
        <v>1</v>
      </c>
      <c r="V111" s="54">
        <v>1</v>
      </c>
      <c r="W111" s="54">
        <f t="shared" si="31"/>
        <v>1</v>
      </c>
      <c r="X111" s="54">
        <f t="shared" si="32"/>
        <v>1</v>
      </c>
      <c r="Y111" s="54">
        <v>1</v>
      </c>
      <c r="Z111" s="54">
        <v>1</v>
      </c>
      <c r="AA111" s="54">
        <v>0</v>
      </c>
      <c r="AB111" s="54">
        <v>1</v>
      </c>
      <c r="AC111" s="54">
        <v>1</v>
      </c>
      <c r="AD111" s="54">
        <v>1</v>
      </c>
      <c r="AE111" s="54">
        <v>1</v>
      </c>
      <c r="AF111" s="54">
        <f t="shared" si="33"/>
        <v>1</v>
      </c>
      <c r="AG111" s="54">
        <v>1</v>
      </c>
      <c r="AH111" s="54">
        <f t="shared" si="34"/>
        <v>1</v>
      </c>
      <c r="AI111" s="54">
        <v>1</v>
      </c>
      <c r="AJ111" s="54">
        <v>1</v>
      </c>
      <c r="AK111" s="54">
        <f t="shared" si="35"/>
        <v>1</v>
      </c>
      <c r="AL111" s="54">
        <v>1</v>
      </c>
      <c r="AM111" s="54">
        <v>1</v>
      </c>
      <c r="AN111" s="54">
        <v>1</v>
      </c>
      <c r="AO111" s="54">
        <v>1</v>
      </c>
      <c r="AP111" s="54">
        <v>1</v>
      </c>
      <c r="AQ111" s="54">
        <v>1</v>
      </c>
      <c r="AR111" s="54">
        <v>1</v>
      </c>
      <c r="AS111" s="54">
        <v>0</v>
      </c>
      <c r="AT111" s="54">
        <v>1</v>
      </c>
      <c r="AU111" s="54">
        <f t="shared" si="36"/>
        <v>23.425000000000018</v>
      </c>
      <c r="AV111" s="54">
        <f t="shared" si="37"/>
        <v>13.470000000000002</v>
      </c>
      <c r="AW111" s="54">
        <f t="shared" si="38"/>
        <v>19.465714285714281</v>
      </c>
      <c r="AX111" s="54">
        <f t="shared" si="39"/>
        <v>15.512142857142855</v>
      </c>
      <c r="AY111" s="54">
        <v>1</v>
      </c>
      <c r="AZ111" s="54">
        <v>1</v>
      </c>
      <c r="BA111" s="54">
        <v>1</v>
      </c>
      <c r="BG111" s="54">
        <f t="shared" si="40"/>
        <v>1000</v>
      </c>
      <c r="BH111" s="11">
        <f t="shared" si="41"/>
        <v>4.8611111111111115E-5</v>
      </c>
      <c r="BI111" s="54">
        <f t="shared" si="42"/>
        <v>98.888888888888886</v>
      </c>
    </row>
    <row r="112" spans="1:61" ht="80" x14ac:dyDescent="0.2">
      <c r="A112" s="54">
        <v>85</v>
      </c>
      <c r="B112" s="1" t="s">
        <v>665</v>
      </c>
      <c r="C112" s="3" t="s">
        <v>662</v>
      </c>
      <c r="D112" s="54">
        <v>1</v>
      </c>
      <c r="E112" s="54">
        <v>1</v>
      </c>
      <c r="F112" s="54">
        <f t="shared" si="23"/>
        <v>2</v>
      </c>
      <c r="G112" s="54">
        <f t="shared" si="24"/>
        <v>28</v>
      </c>
      <c r="H112" s="54">
        <f t="shared" si="25"/>
        <v>14</v>
      </c>
      <c r="I112" s="54">
        <f t="shared" si="26"/>
        <v>144</v>
      </c>
      <c r="J112" s="54">
        <v>49</v>
      </c>
      <c r="K112" s="54">
        <f t="shared" si="27"/>
        <v>1.75</v>
      </c>
      <c r="L112" s="54">
        <f t="shared" si="28"/>
        <v>138</v>
      </c>
      <c r="M112" s="54">
        <f t="shared" si="29"/>
        <v>4.9285714285714288</v>
      </c>
      <c r="N112" s="54">
        <v>0</v>
      </c>
      <c r="O112" s="54">
        <v>1</v>
      </c>
      <c r="P112" s="54">
        <v>0</v>
      </c>
      <c r="Q112" s="54">
        <v>1</v>
      </c>
      <c r="R112" s="54">
        <v>1</v>
      </c>
      <c r="S112" s="54">
        <v>1</v>
      </c>
      <c r="T112" s="54">
        <f t="shared" si="30"/>
        <v>1</v>
      </c>
      <c r="U112" s="54">
        <v>1</v>
      </c>
      <c r="V112" s="54">
        <v>1</v>
      </c>
      <c r="W112" s="54">
        <f t="shared" si="31"/>
        <v>0</v>
      </c>
      <c r="X112" s="54">
        <f t="shared" si="32"/>
        <v>1</v>
      </c>
      <c r="Y112" s="54">
        <v>1</v>
      </c>
      <c r="Z112" s="54">
        <v>1</v>
      </c>
      <c r="AA112" s="54">
        <v>1</v>
      </c>
      <c r="AB112" s="54">
        <v>1</v>
      </c>
      <c r="AC112" s="54">
        <v>1</v>
      </c>
      <c r="AD112" s="54">
        <v>1</v>
      </c>
      <c r="AE112" s="54">
        <v>1</v>
      </c>
      <c r="AF112" s="54">
        <f t="shared" si="33"/>
        <v>6</v>
      </c>
      <c r="AG112" s="54">
        <v>0</v>
      </c>
      <c r="AH112" s="54">
        <f t="shared" si="34"/>
        <v>1</v>
      </c>
      <c r="AI112" s="54">
        <v>1</v>
      </c>
      <c r="AJ112" s="54">
        <v>1</v>
      </c>
      <c r="AK112" s="54">
        <f t="shared" si="35"/>
        <v>1</v>
      </c>
      <c r="AL112" s="54">
        <v>1</v>
      </c>
      <c r="AM112" s="54">
        <v>0</v>
      </c>
      <c r="AN112" s="54">
        <v>1</v>
      </c>
      <c r="AO112" s="54">
        <v>1</v>
      </c>
      <c r="AP112" s="54">
        <v>1</v>
      </c>
      <c r="AQ112" s="54">
        <v>1</v>
      </c>
      <c r="AR112" s="54">
        <v>1</v>
      </c>
      <c r="AS112" s="54">
        <v>1</v>
      </c>
      <c r="AT112" s="54">
        <v>1</v>
      </c>
      <c r="AU112" s="54">
        <f t="shared" si="36"/>
        <v>44.575000000000024</v>
      </c>
      <c r="AV112" s="54">
        <f t="shared" si="37"/>
        <v>10.520000000000003</v>
      </c>
      <c r="AW112" s="54">
        <f t="shared" si="38"/>
        <v>11.065714285714286</v>
      </c>
      <c r="AX112" s="54">
        <f t="shared" si="39"/>
        <v>8.783571428571431</v>
      </c>
      <c r="AY112" s="54">
        <v>0</v>
      </c>
      <c r="AZ112" s="54">
        <v>1</v>
      </c>
      <c r="BA112" s="54">
        <v>1</v>
      </c>
      <c r="BG112" s="54">
        <f t="shared" si="40"/>
        <v>6000</v>
      </c>
      <c r="BH112" s="11">
        <f t="shared" si="41"/>
        <v>9.722222222222223E-5</v>
      </c>
      <c r="BI112" s="54">
        <f t="shared" si="42"/>
        <v>95.833333333333343</v>
      </c>
    </row>
    <row r="113" spans="1:61" ht="32" x14ac:dyDescent="0.2">
      <c r="A113" s="54">
        <v>86</v>
      </c>
      <c r="B113" s="1" t="s">
        <v>666</v>
      </c>
      <c r="C113" s="3" t="s">
        <v>662</v>
      </c>
      <c r="D113" s="54">
        <v>1</v>
      </c>
      <c r="E113" s="54">
        <v>1</v>
      </c>
      <c r="F113" s="54">
        <f t="shared" si="23"/>
        <v>1</v>
      </c>
      <c r="G113" s="54">
        <f t="shared" si="24"/>
        <v>12</v>
      </c>
      <c r="H113" s="54">
        <f t="shared" si="25"/>
        <v>12</v>
      </c>
      <c r="I113" s="54">
        <f t="shared" si="26"/>
        <v>61</v>
      </c>
      <c r="J113" s="54">
        <v>19</v>
      </c>
      <c r="K113" s="54">
        <f t="shared" si="27"/>
        <v>1.5833333333333333</v>
      </c>
      <c r="L113" s="54">
        <f t="shared" si="28"/>
        <v>60</v>
      </c>
      <c r="M113" s="54">
        <f t="shared" si="29"/>
        <v>5</v>
      </c>
      <c r="N113" s="54">
        <v>1</v>
      </c>
      <c r="O113" s="54">
        <v>1</v>
      </c>
      <c r="P113" s="54">
        <v>1</v>
      </c>
      <c r="Q113" s="54">
        <v>1</v>
      </c>
      <c r="R113" s="54">
        <v>1</v>
      </c>
      <c r="S113" s="54">
        <v>1</v>
      </c>
      <c r="T113" s="54">
        <f t="shared" si="30"/>
        <v>1</v>
      </c>
      <c r="U113" s="54">
        <v>1</v>
      </c>
      <c r="V113" s="54">
        <v>1</v>
      </c>
      <c r="W113" s="54">
        <f t="shared" si="31"/>
        <v>1</v>
      </c>
      <c r="X113" s="54">
        <f t="shared" si="32"/>
        <v>1</v>
      </c>
      <c r="Y113" s="54">
        <v>1</v>
      </c>
      <c r="Z113" s="54">
        <v>1</v>
      </c>
      <c r="AA113" s="54">
        <v>1</v>
      </c>
      <c r="AB113" s="54">
        <v>1</v>
      </c>
      <c r="AC113" s="54">
        <v>1</v>
      </c>
      <c r="AD113" s="54">
        <v>1</v>
      </c>
      <c r="AE113" s="54">
        <v>1</v>
      </c>
      <c r="AF113" s="54">
        <f t="shared" si="33"/>
        <v>1</v>
      </c>
      <c r="AG113" s="54">
        <v>1</v>
      </c>
      <c r="AH113" s="54">
        <f t="shared" si="34"/>
        <v>1</v>
      </c>
      <c r="AI113" s="54">
        <v>1</v>
      </c>
      <c r="AJ113" s="54">
        <v>1</v>
      </c>
      <c r="AK113" s="54">
        <f t="shared" si="35"/>
        <v>1</v>
      </c>
      <c r="AL113" s="54">
        <v>1</v>
      </c>
      <c r="AM113" s="54">
        <v>1</v>
      </c>
      <c r="AN113" s="54">
        <v>1</v>
      </c>
      <c r="AO113" s="54">
        <v>1</v>
      </c>
      <c r="AP113" s="54">
        <v>1</v>
      </c>
      <c r="AQ113" s="54">
        <v>1</v>
      </c>
      <c r="AR113" s="54">
        <v>1</v>
      </c>
      <c r="AS113" s="54">
        <v>1</v>
      </c>
      <c r="AT113" s="54">
        <v>1</v>
      </c>
      <c r="AU113" s="54">
        <f t="shared" si="36"/>
        <v>60.70500000000002</v>
      </c>
      <c r="AV113" s="54">
        <f t="shared" si="37"/>
        <v>7.7733333333333334</v>
      </c>
      <c r="AW113" s="54">
        <f t="shared" si="38"/>
        <v>11.133333333333333</v>
      </c>
      <c r="AX113" s="54">
        <f t="shared" si="39"/>
        <v>8.120000000000001</v>
      </c>
      <c r="AY113" s="54">
        <v>1</v>
      </c>
      <c r="AZ113" s="54">
        <v>1</v>
      </c>
      <c r="BA113" s="54">
        <v>1</v>
      </c>
      <c r="BG113" s="54">
        <f t="shared" si="40"/>
        <v>1000</v>
      </c>
      <c r="BH113" s="11">
        <f t="shared" si="41"/>
        <v>4.1666666666666665E-5</v>
      </c>
      <c r="BI113" s="54">
        <f t="shared" si="42"/>
        <v>98.360655737704917</v>
      </c>
    </row>
  </sheetData>
  <conditionalFormatting sqref="F4:F102">
    <cfRule type="cellIs" dxfId="1624" priority="134" operator="greaterThanOrEqual">
      <formula>2</formula>
    </cfRule>
    <cfRule type="cellIs" dxfId="1623" priority="135" operator="equal">
      <formula>1</formula>
    </cfRule>
    <cfRule type="cellIs" dxfId="1622" priority="143" operator="equal">
      <formula>0</formula>
    </cfRule>
  </conditionalFormatting>
  <conditionalFormatting sqref="G4:G102">
    <cfRule type="cellIs" dxfId="1621" priority="131" operator="greaterThan">
      <formula>20</formula>
    </cfRule>
    <cfRule type="cellIs" dxfId="1620" priority="132" operator="between">
      <formula>16</formula>
      <formula>20</formula>
    </cfRule>
    <cfRule type="cellIs" dxfId="1619" priority="133" operator="between">
      <formula>5</formula>
      <formula>15</formula>
    </cfRule>
    <cfRule type="cellIs" dxfId="1618" priority="142" operator="lessThan">
      <formula>5</formula>
    </cfRule>
  </conditionalFormatting>
  <conditionalFormatting sqref="AU4:AU102">
    <cfRule type="colorScale" priority="141">
      <colorScale>
        <cfvo type="num" val="0"/>
        <cfvo type="num" val="65"/>
        <cfvo type="num" val="100"/>
        <color rgb="FFFFCCCC"/>
        <color rgb="FFFFEB84"/>
        <color theme="9" tint="0.39997558519241921"/>
      </colorScale>
    </cfRule>
  </conditionalFormatting>
  <conditionalFormatting sqref="AV4:AX102">
    <cfRule type="colorScale" priority="140">
      <colorScale>
        <cfvo type="num" val="0"/>
        <cfvo type="num" val="8"/>
        <cfvo type="num" val="15"/>
        <color theme="9" tint="0.39997558519241921"/>
        <color rgb="FFFFEB84"/>
        <color rgb="FFFFCCCC"/>
      </colorScale>
    </cfRule>
  </conditionalFormatting>
  <conditionalFormatting sqref="AU2">
    <cfRule type="colorScale" priority="139">
      <colorScale>
        <cfvo type="num" val="0"/>
        <cfvo type="num" val="65"/>
        <cfvo type="num" val="100"/>
        <color rgb="FFFFCCCC"/>
        <color rgb="FFFFEB84"/>
        <color theme="9" tint="0.39997558519241921"/>
      </colorScale>
    </cfRule>
  </conditionalFormatting>
  <conditionalFormatting sqref="AV2">
    <cfRule type="colorScale" priority="138">
      <colorScale>
        <cfvo type="num" val="0"/>
        <cfvo type="num" val="8"/>
        <cfvo type="num" val="13"/>
        <color theme="9" tint="0.39997558519241921"/>
        <color rgb="FFFFEB84"/>
        <color rgb="FFFFCCCC"/>
      </colorScale>
    </cfRule>
  </conditionalFormatting>
  <conditionalFormatting sqref="AW2">
    <cfRule type="colorScale" priority="137">
      <colorScale>
        <cfvo type="num" val="0"/>
        <cfvo type="num" val="8"/>
        <cfvo type="num" val="13"/>
        <color theme="9" tint="0.39997558519241921"/>
        <color rgb="FFFFEB84"/>
        <color rgb="FFFFCCCC"/>
      </colorScale>
    </cfRule>
  </conditionalFormatting>
  <conditionalFormatting sqref="AX2">
    <cfRule type="colorScale" priority="136">
      <colorScale>
        <cfvo type="num" val="0"/>
        <cfvo type="num" val="8"/>
        <cfvo type="num" val="13"/>
        <color theme="9" tint="0.39997558519241921"/>
        <color rgb="FFFFEB84"/>
        <color rgb="FFFFCCCC"/>
      </colorScale>
    </cfRule>
  </conditionalFormatting>
  <conditionalFormatting sqref="N4">
    <cfRule type="cellIs" dxfId="1617" priority="129" operator="equal">
      <formula>1</formula>
    </cfRule>
    <cfRule type="cellIs" dxfId="1616" priority="130" operator="notEqual">
      <formula>1</formula>
    </cfRule>
  </conditionalFormatting>
  <conditionalFormatting sqref="L2:M2 O2:AE2 AG2:AT2 AY2:BA2">
    <cfRule type="colorScale" priority="128">
      <colorScale>
        <cfvo type="num" val="0"/>
        <cfvo type="num" val="50"/>
        <cfvo type="num" val="100"/>
        <color rgb="FFFFCCCC"/>
        <color rgb="FFFFEB84"/>
        <color theme="9" tint="0.39997558519241921"/>
      </colorScale>
    </cfRule>
  </conditionalFormatting>
  <conditionalFormatting sqref="BM2">
    <cfRule type="colorScale" priority="127">
      <colorScale>
        <cfvo type="num" val="0"/>
        <cfvo type="num" val="50"/>
        <cfvo type="num" val="100"/>
        <color rgb="FFFFCCCC"/>
        <color rgb="FFFFEB84"/>
        <color theme="9" tint="0.39997558519241921"/>
      </colorScale>
    </cfRule>
  </conditionalFormatting>
  <conditionalFormatting sqref="BG4:BG102">
    <cfRule type="cellIs" dxfId="1615" priority="125" operator="greaterThanOrEqual">
      <formula>208</formula>
    </cfRule>
    <cfRule type="cellIs" dxfId="1614" priority="126" operator="lessThan">
      <formula>208</formula>
    </cfRule>
  </conditionalFormatting>
  <conditionalFormatting sqref="BG2">
    <cfRule type="cellIs" dxfId="1613" priority="123" operator="greaterThanOrEqual">
      <formula>208</formula>
    </cfRule>
    <cfRule type="cellIs" dxfId="1612" priority="124" operator="lessThan">
      <formula>208</formula>
    </cfRule>
  </conditionalFormatting>
  <conditionalFormatting sqref="BB2 BB4:BF102">
    <cfRule type="cellIs" dxfId="1611" priority="120" operator="greaterThanOrEqual">
      <formula>9</formula>
    </cfRule>
    <cfRule type="cellIs" dxfId="1610" priority="121" operator="between">
      <formula>7</formula>
      <formula>9</formula>
    </cfRule>
    <cfRule type="cellIs" dxfId="1609" priority="122" operator="lessThan">
      <formula>7</formula>
    </cfRule>
  </conditionalFormatting>
  <conditionalFormatting sqref="BC4">
    <cfRule type="colorScale" priority="119">
      <colorScale>
        <cfvo type="num" val="0"/>
        <cfvo type="percentile" val="8"/>
        <cfvo type="num" val="15"/>
        <color theme="9" tint="0.39997558519241921"/>
        <color rgb="FFFFEB84"/>
        <color rgb="FFFFCCCC"/>
      </colorScale>
    </cfRule>
  </conditionalFormatting>
  <conditionalFormatting sqref="BD4">
    <cfRule type="colorScale" priority="118">
      <colorScale>
        <cfvo type="num" val="0"/>
        <cfvo type="percentile" val="8"/>
        <cfvo type="num" val="15"/>
        <color theme="9" tint="0.39997558519241921"/>
        <color rgb="FFFFEB84"/>
        <color rgb="FFFFCCCC"/>
      </colorScale>
    </cfRule>
  </conditionalFormatting>
  <conditionalFormatting sqref="BE4">
    <cfRule type="colorScale" priority="117">
      <colorScale>
        <cfvo type="num" val="0"/>
        <cfvo type="percentile" val="8"/>
        <cfvo type="num" val="15"/>
        <color theme="9" tint="0.39997558519241921"/>
        <color rgb="FFFFEB84"/>
        <color rgb="FFFFCCCC"/>
      </colorScale>
    </cfRule>
  </conditionalFormatting>
  <conditionalFormatting sqref="BF4">
    <cfRule type="colorScale" priority="116">
      <colorScale>
        <cfvo type="num" val="0"/>
        <cfvo type="percentile" val="8"/>
        <cfvo type="num" val="15"/>
        <color theme="9" tint="0.39997558519241921"/>
        <color rgb="FFFFEB84"/>
        <color rgb="FFFFCCCC"/>
      </colorScale>
    </cfRule>
  </conditionalFormatting>
  <conditionalFormatting sqref="BC2:BF2">
    <cfRule type="cellIs" dxfId="1608" priority="113" operator="greaterThanOrEqual">
      <formula>9</formula>
    </cfRule>
    <cfRule type="cellIs" dxfId="1607" priority="114" operator="between">
      <formula>7</formula>
      <formula>9</formula>
    </cfRule>
    <cfRule type="cellIs" dxfId="1606" priority="115" operator="lessThan">
      <formula>7</formula>
    </cfRule>
  </conditionalFormatting>
  <conditionalFormatting sqref="BC5:BF5">
    <cfRule type="cellIs" dxfId="1605" priority="110" operator="greaterThanOrEqual">
      <formula>9</formula>
    </cfRule>
    <cfRule type="cellIs" dxfId="1604" priority="111" operator="between">
      <formula>7</formula>
      <formula>9</formula>
    </cfRule>
    <cfRule type="cellIs" dxfId="1603" priority="112" operator="lessThan">
      <formula>7</formula>
    </cfRule>
  </conditionalFormatting>
  <conditionalFormatting sqref="AY4:BA4 O4:U4 Q5:U5 AG4:AM4 W4:AD102 AG5:AI102 AK22:AT102 AK5:AM21 AO4:AT21 T6:U102">
    <cfRule type="cellIs" dxfId="1602" priority="109" operator="equal">
      <formula>0</formula>
    </cfRule>
  </conditionalFormatting>
  <conditionalFormatting sqref="AY4:BA4 O4:U4 Q5:U5 AG4:AM4 W4:AD102 AG5:AI102 AK22:AT102 AK5:AM21 AO4:AT21 T6:U102">
    <cfRule type="cellIs" dxfId="1601" priority="108" operator="equal">
      <formula>1</formula>
    </cfRule>
  </conditionalFormatting>
  <conditionalFormatting sqref="AF4:AF102">
    <cfRule type="cellIs" dxfId="1600" priority="107" operator="equal">
      <formula>0</formula>
    </cfRule>
  </conditionalFormatting>
  <conditionalFormatting sqref="N2">
    <cfRule type="colorScale" priority="106">
      <colorScale>
        <cfvo type="num" val="0"/>
        <cfvo type="num" val="0.5"/>
        <cfvo type="num" val="1"/>
        <color rgb="FFFFCCCC"/>
        <color rgb="FFFFEB84"/>
        <color theme="9" tint="0.39997558519241921"/>
      </colorScale>
    </cfRule>
  </conditionalFormatting>
  <conditionalFormatting sqref="Z7:Z8">
    <cfRule type="cellIs" dxfId="1599" priority="105" operator="equal">
      <formula>0</formula>
    </cfRule>
  </conditionalFormatting>
  <conditionalFormatting sqref="Z7:Z8">
    <cfRule type="cellIs" dxfId="1598" priority="104" operator="equal">
      <formula>1</formula>
    </cfRule>
  </conditionalFormatting>
  <conditionalFormatting sqref="Z4:Z6">
    <cfRule type="cellIs" dxfId="1597" priority="103" operator="equal">
      <formula>0</formula>
    </cfRule>
  </conditionalFormatting>
  <conditionalFormatting sqref="Z4:Z6">
    <cfRule type="cellIs" dxfId="1596" priority="102" operator="equal">
      <formula>1</formula>
    </cfRule>
  </conditionalFormatting>
  <conditionalFormatting sqref="Z9:Z18">
    <cfRule type="cellIs" dxfId="1595" priority="101" operator="equal">
      <formula>0</formula>
    </cfRule>
  </conditionalFormatting>
  <conditionalFormatting sqref="Z9:Z18">
    <cfRule type="cellIs" dxfId="1594" priority="100" operator="equal">
      <formula>1</formula>
    </cfRule>
  </conditionalFormatting>
  <conditionalFormatting sqref="Z19:Z21">
    <cfRule type="cellIs" dxfId="1593" priority="99" operator="equal">
      <formula>0</formula>
    </cfRule>
  </conditionalFormatting>
  <conditionalFormatting sqref="Z19:Z21">
    <cfRule type="cellIs" dxfId="1592" priority="98" operator="equal">
      <formula>1</formula>
    </cfRule>
  </conditionalFormatting>
  <conditionalFormatting sqref="P5:P113">
    <cfRule type="cellIs" dxfId="1591" priority="44" operator="equal">
      <formula>0</formula>
    </cfRule>
  </conditionalFormatting>
  <conditionalFormatting sqref="P5:P113">
    <cfRule type="cellIs" dxfId="1590" priority="43" operator="equal">
      <formula>1</formula>
    </cfRule>
  </conditionalFormatting>
  <conditionalFormatting sqref="F103:F107">
    <cfRule type="cellIs" dxfId="1589" priority="92" operator="greaterThanOrEqual">
      <formula>2</formula>
    </cfRule>
    <cfRule type="cellIs" dxfId="1588" priority="93" operator="equal">
      <formula>1</formula>
    </cfRule>
    <cfRule type="cellIs" dxfId="1587" priority="97" operator="equal">
      <formula>0</formula>
    </cfRule>
  </conditionalFormatting>
  <conditionalFormatting sqref="G103:G107">
    <cfRule type="cellIs" dxfId="1586" priority="89" operator="greaterThan">
      <formula>20</formula>
    </cfRule>
    <cfRule type="cellIs" dxfId="1585" priority="90" operator="between">
      <formula>16</formula>
      <formula>20</formula>
    </cfRule>
    <cfRule type="cellIs" dxfId="1584" priority="91" operator="between">
      <formula>5</formula>
      <formula>15</formula>
    </cfRule>
    <cfRule type="cellIs" dxfId="1583" priority="96" operator="lessThan">
      <formula>5</formula>
    </cfRule>
  </conditionalFormatting>
  <conditionalFormatting sqref="AU103:AU107">
    <cfRule type="colorScale" priority="95">
      <colorScale>
        <cfvo type="num" val="0"/>
        <cfvo type="num" val="65"/>
        <cfvo type="num" val="100"/>
        <color rgb="FFFFCCCC"/>
        <color rgb="FFFFEB84"/>
        <color theme="9" tint="0.39997558519241921"/>
      </colorScale>
    </cfRule>
  </conditionalFormatting>
  <conditionalFormatting sqref="AV103:AX107">
    <cfRule type="colorScale" priority="94">
      <colorScale>
        <cfvo type="num" val="0"/>
        <cfvo type="num" val="8"/>
        <cfvo type="num" val="15"/>
        <color theme="9" tint="0.39997558519241921"/>
        <color rgb="FFFFEB84"/>
        <color rgb="FFFFCCCC"/>
      </colorScale>
    </cfRule>
  </conditionalFormatting>
  <conditionalFormatting sqref="BG103:BG107">
    <cfRule type="cellIs" dxfId="1582" priority="87" operator="greaterThanOrEqual">
      <formula>208</formula>
    </cfRule>
    <cfRule type="cellIs" dxfId="1581" priority="88" operator="lessThan">
      <formula>208</formula>
    </cfRule>
  </conditionalFormatting>
  <conditionalFormatting sqref="BB103:BF107">
    <cfRule type="cellIs" dxfId="1580" priority="84" operator="greaterThanOrEqual">
      <formula>9</formula>
    </cfRule>
    <cfRule type="cellIs" dxfId="1579" priority="85" operator="between">
      <formula>7</formula>
      <formula>9</formula>
    </cfRule>
    <cfRule type="cellIs" dxfId="1578" priority="86" operator="lessThan">
      <formula>7</formula>
    </cfRule>
  </conditionalFormatting>
  <conditionalFormatting sqref="AG103:AI107 T103:U107 W103:AD107 AK103:AT107">
    <cfRule type="cellIs" dxfId="1577" priority="83" operator="equal">
      <formula>0</formula>
    </cfRule>
  </conditionalFormatting>
  <conditionalFormatting sqref="AG103:AI107 T103:U107 W103:AD107 AK103:AT107">
    <cfRule type="cellIs" dxfId="1576" priority="82" operator="equal">
      <formula>1</formula>
    </cfRule>
  </conditionalFormatting>
  <conditionalFormatting sqref="AF103:AF107">
    <cfRule type="cellIs" dxfId="1575" priority="81" operator="equal">
      <formula>0</formula>
    </cfRule>
  </conditionalFormatting>
  <conditionalFormatting sqref="F108:F112">
    <cfRule type="cellIs" dxfId="1574" priority="75" operator="greaterThanOrEqual">
      <formula>2</formula>
    </cfRule>
    <cfRule type="cellIs" dxfId="1573" priority="76" operator="equal">
      <formula>1</formula>
    </cfRule>
    <cfRule type="cellIs" dxfId="1572" priority="80" operator="equal">
      <formula>0</formula>
    </cfRule>
  </conditionalFormatting>
  <conditionalFormatting sqref="G108:G112">
    <cfRule type="cellIs" dxfId="1571" priority="72" operator="greaterThan">
      <formula>20</formula>
    </cfRule>
    <cfRule type="cellIs" dxfId="1570" priority="73" operator="between">
      <formula>16</formula>
      <formula>20</formula>
    </cfRule>
    <cfRule type="cellIs" dxfId="1569" priority="74" operator="between">
      <formula>5</formula>
      <formula>15</formula>
    </cfRule>
    <cfRule type="cellIs" dxfId="1568" priority="79" operator="lessThan">
      <formula>5</formula>
    </cfRule>
  </conditionalFormatting>
  <conditionalFormatting sqref="AU108:AU112">
    <cfRule type="colorScale" priority="78">
      <colorScale>
        <cfvo type="num" val="0"/>
        <cfvo type="num" val="65"/>
        <cfvo type="num" val="100"/>
        <color rgb="FFFFCCCC"/>
        <color rgb="FFFFEB84"/>
        <color theme="9" tint="0.39997558519241921"/>
      </colorScale>
    </cfRule>
  </conditionalFormatting>
  <conditionalFormatting sqref="AV108:AX112">
    <cfRule type="colorScale" priority="77">
      <colorScale>
        <cfvo type="num" val="0"/>
        <cfvo type="num" val="8"/>
        <cfvo type="num" val="15"/>
        <color theme="9" tint="0.39997558519241921"/>
        <color rgb="FFFFEB84"/>
        <color rgb="FFFFCCCC"/>
      </colorScale>
    </cfRule>
  </conditionalFormatting>
  <conditionalFormatting sqref="BG108:BG112">
    <cfRule type="cellIs" dxfId="1567" priority="70" operator="greaterThanOrEqual">
      <formula>208</formula>
    </cfRule>
    <cfRule type="cellIs" dxfId="1566" priority="71" operator="lessThan">
      <formula>208</formula>
    </cfRule>
  </conditionalFormatting>
  <conditionalFormatting sqref="BB108:BF112">
    <cfRule type="cellIs" dxfId="1565" priority="67" operator="greaterThanOrEqual">
      <formula>9</formula>
    </cfRule>
    <cfRule type="cellIs" dxfId="1564" priority="68" operator="between">
      <formula>7</formula>
      <formula>9</formula>
    </cfRule>
    <cfRule type="cellIs" dxfId="1563" priority="69" operator="lessThan">
      <formula>7</formula>
    </cfRule>
  </conditionalFormatting>
  <conditionalFormatting sqref="AG108:AI112 T108:U112 W108:AD112 AK108:AT112">
    <cfRule type="cellIs" dxfId="1562" priority="66" operator="equal">
      <formula>0</formula>
    </cfRule>
  </conditionalFormatting>
  <conditionalFormatting sqref="AG108:AI112 T108:U112 W108:AD112 AK108:AT112">
    <cfRule type="cellIs" dxfId="1561" priority="65" operator="equal">
      <formula>1</formula>
    </cfRule>
  </conditionalFormatting>
  <conditionalFormatting sqref="AF108:AF112">
    <cfRule type="cellIs" dxfId="1560" priority="64" operator="equal">
      <formula>0</formula>
    </cfRule>
  </conditionalFormatting>
  <conditionalFormatting sqref="F113">
    <cfRule type="cellIs" dxfId="1559" priority="58" operator="greaterThanOrEqual">
      <formula>2</formula>
    </cfRule>
    <cfRule type="cellIs" dxfId="1558" priority="59" operator="equal">
      <formula>1</formula>
    </cfRule>
    <cfRule type="cellIs" dxfId="1557" priority="63" operator="equal">
      <formula>0</formula>
    </cfRule>
  </conditionalFormatting>
  <conditionalFormatting sqref="G113">
    <cfRule type="cellIs" dxfId="1556" priority="55" operator="greaterThan">
      <formula>20</formula>
    </cfRule>
    <cfRule type="cellIs" dxfId="1555" priority="56" operator="between">
      <formula>16</formula>
      <formula>20</formula>
    </cfRule>
    <cfRule type="cellIs" dxfId="1554" priority="57" operator="between">
      <formula>5</formula>
      <formula>15</formula>
    </cfRule>
    <cfRule type="cellIs" dxfId="1553" priority="62" operator="lessThan">
      <formula>5</formula>
    </cfRule>
  </conditionalFormatting>
  <conditionalFormatting sqref="AU113">
    <cfRule type="colorScale" priority="61">
      <colorScale>
        <cfvo type="num" val="0"/>
        <cfvo type="num" val="65"/>
        <cfvo type="num" val="100"/>
        <color rgb="FFFFCCCC"/>
        <color rgb="FFFFEB84"/>
        <color theme="9" tint="0.39997558519241921"/>
      </colorScale>
    </cfRule>
  </conditionalFormatting>
  <conditionalFormatting sqref="AV113:AX113">
    <cfRule type="colorScale" priority="60">
      <colorScale>
        <cfvo type="num" val="0"/>
        <cfvo type="num" val="8"/>
        <cfvo type="num" val="15"/>
        <color theme="9" tint="0.39997558519241921"/>
        <color rgb="FFFFEB84"/>
        <color rgb="FFFFCCCC"/>
      </colorScale>
    </cfRule>
  </conditionalFormatting>
  <conditionalFormatting sqref="BG113">
    <cfRule type="cellIs" dxfId="1552" priority="53" operator="greaterThanOrEqual">
      <formula>208</formula>
    </cfRule>
    <cfRule type="cellIs" dxfId="1551" priority="54" operator="lessThan">
      <formula>208</formula>
    </cfRule>
  </conditionalFormatting>
  <conditionalFormatting sqref="BB113:BF113">
    <cfRule type="cellIs" dxfId="1550" priority="50" operator="greaterThanOrEqual">
      <formula>9</formula>
    </cfRule>
    <cfRule type="cellIs" dxfId="1549" priority="51" operator="between">
      <formula>7</formula>
      <formula>9</formula>
    </cfRule>
    <cfRule type="cellIs" dxfId="1548" priority="52" operator="lessThan">
      <formula>7</formula>
    </cfRule>
  </conditionalFormatting>
  <conditionalFormatting sqref="D113:E113 AG113:AI113 T113:U113 W113:AE113 AK113:AT113">
    <cfRule type="cellIs" dxfId="1547" priority="49" operator="equal">
      <formula>0</formula>
    </cfRule>
  </conditionalFormatting>
  <conditionalFormatting sqref="D113:E113 AG113:AI113 T113:U113 W113:AE113 AK113:AT113">
    <cfRule type="cellIs" dxfId="1546" priority="48" operator="equal">
      <formula>1</formula>
    </cfRule>
  </conditionalFormatting>
  <conditionalFormatting sqref="AF113">
    <cfRule type="cellIs" dxfId="1545" priority="47" operator="equal">
      <formula>0</formula>
    </cfRule>
  </conditionalFormatting>
  <conditionalFormatting sqref="D4:E112">
    <cfRule type="cellIs" dxfId="1544" priority="46" operator="equal">
      <formula>0</formula>
    </cfRule>
  </conditionalFormatting>
  <conditionalFormatting sqref="D4:E112">
    <cfRule type="cellIs" dxfId="1543" priority="45" operator="equal">
      <formula>1</formula>
    </cfRule>
  </conditionalFormatting>
  <conditionalFormatting sqref="AE4:AE112">
    <cfRule type="cellIs" dxfId="1542" priority="42" operator="equal">
      <formula>0</formula>
    </cfRule>
  </conditionalFormatting>
  <conditionalFormatting sqref="AE4:AE112">
    <cfRule type="cellIs" dxfId="1541" priority="41" operator="equal">
      <formula>1</formula>
    </cfRule>
  </conditionalFormatting>
  <conditionalFormatting sqref="BA5:BA113">
    <cfRule type="cellIs" dxfId="1540" priority="40" operator="equal">
      <formula>0</formula>
    </cfRule>
  </conditionalFormatting>
  <conditionalFormatting sqref="BA5:BA113">
    <cfRule type="cellIs" dxfId="1539" priority="39" operator="equal">
      <formula>1</formula>
    </cfRule>
  </conditionalFormatting>
  <conditionalFormatting sqref="Z7">
    <cfRule type="cellIs" dxfId="1538" priority="19" operator="equal">
      <formula>1</formula>
    </cfRule>
  </conditionalFormatting>
  <conditionalFormatting sqref="V4:V7">
    <cfRule type="cellIs" dxfId="1537" priority="38" operator="equal">
      <formula>0</formula>
    </cfRule>
  </conditionalFormatting>
  <conditionalFormatting sqref="V4:V7">
    <cfRule type="cellIs" dxfId="1536" priority="37" operator="equal">
      <formula>1</formula>
    </cfRule>
  </conditionalFormatting>
  <conditionalFormatting sqref="V8:V12">
    <cfRule type="cellIs" dxfId="1535" priority="36" operator="equal">
      <formula>0</formula>
    </cfRule>
  </conditionalFormatting>
  <conditionalFormatting sqref="V8:V12">
    <cfRule type="cellIs" dxfId="1534" priority="35" operator="equal">
      <formula>1</formula>
    </cfRule>
  </conditionalFormatting>
  <conditionalFormatting sqref="V13">
    <cfRule type="cellIs" dxfId="1533" priority="34" operator="equal">
      <formula>0</formula>
    </cfRule>
  </conditionalFormatting>
  <conditionalFormatting sqref="V13">
    <cfRule type="cellIs" dxfId="1532" priority="33" operator="equal">
      <formula>1</formula>
    </cfRule>
  </conditionalFormatting>
  <conditionalFormatting sqref="V14:V57">
    <cfRule type="cellIs" dxfId="1531" priority="32" operator="equal">
      <formula>0</formula>
    </cfRule>
  </conditionalFormatting>
  <conditionalFormatting sqref="V14:V57">
    <cfRule type="cellIs" dxfId="1530" priority="31" operator="equal">
      <formula>1</formula>
    </cfRule>
  </conditionalFormatting>
  <conditionalFormatting sqref="V58">
    <cfRule type="cellIs" dxfId="1529" priority="30" operator="equal">
      <formula>0</formula>
    </cfRule>
  </conditionalFormatting>
  <conditionalFormatting sqref="V58">
    <cfRule type="cellIs" dxfId="1528" priority="29" operator="equal">
      <formula>1</formula>
    </cfRule>
  </conditionalFormatting>
  <conditionalFormatting sqref="V59:V75">
    <cfRule type="cellIs" dxfId="1527" priority="28" operator="equal">
      <formula>0</formula>
    </cfRule>
  </conditionalFormatting>
  <conditionalFormatting sqref="V59:V75">
    <cfRule type="cellIs" dxfId="1526" priority="27" operator="equal">
      <formula>1</formula>
    </cfRule>
  </conditionalFormatting>
  <conditionalFormatting sqref="V76:V80">
    <cfRule type="cellIs" dxfId="1525" priority="26" operator="equal">
      <formula>0</formula>
    </cfRule>
  </conditionalFormatting>
  <conditionalFormatting sqref="V76:V80">
    <cfRule type="cellIs" dxfId="1524" priority="25" operator="equal">
      <formula>1</formula>
    </cfRule>
  </conditionalFormatting>
  <conditionalFormatting sqref="V81:V111">
    <cfRule type="cellIs" dxfId="1523" priority="24" operator="equal">
      <formula>0</formula>
    </cfRule>
  </conditionalFormatting>
  <conditionalFormatting sqref="V81:V111">
    <cfRule type="cellIs" dxfId="1522" priority="23" operator="equal">
      <formula>1</formula>
    </cfRule>
  </conditionalFormatting>
  <conditionalFormatting sqref="V112:V113">
    <cfRule type="cellIs" dxfId="1521" priority="22" operator="equal">
      <formula>0</formula>
    </cfRule>
  </conditionalFormatting>
  <conditionalFormatting sqref="V112:V113">
    <cfRule type="cellIs" dxfId="1520" priority="21" operator="equal">
      <formula>1</formula>
    </cfRule>
  </conditionalFormatting>
  <conditionalFormatting sqref="Z7">
    <cfRule type="cellIs" dxfId="1519" priority="20" operator="equal">
      <formula>0</formula>
    </cfRule>
  </conditionalFormatting>
  <conditionalFormatting sqref="Z8">
    <cfRule type="cellIs" dxfId="1518" priority="17" operator="equal">
      <formula>1</formula>
    </cfRule>
  </conditionalFormatting>
  <conditionalFormatting sqref="Z8">
    <cfRule type="cellIs" dxfId="1517" priority="18" operator="equal">
      <formula>0</formula>
    </cfRule>
  </conditionalFormatting>
  <conditionalFormatting sqref="AJ5:AJ113">
    <cfRule type="cellIs" dxfId="1516" priority="16" operator="equal">
      <formula>0</formula>
    </cfRule>
  </conditionalFormatting>
  <conditionalFormatting sqref="AJ5:AJ113">
    <cfRule type="cellIs" dxfId="1515" priority="15" operator="equal">
      <formula>1</formula>
    </cfRule>
  </conditionalFormatting>
  <conditionalFormatting sqref="AN4:AN21">
    <cfRule type="cellIs" dxfId="1514" priority="14" operator="equal">
      <formula>0</formula>
    </cfRule>
  </conditionalFormatting>
  <conditionalFormatting sqref="AN4:AN21">
    <cfRule type="cellIs" dxfId="1513" priority="13" operator="equal">
      <formula>1</formula>
    </cfRule>
  </conditionalFormatting>
  <conditionalFormatting sqref="AZ5:AZ113">
    <cfRule type="cellIs" dxfId="1512" priority="12" operator="equal">
      <formula>0</formula>
    </cfRule>
  </conditionalFormatting>
  <conditionalFormatting sqref="AZ5:AZ113">
    <cfRule type="cellIs" dxfId="1511" priority="11" operator="equal">
      <formula>1</formula>
    </cfRule>
  </conditionalFormatting>
  <conditionalFormatting sqref="AY113">
    <cfRule type="cellIs" dxfId="1510" priority="10" operator="equal">
      <formula>0</formula>
    </cfRule>
  </conditionalFormatting>
  <conditionalFormatting sqref="AY113">
    <cfRule type="cellIs" dxfId="1509" priority="9" operator="equal">
      <formula>1</formula>
    </cfRule>
  </conditionalFormatting>
  <conditionalFormatting sqref="AY5:AY112">
    <cfRule type="cellIs" dxfId="1508" priority="8" operator="equal">
      <formula>0</formula>
    </cfRule>
  </conditionalFormatting>
  <conditionalFormatting sqref="AY5:AY112">
    <cfRule type="cellIs" dxfId="1507" priority="7" operator="equal">
      <formula>1</formula>
    </cfRule>
  </conditionalFormatting>
  <conditionalFormatting sqref="N5:N113">
    <cfRule type="cellIs" dxfId="1506" priority="5" operator="equal">
      <formula>1</formula>
    </cfRule>
    <cfRule type="cellIs" dxfId="1505" priority="6" operator="notEqual">
      <formula>1</formula>
    </cfRule>
  </conditionalFormatting>
  <conditionalFormatting sqref="O5:O113">
    <cfRule type="cellIs" dxfId="1504" priority="4" operator="equal">
      <formula>0</formula>
    </cfRule>
  </conditionalFormatting>
  <conditionalFormatting sqref="O5:O113">
    <cfRule type="cellIs" dxfId="1503" priority="3" operator="equal">
      <formula>1</formula>
    </cfRule>
  </conditionalFormatting>
  <conditionalFormatting sqref="Q6:S113">
    <cfRule type="cellIs" dxfId="1502" priority="2" operator="equal">
      <formula>0</formula>
    </cfRule>
  </conditionalFormatting>
  <conditionalFormatting sqref="Q6:S113">
    <cfRule type="cellIs" dxfId="1501" priority="1" operator="equal">
      <formula>1</formula>
    </cfRule>
  </conditionalFormatting>
  <dataValidations count="2">
    <dataValidation type="time" operator="greaterThanOrEqual" allowBlank="1" showInputMessage="1" showErrorMessage="1" sqref="BH2 BH4:BH113" xr:uid="{1CDE44A5-9769-394E-AEF1-89195134367D}">
      <formula1>0</formula1>
    </dataValidation>
    <dataValidation type="whole" allowBlank="1" showInputMessage="1" showErrorMessage="1" sqref="Y4:AE113 D4:E113 AY4:BA113 AG4:AT113 O4:V113" xr:uid="{6482BB69-9B8F-2040-B849-B93DF393DCD7}">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3603C-9900-844E-8953-0C1D4E76F436}">
  <sheetPr>
    <pageSetUpPr fitToPage="1"/>
  </sheetPr>
  <dimension ref="A1:BO115"/>
  <sheetViews>
    <sheetView zoomScale="120" zoomScaleNormal="120" workbookViewId="0">
      <pane xSplit="2" topLeftCell="AB1" activePane="topRight" state="frozen"/>
      <selection activeCell="P103" sqref="P103"/>
      <selection pane="topRight" activeCell="N3" sqref="N3"/>
    </sheetView>
  </sheetViews>
  <sheetFormatPr baseColWidth="10" defaultColWidth="9.1640625" defaultRowHeight="15" x14ac:dyDescent="0.2"/>
  <cols>
    <col min="1" max="1" width="5.5" style="54" customWidth="1"/>
    <col min="2" max="2" width="34.1640625" style="1" customWidth="1"/>
    <col min="3" max="3" width="18.1640625" style="3" bestFit="1" customWidth="1"/>
    <col min="4" max="4" width="3.6640625" style="54" bestFit="1" customWidth="1"/>
    <col min="5" max="5" width="5.5" style="54" bestFit="1" customWidth="1"/>
    <col min="6" max="6" width="3.6640625" style="54" bestFit="1" customWidth="1"/>
    <col min="7" max="7" width="6.33203125" style="54" bestFit="1" customWidth="1"/>
    <col min="8" max="8" width="5.5" style="54" bestFit="1" customWidth="1"/>
    <col min="9" max="9" width="6.6640625" style="54" customWidth="1"/>
    <col min="10" max="10" width="6.83203125" style="54" bestFit="1" customWidth="1"/>
    <col min="11" max="11" width="3.6640625" style="54" customWidth="1"/>
    <col min="12" max="12" width="5.5" style="54" bestFit="1" customWidth="1"/>
    <col min="13" max="13" width="5.5" style="54" customWidth="1"/>
    <col min="14" max="18" width="3.6640625" style="54" bestFit="1" customWidth="1"/>
    <col min="19" max="19" width="5.5" style="54" bestFit="1" customWidth="1"/>
    <col min="20" max="21" width="3.6640625" style="54" bestFit="1" customWidth="1"/>
    <col min="22" max="22" width="5.1640625" style="54" customWidth="1"/>
    <col min="23" max="23" width="3.6640625" style="54" bestFit="1" customWidth="1"/>
    <col min="24" max="24" width="5.5" style="54" bestFit="1" customWidth="1"/>
    <col min="25" max="27" width="3.6640625" style="54" bestFit="1" customWidth="1"/>
    <col min="28" max="31" width="5.5" style="54" bestFit="1" customWidth="1"/>
    <col min="32" max="37" width="3.6640625" style="54" bestFit="1" customWidth="1"/>
    <col min="38" max="38" width="5.5" style="54" bestFit="1" customWidth="1"/>
    <col min="39" max="41" width="3.6640625" style="54" customWidth="1"/>
    <col min="42" max="43" width="5.5" style="54" bestFit="1" customWidth="1"/>
    <col min="44" max="48" width="3.6640625" style="54" customWidth="1"/>
    <col min="49" max="49" width="4.5" style="54" customWidth="1"/>
    <col min="50" max="51" width="3.6640625" style="54" customWidth="1"/>
    <col min="52" max="53" width="4.33203125" style="54" bestFit="1" customWidth="1"/>
    <col min="54" max="55" width="3.6640625" style="54" bestFit="1" customWidth="1"/>
    <col min="56" max="57" width="3.6640625" style="54" customWidth="1"/>
    <col min="58" max="58" width="3.6640625" style="54" bestFit="1" customWidth="1"/>
    <col min="59" max="59" width="7.6640625" style="54" customWidth="1"/>
    <col min="60" max="60" width="9.33203125" style="54" bestFit="1" customWidth="1"/>
    <col min="61" max="61" width="8.6640625" style="54" bestFit="1" customWidth="1"/>
    <col min="62" max="65" width="3.6640625" style="54" customWidth="1"/>
    <col min="66" max="66" width="3.6640625" style="54" bestFit="1" customWidth="1"/>
    <col min="67" max="16384" width="9.1640625" style="54"/>
  </cols>
  <sheetData>
    <row r="1" spans="1:67" s="9" customFormat="1" ht="154" x14ac:dyDescent="0.2">
      <c r="B1" s="10"/>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9" customFormat="1" x14ac:dyDescent="0.2">
      <c r="B2" s="9" t="s">
        <v>103</v>
      </c>
      <c r="C2" s="9">
        <f>COUNTA(A4:A98)</f>
        <v>95</v>
      </c>
      <c r="D2" s="9">
        <f>SUM(F4:F98)</f>
        <v>104</v>
      </c>
      <c r="E2" s="9">
        <f>SUM(G4:G98)</f>
        <v>1835</v>
      </c>
      <c r="F2" s="9">
        <f>IF(D2=0,0,E2/D2)</f>
        <v>17.64423076923077</v>
      </c>
      <c r="G2" s="9">
        <f>SUM(I4:I98)</f>
        <v>9686</v>
      </c>
      <c r="H2" s="9">
        <f>SUM(J4:J98)</f>
        <v>3076</v>
      </c>
      <c r="I2" s="9">
        <f>IF(E2=0,0,H2/E2)</f>
        <v>1.6762942779291554</v>
      </c>
      <c r="J2" s="9">
        <f>SUM(L4:L98)</f>
        <v>8671</v>
      </c>
      <c r="K2" s="9">
        <f>IF(E2=0,0,J2/E2)</f>
        <v>4.7253405994550413</v>
      </c>
      <c r="L2" s="9">
        <f>IF($C$2=0,0,COUNTIF(D4:D98,1)/$C$2*100)</f>
        <v>100</v>
      </c>
      <c r="M2" s="9">
        <f>IF($C$2=0,0,COUNTIF(E4:E98,1)/$C$2*100)</f>
        <v>100</v>
      </c>
      <c r="N2" s="16">
        <f>IF($C$2=0,0,SUM(N4:N98)/$C$2*100)</f>
        <v>50.526315789473685</v>
      </c>
      <c r="O2" s="9">
        <f t="shared" ref="O2:U2" si="0">IF($C$2=0,0,COUNTIF(O4:O98,1)/$C$2*100)</f>
        <v>97.894736842105274</v>
      </c>
      <c r="P2" s="9">
        <f t="shared" si="0"/>
        <v>75.789473684210535</v>
      </c>
      <c r="Q2" s="9">
        <f t="shared" si="0"/>
        <v>82.10526315789474</v>
      </c>
      <c r="R2" s="9">
        <f t="shared" si="0"/>
        <v>100</v>
      </c>
      <c r="S2" s="9">
        <f t="shared" si="0"/>
        <v>100</v>
      </c>
      <c r="T2" s="9">
        <f t="shared" si="0"/>
        <v>82.10526315789474</v>
      </c>
      <c r="U2" s="9">
        <f t="shared" si="0"/>
        <v>100</v>
      </c>
      <c r="V2" s="9">
        <f>IF(COUNTIF(U4:U104,0)=0,100,(COUNTIFS(V4:V104,1,U4:U104,0)/COUNTIF(U4:U104,0))*100)</f>
        <v>100</v>
      </c>
      <c r="W2" s="9">
        <f t="shared" ref="W2:AD2" si="1">IF($C$2=0,0,COUNTIF(W4:W98,1)/$C$2*100)</f>
        <v>64.21052631578948</v>
      </c>
      <c r="X2" s="9">
        <f t="shared" si="1"/>
        <v>100</v>
      </c>
      <c r="Y2" s="9">
        <f t="shared" si="1"/>
        <v>38.94736842105263</v>
      </c>
      <c r="Z2" s="9">
        <f t="shared" si="1"/>
        <v>100</v>
      </c>
      <c r="AA2" s="9">
        <f t="shared" si="1"/>
        <v>92.631578947368425</v>
      </c>
      <c r="AB2" s="9">
        <f t="shared" si="1"/>
        <v>100</v>
      </c>
      <c r="AC2" s="9">
        <f t="shared" si="1"/>
        <v>100</v>
      </c>
      <c r="AD2" s="9">
        <f t="shared" si="1"/>
        <v>92.631578947368425</v>
      </c>
      <c r="AE2" s="9">
        <f>IF($C$2=0,0,COUNTIF(AE4:AE98,1)/$C$2*100)</f>
        <v>100</v>
      </c>
      <c r="AF2" s="9">
        <f>SUM(AF4:AF98)</f>
        <v>249</v>
      </c>
      <c r="AG2" s="9">
        <f t="shared" ref="AG2:AT2" si="2">IF($C$2=0,0,COUNTIF(AG4:AG98,1)/$C$2*100)</f>
        <v>83.15789473684211</v>
      </c>
      <c r="AH2" s="9">
        <f t="shared" si="2"/>
        <v>96.84210526315789</v>
      </c>
      <c r="AI2" s="9">
        <f t="shared" si="2"/>
        <v>68.421052631578945</v>
      </c>
      <c r="AJ2" s="9">
        <f t="shared" si="2"/>
        <v>97.894736842105274</v>
      </c>
      <c r="AK2" s="9">
        <f t="shared" si="2"/>
        <v>73.68421052631578</v>
      </c>
      <c r="AL2" s="9">
        <f t="shared" si="2"/>
        <v>98.94736842105263</v>
      </c>
      <c r="AM2" s="9">
        <f t="shared" si="2"/>
        <v>82.10526315789474</v>
      </c>
      <c r="AN2" s="9">
        <f t="shared" si="2"/>
        <v>100</v>
      </c>
      <c r="AO2" s="9">
        <f t="shared" si="2"/>
        <v>87.368421052631589</v>
      </c>
      <c r="AP2" s="9">
        <f t="shared" si="2"/>
        <v>100</v>
      </c>
      <c r="AQ2" s="9">
        <f t="shared" si="2"/>
        <v>100</v>
      </c>
      <c r="AR2" s="9">
        <f t="shared" si="2"/>
        <v>98.94736842105263</v>
      </c>
      <c r="AS2" s="9">
        <f t="shared" si="2"/>
        <v>87.368421052631589</v>
      </c>
      <c r="AT2" s="9">
        <f t="shared" si="2"/>
        <v>100</v>
      </c>
      <c r="AU2" s="54">
        <f>IF(E2=0,0,(206.835-(84.6*(I2))-(1.015*(F2))))</f>
        <v>47.111609856424238</v>
      </c>
      <c r="AV2" s="54">
        <f>IF(E2=0,0,(0.39*F2)+(11.8*I2)-15.59)</f>
        <v>11.071522479564038</v>
      </c>
      <c r="AW2" s="54">
        <f>IF(E2=0,0,((0.0588*K2*100)-(0.296*(D2/E2)*100)-15.8))</f>
        <v>10.30740054495913</v>
      </c>
      <c r="AX2" s="54">
        <f>IF(G2=0,0,(4.71*K2)+(0.5*F2)-21.43)</f>
        <v>9.6484696080486287</v>
      </c>
      <c r="AY2" s="9">
        <f>IF($C$2=0,0,COUNTIF(AY4:AY98,1)/$C$2*100)</f>
        <v>86.31578947368422</v>
      </c>
      <c r="AZ2" s="9">
        <f>IF($C$2=0,0,COUNTIF(AZ4:AZ98,1)/$C$2*100)</f>
        <v>100</v>
      </c>
      <c r="BA2" s="9">
        <f>IF($C$2=0,0,COUNTIF(BA4:BA98,1)/$C$2*100)</f>
        <v>100</v>
      </c>
      <c r="BG2" s="54">
        <f>IF(E2=0,0,AF2/E2*1000)</f>
        <v>135.6948228882834</v>
      </c>
      <c r="BH2" s="11">
        <f>E2/200/24/60</f>
        <v>6.371527777777778E-3</v>
      </c>
      <c r="BI2" s="11">
        <f>IF($C$2=0,0,BH2/$C$2)</f>
        <v>6.7068713450292404E-5</v>
      </c>
      <c r="BJ2" s="9">
        <f>IF($C$2=0,0,D2/$C$2)</f>
        <v>1.0947368421052632</v>
      </c>
      <c r="BK2" s="9">
        <f>IF($C$2=0,0,E2/$C$2)</f>
        <v>19.315789473684209</v>
      </c>
      <c r="BL2" s="9">
        <f>IF($C$2=0,0,AF2/$C$2)</f>
        <v>2.6210526315789475</v>
      </c>
      <c r="BM2" s="9">
        <f>(0.5*W2)+(0.5*X2)</f>
        <v>82.10526315789474</v>
      </c>
      <c r="BN2" s="9">
        <f>IF(C2=0,0,J2/G2*100)</f>
        <v>89.52095808383234</v>
      </c>
    </row>
    <row r="3" spans="1:67" s="5" customFormat="1" ht="223" x14ac:dyDescent="0.2">
      <c r="A3" s="5" t="s">
        <v>0</v>
      </c>
      <c r="B3" s="6"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48" x14ac:dyDescent="0.2">
      <c r="A4" s="54">
        <v>1</v>
      </c>
      <c r="B4" s="3" t="s">
        <v>667</v>
      </c>
      <c r="C4" s="22" t="s">
        <v>192</v>
      </c>
      <c r="D4" s="54">
        <v>1</v>
      </c>
      <c r="E4" s="54">
        <v>1</v>
      </c>
      <c r="F4" s="54">
        <f>IF(B4="",0,(LEN(B4)-LEN(SUBSTITUTE(B4,". ","."))+1))</f>
        <v>1</v>
      </c>
      <c r="G4" s="54">
        <f>IF(B4="",0,LEN(B4)-LEN(SUBSTITUTE(B4," ",""))+1)</f>
        <v>12</v>
      </c>
      <c r="H4" s="54">
        <f>IF(F4=0,0,G4/F4)</f>
        <v>12</v>
      </c>
      <c r="I4" s="54">
        <f>LEN(B4)</f>
        <v>88</v>
      </c>
      <c r="J4" s="54">
        <v>26</v>
      </c>
      <c r="K4" s="54">
        <f>IF(G4=0,0,J4/G4)</f>
        <v>2.1666666666666665</v>
      </c>
      <c r="L4" s="54">
        <f>LEN(SUBSTITUTE(SUBSTITUTE(SUBSTITUTE(SUBSTITUTE(SUBSTITUTE(SUBSTITUTE(SUBSTITUTE(SUBSTITUTE(SUBSTITUTE(SUBSTITUTE(SUBSTITUTE(SUBSTITUTE(SUBSTITUTE(SUBSTITUTE(SUBSTITUTE(SUBSTITUTE(SUBSTITUTE(SUBSTITUTE(SUBSTITUTE(B4," ",""),".",""),",",""),"?",""),"!",""),";",""),"(",""),")",""),"[",""),"]",""),"-",""),"{",""),"}",""),"/",""),"+",""),"*",""),"_",""),"&amp;",""),"#",""))</f>
        <v>74</v>
      </c>
      <c r="M4" s="54">
        <f>IF(G4=0,0,L4/G4)</f>
        <v>6.166666666666667</v>
      </c>
      <c r="N4" s="54">
        <v>1</v>
      </c>
      <c r="O4" s="54">
        <v>1</v>
      </c>
      <c r="P4" s="54">
        <v>1</v>
      </c>
      <c r="Q4" s="54">
        <v>1</v>
      </c>
      <c r="R4" s="54">
        <v>1</v>
      </c>
      <c r="S4" s="54">
        <v>1</v>
      </c>
      <c r="T4" s="54">
        <f t="shared" ref="T4:T67" si="3">QUOTIENT((Q4+R4+S4),3)</f>
        <v>1</v>
      </c>
      <c r="U4" s="54">
        <v>1</v>
      </c>
      <c r="V4" s="54">
        <v>1</v>
      </c>
      <c r="W4" s="54">
        <f t="shared" ref="W4:W67" si="4">QUOTIENT((P4+T4),2)</f>
        <v>1</v>
      </c>
      <c r="X4" s="54">
        <f t="shared" ref="X4:X67" si="5">IF(U4=1,1,IF(V4=1,1,0))</f>
        <v>1</v>
      </c>
      <c r="Y4" s="54">
        <v>1</v>
      </c>
      <c r="Z4" s="54">
        <v>1</v>
      </c>
      <c r="AA4" s="54">
        <v>1</v>
      </c>
      <c r="AB4" s="54">
        <v>1</v>
      </c>
      <c r="AC4" s="54">
        <v>1</v>
      </c>
      <c r="AD4" s="54">
        <v>1</v>
      </c>
      <c r="AE4" s="54">
        <v>1</v>
      </c>
      <c r="AF4" s="5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3</v>
      </c>
      <c r="AG4" s="54">
        <v>1</v>
      </c>
      <c r="AH4" s="54">
        <f t="shared" ref="AH4:AH67" si="6">IF(G4&gt;0,IF((LEN(B4)-LEN(SUBSTITUTE(B4,"/","")))&gt;0,0,1),0)</f>
        <v>1</v>
      </c>
      <c r="AI4" s="54">
        <v>1</v>
      </c>
      <c r="AJ4" s="54">
        <v>1</v>
      </c>
      <c r="AK4" s="54">
        <f t="shared" ref="AK4:AK67" si="7">IF(G4&gt;0,IF(((LEN(B4)-LEN(SUBSTITUTE(B4,"(","")))+(LEN(B4)-LEN(SUBSTITUTE(B4,")","")))+(LEN(B4)-LEN(SUBSTITUTE(B4,"[","")))+(LEN(B4)-LEN(SUBSTITUTE(B4,"]","")))+(LEN(B4)-LEN(SUBSTITUTE(B4,"{","")))+(LEN(B4)-LEN(SUBSTITUTE(B4,"}",""))))&gt;0,0,1),0)</f>
        <v>0</v>
      </c>
      <c r="AL4" s="54">
        <v>1</v>
      </c>
      <c r="AM4" s="54">
        <v>1</v>
      </c>
      <c r="AN4" s="54">
        <v>1</v>
      </c>
      <c r="AO4" s="54">
        <v>1</v>
      </c>
      <c r="AP4" s="54">
        <v>1</v>
      </c>
      <c r="AQ4" s="54">
        <v>1</v>
      </c>
      <c r="AR4" s="54">
        <v>1</v>
      </c>
      <c r="AS4" s="54">
        <v>1</v>
      </c>
      <c r="AT4" s="54">
        <v>1</v>
      </c>
      <c r="AU4" s="54">
        <f>IF(G4=0,0,(206.835-(84.6*(K4))-(1.015*(H4))))</f>
        <v>11.355000000000025</v>
      </c>
      <c r="AV4" s="54">
        <f>IF(G4=0,0,(0.39*H4)+(11.8*K4)-15.59)</f>
        <v>14.656666666666666</v>
      </c>
      <c r="AW4" s="54">
        <f>IF(G4=0,0,((0.0588*(LEN(SUBSTITUTE(B4," ",""))/G4)*100)-(0.296*(F4/G4)*100)-15.8))</f>
        <v>19.463333333333335</v>
      </c>
      <c r="AX4" s="54">
        <f>IF(I4=0,0,(4.71*M4)+(0.5*H4)-21.43)</f>
        <v>13.615000000000002</v>
      </c>
      <c r="AY4" s="54">
        <v>1</v>
      </c>
      <c r="AZ4" s="54">
        <v>1</v>
      </c>
      <c r="BA4" s="54">
        <v>1</v>
      </c>
      <c r="BG4" s="54">
        <f>IF(G4=0,0,AF4/G4*1000)</f>
        <v>250</v>
      </c>
      <c r="BH4" s="11">
        <f>G4/200/24/60</f>
        <v>4.1666666666666665E-5</v>
      </c>
    </row>
    <row r="5" spans="1:67" ht="32" x14ac:dyDescent="0.2">
      <c r="A5" s="54" t="s">
        <v>157</v>
      </c>
      <c r="B5" s="3" t="s">
        <v>668</v>
      </c>
      <c r="C5" s="22" t="s">
        <v>192</v>
      </c>
      <c r="D5" s="54">
        <v>1</v>
      </c>
      <c r="E5" s="54">
        <v>1</v>
      </c>
      <c r="F5" s="54">
        <f t="shared" ref="F5:F68" si="8">IF(B5="",0,(LEN(B5)-LEN(SUBSTITUTE(B5,". ","."))+1))</f>
        <v>1</v>
      </c>
      <c r="G5" s="54">
        <f t="shared" ref="G5:G68" si="9">IF(B5="",0,LEN(B5)-LEN(SUBSTITUTE(B5," ",""))+1)</f>
        <v>6</v>
      </c>
      <c r="H5" s="54">
        <f t="shared" ref="H5:H68" si="10">IF(F5=0,0,G5/F5)</f>
        <v>6</v>
      </c>
      <c r="I5" s="54">
        <f t="shared" ref="I5:I48" si="11">LEN(B5)</f>
        <v>29</v>
      </c>
      <c r="J5" s="54">
        <v>8</v>
      </c>
      <c r="K5" s="54">
        <f t="shared" ref="K5:K68" si="12">IF(G5=0,0,J5/G5)</f>
        <v>1.3333333333333333</v>
      </c>
      <c r="L5" s="54">
        <f t="shared" ref="L5:L68" si="13">LEN(SUBSTITUTE(SUBSTITUTE(SUBSTITUTE(SUBSTITUTE(SUBSTITUTE(SUBSTITUTE(SUBSTITUTE(SUBSTITUTE(SUBSTITUTE(SUBSTITUTE(SUBSTITUTE(SUBSTITUTE(SUBSTITUTE(SUBSTITUTE(SUBSTITUTE(SUBSTITUTE(SUBSTITUTE(SUBSTITUTE(SUBSTITUTE(B5," ",""),".",""),",",""),"?",""),"!",""),";",""),"(",""),")",""),"[",""),"]",""),"-",""),"{",""),"}",""),"/",""),"+",""),"*",""),"_",""),"&amp;",""),"#",""))</f>
        <v>23</v>
      </c>
      <c r="M5" s="54">
        <f t="shared" ref="M5:M68" si="14">IF(G5=0,0,L5/G5)</f>
        <v>3.8333333333333335</v>
      </c>
      <c r="N5" s="54">
        <v>0</v>
      </c>
      <c r="O5" s="54">
        <v>1</v>
      </c>
      <c r="P5" s="54">
        <v>1</v>
      </c>
      <c r="Q5" s="54">
        <v>1</v>
      </c>
      <c r="R5" s="54">
        <v>1</v>
      </c>
      <c r="S5" s="54">
        <v>1</v>
      </c>
      <c r="T5" s="54">
        <f t="shared" si="3"/>
        <v>1</v>
      </c>
      <c r="U5" s="54">
        <v>1</v>
      </c>
      <c r="V5" s="54">
        <v>1</v>
      </c>
      <c r="W5" s="54">
        <f t="shared" si="4"/>
        <v>1</v>
      </c>
      <c r="X5" s="54">
        <f t="shared" si="5"/>
        <v>1</v>
      </c>
      <c r="Y5" s="54">
        <v>0</v>
      </c>
      <c r="Z5" s="54">
        <v>1</v>
      </c>
      <c r="AA5" s="54">
        <v>1</v>
      </c>
      <c r="AB5" s="54">
        <v>1</v>
      </c>
      <c r="AC5" s="54">
        <v>1</v>
      </c>
      <c r="AD5" s="54">
        <v>1</v>
      </c>
      <c r="AE5" s="54">
        <v>1</v>
      </c>
      <c r="AF5" s="54">
        <f t="shared" ref="AF5:AF68" si="15">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v>
      </c>
      <c r="AG5" s="54">
        <v>1</v>
      </c>
      <c r="AH5" s="54">
        <f t="shared" si="6"/>
        <v>1</v>
      </c>
      <c r="AI5" s="54">
        <v>1</v>
      </c>
      <c r="AJ5" s="54">
        <v>1</v>
      </c>
      <c r="AK5" s="54">
        <f t="shared" si="7"/>
        <v>1</v>
      </c>
      <c r="AL5" s="54">
        <v>1</v>
      </c>
      <c r="AM5" s="54">
        <v>1</v>
      </c>
      <c r="AN5" s="54">
        <v>1</v>
      </c>
      <c r="AO5" s="54">
        <v>1</v>
      </c>
      <c r="AP5" s="54">
        <v>1</v>
      </c>
      <c r="AQ5" s="54">
        <v>1</v>
      </c>
      <c r="AR5" s="54">
        <v>1</v>
      </c>
      <c r="AS5" s="54">
        <v>1</v>
      </c>
      <c r="AT5" s="54">
        <v>1</v>
      </c>
      <c r="AU5" s="54">
        <f t="shared" ref="AU5:AU68" si="16">IF(G5=0,0,(206.835-(84.6*(K5))-(1.015*(H5))))</f>
        <v>87.945000000000022</v>
      </c>
      <c r="AV5" s="54">
        <f t="shared" ref="AV5:AV68" si="17">IF(G5=0,0,(0.39*H5)+(11.8*K5)-15.59)</f>
        <v>2.4833333333333343</v>
      </c>
      <c r="AW5" s="54">
        <f t="shared" ref="AW5:AW48" si="18">IF(G5=0,0,((0.0588*(LEN(SUBSTITUTE(B5," ",""))/G5)*100)-(0.296*(F5/G5)*100)-15.8))</f>
        <v>2.7866666666666653</v>
      </c>
      <c r="AX5" s="54">
        <f t="shared" ref="AX5:AX68" si="19">IF(I5=0,0,(4.71*M5)+(0.5*H5)-21.43)</f>
        <v>-0.375</v>
      </c>
      <c r="AY5" s="54">
        <v>1</v>
      </c>
      <c r="AZ5" s="54">
        <v>1</v>
      </c>
      <c r="BA5" s="54">
        <v>1</v>
      </c>
      <c r="BG5" s="54">
        <f t="shared" ref="BG5:BG48" si="20">IF(G5=0,0,AF5/G5*1000)</f>
        <v>166.66666666666666</v>
      </c>
      <c r="BH5" s="11">
        <f t="shared" ref="BH5:BH68" si="21">G5/200/24/60</f>
        <v>2.0833333333333333E-5</v>
      </c>
    </row>
    <row r="6" spans="1:67" ht="32" x14ac:dyDescent="0.2">
      <c r="A6" s="54" t="s">
        <v>158</v>
      </c>
      <c r="B6" s="3" t="s">
        <v>669</v>
      </c>
      <c r="C6" s="22" t="s">
        <v>192</v>
      </c>
      <c r="D6" s="54">
        <v>1</v>
      </c>
      <c r="E6" s="54">
        <v>1</v>
      </c>
      <c r="F6" s="54">
        <f t="shared" si="8"/>
        <v>1</v>
      </c>
      <c r="G6" s="54">
        <f t="shared" si="9"/>
        <v>9</v>
      </c>
      <c r="H6" s="54">
        <f t="shared" si="10"/>
        <v>9</v>
      </c>
      <c r="I6" s="54">
        <f t="shared" si="11"/>
        <v>48</v>
      </c>
      <c r="J6" s="54">
        <v>14</v>
      </c>
      <c r="K6" s="54">
        <f t="shared" si="12"/>
        <v>1.5555555555555556</v>
      </c>
      <c r="L6" s="54">
        <f t="shared" si="13"/>
        <v>37</v>
      </c>
      <c r="M6" s="54">
        <f t="shared" si="14"/>
        <v>4.1111111111111107</v>
      </c>
      <c r="N6" s="54">
        <v>0</v>
      </c>
      <c r="O6" s="54">
        <v>1</v>
      </c>
      <c r="P6" s="54">
        <v>1</v>
      </c>
      <c r="Q6" s="54">
        <v>1</v>
      </c>
      <c r="R6" s="54">
        <v>1</v>
      </c>
      <c r="S6" s="54">
        <v>1</v>
      </c>
      <c r="T6" s="54">
        <f t="shared" si="3"/>
        <v>1</v>
      </c>
      <c r="U6" s="54">
        <v>1</v>
      </c>
      <c r="V6" s="54">
        <v>1</v>
      </c>
      <c r="W6" s="54">
        <f t="shared" si="4"/>
        <v>1</v>
      </c>
      <c r="X6" s="54">
        <f t="shared" si="5"/>
        <v>1</v>
      </c>
      <c r="Y6" s="54">
        <v>1</v>
      </c>
      <c r="Z6" s="54">
        <v>1</v>
      </c>
      <c r="AA6" s="54">
        <v>1</v>
      </c>
      <c r="AB6" s="54">
        <v>1</v>
      </c>
      <c r="AC6" s="54">
        <v>1</v>
      </c>
      <c r="AD6" s="54">
        <v>1</v>
      </c>
      <c r="AE6" s="54">
        <v>1</v>
      </c>
      <c r="AF6" s="54">
        <f t="shared" si="15"/>
        <v>3</v>
      </c>
      <c r="AG6" s="54">
        <v>1</v>
      </c>
      <c r="AH6" s="54">
        <f t="shared" si="6"/>
        <v>1</v>
      </c>
      <c r="AI6" s="54">
        <v>1</v>
      </c>
      <c r="AJ6" s="54">
        <v>1</v>
      </c>
      <c r="AK6" s="54">
        <f t="shared" si="7"/>
        <v>0</v>
      </c>
      <c r="AL6" s="54">
        <v>1</v>
      </c>
      <c r="AM6" s="54">
        <v>1</v>
      </c>
      <c r="AN6" s="54">
        <v>1</v>
      </c>
      <c r="AO6" s="54">
        <v>1</v>
      </c>
      <c r="AP6" s="54">
        <v>1</v>
      </c>
      <c r="AQ6" s="54">
        <v>1</v>
      </c>
      <c r="AR6" s="54">
        <v>1</v>
      </c>
      <c r="AS6" s="54">
        <v>1</v>
      </c>
      <c r="AT6" s="54">
        <v>1</v>
      </c>
      <c r="AU6" s="54">
        <f t="shared" si="16"/>
        <v>66.100000000000009</v>
      </c>
      <c r="AV6" s="54">
        <f t="shared" si="17"/>
        <v>6.2755555555555596</v>
      </c>
      <c r="AW6" s="54">
        <f t="shared" si="18"/>
        <v>7.0444444444444478</v>
      </c>
      <c r="AX6" s="54">
        <f t="shared" si="19"/>
        <v>2.43333333333333</v>
      </c>
      <c r="AY6" s="54">
        <v>1</v>
      </c>
      <c r="AZ6" s="54">
        <v>1</v>
      </c>
      <c r="BA6" s="54">
        <v>1</v>
      </c>
      <c r="BG6" s="54">
        <f t="shared" si="20"/>
        <v>333.33333333333331</v>
      </c>
      <c r="BH6" s="11">
        <f t="shared" si="21"/>
        <v>3.1250000000000001E-5</v>
      </c>
    </row>
    <row r="7" spans="1:67" ht="32" x14ac:dyDescent="0.2">
      <c r="A7" s="54" t="s">
        <v>159</v>
      </c>
      <c r="B7" s="3" t="s">
        <v>670</v>
      </c>
      <c r="C7" s="22" t="s">
        <v>192</v>
      </c>
      <c r="D7" s="54">
        <v>1</v>
      </c>
      <c r="E7" s="54">
        <v>1</v>
      </c>
      <c r="F7" s="54">
        <f t="shared" si="8"/>
        <v>1</v>
      </c>
      <c r="G7" s="54">
        <f t="shared" si="9"/>
        <v>6</v>
      </c>
      <c r="H7" s="54">
        <f t="shared" si="10"/>
        <v>6</v>
      </c>
      <c r="I7" s="54">
        <f t="shared" si="11"/>
        <v>35</v>
      </c>
      <c r="J7" s="54">
        <v>9</v>
      </c>
      <c r="K7" s="54">
        <f t="shared" si="12"/>
        <v>1.5</v>
      </c>
      <c r="L7" s="54">
        <f t="shared" si="13"/>
        <v>29</v>
      </c>
      <c r="M7" s="54">
        <f t="shared" si="14"/>
        <v>4.833333333333333</v>
      </c>
      <c r="N7" s="54">
        <v>0</v>
      </c>
      <c r="O7" s="54">
        <v>1</v>
      </c>
      <c r="P7" s="54">
        <v>1</v>
      </c>
      <c r="Q7" s="54">
        <v>1</v>
      </c>
      <c r="R7" s="54">
        <v>1</v>
      </c>
      <c r="S7" s="54">
        <v>1</v>
      </c>
      <c r="T7" s="54">
        <f t="shared" si="3"/>
        <v>1</v>
      </c>
      <c r="U7" s="54">
        <v>1</v>
      </c>
      <c r="V7" s="54">
        <v>1</v>
      </c>
      <c r="W7" s="54">
        <f t="shared" si="4"/>
        <v>1</v>
      </c>
      <c r="X7" s="54">
        <f t="shared" si="5"/>
        <v>1</v>
      </c>
      <c r="Y7" s="54">
        <v>0</v>
      </c>
      <c r="Z7" s="54">
        <v>1</v>
      </c>
      <c r="AA7" s="54">
        <v>1</v>
      </c>
      <c r="AB7" s="54">
        <v>1</v>
      </c>
      <c r="AC7" s="54">
        <v>1</v>
      </c>
      <c r="AD7" s="54">
        <v>1</v>
      </c>
      <c r="AE7" s="54">
        <v>1</v>
      </c>
      <c r="AF7" s="54">
        <f t="shared" si="15"/>
        <v>1</v>
      </c>
      <c r="AG7" s="54">
        <v>1</v>
      </c>
      <c r="AH7" s="54">
        <f t="shared" si="6"/>
        <v>1</v>
      </c>
      <c r="AI7" s="54">
        <v>1</v>
      </c>
      <c r="AJ7" s="54">
        <v>1</v>
      </c>
      <c r="AK7" s="54">
        <f t="shared" si="7"/>
        <v>1</v>
      </c>
      <c r="AL7" s="54">
        <v>1</v>
      </c>
      <c r="AM7" s="54">
        <v>1</v>
      </c>
      <c r="AN7" s="54">
        <v>1</v>
      </c>
      <c r="AO7" s="54">
        <v>1</v>
      </c>
      <c r="AP7" s="54">
        <v>1</v>
      </c>
      <c r="AQ7" s="54">
        <v>1</v>
      </c>
      <c r="AR7" s="54">
        <v>1</v>
      </c>
      <c r="AS7" s="54">
        <v>1</v>
      </c>
      <c r="AT7" s="54">
        <v>1</v>
      </c>
      <c r="AU7" s="54">
        <f t="shared" si="16"/>
        <v>73.845000000000013</v>
      </c>
      <c r="AV7" s="54">
        <f t="shared" si="17"/>
        <v>4.4500000000000028</v>
      </c>
      <c r="AW7" s="54">
        <f t="shared" si="18"/>
        <v>8.6666666666666643</v>
      </c>
      <c r="AX7" s="54">
        <f t="shared" si="19"/>
        <v>4.3349999999999973</v>
      </c>
      <c r="AY7" s="54">
        <v>1</v>
      </c>
      <c r="AZ7" s="54">
        <v>1</v>
      </c>
      <c r="BA7" s="54">
        <v>1</v>
      </c>
      <c r="BG7" s="54">
        <f t="shared" si="20"/>
        <v>166.66666666666666</v>
      </c>
      <c r="BH7" s="11">
        <f t="shared" si="21"/>
        <v>2.0833333333333333E-5</v>
      </c>
      <c r="BK7" s="11"/>
      <c r="BL7" s="11"/>
    </row>
    <row r="8" spans="1:67" ht="32" x14ac:dyDescent="0.2">
      <c r="A8" s="54" t="s">
        <v>160</v>
      </c>
      <c r="B8" s="3" t="s">
        <v>671</v>
      </c>
      <c r="C8" s="22" t="s">
        <v>192</v>
      </c>
      <c r="D8" s="54">
        <v>1</v>
      </c>
      <c r="E8" s="54">
        <v>1</v>
      </c>
      <c r="F8" s="54">
        <f t="shared" si="8"/>
        <v>1</v>
      </c>
      <c r="G8" s="54">
        <f t="shared" si="9"/>
        <v>13</v>
      </c>
      <c r="H8" s="54">
        <f t="shared" si="10"/>
        <v>13</v>
      </c>
      <c r="I8" s="54">
        <f t="shared" si="11"/>
        <v>68</v>
      </c>
      <c r="J8" s="54">
        <v>17</v>
      </c>
      <c r="K8" s="54">
        <f t="shared" si="12"/>
        <v>1.3076923076923077</v>
      </c>
      <c r="L8" s="54">
        <f t="shared" si="13"/>
        <v>53</v>
      </c>
      <c r="M8" s="54">
        <f t="shared" si="14"/>
        <v>4.0769230769230766</v>
      </c>
      <c r="N8" s="54">
        <v>0</v>
      </c>
      <c r="O8" s="54">
        <v>1</v>
      </c>
      <c r="P8" s="54">
        <v>1</v>
      </c>
      <c r="Q8" s="54">
        <v>1</v>
      </c>
      <c r="R8" s="54">
        <v>1</v>
      </c>
      <c r="S8" s="54">
        <v>1</v>
      </c>
      <c r="T8" s="54">
        <f t="shared" si="3"/>
        <v>1</v>
      </c>
      <c r="U8" s="54">
        <v>1</v>
      </c>
      <c r="V8" s="54">
        <v>1</v>
      </c>
      <c r="W8" s="54">
        <f t="shared" si="4"/>
        <v>1</v>
      </c>
      <c r="X8" s="54">
        <f t="shared" si="5"/>
        <v>1</v>
      </c>
      <c r="Y8" s="54">
        <v>0</v>
      </c>
      <c r="Z8" s="54">
        <v>1</v>
      </c>
      <c r="AA8" s="54">
        <v>1</v>
      </c>
      <c r="AB8" s="54">
        <v>1</v>
      </c>
      <c r="AC8" s="54">
        <v>1</v>
      </c>
      <c r="AD8" s="54">
        <v>1</v>
      </c>
      <c r="AE8" s="54">
        <v>1</v>
      </c>
      <c r="AF8" s="54">
        <f t="shared" si="15"/>
        <v>3</v>
      </c>
      <c r="AG8" s="54">
        <v>1</v>
      </c>
      <c r="AH8" s="54">
        <f t="shared" si="6"/>
        <v>1</v>
      </c>
      <c r="AI8" s="54">
        <v>0</v>
      </c>
      <c r="AJ8" s="54">
        <v>1</v>
      </c>
      <c r="AK8" s="54">
        <f t="shared" si="7"/>
        <v>0</v>
      </c>
      <c r="AL8" s="54">
        <v>1</v>
      </c>
      <c r="AM8" s="54">
        <v>1</v>
      </c>
      <c r="AN8" s="54">
        <v>1</v>
      </c>
      <c r="AO8" s="54">
        <v>1</v>
      </c>
      <c r="AP8" s="54">
        <v>1</v>
      </c>
      <c r="AQ8" s="54">
        <v>1</v>
      </c>
      <c r="AR8" s="54">
        <v>1</v>
      </c>
      <c r="AS8" s="54">
        <v>1</v>
      </c>
      <c r="AT8" s="54">
        <v>1</v>
      </c>
      <c r="AU8" s="54">
        <f t="shared" si="16"/>
        <v>83.009230769230797</v>
      </c>
      <c r="AV8" s="54">
        <f t="shared" si="17"/>
        <v>4.9107692307692297</v>
      </c>
      <c r="AW8" s="54">
        <f t="shared" si="18"/>
        <v>7.2523076923076886</v>
      </c>
      <c r="AX8" s="54">
        <f t="shared" si="19"/>
        <v>4.2723076923076917</v>
      </c>
      <c r="AY8" s="54">
        <v>1</v>
      </c>
      <c r="AZ8" s="54">
        <v>1</v>
      </c>
      <c r="BA8" s="54">
        <v>1</v>
      </c>
      <c r="BG8" s="54">
        <f t="shared" si="20"/>
        <v>230.76923076923077</v>
      </c>
      <c r="BH8" s="11">
        <f t="shared" si="21"/>
        <v>4.5138888888888894E-5</v>
      </c>
    </row>
    <row r="9" spans="1:67" ht="32" x14ac:dyDescent="0.2">
      <c r="A9" s="54">
        <v>2</v>
      </c>
      <c r="B9" s="3" t="s">
        <v>672</v>
      </c>
      <c r="C9" s="22" t="s">
        <v>192</v>
      </c>
      <c r="D9" s="54">
        <v>1</v>
      </c>
      <c r="E9" s="54">
        <v>1</v>
      </c>
      <c r="F9" s="54">
        <f t="shared" si="8"/>
        <v>1</v>
      </c>
      <c r="G9" s="54">
        <f t="shared" si="9"/>
        <v>12</v>
      </c>
      <c r="H9" s="54">
        <f t="shared" si="10"/>
        <v>12</v>
      </c>
      <c r="I9" s="54">
        <f t="shared" si="11"/>
        <v>54</v>
      </c>
      <c r="J9" s="54">
        <v>13</v>
      </c>
      <c r="K9" s="54">
        <f t="shared" si="12"/>
        <v>1.0833333333333333</v>
      </c>
      <c r="L9" s="54">
        <f t="shared" si="13"/>
        <v>42</v>
      </c>
      <c r="M9" s="54">
        <f t="shared" si="14"/>
        <v>3.5</v>
      </c>
      <c r="N9" s="54">
        <v>0</v>
      </c>
      <c r="O9" s="54">
        <v>1</v>
      </c>
      <c r="P9" s="54">
        <v>1</v>
      </c>
      <c r="Q9" s="54">
        <v>1</v>
      </c>
      <c r="R9" s="54">
        <v>1</v>
      </c>
      <c r="S9" s="54">
        <v>1</v>
      </c>
      <c r="T9" s="54">
        <f t="shared" si="3"/>
        <v>1</v>
      </c>
      <c r="U9" s="54">
        <v>1</v>
      </c>
      <c r="V9" s="54">
        <v>1</v>
      </c>
      <c r="W9" s="54">
        <f t="shared" si="4"/>
        <v>1</v>
      </c>
      <c r="X9" s="54">
        <f t="shared" si="5"/>
        <v>1</v>
      </c>
      <c r="Y9" s="54">
        <v>0</v>
      </c>
      <c r="Z9" s="54">
        <v>1</v>
      </c>
      <c r="AA9" s="54">
        <v>1</v>
      </c>
      <c r="AB9" s="54">
        <v>1</v>
      </c>
      <c r="AC9" s="54">
        <v>1</v>
      </c>
      <c r="AD9" s="54">
        <v>1</v>
      </c>
      <c r="AE9" s="54">
        <v>1</v>
      </c>
      <c r="AF9" s="54">
        <f t="shared" si="15"/>
        <v>1</v>
      </c>
      <c r="AG9" s="54">
        <v>1</v>
      </c>
      <c r="AH9" s="54">
        <f t="shared" si="6"/>
        <v>1</v>
      </c>
      <c r="AI9" s="54">
        <v>1</v>
      </c>
      <c r="AJ9" s="54">
        <v>1</v>
      </c>
      <c r="AK9" s="54">
        <f t="shared" si="7"/>
        <v>1</v>
      </c>
      <c r="AL9" s="54">
        <v>1</v>
      </c>
      <c r="AM9" s="54">
        <v>1</v>
      </c>
      <c r="AN9" s="54">
        <v>1</v>
      </c>
      <c r="AO9" s="54">
        <v>1</v>
      </c>
      <c r="AP9" s="54">
        <v>1</v>
      </c>
      <c r="AQ9" s="54">
        <v>1</v>
      </c>
      <c r="AR9" s="54">
        <v>1</v>
      </c>
      <c r="AS9" s="54">
        <v>1</v>
      </c>
      <c r="AT9" s="54">
        <v>1</v>
      </c>
      <c r="AU9" s="54">
        <f t="shared" si="16"/>
        <v>103.00500000000002</v>
      </c>
      <c r="AV9" s="54">
        <f t="shared" si="17"/>
        <v>1.8733333333333313</v>
      </c>
      <c r="AW9" s="54">
        <f t="shared" si="18"/>
        <v>2.8033333333333346</v>
      </c>
      <c r="AX9" s="54">
        <f t="shared" si="19"/>
        <v>1.0549999999999997</v>
      </c>
      <c r="AY9" s="54">
        <v>1</v>
      </c>
      <c r="AZ9" s="54">
        <v>1</v>
      </c>
      <c r="BA9" s="54">
        <v>1</v>
      </c>
      <c r="BG9" s="54">
        <f t="shared" si="20"/>
        <v>83.333333333333329</v>
      </c>
      <c r="BH9" s="11">
        <f t="shared" si="21"/>
        <v>4.1666666666666665E-5</v>
      </c>
    </row>
    <row r="10" spans="1:67" ht="48" x14ac:dyDescent="0.2">
      <c r="A10" s="54">
        <v>3</v>
      </c>
      <c r="B10" s="3" t="s">
        <v>673</v>
      </c>
      <c r="C10" s="22" t="s">
        <v>192</v>
      </c>
      <c r="D10" s="54">
        <v>1</v>
      </c>
      <c r="E10" s="54">
        <v>1</v>
      </c>
      <c r="F10" s="54">
        <f t="shared" si="8"/>
        <v>1</v>
      </c>
      <c r="G10" s="54">
        <f t="shared" si="9"/>
        <v>16</v>
      </c>
      <c r="H10" s="54">
        <f t="shared" si="10"/>
        <v>16</v>
      </c>
      <c r="I10" s="54">
        <f t="shared" si="11"/>
        <v>96</v>
      </c>
      <c r="J10" s="54">
        <v>30</v>
      </c>
      <c r="K10" s="54">
        <f t="shared" si="12"/>
        <v>1.875</v>
      </c>
      <c r="L10" s="54">
        <f t="shared" si="13"/>
        <v>80</v>
      </c>
      <c r="M10" s="54">
        <f t="shared" si="14"/>
        <v>5</v>
      </c>
      <c r="N10" s="54">
        <v>1</v>
      </c>
      <c r="O10" s="54">
        <v>1</v>
      </c>
      <c r="P10" s="54">
        <v>1</v>
      </c>
      <c r="Q10" s="54">
        <v>1</v>
      </c>
      <c r="R10" s="54">
        <v>1</v>
      </c>
      <c r="S10" s="54">
        <v>1</v>
      </c>
      <c r="T10" s="54">
        <f t="shared" si="3"/>
        <v>1</v>
      </c>
      <c r="U10" s="54">
        <v>1</v>
      </c>
      <c r="V10" s="54">
        <v>1</v>
      </c>
      <c r="W10" s="54">
        <f t="shared" si="4"/>
        <v>1</v>
      </c>
      <c r="X10" s="54">
        <f t="shared" si="5"/>
        <v>1</v>
      </c>
      <c r="Y10" s="54">
        <v>0</v>
      </c>
      <c r="Z10" s="54">
        <v>1</v>
      </c>
      <c r="AA10" s="54">
        <v>0</v>
      </c>
      <c r="AB10" s="54">
        <v>1</v>
      </c>
      <c r="AC10" s="54">
        <v>1</v>
      </c>
      <c r="AD10" s="54">
        <v>1</v>
      </c>
      <c r="AE10" s="54">
        <v>1</v>
      </c>
      <c r="AF10" s="54">
        <f t="shared" si="15"/>
        <v>1</v>
      </c>
      <c r="AG10" s="54">
        <v>1</v>
      </c>
      <c r="AH10" s="54">
        <f t="shared" si="6"/>
        <v>1</v>
      </c>
      <c r="AI10" s="54">
        <v>1</v>
      </c>
      <c r="AJ10" s="54">
        <v>1</v>
      </c>
      <c r="AK10" s="54">
        <f t="shared" si="7"/>
        <v>1</v>
      </c>
      <c r="AL10" s="54">
        <v>1</v>
      </c>
      <c r="AM10" s="54">
        <v>1</v>
      </c>
      <c r="AN10" s="54">
        <v>1</v>
      </c>
      <c r="AO10" s="54">
        <v>1</v>
      </c>
      <c r="AP10" s="54">
        <v>1</v>
      </c>
      <c r="AQ10" s="54">
        <v>1</v>
      </c>
      <c r="AR10" s="54">
        <v>1</v>
      </c>
      <c r="AS10" s="54">
        <v>1</v>
      </c>
      <c r="AT10" s="54">
        <v>1</v>
      </c>
      <c r="AU10" s="54">
        <f t="shared" si="16"/>
        <v>31.97000000000001</v>
      </c>
      <c r="AV10" s="54">
        <f t="shared" si="17"/>
        <v>12.775000000000002</v>
      </c>
      <c r="AW10" s="54">
        <f t="shared" si="18"/>
        <v>12.117499999999996</v>
      </c>
      <c r="AX10" s="54">
        <f t="shared" si="19"/>
        <v>10.120000000000001</v>
      </c>
      <c r="AY10" s="54">
        <v>1</v>
      </c>
      <c r="AZ10" s="54">
        <v>1</v>
      </c>
      <c r="BA10" s="54">
        <v>1</v>
      </c>
      <c r="BG10" s="54">
        <f t="shared" si="20"/>
        <v>62.5</v>
      </c>
      <c r="BH10" s="11">
        <f t="shared" si="21"/>
        <v>5.5555555555555558E-5</v>
      </c>
    </row>
    <row r="11" spans="1:67" ht="48" x14ac:dyDescent="0.2">
      <c r="A11" s="54">
        <v>4</v>
      </c>
      <c r="B11" s="3" t="s">
        <v>674</v>
      </c>
      <c r="C11" s="22" t="s">
        <v>192</v>
      </c>
      <c r="D11" s="54">
        <v>1</v>
      </c>
      <c r="E11" s="54">
        <v>1</v>
      </c>
      <c r="F11" s="54">
        <f t="shared" si="8"/>
        <v>1</v>
      </c>
      <c r="G11" s="54">
        <f t="shared" si="9"/>
        <v>17</v>
      </c>
      <c r="H11" s="54">
        <f t="shared" si="10"/>
        <v>17</v>
      </c>
      <c r="I11" s="54">
        <f t="shared" si="11"/>
        <v>117</v>
      </c>
      <c r="J11" s="54">
        <v>33</v>
      </c>
      <c r="K11" s="54">
        <f t="shared" si="12"/>
        <v>1.9411764705882353</v>
      </c>
      <c r="L11" s="54">
        <f t="shared" si="13"/>
        <v>95</v>
      </c>
      <c r="M11" s="54">
        <f t="shared" si="14"/>
        <v>5.5882352941176467</v>
      </c>
      <c r="N11" s="54">
        <v>1</v>
      </c>
      <c r="O11" s="54">
        <v>1</v>
      </c>
      <c r="P11" s="54">
        <v>1</v>
      </c>
      <c r="Q11" s="54">
        <v>1</v>
      </c>
      <c r="R11" s="54">
        <v>1</v>
      </c>
      <c r="S11" s="54">
        <v>1</v>
      </c>
      <c r="T11" s="54">
        <f t="shared" si="3"/>
        <v>1</v>
      </c>
      <c r="U11" s="54">
        <v>1</v>
      </c>
      <c r="V11" s="54">
        <v>1</v>
      </c>
      <c r="W11" s="54">
        <f t="shared" si="4"/>
        <v>1</v>
      </c>
      <c r="X11" s="54">
        <f t="shared" si="5"/>
        <v>1</v>
      </c>
      <c r="Y11" s="54">
        <v>0</v>
      </c>
      <c r="Z11" s="54">
        <v>1</v>
      </c>
      <c r="AA11" s="54">
        <v>1</v>
      </c>
      <c r="AB11" s="54">
        <v>1</v>
      </c>
      <c r="AC11" s="54">
        <v>1</v>
      </c>
      <c r="AD11" s="54">
        <v>1</v>
      </c>
      <c r="AE11" s="54">
        <v>1</v>
      </c>
      <c r="AF11" s="54">
        <f t="shared" si="15"/>
        <v>6</v>
      </c>
      <c r="AG11" s="54">
        <v>1</v>
      </c>
      <c r="AH11" s="54">
        <f t="shared" si="6"/>
        <v>1</v>
      </c>
      <c r="AI11" s="54">
        <v>1</v>
      </c>
      <c r="AJ11" s="54">
        <v>1</v>
      </c>
      <c r="AK11" s="54">
        <f t="shared" si="7"/>
        <v>0</v>
      </c>
      <c r="AL11" s="54">
        <v>1</v>
      </c>
      <c r="AM11" s="54">
        <v>1</v>
      </c>
      <c r="AN11" s="54">
        <v>1</v>
      </c>
      <c r="AO11" s="54">
        <v>1</v>
      </c>
      <c r="AP11" s="54">
        <v>1</v>
      </c>
      <c r="AQ11" s="54">
        <v>1</v>
      </c>
      <c r="AR11" s="54">
        <v>1</v>
      </c>
      <c r="AS11" s="54">
        <v>1</v>
      </c>
      <c r="AT11" s="54">
        <v>1</v>
      </c>
      <c r="AU11" s="54">
        <f t="shared" si="16"/>
        <v>25.356470588235307</v>
      </c>
      <c r="AV11" s="54">
        <f t="shared" si="17"/>
        <v>13.945882352941176</v>
      </c>
      <c r="AW11" s="54">
        <f t="shared" si="18"/>
        <v>17.392941176470583</v>
      </c>
      <c r="AX11" s="54">
        <f t="shared" si="19"/>
        <v>13.390588235294118</v>
      </c>
      <c r="AY11" s="54">
        <v>1</v>
      </c>
      <c r="AZ11" s="54">
        <v>1</v>
      </c>
      <c r="BA11" s="54">
        <v>1</v>
      </c>
      <c r="BG11" s="54">
        <f t="shared" si="20"/>
        <v>352.94117647058823</v>
      </c>
      <c r="BH11" s="11">
        <f t="shared" si="21"/>
        <v>5.902777777777778E-5</v>
      </c>
    </row>
    <row r="12" spans="1:67" ht="32" x14ac:dyDescent="0.2">
      <c r="A12" s="54" t="s">
        <v>388</v>
      </c>
      <c r="B12" s="3" t="s">
        <v>675</v>
      </c>
      <c r="C12" s="3" t="s">
        <v>204</v>
      </c>
      <c r="D12" s="54">
        <v>1</v>
      </c>
      <c r="E12" s="54">
        <v>1</v>
      </c>
      <c r="F12" s="54">
        <f t="shared" si="8"/>
        <v>1</v>
      </c>
      <c r="G12" s="54">
        <f t="shared" si="9"/>
        <v>14</v>
      </c>
      <c r="H12" s="54">
        <f t="shared" si="10"/>
        <v>14</v>
      </c>
      <c r="I12" s="54">
        <f t="shared" si="11"/>
        <v>64</v>
      </c>
      <c r="J12" s="54">
        <v>18</v>
      </c>
      <c r="K12" s="54">
        <f t="shared" si="12"/>
        <v>1.2857142857142858</v>
      </c>
      <c r="L12" s="54">
        <f t="shared" si="13"/>
        <v>49</v>
      </c>
      <c r="M12" s="54">
        <f t="shared" si="14"/>
        <v>3.5</v>
      </c>
      <c r="N12" s="54">
        <v>1</v>
      </c>
      <c r="O12" s="54">
        <v>1</v>
      </c>
      <c r="P12" s="54">
        <v>1</v>
      </c>
      <c r="Q12" s="54">
        <v>1</v>
      </c>
      <c r="R12" s="54">
        <v>1</v>
      </c>
      <c r="S12" s="54">
        <v>1</v>
      </c>
      <c r="T12" s="54">
        <f t="shared" si="3"/>
        <v>1</v>
      </c>
      <c r="U12" s="54">
        <v>1</v>
      </c>
      <c r="V12" s="54">
        <v>1</v>
      </c>
      <c r="W12" s="54">
        <f t="shared" si="4"/>
        <v>1</v>
      </c>
      <c r="X12" s="54">
        <f t="shared" si="5"/>
        <v>1</v>
      </c>
      <c r="Y12" s="54">
        <v>0</v>
      </c>
      <c r="Z12" s="54">
        <v>1</v>
      </c>
      <c r="AA12" s="54">
        <v>1</v>
      </c>
      <c r="AB12" s="54">
        <v>1</v>
      </c>
      <c r="AC12" s="54">
        <v>1</v>
      </c>
      <c r="AD12" s="54">
        <v>1</v>
      </c>
      <c r="AE12" s="54">
        <v>1</v>
      </c>
      <c r="AF12" s="54">
        <f t="shared" si="15"/>
        <v>2</v>
      </c>
      <c r="AG12" s="54">
        <v>0</v>
      </c>
      <c r="AH12" s="54">
        <f t="shared" si="6"/>
        <v>1</v>
      </c>
      <c r="AI12" s="54">
        <v>1</v>
      </c>
      <c r="AJ12" s="54">
        <v>1</v>
      </c>
      <c r="AK12" s="54">
        <f t="shared" si="7"/>
        <v>1</v>
      </c>
      <c r="AL12" s="54">
        <v>1</v>
      </c>
      <c r="AM12" s="54">
        <v>1</v>
      </c>
      <c r="AN12" s="54">
        <v>1</v>
      </c>
      <c r="AO12" s="54">
        <v>1</v>
      </c>
      <c r="AP12" s="54">
        <v>1</v>
      </c>
      <c r="AQ12" s="54">
        <v>1</v>
      </c>
      <c r="AR12" s="54">
        <v>1</v>
      </c>
      <c r="AS12" s="54">
        <v>1</v>
      </c>
      <c r="AT12" s="54">
        <v>1</v>
      </c>
      <c r="AU12" s="54">
        <f t="shared" si="16"/>
        <v>83.853571428571442</v>
      </c>
      <c r="AV12" s="54">
        <f t="shared" si="17"/>
        <v>5.0414285714285718</v>
      </c>
      <c r="AW12" s="54">
        <f t="shared" si="18"/>
        <v>3.5057142857142871</v>
      </c>
      <c r="AX12" s="54">
        <f t="shared" si="19"/>
        <v>2.0549999999999997</v>
      </c>
      <c r="AY12" s="54">
        <v>1</v>
      </c>
      <c r="AZ12" s="54">
        <v>1</v>
      </c>
      <c r="BA12" s="54">
        <v>1</v>
      </c>
      <c r="BG12" s="54">
        <f t="shared" si="20"/>
        <v>142.85714285714286</v>
      </c>
      <c r="BH12" s="11">
        <f t="shared" si="21"/>
        <v>4.8611111111111115E-5</v>
      </c>
    </row>
    <row r="13" spans="1:67" ht="32" x14ac:dyDescent="0.2">
      <c r="A13" s="54" t="s">
        <v>389</v>
      </c>
      <c r="B13" s="3" t="s">
        <v>676</v>
      </c>
      <c r="C13" s="3" t="s">
        <v>204</v>
      </c>
      <c r="D13" s="54">
        <v>1</v>
      </c>
      <c r="E13" s="54">
        <v>1</v>
      </c>
      <c r="F13" s="54">
        <f t="shared" si="8"/>
        <v>1</v>
      </c>
      <c r="G13" s="54">
        <f t="shared" si="9"/>
        <v>14</v>
      </c>
      <c r="H13" s="54">
        <f t="shared" si="10"/>
        <v>14</v>
      </c>
      <c r="I13" s="54">
        <f t="shared" si="11"/>
        <v>68</v>
      </c>
      <c r="J13" s="54">
        <v>18</v>
      </c>
      <c r="K13" s="54">
        <f t="shared" si="12"/>
        <v>1.2857142857142858</v>
      </c>
      <c r="L13" s="54">
        <f t="shared" si="13"/>
        <v>53</v>
      </c>
      <c r="M13" s="54">
        <f t="shared" si="14"/>
        <v>3.7857142857142856</v>
      </c>
      <c r="N13" s="54">
        <v>1</v>
      </c>
      <c r="O13" s="54">
        <v>1</v>
      </c>
      <c r="P13" s="54">
        <v>1</v>
      </c>
      <c r="Q13" s="54">
        <v>1</v>
      </c>
      <c r="R13" s="54">
        <v>1</v>
      </c>
      <c r="S13" s="54">
        <v>1</v>
      </c>
      <c r="T13" s="54">
        <f t="shared" si="3"/>
        <v>1</v>
      </c>
      <c r="U13" s="54">
        <v>1</v>
      </c>
      <c r="V13" s="54">
        <v>1</v>
      </c>
      <c r="W13" s="54">
        <f t="shared" si="4"/>
        <v>1</v>
      </c>
      <c r="X13" s="54">
        <f t="shared" si="5"/>
        <v>1</v>
      </c>
      <c r="Y13" s="54">
        <v>0</v>
      </c>
      <c r="Z13" s="54">
        <v>1</v>
      </c>
      <c r="AA13" s="54">
        <v>1</v>
      </c>
      <c r="AB13" s="54">
        <v>1</v>
      </c>
      <c r="AC13" s="54">
        <v>1</v>
      </c>
      <c r="AD13" s="54">
        <v>1</v>
      </c>
      <c r="AE13" s="54">
        <v>1</v>
      </c>
      <c r="AF13" s="54">
        <f t="shared" si="15"/>
        <v>2</v>
      </c>
      <c r="AG13" s="54">
        <v>0</v>
      </c>
      <c r="AH13" s="54">
        <f t="shared" si="6"/>
        <v>1</v>
      </c>
      <c r="AI13" s="54">
        <v>1</v>
      </c>
      <c r="AJ13" s="54">
        <v>1</v>
      </c>
      <c r="AK13" s="54">
        <f t="shared" si="7"/>
        <v>1</v>
      </c>
      <c r="AL13" s="54">
        <v>1</v>
      </c>
      <c r="AM13" s="54">
        <v>1</v>
      </c>
      <c r="AN13" s="54">
        <v>1</v>
      </c>
      <c r="AO13" s="54">
        <v>1</v>
      </c>
      <c r="AP13" s="54">
        <v>1</v>
      </c>
      <c r="AQ13" s="54">
        <v>1</v>
      </c>
      <c r="AR13" s="54">
        <v>1</v>
      </c>
      <c r="AS13" s="54">
        <v>1</v>
      </c>
      <c r="AT13" s="54">
        <v>1</v>
      </c>
      <c r="AU13" s="54">
        <f t="shared" si="16"/>
        <v>83.853571428571442</v>
      </c>
      <c r="AV13" s="54">
        <f t="shared" si="17"/>
        <v>5.0414285714285718</v>
      </c>
      <c r="AW13" s="54">
        <f t="shared" si="18"/>
        <v>5.1857142857142833</v>
      </c>
      <c r="AX13" s="54">
        <f t="shared" si="19"/>
        <v>3.4007142857142867</v>
      </c>
      <c r="AY13" s="54">
        <v>1</v>
      </c>
      <c r="AZ13" s="54">
        <v>1</v>
      </c>
      <c r="BA13" s="54">
        <v>1</v>
      </c>
      <c r="BG13" s="54">
        <f t="shared" si="20"/>
        <v>142.85714285714286</v>
      </c>
      <c r="BH13" s="11">
        <f t="shared" si="21"/>
        <v>4.8611111111111115E-5</v>
      </c>
    </row>
    <row r="14" spans="1:67" ht="160" x14ac:dyDescent="0.2">
      <c r="A14" s="54">
        <v>5</v>
      </c>
      <c r="B14" s="3" t="s">
        <v>677</v>
      </c>
      <c r="C14" s="22" t="s">
        <v>192</v>
      </c>
      <c r="D14" s="54">
        <v>1</v>
      </c>
      <c r="E14" s="54">
        <v>1</v>
      </c>
      <c r="F14" s="54">
        <f t="shared" si="8"/>
        <v>1</v>
      </c>
      <c r="G14" s="54">
        <f t="shared" si="9"/>
        <v>56</v>
      </c>
      <c r="H14" s="54">
        <f t="shared" si="10"/>
        <v>56</v>
      </c>
      <c r="I14" s="54">
        <f t="shared" si="11"/>
        <v>318</v>
      </c>
      <c r="J14" s="54">
        <v>90</v>
      </c>
      <c r="K14" s="54">
        <f t="shared" si="12"/>
        <v>1.6071428571428572</v>
      </c>
      <c r="L14" s="54">
        <f t="shared" si="13"/>
        <v>259</v>
      </c>
      <c r="M14" s="54">
        <f t="shared" si="14"/>
        <v>4.625</v>
      </c>
      <c r="N14" s="54">
        <v>1</v>
      </c>
      <c r="O14" s="54">
        <v>1</v>
      </c>
      <c r="P14" s="54">
        <v>1</v>
      </c>
      <c r="Q14" s="54">
        <v>1</v>
      </c>
      <c r="R14" s="54">
        <v>1</v>
      </c>
      <c r="S14" s="54">
        <v>1</v>
      </c>
      <c r="T14" s="54">
        <f t="shared" si="3"/>
        <v>1</v>
      </c>
      <c r="U14" s="54">
        <v>1</v>
      </c>
      <c r="V14" s="54">
        <v>1</v>
      </c>
      <c r="W14" s="54">
        <f t="shared" si="4"/>
        <v>1</v>
      </c>
      <c r="X14" s="54">
        <f t="shared" si="5"/>
        <v>1</v>
      </c>
      <c r="Y14" s="54">
        <v>0</v>
      </c>
      <c r="Z14" s="54">
        <v>1</v>
      </c>
      <c r="AA14" s="54">
        <v>1</v>
      </c>
      <c r="AB14" s="54">
        <v>1</v>
      </c>
      <c r="AC14" s="54">
        <v>1</v>
      </c>
      <c r="AD14" s="54">
        <v>1</v>
      </c>
      <c r="AE14" s="54">
        <v>1</v>
      </c>
      <c r="AF14" s="54">
        <f t="shared" si="15"/>
        <v>5</v>
      </c>
      <c r="AG14" s="54">
        <v>1</v>
      </c>
      <c r="AH14" s="54">
        <f t="shared" si="6"/>
        <v>0</v>
      </c>
      <c r="AI14" s="54">
        <v>0</v>
      </c>
      <c r="AJ14" s="54">
        <v>1</v>
      </c>
      <c r="AK14" s="54">
        <f t="shared" si="7"/>
        <v>0</v>
      </c>
      <c r="AL14" s="54">
        <v>1</v>
      </c>
      <c r="AM14" s="54">
        <v>1</v>
      </c>
      <c r="AN14" s="54">
        <v>1</v>
      </c>
      <c r="AO14" s="54">
        <v>1</v>
      </c>
      <c r="AP14" s="54">
        <v>1</v>
      </c>
      <c r="AQ14" s="54">
        <v>1</v>
      </c>
      <c r="AR14" s="54">
        <v>1</v>
      </c>
      <c r="AS14" s="54">
        <v>1</v>
      </c>
      <c r="AT14" s="54">
        <v>1</v>
      </c>
      <c r="AU14" s="54">
        <f t="shared" si="16"/>
        <v>14.030714285714289</v>
      </c>
      <c r="AV14" s="54">
        <f t="shared" si="17"/>
        <v>25.214285714285712</v>
      </c>
      <c r="AW14" s="54">
        <f t="shared" si="18"/>
        <v>11.286428571428566</v>
      </c>
      <c r="AX14" s="54">
        <f t="shared" si="19"/>
        <v>28.353749999999998</v>
      </c>
      <c r="AY14" s="54">
        <v>0</v>
      </c>
      <c r="AZ14" s="54">
        <v>1</v>
      </c>
      <c r="BA14" s="54">
        <v>1</v>
      </c>
      <c r="BG14" s="54">
        <f t="shared" si="20"/>
        <v>89.285714285714292</v>
      </c>
      <c r="BH14" s="11">
        <f t="shared" si="21"/>
        <v>1.9444444444444446E-4</v>
      </c>
    </row>
    <row r="15" spans="1:67" ht="64" x14ac:dyDescent="0.2">
      <c r="A15" s="54">
        <v>6</v>
      </c>
      <c r="B15" s="3" t="s">
        <v>678</v>
      </c>
      <c r="C15" s="22" t="s">
        <v>192</v>
      </c>
      <c r="D15" s="54">
        <v>1</v>
      </c>
      <c r="E15" s="54">
        <v>1</v>
      </c>
      <c r="F15" s="54">
        <f t="shared" si="8"/>
        <v>1</v>
      </c>
      <c r="G15" s="54">
        <f t="shared" si="9"/>
        <v>21</v>
      </c>
      <c r="H15" s="54">
        <f t="shared" si="10"/>
        <v>21</v>
      </c>
      <c r="I15" s="54">
        <f t="shared" si="11"/>
        <v>132</v>
      </c>
      <c r="J15" s="54">
        <v>41</v>
      </c>
      <c r="K15" s="54">
        <f t="shared" si="12"/>
        <v>1.9523809523809523</v>
      </c>
      <c r="L15" s="54">
        <f t="shared" si="13"/>
        <v>111</v>
      </c>
      <c r="M15" s="54">
        <f t="shared" si="14"/>
        <v>5.2857142857142856</v>
      </c>
      <c r="N15" s="54">
        <v>1</v>
      </c>
      <c r="O15" s="54">
        <v>1</v>
      </c>
      <c r="P15" s="54">
        <v>1</v>
      </c>
      <c r="Q15" s="54">
        <v>0</v>
      </c>
      <c r="R15" s="54">
        <v>1</v>
      </c>
      <c r="S15" s="54">
        <v>1</v>
      </c>
      <c r="T15" s="54">
        <f t="shared" si="3"/>
        <v>0</v>
      </c>
      <c r="U15" s="54">
        <v>1</v>
      </c>
      <c r="V15" s="54">
        <v>1</v>
      </c>
      <c r="W15" s="54">
        <f t="shared" si="4"/>
        <v>0</v>
      </c>
      <c r="X15" s="54">
        <f t="shared" si="5"/>
        <v>1</v>
      </c>
      <c r="Y15" s="54">
        <v>1</v>
      </c>
      <c r="Z15" s="54">
        <v>1</v>
      </c>
      <c r="AA15" s="54">
        <v>1</v>
      </c>
      <c r="AB15" s="54">
        <v>1</v>
      </c>
      <c r="AC15" s="54">
        <v>1</v>
      </c>
      <c r="AD15" s="54">
        <v>1</v>
      </c>
      <c r="AE15" s="54">
        <v>1</v>
      </c>
      <c r="AF15" s="54">
        <f t="shared" si="15"/>
        <v>1</v>
      </c>
      <c r="AG15" s="54">
        <v>1</v>
      </c>
      <c r="AH15" s="54">
        <f t="shared" si="6"/>
        <v>1</v>
      </c>
      <c r="AI15" s="54">
        <v>0</v>
      </c>
      <c r="AJ15" s="54">
        <v>1</v>
      </c>
      <c r="AK15" s="54">
        <f t="shared" si="7"/>
        <v>1</v>
      </c>
      <c r="AL15" s="54">
        <v>1</v>
      </c>
      <c r="AM15" s="54">
        <v>1</v>
      </c>
      <c r="AN15" s="54">
        <v>1</v>
      </c>
      <c r="AO15" s="54">
        <v>1</v>
      </c>
      <c r="AP15" s="54">
        <v>1</v>
      </c>
      <c r="AQ15" s="54">
        <v>1</v>
      </c>
      <c r="AR15" s="54">
        <v>1</v>
      </c>
      <c r="AS15" s="54">
        <v>1</v>
      </c>
      <c r="AT15" s="54">
        <v>1</v>
      </c>
      <c r="AU15" s="54">
        <f t="shared" si="16"/>
        <v>20.348571428571461</v>
      </c>
      <c r="AV15" s="54">
        <f t="shared" si="17"/>
        <v>15.638095238095236</v>
      </c>
      <c r="AW15" s="54">
        <f t="shared" si="18"/>
        <v>14.150476190476191</v>
      </c>
      <c r="AX15" s="54">
        <f t="shared" si="19"/>
        <v>13.965714285714284</v>
      </c>
      <c r="AY15" s="54">
        <v>1</v>
      </c>
      <c r="AZ15" s="54">
        <v>1</v>
      </c>
      <c r="BA15" s="54">
        <v>1</v>
      </c>
      <c r="BG15" s="54">
        <f t="shared" si="20"/>
        <v>47.619047619047613</v>
      </c>
      <c r="BH15" s="11">
        <f t="shared" si="21"/>
        <v>7.2916666666666659E-5</v>
      </c>
    </row>
    <row r="16" spans="1:67" ht="32" x14ac:dyDescent="0.2">
      <c r="A16" s="54">
        <v>7</v>
      </c>
      <c r="B16" s="3" t="s">
        <v>679</v>
      </c>
      <c r="C16" s="22" t="s">
        <v>192</v>
      </c>
      <c r="D16" s="54">
        <v>1</v>
      </c>
      <c r="E16" s="54">
        <v>1</v>
      </c>
      <c r="F16" s="54">
        <f t="shared" si="8"/>
        <v>1</v>
      </c>
      <c r="G16" s="54">
        <f t="shared" si="9"/>
        <v>17</v>
      </c>
      <c r="H16" s="54">
        <f t="shared" si="10"/>
        <v>17</v>
      </c>
      <c r="I16" s="54">
        <f t="shared" si="11"/>
        <v>86</v>
      </c>
      <c r="J16" s="54">
        <v>25</v>
      </c>
      <c r="K16" s="54">
        <f t="shared" si="12"/>
        <v>1.4705882352941178</v>
      </c>
      <c r="L16" s="54">
        <f t="shared" si="13"/>
        <v>67</v>
      </c>
      <c r="M16" s="54">
        <f t="shared" si="14"/>
        <v>3.9411764705882355</v>
      </c>
      <c r="N16" s="54">
        <v>0</v>
      </c>
      <c r="O16" s="54">
        <v>1</v>
      </c>
      <c r="P16" s="54">
        <v>1</v>
      </c>
      <c r="Q16" s="54">
        <v>1</v>
      </c>
      <c r="R16" s="54">
        <v>1</v>
      </c>
      <c r="S16" s="54">
        <v>1</v>
      </c>
      <c r="T16" s="54">
        <f t="shared" si="3"/>
        <v>1</v>
      </c>
      <c r="U16" s="54">
        <v>1</v>
      </c>
      <c r="V16" s="54">
        <v>1</v>
      </c>
      <c r="W16" s="54">
        <f t="shared" si="4"/>
        <v>1</v>
      </c>
      <c r="X16" s="54">
        <f t="shared" si="5"/>
        <v>1</v>
      </c>
      <c r="Y16" s="54">
        <v>0</v>
      </c>
      <c r="Z16" s="54">
        <v>1</v>
      </c>
      <c r="AA16" s="54">
        <v>1</v>
      </c>
      <c r="AB16" s="54">
        <v>1</v>
      </c>
      <c r="AC16" s="54">
        <v>1</v>
      </c>
      <c r="AD16" s="54">
        <v>1</v>
      </c>
      <c r="AE16" s="54">
        <v>1</v>
      </c>
      <c r="AF16" s="54">
        <f t="shared" si="15"/>
        <v>3</v>
      </c>
      <c r="AG16" s="54">
        <v>1</v>
      </c>
      <c r="AH16" s="54">
        <f t="shared" si="6"/>
        <v>1</v>
      </c>
      <c r="AI16" s="54">
        <v>1</v>
      </c>
      <c r="AJ16" s="54">
        <v>1</v>
      </c>
      <c r="AK16" s="54">
        <f t="shared" si="7"/>
        <v>0</v>
      </c>
      <c r="AL16" s="54">
        <v>1</v>
      </c>
      <c r="AM16" s="54">
        <v>1</v>
      </c>
      <c r="AN16" s="54">
        <v>1</v>
      </c>
      <c r="AO16" s="54">
        <v>1</v>
      </c>
      <c r="AP16" s="54">
        <v>1</v>
      </c>
      <c r="AQ16" s="54">
        <v>1</v>
      </c>
      <c r="AR16" s="54">
        <v>1</v>
      </c>
      <c r="AS16" s="54">
        <v>1</v>
      </c>
      <c r="AT16" s="54">
        <v>1</v>
      </c>
      <c r="AU16" s="54">
        <f t="shared" si="16"/>
        <v>65.168235294117665</v>
      </c>
      <c r="AV16" s="54">
        <f t="shared" si="17"/>
        <v>8.3929411764705897</v>
      </c>
      <c r="AW16" s="54">
        <f t="shared" si="18"/>
        <v>6.6705882352941117</v>
      </c>
      <c r="AX16" s="54">
        <f t="shared" si="19"/>
        <v>5.6329411764705881</v>
      </c>
      <c r="AY16" s="54">
        <v>1</v>
      </c>
      <c r="AZ16" s="54">
        <v>1</v>
      </c>
      <c r="BA16" s="54">
        <v>1</v>
      </c>
      <c r="BG16" s="54">
        <f t="shared" si="20"/>
        <v>176.47058823529412</v>
      </c>
      <c r="BH16" s="11">
        <f t="shared" si="21"/>
        <v>5.902777777777778E-5</v>
      </c>
    </row>
    <row r="17" spans="1:60" ht="32" x14ac:dyDescent="0.2">
      <c r="A17" s="54">
        <v>8</v>
      </c>
      <c r="B17" s="3" t="s">
        <v>680</v>
      </c>
      <c r="C17" s="22" t="s">
        <v>192</v>
      </c>
      <c r="D17" s="54">
        <v>1</v>
      </c>
      <c r="E17" s="54">
        <v>1</v>
      </c>
      <c r="F17" s="54">
        <f t="shared" si="8"/>
        <v>1</v>
      </c>
      <c r="G17" s="54">
        <f t="shared" si="9"/>
        <v>14</v>
      </c>
      <c r="H17" s="54">
        <f t="shared" si="10"/>
        <v>14</v>
      </c>
      <c r="I17" s="54">
        <f t="shared" si="11"/>
        <v>76</v>
      </c>
      <c r="J17" s="54">
        <v>22</v>
      </c>
      <c r="K17" s="54">
        <f t="shared" si="12"/>
        <v>1.5714285714285714</v>
      </c>
      <c r="L17" s="54">
        <f t="shared" si="13"/>
        <v>62</v>
      </c>
      <c r="M17" s="54">
        <f t="shared" si="14"/>
        <v>4.4285714285714288</v>
      </c>
      <c r="N17" s="54">
        <v>0</v>
      </c>
      <c r="O17" s="54">
        <v>1</v>
      </c>
      <c r="P17" s="54">
        <v>1</v>
      </c>
      <c r="Q17" s="54">
        <v>1</v>
      </c>
      <c r="R17" s="54">
        <v>1</v>
      </c>
      <c r="S17" s="54">
        <v>1</v>
      </c>
      <c r="T17" s="54">
        <f t="shared" si="3"/>
        <v>1</v>
      </c>
      <c r="U17" s="54">
        <v>1</v>
      </c>
      <c r="V17" s="54">
        <v>1</v>
      </c>
      <c r="W17" s="54">
        <f t="shared" si="4"/>
        <v>1</v>
      </c>
      <c r="X17" s="54">
        <f t="shared" si="5"/>
        <v>1</v>
      </c>
      <c r="Y17" s="54">
        <v>0</v>
      </c>
      <c r="Z17" s="54">
        <v>1</v>
      </c>
      <c r="AA17" s="54">
        <v>1</v>
      </c>
      <c r="AB17" s="54">
        <v>1</v>
      </c>
      <c r="AC17" s="54">
        <v>1</v>
      </c>
      <c r="AD17" s="54">
        <v>1</v>
      </c>
      <c r="AE17" s="54">
        <v>1</v>
      </c>
      <c r="AF17" s="54">
        <f t="shared" si="15"/>
        <v>1</v>
      </c>
      <c r="AG17" s="54">
        <v>1</v>
      </c>
      <c r="AH17" s="54">
        <f t="shared" si="6"/>
        <v>1</v>
      </c>
      <c r="AI17" s="54">
        <v>0</v>
      </c>
      <c r="AJ17" s="54">
        <v>1</v>
      </c>
      <c r="AK17" s="54">
        <f t="shared" si="7"/>
        <v>1</v>
      </c>
      <c r="AL17" s="54">
        <v>1</v>
      </c>
      <c r="AM17" s="54">
        <v>1</v>
      </c>
      <c r="AN17" s="54">
        <v>1</v>
      </c>
      <c r="AO17" s="54">
        <v>1</v>
      </c>
      <c r="AP17" s="54">
        <v>1</v>
      </c>
      <c r="AQ17" s="54">
        <v>1</v>
      </c>
      <c r="AR17" s="54">
        <v>1</v>
      </c>
      <c r="AS17" s="54">
        <v>1</v>
      </c>
      <c r="AT17" s="54">
        <v>1</v>
      </c>
      <c r="AU17" s="54">
        <f t="shared" si="16"/>
        <v>59.682142857142885</v>
      </c>
      <c r="AV17" s="54">
        <f t="shared" si="17"/>
        <v>8.4128571428571455</v>
      </c>
      <c r="AW17" s="54">
        <f t="shared" si="18"/>
        <v>8.5457142857142863</v>
      </c>
      <c r="AX17" s="54">
        <f t="shared" si="19"/>
        <v>6.4285714285714306</v>
      </c>
      <c r="AY17" s="54">
        <v>0</v>
      </c>
      <c r="AZ17" s="54">
        <v>1</v>
      </c>
      <c r="BA17" s="54">
        <v>1</v>
      </c>
      <c r="BG17" s="54">
        <f t="shared" si="20"/>
        <v>71.428571428571431</v>
      </c>
      <c r="BH17" s="11">
        <f t="shared" si="21"/>
        <v>4.8611111111111115E-5</v>
      </c>
    </row>
    <row r="18" spans="1:60" ht="32" x14ac:dyDescent="0.2">
      <c r="A18" s="54">
        <v>9</v>
      </c>
      <c r="B18" s="3" t="s">
        <v>681</v>
      </c>
      <c r="C18" s="22" t="s">
        <v>192</v>
      </c>
      <c r="D18" s="54">
        <v>1</v>
      </c>
      <c r="E18" s="54">
        <v>1</v>
      </c>
      <c r="F18" s="54">
        <f t="shared" si="8"/>
        <v>1</v>
      </c>
      <c r="G18" s="54">
        <f t="shared" si="9"/>
        <v>13</v>
      </c>
      <c r="H18" s="54">
        <f t="shared" si="10"/>
        <v>13</v>
      </c>
      <c r="I18" s="54">
        <f t="shared" si="11"/>
        <v>73</v>
      </c>
      <c r="J18" s="54">
        <v>21</v>
      </c>
      <c r="K18" s="54">
        <f t="shared" si="12"/>
        <v>1.6153846153846154</v>
      </c>
      <c r="L18" s="54">
        <f t="shared" si="13"/>
        <v>57</v>
      </c>
      <c r="M18" s="54">
        <f t="shared" si="14"/>
        <v>4.384615384615385</v>
      </c>
      <c r="N18" s="54">
        <v>0</v>
      </c>
      <c r="O18" s="54">
        <v>1</v>
      </c>
      <c r="P18" s="54">
        <v>1</v>
      </c>
      <c r="Q18" s="54">
        <v>1</v>
      </c>
      <c r="R18" s="54">
        <v>1</v>
      </c>
      <c r="S18" s="54">
        <v>1</v>
      </c>
      <c r="T18" s="54">
        <f t="shared" si="3"/>
        <v>1</v>
      </c>
      <c r="U18" s="54">
        <v>1</v>
      </c>
      <c r="V18" s="54">
        <v>1</v>
      </c>
      <c r="W18" s="54">
        <f t="shared" si="4"/>
        <v>1</v>
      </c>
      <c r="X18" s="54">
        <f t="shared" si="5"/>
        <v>1</v>
      </c>
      <c r="Y18" s="54">
        <v>0</v>
      </c>
      <c r="Z18" s="54">
        <v>1</v>
      </c>
      <c r="AA18" s="54">
        <v>1</v>
      </c>
      <c r="AB18" s="54">
        <v>1</v>
      </c>
      <c r="AC18" s="54">
        <v>1</v>
      </c>
      <c r="AD18" s="54">
        <v>1</v>
      </c>
      <c r="AE18" s="54">
        <v>1</v>
      </c>
      <c r="AF18" s="54">
        <f t="shared" si="15"/>
        <v>4</v>
      </c>
      <c r="AG18" s="54">
        <v>1</v>
      </c>
      <c r="AH18" s="54">
        <f t="shared" si="6"/>
        <v>1</v>
      </c>
      <c r="AI18" s="54">
        <v>1</v>
      </c>
      <c r="AJ18" s="54">
        <v>1</v>
      </c>
      <c r="AK18" s="54">
        <f t="shared" si="7"/>
        <v>1</v>
      </c>
      <c r="AL18" s="54">
        <v>1</v>
      </c>
      <c r="AM18" s="54">
        <v>1</v>
      </c>
      <c r="AN18" s="54">
        <v>1</v>
      </c>
      <c r="AO18" s="54">
        <v>1</v>
      </c>
      <c r="AP18" s="54">
        <v>1</v>
      </c>
      <c r="AQ18" s="54">
        <v>1</v>
      </c>
      <c r="AR18" s="54">
        <v>1</v>
      </c>
      <c r="AS18" s="54">
        <v>1</v>
      </c>
      <c r="AT18" s="54">
        <v>1</v>
      </c>
      <c r="AU18" s="54">
        <f t="shared" si="16"/>
        <v>56.978461538461566</v>
      </c>
      <c r="AV18" s="54">
        <f t="shared" si="17"/>
        <v>8.5415384615384617</v>
      </c>
      <c r="AW18" s="54">
        <f t="shared" si="18"/>
        <v>9.5138461538461527</v>
      </c>
      <c r="AX18" s="54">
        <f t="shared" si="19"/>
        <v>5.721538461538465</v>
      </c>
      <c r="AY18" s="54">
        <v>1</v>
      </c>
      <c r="AZ18" s="54">
        <v>1</v>
      </c>
      <c r="BA18" s="54">
        <v>1</v>
      </c>
      <c r="BG18" s="54">
        <f t="shared" si="20"/>
        <v>307.69230769230774</v>
      </c>
      <c r="BH18" s="11">
        <f t="shared" si="21"/>
        <v>4.5138888888888894E-5</v>
      </c>
    </row>
    <row r="19" spans="1:60" ht="64" x14ac:dyDescent="0.2">
      <c r="A19" s="54">
        <v>10</v>
      </c>
      <c r="B19" s="3" t="s">
        <v>682</v>
      </c>
      <c r="C19" s="22" t="s">
        <v>192</v>
      </c>
      <c r="D19" s="54">
        <v>1</v>
      </c>
      <c r="E19" s="54">
        <v>1</v>
      </c>
      <c r="F19" s="54">
        <f t="shared" si="8"/>
        <v>1</v>
      </c>
      <c r="G19" s="54">
        <f t="shared" si="9"/>
        <v>25</v>
      </c>
      <c r="H19" s="54">
        <f t="shared" si="10"/>
        <v>25</v>
      </c>
      <c r="I19" s="54">
        <f t="shared" si="11"/>
        <v>151</v>
      </c>
      <c r="J19" s="54">
        <v>42</v>
      </c>
      <c r="K19" s="54">
        <f t="shared" si="12"/>
        <v>1.68</v>
      </c>
      <c r="L19" s="54">
        <f t="shared" si="13"/>
        <v>123</v>
      </c>
      <c r="M19" s="54">
        <f t="shared" si="14"/>
        <v>4.92</v>
      </c>
      <c r="N19" s="54">
        <v>0</v>
      </c>
      <c r="O19" s="54">
        <v>1</v>
      </c>
      <c r="P19" s="54">
        <v>0</v>
      </c>
      <c r="Q19" s="54">
        <v>0</v>
      </c>
      <c r="R19" s="54">
        <v>1</v>
      </c>
      <c r="S19" s="54">
        <v>1</v>
      </c>
      <c r="T19" s="54">
        <f t="shared" si="3"/>
        <v>0</v>
      </c>
      <c r="U19" s="54">
        <v>1</v>
      </c>
      <c r="V19" s="54">
        <v>1</v>
      </c>
      <c r="W19" s="54">
        <f t="shared" si="4"/>
        <v>0</v>
      </c>
      <c r="X19" s="54">
        <f t="shared" si="5"/>
        <v>1</v>
      </c>
      <c r="Y19" s="54">
        <v>0</v>
      </c>
      <c r="Z19" s="54">
        <v>1</v>
      </c>
      <c r="AA19" s="54">
        <v>1</v>
      </c>
      <c r="AB19" s="54">
        <v>1</v>
      </c>
      <c r="AC19" s="54">
        <v>1</v>
      </c>
      <c r="AD19" s="54">
        <v>1</v>
      </c>
      <c r="AE19" s="54">
        <v>1</v>
      </c>
      <c r="AF19" s="54">
        <f t="shared" si="15"/>
        <v>4</v>
      </c>
      <c r="AG19" s="54">
        <v>1</v>
      </c>
      <c r="AH19" s="54">
        <f t="shared" si="6"/>
        <v>1</v>
      </c>
      <c r="AI19" s="54">
        <v>0</v>
      </c>
      <c r="AJ19" s="54">
        <v>1</v>
      </c>
      <c r="AK19" s="54">
        <f t="shared" si="7"/>
        <v>1</v>
      </c>
      <c r="AL19" s="54">
        <v>1</v>
      </c>
      <c r="AM19" s="54">
        <v>1</v>
      </c>
      <c r="AN19" s="54">
        <v>1</v>
      </c>
      <c r="AO19" s="54">
        <v>1</v>
      </c>
      <c r="AP19" s="54">
        <v>1</v>
      </c>
      <c r="AQ19" s="54">
        <v>1</v>
      </c>
      <c r="AR19" s="54">
        <v>1</v>
      </c>
      <c r="AS19" s="54">
        <v>1</v>
      </c>
      <c r="AT19" s="54">
        <v>1</v>
      </c>
      <c r="AU19" s="54">
        <f t="shared" si="16"/>
        <v>39.332000000000022</v>
      </c>
      <c r="AV19" s="54">
        <f t="shared" si="17"/>
        <v>13.984000000000002</v>
      </c>
      <c r="AW19" s="54">
        <f t="shared" si="18"/>
        <v>12.886399999999995</v>
      </c>
      <c r="AX19" s="54">
        <f t="shared" si="19"/>
        <v>14.243199999999995</v>
      </c>
      <c r="AY19" s="54">
        <v>0</v>
      </c>
      <c r="AZ19" s="54">
        <v>1</v>
      </c>
      <c r="BA19" s="54">
        <v>1</v>
      </c>
      <c r="BG19" s="54">
        <f t="shared" si="20"/>
        <v>160</v>
      </c>
      <c r="BH19" s="11">
        <f t="shared" si="21"/>
        <v>8.6805555555555545E-5</v>
      </c>
    </row>
    <row r="20" spans="1:60" ht="48" x14ac:dyDescent="0.2">
      <c r="A20" s="54">
        <v>11</v>
      </c>
      <c r="B20" s="3" t="s">
        <v>683</v>
      </c>
      <c r="C20" s="22" t="s">
        <v>192</v>
      </c>
      <c r="D20" s="54">
        <v>1</v>
      </c>
      <c r="E20" s="54">
        <v>1</v>
      </c>
      <c r="F20" s="54">
        <f t="shared" si="8"/>
        <v>1</v>
      </c>
      <c r="G20" s="54">
        <f t="shared" si="9"/>
        <v>19</v>
      </c>
      <c r="H20" s="54">
        <f t="shared" si="10"/>
        <v>19</v>
      </c>
      <c r="I20" s="54">
        <f t="shared" si="11"/>
        <v>100</v>
      </c>
      <c r="J20" s="54">
        <v>29</v>
      </c>
      <c r="K20" s="54">
        <f t="shared" si="12"/>
        <v>1.5263157894736843</v>
      </c>
      <c r="L20" s="54">
        <f t="shared" si="13"/>
        <v>81</v>
      </c>
      <c r="M20" s="54">
        <f t="shared" si="14"/>
        <v>4.2631578947368425</v>
      </c>
      <c r="N20" s="54">
        <v>0</v>
      </c>
      <c r="O20" s="54">
        <v>1</v>
      </c>
      <c r="P20" s="54">
        <v>0</v>
      </c>
      <c r="Q20" s="54">
        <v>0</v>
      </c>
      <c r="R20" s="54">
        <v>1</v>
      </c>
      <c r="S20" s="54">
        <v>1</v>
      </c>
      <c r="T20" s="54">
        <f t="shared" si="3"/>
        <v>0</v>
      </c>
      <c r="U20" s="54">
        <v>1</v>
      </c>
      <c r="V20" s="54">
        <v>1</v>
      </c>
      <c r="W20" s="54">
        <f t="shared" si="4"/>
        <v>0</v>
      </c>
      <c r="X20" s="54">
        <f t="shared" si="5"/>
        <v>1</v>
      </c>
      <c r="Y20" s="54">
        <v>0</v>
      </c>
      <c r="Z20" s="54">
        <v>1</v>
      </c>
      <c r="AA20" s="54">
        <v>1</v>
      </c>
      <c r="AB20" s="54">
        <v>1</v>
      </c>
      <c r="AC20" s="54">
        <v>1</v>
      </c>
      <c r="AD20" s="54">
        <v>1</v>
      </c>
      <c r="AE20" s="54">
        <v>1</v>
      </c>
      <c r="AF20" s="54">
        <f t="shared" si="15"/>
        <v>1</v>
      </c>
      <c r="AG20" s="54">
        <v>1</v>
      </c>
      <c r="AH20" s="54">
        <f t="shared" si="6"/>
        <v>1</v>
      </c>
      <c r="AI20" s="54">
        <v>1</v>
      </c>
      <c r="AJ20" s="54">
        <v>1</v>
      </c>
      <c r="AK20" s="54">
        <f t="shared" si="7"/>
        <v>1</v>
      </c>
      <c r="AL20" s="54">
        <v>1</v>
      </c>
      <c r="AM20" s="54">
        <v>1</v>
      </c>
      <c r="AN20" s="54">
        <v>1</v>
      </c>
      <c r="AO20" s="54">
        <v>1</v>
      </c>
      <c r="AP20" s="54">
        <v>1</v>
      </c>
      <c r="AQ20" s="54">
        <v>1</v>
      </c>
      <c r="AR20" s="54">
        <v>1</v>
      </c>
      <c r="AS20" s="54">
        <v>1</v>
      </c>
      <c r="AT20" s="54">
        <v>1</v>
      </c>
      <c r="AU20" s="54">
        <f t="shared" si="16"/>
        <v>58.423684210526318</v>
      </c>
      <c r="AV20" s="54">
        <f t="shared" si="17"/>
        <v>9.8305263157894771</v>
      </c>
      <c r="AW20" s="54">
        <f t="shared" si="18"/>
        <v>8.0189473684210526</v>
      </c>
      <c r="AX20" s="54">
        <f t="shared" si="19"/>
        <v>8.1494736842105269</v>
      </c>
      <c r="AY20" s="54">
        <v>1</v>
      </c>
      <c r="AZ20" s="54">
        <v>1</v>
      </c>
      <c r="BA20" s="54">
        <v>1</v>
      </c>
      <c r="BG20" s="54">
        <f t="shared" si="20"/>
        <v>52.631578947368418</v>
      </c>
      <c r="BH20" s="11">
        <f t="shared" si="21"/>
        <v>6.597222222222223E-5</v>
      </c>
    </row>
    <row r="21" spans="1:60" ht="32" x14ac:dyDescent="0.2">
      <c r="A21" s="54">
        <v>12</v>
      </c>
      <c r="B21" s="3" t="s">
        <v>684</v>
      </c>
      <c r="C21" s="3" t="s">
        <v>203</v>
      </c>
      <c r="D21" s="54">
        <v>1</v>
      </c>
      <c r="E21" s="54">
        <v>1</v>
      </c>
      <c r="F21" s="54">
        <f t="shared" si="8"/>
        <v>1</v>
      </c>
      <c r="G21" s="54">
        <f t="shared" si="9"/>
        <v>15</v>
      </c>
      <c r="H21" s="54">
        <f t="shared" si="10"/>
        <v>15</v>
      </c>
      <c r="I21" s="54">
        <f t="shared" si="11"/>
        <v>78</v>
      </c>
      <c r="J21" s="54">
        <v>20</v>
      </c>
      <c r="K21" s="54">
        <f t="shared" si="12"/>
        <v>1.3333333333333333</v>
      </c>
      <c r="L21" s="54">
        <f t="shared" si="13"/>
        <v>62</v>
      </c>
      <c r="M21" s="54">
        <f t="shared" si="14"/>
        <v>4.1333333333333337</v>
      </c>
      <c r="N21" s="54">
        <v>1</v>
      </c>
      <c r="O21" s="54">
        <v>1</v>
      </c>
      <c r="P21" s="54">
        <v>1</v>
      </c>
      <c r="Q21" s="54">
        <v>1</v>
      </c>
      <c r="R21" s="54">
        <v>1</v>
      </c>
      <c r="S21" s="54">
        <v>1</v>
      </c>
      <c r="T21" s="54">
        <f t="shared" si="3"/>
        <v>1</v>
      </c>
      <c r="U21" s="54">
        <v>1</v>
      </c>
      <c r="V21" s="54">
        <v>1</v>
      </c>
      <c r="W21" s="54">
        <f t="shared" si="4"/>
        <v>1</v>
      </c>
      <c r="X21" s="54">
        <f t="shared" si="5"/>
        <v>1</v>
      </c>
      <c r="Y21" s="54">
        <v>0</v>
      </c>
      <c r="Z21" s="54">
        <v>1</v>
      </c>
      <c r="AA21" s="54">
        <v>1</v>
      </c>
      <c r="AB21" s="54">
        <v>1</v>
      </c>
      <c r="AC21" s="54">
        <v>1</v>
      </c>
      <c r="AD21" s="54">
        <v>1</v>
      </c>
      <c r="AE21" s="54">
        <v>1</v>
      </c>
      <c r="AF21" s="54">
        <f t="shared" si="15"/>
        <v>2</v>
      </c>
      <c r="AG21" s="54">
        <v>1</v>
      </c>
      <c r="AH21" s="54">
        <f t="shared" si="6"/>
        <v>1</v>
      </c>
      <c r="AI21" s="54">
        <v>1</v>
      </c>
      <c r="AJ21" s="54">
        <v>1</v>
      </c>
      <c r="AK21" s="54">
        <f t="shared" si="7"/>
        <v>1</v>
      </c>
      <c r="AL21" s="54">
        <v>1</v>
      </c>
      <c r="AM21" s="54">
        <v>1</v>
      </c>
      <c r="AN21" s="54">
        <v>1</v>
      </c>
      <c r="AO21" s="54">
        <v>1</v>
      </c>
      <c r="AP21" s="54">
        <v>1</v>
      </c>
      <c r="AQ21" s="54">
        <v>1</v>
      </c>
      <c r="AR21" s="54">
        <v>1</v>
      </c>
      <c r="AS21" s="54">
        <v>1</v>
      </c>
      <c r="AT21" s="54">
        <v>1</v>
      </c>
      <c r="AU21" s="54">
        <f t="shared" si="16"/>
        <v>78.810000000000031</v>
      </c>
      <c r="AV21" s="54">
        <f t="shared" si="17"/>
        <v>5.9933333333333358</v>
      </c>
      <c r="AW21" s="54">
        <f t="shared" si="18"/>
        <v>7.3146666666666675</v>
      </c>
      <c r="AX21" s="54">
        <f t="shared" si="19"/>
        <v>5.5380000000000038</v>
      </c>
      <c r="AY21" s="54">
        <v>1</v>
      </c>
      <c r="AZ21" s="54">
        <v>1</v>
      </c>
      <c r="BA21" s="54">
        <v>1</v>
      </c>
      <c r="BG21" s="54">
        <f t="shared" si="20"/>
        <v>133.33333333333334</v>
      </c>
      <c r="BH21" s="11">
        <f t="shared" si="21"/>
        <v>5.208333333333333E-5</v>
      </c>
    </row>
    <row r="22" spans="1:60" ht="32" x14ac:dyDescent="0.2">
      <c r="A22" s="54">
        <v>13</v>
      </c>
      <c r="B22" s="3" t="s">
        <v>685</v>
      </c>
      <c r="C22" s="3" t="s">
        <v>203</v>
      </c>
      <c r="D22" s="54">
        <v>1</v>
      </c>
      <c r="E22" s="54">
        <v>1</v>
      </c>
      <c r="F22" s="54">
        <f t="shared" si="8"/>
        <v>1</v>
      </c>
      <c r="G22" s="54">
        <f t="shared" si="9"/>
        <v>14</v>
      </c>
      <c r="H22" s="54">
        <f t="shared" si="10"/>
        <v>14</v>
      </c>
      <c r="I22" s="54">
        <f t="shared" si="11"/>
        <v>75</v>
      </c>
      <c r="J22" s="54">
        <v>18</v>
      </c>
      <c r="K22" s="54">
        <f t="shared" si="12"/>
        <v>1.2857142857142858</v>
      </c>
      <c r="L22" s="54">
        <f t="shared" si="13"/>
        <v>60</v>
      </c>
      <c r="M22" s="54">
        <f t="shared" si="14"/>
        <v>4.2857142857142856</v>
      </c>
      <c r="N22" s="54">
        <v>1</v>
      </c>
      <c r="O22" s="54">
        <v>1</v>
      </c>
      <c r="P22" s="54">
        <v>1</v>
      </c>
      <c r="Q22" s="54">
        <v>1</v>
      </c>
      <c r="R22" s="54">
        <v>1</v>
      </c>
      <c r="S22" s="54">
        <v>1</v>
      </c>
      <c r="T22" s="54">
        <f t="shared" si="3"/>
        <v>1</v>
      </c>
      <c r="U22" s="54">
        <v>1</v>
      </c>
      <c r="V22" s="54">
        <v>1</v>
      </c>
      <c r="W22" s="54">
        <f t="shared" si="4"/>
        <v>1</v>
      </c>
      <c r="X22" s="54">
        <f t="shared" si="5"/>
        <v>1</v>
      </c>
      <c r="Y22" s="54">
        <v>1</v>
      </c>
      <c r="Z22" s="54">
        <v>1</v>
      </c>
      <c r="AA22" s="54">
        <v>1</v>
      </c>
      <c r="AB22" s="54">
        <v>1</v>
      </c>
      <c r="AC22" s="54">
        <v>1</v>
      </c>
      <c r="AD22" s="54">
        <v>1</v>
      </c>
      <c r="AE22" s="54">
        <v>1</v>
      </c>
      <c r="AF22" s="54">
        <f t="shared" si="15"/>
        <v>2</v>
      </c>
      <c r="AG22" s="54">
        <v>1</v>
      </c>
      <c r="AH22" s="54">
        <f t="shared" si="6"/>
        <v>1</v>
      </c>
      <c r="AI22" s="54">
        <v>1</v>
      </c>
      <c r="AJ22" s="54">
        <v>1</v>
      </c>
      <c r="AK22" s="54">
        <f t="shared" si="7"/>
        <v>1</v>
      </c>
      <c r="AL22" s="54">
        <v>1</v>
      </c>
      <c r="AM22" s="54">
        <v>1</v>
      </c>
      <c r="AN22" s="54">
        <v>1</v>
      </c>
      <c r="AO22" s="54">
        <v>1</v>
      </c>
      <c r="AP22" s="54">
        <v>1</v>
      </c>
      <c r="AQ22" s="54">
        <v>1</v>
      </c>
      <c r="AR22" s="54">
        <v>1</v>
      </c>
      <c r="AS22" s="54">
        <v>1</v>
      </c>
      <c r="AT22" s="54">
        <v>1</v>
      </c>
      <c r="AU22" s="54">
        <f t="shared" si="16"/>
        <v>83.853571428571442</v>
      </c>
      <c r="AV22" s="54">
        <f t="shared" si="17"/>
        <v>5.0414285714285718</v>
      </c>
      <c r="AW22" s="54">
        <f t="shared" si="18"/>
        <v>8.1257142857142881</v>
      </c>
      <c r="AX22" s="54">
        <f t="shared" si="19"/>
        <v>5.7557142857142836</v>
      </c>
      <c r="AY22" s="54">
        <v>1</v>
      </c>
      <c r="AZ22" s="54">
        <v>1</v>
      </c>
      <c r="BA22" s="54">
        <v>1</v>
      </c>
      <c r="BG22" s="54">
        <f t="shared" si="20"/>
        <v>142.85714285714286</v>
      </c>
      <c r="BH22" s="11">
        <f t="shared" si="21"/>
        <v>4.8611111111111115E-5</v>
      </c>
    </row>
    <row r="23" spans="1:60" ht="48" x14ac:dyDescent="0.2">
      <c r="A23" s="54">
        <v>14</v>
      </c>
      <c r="B23" s="3" t="s">
        <v>686</v>
      </c>
      <c r="C23" s="3" t="s">
        <v>203</v>
      </c>
      <c r="D23" s="54">
        <v>1</v>
      </c>
      <c r="E23" s="54">
        <v>1</v>
      </c>
      <c r="F23" s="54">
        <f t="shared" si="8"/>
        <v>1</v>
      </c>
      <c r="G23" s="54">
        <f t="shared" si="9"/>
        <v>21</v>
      </c>
      <c r="H23" s="54">
        <f t="shared" si="10"/>
        <v>21</v>
      </c>
      <c r="I23" s="54">
        <f t="shared" si="11"/>
        <v>121</v>
      </c>
      <c r="J23" s="54">
        <v>33</v>
      </c>
      <c r="K23" s="54">
        <f t="shared" si="12"/>
        <v>1.5714285714285714</v>
      </c>
      <c r="L23" s="54">
        <f t="shared" si="13"/>
        <v>99</v>
      </c>
      <c r="M23" s="54">
        <f t="shared" si="14"/>
        <v>4.7142857142857144</v>
      </c>
      <c r="N23" s="54">
        <v>1</v>
      </c>
      <c r="O23" s="54">
        <v>1</v>
      </c>
      <c r="P23" s="54">
        <v>1</v>
      </c>
      <c r="Q23" s="54">
        <v>1</v>
      </c>
      <c r="R23" s="54">
        <v>1</v>
      </c>
      <c r="S23" s="54">
        <v>1</v>
      </c>
      <c r="T23" s="54">
        <f t="shared" si="3"/>
        <v>1</v>
      </c>
      <c r="U23" s="54">
        <v>1</v>
      </c>
      <c r="V23" s="54">
        <v>1</v>
      </c>
      <c r="W23" s="54">
        <f t="shared" si="4"/>
        <v>1</v>
      </c>
      <c r="X23" s="54">
        <f t="shared" si="5"/>
        <v>1</v>
      </c>
      <c r="Y23" s="54">
        <v>1</v>
      </c>
      <c r="Z23" s="54">
        <v>1</v>
      </c>
      <c r="AA23" s="54">
        <v>1</v>
      </c>
      <c r="AB23" s="54">
        <v>1</v>
      </c>
      <c r="AC23" s="54">
        <v>1</v>
      </c>
      <c r="AD23" s="54">
        <v>1</v>
      </c>
      <c r="AE23" s="54">
        <v>1</v>
      </c>
      <c r="AF23" s="54">
        <f t="shared" si="15"/>
        <v>2</v>
      </c>
      <c r="AG23" s="54">
        <v>1</v>
      </c>
      <c r="AH23" s="54">
        <f t="shared" si="6"/>
        <v>1</v>
      </c>
      <c r="AI23" s="54">
        <v>0</v>
      </c>
      <c r="AJ23" s="54">
        <v>1</v>
      </c>
      <c r="AK23" s="54">
        <f t="shared" si="7"/>
        <v>1</v>
      </c>
      <c r="AL23" s="54">
        <v>1</v>
      </c>
      <c r="AM23" s="54">
        <v>1</v>
      </c>
      <c r="AN23" s="54">
        <v>1</v>
      </c>
      <c r="AO23" s="54">
        <v>0</v>
      </c>
      <c r="AP23" s="54">
        <v>1</v>
      </c>
      <c r="AQ23" s="54">
        <v>1</v>
      </c>
      <c r="AR23" s="54">
        <v>1</v>
      </c>
      <c r="AS23" s="54">
        <v>0</v>
      </c>
      <c r="AT23" s="54">
        <v>1</v>
      </c>
      <c r="AU23" s="54">
        <f t="shared" si="16"/>
        <v>52.577142857142888</v>
      </c>
      <c r="AV23" s="54">
        <f t="shared" si="17"/>
        <v>11.142857142857142</v>
      </c>
      <c r="AW23" s="54">
        <f t="shared" si="18"/>
        <v>11.070476190476192</v>
      </c>
      <c r="AX23" s="54">
        <f t="shared" si="19"/>
        <v>11.274285714285718</v>
      </c>
      <c r="AY23" s="54">
        <v>1</v>
      </c>
      <c r="AZ23" s="54">
        <v>1</v>
      </c>
      <c r="BA23" s="54">
        <v>1</v>
      </c>
      <c r="BG23" s="54">
        <f t="shared" si="20"/>
        <v>95.238095238095227</v>
      </c>
      <c r="BH23" s="11">
        <f t="shared" si="21"/>
        <v>7.2916666666666659E-5</v>
      </c>
    </row>
    <row r="24" spans="1:60" ht="64" x14ac:dyDescent="0.2">
      <c r="A24" s="54">
        <v>15</v>
      </c>
      <c r="B24" s="3" t="s">
        <v>687</v>
      </c>
      <c r="C24" s="3" t="s">
        <v>203</v>
      </c>
      <c r="D24" s="54">
        <v>1</v>
      </c>
      <c r="E24" s="54">
        <v>1</v>
      </c>
      <c r="F24" s="54">
        <f t="shared" si="8"/>
        <v>1</v>
      </c>
      <c r="G24" s="54">
        <f t="shared" si="9"/>
        <v>26</v>
      </c>
      <c r="H24" s="54">
        <f t="shared" si="10"/>
        <v>26</v>
      </c>
      <c r="I24" s="54">
        <f t="shared" si="11"/>
        <v>144</v>
      </c>
      <c r="J24" s="54">
        <v>41</v>
      </c>
      <c r="K24" s="54">
        <f t="shared" si="12"/>
        <v>1.5769230769230769</v>
      </c>
      <c r="L24" s="54">
        <f t="shared" si="13"/>
        <v>115</v>
      </c>
      <c r="M24" s="54">
        <f t="shared" si="14"/>
        <v>4.4230769230769234</v>
      </c>
      <c r="N24" s="54">
        <v>1</v>
      </c>
      <c r="O24" s="54">
        <v>1</v>
      </c>
      <c r="P24" s="54">
        <v>1</v>
      </c>
      <c r="Q24" s="54">
        <v>1</v>
      </c>
      <c r="R24" s="54">
        <v>1</v>
      </c>
      <c r="S24" s="54">
        <v>1</v>
      </c>
      <c r="T24" s="54">
        <f t="shared" si="3"/>
        <v>1</v>
      </c>
      <c r="U24" s="54">
        <v>1</v>
      </c>
      <c r="V24" s="54">
        <v>1</v>
      </c>
      <c r="W24" s="54">
        <f t="shared" si="4"/>
        <v>1</v>
      </c>
      <c r="X24" s="54">
        <f t="shared" si="5"/>
        <v>1</v>
      </c>
      <c r="Y24" s="54">
        <v>0</v>
      </c>
      <c r="Z24" s="54">
        <v>1</v>
      </c>
      <c r="AA24" s="54">
        <v>1</v>
      </c>
      <c r="AB24" s="54">
        <v>1</v>
      </c>
      <c r="AC24" s="54">
        <v>1</v>
      </c>
      <c r="AD24" s="54">
        <v>1</v>
      </c>
      <c r="AE24" s="54">
        <v>1</v>
      </c>
      <c r="AF24" s="54">
        <f t="shared" si="15"/>
        <v>4</v>
      </c>
      <c r="AG24" s="54">
        <v>0</v>
      </c>
      <c r="AH24" s="54">
        <f t="shared" si="6"/>
        <v>1</v>
      </c>
      <c r="AI24" s="54">
        <v>0</v>
      </c>
      <c r="AJ24" s="54">
        <v>1</v>
      </c>
      <c r="AK24" s="54">
        <f t="shared" si="7"/>
        <v>0</v>
      </c>
      <c r="AL24" s="54">
        <v>1</v>
      </c>
      <c r="AM24" s="54">
        <v>1</v>
      </c>
      <c r="AN24" s="54">
        <v>1</v>
      </c>
      <c r="AO24" s="54">
        <v>1</v>
      </c>
      <c r="AP24" s="54">
        <v>1</v>
      </c>
      <c r="AQ24" s="54">
        <v>1</v>
      </c>
      <c r="AR24" s="54">
        <v>1</v>
      </c>
      <c r="AS24" s="54">
        <v>1</v>
      </c>
      <c r="AT24" s="54">
        <v>1</v>
      </c>
      <c r="AU24" s="54">
        <f t="shared" si="16"/>
        <v>47.037307692307721</v>
      </c>
      <c r="AV24" s="54">
        <f t="shared" si="17"/>
        <v>13.157692307692308</v>
      </c>
      <c r="AW24" s="54">
        <f t="shared" si="18"/>
        <v>9.9738461538461536</v>
      </c>
      <c r="AX24" s="54">
        <f t="shared" si="19"/>
        <v>12.402692307692313</v>
      </c>
      <c r="AY24" s="54">
        <v>1</v>
      </c>
      <c r="AZ24" s="54">
        <v>1</v>
      </c>
      <c r="BA24" s="54">
        <v>1</v>
      </c>
      <c r="BG24" s="54">
        <f t="shared" si="20"/>
        <v>153.84615384615387</v>
      </c>
      <c r="BH24" s="11">
        <f t="shared" si="21"/>
        <v>9.0277777777777787E-5</v>
      </c>
    </row>
    <row r="25" spans="1:60" ht="48" x14ac:dyDescent="0.2">
      <c r="A25" s="54">
        <v>16</v>
      </c>
      <c r="B25" s="3" t="s">
        <v>688</v>
      </c>
      <c r="C25" s="22" t="s">
        <v>192</v>
      </c>
      <c r="D25" s="54">
        <v>1</v>
      </c>
      <c r="E25" s="54">
        <v>1</v>
      </c>
      <c r="F25" s="54">
        <f t="shared" si="8"/>
        <v>1</v>
      </c>
      <c r="G25" s="54">
        <f t="shared" si="9"/>
        <v>14</v>
      </c>
      <c r="H25" s="54">
        <f t="shared" si="10"/>
        <v>14</v>
      </c>
      <c r="I25" s="54">
        <f t="shared" si="11"/>
        <v>86</v>
      </c>
      <c r="J25" s="54">
        <v>27</v>
      </c>
      <c r="K25" s="54">
        <f t="shared" si="12"/>
        <v>1.9285714285714286</v>
      </c>
      <c r="L25" s="54">
        <f t="shared" si="13"/>
        <v>72</v>
      </c>
      <c r="M25" s="54">
        <f t="shared" si="14"/>
        <v>5.1428571428571432</v>
      </c>
      <c r="N25" s="54">
        <v>0</v>
      </c>
      <c r="O25" s="54">
        <v>1</v>
      </c>
      <c r="P25" s="54">
        <v>1</v>
      </c>
      <c r="Q25" s="54">
        <v>0</v>
      </c>
      <c r="R25" s="54">
        <v>1</v>
      </c>
      <c r="S25" s="54">
        <v>1</v>
      </c>
      <c r="T25" s="54">
        <f t="shared" si="3"/>
        <v>0</v>
      </c>
      <c r="U25" s="54">
        <v>1</v>
      </c>
      <c r="V25" s="54">
        <v>1</v>
      </c>
      <c r="W25" s="54">
        <f t="shared" si="4"/>
        <v>0</v>
      </c>
      <c r="X25" s="54">
        <f t="shared" si="5"/>
        <v>1</v>
      </c>
      <c r="Y25" s="54">
        <v>1</v>
      </c>
      <c r="Z25" s="54">
        <v>1</v>
      </c>
      <c r="AA25" s="54">
        <v>1</v>
      </c>
      <c r="AB25" s="54">
        <v>1</v>
      </c>
      <c r="AC25" s="54">
        <v>1</v>
      </c>
      <c r="AD25" s="54">
        <v>1</v>
      </c>
      <c r="AE25" s="54">
        <v>1</v>
      </c>
      <c r="AF25" s="54">
        <f t="shared" si="15"/>
        <v>1</v>
      </c>
      <c r="AG25" s="54">
        <v>1</v>
      </c>
      <c r="AH25" s="54">
        <f t="shared" si="6"/>
        <v>1</v>
      </c>
      <c r="AI25" s="54">
        <v>1</v>
      </c>
      <c r="AJ25" s="54">
        <v>1</v>
      </c>
      <c r="AK25" s="54">
        <f t="shared" si="7"/>
        <v>1</v>
      </c>
      <c r="AL25" s="54">
        <v>1</v>
      </c>
      <c r="AM25" s="54">
        <v>1</v>
      </c>
      <c r="AN25" s="54">
        <v>1</v>
      </c>
      <c r="AO25" s="54">
        <v>0</v>
      </c>
      <c r="AP25" s="54">
        <v>1</v>
      </c>
      <c r="AQ25" s="54">
        <v>1</v>
      </c>
      <c r="AR25" s="54">
        <v>1</v>
      </c>
      <c r="AS25" s="54">
        <v>0</v>
      </c>
      <c r="AT25" s="54">
        <v>1</v>
      </c>
      <c r="AU25" s="54">
        <f t="shared" si="16"/>
        <v>29.467857142857163</v>
      </c>
      <c r="AV25" s="54">
        <f t="shared" si="17"/>
        <v>12.627142857142861</v>
      </c>
      <c r="AW25" s="54">
        <f t="shared" si="18"/>
        <v>12.745714285714282</v>
      </c>
      <c r="AX25" s="54">
        <f t="shared" si="19"/>
        <v>9.7928571428571445</v>
      </c>
      <c r="AY25" s="54">
        <v>1</v>
      </c>
      <c r="AZ25" s="54">
        <v>1</v>
      </c>
      <c r="BA25" s="54">
        <v>1</v>
      </c>
      <c r="BG25" s="54">
        <f t="shared" si="20"/>
        <v>71.428571428571431</v>
      </c>
      <c r="BH25" s="11">
        <f t="shared" si="21"/>
        <v>4.8611111111111115E-5</v>
      </c>
    </row>
    <row r="26" spans="1:60" ht="48" x14ac:dyDescent="0.2">
      <c r="A26" s="54" t="s">
        <v>168</v>
      </c>
      <c r="B26" s="3" t="s">
        <v>689</v>
      </c>
      <c r="C26" s="22" t="s">
        <v>192</v>
      </c>
      <c r="D26" s="54">
        <v>1</v>
      </c>
      <c r="E26" s="54">
        <v>1</v>
      </c>
      <c r="F26" s="54">
        <f t="shared" si="8"/>
        <v>1</v>
      </c>
      <c r="G26" s="54">
        <f t="shared" si="9"/>
        <v>13</v>
      </c>
      <c r="H26" s="54">
        <f t="shared" si="10"/>
        <v>13</v>
      </c>
      <c r="I26" s="54">
        <f t="shared" si="11"/>
        <v>91</v>
      </c>
      <c r="J26" s="54">
        <v>28</v>
      </c>
      <c r="K26" s="54">
        <f t="shared" si="12"/>
        <v>2.1538461538461537</v>
      </c>
      <c r="L26" s="54">
        <f t="shared" si="13"/>
        <v>78</v>
      </c>
      <c r="M26" s="54">
        <f t="shared" si="14"/>
        <v>6</v>
      </c>
      <c r="N26" s="54">
        <v>1</v>
      </c>
      <c r="O26" s="54">
        <v>1</v>
      </c>
      <c r="P26" s="54">
        <v>1</v>
      </c>
      <c r="Q26" s="54">
        <v>1</v>
      </c>
      <c r="R26" s="54">
        <v>1</v>
      </c>
      <c r="S26" s="54">
        <v>1</v>
      </c>
      <c r="T26" s="54">
        <f t="shared" si="3"/>
        <v>1</v>
      </c>
      <c r="U26" s="54">
        <v>1</v>
      </c>
      <c r="V26" s="54">
        <v>1</v>
      </c>
      <c r="W26" s="54">
        <f t="shared" si="4"/>
        <v>1</v>
      </c>
      <c r="X26" s="54">
        <f t="shared" si="5"/>
        <v>1</v>
      </c>
      <c r="Y26" s="54">
        <v>0</v>
      </c>
      <c r="Z26" s="54">
        <v>1</v>
      </c>
      <c r="AA26" s="54">
        <v>1</v>
      </c>
      <c r="AB26" s="54">
        <v>1</v>
      </c>
      <c r="AC26" s="54">
        <v>1</v>
      </c>
      <c r="AD26" s="54">
        <v>1</v>
      </c>
      <c r="AE26" s="54">
        <v>1</v>
      </c>
      <c r="AF26" s="54">
        <f t="shared" si="15"/>
        <v>1</v>
      </c>
      <c r="AG26" s="54">
        <v>1</v>
      </c>
      <c r="AH26" s="54">
        <f t="shared" si="6"/>
        <v>1</v>
      </c>
      <c r="AI26" s="54">
        <v>0</v>
      </c>
      <c r="AJ26" s="54">
        <v>1</v>
      </c>
      <c r="AK26" s="54">
        <f t="shared" si="7"/>
        <v>1</v>
      </c>
      <c r="AL26" s="54">
        <v>1</v>
      </c>
      <c r="AM26" s="54">
        <v>0</v>
      </c>
      <c r="AN26" s="54">
        <v>1</v>
      </c>
      <c r="AO26" s="54">
        <v>1</v>
      </c>
      <c r="AP26" s="54">
        <v>1</v>
      </c>
      <c r="AQ26" s="54">
        <v>1</v>
      </c>
      <c r="AR26" s="54">
        <v>1</v>
      </c>
      <c r="AS26" s="54">
        <v>1</v>
      </c>
      <c r="AT26" s="54">
        <v>1</v>
      </c>
      <c r="AU26" s="54">
        <f t="shared" si="16"/>
        <v>11.424615384615402</v>
      </c>
      <c r="AV26" s="54">
        <f t="shared" si="17"/>
        <v>14.895384615384618</v>
      </c>
      <c r="AW26" s="54">
        <f t="shared" si="18"/>
        <v>17.655384615384616</v>
      </c>
      <c r="AX26" s="54">
        <f t="shared" si="19"/>
        <v>13.329999999999998</v>
      </c>
      <c r="AY26" s="54">
        <v>1</v>
      </c>
      <c r="AZ26" s="54">
        <v>1</v>
      </c>
      <c r="BA26" s="54">
        <v>1</v>
      </c>
      <c r="BG26" s="54">
        <f t="shared" si="20"/>
        <v>76.923076923076934</v>
      </c>
      <c r="BH26" s="11">
        <f t="shared" si="21"/>
        <v>4.5138888888888894E-5</v>
      </c>
    </row>
    <row r="27" spans="1:60" ht="48" x14ac:dyDescent="0.2">
      <c r="A27" s="54" t="s">
        <v>169</v>
      </c>
      <c r="B27" s="3" t="s">
        <v>690</v>
      </c>
      <c r="C27" s="22" t="s">
        <v>192</v>
      </c>
      <c r="D27" s="54">
        <v>1</v>
      </c>
      <c r="E27" s="54">
        <v>1</v>
      </c>
      <c r="F27" s="54">
        <f t="shared" si="8"/>
        <v>1</v>
      </c>
      <c r="G27" s="54">
        <f t="shared" si="9"/>
        <v>19</v>
      </c>
      <c r="H27" s="54">
        <f t="shared" si="10"/>
        <v>19</v>
      </c>
      <c r="I27" s="54">
        <f t="shared" si="11"/>
        <v>118</v>
      </c>
      <c r="J27" s="54">
        <v>36</v>
      </c>
      <c r="K27" s="54">
        <f t="shared" si="12"/>
        <v>1.8947368421052631</v>
      </c>
      <c r="L27" s="54">
        <f t="shared" si="13"/>
        <v>99</v>
      </c>
      <c r="M27" s="54">
        <f t="shared" si="14"/>
        <v>5.2105263157894735</v>
      </c>
      <c r="N27" s="54">
        <v>1</v>
      </c>
      <c r="O27" s="54">
        <v>1</v>
      </c>
      <c r="P27" s="54">
        <v>1</v>
      </c>
      <c r="Q27" s="54">
        <v>1</v>
      </c>
      <c r="R27" s="54">
        <v>1</v>
      </c>
      <c r="S27" s="54">
        <v>1</v>
      </c>
      <c r="T27" s="54">
        <f t="shared" si="3"/>
        <v>1</v>
      </c>
      <c r="U27" s="54">
        <v>1</v>
      </c>
      <c r="V27" s="54">
        <v>1</v>
      </c>
      <c r="W27" s="54">
        <f t="shared" si="4"/>
        <v>1</v>
      </c>
      <c r="X27" s="54">
        <f t="shared" si="5"/>
        <v>1</v>
      </c>
      <c r="Y27" s="54">
        <v>1</v>
      </c>
      <c r="Z27" s="54">
        <v>1</v>
      </c>
      <c r="AA27" s="54">
        <v>1</v>
      </c>
      <c r="AB27" s="54">
        <v>1</v>
      </c>
      <c r="AC27" s="54">
        <v>1</v>
      </c>
      <c r="AD27" s="54">
        <v>0</v>
      </c>
      <c r="AE27" s="54">
        <v>1</v>
      </c>
      <c r="AF27" s="54">
        <f t="shared" si="15"/>
        <v>1</v>
      </c>
      <c r="AG27" s="54">
        <v>1</v>
      </c>
      <c r="AH27" s="54">
        <f t="shared" si="6"/>
        <v>1</v>
      </c>
      <c r="AI27" s="54">
        <v>1</v>
      </c>
      <c r="AJ27" s="54">
        <v>1</v>
      </c>
      <c r="AK27" s="54">
        <f t="shared" si="7"/>
        <v>1</v>
      </c>
      <c r="AL27" s="54">
        <v>1</v>
      </c>
      <c r="AM27" s="54">
        <v>1</v>
      </c>
      <c r="AN27" s="54">
        <v>1</v>
      </c>
      <c r="AO27" s="54">
        <v>1</v>
      </c>
      <c r="AP27" s="54">
        <v>1</v>
      </c>
      <c r="AQ27" s="54">
        <v>1</v>
      </c>
      <c r="AR27" s="54">
        <v>1</v>
      </c>
      <c r="AS27" s="54">
        <v>1</v>
      </c>
      <c r="AT27" s="54">
        <v>1</v>
      </c>
      <c r="AU27" s="54">
        <f t="shared" si="16"/>
        <v>27.255263157894774</v>
      </c>
      <c r="AV27" s="54">
        <f t="shared" si="17"/>
        <v>14.177894736842106</v>
      </c>
      <c r="AW27" s="54">
        <f t="shared" si="18"/>
        <v>13.589473684210528</v>
      </c>
      <c r="AX27" s="54">
        <f t="shared" si="19"/>
        <v>12.611578947368422</v>
      </c>
      <c r="AY27" s="54">
        <v>1</v>
      </c>
      <c r="AZ27" s="54">
        <v>1</v>
      </c>
      <c r="BA27" s="54">
        <v>1</v>
      </c>
      <c r="BG27" s="54">
        <f t="shared" si="20"/>
        <v>52.631578947368418</v>
      </c>
      <c r="BH27" s="11">
        <f t="shared" si="21"/>
        <v>6.597222222222223E-5</v>
      </c>
    </row>
    <row r="28" spans="1:60" ht="32" x14ac:dyDescent="0.2">
      <c r="A28" s="54">
        <v>17</v>
      </c>
      <c r="B28" s="3" t="s">
        <v>691</v>
      </c>
      <c r="C28" s="22" t="s">
        <v>192</v>
      </c>
      <c r="D28" s="54">
        <v>1</v>
      </c>
      <c r="E28" s="54">
        <v>1</v>
      </c>
      <c r="F28" s="54">
        <f t="shared" si="8"/>
        <v>1</v>
      </c>
      <c r="G28" s="54">
        <f t="shared" si="9"/>
        <v>13</v>
      </c>
      <c r="H28" s="54">
        <f t="shared" si="10"/>
        <v>13</v>
      </c>
      <c r="I28" s="54">
        <f t="shared" si="11"/>
        <v>82</v>
      </c>
      <c r="J28" s="54">
        <v>26</v>
      </c>
      <c r="K28" s="54">
        <f t="shared" si="12"/>
        <v>2</v>
      </c>
      <c r="L28" s="54">
        <f t="shared" si="13"/>
        <v>69</v>
      </c>
      <c r="M28" s="54">
        <f t="shared" si="14"/>
        <v>5.3076923076923075</v>
      </c>
      <c r="N28" s="54">
        <v>1</v>
      </c>
      <c r="O28" s="54">
        <v>1</v>
      </c>
      <c r="P28" s="54">
        <v>1</v>
      </c>
      <c r="Q28" s="54">
        <v>1</v>
      </c>
      <c r="R28" s="54">
        <v>1</v>
      </c>
      <c r="S28" s="54">
        <v>1</v>
      </c>
      <c r="T28" s="54">
        <f t="shared" si="3"/>
        <v>1</v>
      </c>
      <c r="U28" s="54">
        <v>1</v>
      </c>
      <c r="V28" s="54">
        <v>1</v>
      </c>
      <c r="W28" s="54">
        <f t="shared" si="4"/>
        <v>1</v>
      </c>
      <c r="X28" s="54">
        <f t="shared" si="5"/>
        <v>1</v>
      </c>
      <c r="Y28" s="54">
        <v>1</v>
      </c>
      <c r="Z28" s="54">
        <v>1</v>
      </c>
      <c r="AA28" s="54">
        <v>0</v>
      </c>
      <c r="AB28" s="54">
        <v>1</v>
      </c>
      <c r="AC28" s="54">
        <v>1</v>
      </c>
      <c r="AD28" s="54">
        <v>1</v>
      </c>
      <c r="AE28" s="54">
        <v>1</v>
      </c>
      <c r="AF28" s="54">
        <f t="shared" si="15"/>
        <v>1</v>
      </c>
      <c r="AG28" s="54">
        <v>1</v>
      </c>
      <c r="AH28" s="54">
        <f t="shared" si="6"/>
        <v>1</v>
      </c>
      <c r="AI28" s="54">
        <v>1</v>
      </c>
      <c r="AJ28" s="54">
        <v>1</v>
      </c>
      <c r="AK28" s="54">
        <f t="shared" si="7"/>
        <v>1</v>
      </c>
      <c r="AL28" s="54">
        <v>1</v>
      </c>
      <c r="AM28" s="54">
        <v>1</v>
      </c>
      <c r="AN28" s="54">
        <v>1</v>
      </c>
      <c r="AO28" s="54">
        <v>1</v>
      </c>
      <c r="AP28" s="54">
        <v>1</v>
      </c>
      <c r="AQ28" s="54">
        <v>1</v>
      </c>
      <c r="AR28" s="54">
        <v>1</v>
      </c>
      <c r="AS28" s="54">
        <v>1</v>
      </c>
      <c r="AT28" s="54">
        <v>1</v>
      </c>
      <c r="AU28" s="54">
        <f t="shared" si="16"/>
        <v>24.440000000000019</v>
      </c>
      <c r="AV28" s="54">
        <f t="shared" si="17"/>
        <v>13.080000000000002</v>
      </c>
      <c r="AW28" s="54">
        <f t="shared" si="18"/>
        <v>13.584615384615386</v>
      </c>
      <c r="AX28" s="54">
        <f t="shared" si="19"/>
        <v>10.069230769230767</v>
      </c>
      <c r="AY28" s="54">
        <v>1</v>
      </c>
      <c r="AZ28" s="54">
        <v>1</v>
      </c>
      <c r="BA28" s="54">
        <v>1</v>
      </c>
      <c r="BG28" s="54">
        <f t="shared" si="20"/>
        <v>76.923076923076934</v>
      </c>
      <c r="BH28" s="11">
        <f t="shared" si="21"/>
        <v>4.5138888888888894E-5</v>
      </c>
    </row>
    <row r="29" spans="1:60" ht="32" x14ac:dyDescent="0.2">
      <c r="A29" s="54" t="s">
        <v>189</v>
      </c>
      <c r="B29" s="3" t="s">
        <v>558</v>
      </c>
      <c r="C29" s="22" t="s">
        <v>192</v>
      </c>
      <c r="D29" s="54">
        <v>1</v>
      </c>
      <c r="E29" s="54">
        <v>1</v>
      </c>
      <c r="F29" s="54">
        <f t="shared" si="8"/>
        <v>1</v>
      </c>
      <c r="G29" s="54">
        <f t="shared" si="9"/>
        <v>16</v>
      </c>
      <c r="H29" s="54">
        <f t="shared" si="10"/>
        <v>16</v>
      </c>
      <c r="I29" s="54">
        <f t="shared" si="11"/>
        <v>87</v>
      </c>
      <c r="J29" s="54">
        <v>25</v>
      </c>
      <c r="K29" s="54">
        <f t="shared" si="12"/>
        <v>1.5625</v>
      </c>
      <c r="L29" s="54">
        <f t="shared" si="13"/>
        <v>69</v>
      </c>
      <c r="M29" s="54">
        <f t="shared" si="14"/>
        <v>4.3125</v>
      </c>
      <c r="N29" s="54">
        <v>1</v>
      </c>
      <c r="O29" s="54">
        <v>1</v>
      </c>
      <c r="P29" s="54">
        <v>0</v>
      </c>
      <c r="Q29" s="54">
        <v>1</v>
      </c>
      <c r="R29" s="54">
        <v>1</v>
      </c>
      <c r="S29" s="54">
        <v>1</v>
      </c>
      <c r="T29" s="54">
        <f t="shared" si="3"/>
        <v>1</v>
      </c>
      <c r="U29" s="54">
        <v>1</v>
      </c>
      <c r="V29" s="54">
        <v>1</v>
      </c>
      <c r="W29" s="54">
        <f t="shared" si="4"/>
        <v>0</v>
      </c>
      <c r="X29" s="54">
        <f t="shared" si="5"/>
        <v>1</v>
      </c>
      <c r="Y29" s="54">
        <v>1</v>
      </c>
      <c r="Z29" s="54">
        <v>1</v>
      </c>
      <c r="AA29" s="54">
        <v>1</v>
      </c>
      <c r="AB29" s="54">
        <v>1</v>
      </c>
      <c r="AC29" s="54">
        <v>1</v>
      </c>
      <c r="AD29" s="54">
        <v>1</v>
      </c>
      <c r="AE29" s="54">
        <v>1</v>
      </c>
      <c r="AF29" s="54">
        <f t="shared" si="15"/>
        <v>3</v>
      </c>
      <c r="AG29" s="54">
        <v>1</v>
      </c>
      <c r="AH29" s="54">
        <f t="shared" si="6"/>
        <v>1</v>
      </c>
      <c r="AI29" s="54">
        <v>1</v>
      </c>
      <c r="AJ29" s="54">
        <v>1</v>
      </c>
      <c r="AK29" s="54">
        <f t="shared" si="7"/>
        <v>0</v>
      </c>
      <c r="AL29" s="54">
        <v>1</v>
      </c>
      <c r="AM29" s="54">
        <v>1</v>
      </c>
      <c r="AN29" s="54">
        <v>1</v>
      </c>
      <c r="AO29" s="54">
        <v>1</v>
      </c>
      <c r="AP29" s="54">
        <v>1</v>
      </c>
      <c r="AQ29" s="54">
        <v>1</v>
      </c>
      <c r="AR29" s="54">
        <v>1</v>
      </c>
      <c r="AS29" s="54">
        <v>1</v>
      </c>
      <c r="AT29" s="54">
        <v>1</v>
      </c>
      <c r="AU29" s="54">
        <f t="shared" si="16"/>
        <v>58.407500000000013</v>
      </c>
      <c r="AV29" s="54">
        <f t="shared" si="17"/>
        <v>9.0875000000000021</v>
      </c>
      <c r="AW29" s="54">
        <f t="shared" si="18"/>
        <v>8.8099999999999987</v>
      </c>
      <c r="AX29" s="54">
        <f t="shared" si="19"/>
        <v>6.8818750000000009</v>
      </c>
      <c r="AY29" s="54">
        <v>1</v>
      </c>
      <c r="AZ29" s="54">
        <v>1</v>
      </c>
      <c r="BA29" s="54">
        <v>1</v>
      </c>
      <c r="BG29" s="54">
        <f t="shared" si="20"/>
        <v>187.5</v>
      </c>
      <c r="BH29" s="11">
        <f t="shared" si="21"/>
        <v>5.5555555555555558E-5</v>
      </c>
    </row>
    <row r="30" spans="1:60" ht="32" x14ac:dyDescent="0.2">
      <c r="A30" s="54" t="s">
        <v>190</v>
      </c>
      <c r="B30" s="3" t="s">
        <v>692</v>
      </c>
      <c r="C30" s="22" t="s">
        <v>192</v>
      </c>
      <c r="D30" s="54">
        <v>1</v>
      </c>
      <c r="E30" s="54">
        <v>1</v>
      </c>
      <c r="F30" s="54">
        <f t="shared" si="8"/>
        <v>1</v>
      </c>
      <c r="G30" s="54">
        <f t="shared" si="9"/>
        <v>14</v>
      </c>
      <c r="H30" s="54">
        <f t="shared" si="10"/>
        <v>14</v>
      </c>
      <c r="I30" s="54">
        <f t="shared" si="11"/>
        <v>75</v>
      </c>
      <c r="J30" s="54">
        <v>20</v>
      </c>
      <c r="K30" s="54">
        <f t="shared" si="12"/>
        <v>1.4285714285714286</v>
      </c>
      <c r="L30" s="54">
        <f t="shared" si="13"/>
        <v>61</v>
      </c>
      <c r="M30" s="54">
        <f t="shared" si="14"/>
        <v>4.3571428571428568</v>
      </c>
      <c r="N30" s="54">
        <v>0</v>
      </c>
      <c r="O30" s="54">
        <v>1</v>
      </c>
      <c r="P30" s="54">
        <v>1</v>
      </c>
      <c r="Q30" s="54">
        <v>0</v>
      </c>
      <c r="R30" s="54">
        <v>1</v>
      </c>
      <c r="S30" s="54">
        <v>1</v>
      </c>
      <c r="T30" s="54">
        <f t="shared" si="3"/>
        <v>0</v>
      </c>
      <c r="U30" s="54">
        <v>1</v>
      </c>
      <c r="V30" s="54">
        <v>1</v>
      </c>
      <c r="W30" s="54">
        <f t="shared" si="4"/>
        <v>0</v>
      </c>
      <c r="X30" s="54">
        <f t="shared" si="5"/>
        <v>1</v>
      </c>
      <c r="Y30" s="54">
        <v>1</v>
      </c>
      <c r="Z30" s="54">
        <v>1</v>
      </c>
      <c r="AA30" s="54">
        <v>1</v>
      </c>
      <c r="AB30" s="54">
        <v>1</v>
      </c>
      <c r="AC30" s="54">
        <v>1</v>
      </c>
      <c r="AD30" s="54">
        <v>1</v>
      </c>
      <c r="AE30" s="54">
        <v>1</v>
      </c>
      <c r="AF30" s="54">
        <f t="shared" si="15"/>
        <v>1</v>
      </c>
      <c r="AG30" s="54">
        <v>1</v>
      </c>
      <c r="AH30" s="54">
        <f t="shared" si="6"/>
        <v>1</v>
      </c>
      <c r="AI30" s="54">
        <v>1</v>
      </c>
      <c r="AJ30" s="54">
        <v>1</v>
      </c>
      <c r="AK30" s="54">
        <f t="shared" si="7"/>
        <v>1</v>
      </c>
      <c r="AL30" s="54">
        <v>1</v>
      </c>
      <c r="AM30" s="54">
        <v>0</v>
      </c>
      <c r="AN30" s="54">
        <v>1</v>
      </c>
      <c r="AO30" s="54">
        <v>1</v>
      </c>
      <c r="AP30" s="54">
        <v>1</v>
      </c>
      <c r="AQ30" s="54">
        <v>1</v>
      </c>
      <c r="AR30" s="54">
        <v>1</v>
      </c>
      <c r="AS30" s="54">
        <v>1</v>
      </c>
      <c r="AT30" s="54">
        <v>1</v>
      </c>
      <c r="AU30" s="54">
        <f t="shared" si="16"/>
        <v>71.767857142857167</v>
      </c>
      <c r="AV30" s="54">
        <f t="shared" si="17"/>
        <v>6.7271428571428586</v>
      </c>
      <c r="AW30" s="54">
        <f t="shared" si="18"/>
        <v>8.1257142857142881</v>
      </c>
      <c r="AX30" s="54">
        <f t="shared" si="19"/>
        <v>6.0921428571428571</v>
      </c>
      <c r="AY30" s="54">
        <v>1</v>
      </c>
      <c r="AZ30" s="54">
        <v>1</v>
      </c>
      <c r="BA30" s="54">
        <v>1</v>
      </c>
      <c r="BG30" s="54">
        <f t="shared" si="20"/>
        <v>71.428571428571431</v>
      </c>
      <c r="BH30" s="11">
        <f t="shared" si="21"/>
        <v>4.8611111111111115E-5</v>
      </c>
    </row>
    <row r="31" spans="1:60" ht="48" x14ac:dyDescent="0.2">
      <c r="A31" s="54">
        <v>18</v>
      </c>
      <c r="B31" s="3" t="s">
        <v>693</v>
      </c>
      <c r="C31" s="22" t="s">
        <v>192</v>
      </c>
      <c r="D31" s="54">
        <v>1</v>
      </c>
      <c r="E31" s="54">
        <v>1</v>
      </c>
      <c r="F31" s="54">
        <f t="shared" si="8"/>
        <v>1</v>
      </c>
      <c r="G31" s="54">
        <f t="shared" si="9"/>
        <v>16</v>
      </c>
      <c r="H31" s="54">
        <f t="shared" si="10"/>
        <v>16</v>
      </c>
      <c r="I31" s="54">
        <f t="shared" si="11"/>
        <v>97</v>
      </c>
      <c r="J31" s="54">
        <v>28</v>
      </c>
      <c r="K31" s="54">
        <f t="shared" si="12"/>
        <v>1.75</v>
      </c>
      <c r="L31" s="54">
        <f t="shared" si="13"/>
        <v>82</v>
      </c>
      <c r="M31" s="54">
        <f t="shared" si="14"/>
        <v>5.125</v>
      </c>
      <c r="N31" s="54">
        <v>1</v>
      </c>
      <c r="O31" s="54">
        <v>1</v>
      </c>
      <c r="P31" s="54">
        <v>1</v>
      </c>
      <c r="Q31" s="54">
        <v>1</v>
      </c>
      <c r="R31" s="54">
        <v>1</v>
      </c>
      <c r="S31" s="54">
        <v>1</v>
      </c>
      <c r="T31" s="54">
        <f t="shared" si="3"/>
        <v>1</v>
      </c>
      <c r="U31" s="54">
        <v>1</v>
      </c>
      <c r="V31" s="54">
        <v>1</v>
      </c>
      <c r="W31" s="54">
        <f t="shared" si="4"/>
        <v>1</v>
      </c>
      <c r="X31" s="54">
        <f t="shared" si="5"/>
        <v>1</v>
      </c>
      <c r="Y31" s="54">
        <v>1</v>
      </c>
      <c r="Z31" s="54">
        <v>1</v>
      </c>
      <c r="AA31" s="54">
        <v>1</v>
      </c>
      <c r="AB31" s="54">
        <v>1</v>
      </c>
      <c r="AC31" s="54">
        <v>1</v>
      </c>
      <c r="AD31" s="54">
        <v>1</v>
      </c>
      <c r="AE31" s="54">
        <v>1</v>
      </c>
      <c r="AF31" s="54">
        <f t="shared" si="15"/>
        <v>0</v>
      </c>
      <c r="AG31" s="54">
        <v>1</v>
      </c>
      <c r="AH31" s="54">
        <f t="shared" si="6"/>
        <v>1</v>
      </c>
      <c r="AI31" s="54">
        <v>1</v>
      </c>
      <c r="AJ31" s="54">
        <v>1</v>
      </c>
      <c r="AK31" s="54">
        <f t="shared" si="7"/>
        <v>1</v>
      </c>
      <c r="AL31" s="54">
        <v>1</v>
      </c>
      <c r="AM31" s="54">
        <v>1</v>
      </c>
      <c r="AN31" s="54">
        <v>1</v>
      </c>
      <c r="AO31" s="54">
        <v>1</v>
      </c>
      <c r="AP31" s="54">
        <v>1</v>
      </c>
      <c r="AQ31" s="54">
        <v>1</v>
      </c>
      <c r="AR31" s="54">
        <v>1</v>
      </c>
      <c r="AS31" s="54">
        <v>1</v>
      </c>
      <c r="AT31" s="54">
        <v>1</v>
      </c>
      <c r="AU31" s="54">
        <f t="shared" si="16"/>
        <v>42.54500000000003</v>
      </c>
      <c r="AV31" s="54">
        <f t="shared" si="17"/>
        <v>11.3</v>
      </c>
      <c r="AW31" s="54">
        <f t="shared" si="18"/>
        <v>12.484999999999999</v>
      </c>
      <c r="AX31" s="54">
        <f t="shared" si="19"/>
        <v>10.708750000000002</v>
      </c>
      <c r="AY31" s="54">
        <v>1</v>
      </c>
      <c r="AZ31" s="54">
        <v>1</v>
      </c>
      <c r="BA31" s="54">
        <v>1</v>
      </c>
      <c r="BG31" s="54">
        <f t="shared" si="20"/>
        <v>0</v>
      </c>
      <c r="BH31" s="11">
        <f t="shared" si="21"/>
        <v>5.5555555555555558E-5</v>
      </c>
    </row>
    <row r="32" spans="1:60" ht="64" x14ac:dyDescent="0.2">
      <c r="A32" s="54">
        <v>19</v>
      </c>
      <c r="B32" s="1" t="s">
        <v>694</v>
      </c>
      <c r="C32" s="22" t="s">
        <v>192</v>
      </c>
      <c r="D32" s="54">
        <v>1</v>
      </c>
      <c r="E32" s="54">
        <v>1</v>
      </c>
      <c r="F32" s="54">
        <f t="shared" si="8"/>
        <v>2</v>
      </c>
      <c r="G32" s="54">
        <f t="shared" si="9"/>
        <v>25</v>
      </c>
      <c r="H32" s="54">
        <f t="shared" si="10"/>
        <v>12.5</v>
      </c>
      <c r="I32" s="54">
        <f t="shared" si="11"/>
        <v>135</v>
      </c>
      <c r="J32" s="54">
        <v>41</v>
      </c>
      <c r="K32" s="54">
        <f t="shared" si="12"/>
        <v>1.64</v>
      </c>
      <c r="L32" s="54">
        <f t="shared" si="13"/>
        <v>110</v>
      </c>
      <c r="M32" s="54">
        <f t="shared" si="14"/>
        <v>4.4000000000000004</v>
      </c>
      <c r="N32" s="54">
        <v>1</v>
      </c>
      <c r="O32" s="54">
        <v>1</v>
      </c>
      <c r="P32" s="54">
        <v>0</v>
      </c>
      <c r="Q32" s="54">
        <v>1</v>
      </c>
      <c r="R32" s="54">
        <v>1</v>
      </c>
      <c r="S32" s="54">
        <v>1</v>
      </c>
      <c r="T32" s="54">
        <f t="shared" si="3"/>
        <v>1</v>
      </c>
      <c r="U32" s="54">
        <v>1</v>
      </c>
      <c r="V32" s="54">
        <v>1</v>
      </c>
      <c r="W32" s="54">
        <f t="shared" si="4"/>
        <v>0</v>
      </c>
      <c r="X32" s="54">
        <f t="shared" si="5"/>
        <v>1</v>
      </c>
      <c r="Y32" s="54">
        <v>0</v>
      </c>
      <c r="Z32" s="54">
        <v>1</v>
      </c>
      <c r="AA32" s="54">
        <v>1</v>
      </c>
      <c r="AB32" s="54">
        <v>1</v>
      </c>
      <c r="AC32" s="54">
        <v>1</v>
      </c>
      <c r="AD32" s="54">
        <v>1</v>
      </c>
      <c r="AE32" s="54">
        <v>1</v>
      </c>
      <c r="AF32" s="54">
        <f t="shared" si="15"/>
        <v>1</v>
      </c>
      <c r="AG32" s="54">
        <v>1</v>
      </c>
      <c r="AH32" s="54">
        <f t="shared" si="6"/>
        <v>1</v>
      </c>
      <c r="AI32" s="54">
        <v>0</v>
      </c>
      <c r="AJ32" s="54">
        <v>1</v>
      </c>
      <c r="AK32" s="54">
        <f t="shared" si="7"/>
        <v>1</v>
      </c>
      <c r="AL32" s="54">
        <v>1</v>
      </c>
      <c r="AM32" s="54">
        <v>1</v>
      </c>
      <c r="AN32" s="54">
        <v>1</v>
      </c>
      <c r="AO32" s="54">
        <v>1</v>
      </c>
      <c r="AP32" s="54">
        <v>1</v>
      </c>
      <c r="AQ32" s="54">
        <v>1</v>
      </c>
      <c r="AR32" s="54">
        <v>1</v>
      </c>
      <c r="AS32" s="54">
        <v>1</v>
      </c>
      <c r="AT32" s="54">
        <v>1</v>
      </c>
      <c r="AU32" s="54">
        <f t="shared" si="16"/>
        <v>55.403500000000037</v>
      </c>
      <c r="AV32" s="54">
        <f t="shared" si="17"/>
        <v>8.6370000000000005</v>
      </c>
      <c r="AW32" s="54">
        <f t="shared" si="18"/>
        <v>7.9392000000000031</v>
      </c>
      <c r="AX32" s="54">
        <f t="shared" si="19"/>
        <v>5.5440000000000005</v>
      </c>
      <c r="AY32" s="54">
        <v>0</v>
      </c>
      <c r="AZ32" s="54">
        <v>1</v>
      </c>
      <c r="BA32" s="54">
        <v>1</v>
      </c>
      <c r="BG32" s="54">
        <f t="shared" si="20"/>
        <v>40</v>
      </c>
      <c r="BH32" s="11">
        <f t="shared" si="21"/>
        <v>8.6805555555555545E-5</v>
      </c>
    </row>
    <row r="33" spans="1:60" ht="32" x14ac:dyDescent="0.2">
      <c r="A33" s="54" t="s">
        <v>562</v>
      </c>
      <c r="B33" s="3" t="s">
        <v>695</v>
      </c>
      <c r="C33" s="22" t="s">
        <v>192</v>
      </c>
      <c r="D33" s="54">
        <v>1</v>
      </c>
      <c r="E33" s="54">
        <v>1</v>
      </c>
      <c r="F33" s="54">
        <f t="shared" si="8"/>
        <v>1</v>
      </c>
      <c r="G33" s="54">
        <f t="shared" si="9"/>
        <v>13</v>
      </c>
      <c r="H33" s="54">
        <f t="shared" si="10"/>
        <v>13</v>
      </c>
      <c r="I33" s="54">
        <f t="shared" si="11"/>
        <v>80</v>
      </c>
      <c r="J33" s="54">
        <v>25</v>
      </c>
      <c r="K33" s="54">
        <f t="shared" si="12"/>
        <v>1.9230769230769231</v>
      </c>
      <c r="L33" s="54">
        <f t="shared" si="13"/>
        <v>67</v>
      </c>
      <c r="M33" s="54">
        <f t="shared" si="14"/>
        <v>5.1538461538461542</v>
      </c>
      <c r="N33" s="54">
        <v>1</v>
      </c>
      <c r="O33" s="54">
        <v>1</v>
      </c>
      <c r="P33" s="54">
        <v>1</v>
      </c>
      <c r="Q33" s="54">
        <v>1</v>
      </c>
      <c r="R33" s="54">
        <v>1</v>
      </c>
      <c r="S33" s="54">
        <v>1</v>
      </c>
      <c r="T33" s="54">
        <f t="shared" si="3"/>
        <v>1</v>
      </c>
      <c r="U33" s="54">
        <v>1</v>
      </c>
      <c r="V33" s="54">
        <v>1</v>
      </c>
      <c r="W33" s="54">
        <f t="shared" si="4"/>
        <v>1</v>
      </c>
      <c r="X33" s="54">
        <f t="shared" si="5"/>
        <v>1</v>
      </c>
      <c r="Y33" s="54">
        <v>1</v>
      </c>
      <c r="Z33" s="54">
        <v>1</v>
      </c>
      <c r="AA33" s="54">
        <v>1</v>
      </c>
      <c r="AB33" s="54">
        <v>1</v>
      </c>
      <c r="AC33" s="54">
        <v>1</v>
      </c>
      <c r="AD33" s="54">
        <v>1</v>
      </c>
      <c r="AE33" s="54">
        <v>1</v>
      </c>
      <c r="AF33" s="54">
        <f t="shared" si="15"/>
        <v>1</v>
      </c>
      <c r="AG33" s="54">
        <v>1</v>
      </c>
      <c r="AH33" s="54">
        <f t="shared" si="6"/>
        <v>1</v>
      </c>
      <c r="AI33" s="54">
        <v>1</v>
      </c>
      <c r="AJ33" s="54">
        <v>1</v>
      </c>
      <c r="AK33" s="54">
        <f t="shared" si="7"/>
        <v>1</v>
      </c>
      <c r="AL33" s="54">
        <v>1</v>
      </c>
      <c r="AM33" s="54">
        <v>1</v>
      </c>
      <c r="AN33" s="54">
        <v>1</v>
      </c>
      <c r="AO33" s="54">
        <v>1</v>
      </c>
      <c r="AP33" s="54">
        <v>1</v>
      </c>
      <c r="AQ33" s="54">
        <v>1</v>
      </c>
      <c r="AR33" s="54">
        <v>1</v>
      </c>
      <c r="AS33" s="54">
        <v>1</v>
      </c>
      <c r="AT33" s="54">
        <v>1</v>
      </c>
      <c r="AU33" s="54">
        <f t="shared" si="16"/>
        <v>30.947692307692328</v>
      </c>
      <c r="AV33" s="54">
        <f t="shared" si="17"/>
        <v>12.172307692307694</v>
      </c>
      <c r="AW33" s="54">
        <f t="shared" si="18"/>
        <v>12.68</v>
      </c>
      <c r="AX33" s="54">
        <f t="shared" si="19"/>
        <v>9.3446153846153877</v>
      </c>
      <c r="AY33" s="54">
        <v>1</v>
      </c>
      <c r="AZ33" s="54">
        <v>1</v>
      </c>
      <c r="BA33" s="54">
        <v>1</v>
      </c>
      <c r="BG33" s="54">
        <f t="shared" si="20"/>
        <v>76.923076923076934</v>
      </c>
      <c r="BH33" s="11">
        <f t="shared" si="21"/>
        <v>4.5138888888888894E-5</v>
      </c>
    </row>
    <row r="34" spans="1:60" ht="32" x14ac:dyDescent="0.2">
      <c r="A34" s="54" t="s">
        <v>564</v>
      </c>
      <c r="B34" s="3" t="s">
        <v>696</v>
      </c>
      <c r="C34" s="22" t="s">
        <v>192</v>
      </c>
      <c r="D34" s="54">
        <v>1</v>
      </c>
      <c r="E34" s="54">
        <v>1</v>
      </c>
      <c r="F34" s="54">
        <f t="shared" si="8"/>
        <v>1</v>
      </c>
      <c r="G34" s="54">
        <f t="shared" si="9"/>
        <v>15</v>
      </c>
      <c r="H34" s="54">
        <f t="shared" si="10"/>
        <v>15</v>
      </c>
      <c r="I34" s="54">
        <f t="shared" si="11"/>
        <v>87</v>
      </c>
      <c r="J34" s="54">
        <v>26</v>
      </c>
      <c r="K34" s="54">
        <f t="shared" si="12"/>
        <v>1.7333333333333334</v>
      </c>
      <c r="L34" s="54">
        <f t="shared" si="13"/>
        <v>72</v>
      </c>
      <c r="M34" s="54">
        <f t="shared" si="14"/>
        <v>4.8</v>
      </c>
      <c r="N34" s="54">
        <v>0</v>
      </c>
      <c r="O34" s="54">
        <v>1</v>
      </c>
      <c r="P34" s="54">
        <v>1</v>
      </c>
      <c r="Q34" s="54">
        <v>0</v>
      </c>
      <c r="R34" s="54">
        <v>1</v>
      </c>
      <c r="S34" s="54">
        <v>1</v>
      </c>
      <c r="T34" s="54">
        <f t="shared" si="3"/>
        <v>0</v>
      </c>
      <c r="U34" s="54">
        <v>1</v>
      </c>
      <c r="V34" s="54">
        <v>1</v>
      </c>
      <c r="W34" s="54">
        <f t="shared" si="4"/>
        <v>0</v>
      </c>
      <c r="X34" s="54">
        <f t="shared" si="5"/>
        <v>1</v>
      </c>
      <c r="Y34" s="54">
        <v>1</v>
      </c>
      <c r="Z34" s="54">
        <v>1</v>
      </c>
      <c r="AA34" s="54">
        <v>1</v>
      </c>
      <c r="AB34" s="54">
        <v>1</v>
      </c>
      <c r="AC34" s="54">
        <v>1</v>
      </c>
      <c r="AD34" s="54">
        <v>1</v>
      </c>
      <c r="AE34" s="54">
        <v>1</v>
      </c>
      <c r="AF34" s="54">
        <f t="shared" si="15"/>
        <v>1</v>
      </c>
      <c r="AG34" s="54">
        <v>0</v>
      </c>
      <c r="AH34" s="54">
        <f t="shared" si="6"/>
        <v>1</v>
      </c>
      <c r="AI34" s="54">
        <v>1</v>
      </c>
      <c r="AJ34" s="54">
        <v>1</v>
      </c>
      <c r="AK34" s="54">
        <f t="shared" si="7"/>
        <v>1</v>
      </c>
      <c r="AL34" s="54">
        <v>1</v>
      </c>
      <c r="AM34" s="54">
        <v>0</v>
      </c>
      <c r="AN34" s="54">
        <v>1</v>
      </c>
      <c r="AO34" s="54">
        <v>1</v>
      </c>
      <c r="AP34" s="54">
        <v>1</v>
      </c>
      <c r="AQ34" s="54">
        <v>1</v>
      </c>
      <c r="AR34" s="54">
        <v>1</v>
      </c>
      <c r="AS34" s="54">
        <v>1</v>
      </c>
      <c r="AT34" s="54">
        <v>1</v>
      </c>
      <c r="AU34" s="54">
        <f t="shared" si="16"/>
        <v>44.970000000000027</v>
      </c>
      <c r="AV34" s="54">
        <f t="shared" si="17"/>
        <v>10.713333333333338</v>
      </c>
      <c r="AW34" s="54">
        <f t="shared" si="18"/>
        <v>10.842666666666663</v>
      </c>
      <c r="AX34" s="54">
        <f t="shared" si="19"/>
        <v>8.6780000000000008</v>
      </c>
      <c r="AY34" s="54">
        <v>1</v>
      </c>
      <c r="AZ34" s="54">
        <v>1</v>
      </c>
      <c r="BA34" s="54">
        <v>1</v>
      </c>
      <c r="BG34" s="54">
        <f t="shared" si="20"/>
        <v>66.666666666666671</v>
      </c>
      <c r="BH34" s="11">
        <f t="shared" si="21"/>
        <v>5.208333333333333E-5</v>
      </c>
    </row>
    <row r="35" spans="1:60" ht="48" x14ac:dyDescent="0.2">
      <c r="A35" s="54">
        <v>20</v>
      </c>
      <c r="B35" s="1" t="s">
        <v>697</v>
      </c>
      <c r="C35" s="22" t="s">
        <v>192</v>
      </c>
      <c r="D35" s="54">
        <v>1</v>
      </c>
      <c r="E35" s="54">
        <v>1</v>
      </c>
      <c r="F35" s="54">
        <f t="shared" si="8"/>
        <v>1</v>
      </c>
      <c r="G35" s="54">
        <f t="shared" si="9"/>
        <v>17</v>
      </c>
      <c r="H35" s="54">
        <f t="shared" si="10"/>
        <v>17</v>
      </c>
      <c r="I35" s="54">
        <f t="shared" si="11"/>
        <v>101</v>
      </c>
      <c r="J35" s="54">
        <v>31</v>
      </c>
      <c r="K35" s="54">
        <f t="shared" si="12"/>
        <v>1.8235294117647058</v>
      </c>
      <c r="L35" s="54">
        <f t="shared" si="13"/>
        <v>82</v>
      </c>
      <c r="M35" s="54">
        <f t="shared" si="14"/>
        <v>4.8235294117647056</v>
      </c>
      <c r="N35" s="54">
        <v>1</v>
      </c>
      <c r="O35" s="54">
        <v>1</v>
      </c>
      <c r="P35" s="54">
        <v>1</v>
      </c>
      <c r="Q35" s="54">
        <v>1</v>
      </c>
      <c r="R35" s="54">
        <v>1</v>
      </c>
      <c r="S35" s="54">
        <v>1</v>
      </c>
      <c r="T35" s="54">
        <f t="shared" si="3"/>
        <v>1</v>
      </c>
      <c r="U35" s="54">
        <v>1</v>
      </c>
      <c r="V35" s="54">
        <v>1</v>
      </c>
      <c r="W35" s="54">
        <f t="shared" si="4"/>
        <v>1</v>
      </c>
      <c r="X35" s="54">
        <f t="shared" si="5"/>
        <v>1</v>
      </c>
      <c r="Y35" s="54">
        <v>0</v>
      </c>
      <c r="Z35" s="54">
        <v>1</v>
      </c>
      <c r="AA35" s="54">
        <v>1</v>
      </c>
      <c r="AB35" s="54">
        <v>1</v>
      </c>
      <c r="AC35" s="54">
        <v>1</v>
      </c>
      <c r="AD35" s="54">
        <v>1</v>
      </c>
      <c r="AE35" s="54">
        <v>1</v>
      </c>
      <c r="AF35" s="54">
        <f t="shared" si="15"/>
        <v>3</v>
      </c>
      <c r="AG35" s="54">
        <v>1</v>
      </c>
      <c r="AH35" s="54">
        <f t="shared" si="6"/>
        <v>1</v>
      </c>
      <c r="AI35" s="54">
        <v>0</v>
      </c>
      <c r="AJ35" s="54">
        <v>1</v>
      </c>
      <c r="AK35" s="54">
        <f t="shared" si="7"/>
        <v>0</v>
      </c>
      <c r="AL35" s="54">
        <v>1</v>
      </c>
      <c r="AM35" s="54">
        <v>1</v>
      </c>
      <c r="AN35" s="54">
        <v>1</v>
      </c>
      <c r="AO35" s="54">
        <v>0</v>
      </c>
      <c r="AP35" s="54">
        <v>1</v>
      </c>
      <c r="AQ35" s="54">
        <v>1</v>
      </c>
      <c r="AR35" s="54">
        <v>1</v>
      </c>
      <c r="AS35" s="54">
        <v>0</v>
      </c>
      <c r="AT35" s="54">
        <v>1</v>
      </c>
      <c r="AU35" s="54">
        <f t="shared" si="16"/>
        <v>35.309411764705914</v>
      </c>
      <c r="AV35" s="54">
        <f t="shared" si="17"/>
        <v>12.55764705882353</v>
      </c>
      <c r="AW35" s="54">
        <f t="shared" si="18"/>
        <v>11.858823529411762</v>
      </c>
      <c r="AX35" s="54">
        <f t="shared" si="19"/>
        <v>9.7888235294117649</v>
      </c>
      <c r="AY35" s="54">
        <v>1</v>
      </c>
      <c r="AZ35" s="54">
        <v>1</v>
      </c>
      <c r="BA35" s="54">
        <v>1</v>
      </c>
      <c r="BG35" s="54">
        <f t="shared" si="20"/>
        <v>176.47058823529412</v>
      </c>
      <c r="BH35" s="11">
        <f t="shared" si="21"/>
        <v>5.902777777777778E-5</v>
      </c>
    </row>
    <row r="36" spans="1:60" ht="80" x14ac:dyDescent="0.2">
      <c r="A36" s="54" t="s">
        <v>567</v>
      </c>
      <c r="B36" s="1" t="s">
        <v>698</v>
      </c>
      <c r="C36" s="3" t="s">
        <v>204</v>
      </c>
      <c r="D36" s="54">
        <v>1</v>
      </c>
      <c r="E36" s="54">
        <v>1</v>
      </c>
      <c r="F36" s="54">
        <f t="shared" si="8"/>
        <v>1</v>
      </c>
      <c r="G36" s="54">
        <f t="shared" si="9"/>
        <v>30</v>
      </c>
      <c r="H36" s="54">
        <f t="shared" si="10"/>
        <v>30</v>
      </c>
      <c r="I36" s="54">
        <f t="shared" si="11"/>
        <v>170</v>
      </c>
      <c r="J36" s="54">
        <v>53</v>
      </c>
      <c r="K36" s="54">
        <f t="shared" si="12"/>
        <v>1.7666666666666666</v>
      </c>
      <c r="L36" s="54">
        <f t="shared" si="13"/>
        <v>138</v>
      </c>
      <c r="M36" s="54">
        <f t="shared" si="14"/>
        <v>4.5999999999999996</v>
      </c>
      <c r="N36" s="54">
        <v>1</v>
      </c>
      <c r="O36" s="54">
        <v>1</v>
      </c>
      <c r="P36" s="54">
        <v>1</v>
      </c>
      <c r="Q36" s="54">
        <v>1</v>
      </c>
      <c r="R36" s="54">
        <v>1</v>
      </c>
      <c r="S36" s="54">
        <v>1</v>
      </c>
      <c r="T36" s="54">
        <f t="shared" si="3"/>
        <v>1</v>
      </c>
      <c r="U36" s="54">
        <v>1</v>
      </c>
      <c r="V36" s="54">
        <v>1</v>
      </c>
      <c r="W36" s="54">
        <f t="shared" si="4"/>
        <v>1</v>
      </c>
      <c r="X36" s="54">
        <f t="shared" si="5"/>
        <v>1</v>
      </c>
      <c r="Y36" s="54">
        <v>0</v>
      </c>
      <c r="Z36" s="54">
        <v>1</v>
      </c>
      <c r="AA36" s="54">
        <v>0</v>
      </c>
      <c r="AB36" s="54">
        <v>1</v>
      </c>
      <c r="AC36" s="54">
        <v>1</v>
      </c>
      <c r="AD36" s="54">
        <v>1</v>
      </c>
      <c r="AE36" s="54">
        <v>1</v>
      </c>
      <c r="AF36" s="54">
        <f t="shared" si="15"/>
        <v>3</v>
      </c>
      <c r="AG36" s="54">
        <v>0</v>
      </c>
      <c r="AH36" s="54">
        <f t="shared" si="6"/>
        <v>1</v>
      </c>
      <c r="AI36" s="54">
        <v>0</v>
      </c>
      <c r="AJ36" s="54">
        <v>1</v>
      </c>
      <c r="AK36" s="54">
        <f t="shared" si="7"/>
        <v>1</v>
      </c>
      <c r="AL36" s="54">
        <v>1</v>
      </c>
      <c r="AM36" s="54">
        <v>0</v>
      </c>
      <c r="AN36" s="54">
        <v>1</v>
      </c>
      <c r="AO36" s="54">
        <v>0</v>
      </c>
      <c r="AP36" s="54">
        <v>1</v>
      </c>
      <c r="AQ36" s="54">
        <v>1</v>
      </c>
      <c r="AR36" s="54">
        <v>1</v>
      </c>
      <c r="AS36" s="54">
        <v>0</v>
      </c>
      <c r="AT36" s="54">
        <v>1</v>
      </c>
      <c r="AU36" s="54">
        <f t="shared" si="16"/>
        <v>26.925000000000033</v>
      </c>
      <c r="AV36" s="54">
        <f t="shared" si="17"/>
        <v>16.956666666666667</v>
      </c>
      <c r="AW36" s="54">
        <f t="shared" si="18"/>
        <v>10.84933333333333</v>
      </c>
      <c r="AX36" s="54">
        <f t="shared" si="19"/>
        <v>15.235999999999997</v>
      </c>
      <c r="AY36" s="54">
        <v>1</v>
      </c>
      <c r="AZ36" s="54">
        <v>1</v>
      </c>
      <c r="BA36" s="54">
        <v>1</v>
      </c>
      <c r="BG36" s="54">
        <f t="shared" si="20"/>
        <v>100</v>
      </c>
      <c r="BH36" s="11">
        <f t="shared" si="21"/>
        <v>1.0416666666666666E-4</v>
      </c>
    </row>
    <row r="37" spans="1:60" ht="64" x14ac:dyDescent="0.2">
      <c r="A37" s="54">
        <v>21</v>
      </c>
      <c r="B37" s="1" t="s">
        <v>699</v>
      </c>
      <c r="C37" s="3" t="s">
        <v>203</v>
      </c>
      <c r="D37" s="54">
        <v>1</v>
      </c>
      <c r="E37" s="54">
        <v>1</v>
      </c>
      <c r="F37" s="54">
        <f t="shared" si="8"/>
        <v>1</v>
      </c>
      <c r="G37" s="54">
        <f t="shared" si="9"/>
        <v>26</v>
      </c>
      <c r="H37" s="54">
        <f t="shared" si="10"/>
        <v>26</v>
      </c>
      <c r="I37" s="54">
        <f t="shared" si="11"/>
        <v>138</v>
      </c>
      <c r="J37" s="54">
        <v>39</v>
      </c>
      <c r="K37" s="54">
        <f t="shared" si="12"/>
        <v>1.5</v>
      </c>
      <c r="L37" s="54">
        <f t="shared" si="13"/>
        <v>111</v>
      </c>
      <c r="M37" s="54">
        <f t="shared" si="14"/>
        <v>4.2692307692307692</v>
      </c>
      <c r="N37" s="54">
        <v>1</v>
      </c>
      <c r="O37" s="54">
        <v>1</v>
      </c>
      <c r="P37" s="54">
        <v>1</v>
      </c>
      <c r="Q37" s="54">
        <v>1</v>
      </c>
      <c r="R37" s="54">
        <v>1</v>
      </c>
      <c r="S37" s="54">
        <v>1</v>
      </c>
      <c r="T37" s="54">
        <f t="shared" si="3"/>
        <v>1</v>
      </c>
      <c r="U37" s="54">
        <v>1</v>
      </c>
      <c r="V37" s="54">
        <v>1</v>
      </c>
      <c r="W37" s="54">
        <f t="shared" si="4"/>
        <v>1</v>
      </c>
      <c r="X37" s="54">
        <f t="shared" si="5"/>
        <v>1</v>
      </c>
      <c r="Y37" s="54">
        <v>0</v>
      </c>
      <c r="Z37" s="54">
        <v>1</v>
      </c>
      <c r="AA37" s="54">
        <v>1</v>
      </c>
      <c r="AB37" s="54">
        <v>1</v>
      </c>
      <c r="AC37" s="54">
        <v>1</v>
      </c>
      <c r="AD37" s="54">
        <v>1</v>
      </c>
      <c r="AE37" s="54">
        <v>1</v>
      </c>
      <c r="AF37" s="54">
        <f t="shared" si="15"/>
        <v>2</v>
      </c>
      <c r="AG37" s="54">
        <v>1</v>
      </c>
      <c r="AH37" s="54">
        <f t="shared" si="6"/>
        <v>1</v>
      </c>
      <c r="AI37" s="54">
        <v>0</v>
      </c>
      <c r="AJ37" s="54">
        <v>1</v>
      </c>
      <c r="AK37" s="54">
        <f t="shared" si="7"/>
        <v>1</v>
      </c>
      <c r="AL37" s="54">
        <v>1</v>
      </c>
      <c r="AM37" s="54">
        <v>1</v>
      </c>
      <c r="AN37" s="54">
        <v>1</v>
      </c>
      <c r="AO37" s="54">
        <v>1</v>
      </c>
      <c r="AP37" s="54">
        <v>1</v>
      </c>
      <c r="AQ37" s="54">
        <v>1</v>
      </c>
      <c r="AR37" s="54">
        <v>1</v>
      </c>
      <c r="AS37" s="54">
        <v>1</v>
      </c>
      <c r="AT37" s="54">
        <v>1</v>
      </c>
      <c r="AU37" s="54">
        <f t="shared" si="16"/>
        <v>53.545000000000016</v>
      </c>
      <c r="AV37" s="54">
        <f t="shared" si="17"/>
        <v>12.250000000000004</v>
      </c>
      <c r="AW37" s="54">
        <f t="shared" si="18"/>
        <v>8.6169230769230758</v>
      </c>
      <c r="AX37" s="54">
        <f t="shared" si="19"/>
        <v>11.678076923076922</v>
      </c>
      <c r="AY37" s="54">
        <v>1</v>
      </c>
      <c r="AZ37" s="54">
        <v>1</v>
      </c>
      <c r="BA37" s="54">
        <v>1</v>
      </c>
      <c r="BG37" s="54">
        <f t="shared" si="20"/>
        <v>76.923076923076934</v>
      </c>
      <c r="BH37" s="11">
        <f t="shared" si="21"/>
        <v>9.0277777777777787E-5</v>
      </c>
    </row>
    <row r="38" spans="1:60" ht="48" x14ac:dyDescent="0.2">
      <c r="A38" s="54">
        <v>22</v>
      </c>
      <c r="B38" s="1" t="s">
        <v>700</v>
      </c>
      <c r="C38" s="22" t="s">
        <v>192</v>
      </c>
      <c r="D38" s="54">
        <v>1</v>
      </c>
      <c r="E38" s="54">
        <v>1</v>
      </c>
      <c r="F38" s="54">
        <f t="shared" si="8"/>
        <v>1</v>
      </c>
      <c r="G38" s="54">
        <f t="shared" si="9"/>
        <v>17</v>
      </c>
      <c r="H38" s="54">
        <f t="shared" si="10"/>
        <v>17</v>
      </c>
      <c r="I38" s="54">
        <f t="shared" si="11"/>
        <v>107</v>
      </c>
      <c r="J38" s="54">
        <v>33</v>
      </c>
      <c r="K38" s="54">
        <f t="shared" si="12"/>
        <v>1.9411764705882353</v>
      </c>
      <c r="L38" s="54">
        <f t="shared" si="13"/>
        <v>88</v>
      </c>
      <c r="M38" s="54">
        <f t="shared" si="14"/>
        <v>5.1764705882352944</v>
      </c>
      <c r="N38" s="54">
        <v>1</v>
      </c>
      <c r="O38" s="54">
        <v>1</v>
      </c>
      <c r="P38" s="54">
        <v>1</v>
      </c>
      <c r="Q38" s="54">
        <v>1</v>
      </c>
      <c r="R38" s="54">
        <v>1</v>
      </c>
      <c r="S38" s="54">
        <v>1</v>
      </c>
      <c r="T38" s="54">
        <f t="shared" si="3"/>
        <v>1</v>
      </c>
      <c r="U38" s="54">
        <v>1</v>
      </c>
      <c r="V38" s="54">
        <v>1</v>
      </c>
      <c r="W38" s="54">
        <f t="shared" si="4"/>
        <v>1</v>
      </c>
      <c r="X38" s="54">
        <f t="shared" si="5"/>
        <v>1</v>
      </c>
      <c r="Y38" s="54">
        <v>1</v>
      </c>
      <c r="Z38" s="54">
        <v>1</v>
      </c>
      <c r="AA38" s="54">
        <v>0</v>
      </c>
      <c r="AB38" s="54">
        <v>1</v>
      </c>
      <c r="AC38" s="54">
        <v>1</v>
      </c>
      <c r="AD38" s="54">
        <v>1</v>
      </c>
      <c r="AE38" s="54">
        <v>1</v>
      </c>
      <c r="AF38" s="54">
        <f t="shared" si="15"/>
        <v>3</v>
      </c>
      <c r="AG38" s="54">
        <v>1</v>
      </c>
      <c r="AH38" s="54">
        <f t="shared" si="6"/>
        <v>1</v>
      </c>
      <c r="AI38" s="54">
        <v>0</v>
      </c>
      <c r="AJ38" s="54">
        <v>1</v>
      </c>
      <c r="AK38" s="54">
        <f t="shared" si="7"/>
        <v>0</v>
      </c>
      <c r="AL38" s="54">
        <v>1</v>
      </c>
      <c r="AM38" s="54">
        <v>1</v>
      </c>
      <c r="AN38" s="54">
        <v>1</v>
      </c>
      <c r="AO38" s="54">
        <v>0</v>
      </c>
      <c r="AP38" s="54">
        <v>1</v>
      </c>
      <c r="AQ38" s="54">
        <v>1</v>
      </c>
      <c r="AR38" s="54">
        <v>1</v>
      </c>
      <c r="AS38" s="54">
        <v>0</v>
      </c>
      <c r="AT38" s="54">
        <v>1</v>
      </c>
      <c r="AU38" s="54">
        <f t="shared" si="16"/>
        <v>25.356470588235307</v>
      </c>
      <c r="AV38" s="54">
        <f t="shared" si="17"/>
        <v>13.945882352941176</v>
      </c>
      <c r="AW38" s="54">
        <f t="shared" si="18"/>
        <v>13.93411764705882</v>
      </c>
      <c r="AX38" s="54">
        <f t="shared" si="19"/>
        <v>11.451176470588237</v>
      </c>
      <c r="AY38" s="54">
        <v>1</v>
      </c>
      <c r="AZ38" s="54">
        <v>1</v>
      </c>
      <c r="BA38" s="54">
        <v>1</v>
      </c>
      <c r="BG38" s="54">
        <f t="shared" si="20"/>
        <v>176.47058823529412</v>
      </c>
      <c r="BH38" s="11">
        <f t="shared" si="21"/>
        <v>5.902777777777778E-5</v>
      </c>
    </row>
    <row r="39" spans="1:60" ht="80" x14ac:dyDescent="0.2">
      <c r="A39" s="54" t="s">
        <v>572</v>
      </c>
      <c r="B39" s="1" t="s">
        <v>698</v>
      </c>
      <c r="C39" s="3" t="s">
        <v>204</v>
      </c>
      <c r="D39" s="54">
        <v>1</v>
      </c>
      <c r="E39" s="54">
        <v>1</v>
      </c>
      <c r="F39" s="54">
        <f t="shared" si="8"/>
        <v>1</v>
      </c>
      <c r="G39" s="54">
        <f t="shared" si="9"/>
        <v>30</v>
      </c>
      <c r="H39" s="54">
        <f t="shared" si="10"/>
        <v>30</v>
      </c>
      <c r="I39" s="54">
        <f t="shared" si="11"/>
        <v>170</v>
      </c>
      <c r="J39" s="54">
        <v>53</v>
      </c>
      <c r="K39" s="54">
        <f t="shared" si="12"/>
        <v>1.7666666666666666</v>
      </c>
      <c r="L39" s="54">
        <f t="shared" si="13"/>
        <v>138</v>
      </c>
      <c r="M39" s="54">
        <f t="shared" si="14"/>
        <v>4.5999999999999996</v>
      </c>
      <c r="N39" s="54">
        <v>1</v>
      </c>
      <c r="O39" s="54">
        <v>1</v>
      </c>
      <c r="P39" s="54">
        <v>1</v>
      </c>
      <c r="Q39" s="54">
        <v>1</v>
      </c>
      <c r="R39" s="54">
        <v>1</v>
      </c>
      <c r="S39" s="54">
        <v>1</v>
      </c>
      <c r="T39" s="54">
        <f t="shared" si="3"/>
        <v>1</v>
      </c>
      <c r="U39" s="54">
        <v>1</v>
      </c>
      <c r="V39" s="54">
        <v>1</v>
      </c>
      <c r="W39" s="54">
        <f t="shared" si="4"/>
        <v>1</v>
      </c>
      <c r="X39" s="54">
        <f t="shared" si="5"/>
        <v>1</v>
      </c>
      <c r="Y39" s="54">
        <v>0</v>
      </c>
      <c r="Z39" s="54">
        <v>1</v>
      </c>
      <c r="AA39" s="54">
        <v>0</v>
      </c>
      <c r="AB39" s="54">
        <v>1</v>
      </c>
      <c r="AC39" s="54">
        <v>1</v>
      </c>
      <c r="AD39" s="54">
        <v>1</v>
      </c>
      <c r="AE39" s="54">
        <v>1</v>
      </c>
      <c r="AF39" s="54">
        <f t="shared" si="15"/>
        <v>3</v>
      </c>
      <c r="AG39" s="54">
        <v>0</v>
      </c>
      <c r="AH39" s="54">
        <f t="shared" si="6"/>
        <v>1</v>
      </c>
      <c r="AI39" s="54">
        <v>0</v>
      </c>
      <c r="AJ39" s="54">
        <v>1</v>
      </c>
      <c r="AK39" s="54">
        <f t="shared" si="7"/>
        <v>1</v>
      </c>
      <c r="AL39" s="54">
        <v>1</v>
      </c>
      <c r="AM39" s="54">
        <v>0</v>
      </c>
      <c r="AN39" s="54">
        <v>1</v>
      </c>
      <c r="AO39" s="54">
        <v>0</v>
      </c>
      <c r="AP39" s="54">
        <v>1</v>
      </c>
      <c r="AQ39" s="54">
        <v>1</v>
      </c>
      <c r="AR39" s="54">
        <v>1</v>
      </c>
      <c r="AS39" s="54">
        <v>0</v>
      </c>
      <c r="AT39" s="54">
        <v>1</v>
      </c>
      <c r="AU39" s="54">
        <f t="shared" si="16"/>
        <v>26.925000000000033</v>
      </c>
      <c r="AV39" s="54">
        <f t="shared" si="17"/>
        <v>16.956666666666667</v>
      </c>
      <c r="AW39" s="54">
        <f t="shared" si="18"/>
        <v>10.84933333333333</v>
      </c>
      <c r="AX39" s="54">
        <f t="shared" si="19"/>
        <v>15.235999999999997</v>
      </c>
      <c r="AY39" s="54">
        <v>0</v>
      </c>
      <c r="AZ39" s="54">
        <v>1</v>
      </c>
      <c r="BA39" s="54">
        <v>1</v>
      </c>
      <c r="BG39" s="54">
        <f t="shared" si="20"/>
        <v>100</v>
      </c>
      <c r="BH39" s="11">
        <f t="shared" si="21"/>
        <v>1.0416666666666666E-4</v>
      </c>
    </row>
    <row r="40" spans="1:60" ht="48" x14ac:dyDescent="0.2">
      <c r="A40" s="54">
        <v>23</v>
      </c>
      <c r="B40" s="1" t="s">
        <v>701</v>
      </c>
      <c r="C40" s="22" t="s">
        <v>192</v>
      </c>
      <c r="D40" s="54">
        <v>1</v>
      </c>
      <c r="E40" s="54">
        <v>1</v>
      </c>
      <c r="F40" s="54">
        <f t="shared" si="8"/>
        <v>1</v>
      </c>
      <c r="G40" s="54">
        <f t="shared" si="9"/>
        <v>18</v>
      </c>
      <c r="H40" s="54">
        <f t="shared" si="10"/>
        <v>18</v>
      </c>
      <c r="I40" s="54">
        <f t="shared" si="11"/>
        <v>103</v>
      </c>
      <c r="J40" s="54">
        <v>27</v>
      </c>
      <c r="K40" s="54">
        <f t="shared" si="12"/>
        <v>1.5</v>
      </c>
      <c r="L40" s="54">
        <f t="shared" si="13"/>
        <v>85</v>
      </c>
      <c r="M40" s="54">
        <f t="shared" si="14"/>
        <v>4.7222222222222223</v>
      </c>
      <c r="N40" s="54">
        <v>0</v>
      </c>
      <c r="O40" s="54">
        <v>1</v>
      </c>
      <c r="P40" s="54">
        <v>1</v>
      </c>
      <c r="Q40" s="54">
        <v>0</v>
      </c>
      <c r="R40" s="54">
        <v>1</v>
      </c>
      <c r="S40" s="54">
        <v>1</v>
      </c>
      <c r="T40" s="54">
        <f t="shared" si="3"/>
        <v>0</v>
      </c>
      <c r="U40" s="54">
        <v>1</v>
      </c>
      <c r="V40" s="54">
        <v>1</v>
      </c>
      <c r="W40" s="54">
        <f t="shared" si="4"/>
        <v>0</v>
      </c>
      <c r="X40" s="54">
        <f t="shared" si="5"/>
        <v>1</v>
      </c>
      <c r="Y40" s="54">
        <v>1</v>
      </c>
      <c r="Z40" s="54">
        <v>1</v>
      </c>
      <c r="AA40" s="54">
        <v>1</v>
      </c>
      <c r="AB40" s="54">
        <v>1</v>
      </c>
      <c r="AC40" s="54">
        <v>1</v>
      </c>
      <c r="AD40" s="54">
        <v>1</v>
      </c>
      <c r="AE40" s="54">
        <v>1</v>
      </c>
      <c r="AF40" s="54">
        <f t="shared" si="15"/>
        <v>1</v>
      </c>
      <c r="AG40" s="54">
        <v>0</v>
      </c>
      <c r="AH40" s="54">
        <f t="shared" si="6"/>
        <v>1</v>
      </c>
      <c r="AI40" s="54">
        <v>0</v>
      </c>
      <c r="AJ40" s="54">
        <v>1</v>
      </c>
      <c r="AK40" s="54">
        <f t="shared" si="7"/>
        <v>1</v>
      </c>
      <c r="AL40" s="54">
        <v>1</v>
      </c>
      <c r="AM40" s="54">
        <v>0</v>
      </c>
      <c r="AN40" s="54">
        <v>1</v>
      </c>
      <c r="AO40" s="54">
        <v>1</v>
      </c>
      <c r="AP40" s="54">
        <v>1</v>
      </c>
      <c r="AQ40" s="54">
        <v>1</v>
      </c>
      <c r="AR40" s="54">
        <v>1</v>
      </c>
      <c r="AS40" s="54">
        <v>1</v>
      </c>
      <c r="AT40" s="54">
        <v>1</v>
      </c>
      <c r="AU40" s="54">
        <f t="shared" si="16"/>
        <v>61.66500000000002</v>
      </c>
      <c r="AV40" s="54">
        <f t="shared" si="17"/>
        <v>9.1300000000000026</v>
      </c>
      <c r="AW40" s="54">
        <f t="shared" si="18"/>
        <v>10.648888888888884</v>
      </c>
      <c r="AX40" s="54">
        <f t="shared" si="19"/>
        <v>9.8116666666666674</v>
      </c>
      <c r="AY40" s="54">
        <v>0</v>
      </c>
      <c r="AZ40" s="54">
        <v>1</v>
      </c>
      <c r="BA40" s="54">
        <v>1</v>
      </c>
      <c r="BG40" s="54">
        <f t="shared" si="20"/>
        <v>55.55555555555555</v>
      </c>
      <c r="BH40" s="11">
        <f t="shared" si="21"/>
        <v>6.2500000000000001E-5</v>
      </c>
    </row>
    <row r="41" spans="1:60" ht="48" x14ac:dyDescent="0.2">
      <c r="A41" s="54">
        <v>24</v>
      </c>
      <c r="B41" s="1" t="s">
        <v>702</v>
      </c>
      <c r="C41" s="3" t="s">
        <v>204</v>
      </c>
      <c r="D41" s="54">
        <v>1</v>
      </c>
      <c r="E41" s="54">
        <v>1</v>
      </c>
      <c r="F41" s="54">
        <f t="shared" si="8"/>
        <v>1</v>
      </c>
      <c r="G41" s="54">
        <f t="shared" si="9"/>
        <v>19</v>
      </c>
      <c r="H41" s="54">
        <f t="shared" si="10"/>
        <v>19</v>
      </c>
      <c r="I41" s="54">
        <f t="shared" si="11"/>
        <v>117</v>
      </c>
      <c r="J41" s="54">
        <v>35</v>
      </c>
      <c r="K41" s="54">
        <f t="shared" si="12"/>
        <v>1.8421052631578947</v>
      </c>
      <c r="L41" s="54">
        <f t="shared" si="13"/>
        <v>94</v>
      </c>
      <c r="M41" s="54">
        <f t="shared" si="14"/>
        <v>4.9473684210526319</v>
      </c>
      <c r="N41" s="54">
        <v>0</v>
      </c>
      <c r="O41" s="54">
        <v>1</v>
      </c>
      <c r="P41" s="54">
        <v>0</v>
      </c>
      <c r="Q41" s="54">
        <v>0</v>
      </c>
      <c r="R41" s="54">
        <v>1</v>
      </c>
      <c r="S41" s="54">
        <v>1</v>
      </c>
      <c r="T41" s="54">
        <f t="shared" si="3"/>
        <v>0</v>
      </c>
      <c r="U41" s="54">
        <v>1</v>
      </c>
      <c r="V41" s="54">
        <v>1</v>
      </c>
      <c r="W41" s="54">
        <f t="shared" si="4"/>
        <v>0</v>
      </c>
      <c r="X41" s="54">
        <f t="shared" si="5"/>
        <v>1</v>
      </c>
      <c r="Y41" s="54">
        <v>1</v>
      </c>
      <c r="Z41" s="54">
        <v>1</v>
      </c>
      <c r="AA41" s="54">
        <v>1</v>
      </c>
      <c r="AB41" s="54">
        <v>1</v>
      </c>
      <c r="AC41" s="54">
        <v>1</v>
      </c>
      <c r="AD41" s="54">
        <v>1</v>
      </c>
      <c r="AE41" s="54">
        <v>1</v>
      </c>
      <c r="AF41" s="54">
        <f t="shared" si="15"/>
        <v>5</v>
      </c>
      <c r="AG41" s="54">
        <v>0</v>
      </c>
      <c r="AH41" s="54">
        <f t="shared" si="6"/>
        <v>1</v>
      </c>
      <c r="AI41" s="54">
        <v>1</v>
      </c>
      <c r="AJ41" s="54">
        <v>1</v>
      </c>
      <c r="AK41" s="54">
        <f t="shared" si="7"/>
        <v>0</v>
      </c>
      <c r="AL41" s="54">
        <v>1</v>
      </c>
      <c r="AM41" s="54">
        <v>1</v>
      </c>
      <c r="AN41" s="54">
        <v>1</v>
      </c>
      <c r="AO41" s="54">
        <v>1</v>
      </c>
      <c r="AP41" s="54">
        <v>1</v>
      </c>
      <c r="AQ41" s="54">
        <v>1</v>
      </c>
      <c r="AR41" s="54">
        <v>1</v>
      </c>
      <c r="AS41" s="54">
        <v>1</v>
      </c>
      <c r="AT41" s="54">
        <v>1</v>
      </c>
      <c r="AU41" s="54">
        <f t="shared" si="16"/>
        <v>31.707894736842121</v>
      </c>
      <c r="AV41" s="54">
        <f t="shared" si="17"/>
        <v>13.556842105263158</v>
      </c>
      <c r="AW41" s="54">
        <f t="shared" si="18"/>
        <v>13.279999999999998</v>
      </c>
      <c r="AX41" s="54">
        <f t="shared" si="19"/>
        <v>11.372105263157898</v>
      </c>
      <c r="AY41" s="54">
        <v>1</v>
      </c>
      <c r="AZ41" s="54">
        <v>1</v>
      </c>
      <c r="BA41" s="54">
        <v>1</v>
      </c>
      <c r="BG41" s="54">
        <f t="shared" si="20"/>
        <v>263.15789473684208</v>
      </c>
      <c r="BH41" s="11">
        <f t="shared" si="21"/>
        <v>6.597222222222223E-5</v>
      </c>
    </row>
    <row r="42" spans="1:60" ht="64" x14ac:dyDescent="0.2">
      <c r="A42" s="54" t="s">
        <v>576</v>
      </c>
      <c r="B42" s="1" t="s">
        <v>703</v>
      </c>
      <c r="C42" s="3" t="s">
        <v>203</v>
      </c>
      <c r="D42" s="54">
        <v>1</v>
      </c>
      <c r="E42" s="54">
        <v>1</v>
      </c>
      <c r="F42" s="54">
        <f t="shared" si="8"/>
        <v>1</v>
      </c>
      <c r="G42" s="54">
        <f t="shared" si="9"/>
        <v>25</v>
      </c>
      <c r="H42" s="54">
        <f t="shared" si="10"/>
        <v>25</v>
      </c>
      <c r="I42" s="54">
        <f t="shared" si="11"/>
        <v>160</v>
      </c>
      <c r="J42" s="54">
        <v>49</v>
      </c>
      <c r="K42" s="54">
        <f t="shared" si="12"/>
        <v>1.96</v>
      </c>
      <c r="L42" s="54">
        <f t="shared" si="13"/>
        <v>132</v>
      </c>
      <c r="M42" s="54">
        <f t="shared" si="14"/>
        <v>5.28</v>
      </c>
      <c r="N42" s="54">
        <v>1</v>
      </c>
      <c r="O42" s="54">
        <v>1</v>
      </c>
      <c r="P42" s="54">
        <v>0</v>
      </c>
      <c r="Q42" s="54">
        <v>1</v>
      </c>
      <c r="R42" s="54">
        <v>1</v>
      </c>
      <c r="S42" s="54">
        <v>1</v>
      </c>
      <c r="T42" s="54">
        <f t="shared" si="3"/>
        <v>1</v>
      </c>
      <c r="U42" s="54">
        <v>1</v>
      </c>
      <c r="V42" s="54">
        <v>1</v>
      </c>
      <c r="W42" s="54">
        <f t="shared" si="4"/>
        <v>0</v>
      </c>
      <c r="X42" s="54">
        <f t="shared" si="5"/>
        <v>1</v>
      </c>
      <c r="Y42" s="54">
        <v>1</v>
      </c>
      <c r="Z42" s="54">
        <v>1</v>
      </c>
      <c r="AA42" s="54">
        <v>1</v>
      </c>
      <c r="AB42" s="54">
        <v>1</v>
      </c>
      <c r="AC42" s="54">
        <v>1</v>
      </c>
      <c r="AD42" s="54">
        <v>1</v>
      </c>
      <c r="AE42" s="54">
        <v>1</v>
      </c>
      <c r="AF42" s="54">
        <f t="shared" si="15"/>
        <v>4</v>
      </c>
      <c r="AG42" s="54">
        <v>0</v>
      </c>
      <c r="AH42" s="54">
        <f t="shared" si="6"/>
        <v>1</v>
      </c>
      <c r="AI42" s="54">
        <v>1</v>
      </c>
      <c r="AJ42" s="54">
        <v>1</v>
      </c>
      <c r="AK42" s="54">
        <f t="shared" si="7"/>
        <v>0</v>
      </c>
      <c r="AL42" s="54">
        <v>1</v>
      </c>
      <c r="AM42" s="54">
        <v>1</v>
      </c>
      <c r="AN42" s="54">
        <v>1</v>
      </c>
      <c r="AO42" s="54">
        <v>0</v>
      </c>
      <c r="AP42" s="54">
        <v>1</v>
      </c>
      <c r="AQ42" s="54">
        <v>1</v>
      </c>
      <c r="AR42" s="54">
        <v>1</v>
      </c>
      <c r="AS42" s="54">
        <v>0</v>
      </c>
      <c r="AT42" s="54">
        <v>1</v>
      </c>
      <c r="AU42" s="54">
        <f t="shared" si="16"/>
        <v>15.644000000000037</v>
      </c>
      <c r="AV42" s="54">
        <f t="shared" si="17"/>
        <v>17.288</v>
      </c>
      <c r="AW42" s="54">
        <f t="shared" si="18"/>
        <v>15.003199999999996</v>
      </c>
      <c r="AX42" s="54">
        <f t="shared" si="19"/>
        <v>15.938800000000001</v>
      </c>
      <c r="AY42" s="54">
        <v>1</v>
      </c>
      <c r="AZ42" s="54">
        <v>1</v>
      </c>
      <c r="BA42" s="54">
        <v>1</v>
      </c>
      <c r="BG42" s="54">
        <f t="shared" si="20"/>
        <v>160</v>
      </c>
      <c r="BH42" s="11">
        <f t="shared" si="21"/>
        <v>8.6805555555555545E-5</v>
      </c>
    </row>
    <row r="43" spans="1:60" ht="64" x14ac:dyDescent="0.2">
      <c r="A43" s="54">
        <v>25</v>
      </c>
      <c r="B43" s="1" t="s">
        <v>704</v>
      </c>
      <c r="C43" s="3" t="s">
        <v>203</v>
      </c>
      <c r="D43" s="54">
        <v>1</v>
      </c>
      <c r="E43" s="54">
        <v>1</v>
      </c>
      <c r="F43" s="54">
        <f t="shared" si="8"/>
        <v>1</v>
      </c>
      <c r="G43" s="54">
        <f t="shared" si="9"/>
        <v>24</v>
      </c>
      <c r="H43" s="54">
        <f t="shared" si="10"/>
        <v>24</v>
      </c>
      <c r="I43" s="54">
        <f t="shared" si="11"/>
        <v>133</v>
      </c>
      <c r="J43" s="54">
        <v>42</v>
      </c>
      <c r="K43" s="54">
        <f t="shared" si="12"/>
        <v>1.75</v>
      </c>
      <c r="L43" s="54">
        <f t="shared" si="13"/>
        <v>108</v>
      </c>
      <c r="M43" s="54">
        <f t="shared" si="14"/>
        <v>4.5</v>
      </c>
      <c r="N43" s="54">
        <v>1</v>
      </c>
      <c r="O43" s="54">
        <v>1</v>
      </c>
      <c r="P43" s="54">
        <v>1</v>
      </c>
      <c r="Q43" s="54">
        <v>1</v>
      </c>
      <c r="R43" s="54">
        <v>1</v>
      </c>
      <c r="S43" s="54">
        <v>1</v>
      </c>
      <c r="T43" s="54">
        <f t="shared" si="3"/>
        <v>1</v>
      </c>
      <c r="U43" s="54">
        <v>1</v>
      </c>
      <c r="V43" s="54">
        <v>1</v>
      </c>
      <c r="W43" s="54">
        <f t="shared" si="4"/>
        <v>1</v>
      </c>
      <c r="X43" s="54">
        <f t="shared" si="5"/>
        <v>1</v>
      </c>
      <c r="Y43" s="54">
        <v>0</v>
      </c>
      <c r="Z43" s="54">
        <v>1</v>
      </c>
      <c r="AA43" s="54">
        <v>0</v>
      </c>
      <c r="AB43" s="54">
        <v>1</v>
      </c>
      <c r="AC43" s="54">
        <v>1</v>
      </c>
      <c r="AD43" s="54">
        <v>1</v>
      </c>
      <c r="AE43" s="54">
        <v>1</v>
      </c>
      <c r="AF43" s="54">
        <f t="shared" si="15"/>
        <v>2</v>
      </c>
      <c r="AG43" s="54">
        <v>1</v>
      </c>
      <c r="AH43" s="54">
        <f t="shared" si="6"/>
        <v>1</v>
      </c>
      <c r="AI43" s="54">
        <v>1</v>
      </c>
      <c r="AJ43" s="54">
        <v>1</v>
      </c>
      <c r="AK43" s="54">
        <f t="shared" si="7"/>
        <v>1</v>
      </c>
      <c r="AL43" s="54">
        <v>1</v>
      </c>
      <c r="AM43" s="54">
        <v>1</v>
      </c>
      <c r="AN43" s="54">
        <v>1</v>
      </c>
      <c r="AO43" s="54">
        <v>1</v>
      </c>
      <c r="AP43" s="54">
        <v>1</v>
      </c>
      <c r="AQ43" s="54">
        <v>1</v>
      </c>
      <c r="AR43" s="54">
        <v>1</v>
      </c>
      <c r="AS43" s="54">
        <v>1</v>
      </c>
      <c r="AT43" s="54">
        <v>1</v>
      </c>
      <c r="AU43" s="54">
        <f t="shared" si="16"/>
        <v>34.425000000000026</v>
      </c>
      <c r="AV43" s="54">
        <f t="shared" si="17"/>
        <v>14.420000000000002</v>
      </c>
      <c r="AW43" s="54">
        <f t="shared" si="18"/>
        <v>9.9166666666666607</v>
      </c>
      <c r="AX43" s="54">
        <f t="shared" si="19"/>
        <v>11.765000000000001</v>
      </c>
      <c r="AY43" s="54">
        <v>1</v>
      </c>
      <c r="AZ43" s="54">
        <v>1</v>
      </c>
      <c r="BA43" s="54">
        <v>1</v>
      </c>
      <c r="BG43" s="54">
        <f t="shared" si="20"/>
        <v>83.333333333333329</v>
      </c>
      <c r="BH43" s="11">
        <f t="shared" si="21"/>
        <v>8.3333333333333331E-5</v>
      </c>
    </row>
    <row r="44" spans="1:60" ht="32" x14ac:dyDescent="0.2">
      <c r="A44" s="54" t="s">
        <v>580</v>
      </c>
      <c r="B44" s="1" t="s">
        <v>705</v>
      </c>
      <c r="C44" s="22" t="s">
        <v>192</v>
      </c>
      <c r="D44" s="54">
        <v>1</v>
      </c>
      <c r="E44" s="54">
        <v>1</v>
      </c>
      <c r="F44" s="54">
        <f t="shared" si="8"/>
        <v>1</v>
      </c>
      <c r="G44" s="54">
        <f t="shared" si="9"/>
        <v>10</v>
      </c>
      <c r="H44" s="54">
        <f t="shared" si="10"/>
        <v>10</v>
      </c>
      <c r="I44" s="54">
        <f t="shared" si="11"/>
        <v>62</v>
      </c>
      <c r="J44" s="54">
        <v>19</v>
      </c>
      <c r="K44" s="54">
        <f t="shared" si="12"/>
        <v>1.9</v>
      </c>
      <c r="L44" s="54">
        <f t="shared" si="13"/>
        <v>52</v>
      </c>
      <c r="M44" s="54">
        <f t="shared" si="14"/>
        <v>5.2</v>
      </c>
      <c r="N44" s="54">
        <v>1</v>
      </c>
      <c r="O44" s="54">
        <v>0</v>
      </c>
      <c r="P44" s="54">
        <v>0</v>
      </c>
      <c r="Q44" s="54">
        <v>1</v>
      </c>
      <c r="R44" s="54">
        <v>1</v>
      </c>
      <c r="S44" s="54">
        <v>1</v>
      </c>
      <c r="T44" s="54">
        <f t="shared" si="3"/>
        <v>1</v>
      </c>
      <c r="U44" s="54">
        <v>1</v>
      </c>
      <c r="V44" s="54">
        <v>1</v>
      </c>
      <c r="W44" s="54">
        <f t="shared" si="4"/>
        <v>0</v>
      </c>
      <c r="X44" s="54">
        <f t="shared" si="5"/>
        <v>1</v>
      </c>
      <c r="Y44" s="54">
        <v>0</v>
      </c>
      <c r="Z44" s="54">
        <v>1</v>
      </c>
      <c r="AA44" s="54">
        <v>1</v>
      </c>
      <c r="AB44" s="54">
        <v>1</v>
      </c>
      <c r="AC44" s="54">
        <v>1</v>
      </c>
      <c r="AD44" s="54">
        <v>1</v>
      </c>
      <c r="AE44" s="54">
        <v>1</v>
      </c>
      <c r="AF44" s="54">
        <f t="shared" si="15"/>
        <v>1</v>
      </c>
      <c r="AG44" s="54">
        <v>1</v>
      </c>
      <c r="AH44" s="54">
        <f t="shared" si="6"/>
        <v>1</v>
      </c>
      <c r="AI44" s="54">
        <v>1</v>
      </c>
      <c r="AJ44" s="54">
        <v>1</v>
      </c>
      <c r="AK44" s="54">
        <f t="shared" si="7"/>
        <v>1</v>
      </c>
      <c r="AL44" s="54">
        <v>1</v>
      </c>
      <c r="AM44" s="54">
        <v>1</v>
      </c>
      <c r="AN44" s="54">
        <v>1</v>
      </c>
      <c r="AO44" s="54">
        <v>1</v>
      </c>
      <c r="AP44" s="54">
        <v>1</v>
      </c>
      <c r="AQ44" s="54">
        <v>1</v>
      </c>
      <c r="AR44" s="54">
        <v>1</v>
      </c>
      <c r="AS44" s="54">
        <v>1</v>
      </c>
      <c r="AT44" s="54">
        <v>1</v>
      </c>
      <c r="AU44" s="54">
        <f t="shared" si="16"/>
        <v>35.945000000000029</v>
      </c>
      <c r="AV44" s="54">
        <f t="shared" si="17"/>
        <v>10.73</v>
      </c>
      <c r="AW44" s="54">
        <f t="shared" si="18"/>
        <v>12.403999999999996</v>
      </c>
      <c r="AX44" s="54">
        <f t="shared" si="19"/>
        <v>8.0620000000000012</v>
      </c>
      <c r="AY44" s="54">
        <v>1</v>
      </c>
      <c r="AZ44" s="54">
        <v>1</v>
      </c>
      <c r="BA44" s="54">
        <v>1</v>
      </c>
      <c r="BG44" s="54">
        <f t="shared" si="20"/>
        <v>100</v>
      </c>
      <c r="BH44" s="11">
        <f t="shared" si="21"/>
        <v>3.4722222222222222E-5</v>
      </c>
    </row>
    <row r="45" spans="1:60" ht="48" x14ac:dyDescent="0.2">
      <c r="A45" s="54" t="s">
        <v>582</v>
      </c>
      <c r="B45" s="1" t="s">
        <v>706</v>
      </c>
      <c r="C45" s="22" t="s">
        <v>192</v>
      </c>
      <c r="D45" s="54">
        <v>1</v>
      </c>
      <c r="E45" s="54">
        <v>1</v>
      </c>
      <c r="F45" s="54">
        <f t="shared" si="8"/>
        <v>1</v>
      </c>
      <c r="G45" s="54">
        <f t="shared" si="9"/>
        <v>16</v>
      </c>
      <c r="H45" s="54">
        <f t="shared" si="10"/>
        <v>16</v>
      </c>
      <c r="I45" s="54">
        <f t="shared" si="11"/>
        <v>87</v>
      </c>
      <c r="J45" s="54">
        <v>27</v>
      </c>
      <c r="K45" s="54">
        <f t="shared" si="12"/>
        <v>1.6875</v>
      </c>
      <c r="L45" s="54">
        <f t="shared" si="13"/>
        <v>71</v>
      </c>
      <c r="M45" s="54">
        <f t="shared" si="14"/>
        <v>4.4375</v>
      </c>
      <c r="N45" s="54">
        <v>0</v>
      </c>
      <c r="O45" s="54">
        <v>1</v>
      </c>
      <c r="P45" s="54">
        <v>1</v>
      </c>
      <c r="Q45" s="54">
        <v>0</v>
      </c>
      <c r="R45" s="54">
        <v>1</v>
      </c>
      <c r="S45" s="54">
        <v>1</v>
      </c>
      <c r="T45" s="54">
        <f t="shared" si="3"/>
        <v>0</v>
      </c>
      <c r="U45" s="54">
        <v>1</v>
      </c>
      <c r="V45" s="54">
        <v>1</v>
      </c>
      <c r="W45" s="54">
        <f t="shared" si="4"/>
        <v>0</v>
      </c>
      <c r="X45" s="54">
        <f t="shared" si="5"/>
        <v>1</v>
      </c>
      <c r="Y45" s="54">
        <v>0</v>
      </c>
      <c r="Z45" s="54">
        <v>1</v>
      </c>
      <c r="AA45" s="54">
        <v>1</v>
      </c>
      <c r="AB45" s="54">
        <v>1</v>
      </c>
      <c r="AC45" s="54">
        <v>1</v>
      </c>
      <c r="AD45" s="54">
        <v>1</v>
      </c>
      <c r="AE45" s="54">
        <v>1</v>
      </c>
      <c r="AF45" s="54">
        <f t="shared" si="15"/>
        <v>1</v>
      </c>
      <c r="AG45" s="54">
        <v>1</v>
      </c>
      <c r="AH45" s="54">
        <f t="shared" si="6"/>
        <v>1</v>
      </c>
      <c r="AI45" s="54">
        <v>1</v>
      </c>
      <c r="AJ45" s="54">
        <v>1</v>
      </c>
      <c r="AK45" s="54">
        <f t="shared" si="7"/>
        <v>1</v>
      </c>
      <c r="AL45" s="54">
        <v>1</v>
      </c>
      <c r="AM45" s="54">
        <v>0</v>
      </c>
      <c r="AN45" s="54">
        <v>1</v>
      </c>
      <c r="AO45" s="54">
        <v>1</v>
      </c>
      <c r="AP45" s="54">
        <v>1</v>
      </c>
      <c r="AQ45" s="54">
        <v>1</v>
      </c>
      <c r="AR45" s="54">
        <v>1</v>
      </c>
      <c r="AS45" s="54">
        <v>1</v>
      </c>
      <c r="AT45" s="54">
        <v>1</v>
      </c>
      <c r="AU45" s="54">
        <f t="shared" si="16"/>
        <v>47.832500000000024</v>
      </c>
      <c r="AV45" s="54">
        <f t="shared" si="17"/>
        <v>10.562500000000004</v>
      </c>
      <c r="AW45" s="54">
        <f t="shared" si="18"/>
        <v>8.8099999999999987</v>
      </c>
      <c r="AX45" s="54">
        <f t="shared" si="19"/>
        <v>7.4706250000000018</v>
      </c>
      <c r="AY45" s="54">
        <v>1</v>
      </c>
      <c r="AZ45" s="54">
        <v>1</v>
      </c>
      <c r="BA45" s="54">
        <v>1</v>
      </c>
      <c r="BG45" s="54">
        <f t="shared" si="20"/>
        <v>62.5</v>
      </c>
      <c r="BH45" s="11">
        <f t="shared" si="21"/>
        <v>5.5555555555555558E-5</v>
      </c>
    </row>
    <row r="46" spans="1:60" ht="48" x14ac:dyDescent="0.2">
      <c r="A46" s="54">
        <v>26</v>
      </c>
      <c r="B46" s="1" t="s">
        <v>707</v>
      </c>
      <c r="C46" s="22" t="s">
        <v>192</v>
      </c>
      <c r="D46" s="54">
        <v>1</v>
      </c>
      <c r="E46" s="54">
        <v>1</v>
      </c>
      <c r="F46" s="54">
        <f t="shared" si="8"/>
        <v>1</v>
      </c>
      <c r="G46" s="54">
        <f t="shared" si="9"/>
        <v>15</v>
      </c>
      <c r="H46" s="54">
        <f t="shared" si="10"/>
        <v>15</v>
      </c>
      <c r="I46" s="54">
        <f t="shared" si="11"/>
        <v>98</v>
      </c>
      <c r="J46" s="54">
        <v>32</v>
      </c>
      <c r="K46" s="54">
        <f t="shared" si="12"/>
        <v>2.1333333333333333</v>
      </c>
      <c r="L46" s="54">
        <f t="shared" si="13"/>
        <v>83</v>
      </c>
      <c r="M46" s="54">
        <f t="shared" si="14"/>
        <v>5.5333333333333332</v>
      </c>
      <c r="N46" s="54">
        <v>1</v>
      </c>
      <c r="O46" s="54">
        <v>1</v>
      </c>
      <c r="P46" s="54">
        <v>1</v>
      </c>
      <c r="Q46" s="54">
        <v>1</v>
      </c>
      <c r="R46" s="54">
        <v>1</v>
      </c>
      <c r="S46" s="54">
        <v>1</v>
      </c>
      <c r="T46" s="54">
        <f t="shared" si="3"/>
        <v>1</v>
      </c>
      <c r="U46" s="54">
        <v>1</v>
      </c>
      <c r="V46" s="54">
        <v>1</v>
      </c>
      <c r="W46" s="54">
        <f t="shared" si="4"/>
        <v>1</v>
      </c>
      <c r="X46" s="54">
        <f t="shared" si="5"/>
        <v>1</v>
      </c>
      <c r="Y46" s="54">
        <v>1</v>
      </c>
      <c r="Z46" s="54">
        <v>1</v>
      </c>
      <c r="AA46" s="54">
        <v>1</v>
      </c>
      <c r="AB46" s="54">
        <v>1</v>
      </c>
      <c r="AC46" s="54">
        <v>1</v>
      </c>
      <c r="AD46" s="54">
        <v>1</v>
      </c>
      <c r="AE46" s="54">
        <v>1</v>
      </c>
      <c r="AF46" s="54">
        <f t="shared" si="15"/>
        <v>1</v>
      </c>
      <c r="AG46" s="54">
        <v>1</v>
      </c>
      <c r="AH46" s="54">
        <f t="shared" si="6"/>
        <v>1</v>
      </c>
      <c r="AI46" s="54">
        <v>1</v>
      </c>
      <c r="AJ46" s="54">
        <v>1</v>
      </c>
      <c r="AK46" s="54">
        <f t="shared" si="7"/>
        <v>1</v>
      </c>
      <c r="AL46" s="54">
        <v>1</v>
      </c>
      <c r="AM46" s="54">
        <v>1</v>
      </c>
      <c r="AN46" s="54">
        <v>1</v>
      </c>
      <c r="AO46" s="54">
        <v>1</v>
      </c>
      <c r="AP46" s="54">
        <v>1</v>
      </c>
      <c r="AQ46" s="54">
        <v>1</v>
      </c>
      <c r="AR46" s="54">
        <v>1</v>
      </c>
      <c r="AS46" s="54">
        <v>1</v>
      </c>
      <c r="AT46" s="54">
        <v>1</v>
      </c>
      <c r="AU46" s="54">
        <f t="shared" si="16"/>
        <v>11.13000000000002</v>
      </c>
      <c r="AV46" s="54">
        <f t="shared" si="17"/>
        <v>15.433333333333337</v>
      </c>
      <c r="AW46" s="54">
        <f t="shared" si="18"/>
        <v>15.154666666666664</v>
      </c>
      <c r="AX46" s="54">
        <f t="shared" si="19"/>
        <v>12.131999999999998</v>
      </c>
      <c r="AY46" s="54">
        <v>1</v>
      </c>
      <c r="AZ46" s="54">
        <v>1</v>
      </c>
      <c r="BA46" s="54">
        <v>1</v>
      </c>
      <c r="BG46" s="54">
        <f t="shared" si="20"/>
        <v>66.666666666666671</v>
      </c>
      <c r="BH46" s="11">
        <f t="shared" si="21"/>
        <v>5.208333333333333E-5</v>
      </c>
    </row>
    <row r="47" spans="1:60" ht="64" x14ac:dyDescent="0.2">
      <c r="A47" s="54">
        <v>27</v>
      </c>
      <c r="B47" s="1" t="s">
        <v>708</v>
      </c>
      <c r="C47" s="3" t="s">
        <v>203</v>
      </c>
      <c r="D47" s="54">
        <v>1</v>
      </c>
      <c r="E47" s="54">
        <v>1</v>
      </c>
      <c r="F47" s="54">
        <f t="shared" si="8"/>
        <v>1</v>
      </c>
      <c r="G47" s="54">
        <f t="shared" si="9"/>
        <v>25</v>
      </c>
      <c r="H47" s="54">
        <f t="shared" si="10"/>
        <v>25</v>
      </c>
      <c r="I47" s="54">
        <f t="shared" si="11"/>
        <v>143</v>
      </c>
      <c r="J47" s="54">
        <v>44</v>
      </c>
      <c r="K47" s="54">
        <f t="shared" si="12"/>
        <v>1.76</v>
      </c>
      <c r="L47" s="54">
        <f t="shared" si="13"/>
        <v>117</v>
      </c>
      <c r="M47" s="54">
        <f t="shared" si="14"/>
        <v>4.68</v>
      </c>
      <c r="N47" s="54">
        <v>1</v>
      </c>
      <c r="O47" s="54">
        <v>1</v>
      </c>
      <c r="P47" s="54">
        <v>1</v>
      </c>
      <c r="Q47" s="54">
        <v>1</v>
      </c>
      <c r="R47" s="54">
        <v>1</v>
      </c>
      <c r="S47" s="54">
        <v>1</v>
      </c>
      <c r="T47" s="54">
        <f t="shared" si="3"/>
        <v>1</v>
      </c>
      <c r="U47" s="54">
        <v>1</v>
      </c>
      <c r="V47" s="54">
        <v>1</v>
      </c>
      <c r="W47" s="54">
        <f t="shared" si="4"/>
        <v>1</v>
      </c>
      <c r="X47" s="54">
        <f t="shared" si="5"/>
        <v>1</v>
      </c>
      <c r="Y47" s="54">
        <v>0</v>
      </c>
      <c r="Z47" s="54">
        <v>1</v>
      </c>
      <c r="AA47" s="54">
        <v>1</v>
      </c>
      <c r="AB47" s="54">
        <v>1</v>
      </c>
      <c r="AC47" s="54">
        <v>1</v>
      </c>
      <c r="AD47" s="54">
        <v>1</v>
      </c>
      <c r="AE47" s="54">
        <v>1</v>
      </c>
      <c r="AF47" s="54">
        <f t="shared" si="15"/>
        <v>2</v>
      </c>
      <c r="AG47" s="54">
        <v>1</v>
      </c>
      <c r="AH47" s="54">
        <f t="shared" si="6"/>
        <v>1</v>
      </c>
      <c r="AI47" s="54">
        <v>1</v>
      </c>
      <c r="AJ47" s="54">
        <v>1</v>
      </c>
      <c r="AK47" s="54">
        <f t="shared" si="7"/>
        <v>1</v>
      </c>
      <c r="AL47" s="54">
        <v>1</v>
      </c>
      <c r="AM47" s="54">
        <v>1</v>
      </c>
      <c r="AN47" s="54">
        <v>1</v>
      </c>
      <c r="AO47" s="54">
        <v>1</v>
      </c>
      <c r="AP47" s="54">
        <v>1</v>
      </c>
      <c r="AQ47" s="54">
        <v>1</v>
      </c>
      <c r="AR47" s="54">
        <v>1</v>
      </c>
      <c r="AS47" s="54">
        <v>1</v>
      </c>
      <c r="AT47" s="54">
        <v>1</v>
      </c>
      <c r="AU47" s="54">
        <f t="shared" si="16"/>
        <v>32.564000000000021</v>
      </c>
      <c r="AV47" s="54">
        <f t="shared" si="17"/>
        <v>14.928000000000001</v>
      </c>
      <c r="AW47" s="54">
        <f t="shared" si="18"/>
        <v>11.004799999999996</v>
      </c>
      <c r="AX47" s="54">
        <f t="shared" si="19"/>
        <v>13.1128</v>
      </c>
      <c r="AY47" s="54">
        <v>1</v>
      </c>
      <c r="AZ47" s="54">
        <v>1</v>
      </c>
      <c r="BA47" s="54">
        <v>1</v>
      </c>
      <c r="BG47" s="54">
        <f t="shared" si="20"/>
        <v>80</v>
      </c>
      <c r="BH47" s="11">
        <f t="shared" si="21"/>
        <v>8.6805555555555545E-5</v>
      </c>
    </row>
    <row r="48" spans="1:60" ht="48" x14ac:dyDescent="0.2">
      <c r="A48" s="54" t="s">
        <v>177</v>
      </c>
      <c r="B48" s="1" t="s">
        <v>709</v>
      </c>
      <c r="C48" s="3" t="s">
        <v>204</v>
      </c>
      <c r="D48" s="54">
        <v>1</v>
      </c>
      <c r="E48" s="54">
        <v>1</v>
      </c>
      <c r="F48" s="54">
        <f t="shared" si="8"/>
        <v>1</v>
      </c>
      <c r="G48" s="54">
        <f t="shared" si="9"/>
        <v>23</v>
      </c>
      <c r="H48" s="54">
        <f t="shared" si="10"/>
        <v>23</v>
      </c>
      <c r="I48" s="54">
        <f t="shared" si="11"/>
        <v>116</v>
      </c>
      <c r="J48" s="54">
        <v>32</v>
      </c>
      <c r="K48" s="54">
        <f t="shared" si="12"/>
        <v>1.3913043478260869</v>
      </c>
      <c r="L48" s="54">
        <f t="shared" si="13"/>
        <v>92</v>
      </c>
      <c r="M48" s="54">
        <f t="shared" si="14"/>
        <v>4</v>
      </c>
      <c r="N48" s="54">
        <v>0</v>
      </c>
      <c r="O48" s="54">
        <v>1</v>
      </c>
      <c r="P48" s="54">
        <v>1</v>
      </c>
      <c r="Q48" s="54">
        <v>0</v>
      </c>
      <c r="R48" s="54">
        <v>1</v>
      </c>
      <c r="S48" s="54">
        <v>1</v>
      </c>
      <c r="T48" s="54">
        <f t="shared" si="3"/>
        <v>0</v>
      </c>
      <c r="U48" s="54">
        <v>1</v>
      </c>
      <c r="V48" s="54">
        <v>1</v>
      </c>
      <c r="W48" s="54">
        <f t="shared" si="4"/>
        <v>0</v>
      </c>
      <c r="X48" s="54">
        <f t="shared" si="5"/>
        <v>1</v>
      </c>
      <c r="Y48" s="54">
        <v>1</v>
      </c>
      <c r="Z48" s="54">
        <v>1</v>
      </c>
      <c r="AA48" s="54">
        <v>1</v>
      </c>
      <c r="AB48" s="54">
        <v>1</v>
      </c>
      <c r="AC48" s="54">
        <v>1</v>
      </c>
      <c r="AD48" s="54">
        <v>1</v>
      </c>
      <c r="AE48" s="54">
        <v>1</v>
      </c>
      <c r="AF48" s="54">
        <f t="shared" si="15"/>
        <v>2</v>
      </c>
      <c r="AG48" s="54">
        <v>0</v>
      </c>
      <c r="AH48" s="54">
        <f t="shared" si="6"/>
        <v>1</v>
      </c>
      <c r="AI48" s="54">
        <v>1</v>
      </c>
      <c r="AJ48" s="54">
        <v>1</v>
      </c>
      <c r="AK48" s="54">
        <f t="shared" si="7"/>
        <v>1</v>
      </c>
      <c r="AL48" s="54">
        <v>1</v>
      </c>
      <c r="AM48" s="54">
        <v>1</v>
      </c>
      <c r="AN48" s="54">
        <v>1</v>
      </c>
      <c r="AO48" s="54">
        <v>1</v>
      </c>
      <c r="AP48" s="54">
        <v>1</v>
      </c>
      <c r="AQ48" s="54">
        <v>1</v>
      </c>
      <c r="AR48" s="54">
        <v>1</v>
      </c>
      <c r="AS48" s="54">
        <v>1</v>
      </c>
      <c r="AT48" s="54">
        <v>1</v>
      </c>
      <c r="AU48" s="54">
        <f t="shared" si="16"/>
        <v>65.785652173913064</v>
      </c>
      <c r="AV48" s="54">
        <f t="shared" si="17"/>
        <v>9.7973913043478298</v>
      </c>
      <c r="AW48" s="54">
        <f t="shared" si="18"/>
        <v>6.944347826086954</v>
      </c>
      <c r="AX48" s="54">
        <f t="shared" si="19"/>
        <v>8.91</v>
      </c>
      <c r="AY48" s="54">
        <v>1</v>
      </c>
      <c r="AZ48" s="54">
        <v>1</v>
      </c>
      <c r="BA48" s="54">
        <v>1</v>
      </c>
      <c r="BG48" s="54">
        <f t="shared" si="20"/>
        <v>86.956521739130437</v>
      </c>
      <c r="BH48" s="11">
        <f t="shared" si="21"/>
        <v>7.9861111111111116E-5</v>
      </c>
    </row>
    <row r="49" spans="1:60" ht="48" x14ac:dyDescent="0.2">
      <c r="A49" s="54">
        <v>28</v>
      </c>
      <c r="B49" s="1" t="s">
        <v>710</v>
      </c>
      <c r="C49" s="3" t="s">
        <v>203</v>
      </c>
      <c r="D49" s="54">
        <v>1</v>
      </c>
      <c r="E49" s="54">
        <v>1</v>
      </c>
      <c r="F49" s="54">
        <f t="shared" si="8"/>
        <v>2</v>
      </c>
      <c r="G49" s="54">
        <f t="shared" si="9"/>
        <v>19</v>
      </c>
      <c r="H49" s="54">
        <f t="shared" si="10"/>
        <v>9.5</v>
      </c>
      <c r="I49" s="54">
        <f t="shared" ref="I49:I112" si="22">LEN(SUBSTITUTE(B49," ",""))</f>
        <v>83</v>
      </c>
      <c r="J49" s="54">
        <v>30</v>
      </c>
      <c r="K49" s="54">
        <f t="shared" si="12"/>
        <v>1.5789473684210527</v>
      </c>
      <c r="L49" s="54">
        <f t="shared" si="13"/>
        <v>81</v>
      </c>
      <c r="M49" s="54">
        <f t="shared" si="14"/>
        <v>4.2631578947368425</v>
      </c>
      <c r="N49" s="54">
        <v>1</v>
      </c>
      <c r="O49" s="54">
        <v>1</v>
      </c>
      <c r="P49" s="54">
        <v>0</v>
      </c>
      <c r="Q49" s="54">
        <v>1</v>
      </c>
      <c r="R49" s="54">
        <v>1</v>
      </c>
      <c r="S49" s="54">
        <v>1</v>
      </c>
      <c r="T49" s="54">
        <f t="shared" si="3"/>
        <v>1</v>
      </c>
      <c r="U49" s="54">
        <v>1</v>
      </c>
      <c r="V49" s="54">
        <v>1</v>
      </c>
      <c r="W49" s="54">
        <f t="shared" si="4"/>
        <v>0</v>
      </c>
      <c r="X49" s="54">
        <f t="shared" si="5"/>
        <v>1</v>
      </c>
      <c r="Y49" s="54">
        <v>0</v>
      </c>
      <c r="Z49" s="54">
        <v>1</v>
      </c>
      <c r="AA49" s="54">
        <v>1</v>
      </c>
      <c r="AB49" s="54">
        <v>1</v>
      </c>
      <c r="AC49" s="54">
        <v>1</v>
      </c>
      <c r="AD49" s="54">
        <v>1</v>
      </c>
      <c r="AE49" s="54">
        <v>1</v>
      </c>
      <c r="AF49" s="54">
        <f t="shared" si="15"/>
        <v>2</v>
      </c>
      <c r="AG49" s="54">
        <v>1</v>
      </c>
      <c r="AH49" s="54">
        <f t="shared" si="6"/>
        <v>1</v>
      </c>
      <c r="AI49" s="54">
        <v>1</v>
      </c>
      <c r="AJ49" s="54">
        <v>1</v>
      </c>
      <c r="AK49" s="54">
        <f t="shared" si="7"/>
        <v>1</v>
      </c>
      <c r="AL49" s="54">
        <v>1</v>
      </c>
      <c r="AM49" s="54">
        <v>1</v>
      </c>
      <c r="AN49" s="54">
        <v>1</v>
      </c>
      <c r="AO49" s="54">
        <v>1</v>
      </c>
      <c r="AP49" s="54">
        <v>1</v>
      </c>
      <c r="AQ49" s="54">
        <v>1</v>
      </c>
      <c r="AR49" s="54">
        <v>1</v>
      </c>
      <c r="AS49" s="54">
        <v>1</v>
      </c>
      <c r="AT49" s="54">
        <v>1</v>
      </c>
      <c r="AU49" s="54">
        <f t="shared" si="16"/>
        <v>63.613552631578969</v>
      </c>
      <c r="AV49" s="54">
        <f t="shared" si="17"/>
        <v>6.7465789473684232</v>
      </c>
      <c r="AW49" s="54">
        <f t="shared" ref="AW49:AW112" si="23">IF(G49=0,0,((0.0588*M49*100)-(0.296*(F49/G49)*100)-15.8))</f>
        <v>6.1515789473684208</v>
      </c>
      <c r="AX49" s="54">
        <f t="shared" si="19"/>
        <v>3.3994736842105269</v>
      </c>
      <c r="AY49" s="54">
        <v>1</v>
      </c>
      <c r="AZ49" s="54">
        <v>1</v>
      </c>
      <c r="BA49" s="54">
        <v>1</v>
      </c>
      <c r="BG49" s="54">
        <f t="shared" ref="BG49:BG112" si="24">IF(E49=0,0,AF49/E49*1000)</f>
        <v>2000</v>
      </c>
      <c r="BH49" s="11">
        <f t="shared" si="21"/>
        <v>6.597222222222223E-5</v>
      </c>
    </row>
    <row r="50" spans="1:60" ht="64" x14ac:dyDescent="0.2">
      <c r="A50" s="54" t="s">
        <v>180</v>
      </c>
      <c r="B50" s="1" t="s">
        <v>711</v>
      </c>
      <c r="C50" s="22" t="s">
        <v>192</v>
      </c>
      <c r="D50" s="54">
        <v>1</v>
      </c>
      <c r="E50" s="54">
        <v>1</v>
      </c>
      <c r="F50" s="54">
        <f t="shared" si="8"/>
        <v>1</v>
      </c>
      <c r="G50" s="54">
        <f t="shared" si="9"/>
        <v>20</v>
      </c>
      <c r="H50" s="54">
        <f t="shared" si="10"/>
        <v>20</v>
      </c>
      <c r="I50" s="54">
        <f t="shared" si="22"/>
        <v>108</v>
      </c>
      <c r="J50" s="54">
        <v>35</v>
      </c>
      <c r="K50" s="54">
        <f t="shared" si="12"/>
        <v>1.75</v>
      </c>
      <c r="L50" s="54">
        <f t="shared" si="13"/>
        <v>105</v>
      </c>
      <c r="M50" s="54">
        <f t="shared" si="14"/>
        <v>5.25</v>
      </c>
      <c r="N50" s="54">
        <v>1</v>
      </c>
      <c r="O50" s="54">
        <v>1</v>
      </c>
      <c r="P50" s="54">
        <v>1</v>
      </c>
      <c r="Q50" s="54">
        <v>1</v>
      </c>
      <c r="R50" s="54">
        <v>1</v>
      </c>
      <c r="S50" s="54">
        <v>1</v>
      </c>
      <c r="T50" s="54">
        <f t="shared" si="3"/>
        <v>1</v>
      </c>
      <c r="U50" s="54">
        <v>1</v>
      </c>
      <c r="V50" s="54">
        <v>1</v>
      </c>
      <c r="W50" s="54">
        <f t="shared" si="4"/>
        <v>1</v>
      </c>
      <c r="X50" s="54">
        <f t="shared" si="5"/>
        <v>1</v>
      </c>
      <c r="Y50" s="54">
        <v>1</v>
      </c>
      <c r="Z50" s="54">
        <v>1</v>
      </c>
      <c r="AA50" s="54">
        <v>1</v>
      </c>
      <c r="AB50" s="54">
        <v>1</v>
      </c>
      <c r="AC50" s="54">
        <v>1</v>
      </c>
      <c r="AD50" s="54">
        <v>1</v>
      </c>
      <c r="AE50" s="54">
        <v>1</v>
      </c>
      <c r="AF50" s="54">
        <f t="shared" si="15"/>
        <v>3</v>
      </c>
      <c r="AG50" s="54">
        <v>0</v>
      </c>
      <c r="AH50" s="54">
        <f t="shared" si="6"/>
        <v>0</v>
      </c>
      <c r="AI50" s="54">
        <v>1</v>
      </c>
      <c r="AJ50" s="54">
        <v>1</v>
      </c>
      <c r="AK50" s="54">
        <f t="shared" si="7"/>
        <v>1</v>
      </c>
      <c r="AL50" s="54">
        <v>1</v>
      </c>
      <c r="AM50" s="54">
        <v>0</v>
      </c>
      <c r="AN50" s="54">
        <v>1</v>
      </c>
      <c r="AO50" s="54">
        <v>1</v>
      </c>
      <c r="AP50" s="54">
        <v>1</v>
      </c>
      <c r="AQ50" s="54">
        <v>1</v>
      </c>
      <c r="AR50" s="54">
        <v>1</v>
      </c>
      <c r="AS50" s="54">
        <v>1</v>
      </c>
      <c r="AT50" s="54">
        <v>1</v>
      </c>
      <c r="AU50" s="54">
        <f t="shared" si="16"/>
        <v>38.485000000000028</v>
      </c>
      <c r="AV50" s="54">
        <f t="shared" si="17"/>
        <v>12.860000000000003</v>
      </c>
      <c r="AW50" s="54">
        <f t="shared" si="23"/>
        <v>13.589999999999996</v>
      </c>
      <c r="AX50" s="54">
        <f t="shared" si="19"/>
        <v>13.297499999999999</v>
      </c>
      <c r="AY50" s="54">
        <v>1</v>
      </c>
      <c r="AZ50" s="54">
        <v>1</v>
      </c>
      <c r="BA50" s="54">
        <v>1</v>
      </c>
      <c r="BG50" s="54">
        <f t="shared" si="24"/>
        <v>3000</v>
      </c>
      <c r="BH50" s="11">
        <f t="shared" si="21"/>
        <v>6.9444444444444444E-5</v>
      </c>
    </row>
    <row r="51" spans="1:60" ht="64" x14ac:dyDescent="0.2">
      <c r="A51" s="54" t="s">
        <v>181</v>
      </c>
      <c r="B51" s="1" t="s">
        <v>712</v>
      </c>
      <c r="C51" s="22" t="s">
        <v>192</v>
      </c>
      <c r="D51" s="54">
        <v>1</v>
      </c>
      <c r="E51" s="54">
        <v>1</v>
      </c>
      <c r="F51" s="54">
        <f t="shared" si="8"/>
        <v>1</v>
      </c>
      <c r="G51" s="54">
        <f t="shared" si="9"/>
        <v>22</v>
      </c>
      <c r="H51" s="54">
        <f t="shared" si="10"/>
        <v>22</v>
      </c>
      <c r="I51" s="54">
        <f t="shared" si="22"/>
        <v>127</v>
      </c>
      <c r="J51" s="54">
        <v>41</v>
      </c>
      <c r="K51" s="54">
        <f t="shared" si="12"/>
        <v>1.8636363636363635</v>
      </c>
      <c r="L51" s="54">
        <f t="shared" si="13"/>
        <v>122</v>
      </c>
      <c r="M51" s="54">
        <f t="shared" si="14"/>
        <v>5.5454545454545459</v>
      </c>
      <c r="N51" s="54">
        <v>0</v>
      </c>
      <c r="O51" s="54">
        <v>1</v>
      </c>
      <c r="P51" s="54">
        <v>1</v>
      </c>
      <c r="Q51" s="54">
        <v>1</v>
      </c>
      <c r="R51" s="54">
        <v>1</v>
      </c>
      <c r="S51" s="54">
        <v>1</v>
      </c>
      <c r="T51" s="54">
        <f t="shared" si="3"/>
        <v>1</v>
      </c>
      <c r="U51" s="54">
        <v>1</v>
      </c>
      <c r="V51" s="54">
        <v>1</v>
      </c>
      <c r="W51" s="54">
        <f t="shared" si="4"/>
        <v>1</v>
      </c>
      <c r="X51" s="54">
        <f t="shared" si="5"/>
        <v>1</v>
      </c>
      <c r="Y51" s="54">
        <v>0</v>
      </c>
      <c r="Z51" s="54">
        <v>1</v>
      </c>
      <c r="AA51" s="54">
        <v>1</v>
      </c>
      <c r="AB51" s="54">
        <v>1</v>
      </c>
      <c r="AC51" s="54">
        <v>1</v>
      </c>
      <c r="AD51" s="54">
        <v>1</v>
      </c>
      <c r="AE51" s="54">
        <v>1</v>
      </c>
      <c r="AF51" s="54">
        <f t="shared" si="15"/>
        <v>5</v>
      </c>
      <c r="AG51" s="54">
        <v>1</v>
      </c>
      <c r="AH51" s="54">
        <f t="shared" si="6"/>
        <v>1</v>
      </c>
      <c r="AI51" s="54">
        <v>0</v>
      </c>
      <c r="AJ51" s="54">
        <v>1</v>
      </c>
      <c r="AK51" s="54">
        <f t="shared" si="7"/>
        <v>1</v>
      </c>
      <c r="AL51" s="54">
        <v>1</v>
      </c>
      <c r="AM51" s="54">
        <v>1</v>
      </c>
      <c r="AN51" s="54">
        <v>1</v>
      </c>
      <c r="AO51" s="54">
        <v>1</v>
      </c>
      <c r="AP51" s="54">
        <v>1</v>
      </c>
      <c r="AQ51" s="54">
        <v>1</v>
      </c>
      <c r="AR51" s="54">
        <v>1</v>
      </c>
      <c r="AS51" s="54">
        <v>1</v>
      </c>
      <c r="AT51" s="54">
        <v>1</v>
      </c>
      <c r="AU51" s="54">
        <f t="shared" si="16"/>
        <v>26.841363636363653</v>
      </c>
      <c r="AV51" s="54">
        <f t="shared" si="17"/>
        <v>14.980909090909091</v>
      </c>
      <c r="AW51" s="54">
        <f t="shared" si="23"/>
        <v>15.461818181818185</v>
      </c>
      <c r="AX51" s="54">
        <f t="shared" si="19"/>
        <v>15.689090909090915</v>
      </c>
      <c r="AY51" s="54">
        <v>0</v>
      </c>
      <c r="AZ51" s="54">
        <v>1</v>
      </c>
      <c r="BA51" s="54">
        <v>1</v>
      </c>
      <c r="BG51" s="54">
        <f t="shared" si="24"/>
        <v>5000</v>
      </c>
      <c r="BH51" s="11">
        <f t="shared" si="21"/>
        <v>7.6388888888888887E-5</v>
      </c>
    </row>
    <row r="52" spans="1:60" ht="64" x14ac:dyDescent="0.2">
      <c r="A52" s="54" t="s">
        <v>713</v>
      </c>
      <c r="B52" s="1" t="s">
        <v>714</v>
      </c>
      <c r="C52" s="22" t="s">
        <v>192</v>
      </c>
      <c r="D52" s="54">
        <v>1</v>
      </c>
      <c r="E52" s="54">
        <v>1</v>
      </c>
      <c r="F52" s="54">
        <f t="shared" si="8"/>
        <v>1</v>
      </c>
      <c r="G52" s="54">
        <f t="shared" si="9"/>
        <v>25</v>
      </c>
      <c r="H52" s="54">
        <f t="shared" si="10"/>
        <v>25</v>
      </c>
      <c r="I52" s="54">
        <f t="shared" si="22"/>
        <v>139</v>
      </c>
      <c r="J52" s="54">
        <v>50</v>
      </c>
      <c r="K52" s="54">
        <f t="shared" si="12"/>
        <v>2</v>
      </c>
      <c r="L52" s="54">
        <f t="shared" si="13"/>
        <v>137</v>
      </c>
      <c r="M52" s="54">
        <f t="shared" si="14"/>
        <v>5.48</v>
      </c>
      <c r="N52" s="54">
        <v>0</v>
      </c>
      <c r="O52" s="54">
        <v>1</v>
      </c>
      <c r="P52" s="54">
        <v>1</v>
      </c>
      <c r="Q52" s="54">
        <v>1</v>
      </c>
      <c r="R52" s="54">
        <v>1</v>
      </c>
      <c r="S52" s="54">
        <v>1</v>
      </c>
      <c r="T52" s="54">
        <f t="shared" si="3"/>
        <v>1</v>
      </c>
      <c r="U52" s="54">
        <v>1</v>
      </c>
      <c r="V52" s="54">
        <v>1</v>
      </c>
      <c r="W52" s="54">
        <f t="shared" si="4"/>
        <v>1</v>
      </c>
      <c r="X52" s="54">
        <f t="shared" si="5"/>
        <v>1</v>
      </c>
      <c r="Y52" s="54">
        <v>0</v>
      </c>
      <c r="Z52" s="54">
        <v>1</v>
      </c>
      <c r="AA52" s="54">
        <v>1</v>
      </c>
      <c r="AB52" s="54">
        <v>1</v>
      </c>
      <c r="AC52" s="54">
        <v>1</v>
      </c>
      <c r="AD52" s="54">
        <v>1</v>
      </c>
      <c r="AE52" s="54">
        <v>1</v>
      </c>
      <c r="AF52" s="54">
        <f t="shared" si="15"/>
        <v>2</v>
      </c>
      <c r="AG52" s="54">
        <v>1</v>
      </c>
      <c r="AH52" s="54">
        <f t="shared" si="6"/>
        <v>1</v>
      </c>
      <c r="AI52" s="54">
        <v>1</v>
      </c>
      <c r="AJ52" s="54">
        <v>0</v>
      </c>
      <c r="AK52" s="54">
        <f t="shared" si="7"/>
        <v>1</v>
      </c>
      <c r="AL52" s="54">
        <v>1</v>
      </c>
      <c r="AM52" s="54">
        <v>1</v>
      </c>
      <c r="AN52" s="54">
        <v>1</v>
      </c>
      <c r="AO52" s="54">
        <v>1</v>
      </c>
      <c r="AP52" s="54">
        <v>1</v>
      </c>
      <c r="AQ52" s="54">
        <v>1</v>
      </c>
      <c r="AR52" s="54">
        <v>1</v>
      </c>
      <c r="AS52" s="54">
        <v>1</v>
      </c>
      <c r="AT52" s="54">
        <v>1</v>
      </c>
      <c r="AU52" s="54">
        <f t="shared" si="16"/>
        <v>12.260000000000023</v>
      </c>
      <c r="AV52" s="54">
        <f t="shared" si="17"/>
        <v>17.760000000000002</v>
      </c>
      <c r="AW52" s="54">
        <f t="shared" si="23"/>
        <v>15.238399999999999</v>
      </c>
      <c r="AX52" s="54">
        <f t="shared" si="19"/>
        <v>16.880800000000001</v>
      </c>
      <c r="AY52" s="54">
        <v>1</v>
      </c>
      <c r="AZ52" s="54">
        <v>1</v>
      </c>
      <c r="BA52" s="54">
        <v>1</v>
      </c>
      <c r="BG52" s="54">
        <f t="shared" si="24"/>
        <v>2000</v>
      </c>
      <c r="BH52" s="11">
        <f t="shared" si="21"/>
        <v>8.6805555555555545E-5</v>
      </c>
    </row>
    <row r="53" spans="1:60" ht="80" x14ac:dyDescent="0.2">
      <c r="A53" s="54">
        <v>29</v>
      </c>
      <c r="B53" s="1" t="s">
        <v>715</v>
      </c>
      <c r="C53" s="22" t="s">
        <v>192</v>
      </c>
      <c r="D53" s="54">
        <v>1</v>
      </c>
      <c r="E53" s="54">
        <v>1</v>
      </c>
      <c r="F53" s="54">
        <f t="shared" si="8"/>
        <v>1</v>
      </c>
      <c r="G53" s="54">
        <f t="shared" si="9"/>
        <v>26</v>
      </c>
      <c r="H53" s="54">
        <f t="shared" si="10"/>
        <v>26</v>
      </c>
      <c r="I53" s="54">
        <f t="shared" si="22"/>
        <v>153</v>
      </c>
      <c r="J53" s="54">
        <v>50</v>
      </c>
      <c r="K53" s="54">
        <f t="shared" si="12"/>
        <v>1.9230769230769231</v>
      </c>
      <c r="L53" s="54">
        <f t="shared" si="13"/>
        <v>148</v>
      </c>
      <c r="M53" s="54">
        <f t="shared" si="14"/>
        <v>5.6923076923076925</v>
      </c>
      <c r="N53" s="54">
        <v>1</v>
      </c>
      <c r="O53" s="54">
        <v>1</v>
      </c>
      <c r="P53" s="54">
        <v>1</v>
      </c>
      <c r="Q53" s="54">
        <v>1</v>
      </c>
      <c r="R53" s="54">
        <v>1</v>
      </c>
      <c r="S53" s="54">
        <v>1</v>
      </c>
      <c r="T53" s="54">
        <f t="shared" si="3"/>
        <v>1</v>
      </c>
      <c r="U53" s="54">
        <v>1</v>
      </c>
      <c r="V53" s="54">
        <v>1</v>
      </c>
      <c r="W53" s="54">
        <f t="shared" si="4"/>
        <v>1</v>
      </c>
      <c r="X53" s="54">
        <f t="shared" si="5"/>
        <v>1</v>
      </c>
      <c r="Y53" s="54">
        <v>1</v>
      </c>
      <c r="Z53" s="54">
        <v>1</v>
      </c>
      <c r="AA53" s="54">
        <v>1</v>
      </c>
      <c r="AB53" s="54">
        <v>1</v>
      </c>
      <c r="AC53" s="54">
        <v>1</v>
      </c>
      <c r="AD53" s="54">
        <v>1</v>
      </c>
      <c r="AE53" s="54">
        <v>1</v>
      </c>
      <c r="AF53" s="54">
        <f t="shared" si="15"/>
        <v>5</v>
      </c>
      <c r="AG53" s="54">
        <v>1</v>
      </c>
      <c r="AH53" s="54">
        <f t="shared" si="6"/>
        <v>1</v>
      </c>
      <c r="AI53" s="54">
        <v>0</v>
      </c>
      <c r="AJ53" s="54">
        <v>1</v>
      </c>
      <c r="AK53" s="54">
        <f t="shared" si="7"/>
        <v>1</v>
      </c>
      <c r="AL53" s="54">
        <v>1</v>
      </c>
      <c r="AM53" s="54">
        <v>1</v>
      </c>
      <c r="AN53" s="54">
        <v>1</v>
      </c>
      <c r="AO53" s="54">
        <v>1</v>
      </c>
      <c r="AP53" s="54">
        <v>1</v>
      </c>
      <c r="AQ53" s="54">
        <v>1</v>
      </c>
      <c r="AR53" s="54">
        <v>0</v>
      </c>
      <c r="AS53" s="54">
        <v>1</v>
      </c>
      <c r="AT53" s="54">
        <v>1</v>
      </c>
      <c r="AU53" s="54">
        <f t="shared" si="16"/>
        <v>17.752692307692332</v>
      </c>
      <c r="AV53" s="54">
        <f t="shared" si="17"/>
        <v>17.242307692307694</v>
      </c>
      <c r="AW53" s="54">
        <f t="shared" si="23"/>
        <v>16.532307692307686</v>
      </c>
      <c r="AX53" s="54">
        <f t="shared" si="19"/>
        <v>18.380769230769232</v>
      </c>
      <c r="AY53" s="54">
        <v>1</v>
      </c>
      <c r="AZ53" s="54">
        <v>1</v>
      </c>
      <c r="BA53" s="54">
        <v>1</v>
      </c>
      <c r="BG53" s="54">
        <f t="shared" si="24"/>
        <v>5000</v>
      </c>
      <c r="BH53" s="11">
        <f t="shared" si="21"/>
        <v>9.0277777777777787E-5</v>
      </c>
    </row>
    <row r="54" spans="1:60" ht="48" x14ac:dyDescent="0.2">
      <c r="A54" s="54">
        <v>30</v>
      </c>
      <c r="B54" s="1" t="s">
        <v>716</v>
      </c>
      <c r="C54" s="22" t="s">
        <v>192</v>
      </c>
      <c r="D54" s="54">
        <v>1</v>
      </c>
      <c r="E54" s="54">
        <v>1</v>
      </c>
      <c r="F54" s="54">
        <f t="shared" si="8"/>
        <v>1</v>
      </c>
      <c r="G54" s="54">
        <f t="shared" si="9"/>
        <v>18</v>
      </c>
      <c r="H54" s="54">
        <f t="shared" si="10"/>
        <v>18</v>
      </c>
      <c r="I54" s="54">
        <f t="shared" si="22"/>
        <v>95</v>
      </c>
      <c r="J54" s="54">
        <v>34</v>
      </c>
      <c r="K54" s="54">
        <f t="shared" si="12"/>
        <v>1.8888888888888888</v>
      </c>
      <c r="L54" s="54">
        <f t="shared" si="13"/>
        <v>94</v>
      </c>
      <c r="M54" s="54">
        <f t="shared" si="14"/>
        <v>5.2222222222222223</v>
      </c>
      <c r="N54" s="54">
        <v>0</v>
      </c>
      <c r="O54" s="54">
        <v>1</v>
      </c>
      <c r="P54" s="54">
        <v>1</v>
      </c>
      <c r="Q54" s="54">
        <v>1</v>
      </c>
      <c r="R54" s="54">
        <v>1</v>
      </c>
      <c r="S54" s="54">
        <v>1</v>
      </c>
      <c r="T54" s="54">
        <f t="shared" si="3"/>
        <v>1</v>
      </c>
      <c r="U54" s="54">
        <v>1</v>
      </c>
      <c r="V54" s="54">
        <v>1</v>
      </c>
      <c r="W54" s="54">
        <f t="shared" si="4"/>
        <v>1</v>
      </c>
      <c r="X54" s="54">
        <f t="shared" si="5"/>
        <v>1</v>
      </c>
      <c r="Y54" s="54">
        <v>1</v>
      </c>
      <c r="Z54" s="54">
        <v>1</v>
      </c>
      <c r="AA54" s="54">
        <v>1</v>
      </c>
      <c r="AB54" s="54">
        <v>1</v>
      </c>
      <c r="AC54" s="54">
        <v>1</v>
      </c>
      <c r="AD54" s="54">
        <v>1</v>
      </c>
      <c r="AE54" s="54">
        <v>1</v>
      </c>
      <c r="AF54" s="54">
        <f t="shared" si="15"/>
        <v>1</v>
      </c>
      <c r="AG54" s="54">
        <v>1</v>
      </c>
      <c r="AH54" s="54">
        <f t="shared" si="6"/>
        <v>1</v>
      </c>
      <c r="AI54" s="54">
        <v>1</v>
      </c>
      <c r="AJ54" s="54">
        <v>1</v>
      </c>
      <c r="AK54" s="54">
        <f t="shared" si="7"/>
        <v>1</v>
      </c>
      <c r="AL54" s="54">
        <v>1</v>
      </c>
      <c r="AM54" s="54">
        <v>1</v>
      </c>
      <c r="AN54" s="54">
        <v>1</v>
      </c>
      <c r="AO54" s="54">
        <v>1</v>
      </c>
      <c r="AP54" s="54">
        <v>1</v>
      </c>
      <c r="AQ54" s="54">
        <v>1</v>
      </c>
      <c r="AR54" s="54">
        <v>1</v>
      </c>
      <c r="AS54" s="54">
        <v>1</v>
      </c>
      <c r="AT54" s="54">
        <v>1</v>
      </c>
      <c r="AU54" s="54">
        <f t="shared" si="16"/>
        <v>28.765000000000025</v>
      </c>
      <c r="AV54" s="54">
        <f t="shared" si="17"/>
        <v>13.718888888888891</v>
      </c>
      <c r="AW54" s="54">
        <f t="shared" si="23"/>
        <v>13.262222222222221</v>
      </c>
      <c r="AX54" s="54">
        <f t="shared" si="19"/>
        <v>12.166666666666664</v>
      </c>
      <c r="AY54" s="54">
        <v>1</v>
      </c>
      <c r="AZ54" s="54">
        <v>1</v>
      </c>
      <c r="BA54" s="54">
        <v>1</v>
      </c>
      <c r="BG54" s="54">
        <f t="shared" si="24"/>
        <v>1000</v>
      </c>
      <c r="BH54" s="11">
        <f t="shared" si="21"/>
        <v>6.2500000000000001E-5</v>
      </c>
    </row>
    <row r="55" spans="1:60" ht="48" x14ac:dyDescent="0.2">
      <c r="A55" s="54" t="s">
        <v>592</v>
      </c>
      <c r="B55" s="1" t="s">
        <v>717</v>
      </c>
      <c r="C55" s="22" t="s">
        <v>192</v>
      </c>
      <c r="D55" s="54">
        <v>1</v>
      </c>
      <c r="E55" s="54">
        <v>1</v>
      </c>
      <c r="F55" s="54">
        <f t="shared" si="8"/>
        <v>1</v>
      </c>
      <c r="G55" s="54">
        <f t="shared" si="9"/>
        <v>18</v>
      </c>
      <c r="H55" s="54">
        <f t="shared" si="10"/>
        <v>18</v>
      </c>
      <c r="I55" s="54">
        <f t="shared" si="22"/>
        <v>82</v>
      </c>
      <c r="J55" s="54">
        <v>30</v>
      </c>
      <c r="K55" s="54">
        <f t="shared" si="12"/>
        <v>1.6666666666666667</v>
      </c>
      <c r="L55" s="54">
        <f t="shared" si="13"/>
        <v>81</v>
      </c>
      <c r="M55" s="54">
        <f t="shared" si="14"/>
        <v>4.5</v>
      </c>
      <c r="N55" s="54">
        <v>0</v>
      </c>
      <c r="O55" s="54">
        <v>1</v>
      </c>
      <c r="P55" s="54">
        <v>0</v>
      </c>
      <c r="Q55" s="54">
        <v>1</v>
      </c>
      <c r="R55" s="54">
        <v>1</v>
      </c>
      <c r="S55" s="54">
        <v>1</v>
      </c>
      <c r="T55" s="54">
        <f t="shared" si="3"/>
        <v>1</v>
      </c>
      <c r="U55" s="54">
        <v>1</v>
      </c>
      <c r="V55" s="54">
        <v>1</v>
      </c>
      <c r="W55" s="54">
        <f t="shared" si="4"/>
        <v>0</v>
      </c>
      <c r="X55" s="54">
        <f t="shared" si="5"/>
        <v>1</v>
      </c>
      <c r="Y55" s="54">
        <v>0</v>
      </c>
      <c r="Z55" s="54">
        <v>1</v>
      </c>
      <c r="AA55" s="54">
        <v>1</v>
      </c>
      <c r="AB55" s="54">
        <v>1</v>
      </c>
      <c r="AC55" s="54">
        <v>1</v>
      </c>
      <c r="AD55" s="54">
        <v>0</v>
      </c>
      <c r="AE55" s="54">
        <v>1</v>
      </c>
      <c r="AF55" s="54">
        <f t="shared" si="15"/>
        <v>1</v>
      </c>
      <c r="AG55" s="54">
        <v>1</v>
      </c>
      <c r="AH55" s="54">
        <f t="shared" si="6"/>
        <v>1</v>
      </c>
      <c r="AI55" s="54">
        <v>1</v>
      </c>
      <c r="AJ55" s="54">
        <v>1</v>
      </c>
      <c r="AK55" s="54">
        <f t="shared" si="7"/>
        <v>1</v>
      </c>
      <c r="AL55" s="54">
        <v>1</v>
      </c>
      <c r="AM55" s="54">
        <v>1</v>
      </c>
      <c r="AN55" s="54">
        <v>1</v>
      </c>
      <c r="AO55" s="54">
        <v>1</v>
      </c>
      <c r="AP55" s="54">
        <v>1</v>
      </c>
      <c r="AQ55" s="54">
        <v>1</v>
      </c>
      <c r="AR55" s="54">
        <v>1</v>
      </c>
      <c r="AS55" s="54">
        <v>1</v>
      </c>
      <c r="AT55" s="54">
        <v>1</v>
      </c>
      <c r="AU55" s="54">
        <f t="shared" si="16"/>
        <v>47.565000000000012</v>
      </c>
      <c r="AV55" s="54">
        <f t="shared" si="17"/>
        <v>11.096666666666668</v>
      </c>
      <c r="AW55" s="54">
        <f t="shared" si="23"/>
        <v>9.0155555555555544</v>
      </c>
      <c r="AX55" s="54">
        <f t="shared" si="19"/>
        <v>8.7650000000000006</v>
      </c>
      <c r="AY55" s="54">
        <v>1</v>
      </c>
      <c r="AZ55" s="54">
        <v>1</v>
      </c>
      <c r="BA55" s="54">
        <v>1</v>
      </c>
      <c r="BG55" s="54">
        <f t="shared" si="24"/>
        <v>1000</v>
      </c>
      <c r="BH55" s="11">
        <f t="shared" si="21"/>
        <v>6.2500000000000001E-5</v>
      </c>
    </row>
    <row r="56" spans="1:60" ht="32" x14ac:dyDescent="0.2">
      <c r="A56" s="54" t="s">
        <v>594</v>
      </c>
      <c r="B56" s="1" t="s">
        <v>718</v>
      </c>
      <c r="C56" s="22" t="s">
        <v>192</v>
      </c>
      <c r="D56" s="54">
        <v>1</v>
      </c>
      <c r="E56" s="54">
        <v>1</v>
      </c>
      <c r="F56" s="54">
        <f t="shared" si="8"/>
        <v>1</v>
      </c>
      <c r="G56" s="54">
        <f t="shared" si="9"/>
        <v>13</v>
      </c>
      <c r="H56" s="54">
        <f t="shared" si="10"/>
        <v>13</v>
      </c>
      <c r="I56" s="54">
        <f t="shared" si="22"/>
        <v>67</v>
      </c>
      <c r="J56" s="54">
        <v>25</v>
      </c>
      <c r="K56" s="54">
        <f t="shared" si="12"/>
        <v>1.9230769230769231</v>
      </c>
      <c r="L56" s="54">
        <f t="shared" si="13"/>
        <v>64</v>
      </c>
      <c r="M56" s="54">
        <f t="shared" si="14"/>
        <v>4.9230769230769234</v>
      </c>
      <c r="N56" s="54">
        <v>0</v>
      </c>
      <c r="O56" s="54">
        <v>1</v>
      </c>
      <c r="P56" s="54">
        <v>1</v>
      </c>
      <c r="Q56" s="54">
        <v>1</v>
      </c>
      <c r="R56" s="54">
        <v>1</v>
      </c>
      <c r="S56" s="54">
        <v>1</v>
      </c>
      <c r="T56" s="54">
        <f t="shared" si="3"/>
        <v>1</v>
      </c>
      <c r="U56" s="54">
        <v>1</v>
      </c>
      <c r="V56" s="54">
        <v>1</v>
      </c>
      <c r="W56" s="54">
        <f t="shared" si="4"/>
        <v>1</v>
      </c>
      <c r="X56" s="54">
        <f t="shared" si="5"/>
        <v>1</v>
      </c>
      <c r="Y56" s="54">
        <v>0</v>
      </c>
      <c r="Z56" s="54">
        <v>1</v>
      </c>
      <c r="AA56" s="54">
        <v>1</v>
      </c>
      <c r="AB56" s="54">
        <v>1</v>
      </c>
      <c r="AC56" s="54">
        <v>1</v>
      </c>
      <c r="AD56" s="54">
        <v>1</v>
      </c>
      <c r="AE56" s="54">
        <v>1</v>
      </c>
      <c r="AF56" s="54">
        <f t="shared" si="15"/>
        <v>3</v>
      </c>
      <c r="AG56" s="54">
        <v>1</v>
      </c>
      <c r="AH56" s="54">
        <f t="shared" si="6"/>
        <v>1</v>
      </c>
      <c r="AI56" s="54">
        <v>1</v>
      </c>
      <c r="AJ56" s="54">
        <v>1</v>
      </c>
      <c r="AK56" s="54">
        <f t="shared" si="7"/>
        <v>0</v>
      </c>
      <c r="AL56" s="54">
        <v>1</v>
      </c>
      <c r="AM56" s="54">
        <v>1</v>
      </c>
      <c r="AN56" s="54">
        <v>1</v>
      </c>
      <c r="AO56" s="54">
        <v>1</v>
      </c>
      <c r="AP56" s="54">
        <v>1</v>
      </c>
      <c r="AQ56" s="54">
        <v>1</v>
      </c>
      <c r="AR56" s="54">
        <v>1</v>
      </c>
      <c r="AS56" s="54">
        <v>1</v>
      </c>
      <c r="AT56" s="54">
        <v>1</v>
      </c>
      <c r="AU56" s="54">
        <f t="shared" si="16"/>
        <v>30.947692307692328</v>
      </c>
      <c r="AV56" s="54">
        <f t="shared" si="17"/>
        <v>12.172307692307694</v>
      </c>
      <c r="AW56" s="54">
        <f t="shared" si="23"/>
        <v>10.870769230769231</v>
      </c>
      <c r="AX56" s="54">
        <f t="shared" si="19"/>
        <v>8.2576923076923094</v>
      </c>
      <c r="AY56" s="54">
        <v>1</v>
      </c>
      <c r="AZ56" s="54">
        <v>1</v>
      </c>
      <c r="BA56" s="54">
        <v>1</v>
      </c>
      <c r="BG56" s="54">
        <f t="shared" si="24"/>
        <v>3000</v>
      </c>
      <c r="BH56" s="11">
        <f t="shared" si="21"/>
        <v>4.5138888888888894E-5</v>
      </c>
    </row>
    <row r="57" spans="1:60" ht="48" x14ac:dyDescent="0.2">
      <c r="A57" s="54">
        <v>31</v>
      </c>
      <c r="B57" s="1" t="s">
        <v>719</v>
      </c>
      <c r="C57" s="3" t="s">
        <v>203</v>
      </c>
      <c r="D57" s="54">
        <v>1</v>
      </c>
      <c r="E57" s="54">
        <v>1</v>
      </c>
      <c r="F57" s="54">
        <f t="shared" si="8"/>
        <v>1</v>
      </c>
      <c r="G57" s="54">
        <f t="shared" si="9"/>
        <v>18</v>
      </c>
      <c r="H57" s="54">
        <f t="shared" si="10"/>
        <v>18</v>
      </c>
      <c r="I57" s="54">
        <f t="shared" si="22"/>
        <v>73</v>
      </c>
      <c r="J57" s="54">
        <v>25</v>
      </c>
      <c r="K57" s="54">
        <f t="shared" si="12"/>
        <v>1.3888888888888888</v>
      </c>
      <c r="L57" s="54">
        <f t="shared" si="13"/>
        <v>71</v>
      </c>
      <c r="M57" s="54">
        <f t="shared" si="14"/>
        <v>3.9444444444444446</v>
      </c>
      <c r="N57" s="54">
        <v>1</v>
      </c>
      <c r="O57" s="54">
        <v>1</v>
      </c>
      <c r="P57" s="54">
        <v>0</v>
      </c>
      <c r="Q57" s="54">
        <v>1</v>
      </c>
      <c r="R57" s="54">
        <v>1</v>
      </c>
      <c r="S57" s="54">
        <v>1</v>
      </c>
      <c r="T57" s="54">
        <f t="shared" si="3"/>
        <v>1</v>
      </c>
      <c r="U57" s="54">
        <v>1</v>
      </c>
      <c r="V57" s="54">
        <v>1</v>
      </c>
      <c r="W57" s="54">
        <f t="shared" si="4"/>
        <v>0</v>
      </c>
      <c r="X57" s="54">
        <f t="shared" si="5"/>
        <v>1</v>
      </c>
      <c r="Y57" s="54">
        <v>0</v>
      </c>
      <c r="Z57" s="54">
        <v>1</v>
      </c>
      <c r="AA57" s="54">
        <v>1</v>
      </c>
      <c r="AB57" s="54">
        <v>1</v>
      </c>
      <c r="AC57" s="54">
        <v>1</v>
      </c>
      <c r="AD57" s="54">
        <v>1</v>
      </c>
      <c r="AE57" s="54">
        <v>1</v>
      </c>
      <c r="AF57" s="54">
        <f t="shared" si="15"/>
        <v>2</v>
      </c>
      <c r="AG57" s="54">
        <v>1</v>
      </c>
      <c r="AH57" s="54">
        <f t="shared" si="6"/>
        <v>1</v>
      </c>
      <c r="AI57" s="54">
        <v>1</v>
      </c>
      <c r="AJ57" s="54">
        <v>1</v>
      </c>
      <c r="AK57" s="54">
        <f t="shared" si="7"/>
        <v>1</v>
      </c>
      <c r="AL57" s="54">
        <v>1</v>
      </c>
      <c r="AM57" s="54">
        <v>1</v>
      </c>
      <c r="AN57" s="54">
        <v>1</v>
      </c>
      <c r="AO57" s="54">
        <v>1</v>
      </c>
      <c r="AP57" s="54">
        <v>1</v>
      </c>
      <c r="AQ57" s="54">
        <v>1</v>
      </c>
      <c r="AR57" s="54">
        <v>1</v>
      </c>
      <c r="AS57" s="54">
        <v>1</v>
      </c>
      <c r="AT57" s="54">
        <v>1</v>
      </c>
      <c r="AU57" s="54">
        <f t="shared" si="16"/>
        <v>71.065000000000026</v>
      </c>
      <c r="AV57" s="54">
        <f t="shared" si="17"/>
        <v>7.818888888888889</v>
      </c>
      <c r="AW57" s="54">
        <f t="shared" si="23"/>
        <v>5.7488888888888852</v>
      </c>
      <c r="AX57" s="54">
        <f t="shared" si="19"/>
        <v>6.1483333333333334</v>
      </c>
      <c r="AY57" s="54">
        <v>1</v>
      </c>
      <c r="AZ57" s="54">
        <v>1</v>
      </c>
      <c r="BA57" s="54">
        <v>1</v>
      </c>
      <c r="BG57" s="54">
        <f t="shared" si="24"/>
        <v>2000</v>
      </c>
      <c r="BH57" s="11">
        <f t="shared" si="21"/>
        <v>6.2500000000000001E-5</v>
      </c>
    </row>
    <row r="58" spans="1:60" ht="48" x14ac:dyDescent="0.2">
      <c r="A58" s="54">
        <v>32</v>
      </c>
      <c r="B58" s="1" t="s">
        <v>720</v>
      </c>
      <c r="C58" s="22" t="s">
        <v>192</v>
      </c>
      <c r="D58" s="54">
        <v>1</v>
      </c>
      <c r="E58" s="54">
        <v>1</v>
      </c>
      <c r="F58" s="54">
        <f t="shared" si="8"/>
        <v>1</v>
      </c>
      <c r="G58" s="54">
        <f t="shared" si="9"/>
        <v>20</v>
      </c>
      <c r="H58" s="54">
        <f t="shared" si="10"/>
        <v>20</v>
      </c>
      <c r="I58" s="54">
        <f t="shared" si="22"/>
        <v>76</v>
      </c>
      <c r="J58" s="54">
        <v>29</v>
      </c>
      <c r="K58" s="54">
        <f t="shared" si="12"/>
        <v>1.45</v>
      </c>
      <c r="L58" s="54">
        <f t="shared" si="13"/>
        <v>75</v>
      </c>
      <c r="M58" s="54">
        <f t="shared" si="14"/>
        <v>3.75</v>
      </c>
      <c r="N58" s="54">
        <v>0</v>
      </c>
      <c r="O58" s="54">
        <v>1</v>
      </c>
      <c r="P58" s="54">
        <v>0</v>
      </c>
      <c r="Q58" s="54">
        <v>1</v>
      </c>
      <c r="R58" s="54">
        <v>1</v>
      </c>
      <c r="S58" s="54">
        <v>1</v>
      </c>
      <c r="T58" s="54">
        <f t="shared" si="3"/>
        <v>1</v>
      </c>
      <c r="U58" s="54">
        <v>1</v>
      </c>
      <c r="V58" s="54">
        <v>1</v>
      </c>
      <c r="W58" s="54">
        <f t="shared" si="4"/>
        <v>0</v>
      </c>
      <c r="X58" s="54">
        <f t="shared" si="5"/>
        <v>1</v>
      </c>
      <c r="Y58" s="54">
        <v>0</v>
      </c>
      <c r="Z58" s="54">
        <v>1</v>
      </c>
      <c r="AA58" s="54">
        <v>1</v>
      </c>
      <c r="AB58" s="54">
        <v>1</v>
      </c>
      <c r="AC58" s="54">
        <v>1</v>
      </c>
      <c r="AD58" s="54">
        <v>0</v>
      </c>
      <c r="AE58" s="54">
        <v>1</v>
      </c>
      <c r="AF58" s="54">
        <f t="shared" si="15"/>
        <v>1</v>
      </c>
      <c r="AG58" s="54">
        <v>1</v>
      </c>
      <c r="AH58" s="54">
        <f t="shared" si="6"/>
        <v>1</v>
      </c>
      <c r="AI58" s="54">
        <v>1</v>
      </c>
      <c r="AJ58" s="54">
        <v>1</v>
      </c>
      <c r="AK58" s="54">
        <f t="shared" si="7"/>
        <v>1</v>
      </c>
      <c r="AL58" s="54">
        <v>1</v>
      </c>
      <c r="AM58" s="54">
        <v>1</v>
      </c>
      <c r="AN58" s="54">
        <v>1</v>
      </c>
      <c r="AO58" s="54">
        <v>0</v>
      </c>
      <c r="AP58" s="54">
        <v>1</v>
      </c>
      <c r="AQ58" s="54">
        <v>1</v>
      </c>
      <c r="AR58" s="54">
        <v>1</v>
      </c>
      <c r="AS58" s="54">
        <v>0</v>
      </c>
      <c r="AT58" s="54">
        <v>1</v>
      </c>
      <c r="AU58" s="54">
        <f t="shared" si="16"/>
        <v>63.865000000000023</v>
      </c>
      <c r="AV58" s="54">
        <f t="shared" si="17"/>
        <v>9.32</v>
      </c>
      <c r="AW58" s="54">
        <f t="shared" si="23"/>
        <v>4.7699999999999996</v>
      </c>
      <c r="AX58" s="54">
        <f t="shared" si="19"/>
        <v>6.2325000000000017</v>
      </c>
      <c r="AY58" s="54">
        <v>1</v>
      </c>
      <c r="AZ58" s="54">
        <v>1</v>
      </c>
      <c r="BA58" s="54">
        <v>1</v>
      </c>
      <c r="BG58" s="54">
        <f t="shared" si="24"/>
        <v>1000</v>
      </c>
      <c r="BH58" s="11">
        <f t="shared" si="21"/>
        <v>6.9444444444444444E-5</v>
      </c>
    </row>
    <row r="59" spans="1:60" ht="48" x14ac:dyDescent="0.2">
      <c r="A59" s="54">
        <v>33</v>
      </c>
      <c r="B59" s="1" t="s">
        <v>721</v>
      </c>
      <c r="C59" s="22" t="s">
        <v>192</v>
      </c>
      <c r="D59" s="54">
        <v>1</v>
      </c>
      <c r="E59" s="54">
        <v>1</v>
      </c>
      <c r="F59" s="54">
        <f t="shared" si="8"/>
        <v>1</v>
      </c>
      <c r="G59" s="54">
        <f t="shared" si="9"/>
        <v>19</v>
      </c>
      <c r="H59" s="54">
        <f t="shared" si="10"/>
        <v>19</v>
      </c>
      <c r="I59" s="54">
        <f t="shared" si="22"/>
        <v>83</v>
      </c>
      <c r="J59" s="54">
        <v>30</v>
      </c>
      <c r="K59" s="54">
        <f t="shared" si="12"/>
        <v>1.5789473684210527</v>
      </c>
      <c r="L59" s="54">
        <f t="shared" si="13"/>
        <v>81</v>
      </c>
      <c r="M59" s="54">
        <f t="shared" si="14"/>
        <v>4.2631578947368425</v>
      </c>
      <c r="N59" s="54">
        <v>1</v>
      </c>
      <c r="O59" s="54">
        <v>1</v>
      </c>
      <c r="P59" s="54">
        <v>0</v>
      </c>
      <c r="Q59" s="54">
        <v>1</v>
      </c>
      <c r="R59" s="54">
        <v>1</v>
      </c>
      <c r="S59" s="54">
        <v>1</v>
      </c>
      <c r="T59" s="54">
        <f t="shared" si="3"/>
        <v>1</v>
      </c>
      <c r="U59" s="54">
        <v>1</v>
      </c>
      <c r="V59" s="54">
        <v>1</v>
      </c>
      <c r="W59" s="54">
        <f t="shared" si="4"/>
        <v>0</v>
      </c>
      <c r="X59" s="54">
        <f t="shared" si="5"/>
        <v>1</v>
      </c>
      <c r="Y59" s="54">
        <v>0</v>
      </c>
      <c r="Z59" s="54">
        <v>1</v>
      </c>
      <c r="AA59" s="54">
        <v>1</v>
      </c>
      <c r="AB59" s="54">
        <v>1</v>
      </c>
      <c r="AC59" s="54">
        <v>1</v>
      </c>
      <c r="AD59" s="54">
        <v>0</v>
      </c>
      <c r="AE59" s="54">
        <v>1</v>
      </c>
      <c r="AF59" s="54">
        <f t="shared" si="15"/>
        <v>2</v>
      </c>
      <c r="AG59" s="54">
        <v>1</v>
      </c>
      <c r="AH59" s="54">
        <f t="shared" si="6"/>
        <v>1</v>
      </c>
      <c r="AI59" s="54">
        <v>1</v>
      </c>
      <c r="AJ59" s="54">
        <v>1</v>
      </c>
      <c r="AK59" s="54">
        <f t="shared" si="7"/>
        <v>1</v>
      </c>
      <c r="AL59" s="54">
        <v>1</v>
      </c>
      <c r="AM59" s="54">
        <v>1</v>
      </c>
      <c r="AN59" s="54">
        <v>1</v>
      </c>
      <c r="AO59" s="54">
        <v>0</v>
      </c>
      <c r="AP59" s="54">
        <v>1</v>
      </c>
      <c r="AQ59" s="54">
        <v>1</v>
      </c>
      <c r="AR59" s="54">
        <v>1</v>
      </c>
      <c r="AS59" s="54">
        <v>1</v>
      </c>
      <c r="AT59" s="54">
        <v>1</v>
      </c>
      <c r="AU59" s="54">
        <f t="shared" si="16"/>
        <v>53.971052631578971</v>
      </c>
      <c r="AV59" s="54">
        <f t="shared" si="17"/>
        <v>10.451578947368422</v>
      </c>
      <c r="AW59" s="54">
        <f t="shared" si="23"/>
        <v>7.7094736842105256</v>
      </c>
      <c r="AX59" s="54">
        <f t="shared" si="19"/>
        <v>8.1494736842105269</v>
      </c>
      <c r="AY59" s="54">
        <v>1</v>
      </c>
      <c r="AZ59" s="54">
        <v>1</v>
      </c>
      <c r="BA59" s="54">
        <v>1</v>
      </c>
      <c r="BG59" s="54">
        <f t="shared" si="24"/>
        <v>2000</v>
      </c>
      <c r="BH59" s="11">
        <f t="shared" si="21"/>
        <v>6.597222222222223E-5</v>
      </c>
    </row>
    <row r="60" spans="1:60" ht="64" x14ac:dyDescent="0.2">
      <c r="A60" s="54">
        <v>34</v>
      </c>
      <c r="B60" s="1" t="s">
        <v>722</v>
      </c>
      <c r="C60" s="22" t="s">
        <v>192</v>
      </c>
      <c r="D60" s="54">
        <v>1</v>
      </c>
      <c r="E60" s="54">
        <v>1</v>
      </c>
      <c r="F60" s="54">
        <f t="shared" si="8"/>
        <v>2</v>
      </c>
      <c r="G60" s="54">
        <f t="shared" si="9"/>
        <v>30</v>
      </c>
      <c r="H60" s="54">
        <f t="shared" si="10"/>
        <v>15</v>
      </c>
      <c r="I60" s="54">
        <f t="shared" si="22"/>
        <v>124</v>
      </c>
      <c r="J60" s="54">
        <v>43</v>
      </c>
      <c r="K60" s="54">
        <f t="shared" si="12"/>
        <v>1.4333333333333333</v>
      </c>
      <c r="L60" s="54">
        <f t="shared" si="13"/>
        <v>122</v>
      </c>
      <c r="M60" s="54">
        <f t="shared" si="14"/>
        <v>4.0666666666666664</v>
      </c>
      <c r="N60" s="54">
        <v>0</v>
      </c>
      <c r="O60" s="54">
        <v>1</v>
      </c>
      <c r="P60" s="54">
        <v>0</v>
      </c>
      <c r="Q60" s="54">
        <v>1</v>
      </c>
      <c r="R60" s="54">
        <v>1</v>
      </c>
      <c r="S60" s="54">
        <v>1</v>
      </c>
      <c r="T60" s="54">
        <f t="shared" si="3"/>
        <v>1</v>
      </c>
      <c r="U60" s="54">
        <v>1</v>
      </c>
      <c r="V60" s="54">
        <v>1</v>
      </c>
      <c r="W60" s="54">
        <f t="shared" si="4"/>
        <v>0</v>
      </c>
      <c r="X60" s="54">
        <f t="shared" si="5"/>
        <v>1</v>
      </c>
      <c r="Y60" s="54">
        <v>0</v>
      </c>
      <c r="Z60" s="54">
        <v>1</v>
      </c>
      <c r="AA60" s="54">
        <v>1</v>
      </c>
      <c r="AB60" s="54">
        <v>1</v>
      </c>
      <c r="AC60" s="54">
        <v>1</v>
      </c>
      <c r="AD60" s="54">
        <v>1</v>
      </c>
      <c r="AE60" s="54">
        <v>1</v>
      </c>
      <c r="AF60" s="54">
        <f t="shared" si="15"/>
        <v>2</v>
      </c>
      <c r="AG60" s="54">
        <v>1</v>
      </c>
      <c r="AH60" s="54">
        <f t="shared" si="6"/>
        <v>1</v>
      </c>
      <c r="AI60" s="54">
        <v>0</v>
      </c>
      <c r="AJ60" s="54">
        <v>1</v>
      </c>
      <c r="AK60" s="54">
        <f t="shared" si="7"/>
        <v>1</v>
      </c>
      <c r="AL60" s="54">
        <v>1</v>
      </c>
      <c r="AM60" s="54">
        <v>0</v>
      </c>
      <c r="AN60" s="54">
        <v>1</v>
      </c>
      <c r="AO60" s="54">
        <v>1</v>
      </c>
      <c r="AP60" s="54">
        <v>1</v>
      </c>
      <c r="AQ60" s="54">
        <v>1</v>
      </c>
      <c r="AR60" s="54">
        <v>1</v>
      </c>
      <c r="AS60" s="54">
        <v>1</v>
      </c>
      <c r="AT60" s="54">
        <v>1</v>
      </c>
      <c r="AU60" s="54">
        <f t="shared" si="16"/>
        <v>70.350000000000023</v>
      </c>
      <c r="AV60" s="54">
        <f t="shared" si="17"/>
        <v>7.1733333333333356</v>
      </c>
      <c r="AW60" s="54">
        <f t="shared" si="23"/>
        <v>6.1386666666666621</v>
      </c>
      <c r="AX60" s="54">
        <f t="shared" si="19"/>
        <v>5.2240000000000002</v>
      </c>
      <c r="AY60" s="54">
        <v>0</v>
      </c>
      <c r="AZ60" s="54">
        <v>1</v>
      </c>
      <c r="BA60" s="54">
        <v>1</v>
      </c>
      <c r="BG60" s="54">
        <f t="shared" si="24"/>
        <v>2000</v>
      </c>
      <c r="BH60" s="11">
        <f t="shared" si="21"/>
        <v>1.0416666666666666E-4</v>
      </c>
    </row>
    <row r="61" spans="1:60" ht="80" x14ac:dyDescent="0.2">
      <c r="A61" s="54">
        <v>35</v>
      </c>
      <c r="B61" s="1" t="s">
        <v>723</v>
      </c>
      <c r="C61" s="22" t="s">
        <v>192</v>
      </c>
      <c r="D61" s="54">
        <v>1</v>
      </c>
      <c r="E61" s="54">
        <v>1</v>
      </c>
      <c r="F61" s="54">
        <f t="shared" si="8"/>
        <v>3</v>
      </c>
      <c r="G61" s="54">
        <f t="shared" si="9"/>
        <v>31</v>
      </c>
      <c r="H61" s="54">
        <f t="shared" si="10"/>
        <v>10.333333333333334</v>
      </c>
      <c r="I61" s="54">
        <f t="shared" si="22"/>
        <v>167</v>
      </c>
      <c r="J61" s="54">
        <v>59</v>
      </c>
      <c r="K61" s="54">
        <f t="shared" si="12"/>
        <v>1.903225806451613</v>
      </c>
      <c r="L61" s="54">
        <f t="shared" si="13"/>
        <v>163</v>
      </c>
      <c r="M61" s="54">
        <f t="shared" si="14"/>
        <v>5.258064516129032</v>
      </c>
      <c r="N61" s="54">
        <v>0</v>
      </c>
      <c r="O61" s="54">
        <v>1</v>
      </c>
      <c r="P61" s="54">
        <v>0</v>
      </c>
      <c r="Q61" s="54">
        <v>0</v>
      </c>
      <c r="R61" s="54">
        <v>1</v>
      </c>
      <c r="S61" s="54">
        <v>1</v>
      </c>
      <c r="T61" s="54">
        <f t="shared" si="3"/>
        <v>0</v>
      </c>
      <c r="U61" s="54">
        <v>1</v>
      </c>
      <c r="V61" s="54">
        <v>1</v>
      </c>
      <c r="W61" s="54">
        <f t="shared" si="4"/>
        <v>0</v>
      </c>
      <c r="X61" s="54">
        <f t="shared" si="5"/>
        <v>1</v>
      </c>
      <c r="Y61" s="54">
        <v>1</v>
      </c>
      <c r="Z61" s="54">
        <v>1</v>
      </c>
      <c r="AA61" s="54">
        <v>0</v>
      </c>
      <c r="AB61" s="54">
        <v>1</v>
      </c>
      <c r="AC61" s="54">
        <v>1</v>
      </c>
      <c r="AD61" s="54">
        <v>1</v>
      </c>
      <c r="AE61" s="54">
        <v>1</v>
      </c>
      <c r="AF61" s="54">
        <f t="shared" si="15"/>
        <v>4</v>
      </c>
      <c r="AG61" s="54">
        <v>1</v>
      </c>
      <c r="AH61" s="54">
        <f t="shared" si="6"/>
        <v>1</v>
      </c>
      <c r="AI61" s="54">
        <v>0</v>
      </c>
      <c r="AJ61" s="54">
        <v>1</v>
      </c>
      <c r="AK61" s="54">
        <f t="shared" si="7"/>
        <v>1</v>
      </c>
      <c r="AL61" s="54">
        <v>1</v>
      </c>
      <c r="AM61" s="54">
        <v>0</v>
      </c>
      <c r="AN61" s="54">
        <v>1</v>
      </c>
      <c r="AO61" s="54">
        <v>1</v>
      </c>
      <c r="AP61" s="54">
        <v>1</v>
      </c>
      <c r="AQ61" s="54">
        <v>1</v>
      </c>
      <c r="AR61" s="54">
        <v>1</v>
      </c>
      <c r="AS61" s="54">
        <v>0</v>
      </c>
      <c r="AT61" s="54">
        <v>1</v>
      </c>
      <c r="AU61" s="54">
        <f t="shared" si="16"/>
        <v>35.333763440860238</v>
      </c>
      <c r="AV61" s="54">
        <f t="shared" si="17"/>
        <v>10.898064516129036</v>
      </c>
      <c r="AW61" s="54">
        <f t="shared" si="23"/>
        <v>12.252903225806453</v>
      </c>
      <c r="AX61" s="54">
        <f t="shared" si="19"/>
        <v>8.5021505376344102</v>
      </c>
      <c r="AY61" s="54">
        <v>0</v>
      </c>
      <c r="AZ61" s="54">
        <v>1</v>
      </c>
      <c r="BA61" s="54">
        <v>1</v>
      </c>
      <c r="BG61" s="54">
        <f t="shared" si="24"/>
        <v>4000</v>
      </c>
      <c r="BH61" s="11">
        <f t="shared" si="21"/>
        <v>1.0763888888888889E-4</v>
      </c>
    </row>
    <row r="62" spans="1:60" ht="32" x14ac:dyDescent="0.2">
      <c r="A62" s="54">
        <v>36</v>
      </c>
      <c r="B62" s="1" t="s">
        <v>724</v>
      </c>
      <c r="C62" s="22" t="s">
        <v>192</v>
      </c>
      <c r="D62" s="54">
        <v>1</v>
      </c>
      <c r="E62" s="54">
        <v>1</v>
      </c>
      <c r="F62" s="54">
        <f t="shared" si="8"/>
        <v>1</v>
      </c>
      <c r="G62" s="54">
        <f t="shared" si="9"/>
        <v>14</v>
      </c>
      <c r="H62" s="54">
        <f t="shared" si="10"/>
        <v>14</v>
      </c>
      <c r="I62" s="54">
        <f t="shared" si="22"/>
        <v>58</v>
      </c>
      <c r="J62" s="54">
        <v>21</v>
      </c>
      <c r="K62" s="54">
        <f t="shared" si="12"/>
        <v>1.5</v>
      </c>
      <c r="L62" s="54">
        <f t="shared" si="13"/>
        <v>57</v>
      </c>
      <c r="M62" s="54">
        <f t="shared" si="14"/>
        <v>4.0714285714285712</v>
      </c>
      <c r="N62" s="54">
        <v>0</v>
      </c>
      <c r="O62" s="54">
        <v>1</v>
      </c>
      <c r="P62" s="54">
        <v>1</v>
      </c>
      <c r="Q62" s="54">
        <v>0</v>
      </c>
      <c r="R62" s="54">
        <v>1</v>
      </c>
      <c r="S62" s="54">
        <v>1</v>
      </c>
      <c r="T62" s="54">
        <f t="shared" si="3"/>
        <v>0</v>
      </c>
      <c r="U62" s="54">
        <v>1</v>
      </c>
      <c r="V62" s="54">
        <v>1</v>
      </c>
      <c r="W62" s="54">
        <f t="shared" si="4"/>
        <v>0</v>
      </c>
      <c r="X62" s="54">
        <f t="shared" si="5"/>
        <v>1</v>
      </c>
      <c r="Y62" s="54">
        <v>0</v>
      </c>
      <c r="Z62" s="54">
        <v>1</v>
      </c>
      <c r="AA62" s="54">
        <v>1</v>
      </c>
      <c r="AB62" s="54">
        <v>1</v>
      </c>
      <c r="AC62" s="54">
        <v>1</v>
      </c>
      <c r="AD62" s="54">
        <v>1</v>
      </c>
      <c r="AE62" s="54">
        <v>1</v>
      </c>
      <c r="AF62" s="54">
        <f t="shared" si="15"/>
        <v>1</v>
      </c>
      <c r="AG62" s="54">
        <v>0</v>
      </c>
      <c r="AH62" s="54">
        <f t="shared" si="6"/>
        <v>1</v>
      </c>
      <c r="AI62" s="54">
        <v>1</v>
      </c>
      <c r="AJ62" s="54">
        <v>1</v>
      </c>
      <c r="AK62" s="54">
        <f t="shared" si="7"/>
        <v>1</v>
      </c>
      <c r="AL62" s="54">
        <v>1</v>
      </c>
      <c r="AM62" s="54">
        <v>1</v>
      </c>
      <c r="AN62" s="54">
        <v>1</v>
      </c>
      <c r="AO62" s="54">
        <v>1</v>
      </c>
      <c r="AP62" s="54">
        <v>1</v>
      </c>
      <c r="AQ62" s="54">
        <v>1</v>
      </c>
      <c r="AR62" s="54">
        <v>1</v>
      </c>
      <c r="AS62" s="54">
        <v>1</v>
      </c>
      <c r="AT62" s="54">
        <v>1</v>
      </c>
      <c r="AU62" s="54">
        <f t="shared" si="16"/>
        <v>65.725000000000023</v>
      </c>
      <c r="AV62" s="54">
        <f t="shared" si="17"/>
        <v>7.5700000000000038</v>
      </c>
      <c r="AW62" s="54">
        <f t="shared" si="23"/>
        <v>6.0257142857142831</v>
      </c>
      <c r="AX62" s="54">
        <f t="shared" si="19"/>
        <v>4.7464285714285701</v>
      </c>
      <c r="AY62" s="54">
        <v>1</v>
      </c>
      <c r="AZ62" s="54">
        <v>1</v>
      </c>
      <c r="BA62" s="54">
        <v>1</v>
      </c>
      <c r="BG62" s="54">
        <f t="shared" si="24"/>
        <v>1000</v>
      </c>
      <c r="BH62" s="11">
        <f t="shared" si="21"/>
        <v>4.8611111111111115E-5</v>
      </c>
    </row>
    <row r="63" spans="1:60" ht="32" x14ac:dyDescent="0.2">
      <c r="A63" s="54">
        <v>37</v>
      </c>
      <c r="B63" s="1" t="s">
        <v>725</v>
      </c>
      <c r="C63" s="22" t="s">
        <v>192</v>
      </c>
      <c r="D63" s="54">
        <v>1</v>
      </c>
      <c r="E63" s="54">
        <v>1</v>
      </c>
      <c r="F63" s="54">
        <f t="shared" si="8"/>
        <v>1</v>
      </c>
      <c r="G63" s="54">
        <f t="shared" si="9"/>
        <v>15</v>
      </c>
      <c r="H63" s="54">
        <f t="shared" si="10"/>
        <v>15</v>
      </c>
      <c r="I63" s="54">
        <f t="shared" si="22"/>
        <v>75</v>
      </c>
      <c r="J63" s="54">
        <v>27</v>
      </c>
      <c r="K63" s="54">
        <f t="shared" si="12"/>
        <v>1.8</v>
      </c>
      <c r="L63" s="54">
        <f t="shared" si="13"/>
        <v>74</v>
      </c>
      <c r="M63" s="54">
        <f t="shared" si="14"/>
        <v>4.9333333333333336</v>
      </c>
      <c r="N63" s="54">
        <v>1</v>
      </c>
      <c r="O63" s="54">
        <v>1</v>
      </c>
      <c r="P63" s="54">
        <v>1</v>
      </c>
      <c r="Q63" s="54">
        <v>1</v>
      </c>
      <c r="R63" s="54">
        <v>1</v>
      </c>
      <c r="S63" s="54">
        <v>1</v>
      </c>
      <c r="T63" s="54">
        <f t="shared" si="3"/>
        <v>1</v>
      </c>
      <c r="U63" s="54">
        <v>1</v>
      </c>
      <c r="V63" s="54">
        <v>1</v>
      </c>
      <c r="W63" s="54">
        <f t="shared" si="4"/>
        <v>1</v>
      </c>
      <c r="X63" s="54">
        <f t="shared" si="5"/>
        <v>1</v>
      </c>
      <c r="Y63" s="54">
        <v>0</v>
      </c>
      <c r="Z63" s="54">
        <v>1</v>
      </c>
      <c r="AA63" s="54">
        <v>1</v>
      </c>
      <c r="AB63" s="54">
        <v>1</v>
      </c>
      <c r="AC63" s="54">
        <v>1</v>
      </c>
      <c r="AD63" s="54">
        <v>1</v>
      </c>
      <c r="AE63" s="54">
        <v>1</v>
      </c>
      <c r="AF63" s="54">
        <f t="shared" si="15"/>
        <v>1</v>
      </c>
      <c r="AG63" s="54">
        <v>1</v>
      </c>
      <c r="AH63" s="54">
        <f t="shared" si="6"/>
        <v>1</v>
      </c>
      <c r="AI63" s="54">
        <v>1</v>
      </c>
      <c r="AJ63" s="54">
        <v>1</v>
      </c>
      <c r="AK63" s="54">
        <f t="shared" si="7"/>
        <v>1</v>
      </c>
      <c r="AL63" s="54">
        <v>1</v>
      </c>
      <c r="AM63" s="54">
        <v>1</v>
      </c>
      <c r="AN63" s="54">
        <v>1</v>
      </c>
      <c r="AO63" s="54">
        <v>1</v>
      </c>
      <c r="AP63" s="54">
        <v>1</v>
      </c>
      <c r="AQ63" s="54">
        <v>1</v>
      </c>
      <c r="AR63" s="54">
        <v>1</v>
      </c>
      <c r="AS63" s="54">
        <v>1</v>
      </c>
      <c r="AT63" s="54">
        <v>1</v>
      </c>
      <c r="AU63" s="54">
        <f t="shared" si="16"/>
        <v>39.330000000000013</v>
      </c>
      <c r="AV63" s="54">
        <f t="shared" si="17"/>
        <v>11.500000000000004</v>
      </c>
      <c r="AW63" s="54">
        <f t="shared" si="23"/>
        <v>11.234666666666666</v>
      </c>
      <c r="AX63" s="54">
        <f t="shared" si="19"/>
        <v>9.3060000000000009</v>
      </c>
      <c r="AY63" s="54">
        <v>1</v>
      </c>
      <c r="AZ63" s="54">
        <v>1</v>
      </c>
      <c r="BA63" s="54">
        <v>1</v>
      </c>
      <c r="BG63" s="54">
        <f t="shared" si="24"/>
        <v>1000</v>
      </c>
      <c r="BH63" s="11">
        <f t="shared" si="21"/>
        <v>5.208333333333333E-5</v>
      </c>
    </row>
    <row r="64" spans="1:60" ht="64" x14ac:dyDescent="0.2">
      <c r="A64" s="54">
        <v>38</v>
      </c>
      <c r="B64" s="1" t="s">
        <v>726</v>
      </c>
      <c r="C64" s="3" t="s">
        <v>204</v>
      </c>
      <c r="D64" s="54">
        <v>1</v>
      </c>
      <c r="E64" s="54">
        <v>1</v>
      </c>
      <c r="F64" s="54">
        <f t="shared" si="8"/>
        <v>1</v>
      </c>
      <c r="G64" s="54">
        <f t="shared" si="9"/>
        <v>25</v>
      </c>
      <c r="H64" s="54">
        <f t="shared" si="10"/>
        <v>25</v>
      </c>
      <c r="I64" s="54">
        <f t="shared" si="22"/>
        <v>139</v>
      </c>
      <c r="J64" s="54">
        <v>51</v>
      </c>
      <c r="K64" s="54">
        <f t="shared" si="12"/>
        <v>2.04</v>
      </c>
      <c r="L64" s="54">
        <f t="shared" si="13"/>
        <v>137</v>
      </c>
      <c r="M64" s="54">
        <f t="shared" si="14"/>
        <v>5.48</v>
      </c>
      <c r="N64" s="54">
        <v>1</v>
      </c>
      <c r="O64" s="54">
        <v>1</v>
      </c>
      <c r="P64" s="54">
        <v>0</v>
      </c>
      <c r="Q64" s="54">
        <v>1</v>
      </c>
      <c r="R64" s="54">
        <v>1</v>
      </c>
      <c r="S64" s="54">
        <v>1</v>
      </c>
      <c r="T64" s="54">
        <f t="shared" si="3"/>
        <v>1</v>
      </c>
      <c r="U64" s="54">
        <v>1</v>
      </c>
      <c r="V64" s="54">
        <v>1</v>
      </c>
      <c r="W64" s="54">
        <f t="shared" si="4"/>
        <v>0</v>
      </c>
      <c r="X64" s="54">
        <f t="shared" si="5"/>
        <v>1</v>
      </c>
      <c r="Y64" s="54">
        <v>0</v>
      </c>
      <c r="Z64" s="54">
        <v>1</v>
      </c>
      <c r="AA64" s="54">
        <v>1</v>
      </c>
      <c r="AB64" s="54">
        <v>1</v>
      </c>
      <c r="AC64" s="54">
        <v>1</v>
      </c>
      <c r="AD64" s="54">
        <v>1</v>
      </c>
      <c r="AE64" s="54">
        <v>1</v>
      </c>
      <c r="AF64" s="54">
        <f t="shared" si="15"/>
        <v>2</v>
      </c>
      <c r="AG64" s="54">
        <v>1</v>
      </c>
      <c r="AH64" s="54">
        <f t="shared" si="6"/>
        <v>1</v>
      </c>
      <c r="AI64" s="54">
        <v>1</v>
      </c>
      <c r="AJ64" s="54">
        <v>1</v>
      </c>
      <c r="AK64" s="54">
        <f t="shared" si="7"/>
        <v>1</v>
      </c>
      <c r="AL64" s="54">
        <v>1</v>
      </c>
      <c r="AM64" s="54">
        <v>0</v>
      </c>
      <c r="AN64" s="54">
        <v>1</v>
      </c>
      <c r="AO64" s="54">
        <v>1</v>
      </c>
      <c r="AP64" s="54">
        <v>1</v>
      </c>
      <c r="AQ64" s="54">
        <v>1</v>
      </c>
      <c r="AR64" s="54">
        <v>1</v>
      </c>
      <c r="AS64" s="54">
        <v>1</v>
      </c>
      <c r="AT64" s="54">
        <v>1</v>
      </c>
      <c r="AU64" s="54">
        <f t="shared" si="16"/>
        <v>8.8760000000000083</v>
      </c>
      <c r="AV64" s="54">
        <f t="shared" si="17"/>
        <v>18.232000000000003</v>
      </c>
      <c r="AW64" s="54">
        <f t="shared" si="23"/>
        <v>15.238399999999999</v>
      </c>
      <c r="AX64" s="54">
        <f t="shared" si="19"/>
        <v>16.880800000000001</v>
      </c>
      <c r="AY64" s="54">
        <v>1</v>
      </c>
      <c r="AZ64" s="54">
        <v>1</v>
      </c>
      <c r="BA64" s="54">
        <v>1</v>
      </c>
      <c r="BG64" s="54">
        <f t="shared" si="24"/>
        <v>2000</v>
      </c>
      <c r="BH64" s="11">
        <f t="shared" si="21"/>
        <v>8.6805555555555545E-5</v>
      </c>
    </row>
    <row r="65" spans="1:60" ht="32" x14ac:dyDescent="0.2">
      <c r="A65" s="54">
        <v>39</v>
      </c>
      <c r="B65" s="1" t="s">
        <v>727</v>
      </c>
      <c r="C65" s="3" t="s">
        <v>203</v>
      </c>
      <c r="D65" s="54">
        <v>1</v>
      </c>
      <c r="E65" s="54">
        <v>1</v>
      </c>
      <c r="F65" s="54">
        <f t="shared" si="8"/>
        <v>1</v>
      </c>
      <c r="G65" s="54">
        <f t="shared" si="9"/>
        <v>19</v>
      </c>
      <c r="H65" s="54">
        <f t="shared" si="10"/>
        <v>19</v>
      </c>
      <c r="I65" s="54">
        <f t="shared" si="22"/>
        <v>68</v>
      </c>
      <c r="J65" s="54">
        <v>25</v>
      </c>
      <c r="K65" s="54">
        <f t="shared" si="12"/>
        <v>1.3157894736842106</v>
      </c>
      <c r="L65" s="54">
        <f t="shared" si="13"/>
        <v>66</v>
      </c>
      <c r="M65" s="54">
        <f t="shared" si="14"/>
        <v>3.4736842105263159</v>
      </c>
      <c r="N65" s="54">
        <v>1</v>
      </c>
      <c r="O65" s="54">
        <v>0</v>
      </c>
      <c r="P65" s="54">
        <v>1</v>
      </c>
      <c r="Q65" s="54">
        <v>1</v>
      </c>
      <c r="R65" s="54">
        <v>1</v>
      </c>
      <c r="S65" s="54">
        <v>1</v>
      </c>
      <c r="T65" s="54">
        <f t="shared" si="3"/>
        <v>1</v>
      </c>
      <c r="U65" s="54">
        <v>1</v>
      </c>
      <c r="V65" s="54">
        <v>1</v>
      </c>
      <c r="W65" s="54">
        <f t="shared" si="4"/>
        <v>1</v>
      </c>
      <c r="X65" s="54">
        <f t="shared" si="5"/>
        <v>1</v>
      </c>
      <c r="Y65" s="54">
        <v>0</v>
      </c>
      <c r="Z65" s="54">
        <v>1</v>
      </c>
      <c r="AA65" s="54">
        <v>1</v>
      </c>
      <c r="AB65" s="54">
        <v>1</v>
      </c>
      <c r="AC65" s="54">
        <v>1</v>
      </c>
      <c r="AD65" s="54">
        <v>1</v>
      </c>
      <c r="AE65" s="54">
        <v>1</v>
      </c>
      <c r="AF65" s="54">
        <f t="shared" si="15"/>
        <v>2</v>
      </c>
      <c r="AG65" s="54">
        <v>1</v>
      </c>
      <c r="AH65" s="54">
        <f t="shared" si="6"/>
        <v>1</v>
      </c>
      <c r="AI65" s="54">
        <v>1</v>
      </c>
      <c r="AJ65" s="54">
        <v>1</v>
      </c>
      <c r="AK65" s="54">
        <f t="shared" si="7"/>
        <v>1</v>
      </c>
      <c r="AL65" s="54">
        <v>1</v>
      </c>
      <c r="AM65" s="54">
        <v>1</v>
      </c>
      <c r="AN65" s="54">
        <v>1</v>
      </c>
      <c r="AO65" s="54">
        <v>1</v>
      </c>
      <c r="AP65" s="54">
        <v>1</v>
      </c>
      <c r="AQ65" s="54">
        <v>1</v>
      </c>
      <c r="AR65" s="54">
        <v>1</v>
      </c>
      <c r="AS65" s="54">
        <v>1</v>
      </c>
      <c r="AT65" s="54">
        <v>1</v>
      </c>
      <c r="AU65" s="54">
        <f t="shared" si="16"/>
        <v>76.234210526315806</v>
      </c>
      <c r="AV65" s="54">
        <f t="shared" si="17"/>
        <v>7.3463157894736888</v>
      </c>
      <c r="AW65" s="54">
        <f t="shared" si="23"/>
        <v>3.0673684210526311</v>
      </c>
      <c r="AX65" s="54">
        <f t="shared" si="19"/>
        <v>4.4310526315789467</v>
      </c>
      <c r="AY65" s="54">
        <v>1</v>
      </c>
      <c r="AZ65" s="54">
        <v>1</v>
      </c>
      <c r="BA65" s="54">
        <v>1</v>
      </c>
      <c r="BG65" s="54">
        <f t="shared" si="24"/>
        <v>2000</v>
      </c>
      <c r="BH65" s="11">
        <f t="shared" si="21"/>
        <v>6.597222222222223E-5</v>
      </c>
    </row>
    <row r="66" spans="1:60" ht="32" x14ac:dyDescent="0.2">
      <c r="A66" s="54">
        <v>40</v>
      </c>
      <c r="B66" s="1" t="s">
        <v>728</v>
      </c>
      <c r="C66" s="22" t="s">
        <v>192</v>
      </c>
      <c r="D66" s="54">
        <v>1</v>
      </c>
      <c r="E66" s="54">
        <v>1</v>
      </c>
      <c r="F66" s="54">
        <f t="shared" si="8"/>
        <v>1</v>
      </c>
      <c r="G66" s="54">
        <f t="shared" si="9"/>
        <v>12</v>
      </c>
      <c r="H66" s="54">
        <f t="shared" si="10"/>
        <v>12</v>
      </c>
      <c r="I66" s="54">
        <f t="shared" si="22"/>
        <v>60</v>
      </c>
      <c r="J66" s="54">
        <v>20</v>
      </c>
      <c r="K66" s="54">
        <f t="shared" si="12"/>
        <v>1.6666666666666667</v>
      </c>
      <c r="L66" s="54">
        <f t="shared" si="13"/>
        <v>59</v>
      </c>
      <c r="M66" s="54">
        <f t="shared" si="14"/>
        <v>4.916666666666667</v>
      </c>
      <c r="N66" s="54">
        <v>0</v>
      </c>
      <c r="O66" s="54">
        <v>1</v>
      </c>
      <c r="P66" s="54">
        <v>1</v>
      </c>
      <c r="Q66" s="54">
        <v>1</v>
      </c>
      <c r="R66" s="54">
        <v>1</v>
      </c>
      <c r="S66" s="54">
        <v>1</v>
      </c>
      <c r="T66" s="54">
        <f t="shared" si="3"/>
        <v>1</v>
      </c>
      <c r="U66" s="54">
        <v>1</v>
      </c>
      <c r="V66" s="54">
        <v>1</v>
      </c>
      <c r="W66" s="54">
        <f t="shared" si="4"/>
        <v>1</v>
      </c>
      <c r="X66" s="54">
        <f t="shared" si="5"/>
        <v>1</v>
      </c>
      <c r="Y66" s="54">
        <v>0</v>
      </c>
      <c r="Z66" s="54">
        <v>1</v>
      </c>
      <c r="AA66" s="54">
        <v>1</v>
      </c>
      <c r="AB66" s="54">
        <v>1</v>
      </c>
      <c r="AC66" s="54">
        <v>1</v>
      </c>
      <c r="AD66" s="54">
        <v>1</v>
      </c>
      <c r="AE66" s="54">
        <v>1</v>
      </c>
      <c r="AF66" s="54">
        <f t="shared" si="15"/>
        <v>1</v>
      </c>
      <c r="AG66" s="54">
        <v>1</v>
      </c>
      <c r="AH66" s="54">
        <f t="shared" si="6"/>
        <v>1</v>
      </c>
      <c r="AI66" s="54">
        <v>1</v>
      </c>
      <c r="AJ66" s="54">
        <v>1</v>
      </c>
      <c r="AK66" s="54">
        <f t="shared" si="7"/>
        <v>1</v>
      </c>
      <c r="AL66" s="54">
        <v>1</v>
      </c>
      <c r="AM66" s="54">
        <v>1</v>
      </c>
      <c r="AN66" s="54">
        <v>1</v>
      </c>
      <c r="AO66" s="54">
        <v>1</v>
      </c>
      <c r="AP66" s="54">
        <v>1</v>
      </c>
      <c r="AQ66" s="54">
        <v>1</v>
      </c>
      <c r="AR66" s="54">
        <v>1</v>
      </c>
      <c r="AS66" s="54">
        <v>1</v>
      </c>
      <c r="AT66" s="54">
        <v>1</v>
      </c>
      <c r="AU66" s="54">
        <f t="shared" si="16"/>
        <v>53.655000000000008</v>
      </c>
      <c r="AV66" s="54">
        <f t="shared" si="17"/>
        <v>8.7566666666666677</v>
      </c>
      <c r="AW66" s="54">
        <f t="shared" si="23"/>
        <v>10.643333333333338</v>
      </c>
      <c r="AX66" s="54">
        <f t="shared" si="19"/>
        <v>7.7275000000000027</v>
      </c>
      <c r="AY66" s="54">
        <v>1</v>
      </c>
      <c r="AZ66" s="54">
        <v>1</v>
      </c>
      <c r="BA66" s="54">
        <v>1</v>
      </c>
      <c r="BG66" s="54">
        <f t="shared" si="24"/>
        <v>1000</v>
      </c>
      <c r="BH66" s="11">
        <f t="shared" si="21"/>
        <v>4.1666666666666665E-5</v>
      </c>
    </row>
    <row r="67" spans="1:60" ht="64" x14ac:dyDescent="0.2">
      <c r="A67" s="54" t="s">
        <v>356</v>
      </c>
      <c r="B67" s="1" t="s">
        <v>729</v>
      </c>
      <c r="C67" s="3" t="s">
        <v>204</v>
      </c>
      <c r="D67" s="54">
        <v>1</v>
      </c>
      <c r="E67" s="54">
        <v>1</v>
      </c>
      <c r="F67" s="54">
        <f t="shared" si="8"/>
        <v>1</v>
      </c>
      <c r="G67" s="54">
        <f t="shared" si="9"/>
        <v>23</v>
      </c>
      <c r="H67" s="54">
        <f t="shared" si="10"/>
        <v>23</v>
      </c>
      <c r="I67" s="54">
        <f t="shared" si="22"/>
        <v>115</v>
      </c>
      <c r="J67" s="54">
        <v>38</v>
      </c>
      <c r="K67" s="54">
        <f t="shared" si="12"/>
        <v>1.6521739130434783</v>
      </c>
      <c r="L67" s="54">
        <f t="shared" si="13"/>
        <v>109</v>
      </c>
      <c r="M67" s="54">
        <f t="shared" si="14"/>
        <v>4.7391304347826084</v>
      </c>
      <c r="N67" s="54">
        <v>0</v>
      </c>
      <c r="O67" s="54">
        <v>1</v>
      </c>
      <c r="P67" s="54">
        <v>1</v>
      </c>
      <c r="Q67" s="54">
        <v>1</v>
      </c>
      <c r="R67" s="54">
        <v>1</v>
      </c>
      <c r="S67" s="54">
        <v>1</v>
      </c>
      <c r="T67" s="54">
        <f t="shared" si="3"/>
        <v>1</v>
      </c>
      <c r="U67" s="54">
        <v>1</v>
      </c>
      <c r="V67" s="54">
        <v>1</v>
      </c>
      <c r="W67" s="54">
        <f t="shared" si="4"/>
        <v>1</v>
      </c>
      <c r="X67" s="54">
        <f t="shared" si="5"/>
        <v>1</v>
      </c>
      <c r="Y67" s="54">
        <v>1</v>
      </c>
      <c r="Z67" s="54">
        <v>1</v>
      </c>
      <c r="AA67" s="54">
        <v>1</v>
      </c>
      <c r="AB67" s="54">
        <v>1</v>
      </c>
      <c r="AC67" s="54">
        <v>1</v>
      </c>
      <c r="AD67" s="54">
        <v>1</v>
      </c>
      <c r="AE67" s="54">
        <v>1</v>
      </c>
      <c r="AF67" s="54">
        <f t="shared" si="15"/>
        <v>6</v>
      </c>
      <c r="AG67" s="54">
        <v>1</v>
      </c>
      <c r="AH67" s="54">
        <f t="shared" si="6"/>
        <v>1</v>
      </c>
      <c r="AI67" s="54">
        <v>1</v>
      </c>
      <c r="AJ67" s="54">
        <v>1</v>
      </c>
      <c r="AK67" s="54">
        <f t="shared" si="7"/>
        <v>0</v>
      </c>
      <c r="AL67" s="54">
        <v>1</v>
      </c>
      <c r="AM67" s="54">
        <v>1</v>
      </c>
      <c r="AN67" s="54">
        <v>1</v>
      </c>
      <c r="AO67" s="54">
        <v>1</v>
      </c>
      <c r="AP67" s="54">
        <v>1</v>
      </c>
      <c r="AQ67" s="54">
        <v>1</v>
      </c>
      <c r="AR67" s="54">
        <v>1</v>
      </c>
      <c r="AS67" s="54">
        <v>1</v>
      </c>
      <c r="AT67" s="54">
        <v>1</v>
      </c>
      <c r="AU67" s="54">
        <f t="shared" si="16"/>
        <v>43.716086956521764</v>
      </c>
      <c r="AV67" s="54">
        <f t="shared" si="17"/>
        <v>12.875652173913043</v>
      </c>
      <c r="AW67" s="54">
        <f t="shared" si="23"/>
        <v>10.779130434782601</v>
      </c>
      <c r="AX67" s="54">
        <f t="shared" si="19"/>
        <v>12.391304347826086</v>
      </c>
      <c r="AY67" s="54">
        <v>1</v>
      </c>
      <c r="AZ67" s="54">
        <v>1</v>
      </c>
      <c r="BA67" s="54">
        <v>1</v>
      </c>
      <c r="BG67" s="54">
        <f t="shared" si="24"/>
        <v>6000</v>
      </c>
      <c r="BH67" s="11">
        <f t="shared" si="21"/>
        <v>7.9861111111111116E-5</v>
      </c>
    </row>
    <row r="68" spans="1:60" ht="32" x14ac:dyDescent="0.2">
      <c r="A68" s="54">
        <v>41</v>
      </c>
      <c r="B68" s="1" t="s">
        <v>730</v>
      </c>
      <c r="C68" s="3" t="s">
        <v>203</v>
      </c>
      <c r="D68" s="54">
        <v>1</v>
      </c>
      <c r="E68" s="54">
        <v>1</v>
      </c>
      <c r="F68" s="54">
        <f t="shared" si="8"/>
        <v>1</v>
      </c>
      <c r="G68" s="54">
        <f t="shared" si="9"/>
        <v>13</v>
      </c>
      <c r="H68" s="54">
        <f t="shared" si="10"/>
        <v>13</v>
      </c>
      <c r="I68" s="54">
        <f t="shared" si="22"/>
        <v>63</v>
      </c>
      <c r="J68" s="54">
        <v>19</v>
      </c>
      <c r="K68" s="54">
        <f t="shared" si="12"/>
        <v>1.4615384615384615</v>
      </c>
      <c r="L68" s="54">
        <f t="shared" si="13"/>
        <v>61</v>
      </c>
      <c r="M68" s="54">
        <f t="shared" si="14"/>
        <v>4.6923076923076925</v>
      </c>
      <c r="N68" s="54">
        <v>1</v>
      </c>
      <c r="O68" s="54">
        <v>1</v>
      </c>
      <c r="P68" s="54">
        <v>0</v>
      </c>
      <c r="Q68" s="54">
        <v>1</v>
      </c>
      <c r="R68" s="54">
        <v>1</v>
      </c>
      <c r="S68" s="54">
        <v>1</v>
      </c>
      <c r="T68" s="54">
        <f t="shared" ref="T68:T115" si="25">QUOTIENT((Q68+R68+S68),3)</f>
        <v>1</v>
      </c>
      <c r="U68" s="54">
        <v>1</v>
      </c>
      <c r="V68" s="54">
        <v>1</v>
      </c>
      <c r="W68" s="54">
        <f t="shared" ref="W68:W115" si="26">QUOTIENT((P68+T68),2)</f>
        <v>0</v>
      </c>
      <c r="X68" s="54">
        <f t="shared" ref="X68:X115" si="27">IF(U68=1,1,IF(V68=1,1,0))</f>
        <v>1</v>
      </c>
      <c r="Y68" s="54">
        <v>1</v>
      </c>
      <c r="Z68" s="54">
        <v>1</v>
      </c>
      <c r="AA68" s="54">
        <v>1</v>
      </c>
      <c r="AB68" s="54">
        <v>1</v>
      </c>
      <c r="AC68" s="54">
        <v>1</v>
      </c>
      <c r="AD68" s="54">
        <v>1</v>
      </c>
      <c r="AE68" s="54">
        <v>1</v>
      </c>
      <c r="AF68" s="54">
        <f t="shared" si="15"/>
        <v>2</v>
      </c>
      <c r="AG68" s="54">
        <v>1</v>
      </c>
      <c r="AH68" s="54">
        <f t="shared" ref="AH68:AH115" si="28">IF(G68&gt;0,IF((LEN(B68)-LEN(SUBSTITUTE(B68,"/","")))&gt;0,0,1),0)</f>
        <v>1</v>
      </c>
      <c r="AI68" s="54">
        <v>0</v>
      </c>
      <c r="AJ68" s="54">
        <v>1</v>
      </c>
      <c r="AK68" s="54">
        <f t="shared" ref="AK68:AK115" si="29">IF(G68&gt;0,IF(((LEN(B68)-LEN(SUBSTITUTE(B68,"(","")))+(LEN(B68)-LEN(SUBSTITUTE(B68,")","")))+(LEN(B68)-LEN(SUBSTITUTE(B68,"[","")))+(LEN(B68)-LEN(SUBSTITUTE(B68,"]","")))+(LEN(B68)-LEN(SUBSTITUTE(B68,"{","")))+(LEN(B68)-LEN(SUBSTITUTE(B68,"}",""))))&gt;0,0,1),0)</f>
        <v>1</v>
      </c>
      <c r="AL68" s="54">
        <v>1</v>
      </c>
      <c r="AM68" s="54">
        <v>1</v>
      </c>
      <c r="AN68" s="54">
        <v>1</v>
      </c>
      <c r="AO68" s="54">
        <v>1</v>
      </c>
      <c r="AP68" s="54">
        <v>1</v>
      </c>
      <c r="AQ68" s="54">
        <v>1</v>
      </c>
      <c r="AR68" s="54">
        <v>1</v>
      </c>
      <c r="AS68" s="54">
        <v>1</v>
      </c>
      <c r="AT68" s="54">
        <v>1</v>
      </c>
      <c r="AU68" s="54">
        <f t="shared" si="16"/>
        <v>69.993846153846178</v>
      </c>
      <c r="AV68" s="54">
        <f t="shared" si="17"/>
        <v>6.7261538461538457</v>
      </c>
      <c r="AW68" s="54">
        <f t="shared" si="23"/>
        <v>9.5138461538461527</v>
      </c>
      <c r="AX68" s="54">
        <f t="shared" si="19"/>
        <v>7.1707692307692312</v>
      </c>
      <c r="AY68" s="54">
        <v>1</v>
      </c>
      <c r="AZ68" s="54">
        <v>1</v>
      </c>
      <c r="BA68" s="54">
        <v>1</v>
      </c>
      <c r="BG68" s="54">
        <f t="shared" si="24"/>
        <v>2000</v>
      </c>
      <c r="BH68" s="11">
        <f t="shared" si="21"/>
        <v>4.5138888888888894E-5</v>
      </c>
    </row>
    <row r="69" spans="1:60" ht="32" x14ac:dyDescent="0.2">
      <c r="A69" s="54">
        <v>42</v>
      </c>
      <c r="B69" s="1" t="s">
        <v>731</v>
      </c>
      <c r="C69" s="22" t="s">
        <v>192</v>
      </c>
      <c r="D69" s="54">
        <v>1</v>
      </c>
      <c r="E69" s="54">
        <v>1</v>
      </c>
      <c r="F69" s="54">
        <f t="shared" ref="F69:F115" si="30">IF(B69="",0,(LEN(B69)-LEN(SUBSTITUTE(B69,". ","."))+1))</f>
        <v>1</v>
      </c>
      <c r="G69" s="54">
        <f t="shared" ref="G69:G115" si="31">IF(B69="",0,LEN(B69)-LEN(SUBSTITUTE(B69," ",""))+1)</f>
        <v>10</v>
      </c>
      <c r="H69" s="54">
        <f t="shared" ref="H69:H115" si="32">IF(F69=0,0,G69/F69)</f>
        <v>10</v>
      </c>
      <c r="I69" s="54">
        <f t="shared" si="22"/>
        <v>39</v>
      </c>
      <c r="J69" s="54">
        <v>13</v>
      </c>
      <c r="K69" s="54">
        <f t="shared" ref="K69:K115" si="33">IF(G69=0,0,J69/G69)</f>
        <v>1.3</v>
      </c>
      <c r="L69" s="54">
        <f t="shared" ref="L69:L115" si="34">LEN(SUBSTITUTE(SUBSTITUTE(SUBSTITUTE(SUBSTITUTE(SUBSTITUTE(SUBSTITUTE(SUBSTITUTE(SUBSTITUTE(SUBSTITUTE(SUBSTITUTE(SUBSTITUTE(SUBSTITUTE(SUBSTITUTE(SUBSTITUTE(SUBSTITUTE(SUBSTITUTE(SUBSTITUTE(SUBSTITUTE(SUBSTITUTE(B69," ",""),".",""),",",""),"?",""),"!",""),";",""),"(",""),")",""),"[",""),"]",""),"-",""),"{",""),"}",""),"/",""),"+",""),"*",""),"_",""),"&amp;",""),"#",""))</f>
        <v>38</v>
      </c>
      <c r="M69" s="54">
        <f t="shared" ref="M69:M115" si="35">IF(G69=0,0,L69/G69)</f>
        <v>3.8</v>
      </c>
      <c r="N69" s="54">
        <v>1</v>
      </c>
      <c r="O69" s="54">
        <v>1</v>
      </c>
      <c r="P69" s="54">
        <v>1</v>
      </c>
      <c r="Q69" s="54">
        <v>1</v>
      </c>
      <c r="R69" s="54">
        <v>1</v>
      </c>
      <c r="S69" s="54">
        <v>1</v>
      </c>
      <c r="T69" s="54">
        <f t="shared" si="25"/>
        <v>1</v>
      </c>
      <c r="U69" s="54">
        <v>1</v>
      </c>
      <c r="V69" s="54">
        <v>1</v>
      </c>
      <c r="W69" s="54">
        <f t="shared" si="26"/>
        <v>1</v>
      </c>
      <c r="X69" s="54">
        <f t="shared" si="27"/>
        <v>1</v>
      </c>
      <c r="Y69" s="54">
        <v>0</v>
      </c>
      <c r="Z69" s="54">
        <v>1</v>
      </c>
      <c r="AA69" s="54">
        <v>1</v>
      </c>
      <c r="AB69" s="54">
        <v>1</v>
      </c>
      <c r="AC69" s="54">
        <v>1</v>
      </c>
      <c r="AD69" s="54">
        <v>1</v>
      </c>
      <c r="AE69" s="54">
        <v>1</v>
      </c>
      <c r="AF69" s="54">
        <f t="shared" ref="AF69:AF115" si="36">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1</v>
      </c>
      <c r="AG69" s="54">
        <v>1</v>
      </c>
      <c r="AH69" s="54">
        <f t="shared" si="28"/>
        <v>1</v>
      </c>
      <c r="AI69" s="54">
        <v>1</v>
      </c>
      <c r="AJ69" s="54">
        <v>1</v>
      </c>
      <c r="AK69" s="54">
        <f t="shared" si="29"/>
        <v>1</v>
      </c>
      <c r="AL69" s="54">
        <v>1</v>
      </c>
      <c r="AM69" s="54">
        <v>1</v>
      </c>
      <c r="AN69" s="54">
        <v>1</v>
      </c>
      <c r="AO69" s="54">
        <v>1</v>
      </c>
      <c r="AP69" s="54">
        <v>1</v>
      </c>
      <c r="AQ69" s="54">
        <v>1</v>
      </c>
      <c r="AR69" s="54">
        <v>1</v>
      </c>
      <c r="AS69" s="54">
        <v>1</v>
      </c>
      <c r="AT69" s="54">
        <v>1</v>
      </c>
      <c r="AU69" s="54">
        <f t="shared" ref="AU69:AU115" si="37">IF(G69=0,0,(206.835-(84.6*(K69))-(1.015*(H69))))</f>
        <v>86.705000000000013</v>
      </c>
      <c r="AV69" s="54">
        <f t="shared" ref="AV69:AV115" si="38">IF(G69=0,0,(0.39*H69)+(11.8*K69)-15.59)</f>
        <v>3.6500000000000021</v>
      </c>
      <c r="AW69" s="54">
        <f t="shared" si="23"/>
        <v>3.5839999999999961</v>
      </c>
      <c r="AX69" s="54">
        <f t="shared" ref="AX69:AX115" si="39">IF(I69=0,0,(4.71*M69)+(0.5*H69)-21.43)</f>
        <v>1.468</v>
      </c>
      <c r="AY69" s="54">
        <v>1</v>
      </c>
      <c r="AZ69" s="54">
        <v>1</v>
      </c>
      <c r="BA69" s="54">
        <v>1</v>
      </c>
      <c r="BG69" s="54">
        <f t="shared" si="24"/>
        <v>1000</v>
      </c>
      <c r="BH69" s="11">
        <f t="shared" ref="BH69:BH115" si="40">G69/200/24/60</f>
        <v>3.4722222222222222E-5</v>
      </c>
    </row>
    <row r="70" spans="1:60" ht="48" x14ac:dyDescent="0.2">
      <c r="A70" s="54">
        <v>43</v>
      </c>
      <c r="B70" s="1" t="s">
        <v>732</v>
      </c>
      <c r="C70" s="3" t="s">
        <v>203</v>
      </c>
      <c r="D70" s="54">
        <v>1</v>
      </c>
      <c r="E70" s="54">
        <v>1</v>
      </c>
      <c r="F70" s="54">
        <f t="shared" si="30"/>
        <v>1</v>
      </c>
      <c r="G70" s="54">
        <f t="shared" si="31"/>
        <v>21</v>
      </c>
      <c r="H70" s="54">
        <f t="shared" si="32"/>
        <v>21</v>
      </c>
      <c r="I70" s="54">
        <f t="shared" si="22"/>
        <v>97</v>
      </c>
      <c r="J70" s="54">
        <v>35</v>
      </c>
      <c r="K70" s="54">
        <f t="shared" si="33"/>
        <v>1.6666666666666667</v>
      </c>
      <c r="L70" s="54">
        <f t="shared" si="34"/>
        <v>90</v>
      </c>
      <c r="M70" s="54">
        <f t="shared" si="35"/>
        <v>4.2857142857142856</v>
      </c>
      <c r="N70" s="54">
        <v>1</v>
      </c>
      <c r="O70" s="54">
        <v>1</v>
      </c>
      <c r="P70" s="54">
        <v>0</v>
      </c>
      <c r="Q70" s="54">
        <v>1</v>
      </c>
      <c r="R70" s="54">
        <v>1</v>
      </c>
      <c r="S70" s="54">
        <v>1</v>
      </c>
      <c r="T70" s="54">
        <f t="shared" si="25"/>
        <v>1</v>
      </c>
      <c r="U70" s="54">
        <v>1</v>
      </c>
      <c r="V70" s="54">
        <v>1</v>
      </c>
      <c r="W70" s="54">
        <f t="shared" si="26"/>
        <v>0</v>
      </c>
      <c r="X70" s="54">
        <f t="shared" si="27"/>
        <v>1</v>
      </c>
      <c r="Y70" s="54">
        <v>1</v>
      </c>
      <c r="Z70" s="54">
        <v>1</v>
      </c>
      <c r="AA70" s="54">
        <v>1</v>
      </c>
      <c r="AB70" s="54">
        <v>1</v>
      </c>
      <c r="AC70" s="54">
        <v>1</v>
      </c>
      <c r="AD70" s="54">
        <v>1</v>
      </c>
      <c r="AE70" s="54">
        <v>1</v>
      </c>
      <c r="AF70" s="54">
        <f t="shared" si="36"/>
        <v>7</v>
      </c>
      <c r="AG70" s="54">
        <v>1</v>
      </c>
      <c r="AH70" s="54">
        <f t="shared" si="28"/>
        <v>1</v>
      </c>
      <c r="AI70" s="54">
        <v>1</v>
      </c>
      <c r="AJ70" s="54">
        <v>1</v>
      </c>
      <c r="AK70" s="54">
        <f t="shared" si="29"/>
        <v>1</v>
      </c>
      <c r="AL70" s="54">
        <v>1</v>
      </c>
      <c r="AM70" s="54">
        <v>1</v>
      </c>
      <c r="AN70" s="54">
        <v>1</v>
      </c>
      <c r="AO70" s="54">
        <v>1</v>
      </c>
      <c r="AP70" s="54">
        <v>1</v>
      </c>
      <c r="AQ70" s="54">
        <v>1</v>
      </c>
      <c r="AR70" s="54">
        <v>1</v>
      </c>
      <c r="AS70" s="54">
        <v>1</v>
      </c>
      <c r="AT70" s="54">
        <v>1</v>
      </c>
      <c r="AU70" s="54">
        <f t="shared" si="37"/>
        <v>44.52000000000001</v>
      </c>
      <c r="AV70" s="54">
        <f t="shared" si="38"/>
        <v>12.266666666666669</v>
      </c>
      <c r="AW70" s="54">
        <f t="shared" si="23"/>
        <v>7.9904761904761905</v>
      </c>
      <c r="AX70" s="54">
        <f t="shared" si="39"/>
        <v>9.2557142857142836</v>
      </c>
      <c r="AY70" s="54">
        <v>1</v>
      </c>
      <c r="AZ70" s="54">
        <v>1</v>
      </c>
      <c r="BA70" s="54">
        <v>1</v>
      </c>
      <c r="BG70" s="54">
        <f t="shared" si="24"/>
        <v>7000</v>
      </c>
      <c r="BH70" s="11">
        <f t="shared" si="40"/>
        <v>7.2916666666666659E-5</v>
      </c>
    </row>
    <row r="71" spans="1:60" ht="32" x14ac:dyDescent="0.2">
      <c r="A71" s="54">
        <v>44</v>
      </c>
      <c r="B71" s="1" t="s">
        <v>733</v>
      </c>
      <c r="C71" s="22" t="s">
        <v>192</v>
      </c>
      <c r="D71" s="54">
        <v>1</v>
      </c>
      <c r="E71" s="54">
        <v>1</v>
      </c>
      <c r="F71" s="54">
        <f t="shared" si="30"/>
        <v>1</v>
      </c>
      <c r="G71" s="54">
        <f t="shared" si="31"/>
        <v>13</v>
      </c>
      <c r="H71" s="54">
        <f t="shared" si="32"/>
        <v>13</v>
      </c>
      <c r="I71" s="54">
        <f t="shared" si="22"/>
        <v>70</v>
      </c>
      <c r="J71" s="54">
        <v>23</v>
      </c>
      <c r="K71" s="54">
        <f t="shared" si="33"/>
        <v>1.7692307692307692</v>
      </c>
      <c r="L71" s="54">
        <f t="shared" si="34"/>
        <v>69</v>
      </c>
      <c r="M71" s="54">
        <f t="shared" si="35"/>
        <v>5.3076923076923075</v>
      </c>
      <c r="N71" s="54">
        <v>0</v>
      </c>
      <c r="O71" s="54">
        <v>1</v>
      </c>
      <c r="P71" s="54">
        <v>1</v>
      </c>
      <c r="Q71" s="54">
        <v>0</v>
      </c>
      <c r="R71" s="54">
        <v>1</v>
      </c>
      <c r="S71" s="54">
        <v>1</v>
      </c>
      <c r="T71" s="54">
        <f t="shared" si="25"/>
        <v>0</v>
      </c>
      <c r="U71" s="54">
        <v>1</v>
      </c>
      <c r="V71" s="54">
        <v>1</v>
      </c>
      <c r="W71" s="54">
        <f t="shared" si="26"/>
        <v>0</v>
      </c>
      <c r="X71" s="54">
        <f t="shared" si="27"/>
        <v>1</v>
      </c>
      <c r="Y71" s="54">
        <v>1</v>
      </c>
      <c r="Z71" s="54">
        <v>1</v>
      </c>
      <c r="AA71" s="54">
        <v>1</v>
      </c>
      <c r="AB71" s="54">
        <v>1</v>
      </c>
      <c r="AC71" s="54">
        <v>1</v>
      </c>
      <c r="AD71" s="54">
        <v>1</v>
      </c>
      <c r="AE71" s="54">
        <v>1</v>
      </c>
      <c r="AF71" s="54">
        <f t="shared" si="36"/>
        <v>1</v>
      </c>
      <c r="AG71" s="54">
        <v>0</v>
      </c>
      <c r="AH71" s="54">
        <f t="shared" si="28"/>
        <v>1</v>
      </c>
      <c r="AI71" s="54">
        <v>1</v>
      </c>
      <c r="AJ71" s="54">
        <v>1</v>
      </c>
      <c r="AK71" s="54">
        <f t="shared" si="29"/>
        <v>1</v>
      </c>
      <c r="AL71" s="54">
        <v>1</v>
      </c>
      <c r="AM71" s="54">
        <v>1</v>
      </c>
      <c r="AN71" s="54">
        <v>1</v>
      </c>
      <c r="AO71" s="54">
        <v>1</v>
      </c>
      <c r="AP71" s="54">
        <v>1</v>
      </c>
      <c r="AQ71" s="54">
        <v>1</v>
      </c>
      <c r="AR71" s="54">
        <v>1</v>
      </c>
      <c r="AS71" s="54">
        <v>1</v>
      </c>
      <c r="AT71" s="54">
        <v>1</v>
      </c>
      <c r="AU71" s="54">
        <f t="shared" si="37"/>
        <v>43.963076923076947</v>
      </c>
      <c r="AV71" s="54">
        <f t="shared" si="38"/>
        <v>10.356923076923078</v>
      </c>
      <c r="AW71" s="54">
        <f t="shared" si="23"/>
        <v>13.132307692307691</v>
      </c>
      <c r="AX71" s="54">
        <f t="shared" si="39"/>
        <v>10.069230769230767</v>
      </c>
      <c r="AY71" s="54">
        <v>1</v>
      </c>
      <c r="AZ71" s="54">
        <v>1</v>
      </c>
      <c r="BA71" s="54">
        <v>1</v>
      </c>
      <c r="BG71" s="54">
        <f t="shared" si="24"/>
        <v>1000</v>
      </c>
      <c r="BH71" s="11">
        <f t="shared" si="40"/>
        <v>4.5138888888888894E-5</v>
      </c>
    </row>
    <row r="72" spans="1:60" ht="80" x14ac:dyDescent="0.2">
      <c r="A72" s="54">
        <v>45</v>
      </c>
      <c r="B72" s="1" t="s">
        <v>734</v>
      </c>
      <c r="C72" s="22" t="s">
        <v>192</v>
      </c>
      <c r="D72" s="54">
        <v>1</v>
      </c>
      <c r="E72" s="54">
        <v>1</v>
      </c>
      <c r="F72" s="54">
        <f t="shared" si="30"/>
        <v>2</v>
      </c>
      <c r="G72" s="54">
        <f t="shared" si="31"/>
        <v>32</v>
      </c>
      <c r="H72" s="54">
        <f t="shared" si="32"/>
        <v>16</v>
      </c>
      <c r="I72" s="54">
        <f t="shared" si="22"/>
        <v>161</v>
      </c>
      <c r="J72" s="54">
        <v>56</v>
      </c>
      <c r="K72" s="54">
        <f t="shared" si="33"/>
        <v>1.75</v>
      </c>
      <c r="L72" s="54">
        <f t="shared" si="34"/>
        <v>153</v>
      </c>
      <c r="M72" s="54">
        <f t="shared" si="35"/>
        <v>4.78125</v>
      </c>
      <c r="N72" s="54">
        <v>1</v>
      </c>
      <c r="O72" s="54">
        <v>1</v>
      </c>
      <c r="P72" s="54">
        <v>1</v>
      </c>
      <c r="Q72" s="54">
        <v>1</v>
      </c>
      <c r="R72" s="54">
        <v>1</v>
      </c>
      <c r="S72" s="54">
        <v>1</v>
      </c>
      <c r="T72" s="54">
        <f t="shared" si="25"/>
        <v>1</v>
      </c>
      <c r="U72" s="54">
        <v>1</v>
      </c>
      <c r="V72" s="54">
        <v>1</v>
      </c>
      <c r="W72" s="54">
        <f t="shared" si="26"/>
        <v>1</v>
      </c>
      <c r="X72" s="54">
        <f t="shared" si="27"/>
        <v>1</v>
      </c>
      <c r="Y72" s="54">
        <v>0</v>
      </c>
      <c r="Z72" s="54">
        <v>1</v>
      </c>
      <c r="AA72" s="54">
        <v>1</v>
      </c>
      <c r="AB72" s="54">
        <v>1</v>
      </c>
      <c r="AC72" s="54">
        <v>1</v>
      </c>
      <c r="AD72" s="54">
        <v>1</v>
      </c>
      <c r="AE72" s="54">
        <v>1</v>
      </c>
      <c r="AF72" s="54">
        <f t="shared" si="36"/>
        <v>8</v>
      </c>
      <c r="AG72" s="54">
        <v>1</v>
      </c>
      <c r="AH72" s="54">
        <f t="shared" si="28"/>
        <v>1</v>
      </c>
      <c r="AI72" s="54">
        <v>0</v>
      </c>
      <c r="AJ72" s="54">
        <v>1</v>
      </c>
      <c r="AK72" s="54">
        <f t="shared" si="29"/>
        <v>1</v>
      </c>
      <c r="AL72" s="54">
        <v>1</v>
      </c>
      <c r="AM72" s="54">
        <v>1</v>
      </c>
      <c r="AN72" s="54">
        <v>1</v>
      </c>
      <c r="AO72" s="54">
        <v>1</v>
      </c>
      <c r="AP72" s="54">
        <v>1</v>
      </c>
      <c r="AQ72" s="54">
        <v>1</v>
      </c>
      <c r="AR72" s="54">
        <v>1</v>
      </c>
      <c r="AS72" s="54">
        <v>1</v>
      </c>
      <c r="AT72" s="54">
        <v>1</v>
      </c>
      <c r="AU72" s="54">
        <f t="shared" si="37"/>
        <v>42.54500000000003</v>
      </c>
      <c r="AV72" s="54">
        <f t="shared" si="38"/>
        <v>11.3</v>
      </c>
      <c r="AW72" s="54">
        <f t="shared" si="23"/>
        <v>10.463749999999997</v>
      </c>
      <c r="AX72" s="54">
        <f t="shared" si="39"/>
        <v>9.0896875000000001</v>
      </c>
      <c r="AY72" s="54">
        <v>0</v>
      </c>
      <c r="AZ72" s="54">
        <v>1</v>
      </c>
      <c r="BA72" s="54">
        <v>1</v>
      </c>
      <c r="BG72" s="54">
        <f t="shared" si="24"/>
        <v>8000</v>
      </c>
      <c r="BH72" s="11">
        <f t="shared" si="40"/>
        <v>1.1111111111111112E-4</v>
      </c>
    </row>
    <row r="73" spans="1:60" ht="32" x14ac:dyDescent="0.2">
      <c r="A73" s="54">
        <v>46</v>
      </c>
      <c r="B73" s="1" t="s">
        <v>735</v>
      </c>
      <c r="C73" s="22" t="s">
        <v>192</v>
      </c>
      <c r="D73" s="54">
        <v>1</v>
      </c>
      <c r="E73" s="54">
        <v>1</v>
      </c>
      <c r="F73" s="54">
        <f t="shared" si="30"/>
        <v>1</v>
      </c>
      <c r="G73" s="54">
        <f t="shared" si="31"/>
        <v>10</v>
      </c>
      <c r="H73" s="54">
        <f t="shared" si="32"/>
        <v>10</v>
      </c>
      <c r="I73" s="54">
        <f t="shared" si="22"/>
        <v>46</v>
      </c>
      <c r="J73" s="54">
        <v>15</v>
      </c>
      <c r="K73" s="54">
        <f t="shared" si="33"/>
        <v>1.5</v>
      </c>
      <c r="L73" s="54">
        <f t="shared" si="34"/>
        <v>45</v>
      </c>
      <c r="M73" s="54">
        <f t="shared" si="35"/>
        <v>4.5</v>
      </c>
      <c r="N73" s="54">
        <v>1</v>
      </c>
      <c r="O73" s="54">
        <v>1</v>
      </c>
      <c r="P73" s="54">
        <v>1</v>
      </c>
      <c r="Q73" s="54">
        <v>1</v>
      </c>
      <c r="R73" s="54">
        <v>1</v>
      </c>
      <c r="S73" s="54">
        <v>1</v>
      </c>
      <c r="T73" s="54">
        <f t="shared" si="25"/>
        <v>1</v>
      </c>
      <c r="U73" s="54">
        <v>1</v>
      </c>
      <c r="V73" s="54">
        <v>1</v>
      </c>
      <c r="W73" s="54">
        <f t="shared" si="26"/>
        <v>1</v>
      </c>
      <c r="X73" s="54">
        <f t="shared" si="27"/>
        <v>1</v>
      </c>
      <c r="Y73" s="54">
        <v>0</v>
      </c>
      <c r="Z73" s="54">
        <v>1</v>
      </c>
      <c r="AA73" s="54">
        <v>1</v>
      </c>
      <c r="AB73" s="54">
        <v>1</v>
      </c>
      <c r="AC73" s="54">
        <v>1</v>
      </c>
      <c r="AD73" s="54">
        <v>1</v>
      </c>
      <c r="AE73" s="54">
        <v>1</v>
      </c>
      <c r="AF73" s="54">
        <f t="shared" si="36"/>
        <v>1</v>
      </c>
      <c r="AG73" s="54">
        <v>1</v>
      </c>
      <c r="AH73" s="54">
        <f t="shared" si="28"/>
        <v>1</v>
      </c>
      <c r="AI73" s="54">
        <v>1</v>
      </c>
      <c r="AJ73" s="54">
        <v>1</v>
      </c>
      <c r="AK73" s="54">
        <f t="shared" si="29"/>
        <v>1</v>
      </c>
      <c r="AL73" s="54">
        <v>1</v>
      </c>
      <c r="AM73" s="54">
        <v>1</v>
      </c>
      <c r="AN73" s="54">
        <v>1</v>
      </c>
      <c r="AO73" s="54">
        <v>0</v>
      </c>
      <c r="AP73" s="54">
        <v>1</v>
      </c>
      <c r="AQ73" s="54">
        <v>1</v>
      </c>
      <c r="AR73" s="54">
        <v>1</v>
      </c>
      <c r="AS73" s="54">
        <v>0</v>
      </c>
      <c r="AT73" s="54">
        <v>1</v>
      </c>
      <c r="AU73" s="54">
        <f t="shared" si="37"/>
        <v>69.785000000000025</v>
      </c>
      <c r="AV73" s="54">
        <f t="shared" si="38"/>
        <v>6.0100000000000016</v>
      </c>
      <c r="AW73" s="54">
        <f t="shared" si="23"/>
        <v>7.6999999999999993</v>
      </c>
      <c r="AX73" s="54">
        <f t="shared" si="39"/>
        <v>4.7650000000000006</v>
      </c>
      <c r="AY73" s="54">
        <v>1</v>
      </c>
      <c r="AZ73" s="54">
        <v>1</v>
      </c>
      <c r="BA73" s="54">
        <v>1</v>
      </c>
      <c r="BG73" s="54">
        <f t="shared" si="24"/>
        <v>1000</v>
      </c>
      <c r="BH73" s="11">
        <f t="shared" si="40"/>
        <v>3.4722222222222222E-5</v>
      </c>
    </row>
    <row r="74" spans="1:60" ht="80" x14ac:dyDescent="0.2">
      <c r="A74" s="54">
        <v>47</v>
      </c>
      <c r="B74" s="1" t="s">
        <v>736</v>
      </c>
      <c r="C74" s="22" t="s">
        <v>192</v>
      </c>
      <c r="D74" s="54">
        <v>1</v>
      </c>
      <c r="E74" s="54">
        <v>1</v>
      </c>
      <c r="F74" s="54">
        <f t="shared" si="30"/>
        <v>1</v>
      </c>
      <c r="G74" s="54">
        <f t="shared" si="31"/>
        <v>30</v>
      </c>
      <c r="H74" s="54">
        <f t="shared" si="32"/>
        <v>30</v>
      </c>
      <c r="I74" s="54">
        <f t="shared" si="22"/>
        <v>160</v>
      </c>
      <c r="J74" s="54">
        <v>52</v>
      </c>
      <c r="K74" s="54">
        <f t="shared" si="33"/>
        <v>1.7333333333333334</v>
      </c>
      <c r="L74" s="54">
        <f t="shared" si="34"/>
        <v>154</v>
      </c>
      <c r="M74" s="54">
        <f t="shared" si="35"/>
        <v>5.1333333333333337</v>
      </c>
      <c r="N74" s="54">
        <v>0</v>
      </c>
      <c r="O74" s="54">
        <v>1</v>
      </c>
      <c r="P74" s="54">
        <v>1</v>
      </c>
      <c r="Q74" s="54">
        <v>0</v>
      </c>
      <c r="R74" s="54">
        <v>1</v>
      </c>
      <c r="S74" s="54">
        <v>1</v>
      </c>
      <c r="T74" s="54">
        <f t="shared" si="25"/>
        <v>0</v>
      </c>
      <c r="U74" s="54">
        <v>1</v>
      </c>
      <c r="V74" s="54">
        <v>1</v>
      </c>
      <c r="W74" s="54">
        <f t="shared" si="26"/>
        <v>0</v>
      </c>
      <c r="X74" s="54">
        <f t="shared" si="27"/>
        <v>1</v>
      </c>
      <c r="Y74" s="54">
        <v>1</v>
      </c>
      <c r="Z74" s="54">
        <v>1</v>
      </c>
      <c r="AA74" s="54">
        <v>1</v>
      </c>
      <c r="AB74" s="54">
        <v>1</v>
      </c>
      <c r="AC74" s="54">
        <v>1</v>
      </c>
      <c r="AD74" s="54">
        <v>1</v>
      </c>
      <c r="AE74" s="54">
        <v>1</v>
      </c>
      <c r="AF74" s="54">
        <f t="shared" si="36"/>
        <v>6</v>
      </c>
      <c r="AG74" s="54">
        <v>0</v>
      </c>
      <c r="AH74" s="54">
        <f t="shared" si="28"/>
        <v>1</v>
      </c>
      <c r="AI74" s="54">
        <v>0</v>
      </c>
      <c r="AJ74" s="54">
        <v>1</v>
      </c>
      <c r="AK74" s="54">
        <f t="shared" si="29"/>
        <v>0</v>
      </c>
      <c r="AL74" s="54">
        <v>1</v>
      </c>
      <c r="AM74" s="54">
        <v>1</v>
      </c>
      <c r="AN74" s="54">
        <v>1</v>
      </c>
      <c r="AO74" s="54">
        <v>1</v>
      </c>
      <c r="AP74" s="54">
        <v>1</v>
      </c>
      <c r="AQ74" s="54">
        <v>1</v>
      </c>
      <c r="AR74" s="54">
        <v>1</v>
      </c>
      <c r="AS74" s="54">
        <v>1</v>
      </c>
      <c r="AT74" s="54">
        <v>1</v>
      </c>
      <c r="AU74" s="54">
        <f t="shared" si="37"/>
        <v>29.745000000000026</v>
      </c>
      <c r="AV74" s="54">
        <f t="shared" si="38"/>
        <v>16.563333333333336</v>
      </c>
      <c r="AW74" s="54">
        <f t="shared" si="23"/>
        <v>13.397333333333332</v>
      </c>
      <c r="AX74" s="54">
        <f t="shared" si="39"/>
        <v>17.747999999999998</v>
      </c>
      <c r="AY74" s="54">
        <v>1</v>
      </c>
      <c r="AZ74" s="54">
        <v>1</v>
      </c>
      <c r="BA74" s="54">
        <v>1</v>
      </c>
      <c r="BG74" s="54">
        <f t="shared" si="24"/>
        <v>6000</v>
      </c>
      <c r="BH74" s="11">
        <f t="shared" si="40"/>
        <v>1.0416666666666666E-4</v>
      </c>
    </row>
    <row r="75" spans="1:60" ht="64" x14ac:dyDescent="0.2">
      <c r="A75" s="54">
        <v>48</v>
      </c>
      <c r="B75" s="1" t="s">
        <v>737</v>
      </c>
      <c r="C75" s="22" t="s">
        <v>192</v>
      </c>
      <c r="D75" s="54">
        <v>1</v>
      </c>
      <c r="E75" s="54">
        <v>1</v>
      </c>
      <c r="F75" s="54">
        <f t="shared" si="30"/>
        <v>1</v>
      </c>
      <c r="G75" s="54">
        <f t="shared" si="31"/>
        <v>22</v>
      </c>
      <c r="H75" s="54">
        <f t="shared" si="32"/>
        <v>22</v>
      </c>
      <c r="I75" s="54">
        <f t="shared" si="22"/>
        <v>118</v>
      </c>
      <c r="J75" s="54">
        <v>40</v>
      </c>
      <c r="K75" s="54">
        <f t="shared" si="33"/>
        <v>1.8181818181818181</v>
      </c>
      <c r="L75" s="54">
        <f t="shared" si="34"/>
        <v>115</v>
      </c>
      <c r="M75" s="54">
        <f t="shared" si="35"/>
        <v>5.2272727272727275</v>
      </c>
      <c r="N75" s="54">
        <v>1</v>
      </c>
      <c r="O75" s="54">
        <v>1</v>
      </c>
      <c r="P75" s="54">
        <v>1</v>
      </c>
      <c r="Q75" s="54">
        <v>1</v>
      </c>
      <c r="R75" s="54">
        <v>1</v>
      </c>
      <c r="S75" s="54">
        <v>1</v>
      </c>
      <c r="T75" s="54">
        <f t="shared" si="25"/>
        <v>1</v>
      </c>
      <c r="U75" s="54">
        <v>1</v>
      </c>
      <c r="V75" s="54">
        <v>1</v>
      </c>
      <c r="W75" s="54">
        <f t="shared" si="26"/>
        <v>1</v>
      </c>
      <c r="X75" s="54">
        <f t="shared" si="27"/>
        <v>1</v>
      </c>
      <c r="Y75" s="54">
        <v>0</v>
      </c>
      <c r="Z75" s="54">
        <v>1</v>
      </c>
      <c r="AA75" s="54">
        <v>1</v>
      </c>
      <c r="AB75" s="54">
        <v>1</v>
      </c>
      <c r="AC75" s="54">
        <v>1</v>
      </c>
      <c r="AD75" s="54">
        <v>1</v>
      </c>
      <c r="AE75" s="54">
        <v>1</v>
      </c>
      <c r="AF75" s="54">
        <f t="shared" si="36"/>
        <v>3</v>
      </c>
      <c r="AG75" s="54">
        <v>1</v>
      </c>
      <c r="AH75" s="54">
        <f t="shared" si="28"/>
        <v>1</v>
      </c>
      <c r="AI75" s="54">
        <v>1</v>
      </c>
      <c r="AJ75" s="54">
        <v>1</v>
      </c>
      <c r="AK75" s="54">
        <f t="shared" si="29"/>
        <v>0</v>
      </c>
      <c r="AL75" s="54">
        <v>1</v>
      </c>
      <c r="AM75" s="54">
        <v>1</v>
      </c>
      <c r="AN75" s="54">
        <v>1</v>
      </c>
      <c r="AO75" s="54">
        <v>1</v>
      </c>
      <c r="AP75" s="54">
        <v>1</v>
      </c>
      <c r="AQ75" s="54">
        <v>1</v>
      </c>
      <c r="AR75" s="54">
        <v>1</v>
      </c>
      <c r="AS75" s="54">
        <v>1</v>
      </c>
      <c r="AT75" s="54">
        <v>1</v>
      </c>
      <c r="AU75" s="54">
        <f t="shared" si="37"/>
        <v>30.686818181818197</v>
      </c>
      <c r="AV75" s="54">
        <f t="shared" si="38"/>
        <v>14.444545454545459</v>
      </c>
      <c r="AW75" s="54">
        <f t="shared" si="23"/>
        <v>13.590909090909093</v>
      </c>
      <c r="AX75" s="54">
        <f t="shared" si="39"/>
        <v>14.19045454545455</v>
      </c>
      <c r="AY75" s="54">
        <v>1</v>
      </c>
      <c r="AZ75" s="54">
        <v>1</v>
      </c>
      <c r="BA75" s="54">
        <v>1</v>
      </c>
      <c r="BG75" s="54">
        <f t="shared" si="24"/>
        <v>3000</v>
      </c>
      <c r="BH75" s="11">
        <f t="shared" si="40"/>
        <v>7.6388888888888887E-5</v>
      </c>
    </row>
    <row r="76" spans="1:60" ht="64" x14ac:dyDescent="0.2">
      <c r="A76" s="54">
        <v>49</v>
      </c>
      <c r="B76" s="1" t="s">
        <v>738</v>
      </c>
      <c r="C76" s="22" t="s">
        <v>192</v>
      </c>
      <c r="D76" s="54">
        <v>1</v>
      </c>
      <c r="E76" s="54">
        <v>1</v>
      </c>
      <c r="F76" s="54">
        <f t="shared" si="30"/>
        <v>1</v>
      </c>
      <c r="G76" s="54">
        <f t="shared" si="31"/>
        <v>24</v>
      </c>
      <c r="H76" s="54">
        <f t="shared" si="32"/>
        <v>24</v>
      </c>
      <c r="I76" s="54">
        <f t="shared" si="22"/>
        <v>129</v>
      </c>
      <c r="J76" s="54">
        <v>43</v>
      </c>
      <c r="K76" s="54">
        <f t="shared" si="33"/>
        <v>1.7916666666666667</v>
      </c>
      <c r="L76" s="54">
        <f t="shared" si="34"/>
        <v>126</v>
      </c>
      <c r="M76" s="54">
        <f t="shared" si="35"/>
        <v>5.25</v>
      </c>
      <c r="N76" s="54">
        <v>1</v>
      </c>
      <c r="O76" s="54">
        <v>1</v>
      </c>
      <c r="P76" s="54">
        <v>1</v>
      </c>
      <c r="Q76" s="54">
        <v>1</v>
      </c>
      <c r="R76" s="54">
        <v>1</v>
      </c>
      <c r="S76" s="54">
        <v>1</v>
      </c>
      <c r="T76" s="54">
        <f t="shared" si="25"/>
        <v>1</v>
      </c>
      <c r="U76" s="54">
        <v>1</v>
      </c>
      <c r="V76" s="54">
        <v>1</v>
      </c>
      <c r="W76" s="54">
        <f t="shared" si="26"/>
        <v>1</v>
      </c>
      <c r="X76" s="54">
        <f t="shared" si="27"/>
        <v>1</v>
      </c>
      <c r="Y76" s="54">
        <v>0</v>
      </c>
      <c r="Z76" s="54">
        <v>1</v>
      </c>
      <c r="AA76" s="54">
        <v>1</v>
      </c>
      <c r="AB76" s="54">
        <v>1</v>
      </c>
      <c r="AC76" s="54">
        <v>1</v>
      </c>
      <c r="AD76" s="54">
        <v>1</v>
      </c>
      <c r="AE76" s="54">
        <v>1</v>
      </c>
      <c r="AF76" s="54">
        <f t="shared" si="36"/>
        <v>3</v>
      </c>
      <c r="AG76" s="54">
        <v>1</v>
      </c>
      <c r="AH76" s="54">
        <f t="shared" si="28"/>
        <v>1</v>
      </c>
      <c r="AI76" s="54">
        <v>1</v>
      </c>
      <c r="AJ76" s="54">
        <v>1</v>
      </c>
      <c r="AK76" s="54">
        <f t="shared" si="29"/>
        <v>0</v>
      </c>
      <c r="AL76" s="54">
        <v>1</v>
      </c>
      <c r="AM76" s="54">
        <v>1</v>
      </c>
      <c r="AN76" s="54">
        <v>1</v>
      </c>
      <c r="AO76" s="54">
        <v>0</v>
      </c>
      <c r="AP76" s="54">
        <v>1</v>
      </c>
      <c r="AQ76" s="54">
        <v>1</v>
      </c>
      <c r="AR76" s="54">
        <v>1</v>
      </c>
      <c r="AS76" s="54">
        <v>0</v>
      </c>
      <c r="AT76" s="54">
        <v>1</v>
      </c>
      <c r="AU76" s="54">
        <f t="shared" si="37"/>
        <v>30.90000000000002</v>
      </c>
      <c r="AV76" s="54">
        <f t="shared" si="38"/>
        <v>14.911666666666669</v>
      </c>
      <c r="AW76" s="54">
        <f t="shared" si="23"/>
        <v>13.836666666666662</v>
      </c>
      <c r="AX76" s="54">
        <f t="shared" si="39"/>
        <v>15.297499999999999</v>
      </c>
      <c r="AY76" s="54">
        <v>1</v>
      </c>
      <c r="AZ76" s="54">
        <v>1</v>
      </c>
      <c r="BA76" s="54">
        <v>1</v>
      </c>
      <c r="BG76" s="54">
        <f t="shared" si="24"/>
        <v>3000</v>
      </c>
      <c r="BH76" s="11">
        <f t="shared" si="40"/>
        <v>8.3333333333333331E-5</v>
      </c>
    </row>
    <row r="77" spans="1:60" ht="64" x14ac:dyDescent="0.2">
      <c r="A77" s="54">
        <v>50</v>
      </c>
      <c r="B77" s="1" t="s">
        <v>739</v>
      </c>
      <c r="C77" s="3" t="s">
        <v>203</v>
      </c>
      <c r="D77" s="54">
        <v>1</v>
      </c>
      <c r="E77" s="54">
        <v>1</v>
      </c>
      <c r="F77" s="54">
        <f t="shared" si="30"/>
        <v>1</v>
      </c>
      <c r="G77" s="54">
        <f t="shared" si="31"/>
        <v>30</v>
      </c>
      <c r="H77" s="54">
        <f t="shared" si="32"/>
        <v>30</v>
      </c>
      <c r="I77" s="54">
        <f t="shared" si="22"/>
        <v>124</v>
      </c>
      <c r="J77" s="54">
        <v>44</v>
      </c>
      <c r="K77" s="54">
        <f t="shared" si="33"/>
        <v>1.4666666666666666</v>
      </c>
      <c r="L77" s="54">
        <f t="shared" si="34"/>
        <v>122</v>
      </c>
      <c r="M77" s="54">
        <f t="shared" si="35"/>
        <v>4.0666666666666664</v>
      </c>
      <c r="N77" s="54">
        <v>1</v>
      </c>
      <c r="O77" s="54">
        <v>1</v>
      </c>
      <c r="P77" s="54">
        <v>1</v>
      </c>
      <c r="Q77" s="54">
        <v>1</v>
      </c>
      <c r="R77" s="54">
        <v>1</v>
      </c>
      <c r="S77" s="54">
        <v>1</v>
      </c>
      <c r="T77" s="54">
        <f t="shared" si="25"/>
        <v>1</v>
      </c>
      <c r="U77" s="54">
        <v>1</v>
      </c>
      <c r="V77" s="54">
        <v>1</v>
      </c>
      <c r="W77" s="54">
        <f t="shared" si="26"/>
        <v>1</v>
      </c>
      <c r="X77" s="54">
        <f t="shared" si="27"/>
        <v>1</v>
      </c>
      <c r="Y77" s="54">
        <v>0</v>
      </c>
      <c r="Z77" s="54">
        <v>1</v>
      </c>
      <c r="AA77" s="54">
        <v>1</v>
      </c>
      <c r="AB77" s="54">
        <v>1</v>
      </c>
      <c r="AC77" s="54">
        <v>1</v>
      </c>
      <c r="AD77" s="54">
        <v>1</v>
      </c>
      <c r="AE77" s="54">
        <v>1</v>
      </c>
      <c r="AF77" s="54">
        <f t="shared" si="36"/>
        <v>2</v>
      </c>
      <c r="AG77" s="54">
        <v>1</v>
      </c>
      <c r="AH77" s="54">
        <f t="shared" si="28"/>
        <v>1</v>
      </c>
      <c r="AI77" s="54">
        <v>0</v>
      </c>
      <c r="AJ77" s="54">
        <v>1</v>
      </c>
      <c r="AK77" s="54">
        <f t="shared" si="29"/>
        <v>1</v>
      </c>
      <c r="AL77" s="54">
        <v>1</v>
      </c>
      <c r="AM77" s="54">
        <v>1</v>
      </c>
      <c r="AN77" s="54">
        <v>1</v>
      </c>
      <c r="AO77" s="54">
        <v>1</v>
      </c>
      <c r="AP77" s="54">
        <v>1</v>
      </c>
      <c r="AQ77" s="54">
        <v>1</v>
      </c>
      <c r="AR77" s="54">
        <v>1</v>
      </c>
      <c r="AS77" s="54">
        <v>1</v>
      </c>
      <c r="AT77" s="54">
        <v>1</v>
      </c>
      <c r="AU77" s="54">
        <f t="shared" si="37"/>
        <v>52.305000000000028</v>
      </c>
      <c r="AV77" s="54">
        <f t="shared" si="38"/>
        <v>13.416666666666668</v>
      </c>
      <c r="AW77" s="54">
        <f t="shared" si="23"/>
        <v>7.1253333333333266</v>
      </c>
      <c r="AX77" s="54">
        <f t="shared" si="39"/>
        <v>12.723999999999997</v>
      </c>
      <c r="AY77" s="54">
        <v>1</v>
      </c>
      <c r="AZ77" s="54">
        <v>1</v>
      </c>
      <c r="BA77" s="54">
        <v>1</v>
      </c>
      <c r="BG77" s="54">
        <f t="shared" si="24"/>
        <v>2000</v>
      </c>
      <c r="BH77" s="11">
        <f t="shared" si="40"/>
        <v>1.0416666666666666E-4</v>
      </c>
    </row>
    <row r="78" spans="1:60" ht="48" x14ac:dyDescent="0.2">
      <c r="A78" s="54">
        <v>51</v>
      </c>
      <c r="B78" s="1" t="s">
        <v>740</v>
      </c>
      <c r="C78" s="22" t="s">
        <v>192</v>
      </c>
      <c r="D78" s="54">
        <v>1</v>
      </c>
      <c r="E78" s="54">
        <v>1</v>
      </c>
      <c r="F78" s="54">
        <f t="shared" si="30"/>
        <v>1</v>
      </c>
      <c r="G78" s="54">
        <f t="shared" si="31"/>
        <v>20</v>
      </c>
      <c r="H78" s="54">
        <f t="shared" si="32"/>
        <v>20</v>
      </c>
      <c r="I78" s="54">
        <f t="shared" si="22"/>
        <v>84</v>
      </c>
      <c r="J78" s="54">
        <v>28</v>
      </c>
      <c r="K78" s="54">
        <f t="shared" si="33"/>
        <v>1.4</v>
      </c>
      <c r="L78" s="54">
        <f t="shared" si="34"/>
        <v>83</v>
      </c>
      <c r="M78" s="54">
        <f t="shared" si="35"/>
        <v>4.1500000000000004</v>
      </c>
      <c r="N78" s="54">
        <v>0</v>
      </c>
      <c r="O78" s="54">
        <v>1</v>
      </c>
      <c r="P78" s="54">
        <v>1</v>
      </c>
      <c r="Q78" s="54">
        <v>1</v>
      </c>
      <c r="R78" s="54">
        <v>1</v>
      </c>
      <c r="S78" s="54">
        <v>1</v>
      </c>
      <c r="T78" s="54">
        <f t="shared" si="25"/>
        <v>1</v>
      </c>
      <c r="U78" s="54">
        <v>1</v>
      </c>
      <c r="V78" s="54">
        <v>1</v>
      </c>
      <c r="W78" s="54">
        <f t="shared" si="26"/>
        <v>1</v>
      </c>
      <c r="X78" s="54">
        <f t="shared" si="27"/>
        <v>1</v>
      </c>
      <c r="Y78" s="54">
        <v>1</v>
      </c>
      <c r="Z78" s="54">
        <v>1</v>
      </c>
      <c r="AA78" s="54">
        <v>1</v>
      </c>
      <c r="AB78" s="54">
        <v>1</v>
      </c>
      <c r="AC78" s="54">
        <v>1</v>
      </c>
      <c r="AD78" s="54">
        <v>1</v>
      </c>
      <c r="AE78" s="54">
        <v>1</v>
      </c>
      <c r="AF78" s="54">
        <f t="shared" si="36"/>
        <v>1</v>
      </c>
      <c r="AG78" s="54">
        <v>1</v>
      </c>
      <c r="AH78" s="54">
        <f t="shared" si="28"/>
        <v>1</v>
      </c>
      <c r="AI78" s="54">
        <v>1</v>
      </c>
      <c r="AJ78" s="54">
        <v>1</v>
      </c>
      <c r="AK78" s="54">
        <f t="shared" si="29"/>
        <v>1</v>
      </c>
      <c r="AL78" s="54">
        <v>1</v>
      </c>
      <c r="AM78" s="54">
        <v>0</v>
      </c>
      <c r="AN78" s="54">
        <v>1</v>
      </c>
      <c r="AO78" s="54">
        <v>1</v>
      </c>
      <c r="AP78" s="54">
        <v>1</v>
      </c>
      <c r="AQ78" s="54">
        <v>1</v>
      </c>
      <c r="AR78" s="54">
        <v>1</v>
      </c>
      <c r="AS78" s="54">
        <v>1</v>
      </c>
      <c r="AT78" s="54">
        <v>1</v>
      </c>
      <c r="AU78" s="54">
        <f t="shared" si="37"/>
        <v>68.095000000000027</v>
      </c>
      <c r="AV78" s="54">
        <f t="shared" si="38"/>
        <v>8.73</v>
      </c>
      <c r="AW78" s="54">
        <f t="shared" si="23"/>
        <v>7.1219999999999999</v>
      </c>
      <c r="AX78" s="54">
        <f t="shared" si="39"/>
        <v>8.116500000000002</v>
      </c>
      <c r="AY78" s="54">
        <v>1</v>
      </c>
      <c r="AZ78" s="54">
        <v>1</v>
      </c>
      <c r="BA78" s="54">
        <v>1</v>
      </c>
      <c r="BG78" s="54">
        <f t="shared" si="24"/>
        <v>1000</v>
      </c>
      <c r="BH78" s="11">
        <f t="shared" si="40"/>
        <v>6.9444444444444444E-5</v>
      </c>
    </row>
    <row r="79" spans="1:60" ht="48" x14ac:dyDescent="0.2">
      <c r="A79" s="54">
        <v>52</v>
      </c>
      <c r="B79" s="1" t="s">
        <v>741</v>
      </c>
      <c r="C79" s="3" t="s">
        <v>203</v>
      </c>
      <c r="D79" s="54">
        <v>1</v>
      </c>
      <c r="E79" s="54">
        <v>1</v>
      </c>
      <c r="F79" s="54">
        <f t="shared" si="30"/>
        <v>1</v>
      </c>
      <c r="G79" s="54">
        <f t="shared" si="31"/>
        <v>18</v>
      </c>
      <c r="H79" s="54">
        <f t="shared" si="32"/>
        <v>18</v>
      </c>
      <c r="I79" s="54">
        <f t="shared" si="22"/>
        <v>84</v>
      </c>
      <c r="J79" s="54">
        <v>30</v>
      </c>
      <c r="K79" s="54">
        <f t="shared" si="33"/>
        <v>1.6666666666666667</v>
      </c>
      <c r="L79" s="54">
        <f t="shared" si="34"/>
        <v>80</v>
      </c>
      <c r="M79" s="54">
        <f t="shared" si="35"/>
        <v>4.4444444444444446</v>
      </c>
      <c r="N79" s="54">
        <v>0</v>
      </c>
      <c r="O79" s="54">
        <v>1</v>
      </c>
      <c r="P79" s="54">
        <v>1</v>
      </c>
      <c r="Q79" s="54">
        <v>0</v>
      </c>
      <c r="R79" s="54">
        <v>1</v>
      </c>
      <c r="S79" s="54">
        <v>1</v>
      </c>
      <c r="T79" s="54">
        <f t="shared" si="25"/>
        <v>0</v>
      </c>
      <c r="U79" s="54">
        <v>1</v>
      </c>
      <c r="V79" s="54">
        <v>1</v>
      </c>
      <c r="W79" s="54">
        <f t="shared" si="26"/>
        <v>0</v>
      </c>
      <c r="X79" s="54">
        <f t="shared" si="27"/>
        <v>1</v>
      </c>
      <c r="Y79" s="54">
        <v>0</v>
      </c>
      <c r="Z79" s="54">
        <v>1</v>
      </c>
      <c r="AA79" s="54">
        <v>1</v>
      </c>
      <c r="AB79" s="54">
        <v>1</v>
      </c>
      <c r="AC79" s="54">
        <v>1</v>
      </c>
      <c r="AD79" s="54">
        <v>1</v>
      </c>
      <c r="AE79" s="54">
        <v>1</v>
      </c>
      <c r="AF79" s="54">
        <f t="shared" si="36"/>
        <v>4</v>
      </c>
      <c r="AG79" s="54">
        <v>0</v>
      </c>
      <c r="AH79" s="54">
        <f t="shared" si="28"/>
        <v>1</v>
      </c>
      <c r="AI79" s="54">
        <v>1</v>
      </c>
      <c r="AJ79" s="54">
        <v>1</v>
      </c>
      <c r="AK79" s="54">
        <f t="shared" si="29"/>
        <v>0</v>
      </c>
      <c r="AL79" s="54">
        <v>1</v>
      </c>
      <c r="AM79" s="54">
        <v>0</v>
      </c>
      <c r="AN79" s="54">
        <v>1</v>
      </c>
      <c r="AO79" s="54">
        <v>1</v>
      </c>
      <c r="AP79" s="54">
        <v>1</v>
      </c>
      <c r="AQ79" s="54">
        <v>1</v>
      </c>
      <c r="AR79" s="54">
        <v>1</v>
      </c>
      <c r="AS79" s="54">
        <v>1</v>
      </c>
      <c r="AT79" s="54">
        <v>1</v>
      </c>
      <c r="AU79" s="54">
        <f t="shared" si="37"/>
        <v>47.565000000000012</v>
      </c>
      <c r="AV79" s="54">
        <f t="shared" si="38"/>
        <v>11.096666666666668</v>
      </c>
      <c r="AW79" s="54">
        <f t="shared" si="23"/>
        <v>8.68888888888889</v>
      </c>
      <c r="AX79" s="54">
        <f t="shared" si="39"/>
        <v>8.5033333333333339</v>
      </c>
      <c r="AY79" s="54">
        <v>1</v>
      </c>
      <c r="AZ79" s="54">
        <v>1</v>
      </c>
      <c r="BA79" s="54">
        <v>1</v>
      </c>
      <c r="BG79" s="54">
        <f t="shared" si="24"/>
        <v>4000</v>
      </c>
      <c r="BH79" s="11">
        <f t="shared" si="40"/>
        <v>6.2500000000000001E-5</v>
      </c>
    </row>
    <row r="80" spans="1:60" ht="64" x14ac:dyDescent="0.2">
      <c r="A80" s="54">
        <v>53</v>
      </c>
      <c r="B80" s="1" t="s">
        <v>742</v>
      </c>
      <c r="C80" s="3" t="s">
        <v>203</v>
      </c>
      <c r="D80" s="54">
        <v>1</v>
      </c>
      <c r="E80" s="54">
        <v>1</v>
      </c>
      <c r="F80" s="54">
        <f t="shared" si="30"/>
        <v>1</v>
      </c>
      <c r="G80" s="54">
        <f t="shared" si="31"/>
        <v>27</v>
      </c>
      <c r="H80" s="54">
        <f t="shared" si="32"/>
        <v>27</v>
      </c>
      <c r="I80" s="54">
        <f t="shared" si="22"/>
        <v>120</v>
      </c>
      <c r="J80" s="54">
        <v>42</v>
      </c>
      <c r="K80" s="54">
        <f t="shared" si="33"/>
        <v>1.5555555555555556</v>
      </c>
      <c r="L80" s="54">
        <f t="shared" si="34"/>
        <v>118</v>
      </c>
      <c r="M80" s="54">
        <f t="shared" si="35"/>
        <v>4.3703703703703702</v>
      </c>
      <c r="N80" s="54">
        <v>1</v>
      </c>
      <c r="O80" s="54">
        <v>1</v>
      </c>
      <c r="P80" s="54">
        <v>1</v>
      </c>
      <c r="Q80" s="54">
        <v>1</v>
      </c>
      <c r="R80" s="54">
        <v>1</v>
      </c>
      <c r="S80" s="54">
        <v>1</v>
      </c>
      <c r="T80" s="54">
        <f t="shared" si="25"/>
        <v>1</v>
      </c>
      <c r="U80" s="54">
        <v>1</v>
      </c>
      <c r="V80" s="54">
        <v>1</v>
      </c>
      <c r="W80" s="54">
        <f t="shared" si="26"/>
        <v>1</v>
      </c>
      <c r="X80" s="54">
        <f t="shared" si="27"/>
        <v>1</v>
      </c>
      <c r="Y80" s="54">
        <v>0</v>
      </c>
      <c r="Z80" s="54">
        <v>1</v>
      </c>
      <c r="AA80" s="54">
        <v>1</v>
      </c>
      <c r="AB80" s="54">
        <v>1</v>
      </c>
      <c r="AC80" s="54">
        <v>1</v>
      </c>
      <c r="AD80" s="54">
        <v>1</v>
      </c>
      <c r="AE80" s="54">
        <v>1</v>
      </c>
      <c r="AF80" s="54">
        <f t="shared" si="36"/>
        <v>2</v>
      </c>
      <c r="AG80" s="54">
        <v>1</v>
      </c>
      <c r="AH80" s="54">
        <f t="shared" si="28"/>
        <v>1</v>
      </c>
      <c r="AI80" s="54">
        <v>0</v>
      </c>
      <c r="AJ80" s="54">
        <v>1</v>
      </c>
      <c r="AK80" s="54">
        <f t="shared" si="29"/>
        <v>1</v>
      </c>
      <c r="AL80" s="54">
        <v>1</v>
      </c>
      <c r="AM80" s="54">
        <v>1</v>
      </c>
      <c r="AN80" s="54">
        <v>1</v>
      </c>
      <c r="AO80" s="54">
        <v>1</v>
      </c>
      <c r="AP80" s="54">
        <v>1</v>
      </c>
      <c r="AQ80" s="54">
        <v>1</v>
      </c>
      <c r="AR80" s="54">
        <v>1</v>
      </c>
      <c r="AS80" s="54">
        <v>1</v>
      </c>
      <c r="AT80" s="54">
        <v>1</v>
      </c>
      <c r="AU80" s="54">
        <f t="shared" si="37"/>
        <v>47.830000000000013</v>
      </c>
      <c r="AV80" s="54">
        <f t="shared" si="38"/>
        <v>13.295555555555559</v>
      </c>
      <c r="AW80" s="54">
        <f t="shared" si="23"/>
        <v>8.8014814814814777</v>
      </c>
      <c r="AX80" s="54">
        <f t="shared" si="39"/>
        <v>12.654444444444444</v>
      </c>
      <c r="AY80" s="54">
        <v>1</v>
      </c>
      <c r="AZ80" s="54">
        <v>1</v>
      </c>
      <c r="BA80" s="54">
        <v>1</v>
      </c>
      <c r="BG80" s="54">
        <f t="shared" si="24"/>
        <v>2000</v>
      </c>
      <c r="BH80" s="11">
        <f t="shared" si="40"/>
        <v>9.3750000000000016E-5</v>
      </c>
    </row>
    <row r="81" spans="1:60" ht="48" x14ac:dyDescent="0.2">
      <c r="A81" s="54">
        <v>54</v>
      </c>
      <c r="B81" s="1" t="s">
        <v>743</v>
      </c>
      <c r="C81" s="3" t="s">
        <v>203</v>
      </c>
      <c r="D81" s="54">
        <v>1</v>
      </c>
      <c r="E81" s="54">
        <v>1</v>
      </c>
      <c r="F81" s="54">
        <f t="shared" si="30"/>
        <v>1</v>
      </c>
      <c r="G81" s="54">
        <f t="shared" si="31"/>
        <v>23</v>
      </c>
      <c r="H81" s="54">
        <f t="shared" si="32"/>
        <v>23</v>
      </c>
      <c r="I81" s="54">
        <f t="shared" si="22"/>
        <v>107</v>
      </c>
      <c r="J81" s="54">
        <v>38</v>
      </c>
      <c r="K81" s="54">
        <f t="shared" si="33"/>
        <v>1.6521739130434783</v>
      </c>
      <c r="L81" s="54">
        <f t="shared" si="34"/>
        <v>105</v>
      </c>
      <c r="M81" s="54">
        <f t="shared" si="35"/>
        <v>4.5652173913043477</v>
      </c>
      <c r="N81" s="54">
        <v>1</v>
      </c>
      <c r="O81" s="54">
        <v>1</v>
      </c>
      <c r="P81" s="54">
        <v>1</v>
      </c>
      <c r="Q81" s="54">
        <v>1</v>
      </c>
      <c r="R81" s="54">
        <v>1</v>
      </c>
      <c r="S81" s="54">
        <v>1</v>
      </c>
      <c r="T81" s="54">
        <f t="shared" si="25"/>
        <v>1</v>
      </c>
      <c r="U81" s="54">
        <v>1</v>
      </c>
      <c r="V81" s="54">
        <v>1</v>
      </c>
      <c r="W81" s="54">
        <f t="shared" si="26"/>
        <v>1</v>
      </c>
      <c r="X81" s="54">
        <f t="shared" si="27"/>
        <v>1</v>
      </c>
      <c r="Y81" s="54">
        <v>0</v>
      </c>
      <c r="Z81" s="54">
        <v>1</v>
      </c>
      <c r="AA81" s="54">
        <v>1</v>
      </c>
      <c r="AB81" s="54">
        <v>1</v>
      </c>
      <c r="AC81" s="54">
        <v>1</v>
      </c>
      <c r="AD81" s="54">
        <v>1</v>
      </c>
      <c r="AE81" s="54">
        <v>1</v>
      </c>
      <c r="AF81" s="54">
        <f t="shared" si="36"/>
        <v>2</v>
      </c>
      <c r="AG81" s="54">
        <v>1</v>
      </c>
      <c r="AH81" s="54">
        <f t="shared" si="28"/>
        <v>1</v>
      </c>
      <c r="AI81" s="54">
        <v>0</v>
      </c>
      <c r="AJ81" s="54">
        <v>1</v>
      </c>
      <c r="AK81" s="54">
        <f t="shared" si="29"/>
        <v>1</v>
      </c>
      <c r="AL81" s="54">
        <v>1</v>
      </c>
      <c r="AM81" s="54">
        <v>1</v>
      </c>
      <c r="AN81" s="54">
        <v>1</v>
      </c>
      <c r="AO81" s="54">
        <v>0</v>
      </c>
      <c r="AP81" s="54">
        <v>1</v>
      </c>
      <c r="AQ81" s="54">
        <v>1</v>
      </c>
      <c r="AR81" s="54">
        <v>1</v>
      </c>
      <c r="AS81" s="54">
        <v>0</v>
      </c>
      <c r="AT81" s="54">
        <v>1</v>
      </c>
      <c r="AU81" s="54">
        <f t="shared" si="37"/>
        <v>43.716086956521764</v>
      </c>
      <c r="AV81" s="54">
        <f t="shared" si="38"/>
        <v>12.875652173913043</v>
      </c>
      <c r="AW81" s="54">
        <f t="shared" si="23"/>
        <v>9.7565217391304309</v>
      </c>
      <c r="AX81" s="54">
        <f t="shared" si="39"/>
        <v>11.572173913043478</v>
      </c>
      <c r="AY81" s="54">
        <v>1</v>
      </c>
      <c r="AZ81" s="54">
        <v>1</v>
      </c>
      <c r="BA81" s="54">
        <v>1</v>
      </c>
      <c r="BG81" s="54">
        <f t="shared" si="24"/>
        <v>2000</v>
      </c>
      <c r="BH81" s="11">
        <f t="shared" si="40"/>
        <v>7.9861111111111116E-5</v>
      </c>
    </row>
    <row r="82" spans="1:60" ht="48" x14ac:dyDescent="0.2">
      <c r="A82" s="54">
        <v>55</v>
      </c>
      <c r="B82" s="1" t="s">
        <v>744</v>
      </c>
      <c r="C82" s="22" t="s">
        <v>192</v>
      </c>
      <c r="D82" s="54">
        <v>1</v>
      </c>
      <c r="E82" s="54">
        <v>1</v>
      </c>
      <c r="F82" s="54">
        <f t="shared" si="30"/>
        <v>1</v>
      </c>
      <c r="G82" s="54">
        <f t="shared" si="31"/>
        <v>14</v>
      </c>
      <c r="H82" s="54">
        <f t="shared" si="32"/>
        <v>14</v>
      </c>
      <c r="I82" s="54">
        <f t="shared" si="22"/>
        <v>81</v>
      </c>
      <c r="J82" s="54">
        <v>28</v>
      </c>
      <c r="K82" s="54">
        <f t="shared" si="33"/>
        <v>2</v>
      </c>
      <c r="L82" s="54">
        <f t="shared" si="34"/>
        <v>80</v>
      </c>
      <c r="M82" s="54">
        <f t="shared" si="35"/>
        <v>5.7142857142857144</v>
      </c>
      <c r="N82" s="54">
        <v>0</v>
      </c>
      <c r="O82" s="54">
        <v>1</v>
      </c>
      <c r="P82" s="54">
        <v>1</v>
      </c>
      <c r="Q82" s="54">
        <v>1</v>
      </c>
      <c r="R82" s="54">
        <v>1</v>
      </c>
      <c r="S82" s="54">
        <v>1</v>
      </c>
      <c r="T82" s="54">
        <f t="shared" si="25"/>
        <v>1</v>
      </c>
      <c r="U82" s="54">
        <v>1</v>
      </c>
      <c r="V82" s="54">
        <v>1</v>
      </c>
      <c r="W82" s="54">
        <f t="shared" si="26"/>
        <v>1</v>
      </c>
      <c r="X82" s="54">
        <f t="shared" si="27"/>
        <v>1</v>
      </c>
      <c r="Y82" s="54">
        <v>0</v>
      </c>
      <c r="Z82" s="54">
        <v>1</v>
      </c>
      <c r="AA82" s="54">
        <v>1</v>
      </c>
      <c r="AB82" s="54">
        <v>1</v>
      </c>
      <c r="AC82" s="54">
        <v>1</v>
      </c>
      <c r="AD82" s="54">
        <v>1</v>
      </c>
      <c r="AE82" s="54">
        <v>1</v>
      </c>
      <c r="AF82" s="54">
        <f t="shared" si="36"/>
        <v>1</v>
      </c>
      <c r="AG82" s="54">
        <v>1</v>
      </c>
      <c r="AH82" s="54">
        <f t="shared" si="28"/>
        <v>1</v>
      </c>
      <c r="AI82" s="54">
        <v>1</v>
      </c>
      <c r="AJ82" s="54">
        <v>1</v>
      </c>
      <c r="AK82" s="54">
        <f t="shared" si="29"/>
        <v>1</v>
      </c>
      <c r="AL82" s="54">
        <v>1</v>
      </c>
      <c r="AM82" s="54">
        <v>1</v>
      </c>
      <c r="AN82" s="54">
        <v>1</v>
      </c>
      <c r="AO82" s="54">
        <v>1</v>
      </c>
      <c r="AP82" s="54">
        <v>1</v>
      </c>
      <c r="AQ82" s="54">
        <v>1</v>
      </c>
      <c r="AR82" s="54">
        <v>1</v>
      </c>
      <c r="AS82" s="54">
        <v>1</v>
      </c>
      <c r="AT82" s="54">
        <v>1</v>
      </c>
      <c r="AU82" s="54">
        <f t="shared" si="37"/>
        <v>23.425000000000018</v>
      </c>
      <c r="AV82" s="54">
        <f t="shared" si="38"/>
        <v>13.470000000000002</v>
      </c>
      <c r="AW82" s="54">
        <f t="shared" si="23"/>
        <v>15.685714285714287</v>
      </c>
      <c r="AX82" s="54">
        <f t="shared" si="39"/>
        <v>12.484285714285711</v>
      </c>
      <c r="AY82" s="54">
        <v>1</v>
      </c>
      <c r="AZ82" s="54">
        <v>1</v>
      </c>
      <c r="BA82" s="54">
        <v>1</v>
      </c>
      <c r="BG82" s="54">
        <f t="shared" si="24"/>
        <v>1000</v>
      </c>
      <c r="BH82" s="11">
        <f t="shared" si="40"/>
        <v>4.8611111111111115E-5</v>
      </c>
    </row>
    <row r="83" spans="1:60" ht="80" x14ac:dyDescent="0.2">
      <c r="A83" s="54">
        <v>56</v>
      </c>
      <c r="B83" s="1" t="s">
        <v>745</v>
      </c>
      <c r="C83" s="22" t="s">
        <v>192</v>
      </c>
      <c r="D83" s="54">
        <v>1</v>
      </c>
      <c r="E83" s="54">
        <v>1</v>
      </c>
      <c r="F83" s="54">
        <f t="shared" si="30"/>
        <v>2</v>
      </c>
      <c r="G83" s="54">
        <f t="shared" si="31"/>
        <v>37</v>
      </c>
      <c r="H83" s="54">
        <f t="shared" si="32"/>
        <v>18.5</v>
      </c>
      <c r="I83" s="54">
        <f t="shared" si="22"/>
        <v>159</v>
      </c>
      <c r="J83" s="54">
        <v>56</v>
      </c>
      <c r="K83" s="54">
        <f t="shared" si="33"/>
        <v>1.5135135135135136</v>
      </c>
      <c r="L83" s="54">
        <f t="shared" si="34"/>
        <v>157</v>
      </c>
      <c r="M83" s="54">
        <f t="shared" si="35"/>
        <v>4.243243243243243</v>
      </c>
      <c r="N83" s="54">
        <v>0</v>
      </c>
      <c r="O83" s="54">
        <v>1</v>
      </c>
      <c r="P83" s="54">
        <v>1</v>
      </c>
      <c r="Q83" s="54">
        <v>1</v>
      </c>
      <c r="R83" s="54">
        <v>1</v>
      </c>
      <c r="S83" s="54">
        <v>1</v>
      </c>
      <c r="T83" s="54">
        <f t="shared" si="25"/>
        <v>1</v>
      </c>
      <c r="U83" s="54">
        <v>1</v>
      </c>
      <c r="V83" s="54">
        <v>1</v>
      </c>
      <c r="W83" s="54">
        <f t="shared" si="26"/>
        <v>1</v>
      </c>
      <c r="X83" s="54">
        <f t="shared" si="27"/>
        <v>1</v>
      </c>
      <c r="Y83" s="54">
        <v>0</v>
      </c>
      <c r="Z83" s="54">
        <v>1</v>
      </c>
      <c r="AA83" s="54">
        <v>1</v>
      </c>
      <c r="AB83" s="54">
        <v>1</v>
      </c>
      <c r="AC83" s="54">
        <v>1</v>
      </c>
      <c r="AD83" s="54">
        <v>1</v>
      </c>
      <c r="AE83" s="54">
        <v>1</v>
      </c>
      <c r="AF83" s="54">
        <f t="shared" si="36"/>
        <v>2</v>
      </c>
      <c r="AG83" s="54">
        <v>1</v>
      </c>
      <c r="AH83" s="54">
        <f t="shared" si="28"/>
        <v>1</v>
      </c>
      <c r="AI83" s="54">
        <v>0</v>
      </c>
      <c r="AJ83" s="54">
        <v>1</v>
      </c>
      <c r="AK83" s="54">
        <f t="shared" si="29"/>
        <v>1</v>
      </c>
      <c r="AL83" s="54">
        <v>1</v>
      </c>
      <c r="AM83" s="54">
        <v>0</v>
      </c>
      <c r="AN83" s="54">
        <v>1</v>
      </c>
      <c r="AO83" s="54">
        <v>1</v>
      </c>
      <c r="AP83" s="54">
        <v>1</v>
      </c>
      <c r="AQ83" s="54">
        <v>1</v>
      </c>
      <c r="AR83" s="54">
        <v>1</v>
      </c>
      <c r="AS83" s="54">
        <v>1</v>
      </c>
      <c r="AT83" s="54">
        <v>1</v>
      </c>
      <c r="AU83" s="54">
        <f t="shared" si="37"/>
        <v>60.014256756756765</v>
      </c>
      <c r="AV83" s="54">
        <f t="shared" si="38"/>
        <v>9.4844594594594618</v>
      </c>
      <c r="AW83" s="54">
        <f t="shared" si="23"/>
        <v>7.5502702702702642</v>
      </c>
      <c r="AX83" s="54">
        <f t="shared" si="39"/>
        <v>7.8056756756756762</v>
      </c>
      <c r="AY83" s="54">
        <v>0</v>
      </c>
      <c r="AZ83" s="54">
        <v>1</v>
      </c>
      <c r="BA83" s="54">
        <v>1</v>
      </c>
      <c r="BG83" s="54">
        <f t="shared" si="24"/>
        <v>2000</v>
      </c>
      <c r="BH83" s="11">
        <f t="shared" si="40"/>
        <v>1.2847222222222223E-4</v>
      </c>
    </row>
    <row r="84" spans="1:60" ht="64" x14ac:dyDescent="0.2">
      <c r="A84" s="54">
        <v>57</v>
      </c>
      <c r="B84" s="1" t="s">
        <v>746</v>
      </c>
      <c r="C84" s="22" t="s">
        <v>192</v>
      </c>
      <c r="D84" s="54">
        <v>1</v>
      </c>
      <c r="E84" s="54">
        <v>1</v>
      </c>
      <c r="F84" s="54">
        <f t="shared" si="30"/>
        <v>1</v>
      </c>
      <c r="G84" s="54">
        <f t="shared" si="31"/>
        <v>29</v>
      </c>
      <c r="H84" s="54">
        <f t="shared" si="32"/>
        <v>29</v>
      </c>
      <c r="I84" s="54">
        <f t="shared" si="22"/>
        <v>127</v>
      </c>
      <c r="J84" s="54">
        <v>42</v>
      </c>
      <c r="K84" s="54">
        <f t="shared" si="33"/>
        <v>1.4482758620689655</v>
      </c>
      <c r="L84" s="54">
        <f t="shared" si="34"/>
        <v>124</v>
      </c>
      <c r="M84" s="54">
        <f t="shared" si="35"/>
        <v>4.2758620689655169</v>
      </c>
      <c r="N84" s="54">
        <v>1</v>
      </c>
      <c r="O84" s="54">
        <v>1</v>
      </c>
      <c r="P84" s="54">
        <v>1</v>
      </c>
      <c r="Q84" s="54">
        <v>1</v>
      </c>
      <c r="R84" s="54">
        <v>1</v>
      </c>
      <c r="S84" s="54">
        <v>1</v>
      </c>
      <c r="T84" s="54">
        <f t="shared" si="25"/>
        <v>1</v>
      </c>
      <c r="U84" s="54">
        <v>1</v>
      </c>
      <c r="V84" s="54">
        <v>1</v>
      </c>
      <c r="W84" s="54">
        <f t="shared" si="26"/>
        <v>1</v>
      </c>
      <c r="X84" s="54">
        <f t="shared" si="27"/>
        <v>1</v>
      </c>
      <c r="Y84" s="54">
        <v>0</v>
      </c>
      <c r="Z84" s="54">
        <v>1</v>
      </c>
      <c r="AA84" s="54">
        <v>1</v>
      </c>
      <c r="AB84" s="54">
        <v>1</v>
      </c>
      <c r="AC84" s="54">
        <v>1</v>
      </c>
      <c r="AD84" s="54">
        <v>1</v>
      </c>
      <c r="AE84" s="54">
        <v>1</v>
      </c>
      <c r="AF84" s="54">
        <f t="shared" si="36"/>
        <v>3</v>
      </c>
      <c r="AG84" s="54">
        <v>1</v>
      </c>
      <c r="AH84" s="54">
        <f t="shared" si="28"/>
        <v>1</v>
      </c>
      <c r="AI84" s="54">
        <v>0</v>
      </c>
      <c r="AJ84" s="54">
        <v>1</v>
      </c>
      <c r="AK84" s="54">
        <f t="shared" si="29"/>
        <v>1</v>
      </c>
      <c r="AL84" s="54">
        <v>1</v>
      </c>
      <c r="AM84" s="54">
        <v>1</v>
      </c>
      <c r="AN84" s="54">
        <v>1</v>
      </c>
      <c r="AO84" s="54">
        <v>1</v>
      </c>
      <c r="AP84" s="54">
        <v>1</v>
      </c>
      <c r="AQ84" s="54">
        <v>1</v>
      </c>
      <c r="AR84" s="54">
        <v>1</v>
      </c>
      <c r="AS84" s="54">
        <v>1</v>
      </c>
      <c r="AT84" s="54">
        <v>1</v>
      </c>
      <c r="AU84" s="54">
        <f t="shared" si="37"/>
        <v>54.875862068965532</v>
      </c>
      <c r="AV84" s="54">
        <f t="shared" si="38"/>
        <v>12.809655172413795</v>
      </c>
      <c r="AW84" s="54">
        <f t="shared" si="23"/>
        <v>8.3213793103448239</v>
      </c>
      <c r="AX84" s="54">
        <f t="shared" si="39"/>
        <v>13.209310344827585</v>
      </c>
      <c r="AY84" s="54">
        <v>1</v>
      </c>
      <c r="AZ84" s="54">
        <v>1</v>
      </c>
      <c r="BA84" s="54">
        <v>1</v>
      </c>
      <c r="BG84" s="54">
        <f t="shared" si="24"/>
        <v>3000</v>
      </c>
      <c r="BH84" s="11">
        <f t="shared" si="40"/>
        <v>1.0069444444444445E-4</v>
      </c>
    </row>
    <row r="85" spans="1:60" ht="32" x14ac:dyDescent="0.2">
      <c r="A85" s="54">
        <v>58</v>
      </c>
      <c r="B85" s="1" t="s">
        <v>747</v>
      </c>
      <c r="C85" s="22" t="s">
        <v>192</v>
      </c>
      <c r="D85" s="54">
        <v>1</v>
      </c>
      <c r="E85" s="54">
        <v>1</v>
      </c>
      <c r="F85" s="54">
        <f t="shared" si="30"/>
        <v>1</v>
      </c>
      <c r="G85" s="54">
        <f t="shared" si="31"/>
        <v>14</v>
      </c>
      <c r="H85" s="54">
        <f t="shared" si="32"/>
        <v>14</v>
      </c>
      <c r="I85" s="54">
        <f t="shared" si="22"/>
        <v>63</v>
      </c>
      <c r="J85" s="54">
        <v>18</v>
      </c>
      <c r="K85" s="54">
        <f t="shared" si="33"/>
        <v>1.2857142857142858</v>
      </c>
      <c r="L85" s="54">
        <f t="shared" si="34"/>
        <v>57</v>
      </c>
      <c r="M85" s="54">
        <f t="shared" si="35"/>
        <v>4.0714285714285712</v>
      </c>
      <c r="N85" s="54">
        <v>1</v>
      </c>
      <c r="O85" s="54">
        <v>1</v>
      </c>
      <c r="P85" s="54">
        <v>1</v>
      </c>
      <c r="Q85" s="54">
        <v>1</v>
      </c>
      <c r="R85" s="54">
        <v>1</v>
      </c>
      <c r="S85" s="54">
        <v>1</v>
      </c>
      <c r="T85" s="54">
        <f t="shared" si="25"/>
        <v>1</v>
      </c>
      <c r="U85" s="54">
        <v>1</v>
      </c>
      <c r="V85" s="54">
        <v>1</v>
      </c>
      <c r="W85" s="54">
        <f t="shared" si="26"/>
        <v>1</v>
      </c>
      <c r="X85" s="54">
        <f t="shared" si="27"/>
        <v>1</v>
      </c>
      <c r="Y85" s="54">
        <v>0</v>
      </c>
      <c r="Z85" s="54">
        <v>1</v>
      </c>
      <c r="AA85" s="54">
        <v>1</v>
      </c>
      <c r="AB85" s="54">
        <v>1</v>
      </c>
      <c r="AC85" s="54">
        <v>1</v>
      </c>
      <c r="AD85" s="54">
        <v>1</v>
      </c>
      <c r="AE85" s="54">
        <v>1</v>
      </c>
      <c r="AF85" s="54">
        <f t="shared" si="36"/>
        <v>6</v>
      </c>
      <c r="AG85" s="54">
        <v>1</v>
      </c>
      <c r="AH85" s="54">
        <f t="shared" si="28"/>
        <v>1</v>
      </c>
      <c r="AI85" s="54">
        <v>1</v>
      </c>
      <c r="AJ85" s="54">
        <v>1</v>
      </c>
      <c r="AK85" s="54">
        <f t="shared" si="29"/>
        <v>0</v>
      </c>
      <c r="AL85" s="54">
        <v>1</v>
      </c>
      <c r="AM85" s="54">
        <v>1</v>
      </c>
      <c r="AN85" s="54">
        <v>1</v>
      </c>
      <c r="AO85" s="54">
        <v>1</v>
      </c>
      <c r="AP85" s="54">
        <v>1</v>
      </c>
      <c r="AQ85" s="54">
        <v>1</v>
      </c>
      <c r="AR85" s="54">
        <v>1</v>
      </c>
      <c r="AS85" s="54">
        <v>1</v>
      </c>
      <c r="AT85" s="54">
        <v>1</v>
      </c>
      <c r="AU85" s="54">
        <f t="shared" si="37"/>
        <v>83.853571428571442</v>
      </c>
      <c r="AV85" s="54">
        <f t="shared" si="38"/>
        <v>5.0414285714285718</v>
      </c>
      <c r="AW85" s="54">
        <f t="shared" si="23"/>
        <v>6.0257142857142831</v>
      </c>
      <c r="AX85" s="54">
        <f t="shared" si="39"/>
        <v>4.7464285714285701</v>
      </c>
      <c r="AY85" s="54">
        <v>1</v>
      </c>
      <c r="AZ85" s="54">
        <v>1</v>
      </c>
      <c r="BA85" s="54">
        <v>1</v>
      </c>
      <c r="BG85" s="54">
        <f t="shared" si="24"/>
        <v>6000</v>
      </c>
      <c r="BH85" s="11">
        <f t="shared" si="40"/>
        <v>4.8611111111111115E-5</v>
      </c>
    </row>
    <row r="86" spans="1:60" ht="64" x14ac:dyDescent="0.2">
      <c r="A86" s="54">
        <v>59</v>
      </c>
      <c r="B86" s="1" t="s">
        <v>748</v>
      </c>
      <c r="C86" s="22" t="s">
        <v>192</v>
      </c>
      <c r="D86" s="54">
        <v>1</v>
      </c>
      <c r="E86" s="54">
        <v>1</v>
      </c>
      <c r="F86" s="54">
        <f t="shared" si="30"/>
        <v>2</v>
      </c>
      <c r="G86" s="54">
        <f t="shared" si="31"/>
        <v>22</v>
      </c>
      <c r="H86" s="54">
        <f t="shared" si="32"/>
        <v>11</v>
      </c>
      <c r="I86" s="54">
        <f t="shared" si="22"/>
        <v>115</v>
      </c>
      <c r="J86" s="54">
        <v>38</v>
      </c>
      <c r="K86" s="54">
        <f t="shared" si="33"/>
        <v>1.7272727272727273</v>
      </c>
      <c r="L86" s="54">
        <f t="shared" si="34"/>
        <v>113</v>
      </c>
      <c r="M86" s="54">
        <f t="shared" si="35"/>
        <v>5.1363636363636367</v>
      </c>
      <c r="N86" s="54">
        <v>0</v>
      </c>
      <c r="O86" s="54">
        <v>1</v>
      </c>
      <c r="P86" s="54">
        <v>0</v>
      </c>
      <c r="Q86" s="54">
        <v>0</v>
      </c>
      <c r="R86" s="54">
        <v>1</v>
      </c>
      <c r="S86" s="54">
        <v>1</v>
      </c>
      <c r="T86" s="54">
        <f t="shared" si="25"/>
        <v>0</v>
      </c>
      <c r="U86" s="54">
        <v>1</v>
      </c>
      <c r="V86" s="54">
        <v>1</v>
      </c>
      <c r="W86" s="54">
        <f t="shared" si="26"/>
        <v>0</v>
      </c>
      <c r="X86" s="54">
        <f t="shared" si="27"/>
        <v>1</v>
      </c>
      <c r="Y86" s="54">
        <v>1</v>
      </c>
      <c r="Z86" s="54">
        <v>1</v>
      </c>
      <c r="AA86" s="54">
        <v>1</v>
      </c>
      <c r="AB86" s="54">
        <v>1</v>
      </c>
      <c r="AC86" s="54">
        <v>1</v>
      </c>
      <c r="AD86" s="54">
        <v>1</v>
      </c>
      <c r="AE86" s="54">
        <v>1</v>
      </c>
      <c r="AF86" s="54">
        <f t="shared" si="36"/>
        <v>2</v>
      </c>
      <c r="AG86" s="54">
        <v>0</v>
      </c>
      <c r="AH86" s="54">
        <f t="shared" si="28"/>
        <v>1</v>
      </c>
      <c r="AI86" s="54">
        <v>0</v>
      </c>
      <c r="AJ86" s="54">
        <v>1</v>
      </c>
      <c r="AK86" s="54">
        <f t="shared" si="29"/>
        <v>1</v>
      </c>
      <c r="AL86" s="54">
        <v>1</v>
      </c>
      <c r="AM86" s="54">
        <v>0</v>
      </c>
      <c r="AN86" s="54">
        <v>1</v>
      </c>
      <c r="AO86" s="54">
        <v>1</v>
      </c>
      <c r="AP86" s="54">
        <v>1</v>
      </c>
      <c r="AQ86" s="54">
        <v>1</v>
      </c>
      <c r="AR86" s="54">
        <v>1</v>
      </c>
      <c r="AS86" s="54">
        <v>1</v>
      </c>
      <c r="AT86" s="54">
        <v>1</v>
      </c>
      <c r="AU86" s="54">
        <f t="shared" si="37"/>
        <v>49.542727272727284</v>
      </c>
      <c r="AV86" s="54">
        <f t="shared" si="38"/>
        <v>9.081818181818182</v>
      </c>
      <c r="AW86" s="54">
        <f t="shared" si="23"/>
        <v>11.710909090909094</v>
      </c>
      <c r="AX86" s="54">
        <f t="shared" si="39"/>
        <v>8.2622727272727303</v>
      </c>
      <c r="AY86" s="54">
        <v>0</v>
      </c>
      <c r="AZ86" s="54">
        <v>1</v>
      </c>
      <c r="BA86" s="54">
        <v>1</v>
      </c>
      <c r="BG86" s="54">
        <f t="shared" si="24"/>
        <v>2000</v>
      </c>
      <c r="BH86" s="11">
        <f t="shared" si="40"/>
        <v>7.6388888888888887E-5</v>
      </c>
    </row>
    <row r="87" spans="1:60" ht="32" x14ac:dyDescent="0.2">
      <c r="A87" s="54">
        <v>60</v>
      </c>
      <c r="B87" s="1" t="s">
        <v>749</v>
      </c>
      <c r="C87" s="22" t="s">
        <v>192</v>
      </c>
      <c r="D87" s="54">
        <v>1</v>
      </c>
      <c r="E87" s="54">
        <v>1</v>
      </c>
      <c r="F87" s="54">
        <f t="shared" si="30"/>
        <v>1</v>
      </c>
      <c r="G87" s="54">
        <f t="shared" si="31"/>
        <v>10</v>
      </c>
      <c r="H87" s="54">
        <f t="shared" si="32"/>
        <v>10</v>
      </c>
      <c r="I87" s="54">
        <f t="shared" si="22"/>
        <v>55</v>
      </c>
      <c r="J87" s="54">
        <v>15</v>
      </c>
      <c r="K87" s="54">
        <f t="shared" si="33"/>
        <v>1.5</v>
      </c>
      <c r="L87" s="54">
        <f t="shared" si="34"/>
        <v>51</v>
      </c>
      <c r="M87" s="54">
        <f t="shared" si="35"/>
        <v>5.0999999999999996</v>
      </c>
      <c r="N87" s="54">
        <v>0</v>
      </c>
      <c r="O87" s="54">
        <v>1</v>
      </c>
      <c r="P87" s="54">
        <v>1</v>
      </c>
      <c r="Q87" s="54">
        <v>1</v>
      </c>
      <c r="R87" s="54">
        <v>1</v>
      </c>
      <c r="S87" s="54">
        <v>1</v>
      </c>
      <c r="T87" s="54">
        <f t="shared" si="25"/>
        <v>1</v>
      </c>
      <c r="U87" s="54">
        <v>1</v>
      </c>
      <c r="V87" s="54">
        <v>1</v>
      </c>
      <c r="W87" s="54">
        <f t="shared" si="26"/>
        <v>1</v>
      </c>
      <c r="X87" s="54">
        <f t="shared" si="27"/>
        <v>1</v>
      </c>
      <c r="Y87" s="54">
        <v>1</v>
      </c>
      <c r="Z87" s="54">
        <v>1</v>
      </c>
      <c r="AA87" s="54">
        <v>1</v>
      </c>
      <c r="AB87" s="54">
        <v>1</v>
      </c>
      <c r="AC87" s="54">
        <v>1</v>
      </c>
      <c r="AD87" s="54">
        <v>1</v>
      </c>
      <c r="AE87" s="54">
        <v>1</v>
      </c>
      <c r="AF87" s="54">
        <f t="shared" si="36"/>
        <v>4</v>
      </c>
      <c r="AG87" s="54">
        <v>1</v>
      </c>
      <c r="AH87" s="54">
        <f t="shared" si="28"/>
        <v>1</v>
      </c>
      <c r="AI87" s="54">
        <v>1</v>
      </c>
      <c r="AJ87" s="54">
        <v>1</v>
      </c>
      <c r="AK87" s="54">
        <f t="shared" si="29"/>
        <v>0</v>
      </c>
      <c r="AL87" s="54">
        <v>1</v>
      </c>
      <c r="AM87" s="54">
        <v>1</v>
      </c>
      <c r="AN87" s="54">
        <v>1</v>
      </c>
      <c r="AO87" s="54">
        <v>1</v>
      </c>
      <c r="AP87" s="54">
        <v>1</v>
      </c>
      <c r="AQ87" s="54">
        <v>1</v>
      </c>
      <c r="AR87" s="54">
        <v>1</v>
      </c>
      <c r="AS87" s="54">
        <v>1</v>
      </c>
      <c r="AT87" s="54">
        <v>1</v>
      </c>
      <c r="AU87" s="54">
        <f t="shared" si="37"/>
        <v>69.785000000000025</v>
      </c>
      <c r="AV87" s="54">
        <f t="shared" si="38"/>
        <v>6.0100000000000016</v>
      </c>
      <c r="AW87" s="54">
        <f t="shared" si="23"/>
        <v>11.227999999999998</v>
      </c>
      <c r="AX87" s="54">
        <f t="shared" si="39"/>
        <v>7.5909999999999975</v>
      </c>
      <c r="AY87" s="54">
        <v>1</v>
      </c>
      <c r="AZ87" s="54">
        <v>1</v>
      </c>
      <c r="BA87" s="54">
        <v>1</v>
      </c>
      <c r="BG87" s="54">
        <f t="shared" si="24"/>
        <v>4000</v>
      </c>
      <c r="BH87" s="11">
        <f t="shared" si="40"/>
        <v>3.4722222222222222E-5</v>
      </c>
    </row>
    <row r="88" spans="1:60" ht="48" x14ac:dyDescent="0.2">
      <c r="A88" s="54">
        <v>61</v>
      </c>
      <c r="B88" s="1" t="s">
        <v>750</v>
      </c>
      <c r="C88" s="22" t="s">
        <v>192</v>
      </c>
      <c r="D88" s="54">
        <v>1</v>
      </c>
      <c r="E88" s="54">
        <v>1</v>
      </c>
      <c r="F88" s="54">
        <f t="shared" si="30"/>
        <v>1</v>
      </c>
      <c r="G88" s="54">
        <f t="shared" si="31"/>
        <v>11</v>
      </c>
      <c r="H88" s="54">
        <f t="shared" si="32"/>
        <v>11</v>
      </c>
      <c r="I88" s="54">
        <f t="shared" si="22"/>
        <v>74</v>
      </c>
      <c r="J88" s="54">
        <v>21</v>
      </c>
      <c r="K88" s="54">
        <f t="shared" si="33"/>
        <v>1.9090909090909092</v>
      </c>
      <c r="L88" s="54">
        <f t="shared" si="34"/>
        <v>65</v>
      </c>
      <c r="M88" s="54">
        <f t="shared" si="35"/>
        <v>5.9090909090909092</v>
      </c>
      <c r="N88" s="54">
        <v>0</v>
      </c>
      <c r="O88" s="54">
        <v>1</v>
      </c>
      <c r="P88" s="54">
        <v>1</v>
      </c>
      <c r="Q88" s="54">
        <v>1</v>
      </c>
      <c r="R88" s="54">
        <v>1</v>
      </c>
      <c r="S88" s="54">
        <v>1</v>
      </c>
      <c r="T88" s="54">
        <f t="shared" si="25"/>
        <v>1</v>
      </c>
      <c r="U88" s="54">
        <v>1</v>
      </c>
      <c r="V88" s="54">
        <v>1</v>
      </c>
      <c r="W88" s="54">
        <f t="shared" si="26"/>
        <v>1</v>
      </c>
      <c r="X88" s="54">
        <f t="shared" si="27"/>
        <v>1</v>
      </c>
      <c r="Y88" s="54">
        <v>1</v>
      </c>
      <c r="Z88" s="54">
        <v>1</v>
      </c>
      <c r="AA88" s="54">
        <v>1</v>
      </c>
      <c r="AB88" s="54">
        <v>1</v>
      </c>
      <c r="AC88" s="54">
        <v>1</v>
      </c>
      <c r="AD88" s="54">
        <v>1</v>
      </c>
      <c r="AE88" s="54">
        <v>1</v>
      </c>
      <c r="AF88" s="54">
        <f t="shared" si="36"/>
        <v>9</v>
      </c>
      <c r="AG88" s="54">
        <v>1</v>
      </c>
      <c r="AH88" s="54">
        <f t="shared" si="28"/>
        <v>1</v>
      </c>
      <c r="AI88" s="54">
        <v>1</v>
      </c>
      <c r="AJ88" s="54">
        <v>1</v>
      </c>
      <c r="AK88" s="54">
        <f t="shared" si="29"/>
        <v>0</v>
      </c>
      <c r="AL88" s="54">
        <v>1</v>
      </c>
      <c r="AM88" s="54">
        <v>1</v>
      </c>
      <c r="AN88" s="54">
        <v>1</v>
      </c>
      <c r="AO88" s="54">
        <v>1</v>
      </c>
      <c r="AP88" s="54">
        <v>1</v>
      </c>
      <c r="AQ88" s="54">
        <v>1</v>
      </c>
      <c r="AR88" s="54">
        <v>1</v>
      </c>
      <c r="AS88" s="54">
        <v>1</v>
      </c>
      <c r="AT88" s="54">
        <v>1</v>
      </c>
      <c r="AU88" s="54">
        <f t="shared" si="37"/>
        <v>34.160909090909108</v>
      </c>
      <c r="AV88" s="54">
        <f t="shared" si="38"/>
        <v>11.22727272727273</v>
      </c>
      <c r="AW88" s="54">
        <f t="shared" si="23"/>
        <v>16.254545454545461</v>
      </c>
      <c r="AX88" s="54">
        <f t="shared" si="39"/>
        <v>11.901818181818179</v>
      </c>
      <c r="AY88" s="54">
        <v>1</v>
      </c>
      <c r="AZ88" s="54">
        <v>1</v>
      </c>
      <c r="BA88" s="54">
        <v>1</v>
      </c>
      <c r="BG88" s="54">
        <f t="shared" si="24"/>
        <v>9000</v>
      </c>
      <c r="BH88" s="11">
        <f t="shared" si="40"/>
        <v>3.8194444444444444E-5</v>
      </c>
    </row>
    <row r="89" spans="1:60" ht="48" x14ac:dyDescent="0.2">
      <c r="A89" s="54">
        <v>62</v>
      </c>
      <c r="B89" s="1" t="s">
        <v>751</v>
      </c>
      <c r="C89" s="22" t="s">
        <v>192</v>
      </c>
      <c r="D89" s="54">
        <v>1</v>
      </c>
      <c r="E89" s="54">
        <v>1</v>
      </c>
      <c r="F89" s="54">
        <f t="shared" si="30"/>
        <v>1</v>
      </c>
      <c r="G89" s="54">
        <f t="shared" si="31"/>
        <v>16</v>
      </c>
      <c r="H89" s="54">
        <f t="shared" si="32"/>
        <v>16</v>
      </c>
      <c r="I89" s="54">
        <f t="shared" si="22"/>
        <v>93</v>
      </c>
      <c r="J89" s="54">
        <v>31</v>
      </c>
      <c r="K89" s="54">
        <f t="shared" si="33"/>
        <v>1.9375</v>
      </c>
      <c r="L89" s="54">
        <f t="shared" si="34"/>
        <v>87</v>
      </c>
      <c r="M89" s="54">
        <f t="shared" si="35"/>
        <v>5.4375</v>
      </c>
      <c r="N89" s="54">
        <v>0</v>
      </c>
      <c r="O89" s="54">
        <v>1</v>
      </c>
      <c r="P89" s="54">
        <v>1</v>
      </c>
      <c r="Q89" s="54">
        <v>1</v>
      </c>
      <c r="R89" s="54">
        <v>1</v>
      </c>
      <c r="S89" s="54">
        <v>1</v>
      </c>
      <c r="T89" s="54">
        <f t="shared" si="25"/>
        <v>1</v>
      </c>
      <c r="U89" s="54">
        <v>1</v>
      </c>
      <c r="V89" s="54">
        <v>1</v>
      </c>
      <c r="W89" s="54">
        <f t="shared" si="26"/>
        <v>1</v>
      </c>
      <c r="X89" s="54">
        <f t="shared" si="27"/>
        <v>1</v>
      </c>
      <c r="Y89" s="54">
        <v>1</v>
      </c>
      <c r="Z89" s="54">
        <v>1</v>
      </c>
      <c r="AA89" s="54">
        <v>1</v>
      </c>
      <c r="AB89" s="54">
        <v>1</v>
      </c>
      <c r="AC89" s="54">
        <v>1</v>
      </c>
      <c r="AD89" s="54">
        <v>1</v>
      </c>
      <c r="AE89" s="54">
        <v>1</v>
      </c>
      <c r="AF89" s="54">
        <f t="shared" si="36"/>
        <v>6</v>
      </c>
      <c r="AG89" s="54">
        <v>1</v>
      </c>
      <c r="AH89" s="54">
        <f t="shared" si="28"/>
        <v>1</v>
      </c>
      <c r="AI89" s="54">
        <v>1</v>
      </c>
      <c r="AJ89" s="54">
        <v>1</v>
      </c>
      <c r="AK89" s="54">
        <f t="shared" si="29"/>
        <v>0</v>
      </c>
      <c r="AL89" s="54">
        <v>1</v>
      </c>
      <c r="AM89" s="54">
        <v>1</v>
      </c>
      <c r="AN89" s="54">
        <v>1</v>
      </c>
      <c r="AO89" s="54">
        <v>1</v>
      </c>
      <c r="AP89" s="54">
        <v>1</v>
      </c>
      <c r="AQ89" s="54">
        <v>1</v>
      </c>
      <c r="AR89" s="54">
        <v>1</v>
      </c>
      <c r="AS89" s="54">
        <v>1</v>
      </c>
      <c r="AT89" s="54">
        <v>1</v>
      </c>
      <c r="AU89" s="54">
        <f t="shared" si="37"/>
        <v>26.682500000000015</v>
      </c>
      <c r="AV89" s="54">
        <f t="shared" si="38"/>
        <v>13.512499999999999</v>
      </c>
      <c r="AW89" s="54">
        <f t="shared" si="23"/>
        <v>14.322499999999994</v>
      </c>
      <c r="AX89" s="54">
        <f t="shared" si="39"/>
        <v>12.180624999999999</v>
      </c>
      <c r="AY89" s="54">
        <v>1</v>
      </c>
      <c r="AZ89" s="54">
        <v>1</v>
      </c>
      <c r="BA89" s="54">
        <v>1</v>
      </c>
      <c r="BG89" s="54">
        <f t="shared" si="24"/>
        <v>6000</v>
      </c>
      <c r="BH89" s="11">
        <f t="shared" si="40"/>
        <v>5.5555555555555558E-5</v>
      </c>
    </row>
    <row r="90" spans="1:60" ht="80" x14ac:dyDescent="0.2">
      <c r="A90" s="54">
        <v>63</v>
      </c>
      <c r="B90" s="1" t="s">
        <v>752</v>
      </c>
      <c r="C90" s="22" t="s">
        <v>192</v>
      </c>
      <c r="D90" s="54">
        <v>1</v>
      </c>
      <c r="E90" s="54">
        <v>1</v>
      </c>
      <c r="F90" s="54">
        <f t="shared" si="30"/>
        <v>1</v>
      </c>
      <c r="G90" s="54">
        <f t="shared" si="31"/>
        <v>35</v>
      </c>
      <c r="H90" s="54">
        <f t="shared" si="32"/>
        <v>35</v>
      </c>
      <c r="I90" s="54">
        <f t="shared" si="22"/>
        <v>172</v>
      </c>
      <c r="J90" s="54">
        <v>60</v>
      </c>
      <c r="K90" s="54">
        <f t="shared" si="33"/>
        <v>1.7142857142857142</v>
      </c>
      <c r="L90" s="54">
        <f t="shared" si="34"/>
        <v>168</v>
      </c>
      <c r="M90" s="54">
        <f t="shared" si="35"/>
        <v>4.8</v>
      </c>
      <c r="N90" s="54">
        <v>0</v>
      </c>
      <c r="O90" s="54">
        <v>1</v>
      </c>
      <c r="P90" s="54">
        <v>0</v>
      </c>
      <c r="Q90" s="54">
        <v>1</v>
      </c>
      <c r="R90" s="54">
        <v>1</v>
      </c>
      <c r="S90" s="54">
        <v>1</v>
      </c>
      <c r="T90" s="54">
        <f t="shared" si="25"/>
        <v>1</v>
      </c>
      <c r="U90" s="54">
        <v>1</v>
      </c>
      <c r="V90" s="54">
        <v>1</v>
      </c>
      <c r="W90" s="54">
        <f t="shared" si="26"/>
        <v>0</v>
      </c>
      <c r="X90" s="54">
        <f t="shared" si="27"/>
        <v>1</v>
      </c>
      <c r="Y90" s="54">
        <v>0</v>
      </c>
      <c r="Z90" s="54">
        <v>1</v>
      </c>
      <c r="AA90" s="54">
        <v>1</v>
      </c>
      <c r="AB90" s="54">
        <v>1</v>
      </c>
      <c r="AC90" s="54">
        <v>1</v>
      </c>
      <c r="AD90" s="54">
        <v>0</v>
      </c>
      <c r="AE90" s="54">
        <v>1</v>
      </c>
      <c r="AF90" s="54">
        <f t="shared" si="36"/>
        <v>5</v>
      </c>
      <c r="AG90" s="54">
        <v>1</v>
      </c>
      <c r="AH90" s="54">
        <f t="shared" si="28"/>
        <v>0</v>
      </c>
      <c r="AI90" s="54">
        <v>1</v>
      </c>
      <c r="AJ90" s="54">
        <v>1</v>
      </c>
      <c r="AK90" s="54">
        <f t="shared" si="29"/>
        <v>1</v>
      </c>
      <c r="AL90" s="54">
        <v>1</v>
      </c>
      <c r="AM90" s="54">
        <v>0</v>
      </c>
      <c r="AN90" s="54">
        <v>1</v>
      </c>
      <c r="AO90" s="54">
        <v>1</v>
      </c>
      <c r="AP90" s="54">
        <v>1</v>
      </c>
      <c r="AQ90" s="54">
        <v>1</v>
      </c>
      <c r="AR90" s="54">
        <v>1</v>
      </c>
      <c r="AS90" s="54">
        <v>1</v>
      </c>
      <c r="AT90" s="54">
        <v>1</v>
      </c>
      <c r="AU90" s="54">
        <f t="shared" si="37"/>
        <v>26.281428571428599</v>
      </c>
      <c r="AV90" s="54">
        <f t="shared" si="38"/>
        <v>18.288571428571426</v>
      </c>
      <c r="AW90" s="54">
        <f t="shared" si="23"/>
        <v>11.578285714285713</v>
      </c>
      <c r="AX90" s="54">
        <f t="shared" si="39"/>
        <v>18.678000000000004</v>
      </c>
      <c r="AY90" s="54">
        <v>1</v>
      </c>
      <c r="AZ90" s="54">
        <v>1</v>
      </c>
      <c r="BA90" s="54">
        <v>1</v>
      </c>
      <c r="BG90" s="54">
        <f t="shared" si="24"/>
        <v>5000</v>
      </c>
      <c r="BH90" s="11">
        <f t="shared" si="40"/>
        <v>1.2152777777777776E-4</v>
      </c>
    </row>
    <row r="91" spans="1:60" ht="64" x14ac:dyDescent="0.2">
      <c r="A91" s="54">
        <v>64</v>
      </c>
      <c r="B91" s="1" t="s">
        <v>753</v>
      </c>
      <c r="C91" s="22" t="s">
        <v>192</v>
      </c>
      <c r="D91" s="54">
        <v>1</v>
      </c>
      <c r="E91" s="54">
        <v>1</v>
      </c>
      <c r="F91" s="54">
        <f t="shared" si="30"/>
        <v>1</v>
      </c>
      <c r="G91" s="54">
        <f t="shared" si="31"/>
        <v>23</v>
      </c>
      <c r="H91" s="54">
        <f t="shared" si="32"/>
        <v>23</v>
      </c>
      <c r="I91" s="54">
        <f t="shared" si="22"/>
        <v>120</v>
      </c>
      <c r="J91" s="54">
        <v>40</v>
      </c>
      <c r="K91" s="54">
        <f t="shared" si="33"/>
        <v>1.7391304347826086</v>
      </c>
      <c r="L91" s="54">
        <f t="shared" si="34"/>
        <v>116</v>
      </c>
      <c r="M91" s="54">
        <f t="shared" si="35"/>
        <v>5.0434782608695654</v>
      </c>
      <c r="N91" s="54">
        <v>0</v>
      </c>
      <c r="O91" s="54">
        <v>1</v>
      </c>
      <c r="P91" s="54">
        <v>0</v>
      </c>
      <c r="Q91" s="54">
        <v>1</v>
      </c>
      <c r="R91" s="54">
        <v>1</v>
      </c>
      <c r="S91" s="54">
        <v>1</v>
      </c>
      <c r="T91" s="54">
        <f t="shared" si="25"/>
        <v>1</v>
      </c>
      <c r="U91" s="54">
        <v>1</v>
      </c>
      <c r="V91" s="54">
        <v>1</v>
      </c>
      <c r="W91" s="54">
        <f t="shared" si="26"/>
        <v>0</v>
      </c>
      <c r="X91" s="54">
        <f t="shared" si="27"/>
        <v>1</v>
      </c>
      <c r="Y91" s="54">
        <v>0</v>
      </c>
      <c r="Z91" s="54">
        <v>1</v>
      </c>
      <c r="AA91" s="54">
        <v>1</v>
      </c>
      <c r="AB91" s="54">
        <v>1</v>
      </c>
      <c r="AC91" s="54">
        <v>1</v>
      </c>
      <c r="AD91" s="54">
        <v>0</v>
      </c>
      <c r="AE91" s="54">
        <v>1</v>
      </c>
      <c r="AF91" s="54">
        <f t="shared" si="36"/>
        <v>4</v>
      </c>
      <c r="AG91" s="54">
        <v>1</v>
      </c>
      <c r="AH91" s="54">
        <f t="shared" si="28"/>
        <v>1</v>
      </c>
      <c r="AI91" s="54">
        <v>1</v>
      </c>
      <c r="AJ91" s="54">
        <v>1</v>
      </c>
      <c r="AK91" s="54">
        <f t="shared" si="29"/>
        <v>0</v>
      </c>
      <c r="AL91" s="54">
        <v>0</v>
      </c>
      <c r="AM91" s="54">
        <v>0</v>
      </c>
      <c r="AN91" s="54">
        <v>1</v>
      </c>
      <c r="AO91" s="54">
        <v>1</v>
      </c>
      <c r="AP91" s="54">
        <v>1</v>
      </c>
      <c r="AQ91" s="54">
        <v>1</v>
      </c>
      <c r="AR91" s="54">
        <v>1</v>
      </c>
      <c r="AS91" s="54">
        <v>1</v>
      </c>
      <c r="AT91" s="54">
        <v>1</v>
      </c>
      <c r="AU91" s="54">
        <f t="shared" si="37"/>
        <v>36.359565217391321</v>
      </c>
      <c r="AV91" s="54">
        <f t="shared" si="38"/>
        <v>13.901739130434787</v>
      </c>
      <c r="AW91" s="54">
        <f t="shared" si="23"/>
        <v>12.568695652173911</v>
      </c>
      <c r="AX91" s="54">
        <f t="shared" si="39"/>
        <v>13.824782608695649</v>
      </c>
      <c r="AY91" s="54">
        <v>1</v>
      </c>
      <c r="AZ91" s="54">
        <v>1</v>
      </c>
      <c r="BA91" s="54">
        <v>1</v>
      </c>
      <c r="BG91" s="54">
        <f t="shared" si="24"/>
        <v>4000</v>
      </c>
      <c r="BH91" s="11">
        <f t="shared" si="40"/>
        <v>7.9861111111111116E-5</v>
      </c>
    </row>
    <row r="92" spans="1:60" ht="32" x14ac:dyDescent="0.2">
      <c r="A92" s="54">
        <v>65</v>
      </c>
      <c r="B92" s="1" t="s">
        <v>754</v>
      </c>
      <c r="C92" s="22" t="s">
        <v>192</v>
      </c>
      <c r="D92" s="54">
        <v>1</v>
      </c>
      <c r="E92" s="54">
        <v>1</v>
      </c>
      <c r="F92" s="54">
        <f t="shared" si="30"/>
        <v>1</v>
      </c>
      <c r="G92" s="54">
        <f t="shared" si="31"/>
        <v>16</v>
      </c>
      <c r="H92" s="54">
        <f t="shared" si="32"/>
        <v>16</v>
      </c>
      <c r="I92" s="54">
        <f t="shared" si="22"/>
        <v>69</v>
      </c>
      <c r="J92" s="54">
        <v>25</v>
      </c>
      <c r="K92" s="54">
        <f t="shared" si="33"/>
        <v>1.5625</v>
      </c>
      <c r="L92" s="54">
        <f t="shared" si="34"/>
        <v>68</v>
      </c>
      <c r="M92" s="54">
        <f t="shared" si="35"/>
        <v>4.25</v>
      </c>
      <c r="N92" s="54">
        <v>0</v>
      </c>
      <c r="O92" s="54">
        <v>1</v>
      </c>
      <c r="P92" s="54">
        <v>0</v>
      </c>
      <c r="Q92" s="54">
        <v>1</v>
      </c>
      <c r="R92" s="54">
        <v>1</v>
      </c>
      <c r="S92" s="54">
        <v>1</v>
      </c>
      <c r="T92" s="54">
        <f t="shared" si="25"/>
        <v>1</v>
      </c>
      <c r="U92" s="54">
        <v>1</v>
      </c>
      <c r="V92" s="54">
        <v>1</v>
      </c>
      <c r="W92" s="54">
        <f t="shared" si="26"/>
        <v>0</v>
      </c>
      <c r="X92" s="54">
        <f t="shared" si="27"/>
        <v>1</v>
      </c>
      <c r="Y92" s="54">
        <v>0</v>
      </c>
      <c r="Z92" s="54">
        <v>1</v>
      </c>
      <c r="AA92" s="54">
        <v>1</v>
      </c>
      <c r="AB92" s="54">
        <v>1</v>
      </c>
      <c r="AC92" s="54">
        <v>1</v>
      </c>
      <c r="AD92" s="54">
        <v>0</v>
      </c>
      <c r="AE92" s="54">
        <v>1</v>
      </c>
      <c r="AF92" s="54">
        <f t="shared" si="36"/>
        <v>1</v>
      </c>
      <c r="AG92" s="54">
        <v>1</v>
      </c>
      <c r="AH92" s="54">
        <f t="shared" si="28"/>
        <v>1</v>
      </c>
      <c r="AI92" s="54">
        <v>1</v>
      </c>
      <c r="AJ92" s="54">
        <v>1</v>
      </c>
      <c r="AK92" s="54">
        <f t="shared" si="29"/>
        <v>1</v>
      </c>
      <c r="AL92" s="54">
        <v>1</v>
      </c>
      <c r="AM92" s="54">
        <v>1</v>
      </c>
      <c r="AN92" s="54">
        <v>1</v>
      </c>
      <c r="AO92" s="54">
        <v>1</v>
      </c>
      <c r="AP92" s="54">
        <v>1</v>
      </c>
      <c r="AQ92" s="54">
        <v>1</v>
      </c>
      <c r="AR92" s="54">
        <v>1</v>
      </c>
      <c r="AS92" s="54">
        <v>1</v>
      </c>
      <c r="AT92" s="54">
        <v>1</v>
      </c>
      <c r="AU92" s="54">
        <f t="shared" si="37"/>
        <v>58.407500000000013</v>
      </c>
      <c r="AV92" s="54">
        <f t="shared" si="38"/>
        <v>9.0875000000000021</v>
      </c>
      <c r="AW92" s="54">
        <f t="shared" si="23"/>
        <v>7.3399999999999963</v>
      </c>
      <c r="AX92" s="54">
        <f t="shared" si="39"/>
        <v>6.5874999999999986</v>
      </c>
      <c r="AY92" s="54">
        <v>1</v>
      </c>
      <c r="AZ92" s="54">
        <v>1</v>
      </c>
      <c r="BA92" s="54">
        <v>1</v>
      </c>
      <c r="BG92" s="54">
        <f t="shared" si="24"/>
        <v>1000</v>
      </c>
      <c r="BH92" s="11">
        <f t="shared" si="40"/>
        <v>5.5555555555555558E-5</v>
      </c>
    </row>
    <row r="93" spans="1:60" ht="64" x14ac:dyDescent="0.2">
      <c r="A93" s="54" t="s">
        <v>639</v>
      </c>
      <c r="B93" s="1" t="s">
        <v>755</v>
      </c>
      <c r="C93" s="22" t="s">
        <v>192</v>
      </c>
      <c r="D93" s="54">
        <v>1</v>
      </c>
      <c r="E93" s="54">
        <v>1</v>
      </c>
      <c r="F93" s="54">
        <f t="shared" si="30"/>
        <v>1</v>
      </c>
      <c r="G93" s="54">
        <f t="shared" si="31"/>
        <v>25</v>
      </c>
      <c r="H93" s="54">
        <f t="shared" si="32"/>
        <v>25</v>
      </c>
      <c r="I93" s="54">
        <f t="shared" si="22"/>
        <v>139</v>
      </c>
      <c r="J93" s="54">
        <v>44</v>
      </c>
      <c r="K93" s="54">
        <f t="shared" si="33"/>
        <v>1.76</v>
      </c>
      <c r="L93" s="54">
        <f t="shared" si="34"/>
        <v>134</v>
      </c>
      <c r="M93" s="54">
        <f t="shared" si="35"/>
        <v>5.36</v>
      </c>
      <c r="N93" s="54">
        <v>0</v>
      </c>
      <c r="O93" s="54">
        <v>1</v>
      </c>
      <c r="P93" s="54">
        <v>0</v>
      </c>
      <c r="Q93" s="54">
        <v>0</v>
      </c>
      <c r="R93" s="54">
        <v>1</v>
      </c>
      <c r="S93" s="54">
        <v>1</v>
      </c>
      <c r="T93" s="54">
        <f t="shared" si="25"/>
        <v>0</v>
      </c>
      <c r="U93" s="54">
        <v>1</v>
      </c>
      <c r="V93" s="54">
        <v>1</v>
      </c>
      <c r="W93" s="54">
        <f t="shared" si="26"/>
        <v>0</v>
      </c>
      <c r="X93" s="54">
        <f t="shared" si="27"/>
        <v>1</v>
      </c>
      <c r="Y93" s="54">
        <v>1</v>
      </c>
      <c r="Z93" s="54">
        <v>1</v>
      </c>
      <c r="AA93" s="54">
        <v>1</v>
      </c>
      <c r="AB93" s="54">
        <v>1</v>
      </c>
      <c r="AC93" s="54">
        <v>1</v>
      </c>
      <c r="AD93" s="54">
        <v>1</v>
      </c>
      <c r="AE93" s="54">
        <v>1</v>
      </c>
      <c r="AF93" s="54">
        <f t="shared" si="36"/>
        <v>5</v>
      </c>
      <c r="AG93" s="54">
        <v>1</v>
      </c>
      <c r="AH93" s="54">
        <f t="shared" si="28"/>
        <v>1</v>
      </c>
      <c r="AI93" s="54">
        <v>0</v>
      </c>
      <c r="AJ93" s="54">
        <v>1</v>
      </c>
      <c r="AK93" s="54">
        <f t="shared" si="29"/>
        <v>0</v>
      </c>
      <c r="AL93" s="54">
        <v>1</v>
      </c>
      <c r="AM93" s="54">
        <v>1</v>
      </c>
      <c r="AN93" s="54">
        <v>1</v>
      </c>
      <c r="AO93" s="54">
        <v>1</v>
      </c>
      <c r="AP93" s="54">
        <v>1</v>
      </c>
      <c r="AQ93" s="54">
        <v>1</v>
      </c>
      <c r="AR93" s="54">
        <v>1</v>
      </c>
      <c r="AS93" s="54">
        <v>1</v>
      </c>
      <c r="AT93" s="54">
        <v>1</v>
      </c>
      <c r="AU93" s="54">
        <f t="shared" si="37"/>
        <v>32.564000000000021</v>
      </c>
      <c r="AV93" s="54">
        <f t="shared" si="38"/>
        <v>14.928000000000001</v>
      </c>
      <c r="AW93" s="54">
        <f t="shared" si="23"/>
        <v>14.532799999999998</v>
      </c>
      <c r="AX93" s="54">
        <f t="shared" si="39"/>
        <v>16.315599999999996</v>
      </c>
      <c r="AY93" s="54">
        <v>1</v>
      </c>
      <c r="AZ93" s="54">
        <v>1</v>
      </c>
      <c r="BA93" s="54">
        <v>1</v>
      </c>
      <c r="BG93" s="54">
        <f t="shared" si="24"/>
        <v>5000</v>
      </c>
      <c r="BH93" s="11">
        <f t="shared" si="40"/>
        <v>8.6805555555555545E-5</v>
      </c>
    </row>
    <row r="94" spans="1:60" ht="48" x14ac:dyDescent="0.2">
      <c r="A94" s="54" t="s">
        <v>641</v>
      </c>
      <c r="B94" s="1" t="s">
        <v>756</v>
      </c>
      <c r="C94" s="3" t="s">
        <v>204</v>
      </c>
      <c r="D94" s="54">
        <v>1</v>
      </c>
      <c r="E94" s="54">
        <v>1</v>
      </c>
      <c r="F94" s="54">
        <f t="shared" si="30"/>
        <v>1</v>
      </c>
      <c r="G94" s="54">
        <f t="shared" si="31"/>
        <v>16</v>
      </c>
      <c r="H94" s="54">
        <f t="shared" si="32"/>
        <v>16</v>
      </c>
      <c r="I94" s="54">
        <f t="shared" si="22"/>
        <v>81</v>
      </c>
      <c r="J94" s="54">
        <v>27</v>
      </c>
      <c r="K94" s="54">
        <f t="shared" si="33"/>
        <v>1.6875</v>
      </c>
      <c r="L94" s="54">
        <f t="shared" si="34"/>
        <v>79</v>
      </c>
      <c r="M94" s="54">
        <f t="shared" si="35"/>
        <v>4.9375</v>
      </c>
      <c r="N94" s="54">
        <v>0</v>
      </c>
      <c r="O94" s="54">
        <v>1</v>
      </c>
      <c r="P94" s="54">
        <v>0</v>
      </c>
      <c r="Q94" s="54">
        <v>1</v>
      </c>
      <c r="R94" s="54">
        <v>1</v>
      </c>
      <c r="S94" s="54">
        <v>1</v>
      </c>
      <c r="T94" s="54">
        <f t="shared" si="25"/>
        <v>1</v>
      </c>
      <c r="U94" s="54">
        <v>1</v>
      </c>
      <c r="V94" s="54">
        <v>1</v>
      </c>
      <c r="W94" s="54">
        <f t="shared" si="26"/>
        <v>0</v>
      </c>
      <c r="X94" s="54">
        <f t="shared" si="27"/>
        <v>1</v>
      </c>
      <c r="Y94" s="54">
        <v>1</v>
      </c>
      <c r="Z94" s="54">
        <v>1</v>
      </c>
      <c r="AA94" s="54">
        <v>1</v>
      </c>
      <c r="AB94" s="54">
        <v>1</v>
      </c>
      <c r="AC94" s="54">
        <v>1</v>
      </c>
      <c r="AD94" s="54">
        <v>1</v>
      </c>
      <c r="AE94" s="54">
        <v>1</v>
      </c>
      <c r="AF94" s="54">
        <f t="shared" si="36"/>
        <v>2</v>
      </c>
      <c r="AG94" s="54">
        <v>1</v>
      </c>
      <c r="AH94" s="54">
        <f t="shared" si="28"/>
        <v>1</v>
      </c>
      <c r="AI94" s="54">
        <v>1</v>
      </c>
      <c r="AJ94" s="54">
        <v>1</v>
      </c>
      <c r="AK94" s="54">
        <f t="shared" si="29"/>
        <v>1</v>
      </c>
      <c r="AL94" s="54">
        <v>1</v>
      </c>
      <c r="AM94" s="54">
        <v>1</v>
      </c>
      <c r="AN94" s="54">
        <v>1</v>
      </c>
      <c r="AO94" s="54">
        <v>1</v>
      </c>
      <c r="AP94" s="54">
        <v>1</v>
      </c>
      <c r="AQ94" s="54">
        <v>1</v>
      </c>
      <c r="AR94" s="54">
        <v>1</v>
      </c>
      <c r="AS94" s="54">
        <v>1</v>
      </c>
      <c r="AT94" s="54">
        <v>1</v>
      </c>
      <c r="AU94" s="54">
        <f t="shared" si="37"/>
        <v>47.832500000000024</v>
      </c>
      <c r="AV94" s="54">
        <f t="shared" si="38"/>
        <v>10.562500000000004</v>
      </c>
      <c r="AW94" s="54">
        <f t="shared" si="23"/>
        <v>11.382499999999997</v>
      </c>
      <c r="AX94" s="54">
        <f t="shared" si="39"/>
        <v>9.8256249999999987</v>
      </c>
      <c r="AY94" s="54">
        <v>1</v>
      </c>
      <c r="AZ94" s="54">
        <v>1</v>
      </c>
      <c r="BA94" s="54">
        <v>1</v>
      </c>
      <c r="BG94" s="54">
        <f t="shared" si="24"/>
        <v>2000</v>
      </c>
      <c r="BH94" s="11">
        <f t="shared" si="40"/>
        <v>5.5555555555555558E-5</v>
      </c>
    </row>
    <row r="95" spans="1:60" ht="32" x14ac:dyDescent="0.2">
      <c r="A95" s="54">
        <v>66</v>
      </c>
      <c r="B95" s="1" t="s">
        <v>757</v>
      </c>
      <c r="C95" s="22" t="s">
        <v>192</v>
      </c>
      <c r="D95" s="54">
        <v>1</v>
      </c>
      <c r="E95" s="54">
        <v>1</v>
      </c>
      <c r="F95" s="54">
        <f t="shared" si="30"/>
        <v>1</v>
      </c>
      <c r="G95" s="54">
        <f t="shared" si="31"/>
        <v>10</v>
      </c>
      <c r="H95" s="54">
        <f t="shared" si="32"/>
        <v>10</v>
      </c>
      <c r="I95" s="54">
        <f t="shared" si="22"/>
        <v>51</v>
      </c>
      <c r="J95" s="54">
        <v>17</v>
      </c>
      <c r="K95" s="54">
        <f t="shared" si="33"/>
        <v>1.7</v>
      </c>
      <c r="L95" s="54">
        <f t="shared" si="34"/>
        <v>50</v>
      </c>
      <c r="M95" s="54">
        <f t="shared" si="35"/>
        <v>5</v>
      </c>
      <c r="N95" s="54">
        <v>0</v>
      </c>
      <c r="O95" s="54">
        <v>1</v>
      </c>
      <c r="P95" s="54">
        <v>1</v>
      </c>
      <c r="Q95" s="54">
        <v>1</v>
      </c>
      <c r="R95" s="54">
        <v>1</v>
      </c>
      <c r="S95" s="54">
        <v>1</v>
      </c>
      <c r="T95" s="54">
        <f t="shared" si="25"/>
        <v>1</v>
      </c>
      <c r="U95" s="54">
        <v>1</v>
      </c>
      <c r="V95" s="54">
        <v>1</v>
      </c>
      <c r="W95" s="54">
        <f t="shared" si="26"/>
        <v>1</v>
      </c>
      <c r="X95" s="54">
        <f t="shared" si="27"/>
        <v>1</v>
      </c>
      <c r="Y95" s="54">
        <v>1</v>
      </c>
      <c r="Z95" s="54">
        <v>1</v>
      </c>
      <c r="AA95" s="54">
        <v>1</v>
      </c>
      <c r="AB95" s="54">
        <v>1</v>
      </c>
      <c r="AC95" s="54">
        <v>1</v>
      </c>
      <c r="AD95" s="54">
        <v>1</v>
      </c>
      <c r="AE95" s="54">
        <v>1</v>
      </c>
      <c r="AF95" s="54">
        <f t="shared" si="36"/>
        <v>1</v>
      </c>
      <c r="AG95" s="54">
        <v>1</v>
      </c>
      <c r="AH95" s="54">
        <f t="shared" si="28"/>
        <v>1</v>
      </c>
      <c r="AI95" s="54">
        <v>1</v>
      </c>
      <c r="AJ95" s="54">
        <v>1</v>
      </c>
      <c r="AK95" s="54">
        <f t="shared" si="29"/>
        <v>1</v>
      </c>
      <c r="AL95" s="54">
        <v>1</v>
      </c>
      <c r="AM95" s="54">
        <v>1</v>
      </c>
      <c r="AN95" s="54">
        <v>1</v>
      </c>
      <c r="AO95" s="54">
        <v>1</v>
      </c>
      <c r="AP95" s="54">
        <v>1</v>
      </c>
      <c r="AQ95" s="54">
        <v>1</v>
      </c>
      <c r="AR95" s="54">
        <v>1</v>
      </c>
      <c r="AS95" s="54">
        <v>1</v>
      </c>
      <c r="AT95" s="54">
        <v>1</v>
      </c>
      <c r="AU95" s="54">
        <f t="shared" si="37"/>
        <v>52.865000000000016</v>
      </c>
      <c r="AV95" s="54">
        <f t="shared" si="38"/>
        <v>8.370000000000001</v>
      </c>
      <c r="AW95" s="54">
        <f t="shared" si="23"/>
        <v>10.639999999999997</v>
      </c>
      <c r="AX95" s="54">
        <f t="shared" si="39"/>
        <v>7.120000000000001</v>
      </c>
      <c r="AY95" s="54">
        <v>1</v>
      </c>
      <c r="AZ95" s="54">
        <v>1</v>
      </c>
      <c r="BA95" s="54">
        <v>1</v>
      </c>
      <c r="BG95" s="54">
        <f t="shared" si="24"/>
        <v>1000</v>
      </c>
      <c r="BH95" s="11">
        <f t="shared" si="40"/>
        <v>3.4722222222222222E-5</v>
      </c>
    </row>
    <row r="96" spans="1:60" ht="32" x14ac:dyDescent="0.2">
      <c r="A96" s="54">
        <v>67</v>
      </c>
      <c r="B96" s="1" t="s">
        <v>758</v>
      </c>
      <c r="C96" s="22" t="s">
        <v>192</v>
      </c>
      <c r="D96" s="54">
        <v>1</v>
      </c>
      <c r="E96" s="54">
        <v>1</v>
      </c>
      <c r="F96" s="54">
        <f t="shared" si="30"/>
        <v>1</v>
      </c>
      <c r="G96" s="54">
        <f t="shared" si="31"/>
        <v>10</v>
      </c>
      <c r="H96" s="54">
        <f t="shared" si="32"/>
        <v>10</v>
      </c>
      <c r="I96" s="54">
        <f t="shared" si="22"/>
        <v>50</v>
      </c>
      <c r="J96" s="54">
        <v>17</v>
      </c>
      <c r="K96" s="54">
        <f t="shared" si="33"/>
        <v>1.7</v>
      </c>
      <c r="L96" s="54">
        <f t="shared" si="34"/>
        <v>49</v>
      </c>
      <c r="M96" s="54">
        <f t="shared" si="35"/>
        <v>4.9000000000000004</v>
      </c>
      <c r="N96" s="54">
        <v>0</v>
      </c>
      <c r="O96" s="54">
        <v>1</v>
      </c>
      <c r="P96" s="54">
        <v>1</v>
      </c>
      <c r="Q96" s="54">
        <v>1</v>
      </c>
      <c r="R96" s="54">
        <v>1</v>
      </c>
      <c r="S96" s="54">
        <v>1</v>
      </c>
      <c r="T96" s="54">
        <f t="shared" si="25"/>
        <v>1</v>
      </c>
      <c r="U96" s="54">
        <v>1</v>
      </c>
      <c r="V96" s="54">
        <v>1</v>
      </c>
      <c r="W96" s="54">
        <f t="shared" si="26"/>
        <v>1</v>
      </c>
      <c r="X96" s="54">
        <f t="shared" si="27"/>
        <v>1</v>
      </c>
      <c r="Y96" s="54">
        <v>0</v>
      </c>
      <c r="Z96" s="54">
        <v>1</v>
      </c>
      <c r="AA96" s="54">
        <v>1</v>
      </c>
      <c r="AB96" s="54">
        <v>1</v>
      </c>
      <c r="AC96" s="54">
        <v>1</v>
      </c>
      <c r="AD96" s="54">
        <v>1</v>
      </c>
      <c r="AE96" s="54">
        <v>1</v>
      </c>
      <c r="AF96" s="54">
        <f t="shared" si="36"/>
        <v>1</v>
      </c>
      <c r="AG96" s="54">
        <v>1</v>
      </c>
      <c r="AH96" s="54">
        <f t="shared" si="28"/>
        <v>1</v>
      </c>
      <c r="AI96" s="54">
        <v>1</v>
      </c>
      <c r="AJ96" s="54">
        <v>1</v>
      </c>
      <c r="AK96" s="54">
        <f t="shared" si="29"/>
        <v>1</v>
      </c>
      <c r="AL96" s="54">
        <v>1</v>
      </c>
      <c r="AM96" s="54">
        <v>1</v>
      </c>
      <c r="AN96" s="54">
        <v>1</v>
      </c>
      <c r="AO96" s="54">
        <v>1</v>
      </c>
      <c r="AP96" s="54">
        <v>1</v>
      </c>
      <c r="AQ96" s="54">
        <v>1</v>
      </c>
      <c r="AR96" s="54">
        <v>1</v>
      </c>
      <c r="AS96" s="54">
        <v>1</v>
      </c>
      <c r="AT96" s="54">
        <v>1</v>
      </c>
      <c r="AU96" s="54">
        <f t="shared" si="37"/>
        <v>52.865000000000016</v>
      </c>
      <c r="AV96" s="54">
        <f t="shared" si="38"/>
        <v>8.370000000000001</v>
      </c>
      <c r="AW96" s="54">
        <f t="shared" si="23"/>
        <v>10.051999999999996</v>
      </c>
      <c r="AX96" s="54">
        <f t="shared" si="39"/>
        <v>6.6490000000000009</v>
      </c>
      <c r="AY96" s="54">
        <v>1</v>
      </c>
      <c r="AZ96" s="54">
        <v>1</v>
      </c>
      <c r="BA96" s="54">
        <v>1</v>
      </c>
      <c r="BG96" s="54">
        <f t="shared" si="24"/>
        <v>1000</v>
      </c>
      <c r="BH96" s="11">
        <f t="shared" si="40"/>
        <v>3.4722222222222222E-5</v>
      </c>
    </row>
    <row r="97" spans="1:60" ht="48" x14ac:dyDescent="0.2">
      <c r="A97" s="54">
        <v>68</v>
      </c>
      <c r="B97" s="1" t="s">
        <v>759</v>
      </c>
      <c r="C97" s="22" t="s">
        <v>192</v>
      </c>
      <c r="D97" s="54">
        <v>1</v>
      </c>
      <c r="E97" s="54">
        <v>1</v>
      </c>
      <c r="F97" s="54">
        <f t="shared" si="30"/>
        <v>2</v>
      </c>
      <c r="G97" s="54">
        <f t="shared" si="31"/>
        <v>21</v>
      </c>
      <c r="H97" s="54">
        <f t="shared" si="32"/>
        <v>10.5</v>
      </c>
      <c r="I97" s="54">
        <f t="shared" si="22"/>
        <v>102</v>
      </c>
      <c r="J97" s="54">
        <v>37</v>
      </c>
      <c r="K97" s="54">
        <f t="shared" si="33"/>
        <v>1.7619047619047619</v>
      </c>
      <c r="L97" s="54">
        <f t="shared" si="34"/>
        <v>100</v>
      </c>
      <c r="M97" s="54">
        <f t="shared" si="35"/>
        <v>4.7619047619047619</v>
      </c>
      <c r="N97" s="54">
        <v>0</v>
      </c>
      <c r="O97" s="54">
        <v>1</v>
      </c>
      <c r="P97" s="54">
        <v>1</v>
      </c>
      <c r="Q97" s="54">
        <v>1</v>
      </c>
      <c r="R97" s="54">
        <v>1</v>
      </c>
      <c r="S97" s="54">
        <v>1</v>
      </c>
      <c r="T97" s="54">
        <f t="shared" si="25"/>
        <v>1</v>
      </c>
      <c r="U97" s="54">
        <v>1</v>
      </c>
      <c r="V97" s="54">
        <v>1</v>
      </c>
      <c r="W97" s="54">
        <f t="shared" si="26"/>
        <v>1</v>
      </c>
      <c r="X97" s="54">
        <f t="shared" si="27"/>
        <v>1</v>
      </c>
      <c r="Y97" s="54">
        <v>0</v>
      </c>
      <c r="Z97" s="54">
        <v>1</v>
      </c>
      <c r="AA97" s="54">
        <v>1</v>
      </c>
      <c r="AB97" s="54">
        <v>1</v>
      </c>
      <c r="AC97" s="54">
        <v>1</v>
      </c>
      <c r="AD97" s="54">
        <v>1</v>
      </c>
      <c r="AE97" s="54">
        <v>1</v>
      </c>
      <c r="AF97" s="54">
        <f t="shared" si="36"/>
        <v>2</v>
      </c>
      <c r="AG97" s="54">
        <v>1</v>
      </c>
      <c r="AH97" s="54">
        <f t="shared" si="28"/>
        <v>1</v>
      </c>
      <c r="AI97" s="54">
        <v>1</v>
      </c>
      <c r="AJ97" s="54">
        <v>1</v>
      </c>
      <c r="AK97" s="54">
        <f t="shared" si="29"/>
        <v>1</v>
      </c>
      <c r="AL97" s="54">
        <v>1</v>
      </c>
      <c r="AM97" s="54">
        <v>1</v>
      </c>
      <c r="AN97" s="54">
        <v>1</v>
      </c>
      <c r="AO97" s="54">
        <v>1</v>
      </c>
      <c r="AP97" s="54">
        <v>1</v>
      </c>
      <c r="AQ97" s="54">
        <v>1</v>
      </c>
      <c r="AR97" s="54">
        <v>1</v>
      </c>
      <c r="AS97" s="54">
        <v>1</v>
      </c>
      <c r="AT97" s="54">
        <v>1</v>
      </c>
      <c r="AU97" s="54">
        <f t="shared" si="37"/>
        <v>47.120357142857159</v>
      </c>
      <c r="AV97" s="54">
        <f t="shared" si="38"/>
        <v>9.2954761904761902</v>
      </c>
      <c r="AW97" s="54">
        <f t="shared" si="23"/>
        <v>9.380952380952376</v>
      </c>
      <c r="AX97" s="54">
        <f t="shared" si="39"/>
        <v>6.2485714285714273</v>
      </c>
      <c r="AY97" s="54">
        <v>0</v>
      </c>
      <c r="AZ97" s="54">
        <v>1</v>
      </c>
      <c r="BA97" s="54">
        <v>1</v>
      </c>
      <c r="BG97" s="54">
        <f t="shared" si="24"/>
        <v>2000</v>
      </c>
      <c r="BH97" s="11">
        <f t="shared" si="40"/>
        <v>7.2916666666666659E-5</v>
      </c>
    </row>
    <row r="98" spans="1:60" ht="80" x14ac:dyDescent="0.2">
      <c r="A98" s="54">
        <v>69</v>
      </c>
      <c r="B98" s="1" t="s">
        <v>760</v>
      </c>
      <c r="C98" s="22" t="s">
        <v>192</v>
      </c>
      <c r="D98" s="54">
        <v>1</v>
      </c>
      <c r="E98" s="54">
        <v>1</v>
      </c>
      <c r="F98" s="54">
        <f t="shared" si="30"/>
        <v>1</v>
      </c>
      <c r="G98" s="54">
        <f t="shared" si="31"/>
        <v>33</v>
      </c>
      <c r="H98" s="54">
        <f t="shared" si="32"/>
        <v>33</v>
      </c>
      <c r="I98" s="54">
        <f t="shared" si="22"/>
        <v>177</v>
      </c>
      <c r="J98" s="54">
        <v>53</v>
      </c>
      <c r="K98" s="54">
        <f t="shared" si="33"/>
        <v>1.606060606060606</v>
      </c>
      <c r="L98" s="54">
        <f t="shared" si="34"/>
        <v>167</v>
      </c>
      <c r="M98" s="54">
        <f t="shared" si="35"/>
        <v>5.0606060606060606</v>
      </c>
      <c r="N98" s="54">
        <v>0</v>
      </c>
      <c r="O98" s="54">
        <v>1</v>
      </c>
      <c r="P98" s="54">
        <v>1</v>
      </c>
      <c r="Q98" s="54">
        <v>1</v>
      </c>
      <c r="R98" s="54">
        <v>1</v>
      </c>
      <c r="S98" s="54">
        <v>1</v>
      </c>
      <c r="T98" s="54">
        <f t="shared" si="25"/>
        <v>1</v>
      </c>
      <c r="U98" s="54">
        <v>1</v>
      </c>
      <c r="V98" s="54">
        <v>1</v>
      </c>
      <c r="W98" s="54">
        <f t="shared" si="26"/>
        <v>1</v>
      </c>
      <c r="X98" s="54">
        <f t="shared" si="27"/>
        <v>1</v>
      </c>
      <c r="Y98" s="54">
        <v>1</v>
      </c>
      <c r="Z98" s="54">
        <v>1</v>
      </c>
      <c r="AA98" s="54">
        <v>1</v>
      </c>
      <c r="AB98" s="54">
        <v>1</v>
      </c>
      <c r="AC98" s="54">
        <v>1</v>
      </c>
      <c r="AD98" s="54">
        <v>1</v>
      </c>
      <c r="AE98" s="54">
        <v>1</v>
      </c>
      <c r="AF98" s="54">
        <f t="shared" si="36"/>
        <v>10</v>
      </c>
      <c r="AG98" s="54">
        <v>1</v>
      </c>
      <c r="AH98" s="54">
        <f t="shared" si="28"/>
        <v>1</v>
      </c>
      <c r="AI98" s="54">
        <v>0</v>
      </c>
      <c r="AJ98" s="54">
        <v>0</v>
      </c>
      <c r="AK98" s="54">
        <f t="shared" si="29"/>
        <v>0</v>
      </c>
      <c r="AL98" s="54">
        <v>1</v>
      </c>
      <c r="AM98" s="54">
        <v>1</v>
      </c>
      <c r="AN98" s="54">
        <v>1</v>
      </c>
      <c r="AO98" s="54">
        <v>1</v>
      </c>
      <c r="AP98" s="54">
        <v>1</v>
      </c>
      <c r="AQ98" s="54">
        <v>1</v>
      </c>
      <c r="AR98" s="54">
        <v>1</v>
      </c>
      <c r="AS98" s="54">
        <v>1</v>
      </c>
      <c r="AT98" s="54">
        <v>1</v>
      </c>
      <c r="AU98" s="54">
        <f t="shared" si="37"/>
        <v>37.467272727272764</v>
      </c>
      <c r="AV98" s="54">
        <f t="shared" si="38"/>
        <v>16.231515151515154</v>
      </c>
      <c r="AW98" s="54">
        <f t="shared" si="23"/>
        <v>13.059393939393939</v>
      </c>
      <c r="AX98" s="54">
        <f t="shared" si="39"/>
        <v>18.905454545454546</v>
      </c>
      <c r="AY98" s="54">
        <v>1</v>
      </c>
      <c r="AZ98" s="54">
        <v>1</v>
      </c>
      <c r="BA98" s="54">
        <v>1</v>
      </c>
      <c r="BG98" s="54">
        <f t="shared" si="24"/>
        <v>10000</v>
      </c>
      <c r="BH98" s="11">
        <f t="shared" si="40"/>
        <v>1.1458333333333333E-4</v>
      </c>
    </row>
    <row r="99" spans="1:60" ht="48" x14ac:dyDescent="0.2">
      <c r="A99" s="54">
        <v>70</v>
      </c>
      <c r="B99" s="1" t="s">
        <v>761</v>
      </c>
      <c r="C99" s="22" t="s">
        <v>192</v>
      </c>
      <c r="D99" s="54">
        <v>1</v>
      </c>
      <c r="E99" s="54">
        <v>1</v>
      </c>
      <c r="F99" s="54">
        <f t="shared" si="30"/>
        <v>1</v>
      </c>
      <c r="G99" s="54">
        <f t="shared" si="31"/>
        <v>14</v>
      </c>
      <c r="H99" s="54">
        <f t="shared" si="32"/>
        <v>14</v>
      </c>
      <c r="I99" s="54">
        <f t="shared" si="22"/>
        <v>82</v>
      </c>
      <c r="J99" s="54">
        <v>26</v>
      </c>
      <c r="K99" s="54">
        <f t="shared" si="33"/>
        <v>1.8571428571428572</v>
      </c>
      <c r="L99" s="54">
        <f t="shared" si="34"/>
        <v>81</v>
      </c>
      <c r="M99" s="54">
        <f t="shared" si="35"/>
        <v>5.7857142857142856</v>
      </c>
      <c r="N99" s="54">
        <v>1</v>
      </c>
      <c r="O99" s="54">
        <v>1</v>
      </c>
      <c r="P99" s="54">
        <v>1</v>
      </c>
      <c r="Q99" s="54">
        <v>1</v>
      </c>
      <c r="R99" s="54">
        <v>1</v>
      </c>
      <c r="S99" s="54">
        <v>1</v>
      </c>
      <c r="T99" s="54">
        <f t="shared" si="25"/>
        <v>1</v>
      </c>
      <c r="U99" s="54">
        <v>1</v>
      </c>
      <c r="V99" s="54">
        <v>1</v>
      </c>
      <c r="W99" s="54">
        <f t="shared" si="26"/>
        <v>1</v>
      </c>
      <c r="X99" s="54">
        <f t="shared" si="27"/>
        <v>1</v>
      </c>
      <c r="Y99" s="54">
        <v>1</v>
      </c>
      <c r="Z99" s="54">
        <v>1</v>
      </c>
      <c r="AA99" s="54">
        <v>1</v>
      </c>
      <c r="AB99" s="54">
        <v>1</v>
      </c>
      <c r="AC99" s="54">
        <v>1</v>
      </c>
      <c r="AD99" s="54">
        <v>1</v>
      </c>
      <c r="AE99" s="54">
        <v>1</v>
      </c>
      <c r="AF99" s="54">
        <f t="shared" si="36"/>
        <v>1</v>
      </c>
      <c r="AG99" s="54">
        <v>1</v>
      </c>
      <c r="AH99" s="54">
        <f t="shared" si="28"/>
        <v>1</v>
      </c>
      <c r="AI99" s="54">
        <v>0</v>
      </c>
      <c r="AJ99" s="54">
        <v>1</v>
      </c>
      <c r="AK99" s="54">
        <f t="shared" si="29"/>
        <v>1</v>
      </c>
      <c r="AL99" s="54">
        <v>1</v>
      </c>
      <c r="AM99" s="54">
        <v>1</v>
      </c>
      <c r="AN99" s="54">
        <v>1</v>
      </c>
      <c r="AO99" s="54">
        <v>1</v>
      </c>
      <c r="AP99" s="54">
        <v>1</v>
      </c>
      <c r="AQ99" s="54">
        <v>1</v>
      </c>
      <c r="AR99" s="54">
        <v>1</v>
      </c>
      <c r="AS99" s="54">
        <v>1</v>
      </c>
      <c r="AT99" s="54">
        <v>1</v>
      </c>
      <c r="AU99" s="54">
        <f t="shared" si="37"/>
        <v>35.510714285714307</v>
      </c>
      <c r="AV99" s="54">
        <f t="shared" si="38"/>
        <v>11.784285714285716</v>
      </c>
      <c r="AW99" s="54">
        <f t="shared" si="23"/>
        <v>16.105714285714289</v>
      </c>
      <c r="AX99" s="54">
        <f t="shared" si="39"/>
        <v>12.820714285714281</v>
      </c>
      <c r="AY99" s="54">
        <v>1</v>
      </c>
      <c r="AZ99" s="54">
        <v>1</v>
      </c>
      <c r="BA99" s="54">
        <v>1</v>
      </c>
      <c r="BG99" s="54">
        <f t="shared" si="24"/>
        <v>1000</v>
      </c>
      <c r="BH99" s="11">
        <f t="shared" si="40"/>
        <v>4.8611111111111115E-5</v>
      </c>
    </row>
    <row r="100" spans="1:60" ht="64" x14ac:dyDescent="0.2">
      <c r="A100" s="54">
        <v>71</v>
      </c>
      <c r="B100" s="1" t="s">
        <v>762</v>
      </c>
      <c r="C100" s="22" t="s">
        <v>192</v>
      </c>
      <c r="D100" s="54">
        <v>1</v>
      </c>
      <c r="E100" s="54">
        <v>1</v>
      </c>
      <c r="F100" s="54">
        <f t="shared" si="30"/>
        <v>1</v>
      </c>
      <c r="G100" s="54">
        <f t="shared" si="31"/>
        <v>19</v>
      </c>
      <c r="H100" s="54">
        <f t="shared" si="32"/>
        <v>19</v>
      </c>
      <c r="I100" s="54">
        <f t="shared" si="22"/>
        <v>123</v>
      </c>
      <c r="J100" s="54">
        <v>43</v>
      </c>
      <c r="K100" s="54">
        <f t="shared" si="33"/>
        <v>2.263157894736842</v>
      </c>
      <c r="L100" s="54">
        <f t="shared" si="34"/>
        <v>120</v>
      </c>
      <c r="M100" s="54">
        <f t="shared" si="35"/>
        <v>6.3157894736842106</v>
      </c>
      <c r="N100" s="54">
        <v>0</v>
      </c>
      <c r="O100" s="54">
        <v>1</v>
      </c>
      <c r="P100" s="54">
        <v>0</v>
      </c>
      <c r="Q100" s="54">
        <v>1</v>
      </c>
      <c r="R100" s="54">
        <v>1</v>
      </c>
      <c r="S100" s="54">
        <v>1</v>
      </c>
      <c r="T100" s="54">
        <f t="shared" si="25"/>
        <v>1</v>
      </c>
      <c r="U100" s="54">
        <v>1</v>
      </c>
      <c r="V100" s="54">
        <v>1</v>
      </c>
      <c r="W100" s="54">
        <f t="shared" si="26"/>
        <v>0</v>
      </c>
      <c r="X100" s="54">
        <f t="shared" si="27"/>
        <v>1</v>
      </c>
      <c r="Y100" s="54">
        <v>1</v>
      </c>
      <c r="Z100" s="54">
        <v>1</v>
      </c>
      <c r="AA100" s="54">
        <v>1</v>
      </c>
      <c r="AB100" s="54">
        <v>1</v>
      </c>
      <c r="AC100" s="54">
        <v>1</v>
      </c>
      <c r="AD100" s="54">
        <v>1</v>
      </c>
      <c r="AE100" s="54">
        <v>1</v>
      </c>
      <c r="AF100" s="54">
        <f t="shared" si="36"/>
        <v>3</v>
      </c>
      <c r="AG100" s="54">
        <v>1</v>
      </c>
      <c r="AH100" s="54">
        <f t="shared" si="28"/>
        <v>1</v>
      </c>
      <c r="AI100" s="54">
        <v>0</v>
      </c>
      <c r="AJ100" s="54">
        <v>1</v>
      </c>
      <c r="AK100" s="54">
        <f t="shared" si="29"/>
        <v>1</v>
      </c>
      <c r="AL100" s="54">
        <v>1</v>
      </c>
      <c r="AM100" s="54">
        <v>1</v>
      </c>
      <c r="AN100" s="54">
        <v>1</v>
      </c>
      <c r="AO100" s="54">
        <v>1</v>
      </c>
      <c r="AP100" s="54">
        <v>1</v>
      </c>
      <c r="AQ100" s="54">
        <v>1</v>
      </c>
      <c r="AR100" s="54">
        <v>1</v>
      </c>
      <c r="AS100" s="54">
        <v>1</v>
      </c>
      <c r="AT100" s="54">
        <v>1</v>
      </c>
      <c r="AU100" s="54">
        <f t="shared" si="37"/>
        <v>-3.9131578947367984</v>
      </c>
      <c r="AV100" s="54">
        <f t="shared" si="38"/>
        <v>18.525263157894738</v>
      </c>
      <c r="AW100" s="54">
        <f t="shared" si="23"/>
        <v>19.778947368421047</v>
      </c>
      <c r="AX100" s="54">
        <f t="shared" si="39"/>
        <v>17.817368421052628</v>
      </c>
      <c r="AY100" s="54">
        <v>1</v>
      </c>
      <c r="AZ100" s="54">
        <v>1</v>
      </c>
      <c r="BA100" s="54">
        <v>1</v>
      </c>
      <c r="BG100" s="54">
        <f t="shared" si="24"/>
        <v>3000</v>
      </c>
      <c r="BH100" s="11">
        <f t="shared" si="40"/>
        <v>6.597222222222223E-5</v>
      </c>
    </row>
    <row r="101" spans="1:60" ht="48" x14ac:dyDescent="0.2">
      <c r="A101" s="54">
        <v>72</v>
      </c>
      <c r="B101" s="1" t="s">
        <v>763</v>
      </c>
      <c r="C101" s="22" t="s">
        <v>192</v>
      </c>
      <c r="D101" s="54">
        <v>1</v>
      </c>
      <c r="E101" s="54">
        <v>1</v>
      </c>
      <c r="F101" s="54">
        <f t="shared" si="30"/>
        <v>1</v>
      </c>
      <c r="G101" s="54">
        <f t="shared" si="31"/>
        <v>16</v>
      </c>
      <c r="H101" s="54">
        <f t="shared" si="32"/>
        <v>16</v>
      </c>
      <c r="I101" s="54">
        <f t="shared" si="22"/>
        <v>68</v>
      </c>
      <c r="J101" s="54">
        <v>23</v>
      </c>
      <c r="K101" s="54">
        <f t="shared" si="33"/>
        <v>1.4375</v>
      </c>
      <c r="L101" s="54">
        <f t="shared" si="34"/>
        <v>61</v>
      </c>
      <c r="M101" s="54">
        <f t="shared" si="35"/>
        <v>3.8125</v>
      </c>
      <c r="N101" s="54">
        <v>0</v>
      </c>
      <c r="O101" s="54">
        <v>1</v>
      </c>
      <c r="P101" s="54">
        <v>1</v>
      </c>
      <c r="Q101" s="54">
        <v>1</v>
      </c>
      <c r="R101" s="54">
        <v>1</v>
      </c>
      <c r="S101" s="54">
        <v>1</v>
      </c>
      <c r="T101" s="54">
        <f t="shared" si="25"/>
        <v>1</v>
      </c>
      <c r="U101" s="54">
        <v>1</v>
      </c>
      <c r="V101" s="54">
        <v>1</v>
      </c>
      <c r="W101" s="54">
        <f t="shared" si="26"/>
        <v>1</v>
      </c>
      <c r="X101" s="54">
        <f t="shared" si="27"/>
        <v>1</v>
      </c>
      <c r="Y101" s="54">
        <v>0</v>
      </c>
      <c r="Z101" s="54">
        <v>1</v>
      </c>
      <c r="AA101" s="54">
        <v>1</v>
      </c>
      <c r="AB101" s="54">
        <v>1</v>
      </c>
      <c r="AC101" s="54">
        <v>1</v>
      </c>
      <c r="AD101" s="54">
        <v>1</v>
      </c>
      <c r="AE101" s="54">
        <v>1</v>
      </c>
      <c r="AF101" s="54">
        <f t="shared" si="36"/>
        <v>7</v>
      </c>
      <c r="AG101" s="54">
        <v>1</v>
      </c>
      <c r="AH101" s="54">
        <f t="shared" si="28"/>
        <v>1</v>
      </c>
      <c r="AI101" s="54">
        <v>0</v>
      </c>
      <c r="AJ101" s="54">
        <v>1</v>
      </c>
      <c r="AK101" s="54">
        <f t="shared" si="29"/>
        <v>0</v>
      </c>
      <c r="AL101" s="54">
        <v>1</v>
      </c>
      <c r="AM101" s="54">
        <v>1</v>
      </c>
      <c r="AN101" s="54">
        <v>0</v>
      </c>
      <c r="AO101" s="54">
        <v>1</v>
      </c>
      <c r="AP101" s="54">
        <v>1</v>
      </c>
      <c r="AQ101" s="54">
        <v>1</v>
      </c>
      <c r="AR101" s="54">
        <v>1</v>
      </c>
      <c r="AS101" s="54">
        <v>1</v>
      </c>
      <c r="AT101" s="54">
        <v>1</v>
      </c>
      <c r="AU101" s="54">
        <f t="shared" si="37"/>
        <v>68.982500000000016</v>
      </c>
      <c r="AV101" s="54">
        <f t="shared" si="38"/>
        <v>7.6125000000000007</v>
      </c>
      <c r="AW101" s="54">
        <f t="shared" si="23"/>
        <v>4.7674999999999947</v>
      </c>
      <c r="AX101" s="54">
        <f t="shared" si="39"/>
        <v>4.5268750000000004</v>
      </c>
      <c r="AY101" s="54">
        <v>1</v>
      </c>
      <c r="AZ101" s="54">
        <v>1</v>
      </c>
      <c r="BA101" s="54">
        <v>1</v>
      </c>
      <c r="BG101" s="54">
        <f t="shared" si="24"/>
        <v>7000</v>
      </c>
      <c r="BH101" s="11">
        <f t="shared" si="40"/>
        <v>5.5555555555555558E-5</v>
      </c>
    </row>
    <row r="102" spans="1:60" ht="128" x14ac:dyDescent="0.2">
      <c r="A102" s="54">
        <v>73</v>
      </c>
      <c r="B102" s="1" t="s">
        <v>764</v>
      </c>
      <c r="C102" s="22" t="s">
        <v>192</v>
      </c>
      <c r="D102" s="54">
        <v>1</v>
      </c>
      <c r="E102" s="54">
        <v>1</v>
      </c>
      <c r="F102" s="54">
        <f t="shared" si="30"/>
        <v>3</v>
      </c>
      <c r="G102" s="54">
        <f t="shared" si="31"/>
        <v>44</v>
      </c>
      <c r="H102" s="54">
        <f t="shared" si="32"/>
        <v>14.666666666666666</v>
      </c>
      <c r="I102" s="54">
        <f t="shared" si="22"/>
        <v>253</v>
      </c>
      <c r="J102" s="54">
        <v>83</v>
      </c>
      <c r="K102" s="54">
        <f t="shared" si="33"/>
        <v>1.8863636363636365</v>
      </c>
      <c r="L102" s="54">
        <f t="shared" si="34"/>
        <v>244</v>
      </c>
      <c r="M102" s="54">
        <f t="shared" si="35"/>
        <v>5.5454545454545459</v>
      </c>
      <c r="N102" s="54">
        <v>1</v>
      </c>
      <c r="O102" s="54">
        <v>1</v>
      </c>
      <c r="P102" s="54">
        <v>0</v>
      </c>
      <c r="Q102" s="54">
        <v>1</v>
      </c>
      <c r="R102" s="54">
        <v>1</v>
      </c>
      <c r="S102" s="54">
        <v>1</v>
      </c>
      <c r="T102" s="54">
        <f t="shared" si="25"/>
        <v>1</v>
      </c>
      <c r="U102" s="54">
        <v>1</v>
      </c>
      <c r="V102" s="54">
        <v>1</v>
      </c>
      <c r="W102" s="54">
        <f t="shared" si="26"/>
        <v>0</v>
      </c>
      <c r="X102" s="54">
        <f t="shared" si="27"/>
        <v>1</v>
      </c>
      <c r="Y102" s="54">
        <v>1</v>
      </c>
      <c r="Z102" s="54">
        <v>1</v>
      </c>
      <c r="AA102" s="54">
        <v>1</v>
      </c>
      <c r="AB102" s="54">
        <v>1</v>
      </c>
      <c r="AC102" s="54">
        <v>1</v>
      </c>
      <c r="AD102" s="54">
        <v>1</v>
      </c>
      <c r="AE102" s="54">
        <v>1</v>
      </c>
      <c r="AF102" s="54">
        <f t="shared" si="36"/>
        <v>10</v>
      </c>
      <c r="AG102" s="54">
        <v>0</v>
      </c>
      <c r="AH102" s="54">
        <f t="shared" si="28"/>
        <v>0</v>
      </c>
      <c r="AI102" s="54">
        <v>1</v>
      </c>
      <c r="AJ102" s="54">
        <v>1</v>
      </c>
      <c r="AK102" s="54">
        <f t="shared" si="29"/>
        <v>1</v>
      </c>
      <c r="AL102" s="54">
        <v>1</v>
      </c>
      <c r="AM102" s="54">
        <v>1</v>
      </c>
      <c r="AN102" s="54">
        <v>1</v>
      </c>
      <c r="AO102" s="54">
        <v>1</v>
      </c>
      <c r="AP102" s="54">
        <v>1</v>
      </c>
      <c r="AQ102" s="54">
        <v>1</v>
      </c>
      <c r="AR102" s="54">
        <v>1</v>
      </c>
      <c r="AS102" s="54">
        <v>1</v>
      </c>
      <c r="AT102" s="54">
        <v>1</v>
      </c>
      <c r="AU102" s="54">
        <f t="shared" si="37"/>
        <v>32.361969696969702</v>
      </c>
      <c r="AV102" s="54">
        <f t="shared" si="38"/>
        <v>12.38909090909091</v>
      </c>
      <c r="AW102" s="54">
        <f t="shared" si="23"/>
        <v>14.789090909090909</v>
      </c>
      <c r="AX102" s="54">
        <f t="shared" si="39"/>
        <v>12.022424242424243</v>
      </c>
      <c r="AY102" s="54">
        <v>0</v>
      </c>
      <c r="AZ102" s="54">
        <v>1</v>
      </c>
      <c r="BA102" s="54">
        <v>1</v>
      </c>
      <c r="BG102" s="54">
        <f t="shared" si="24"/>
        <v>10000</v>
      </c>
      <c r="BH102" s="11">
        <f t="shared" si="40"/>
        <v>1.5277777777777777E-4</v>
      </c>
    </row>
    <row r="103" spans="1:60" ht="48" x14ac:dyDescent="0.2">
      <c r="A103" s="54">
        <v>74</v>
      </c>
      <c r="B103" s="1" t="s">
        <v>765</v>
      </c>
      <c r="C103" s="22" t="s">
        <v>192</v>
      </c>
      <c r="D103" s="54">
        <v>1</v>
      </c>
      <c r="E103" s="54">
        <v>1</v>
      </c>
      <c r="F103" s="54">
        <f t="shared" si="30"/>
        <v>1</v>
      </c>
      <c r="G103" s="54">
        <f t="shared" si="31"/>
        <v>14</v>
      </c>
      <c r="H103" s="54">
        <f t="shared" si="32"/>
        <v>14</v>
      </c>
      <c r="I103" s="54">
        <f t="shared" si="22"/>
        <v>88</v>
      </c>
      <c r="J103" s="54">
        <v>28</v>
      </c>
      <c r="K103" s="54">
        <f t="shared" si="33"/>
        <v>2</v>
      </c>
      <c r="L103" s="54">
        <f t="shared" si="34"/>
        <v>81</v>
      </c>
      <c r="M103" s="54">
        <f t="shared" si="35"/>
        <v>5.7857142857142856</v>
      </c>
      <c r="N103" s="54">
        <v>0</v>
      </c>
      <c r="O103" s="54">
        <v>1</v>
      </c>
      <c r="P103" s="54">
        <v>1</v>
      </c>
      <c r="Q103" s="54">
        <v>1</v>
      </c>
      <c r="R103" s="54">
        <v>1</v>
      </c>
      <c r="S103" s="54">
        <v>1</v>
      </c>
      <c r="T103" s="54">
        <f t="shared" si="25"/>
        <v>1</v>
      </c>
      <c r="U103" s="54">
        <v>1</v>
      </c>
      <c r="V103" s="54">
        <v>1</v>
      </c>
      <c r="W103" s="54">
        <f t="shared" si="26"/>
        <v>1</v>
      </c>
      <c r="X103" s="54">
        <f t="shared" si="27"/>
        <v>1</v>
      </c>
      <c r="Y103" s="54">
        <v>1</v>
      </c>
      <c r="Z103" s="54">
        <v>1</v>
      </c>
      <c r="AA103" s="54">
        <v>1</v>
      </c>
      <c r="AB103" s="54">
        <v>1</v>
      </c>
      <c r="AC103" s="54">
        <v>1</v>
      </c>
      <c r="AD103" s="54">
        <v>1</v>
      </c>
      <c r="AE103" s="54">
        <v>1</v>
      </c>
      <c r="AF103" s="54">
        <f t="shared" si="36"/>
        <v>7</v>
      </c>
      <c r="AG103" s="54">
        <v>1</v>
      </c>
      <c r="AH103" s="54">
        <f t="shared" si="28"/>
        <v>0</v>
      </c>
      <c r="AI103" s="54">
        <v>0</v>
      </c>
      <c r="AJ103" s="54">
        <v>1</v>
      </c>
      <c r="AK103" s="54">
        <f t="shared" si="29"/>
        <v>0</v>
      </c>
      <c r="AL103" s="54">
        <v>1</v>
      </c>
      <c r="AM103" s="54">
        <v>1</v>
      </c>
      <c r="AN103" s="54">
        <v>1</v>
      </c>
      <c r="AO103" s="54">
        <v>1</v>
      </c>
      <c r="AP103" s="54">
        <v>1</v>
      </c>
      <c r="AQ103" s="54">
        <v>1</v>
      </c>
      <c r="AR103" s="54">
        <v>1</v>
      </c>
      <c r="AS103" s="54">
        <v>1</v>
      </c>
      <c r="AT103" s="54">
        <v>1</v>
      </c>
      <c r="AU103" s="54">
        <f t="shared" si="37"/>
        <v>23.425000000000018</v>
      </c>
      <c r="AV103" s="54">
        <f t="shared" si="38"/>
        <v>13.470000000000002</v>
      </c>
      <c r="AW103" s="54">
        <f t="shared" si="23"/>
        <v>16.105714285714289</v>
      </c>
      <c r="AX103" s="54">
        <f t="shared" si="39"/>
        <v>12.820714285714281</v>
      </c>
      <c r="AY103" s="54">
        <v>1</v>
      </c>
      <c r="AZ103" s="54">
        <v>1</v>
      </c>
      <c r="BA103" s="54">
        <v>1</v>
      </c>
      <c r="BG103" s="54">
        <f t="shared" si="24"/>
        <v>7000</v>
      </c>
      <c r="BH103" s="11">
        <f t="shared" si="40"/>
        <v>4.8611111111111115E-5</v>
      </c>
    </row>
    <row r="104" spans="1:60" ht="64" x14ac:dyDescent="0.2">
      <c r="A104" s="54">
        <v>75</v>
      </c>
      <c r="B104" s="1" t="s">
        <v>766</v>
      </c>
      <c r="C104" s="22" t="s">
        <v>192</v>
      </c>
      <c r="D104" s="54">
        <v>1</v>
      </c>
      <c r="E104" s="54">
        <v>1</v>
      </c>
      <c r="F104" s="54">
        <f t="shared" si="30"/>
        <v>1</v>
      </c>
      <c r="G104" s="54">
        <f t="shared" si="31"/>
        <v>20</v>
      </c>
      <c r="H104" s="54">
        <f t="shared" si="32"/>
        <v>20</v>
      </c>
      <c r="I104" s="54">
        <f t="shared" si="22"/>
        <v>129</v>
      </c>
      <c r="J104" s="54">
        <v>42</v>
      </c>
      <c r="K104" s="54">
        <f t="shared" si="33"/>
        <v>2.1</v>
      </c>
      <c r="L104" s="54">
        <f t="shared" si="34"/>
        <v>124</v>
      </c>
      <c r="M104" s="54">
        <f t="shared" si="35"/>
        <v>6.2</v>
      </c>
      <c r="N104" s="54">
        <v>0</v>
      </c>
      <c r="O104" s="54">
        <v>0</v>
      </c>
      <c r="P104" s="54">
        <v>0</v>
      </c>
      <c r="Q104" s="54">
        <v>1</v>
      </c>
      <c r="R104" s="54">
        <v>1</v>
      </c>
      <c r="S104" s="54">
        <v>1</v>
      </c>
      <c r="T104" s="54">
        <f t="shared" si="25"/>
        <v>1</v>
      </c>
      <c r="U104" s="54">
        <v>1</v>
      </c>
      <c r="V104" s="54">
        <v>1</v>
      </c>
      <c r="W104" s="54">
        <f t="shared" si="26"/>
        <v>0</v>
      </c>
      <c r="X104" s="54">
        <f t="shared" si="27"/>
        <v>1</v>
      </c>
      <c r="Y104" s="54">
        <v>1</v>
      </c>
      <c r="Z104" s="54">
        <v>1</v>
      </c>
      <c r="AA104" s="54">
        <v>1</v>
      </c>
      <c r="AB104" s="54">
        <v>1</v>
      </c>
      <c r="AC104" s="54">
        <v>1</v>
      </c>
      <c r="AD104" s="54">
        <v>1</v>
      </c>
      <c r="AE104" s="54">
        <v>1</v>
      </c>
      <c r="AF104" s="54">
        <f t="shared" si="36"/>
        <v>5</v>
      </c>
      <c r="AG104" s="54">
        <v>1</v>
      </c>
      <c r="AH104" s="54">
        <f t="shared" si="28"/>
        <v>1</v>
      </c>
      <c r="AI104" s="54">
        <v>0</v>
      </c>
      <c r="AJ104" s="54">
        <v>1</v>
      </c>
      <c r="AK104" s="54">
        <f t="shared" si="29"/>
        <v>1</v>
      </c>
      <c r="AL104" s="54">
        <v>1</v>
      </c>
      <c r="AM104" s="54">
        <v>1</v>
      </c>
      <c r="AN104" s="54">
        <v>1</v>
      </c>
      <c r="AO104" s="54">
        <v>1</v>
      </c>
      <c r="AP104" s="54">
        <v>1</v>
      </c>
      <c r="AQ104" s="54">
        <v>1</v>
      </c>
      <c r="AR104" s="54">
        <v>1</v>
      </c>
      <c r="AS104" s="54">
        <v>1</v>
      </c>
      <c r="AT104" s="54">
        <v>1</v>
      </c>
      <c r="AU104" s="54">
        <f t="shared" si="37"/>
        <v>8.8750000000000142</v>
      </c>
      <c r="AV104" s="54">
        <f t="shared" si="38"/>
        <v>16.989999999999998</v>
      </c>
      <c r="AW104" s="54">
        <f t="shared" si="23"/>
        <v>19.176000000000005</v>
      </c>
      <c r="AX104" s="54">
        <f t="shared" si="39"/>
        <v>17.771999999999998</v>
      </c>
      <c r="AY104" s="54">
        <v>1</v>
      </c>
      <c r="AZ104" s="54">
        <v>1</v>
      </c>
      <c r="BA104" s="54">
        <v>1</v>
      </c>
      <c r="BG104" s="54">
        <f t="shared" si="24"/>
        <v>5000</v>
      </c>
      <c r="BH104" s="11">
        <f t="shared" si="40"/>
        <v>6.9444444444444444E-5</v>
      </c>
    </row>
    <row r="105" spans="1:60" ht="128" x14ac:dyDescent="0.2">
      <c r="A105" s="54">
        <v>76</v>
      </c>
      <c r="B105" s="1" t="s">
        <v>767</v>
      </c>
      <c r="C105" s="22" t="s">
        <v>192</v>
      </c>
      <c r="D105" s="54">
        <v>1</v>
      </c>
      <c r="E105" s="54">
        <v>1</v>
      </c>
      <c r="F105" s="54">
        <f t="shared" si="30"/>
        <v>3</v>
      </c>
      <c r="G105" s="54">
        <f t="shared" si="31"/>
        <v>47</v>
      </c>
      <c r="H105" s="54">
        <f t="shared" si="32"/>
        <v>15.666666666666666</v>
      </c>
      <c r="I105" s="54">
        <f t="shared" si="22"/>
        <v>248</v>
      </c>
      <c r="J105" s="54">
        <v>81</v>
      </c>
      <c r="K105" s="54">
        <f t="shared" si="33"/>
        <v>1.7234042553191489</v>
      </c>
      <c r="L105" s="54">
        <f t="shared" si="34"/>
        <v>232</v>
      </c>
      <c r="M105" s="54">
        <f t="shared" si="35"/>
        <v>4.9361702127659575</v>
      </c>
      <c r="N105" s="54">
        <v>1</v>
      </c>
      <c r="O105" s="54">
        <v>1</v>
      </c>
      <c r="P105" s="54">
        <v>1</v>
      </c>
      <c r="Q105" s="54">
        <v>1</v>
      </c>
      <c r="R105" s="54">
        <v>1</v>
      </c>
      <c r="S105" s="54">
        <v>1</v>
      </c>
      <c r="T105" s="54">
        <f t="shared" si="25"/>
        <v>1</v>
      </c>
      <c r="U105" s="54">
        <v>1</v>
      </c>
      <c r="V105" s="54">
        <v>1</v>
      </c>
      <c r="W105" s="54">
        <f t="shared" si="26"/>
        <v>1</v>
      </c>
      <c r="X105" s="54">
        <f t="shared" si="27"/>
        <v>1</v>
      </c>
      <c r="Y105" s="54">
        <v>1</v>
      </c>
      <c r="Z105" s="54">
        <v>1</v>
      </c>
      <c r="AA105" s="54">
        <v>0</v>
      </c>
      <c r="AB105" s="54">
        <v>1</v>
      </c>
      <c r="AC105" s="54">
        <v>0</v>
      </c>
      <c r="AD105" s="54">
        <v>1</v>
      </c>
      <c r="AE105" s="54">
        <v>1</v>
      </c>
      <c r="AF105" s="54">
        <f t="shared" si="36"/>
        <v>16</v>
      </c>
      <c r="AG105" s="54">
        <v>1</v>
      </c>
      <c r="AH105" s="54">
        <f t="shared" si="28"/>
        <v>1</v>
      </c>
      <c r="AI105" s="54">
        <v>1</v>
      </c>
      <c r="AJ105" s="54">
        <v>1</v>
      </c>
      <c r="AK105" s="54">
        <f t="shared" si="29"/>
        <v>0</v>
      </c>
      <c r="AL105" s="54">
        <v>1</v>
      </c>
      <c r="AM105" s="54">
        <v>1</v>
      </c>
      <c r="AN105" s="54">
        <v>1</v>
      </c>
      <c r="AO105" s="54">
        <v>0</v>
      </c>
      <c r="AP105" s="54">
        <v>1</v>
      </c>
      <c r="AQ105" s="54">
        <v>1</v>
      </c>
      <c r="AR105" s="54">
        <v>1</v>
      </c>
      <c r="AS105" s="54">
        <v>0</v>
      </c>
      <c r="AT105" s="54">
        <v>1</v>
      </c>
      <c r="AU105" s="54">
        <f t="shared" si="37"/>
        <v>45.133333333333361</v>
      </c>
      <c r="AV105" s="54">
        <f t="shared" si="38"/>
        <v>10.856170212765957</v>
      </c>
      <c r="AW105" s="54">
        <f t="shared" si="23"/>
        <v>11.335319148936168</v>
      </c>
      <c r="AX105" s="54">
        <f t="shared" si="39"/>
        <v>9.6526950354609902</v>
      </c>
      <c r="AY105" s="54">
        <v>0</v>
      </c>
      <c r="AZ105" s="54">
        <v>1</v>
      </c>
      <c r="BA105" s="54">
        <v>1</v>
      </c>
      <c r="BG105" s="54">
        <f t="shared" si="24"/>
        <v>16000</v>
      </c>
      <c r="BH105" s="11">
        <f t="shared" si="40"/>
        <v>1.6319444444444443E-4</v>
      </c>
    </row>
    <row r="106" spans="1:60" ht="32" x14ac:dyDescent="0.2">
      <c r="A106" s="54">
        <v>77</v>
      </c>
      <c r="B106" s="1" t="s">
        <v>768</v>
      </c>
      <c r="C106" s="22" t="s">
        <v>192</v>
      </c>
      <c r="D106" s="54">
        <v>1</v>
      </c>
      <c r="E106" s="54">
        <v>1</v>
      </c>
      <c r="F106" s="54">
        <f t="shared" si="30"/>
        <v>1</v>
      </c>
      <c r="G106" s="54">
        <f t="shared" si="31"/>
        <v>8</v>
      </c>
      <c r="H106" s="54">
        <f t="shared" si="32"/>
        <v>8</v>
      </c>
      <c r="I106" s="54">
        <f t="shared" si="22"/>
        <v>47</v>
      </c>
      <c r="J106" s="54">
        <v>15</v>
      </c>
      <c r="K106" s="54">
        <f t="shared" si="33"/>
        <v>1.875</v>
      </c>
      <c r="L106" s="54">
        <f t="shared" si="34"/>
        <v>47</v>
      </c>
      <c r="M106" s="54">
        <f t="shared" si="35"/>
        <v>5.875</v>
      </c>
      <c r="N106" s="54">
        <v>0</v>
      </c>
      <c r="O106" s="54">
        <v>0</v>
      </c>
      <c r="P106" s="54">
        <v>0</v>
      </c>
      <c r="Q106" s="54">
        <v>1</v>
      </c>
      <c r="R106" s="54">
        <v>1</v>
      </c>
      <c r="S106" s="54">
        <v>1</v>
      </c>
      <c r="T106" s="54">
        <f t="shared" si="25"/>
        <v>1</v>
      </c>
      <c r="U106" s="54">
        <v>1</v>
      </c>
      <c r="V106" s="54">
        <v>1</v>
      </c>
      <c r="W106" s="54">
        <f t="shared" si="26"/>
        <v>0</v>
      </c>
      <c r="X106" s="54">
        <f t="shared" si="27"/>
        <v>1</v>
      </c>
      <c r="Y106" s="54">
        <v>1</v>
      </c>
      <c r="Z106" s="54">
        <v>1</v>
      </c>
      <c r="AA106" s="54">
        <v>1</v>
      </c>
      <c r="AB106" s="54">
        <v>1</v>
      </c>
      <c r="AC106" s="54">
        <v>1</v>
      </c>
      <c r="AD106" s="54">
        <v>1</v>
      </c>
      <c r="AE106" s="54">
        <v>1</v>
      </c>
      <c r="AF106" s="54">
        <f t="shared" si="36"/>
        <v>0</v>
      </c>
      <c r="AG106" s="54">
        <v>1</v>
      </c>
      <c r="AH106" s="54">
        <f t="shared" si="28"/>
        <v>1</v>
      </c>
      <c r="AI106" s="54">
        <v>1</v>
      </c>
      <c r="AJ106" s="54">
        <v>1</v>
      </c>
      <c r="AK106" s="54">
        <f t="shared" si="29"/>
        <v>1</v>
      </c>
      <c r="AL106" s="54">
        <v>1</v>
      </c>
      <c r="AM106" s="54">
        <v>1</v>
      </c>
      <c r="AN106" s="54">
        <v>1</v>
      </c>
      <c r="AO106" s="54">
        <v>1</v>
      </c>
      <c r="AP106" s="54">
        <v>1</v>
      </c>
      <c r="AQ106" s="54">
        <v>1</v>
      </c>
      <c r="AR106" s="54">
        <v>1</v>
      </c>
      <c r="AS106" s="54">
        <v>1</v>
      </c>
      <c r="AT106" s="54">
        <v>1</v>
      </c>
      <c r="AU106" s="54">
        <f t="shared" si="37"/>
        <v>40.090000000000011</v>
      </c>
      <c r="AV106" s="54">
        <f t="shared" si="38"/>
        <v>9.6550000000000011</v>
      </c>
      <c r="AW106" s="54">
        <f t="shared" si="23"/>
        <v>15.044999999999995</v>
      </c>
      <c r="AX106" s="54">
        <f t="shared" si="39"/>
        <v>10.241250000000001</v>
      </c>
      <c r="AY106" s="54">
        <v>1</v>
      </c>
      <c r="AZ106" s="54">
        <v>1</v>
      </c>
      <c r="BA106" s="54">
        <v>1</v>
      </c>
      <c r="BG106" s="54">
        <f t="shared" si="24"/>
        <v>0</v>
      </c>
      <c r="BH106" s="11">
        <f t="shared" si="40"/>
        <v>2.7777777777777779E-5</v>
      </c>
    </row>
    <row r="107" spans="1:60" ht="48" x14ac:dyDescent="0.2">
      <c r="A107" s="54">
        <v>78</v>
      </c>
      <c r="B107" s="1" t="s">
        <v>769</v>
      </c>
      <c r="C107" s="3" t="s">
        <v>204</v>
      </c>
      <c r="D107" s="54">
        <v>1</v>
      </c>
      <c r="E107" s="54">
        <v>1</v>
      </c>
      <c r="F107" s="54">
        <f t="shared" si="30"/>
        <v>1</v>
      </c>
      <c r="G107" s="54">
        <f t="shared" si="31"/>
        <v>21</v>
      </c>
      <c r="H107" s="54">
        <f t="shared" si="32"/>
        <v>21</v>
      </c>
      <c r="I107" s="54">
        <f t="shared" si="22"/>
        <v>91</v>
      </c>
      <c r="J107" s="54">
        <v>31</v>
      </c>
      <c r="K107" s="54">
        <f t="shared" si="33"/>
        <v>1.4761904761904763</v>
      </c>
      <c r="L107" s="54">
        <f t="shared" si="34"/>
        <v>88</v>
      </c>
      <c r="M107" s="54">
        <f t="shared" si="35"/>
        <v>4.1904761904761907</v>
      </c>
      <c r="N107" s="54">
        <v>0</v>
      </c>
      <c r="O107" s="54">
        <v>1</v>
      </c>
      <c r="P107" s="54">
        <v>0</v>
      </c>
      <c r="Q107" s="54">
        <v>1</v>
      </c>
      <c r="R107" s="54">
        <v>1</v>
      </c>
      <c r="S107" s="54">
        <v>1</v>
      </c>
      <c r="T107" s="54">
        <f t="shared" si="25"/>
        <v>1</v>
      </c>
      <c r="U107" s="54">
        <v>1</v>
      </c>
      <c r="V107" s="54">
        <v>1</v>
      </c>
      <c r="W107" s="54">
        <f t="shared" si="26"/>
        <v>0</v>
      </c>
      <c r="X107" s="54">
        <f t="shared" si="27"/>
        <v>1</v>
      </c>
      <c r="Y107" s="54">
        <v>0</v>
      </c>
      <c r="Z107" s="54">
        <v>1</v>
      </c>
      <c r="AA107" s="54">
        <v>1</v>
      </c>
      <c r="AB107" s="54">
        <v>1</v>
      </c>
      <c r="AC107" s="54">
        <v>1</v>
      </c>
      <c r="AD107" s="54">
        <v>0</v>
      </c>
      <c r="AE107" s="54">
        <v>1</v>
      </c>
      <c r="AF107" s="54">
        <f t="shared" si="36"/>
        <v>3</v>
      </c>
      <c r="AG107" s="54">
        <v>0</v>
      </c>
      <c r="AH107" s="54">
        <f t="shared" si="28"/>
        <v>0</v>
      </c>
      <c r="AI107" s="54">
        <v>1</v>
      </c>
      <c r="AJ107" s="54">
        <v>1</v>
      </c>
      <c r="AK107" s="54">
        <f t="shared" si="29"/>
        <v>1</v>
      </c>
      <c r="AL107" s="54">
        <v>1</v>
      </c>
      <c r="AM107" s="54">
        <v>1</v>
      </c>
      <c r="AN107" s="54">
        <v>1</v>
      </c>
      <c r="AO107" s="54">
        <v>0</v>
      </c>
      <c r="AP107" s="54">
        <v>1</v>
      </c>
      <c r="AQ107" s="54">
        <v>1</v>
      </c>
      <c r="AR107" s="54">
        <v>1</v>
      </c>
      <c r="AS107" s="54">
        <v>0</v>
      </c>
      <c r="AT107" s="54">
        <v>1</v>
      </c>
      <c r="AU107" s="54">
        <f t="shared" si="37"/>
        <v>60.634285714285724</v>
      </c>
      <c r="AV107" s="54">
        <f t="shared" si="38"/>
        <v>10.019047619047623</v>
      </c>
      <c r="AW107" s="54">
        <f t="shared" si="23"/>
        <v>7.4304761904761918</v>
      </c>
      <c r="AX107" s="54">
        <f t="shared" si="39"/>
        <v>8.8071428571428569</v>
      </c>
      <c r="AY107" s="54">
        <v>1</v>
      </c>
      <c r="AZ107" s="54">
        <v>1</v>
      </c>
      <c r="BA107" s="54">
        <v>1</v>
      </c>
      <c r="BG107" s="54">
        <f t="shared" si="24"/>
        <v>3000</v>
      </c>
      <c r="BH107" s="11">
        <f t="shared" si="40"/>
        <v>7.2916666666666659E-5</v>
      </c>
    </row>
    <row r="108" spans="1:60" ht="64" x14ac:dyDescent="0.2">
      <c r="A108" s="54">
        <v>79</v>
      </c>
      <c r="B108" s="1" t="s">
        <v>770</v>
      </c>
      <c r="C108" s="22" t="s">
        <v>192</v>
      </c>
      <c r="D108" s="54">
        <v>1</v>
      </c>
      <c r="E108" s="54">
        <v>1</v>
      </c>
      <c r="F108" s="54">
        <f t="shared" si="30"/>
        <v>1</v>
      </c>
      <c r="G108" s="54">
        <f t="shared" si="31"/>
        <v>21</v>
      </c>
      <c r="H108" s="54">
        <f t="shared" si="32"/>
        <v>21</v>
      </c>
      <c r="I108" s="54">
        <f t="shared" si="22"/>
        <v>130</v>
      </c>
      <c r="J108" s="54">
        <v>42</v>
      </c>
      <c r="K108" s="54">
        <f t="shared" si="33"/>
        <v>2</v>
      </c>
      <c r="L108" s="54">
        <f t="shared" si="34"/>
        <v>123</v>
      </c>
      <c r="M108" s="54">
        <f t="shared" si="35"/>
        <v>5.8571428571428568</v>
      </c>
      <c r="N108" s="54">
        <v>1</v>
      </c>
      <c r="O108" s="54">
        <v>1</v>
      </c>
      <c r="P108" s="54">
        <v>0</v>
      </c>
      <c r="Q108" s="54">
        <v>1</v>
      </c>
      <c r="R108" s="54">
        <v>1</v>
      </c>
      <c r="S108" s="54">
        <v>1</v>
      </c>
      <c r="T108" s="54">
        <f t="shared" si="25"/>
        <v>1</v>
      </c>
      <c r="U108" s="54">
        <v>1</v>
      </c>
      <c r="V108" s="54">
        <v>1</v>
      </c>
      <c r="W108" s="54">
        <f t="shared" si="26"/>
        <v>0</v>
      </c>
      <c r="X108" s="54">
        <f t="shared" si="27"/>
        <v>1</v>
      </c>
      <c r="Y108" s="54">
        <v>0</v>
      </c>
      <c r="Z108" s="54">
        <v>1</v>
      </c>
      <c r="AA108" s="54">
        <v>1</v>
      </c>
      <c r="AB108" s="54">
        <v>1</v>
      </c>
      <c r="AC108" s="54">
        <v>1</v>
      </c>
      <c r="AD108" s="54">
        <v>0</v>
      </c>
      <c r="AE108" s="54">
        <v>1</v>
      </c>
      <c r="AF108" s="54">
        <f t="shared" si="36"/>
        <v>7</v>
      </c>
      <c r="AG108" s="54">
        <v>1</v>
      </c>
      <c r="AH108" s="54">
        <f t="shared" si="28"/>
        <v>1</v>
      </c>
      <c r="AI108" s="54">
        <v>1</v>
      </c>
      <c r="AJ108" s="54">
        <v>1</v>
      </c>
      <c r="AK108" s="54">
        <f t="shared" si="29"/>
        <v>0</v>
      </c>
      <c r="AL108" s="54">
        <v>1</v>
      </c>
      <c r="AM108" s="54">
        <v>1</v>
      </c>
      <c r="AN108" s="54">
        <v>1</v>
      </c>
      <c r="AO108" s="54">
        <v>1</v>
      </c>
      <c r="AP108" s="54">
        <v>1</v>
      </c>
      <c r="AQ108" s="54">
        <v>1</v>
      </c>
      <c r="AR108" s="54">
        <v>1</v>
      </c>
      <c r="AS108" s="54">
        <v>1</v>
      </c>
      <c r="AT108" s="54">
        <v>1</v>
      </c>
      <c r="AU108" s="54">
        <f t="shared" si="37"/>
        <v>16.320000000000022</v>
      </c>
      <c r="AV108" s="54">
        <f t="shared" si="38"/>
        <v>16.2</v>
      </c>
      <c r="AW108" s="54">
        <f t="shared" si="23"/>
        <v>17.230476190476185</v>
      </c>
      <c r="AX108" s="54">
        <f t="shared" si="39"/>
        <v>16.657142857142851</v>
      </c>
      <c r="AY108" s="54">
        <v>1</v>
      </c>
      <c r="AZ108" s="54">
        <v>1</v>
      </c>
      <c r="BA108" s="54">
        <v>1</v>
      </c>
      <c r="BG108" s="54">
        <f t="shared" si="24"/>
        <v>7000</v>
      </c>
      <c r="BH108" s="11">
        <f t="shared" si="40"/>
        <v>7.2916666666666659E-5</v>
      </c>
    </row>
    <row r="109" spans="1:60" ht="48" x14ac:dyDescent="0.2">
      <c r="A109" s="54">
        <v>80</v>
      </c>
      <c r="B109" s="1" t="s">
        <v>771</v>
      </c>
      <c r="C109" s="22" t="s">
        <v>192</v>
      </c>
      <c r="D109" s="54">
        <v>1</v>
      </c>
      <c r="E109" s="54">
        <v>1</v>
      </c>
      <c r="F109" s="54">
        <f t="shared" si="30"/>
        <v>1</v>
      </c>
      <c r="G109" s="54">
        <f t="shared" si="31"/>
        <v>17</v>
      </c>
      <c r="H109" s="54">
        <f t="shared" si="32"/>
        <v>17</v>
      </c>
      <c r="I109" s="54">
        <f t="shared" si="22"/>
        <v>84</v>
      </c>
      <c r="J109" s="54">
        <v>30</v>
      </c>
      <c r="K109" s="54">
        <f t="shared" si="33"/>
        <v>1.7647058823529411</v>
      </c>
      <c r="L109" s="54">
        <f t="shared" si="34"/>
        <v>83</v>
      </c>
      <c r="M109" s="54">
        <f t="shared" si="35"/>
        <v>4.882352941176471</v>
      </c>
      <c r="N109" s="54">
        <v>1</v>
      </c>
      <c r="O109" s="54">
        <v>1</v>
      </c>
      <c r="P109" s="54">
        <v>0</v>
      </c>
      <c r="Q109" s="54">
        <v>1</v>
      </c>
      <c r="R109" s="54">
        <v>1</v>
      </c>
      <c r="S109" s="54">
        <v>1</v>
      </c>
      <c r="T109" s="54">
        <f t="shared" si="25"/>
        <v>1</v>
      </c>
      <c r="U109" s="54">
        <v>1</v>
      </c>
      <c r="V109" s="54">
        <v>1</v>
      </c>
      <c r="W109" s="54">
        <f t="shared" si="26"/>
        <v>0</v>
      </c>
      <c r="X109" s="54">
        <f t="shared" si="27"/>
        <v>1</v>
      </c>
      <c r="Y109" s="54">
        <v>0</v>
      </c>
      <c r="Z109" s="54">
        <v>1</v>
      </c>
      <c r="AA109" s="54">
        <v>1</v>
      </c>
      <c r="AB109" s="54">
        <v>1</v>
      </c>
      <c r="AC109" s="54">
        <v>1</v>
      </c>
      <c r="AD109" s="54">
        <v>0</v>
      </c>
      <c r="AE109" s="54">
        <v>1</v>
      </c>
      <c r="AF109" s="54">
        <f t="shared" si="36"/>
        <v>1</v>
      </c>
      <c r="AG109" s="54">
        <v>1</v>
      </c>
      <c r="AH109" s="54">
        <f t="shared" si="28"/>
        <v>1</v>
      </c>
      <c r="AI109" s="54">
        <v>1</v>
      </c>
      <c r="AJ109" s="54">
        <v>1</v>
      </c>
      <c r="AK109" s="54">
        <f t="shared" si="29"/>
        <v>1</v>
      </c>
      <c r="AL109" s="54">
        <v>1</v>
      </c>
      <c r="AM109" s="54">
        <v>1</v>
      </c>
      <c r="AN109" s="54">
        <v>1</v>
      </c>
      <c r="AO109" s="54">
        <v>1</v>
      </c>
      <c r="AP109" s="54">
        <v>1</v>
      </c>
      <c r="AQ109" s="54">
        <v>1</v>
      </c>
      <c r="AR109" s="54">
        <v>1</v>
      </c>
      <c r="AS109" s="54">
        <v>1</v>
      </c>
      <c r="AT109" s="54">
        <v>1</v>
      </c>
      <c r="AU109" s="54">
        <f t="shared" si="37"/>
        <v>40.285882352941201</v>
      </c>
      <c r="AV109" s="54">
        <f t="shared" si="38"/>
        <v>11.863529411764706</v>
      </c>
      <c r="AW109" s="54">
        <f t="shared" si="23"/>
        <v>11.167058823529413</v>
      </c>
      <c r="AX109" s="54">
        <f t="shared" si="39"/>
        <v>10.065882352941177</v>
      </c>
      <c r="AY109" s="54">
        <v>1</v>
      </c>
      <c r="AZ109" s="54">
        <v>1</v>
      </c>
      <c r="BA109" s="54">
        <v>1</v>
      </c>
      <c r="BG109" s="54">
        <f t="shared" si="24"/>
        <v>1000</v>
      </c>
      <c r="BH109" s="11">
        <f t="shared" si="40"/>
        <v>5.902777777777778E-5</v>
      </c>
    </row>
    <row r="110" spans="1:60" ht="80" x14ac:dyDescent="0.2">
      <c r="A110" s="54">
        <v>81</v>
      </c>
      <c r="B110" s="1" t="s">
        <v>660</v>
      </c>
      <c r="C110" s="22" t="s">
        <v>192</v>
      </c>
      <c r="D110" s="54">
        <v>1</v>
      </c>
      <c r="E110" s="54">
        <v>1</v>
      </c>
      <c r="F110" s="54">
        <f t="shared" si="30"/>
        <v>2</v>
      </c>
      <c r="G110" s="54">
        <f t="shared" si="31"/>
        <v>33</v>
      </c>
      <c r="H110" s="54">
        <f t="shared" si="32"/>
        <v>16.5</v>
      </c>
      <c r="I110" s="54">
        <f t="shared" si="22"/>
        <v>164</v>
      </c>
      <c r="J110" s="54">
        <v>58</v>
      </c>
      <c r="K110" s="54">
        <f t="shared" si="33"/>
        <v>1.7575757575757576</v>
      </c>
      <c r="L110" s="54">
        <f t="shared" si="34"/>
        <v>160</v>
      </c>
      <c r="M110" s="54">
        <f t="shared" si="35"/>
        <v>4.8484848484848486</v>
      </c>
      <c r="N110" s="54">
        <v>1</v>
      </c>
      <c r="O110" s="54">
        <v>1</v>
      </c>
      <c r="P110" s="54">
        <v>0</v>
      </c>
      <c r="Q110" s="54">
        <v>1</v>
      </c>
      <c r="R110" s="54">
        <v>1</v>
      </c>
      <c r="S110" s="54">
        <v>1</v>
      </c>
      <c r="T110" s="54">
        <f t="shared" si="25"/>
        <v>1</v>
      </c>
      <c r="U110" s="54">
        <v>1</v>
      </c>
      <c r="V110" s="54">
        <v>1</v>
      </c>
      <c r="W110" s="54">
        <f t="shared" si="26"/>
        <v>0</v>
      </c>
      <c r="X110" s="54">
        <f t="shared" si="27"/>
        <v>1</v>
      </c>
      <c r="Y110" s="54">
        <v>0</v>
      </c>
      <c r="Z110" s="54">
        <v>1</v>
      </c>
      <c r="AA110" s="54">
        <v>1</v>
      </c>
      <c r="AB110" s="54">
        <v>1</v>
      </c>
      <c r="AC110" s="54">
        <v>1</v>
      </c>
      <c r="AD110" s="54">
        <v>0</v>
      </c>
      <c r="AE110" s="54">
        <v>1</v>
      </c>
      <c r="AF110" s="54">
        <f t="shared" si="36"/>
        <v>4</v>
      </c>
      <c r="AG110" s="54">
        <v>1</v>
      </c>
      <c r="AH110" s="54">
        <f t="shared" si="28"/>
        <v>1</v>
      </c>
      <c r="AI110" s="54">
        <v>0</v>
      </c>
      <c r="AJ110" s="54">
        <v>1</v>
      </c>
      <c r="AK110" s="54">
        <f t="shared" si="29"/>
        <v>1</v>
      </c>
      <c r="AL110" s="54">
        <v>1</v>
      </c>
      <c r="AM110" s="54">
        <v>1</v>
      </c>
      <c r="AN110" s="54">
        <v>1</v>
      </c>
      <c r="AO110" s="54">
        <v>1</v>
      </c>
      <c r="AP110" s="54">
        <v>1</v>
      </c>
      <c r="AQ110" s="54">
        <v>1</v>
      </c>
      <c r="AR110" s="54">
        <v>1</v>
      </c>
      <c r="AS110" s="54">
        <v>1</v>
      </c>
      <c r="AT110" s="54">
        <v>1</v>
      </c>
      <c r="AU110" s="54">
        <f t="shared" si="37"/>
        <v>41.396590909090918</v>
      </c>
      <c r="AV110" s="54">
        <f t="shared" si="38"/>
        <v>11.584393939393944</v>
      </c>
      <c r="AW110" s="54">
        <f t="shared" si="23"/>
        <v>10.915151515151518</v>
      </c>
      <c r="AX110" s="54">
        <f t="shared" si="39"/>
        <v>9.6563636363636363</v>
      </c>
      <c r="AY110" s="54">
        <v>0</v>
      </c>
      <c r="AZ110" s="54">
        <v>1</v>
      </c>
      <c r="BA110" s="54">
        <v>1</v>
      </c>
      <c r="BG110" s="54">
        <f t="shared" si="24"/>
        <v>4000</v>
      </c>
      <c r="BH110" s="11">
        <f t="shared" si="40"/>
        <v>1.1458333333333333E-4</v>
      </c>
    </row>
    <row r="111" spans="1:60" ht="64" x14ac:dyDescent="0.2">
      <c r="A111" s="54">
        <v>82</v>
      </c>
      <c r="B111" s="1" t="s">
        <v>772</v>
      </c>
      <c r="C111" s="22" t="s">
        <v>192</v>
      </c>
      <c r="D111" s="54">
        <v>1</v>
      </c>
      <c r="E111" s="54">
        <v>1</v>
      </c>
      <c r="F111" s="54">
        <f t="shared" si="30"/>
        <v>1</v>
      </c>
      <c r="G111" s="54">
        <f t="shared" si="31"/>
        <v>29</v>
      </c>
      <c r="H111" s="54">
        <f t="shared" si="32"/>
        <v>29</v>
      </c>
      <c r="I111" s="54">
        <f t="shared" si="22"/>
        <v>137</v>
      </c>
      <c r="J111" s="54">
        <v>46</v>
      </c>
      <c r="K111" s="54">
        <f t="shared" si="33"/>
        <v>1.5862068965517242</v>
      </c>
      <c r="L111" s="54">
        <f t="shared" si="34"/>
        <v>130</v>
      </c>
      <c r="M111" s="54">
        <f t="shared" si="35"/>
        <v>4.4827586206896548</v>
      </c>
      <c r="N111" s="54">
        <v>0</v>
      </c>
      <c r="O111" s="54">
        <v>1</v>
      </c>
      <c r="P111" s="54">
        <v>0</v>
      </c>
      <c r="Q111" s="54">
        <v>1</v>
      </c>
      <c r="R111" s="54">
        <v>1</v>
      </c>
      <c r="S111" s="54">
        <v>1</v>
      </c>
      <c r="T111" s="54">
        <f t="shared" si="25"/>
        <v>1</v>
      </c>
      <c r="U111" s="54">
        <v>1</v>
      </c>
      <c r="V111" s="54">
        <v>1</v>
      </c>
      <c r="W111" s="54">
        <f t="shared" si="26"/>
        <v>0</v>
      </c>
      <c r="X111" s="54">
        <f t="shared" si="27"/>
        <v>1</v>
      </c>
      <c r="Y111" s="54">
        <v>0</v>
      </c>
      <c r="Z111" s="54">
        <v>1</v>
      </c>
      <c r="AA111" s="54">
        <v>1</v>
      </c>
      <c r="AB111" s="54">
        <v>1</v>
      </c>
      <c r="AC111" s="54">
        <v>1</v>
      </c>
      <c r="AD111" s="54">
        <v>1</v>
      </c>
      <c r="AE111" s="54">
        <v>1</v>
      </c>
      <c r="AF111" s="54">
        <f t="shared" si="36"/>
        <v>7</v>
      </c>
      <c r="AG111" s="54">
        <v>1</v>
      </c>
      <c r="AH111" s="54">
        <f t="shared" si="28"/>
        <v>1</v>
      </c>
      <c r="AI111" s="54">
        <v>0</v>
      </c>
      <c r="AJ111" s="54">
        <v>0</v>
      </c>
      <c r="AK111" s="54">
        <f t="shared" si="29"/>
        <v>0</v>
      </c>
      <c r="AL111" s="54">
        <v>1</v>
      </c>
      <c r="AM111" s="54">
        <v>1</v>
      </c>
      <c r="AN111" s="54">
        <v>1</v>
      </c>
      <c r="AO111" s="54">
        <v>1</v>
      </c>
      <c r="AP111" s="54">
        <v>1</v>
      </c>
      <c r="AQ111" s="54">
        <v>1</v>
      </c>
      <c r="AR111" s="54">
        <v>1</v>
      </c>
      <c r="AS111" s="54">
        <v>1</v>
      </c>
      <c r="AT111" s="54">
        <v>1</v>
      </c>
      <c r="AU111" s="54">
        <f t="shared" si="37"/>
        <v>43.206896551724157</v>
      </c>
      <c r="AV111" s="54">
        <f t="shared" si="38"/>
        <v>14.437241379310347</v>
      </c>
      <c r="AW111" s="54">
        <f t="shared" si="23"/>
        <v>9.5379310344827566</v>
      </c>
      <c r="AX111" s="54">
        <f t="shared" si="39"/>
        <v>14.183793103448274</v>
      </c>
      <c r="AY111" s="54">
        <v>1</v>
      </c>
      <c r="AZ111" s="54">
        <v>1</v>
      </c>
      <c r="BA111" s="54">
        <v>1</v>
      </c>
      <c r="BG111" s="54">
        <f t="shared" si="24"/>
        <v>7000</v>
      </c>
      <c r="BH111" s="11">
        <f t="shared" si="40"/>
        <v>1.0069444444444445E-4</v>
      </c>
    </row>
    <row r="112" spans="1:60" ht="64" x14ac:dyDescent="0.2">
      <c r="A112" s="54">
        <v>83</v>
      </c>
      <c r="B112" s="1" t="s">
        <v>773</v>
      </c>
      <c r="C112" s="22" t="s">
        <v>192</v>
      </c>
      <c r="D112" s="54">
        <v>1</v>
      </c>
      <c r="E112" s="54">
        <v>1</v>
      </c>
      <c r="F112" s="54">
        <f t="shared" si="30"/>
        <v>2</v>
      </c>
      <c r="G112" s="54">
        <f t="shared" si="31"/>
        <v>20</v>
      </c>
      <c r="H112" s="54">
        <f t="shared" si="32"/>
        <v>10</v>
      </c>
      <c r="I112" s="54">
        <f t="shared" si="22"/>
        <v>112</v>
      </c>
      <c r="J112" s="54">
        <v>37</v>
      </c>
      <c r="K112" s="54">
        <f t="shared" si="33"/>
        <v>1.85</v>
      </c>
      <c r="L112" s="54">
        <f t="shared" si="34"/>
        <v>108</v>
      </c>
      <c r="M112" s="54">
        <f t="shared" si="35"/>
        <v>5.4</v>
      </c>
      <c r="N112" s="54">
        <v>0</v>
      </c>
      <c r="O112" s="54">
        <v>1</v>
      </c>
      <c r="P112" s="54">
        <v>1</v>
      </c>
      <c r="Q112" s="54">
        <v>1</v>
      </c>
      <c r="R112" s="54">
        <v>1</v>
      </c>
      <c r="S112" s="54">
        <v>1</v>
      </c>
      <c r="T112" s="54">
        <f t="shared" si="25"/>
        <v>1</v>
      </c>
      <c r="U112" s="54">
        <v>1</v>
      </c>
      <c r="V112" s="54">
        <v>1</v>
      </c>
      <c r="W112" s="54">
        <f t="shared" si="26"/>
        <v>1</v>
      </c>
      <c r="X112" s="54">
        <f t="shared" si="27"/>
        <v>1</v>
      </c>
      <c r="Y112" s="54">
        <v>0</v>
      </c>
      <c r="Z112" s="54">
        <v>1</v>
      </c>
      <c r="AA112" s="54">
        <v>1</v>
      </c>
      <c r="AB112" s="54">
        <v>1</v>
      </c>
      <c r="AC112" s="54">
        <v>1</v>
      </c>
      <c r="AD112" s="54">
        <v>1</v>
      </c>
      <c r="AE112" s="54">
        <v>1</v>
      </c>
      <c r="AF112" s="54">
        <f t="shared" si="36"/>
        <v>4</v>
      </c>
      <c r="AG112" s="54">
        <v>1</v>
      </c>
      <c r="AH112" s="54">
        <f t="shared" si="28"/>
        <v>0</v>
      </c>
      <c r="AI112" s="54">
        <v>1</v>
      </c>
      <c r="AJ112" s="54">
        <v>1</v>
      </c>
      <c r="AK112" s="54">
        <f t="shared" si="29"/>
        <v>1</v>
      </c>
      <c r="AL112" s="54">
        <v>1</v>
      </c>
      <c r="AM112" s="54">
        <v>0</v>
      </c>
      <c r="AN112" s="54">
        <v>1</v>
      </c>
      <c r="AO112" s="54">
        <v>1</v>
      </c>
      <c r="AP112" s="54">
        <v>1</v>
      </c>
      <c r="AQ112" s="54">
        <v>1</v>
      </c>
      <c r="AR112" s="54">
        <v>1</v>
      </c>
      <c r="AS112" s="54">
        <v>1</v>
      </c>
      <c r="AT112" s="54">
        <v>1</v>
      </c>
      <c r="AU112" s="54">
        <f t="shared" si="37"/>
        <v>40.175000000000018</v>
      </c>
      <c r="AV112" s="54">
        <f t="shared" si="38"/>
        <v>10.140000000000004</v>
      </c>
      <c r="AW112" s="54">
        <f t="shared" si="23"/>
        <v>12.992000000000001</v>
      </c>
      <c r="AX112" s="54">
        <f t="shared" si="39"/>
        <v>9.0040000000000013</v>
      </c>
      <c r="AY112" s="54">
        <v>0</v>
      </c>
      <c r="AZ112" s="54">
        <v>1</v>
      </c>
      <c r="BA112" s="54">
        <v>1</v>
      </c>
      <c r="BG112" s="54">
        <f t="shared" si="24"/>
        <v>4000</v>
      </c>
      <c r="BH112" s="11">
        <f t="shared" si="40"/>
        <v>6.9444444444444444E-5</v>
      </c>
    </row>
    <row r="113" spans="1:60" ht="48" x14ac:dyDescent="0.2">
      <c r="A113" s="54">
        <v>84</v>
      </c>
      <c r="B113" s="1" t="s">
        <v>774</v>
      </c>
      <c r="C113" s="22" t="s">
        <v>192</v>
      </c>
      <c r="D113" s="54">
        <v>1</v>
      </c>
      <c r="E113" s="54">
        <v>1</v>
      </c>
      <c r="F113" s="54">
        <f t="shared" si="30"/>
        <v>1</v>
      </c>
      <c r="G113" s="54">
        <f t="shared" si="31"/>
        <v>14</v>
      </c>
      <c r="H113" s="54">
        <f t="shared" si="32"/>
        <v>14</v>
      </c>
      <c r="I113" s="54">
        <f t="shared" ref="I113:I115" si="41">LEN(SUBSTITUTE(B113," ",""))</f>
        <v>89</v>
      </c>
      <c r="J113" s="54">
        <v>28</v>
      </c>
      <c r="K113" s="54">
        <f t="shared" si="33"/>
        <v>2</v>
      </c>
      <c r="L113" s="54">
        <f t="shared" si="34"/>
        <v>88</v>
      </c>
      <c r="M113" s="54">
        <f t="shared" si="35"/>
        <v>6.2857142857142856</v>
      </c>
      <c r="N113" s="54">
        <v>0</v>
      </c>
      <c r="O113" s="54">
        <v>1</v>
      </c>
      <c r="P113" s="54">
        <v>1</v>
      </c>
      <c r="Q113" s="54">
        <v>1</v>
      </c>
      <c r="R113" s="54">
        <v>1</v>
      </c>
      <c r="S113" s="54">
        <v>1</v>
      </c>
      <c r="T113" s="54">
        <f t="shared" si="25"/>
        <v>1</v>
      </c>
      <c r="U113" s="54">
        <v>1</v>
      </c>
      <c r="V113" s="54">
        <v>1</v>
      </c>
      <c r="W113" s="54">
        <f t="shared" si="26"/>
        <v>1</v>
      </c>
      <c r="X113" s="54">
        <f t="shared" si="27"/>
        <v>1</v>
      </c>
      <c r="Y113" s="54">
        <v>1</v>
      </c>
      <c r="Z113" s="54">
        <v>1</v>
      </c>
      <c r="AA113" s="54">
        <v>0</v>
      </c>
      <c r="AB113" s="54">
        <v>1</v>
      </c>
      <c r="AC113" s="54">
        <v>1</v>
      </c>
      <c r="AD113" s="54">
        <v>1</v>
      </c>
      <c r="AE113" s="54">
        <v>1</v>
      </c>
      <c r="AF113" s="54">
        <f t="shared" si="36"/>
        <v>1</v>
      </c>
      <c r="AG113" s="54">
        <v>1</v>
      </c>
      <c r="AH113" s="54">
        <f t="shared" si="28"/>
        <v>1</v>
      </c>
      <c r="AI113" s="54">
        <v>1</v>
      </c>
      <c r="AJ113" s="54">
        <v>1</v>
      </c>
      <c r="AK113" s="54">
        <f t="shared" si="29"/>
        <v>1</v>
      </c>
      <c r="AL113" s="54">
        <v>1</v>
      </c>
      <c r="AM113" s="54">
        <v>1</v>
      </c>
      <c r="AN113" s="54">
        <v>1</v>
      </c>
      <c r="AO113" s="54">
        <v>1</v>
      </c>
      <c r="AP113" s="54">
        <v>1</v>
      </c>
      <c r="AQ113" s="54">
        <v>1</v>
      </c>
      <c r="AR113" s="54">
        <v>1</v>
      </c>
      <c r="AS113" s="54">
        <v>0</v>
      </c>
      <c r="AT113" s="54">
        <v>1</v>
      </c>
      <c r="AU113" s="54">
        <f t="shared" si="37"/>
        <v>23.425000000000018</v>
      </c>
      <c r="AV113" s="54">
        <f t="shared" si="38"/>
        <v>13.470000000000002</v>
      </c>
      <c r="AW113" s="54">
        <f t="shared" ref="AW113:AW115" si="42">IF(G113=0,0,((0.0588*M113*100)-(0.296*(F113/G113)*100)-15.8))</f>
        <v>19.045714285714286</v>
      </c>
      <c r="AX113" s="54">
        <f t="shared" si="39"/>
        <v>15.175714285714285</v>
      </c>
      <c r="AY113" s="54">
        <v>1</v>
      </c>
      <c r="AZ113" s="54">
        <v>1</v>
      </c>
      <c r="BA113" s="54">
        <v>1</v>
      </c>
      <c r="BG113" s="54">
        <f t="shared" ref="BG113:BG115" si="43">IF(E113=0,0,AF113/E113*1000)</f>
        <v>1000</v>
      </c>
      <c r="BH113" s="11">
        <f t="shared" si="40"/>
        <v>4.8611111111111115E-5</v>
      </c>
    </row>
    <row r="114" spans="1:60" ht="80" x14ac:dyDescent="0.2">
      <c r="A114" s="54">
        <v>85</v>
      </c>
      <c r="B114" s="1" t="s">
        <v>775</v>
      </c>
      <c r="C114" s="22" t="s">
        <v>192</v>
      </c>
      <c r="D114" s="54">
        <v>1</v>
      </c>
      <c r="E114" s="54">
        <v>1</v>
      </c>
      <c r="F114" s="54">
        <f t="shared" si="30"/>
        <v>2</v>
      </c>
      <c r="G114" s="54">
        <f t="shared" si="31"/>
        <v>28</v>
      </c>
      <c r="H114" s="54">
        <f t="shared" si="32"/>
        <v>14</v>
      </c>
      <c r="I114" s="54">
        <f t="shared" si="41"/>
        <v>144</v>
      </c>
      <c r="J114" s="54">
        <v>49</v>
      </c>
      <c r="K114" s="54">
        <f t="shared" si="33"/>
        <v>1.75</v>
      </c>
      <c r="L114" s="54">
        <f t="shared" si="34"/>
        <v>138</v>
      </c>
      <c r="M114" s="54">
        <f t="shared" si="35"/>
        <v>4.9285714285714288</v>
      </c>
      <c r="N114" s="54">
        <v>0</v>
      </c>
      <c r="O114" s="54">
        <v>1</v>
      </c>
      <c r="P114" s="54">
        <v>0</v>
      </c>
      <c r="Q114" s="54">
        <v>1</v>
      </c>
      <c r="R114" s="54">
        <v>1</v>
      </c>
      <c r="S114" s="54">
        <v>1</v>
      </c>
      <c r="T114" s="54">
        <f t="shared" si="25"/>
        <v>1</v>
      </c>
      <c r="U114" s="54">
        <v>1</v>
      </c>
      <c r="V114" s="54">
        <v>1</v>
      </c>
      <c r="W114" s="54">
        <f t="shared" si="26"/>
        <v>0</v>
      </c>
      <c r="X114" s="54">
        <f t="shared" si="27"/>
        <v>1</v>
      </c>
      <c r="Y114" s="54">
        <v>1</v>
      </c>
      <c r="Z114" s="54">
        <v>1</v>
      </c>
      <c r="AA114" s="54">
        <v>1</v>
      </c>
      <c r="AB114" s="54">
        <v>1</v>
      </c>
      <c r="AC114" s="54">
        <v>1</v>
      </c>
      <c r="AD114" s="54">
        <v>1</v>
      </c>
      <c r="AE114" s="54">
        <v>1</v>
      </c>
      <c r="AF114" s="54">
        <f t="shared" si="36"/>
        <v>6</v>
      </c>
      <c r="AG114" s="54">
        <v>0</v>
      </c>
      <c r="AH114" s="54">
        <f t="shared" si="28"/>
        <v>1</v>
      </c>
      <c r="AI114" s="54">
        <v>1</v>
      </c>
      <c r="AJ114" s="54">
        <v>1</v>
      </c>
      <c r="AK114" s="54">
        <f t="shared" si="29"/>
        <v>1</v>
      </c>
      <c r="AL114" s="54">
        <v>1</v>
      </c>
      <c r="AM114" s="54">
        <v>0</v>
      </c>
      <c r="AN114" s="54">
        <v>1</v>
      </c>
      <c r="AO114" s="54">
        <v>1</v>
      </c>
      <c r="AP114" s="54">
        <v>1</v>
      </c>
      <c r="AQ114" s="54">
        <v>1</v>
      </c>
      <c r="AR114" s="54">
        <v>1</v>
      </c>
      <c r="AS114" s="54">
        <v>1</v>
      </c>
      <c r="AT114" s="54">
        <v>1</v>
      </c>
      <c r="AU114" s="54">
        <f t="shared" si="37"/>
        <v>44.575000000000024</v>
      </c>
      <c r="AV114" s="54">
        <f t="shared" si="38"/>
        <v>10.520000000000003</v>
      </c>
      <c r="AW114" s="54">
        <f t="shared" si="42"/>
        <v>11.065714285714286</v>
      </c>
      <c r="AX114" s="54">
        <f t="shared" si="39"/>
        <v>8.783571428571431</v>
      </c>
      <c r="AY114" s="54">
        <v>0</v>
      </c>
      <c r="AZ114" s="54">
        <v>1</v>
      </c>
      <c r="BA114" s="54">
        <v>1</v>
      </c>
      <c r="BG114" s="54">
        <f t="shared" si="43"/>
        <v>6000</v>
      </c>
      <c r="BH114" s="11">
        <f t="shared" si="40"/>
        <v>9.722222222222223E-5</v>
      </c>
    </row>
    <row r="115" spans="1:60" ht="32" x14ac:dyDescent="0.2">
      <c r="A115" s="54">
        <v>86</v>
      </c>
      <c r="B115" s="1" t="s">
        <v>776</v>
      </c>
      <c r="C115" s="22" t="s">
        <v>192</v>
      </c>
      <c r="D115" s="54">
        <v>1</v>
      </c>
      <c r="E115" s="54">
        <v>1</v>
      </c>
      <c r="F115" s="54">
        <f t="shared" si="30"/>
        <v>1</v>
      </c>
      <c r="G115" s="54">
        <f t="shared" si="31"/>
        <v>12</v>
      </c>
      <c r="H115" s="54">
        <f t="shared" si="32"/>
        <v>12</v>
      </c>
      <c r="I115" s="54">
        <f t="shared" si="41"/>
        <v>60</v>
      </c>
      <c r="J115" s="54">
        <v>19</v>
      </c>
      <c r="K115" s="54">
        <f t="shared" si="33"/>
        <v>1.5833333333333333</v>
      </c>
      <c r="L115" s="54">
        <f t="shared" si="34"/>
        <v>59</v>
      </c>
      <c r="M115" s="54">
        <f t="shared" si="35"/>
        <v>4.916666666666667</v>
      </c>
      <c r="N115" s="54">
        <v>1</v>
      </c>
      <c r="O115" s="54">
        <v>1</v>
      </c>
      <c r="P115" s="54">
        <v>1</v>
      </c>
      <c r="Q115" s="54">
        <v>1</v>
      </c>
      <c r="R115" s="54">
        <v>1</v>
      </c>
      <c r="S115" s="54">
        <v>1</v>
      </c>
      <c r="T115" s="54">
        <f t="shared" si="25"/>
        <v>1</v>
      </c>
      <c r="U115" s="54">
        <v>1</v>
      </c>
      <c r="V115" s="54">
        <v>1</v>
      </c>
      <c r="W115" s="54">
        <f t="shared" si="26"/>
        <v>1</v>
      </c>
      <c r="X115" s="54">
        <f t="shared" si="27"/>
        <v>1</v>
      </c>
      <c r="Y115" s="54">
        <v>1</v>
      </c>
      <c r="Z115" s="54">
        <v>1</v>
      </c>
      <c r="AA115" s="54">
        <v>1</v>
      </c>
      <c r="AB115" s="54">
        <v>1</v>
      </c>
      <c r="AC115" s="54">
        <v>1</v>
      </c>
      <c r="AD115" s="54">
        <v>1</v>
      </c>
      <c r="AE115" s="54">
        <v>1</v>
      </c>
      <c r="AF115" s="54">
        <f t="shared" si="36"/>
        <v>1</v>
      </c>
      <c r="AG115" s="54">
        <v>1</v>
      </c>
      <c r="AH115" s="54">
        <f t="shared" si="28"/>
        <v>1</v>
      </c>
      <c r="AI115" s="54">
        <v>1</v>
      </c>
      <c r="AJ115" s="54">
        <v>1</v>
      </c>
      <c r="AK115" s="54">
        <f t="shared" si="29"/>
        <v>1</v>
      </c>
      <c r="AL115" s="54">
        <v>1</v>
      </c>
      <c r="AM115" s="54">
        <v>1</v>
      </c>
      <c r="AN115" s="54">
        <v>1</v>
      </c>
      <c r="AO115" s="54">
        <v>1</v>
      </c>
      <c r="AP115" s="54">
        <v>1</v>
      </c>
      <c r="AQ115" s="54">
        <v>1</v>
      </c>
      <c r="AR115" s="54">
        <v>1</v>
      </c>
      <c r="AS115" s="54">
        <v>1</v>
      </c>
      <c r="AT115" s="54">
        <v>1</v>
      </c>
      <c r="AU115" s="54">
        <f t="shared" si="37"/>
        <v>60.70500000000002</v>
      </c>
      <c r="AV115" s="54">
        <f t="shared" si="38"/>
        <v>7.7733333333333334</v>
      </c>
      <c r="AW115" s="54">
        <f t="shared" si="42"/>
        <v>10.643333333333338</v>
      </c>
      <c r="AX115" s="54">
        <f t="shared" si="39"/>
        <v>7.7275000000000027</v>
      </c>
      <c r="AY115" s="54">
        <v>1</v>
      </c>
      <c r="AZ115" s="54">
        <v>1</v>
      </c>
      <c r="BA115" s="54">
        <v>1</v>
      </c>
      <c r="BG115" s="54">
        <f t="shared" si="43"/>
        <v>1000</v>
      </c>
      <c r="BH115" s="11">
        <f t="shared" si="40"/>
        <v>4.1666666666666665E-5</v>
      </c>
    </row>
  </sheetData>
  <conditionalFormatting sqref="F50:F98">
    <cfRule type="cellIs" dxfId="1500" priority="199" operator="greaterThanOrEqual">
      <formula>2</formula>
    </cfRule>
    <cfRule type="cellIs" dxfId="1499" priority="200" operator="equal">
      <formula>1</formula>
    </cfRule>
    <cfRule type="cellIs" dxfId="1498" priority="208" operator="equal">
      <formula>0</formula>
    </cfRule>
  </conditionalFormatting>
  <conditionalFormatting sqref="G50:G98">
    <cfRule type="cellIs" dxfId="1497" priority="196" operator="greaterThan">
      <formula>20</formula>
    </cfRule>
    <cfRule type="cellIs" dxfId="1496" priority="197" operator="between">
      <formula>16</formula>
      <formula>20</formula>
    </cfRule>
    <cfRule type="cellIs" dxfId="1495" priority="198" operator="between">
      <formula>5</formula>
      <formula>15</formula>
    </cfRule>
    <cfRule type="cellIs" dxfId="1494" priority="207" operator="lessThan">
      <formula>5</formula>
    </cfRule>
  </conditionalFormatting>
  <conditionalFormatting sqref="AU50:AU98">
    <cfRule type="colorScale" priority="206">
      <colorScale>
        <cfvo type="num" val="0"/>
        <cfvo type="num" val="65"/>
        <cfvo type="num" val="100"/>
        <color rgb="FFFFCCCC"/>
        <color rgb="FFFFEB84"/>
        <color theme="9" tint="0.39997558519241921"/>
      </colorScale>
    </cfRule>
  </conditionalFormatting>
  <conditionalFormatting sqref="AV50:AX98">
    <cfRule type="colorScale" priority="205">
      <colorScale>
        <cfvo type="num" val="0"/>
        <cfvo type="num" val="8"/>
        <cfvo type="num" val="15"/>
        <color theme="9" tint="0.39997558519241921"/>
        <color rgb="FFFFEB84"/>
        <color rgb="FFFFCCCC"/>
      </colorScale>
    </cfRule>
  </conditionalFormatting>
  <conditionalFormatting sqref="AU2">
    <cfRule type="colorScale" priority="204">
      <colorScale>
        <cfvo type="num" val="0"/>
        <cfvo type="num" val="65"/>
        <cfvo type="num" val="100"/>
        <color rgb="FFFFCCCC"/>
        <color rgb="FFFFEB84"/>
        <color theme="9" tint="0.39997558519241921"/>
      </colorScale>
    </cfRule>
  </conditionalFormatting>
  <conditionalFormatting sqref="AV2">
    <cfRule type="colorScale" priority="203">
      <colorScale>
        <cfvo type="num" val="0"/>
        <cfvo type="num" val="8"/>
        <cfvo type="num" val="13"/>
        <color theme="9" tint="0.39997558519241921"/>
        <color rgb="FFFFEB84"/>
        <color rgb="FFFFCCCC"/>
      </colorScale>
    </cfRule>
  </conditionalFormatting>
  <conditionalFormatting sqref="AW2">
    <cfRule type="colorScale" priority="202">
      <colorScale>
        <cfvo type="num" val="0"/>
        <cfvo type="num" val="8"/>
        <cfvo type="num" val="13"/>
        <color theme="9" tint="0.39997558519241921"/>
        <color rgb="FFFFEB84"/>
        <color rgb="FFFFCCCC"/>
      </colorScale>
    </cfRule>
  </conditionalFormatting>
  <conditionalFormatting sqref="AX2">
    <cfRule type="colorScale" priority="201">
      <colorScale>
        <cfvo type="num" val="0"/>
        <cfvo type="num" val="8"/>
        <cfvo type="num" val="13"/>
        <color theme="9" tint="0.39997558519241921"/>
        <color rgb="FFFFEB84"/>
        <color rgb="FFFFCCCC"/>
      </colorScale>
    </cfRule>
  </conditionalFormatting>
  <conditionalFormatting sqref="L2:M2 O2:AE2 AG2:AT2 AY2:BA2">
    <cfRule type="colorScale" priority="195">
      <colorScale>
        <cfvo type="num" val="0"/>
        <cfvo type="num" val="50"/>
        <cfvo type="num" val="100"/>
        <color rgb="FFFFCCCC"/>
        <color rgb="FFFFEB84"/>
        <color theme="9" tint="0.39997558519241921"/>
      </colorScale>
    </cfRule>
  </conditionalFormatting>
  <conditionalFormatting sqref="BM2">
    <cfRule type="colorScale" priority="194">
      <colorScale>
        <cfvo type="num" val="0"/>
        <cfvo type="num" val="50"/>
        <cfvo type="num" val="100"/>
        <color rgb="FFFFCCCC"/>
        <color rgb="FFFFEB84"/>
        <color theme="9" tint="0.39997558519241921"/>
      </colorScale>
    </cfRule>
  </conditionalFormatting>
  <conditionalFormatting sqref="BG50:BG98">
    <cfRule type="cellIs" dxfId="1493" priority="192" operator="greaterThanOrEqual">
      <formula>208</formula>
    </cfRule>
    <cfRule type="cellIs" dxfId="1492" priority="193" operator="lessThan">
      <formula>208</formula>
    </cfRule>
  </conditionalFormatting>
  <conditionalFormatting sqref="BG2">
    <cfRule type="cellIs" dxfId="1491" priority="190" operator="greaterThanOrEqual">
      <formula>208</formula>
    </cfRule>
    <cfRule type="cellIs" dxfId="1490" priority="191" operator="lessThan">
      <formula>208</formula>
    </cfRule>
  </conditionalFormatting>
  <conditionalFormatting sqref="BB2 BB50:BF98">
    <cfRule type="cellIs" dxfId="1489" priority="187" operator="greaterThanOrEqual">
      <formula>9</formula>
    </cfRule>
    <cfRule type="cellIs" dxfId="1488" priority="188" operator="between">
      <formula>7</formula>
      <formula>9</formula>
    </cfRule>
    <cfRule type="cellIs" dxfId="1487" priority="189" operator="lessThan">
      <formula>7</formula>
    </cfRule>
  </conditionalFormatting>
  <conditionalFormatting sqref="BC2:BF2">
    <cfRule type="cellIs" dxfId="1486" priority="184" operator="greaterThanOrEqual">
      <formula>9</formula>
    </cfRule>
    <cfRule type="cellIs" dxfId="1485" priority="185" operator="between">
      <formula>7</formula>
      <formula>9</formula>
    </cfRule>
    <cfRule type="cellIs" dxfId="1484" priority="186" operator="lessThan">
      <formula>7</formula>
    </cfRule>
  </conditionalFormatting>
  <conditionalFormatting sqref="W50:Y98 AG50:AI98 T50:T98 AA50:AD98 AK50:AT98">
    <cfRule type="cellIs" dxfId="1483" priority="183" operator="equal">
      <formula>0</formula>
    </cfRule>
  </conditionalFormatting>
  <conditionalFormatting sqref="W50:Y98 AG50:AI98 T50:T98 AA50:AD98 AK50:AT98">
    <cfRule type="cellIs" dxfId="1482" priority="182" operator="equal">
      <formula>1</formula>
    </cfRule>
  </conditionalFormatting>
  <conditionalFormatting sqref="AF50:AF98">
    <cfRule type="cellIs" dxfId="1481" priority="181" operator="equal">
      <formula>0</formula>
    </cfRule>
  </conditionalFormatting>
  <conditionalFormatting sqref="N2">
    <cfRule type="colorScale" priority="180">
      <colorScale>
        <cfvo type="num" val="0"/>
        <cfvo type="num" val="0.5"/>
        <cfvo type="num" val="1"/>
        <color rgb="FFFFCCCC"/>
        <color rgb="FFFFEB84"/>
        <color theme="9" tint="0.39997558519241921"/>
      </colorScale>
    </cfRule>
  </conditionalFormatting>
  <conditionalFormatting sqref="F4 F6:F48">
    <cfRule type="cellIs" dxfId="1480" priority="174" operator="greaterThanOrEqual">
      <formula>2</formula>
    </cfRule>
    <cfRule type="cellIs" dxfId="1479" priority="175" operator="equal">
      <formula>1</formula>
    </cfRule>
    <cfRule type="cellIs" dxfId="1478" priority="179" operator="equal">
      <formula>0</formula>
    </cfRule>
  </conditionalFormatting>
  <conditionalFormatting sqref="G4 G6:G48">
    <cfRule type="cellIs" dxfId="1477" priority="171" operator="greaterThan">
      <formula>20</formula>
    </cfRule>
    <cfRule type="cellIs" dxfId="1476" priority="172" operator="between">
      <formula>16</formula>
      <formula>20</formula>
    </cfRule>
    <cfRule type="cellIs" dxfId="1475" priority="173" operator="between">
      <formula>5</formula>
      <formula>15</formula>
    </cfRule>
    <cfRule type="cellIs" dxfId="1474" priority="178" operator="lessThan">
      <formula>5</formula>
    </cfRule>
  </conditionalFormatting>
  <conditionalFormatting sqref="AU6:AU48 AU4">
    <cfRule type="colorScale" priority="177">
      <colorScale>
        <cfvo type="num" val="0"/>
        <cfvo type="num" val="65"/>
        <cfvo type="num" val="100"/>
        <color rgb="FFFFCCCC"/>
        <color rgb="FFFFEB84"/>
        <color theme="9" tint="0.39997558519241921"/>
      </colorScale>
    </cfRule>
  </conditionalFormatting>
  <conditionalFormatting sqref="AV4:AX4 AV6:AX48">
    <cfRule type="colorScale" priority="176">
      <colorScale>
        <cfvo type="num" val="0"/>
        <cfvo type="num" val="8"/>
        <cfvo type="num" val="15"/>
        <color theme="9" tint="0.39997558519241921"/>
        <color rgb="FFFFEB84"/>
        <color rgb="FFFFCCCC"/>
      </colorScale>
    </cfRule>
  </conditionalFormatting>
  <conditionalFormatting sqref="BG4 BG6:BG48">
    <cfRule type="cellIs" dxfId="1473" priority="169" operator="greaterThanOrEqual">
      <formula>208</formula>
    </cfRule>
    <cfRule type="cellIs" dxfId="1472" priority="170" operator="lessThan">
      <formula>208</formula>
    </cfRule>
  </conditionalFormatting>
  <conditionalFormatting sqref="BB4:BF4 BB6:BB48">
    <cfRule type="cellIs" dxfId="1471" priority="166" operator="greaterThanOrEqual">
      <formula>9</formula>
    </cfRule>
    <cfRule type="cellIs" dxfId="1470" priority="167" operator="between">
      <formula>7</formula>
      <formula>9</formula>
    </cfRule>
    <cfRule type="cellIs" dxfId="1469" priority="168" operator="lessThan">
      <formula>7</formula>
    </cfRule>
  </conditionalFormatting>
  <conditionalFormatting sqref="BC4">
    <cfRule type="colorScale" priority="165">
      <colorScale>
        <cfvo type="num" val="0"/>
        <cfvo type="percentile" val="8"/>
        <cfvo type="num" val="15"/>
        <color theme="9" tint="0.39997558519241921"/>
        <color rgb="FFFFEB84"/>
        <color rgb="FFFFCCCC"/>
      </colorScale>
    </cfRule>
  </conditionalFormatting>
  <conditionalFormatting sqref="BD4">
    <cfRule type="colorScale" priority="164">
      <colorScale>
        <cfvo type="num" val="0"/>
        <cfvo type="percentile" val="8"/>
        <cfvo type="num" val="15"/>
        <color theme="9" tint="0.39997558519241921"/>
        <color rgb="FFFFEB84"/>
        <color rgb="FFFFCCCC"/>
      </colorScale>
    </cfRule>
  </conditionalFormatting>
  <conditionalFormatting sqref="BE4">
    <cfRule type="colorScale" priority="163">
      <colorScale>
        <cfvo type="num" val="0"/>
        <cfvo type="percentile" val="8"/>
        <cfvo type="num" val="15"/>
        <color theme="9" tint="0.39997558519241921"/>
        <color rgb="FFFFEB84"/>
        <color rgb="FFFFCCCC"/>
      </colorScale>
    </cfRule>
  </conditionalFormatting>
  <conditionalFormatting sqref="BF4">
    <cfRule type="colorScale" priority="162">
      <colorScale>
        <cfvo type="num" val="0"/>
        <cfvo type="percentile" val="8"/>
        <cfvo type="num" val="15"/>
        <color theme="9" tint="0.39997558519241921"/>
        <color rgb="FFFFEB84"/>
        <color rgb="FFFFCCCC"/>
      </colorScale>
    </cfRule>
  </conditionalFormatting>
  <conditionalFormatting sqref="BC6:BF6">
    <cfRule type="cellIs" dxfId="1468" priority="159" operator="greaterThanOrEqual">
      <formula>9</formula>
    </cfRule>
    <cfRule type="cellIs" dxfId="1467" priority="160" operator="between">
      <formula>7</formula>
      <formula>9</formula>
    </cfRule>
    <cfRule type="cellIs" dxfId="1466" priority="161" operator="lessThan">
      <formula>7</formula>
    </cfRule>
  </conditionalFormatting>
  <conditionalFormatting sqref="BC7:BC48">
    <cfRule type="cellIs" dxfId="1465" priority="156" operator="greaterThanOrEqual">
      <formula>9</formula>
    </cfRule>
    <cfRule type="cellIs" dxfId="1464" priority="157" operator="between">
      <formula>7</formula>
      <formula>9</formula>
    </cfRule>
    <cfRule type="cellIs" dxfId="1463" priority="158" operator="lessThan">
      <formula>7</formula>
    </cfRule>
  </conditionalFormatting>
  <conditionalFormatting sqref="BD7:BD48">
    <cfRule type="cellIs" dxfId="1462" priority="153" operator="greaterThanOrEqual">
      <formula>9</formula>
    </cfRule>
    <cfRule type="cellIs" dxfId="1461" priority="154" operator="between">
      <formula>7</formula>
      <formula>9</formula>
    </cfRule>
    <cfRule type="cellIs" dxfId="1460" priority="155" operator="lessThan">
      <formula>7</formula>
    </cfRule>
  </conditionalFormatting>
  <conditionalFormatting sqref="BE7:BF48">
    <cfRule type="cellIs" dxfId="1459" priority="150" operator="greaterThanOrEqual">
      <formula>9</formula>
    </cfRule>
    <cfRule type="cellIs" dxfId="1458" priority="151" operator="between">
      <formula>7</formula>
      <formula>9</formula>
    </cfRule>
    <cfRule type="cellIs" dxfId="1457" priority="152" operator="lessThan">
      <formula>7</formula>
    </cfRule>
  </conditionalFormatting>
  <conditionalFormatting sqref="AF6:AF48 AF4">
    <cfRule type="cellIs" dxfId="1456" priority="148" operator="equal">
      <formula>0</formula>
    </cfRule>
    <cfRule type="colorScale" priority="149">
      <colorScale>
        <cfvo type="num" val="1"/>
        <cfvo type="num" val="3"/>
        <cfvo type="num" val="5"/>
        <color theme="9" tint="0.39997558519241921"/>
        <color rgb="FFFFEB84"/>
        <color rgb="FFFFCCCC"/>
      </colorScale>
    </cfRule>
  </conditionalFormatting>
  <conditionalFormatting sqref="F99:F115">
    <cfRule type="cellIs" dxfId="1455" priority="142" operator="greaterThanOrEqual">
      <formula>2</formula>
    </cfRule>
    <cfRule type="cellIs" dxfId="1454" priority="143" operator="equal">
      <formula>1</formula>
    </cfRule>
    <cfRule type="cellIs" dxfId="1453" priority="147" operator="equal">
      <formula>0</formula>
    </cfRule>
  </conditionalFormatting>
  <conditionalFormatting sqref="G99:G115">
    <cfRule type="cellIs" dxfId="1452" priority="139" operator="greaterThan">
      <formula>20</formula>
    </cfRule>
    <cfRule type="cellIs" dxfId="1451" priority="140" operator="between">
      <formula>16</formula>
      <formula>20</formula>
    </cfRule>
    <cfRule type="cellIs" dxfId="1450" priority="141" operator="between">
      <formula>5</formula>
      <formula>15</formula>
    </cfRule>
    <cfRule type="cellIs" dxfId="1449" priority="146" operator="lessThan">
      <formula>5</formula>
    </cfRule>
  </conditionalFormatting>
  <conditionalFormatting sqref="AU99:AU115">
    <cfRule type="colorScale" priority="145">
      <colorScale>
        <cfvo type="num" val="0"/>
        <cfvo type="num" val="65"/>
        <cfvo type="num" val="100"/>
        <color rgb="FFFFCCCC"/>
        <color rgb="FFFFEB84"/>
        <color theme="9" tint="0.39997558519241921"/>
      </colorScale>
    </cfRule>
  </conditionalFormatting>
  <conditionalFormatting sqref="AV99:AX115">
    <cfRule type="colorScale" priority="144">
      <colorScale>
        <cfvo type="num" val="0"/>
        <cfvo type="num" val="8"/>
        <cfvo type="num" val="15"/>
        <color theme="9" tint="0.39997558519241921"/>
        <color rgb="FFFFEB84"/>
        <color rgb="FFFFCCCC"/>
      </colorScale>
    </cfRule>
  </conditionalFormatting>
  <conditionalFormatting sqref="N115">
    <cfRule type="cellIs" dxfId="1448" priority="137" operator="equal">
      <formula>1</formula>
    </cfRule>
    <cfRule type="cellIs" dxfId="1447" priority="138" operator="notEqual">
      <formula>1</formula>
    </cfRule>
  </conditionalFormatting>
  <conditionalFormatting sqref="BG99:BG115">
    <cfRule type="cellIs" dxfId="1446" priority="135" operator="greaterThanOrEqual">
      <formula>208</formula>
    </cfRule>
    <cfRule type="cellIs" dxfId="1445" priority="136" operator="lessThan">
      <formula>208</formula>
    </cfRule>
  </conditionalFormatting>
  <conditionalFormatting sqref="BB99:BF115">
    <cfRule type="cellIs" dxfId="1444" priority="132" operator="greaterThanOrEqual">
      <formula>9</formula>
    </cfRule>
    <cfRule type="cellIs" dxfId="1443" priority="133" operator="between">
      <formula>7</formula>
      <formula>9</formula>
    </cfRule>
    <cfRule type="cellIs" dxfId="1442" priority="134" operator="lessThan">
      <formula>7</formula>
    </cfRule>
  </conditionalFormatting>
  <conditionalFormatting sqref="W114:AD115 AY115:BA115 AG99:AI115 O115 T114:U115 T99:T113 W99:Y113 AA99:AD113 AK99:AT115 BA114">
    <cfRule type="cellIs" dxfId="1441" priority="131" operator="equal">
      <formula>0</formula>
    </cfRule>
  </conditionalFormatting>
  <conditionalFormatting sqref="W114:AD115 AY115:BA115 AG99:AI115 O115 T114:U115 T99:T113 W99:Y113 AA99:AD113 AK99:AT115 BA114">
    <cfRule type="cellIs" dxfId="1440" priority="130" operator="equal">
      <formula>1</formula>
    </cfRule>
  </conditionalFormatting>
  <conditionalFormatting sqref="AF99:AF115">
    <cfRule type="cellIs" dxfId="1439" priority="129" operator="equal">
      <formula>0</formula>
    </cfRule>
  </conditionalFormatting>
  <conditionalFormatting sqref="F49">
    <cfRule type="cellIs" dxfId="1438" priority="123" operator="greaterThanOrEqual">
      <formula>2</formula>
    </cfRule>
    <cfRule type="cellIs" dxfId="1437" priority="124" operator="equal">
      <formula>1</formula>
    </cfRule>
    <cfRule type="cellIs" dxfId="1436" priority="128" operator="equal">
      <formula>0</formula>
    </cfRule>
  </conditionalFormatting>
  <conditionalFormatting sqref="G49">
    <cfRule type="cellIs" dxfId="1435" priority="120" operator="greaterThan">
      <formula>20</formula>
    </cfRule>
    <cfRule type="cellIs" dxfId="1434" priority="121" operator="between">
      <formula>16</formula>
      <formula>20</formula>
    </cfRule>
    <cfRule type="cellIs" dxfId="1433" priority="122" operator="between">
      <formula>5</formula>
      <formula>15</formula>
    </cfRule>
    <cfRule type="cellIs" dxfId="1432" priority="127" operator="lessThan">
      <formula>5</formula>
    </cfRule>
  </conditionalFormatting>
  <conditionalFormatting sqref="AU49">
    <cfRule type="colorScale" priority="126">
      <colorScale>
        <cfvo type="num" val="0"/>
        <cfvo type="num" val="65"/>
        <cfvo type="num" val="100"/>
        <color rgb="FFFFCCCC"/>
        <color rgb="FFFFEB84"/>
        <color theme="9" tint="0.39997558519241921"/>
      </colorScale>
    </cfRule>
  </conditionalFormatting>
  <conditionalFormatting sqref="AV49:AX49">
    <cfRule type="colorScale" priority="125">
      <colorScale>
        <cfvo type="num" val="0"/>
        <cfvo type="num" val="8"/>
        <cfvo type="num" val="15"/>
        <color theme="9" tint="0.39997558519241921"/>
        <color rgb="FFFFEB84"/>
        <color rgb="FFFFCCCC"/>
      </colorScale>
    </cfRule>
  </conditionalFormatting>
  <conditionalFormatting sqref="BG49">
    <cfRule type="cellIs" dxfId="1431" priority="118" operator="greaterThanOrEqual">
      <formula>208</formula>
    </cfRule>
    <cfRule type="cellIs" dxfId="1430" priority="119" operator="lessThan">
      <formula>208</formula>
    </cfRule>
  </conditionalFormatting>
  <conditionalFormatting sqref="BB49:BF49">
    <cfRule type="cellIs" dxfId="1429" priority="115" operator="greaterThanOrEqual">
      <formula>9</formula>
    </cfRule>
    <cfRule type="cellIs" dxfId="1428" priority="116" operator="between">
      <formula>7</formula>
      <formula>9</formula>
    </cfRule>
    <cfRule type="cellIs" dxfId="1427" priority="117" operator="lessThan">
      <formula>7</formula>
    </cfRule>
  </conditionalFormatting>
  <conditionalFormatting sqref="W49:Y49 AG49:AI49 T49 AA49:AD49 AK49:AT49">
    <cfRule type="cellIs" dxfId="1426" priority="114" operator="equal">
      <formula>0</formula>
    </cfRule>
  </conditionalFormatting>
  <conditionalFormatting sqref="W49:Y49 AG49:AI49 T49 AA49:AD49 AK49:AT49">
    <cfRule type="cellIs" dxfId="1425" priority="113" operator="equal">
      <formula>1</formula>
    </cfRule>
  </conditionalFormatting>
  <conditionalFormatting sqref="AF49">
    <cfRule type="cellIs" dxfId="1424" priority="112" operator="equal">
      <formula>0</formula>
    </cfRule>
  </conditionalFormatting>
  <conditionalFormatting sqref="F5">
    <cfRule type="cellIs" dxfId="1423" priority="106" operator="greaterThanOrEqual">
      <formula>2</formula>
    </cfRule>
    <cfRule type="cellIs" dxfId="1422" priority="107" operator="equal">
      <formula>1</formula>
    </cfRule>
    <cfRule type="cellIs" dxfId="1421" priority="111" operator="equal">
      <formula>0</formula>
    </cfRule>
  </conditionalFormatting>
  <conditionalFormatting sqref="G5">
    <cfRule type="cellIs" dxfId="1420" priority="103" operator="greaterThan">
      <formula>20</formula>
    </cfRule>
    <cfRule type="cellIs" dxfId="1419" priority="104" operator="between">
      <formula>16</formula>
      <formula>20</formula>
    </cfRule>
    <cfRule type="cellIs" dxfId="1418" priority="105" operator="between">
      <formula>5</formula>
      <formula>15</formula>
    </cfRule>
    <cfRule type="cellIs" dxfId="1417" priority="110" operator="lessThan">
      <formula>5</formula>
    </cfRule>
  </conditionalFormatting>
  <conditionalFormatting sqref="AU5">
    <cfRule type="colorScale" priority="109">
      <colorScale>
        <cfvo type="num" val="0"/>
        <cfvo type="num" val="65"/>
        <cfvo type="num" val="100"/>
        <color rgb="FFFFCCCC"/>
        <color rgb="FFFFEB84"/>
        <color theme="9" tint="0.39997558519241921"/>
      </colorScale>
    </cfRule>
  </conditionalFormatting>
  <conditionalFormatting sqref="AV5:AX5">
    <cfRule type="colorScale" priority="108">
      <colorScale>
        <cfvo type="num" val="0"/>
        <cfvo type="num" val="8"/>
        <cfvo type="num" val="15"/>
        <color theme="9" tint="0.39997558519241921"/>
        <color rgb="FFFFEB84"/>
        <color rgb="FFFFCCCC"/>
      </colorScale>
    </cfRule>
  </conditionalFormatting>
  <conditionalFormatting sqref="BG5">
    <cfRule type="cellIs" dxfId="1416" priority="101" operator="greaterThanOrEqual">
      <formula>208</formula>
    </cfRule>
    <cfRule type="cellIs" dxfId="1415" priority="102" operator="lessThan">
      <formula>208</formula>
    </cfRule>
  </conditionalFormatting>
  <conditionalFormatting sqref="BB5">
    <cfRule type="cellIs" dxfId="1414" priority="98" operator="greaterThanOrEqual">
      <formula>9</formula>
    </cfRule>
    <cfRule type="cellIs" dxfId="1413" priority="99" operator="between">
      <formula>7</formula>
      <formula>9</formula>
    </cfRule>
    <cfRule type="cellIs" dxfId="1412" priority="100" operator="lessThan">
      <formula>7</formula>
    </cfRule>
  </conditionalFormatting>
  <conditionalFormatting sqref="BC5:BF5">
    <cfRule type="cellIs" dxfId="1411" priority="95" operator="greaterThanOrEqual">
      <formula>9</formula>
    </cfRule>
    <cfRule type="cellIs" dxfId="1410" priority="96" operator="between">
      <formula>7</formula>
      <formula>9</formula>
    </cfRule>
    <cfRule type="cellIs" dxfId="1409" priority="97" operator="lessThan">
      <formula>7</formula>
    </cfRule>
  </conditionalFormatting>
  <conditionalFormatting sqref="AF5">
    <cfRule type="cellIs" dxfId="1408" priority="93" operator="equal">
      <formula>0</formula>
    </cfRule>
    <cfRule type="colorScale" priority="94">
      <colorScale>
        <cfvo type="num" val="1"/>
        <cfvo type="num" val="3"/>
        <cfvo type="num" val="5"/>
        <color theme="9" tint="0.39997558519241921"/>
        <color rgb="FFFFEB84"/>
        <color rgb="FFFFCCCC"/>
      </colorScale>
    </cfRule>
  </conditionalFormatting>
  <conditionalFormatting sqref="D4">
    <cfRule type="cellIs" dxfId="1407" priority="92" operator="equal">
      <formula>0</formula>
    </cfRule>
  </conditionalFormatting>
  <conditionalFormatting sqref="D4">
    <cfRule type="cellIs" dxfId="1406" priority="91" operator="equal">
      <formula>1</formula>
    </cfRule>
  </conditionalFormatting>
  <conditionalFormatting sqref="E4">
    <cfRule type="cellIs" dxfId="1405" priority="90" operator="equal">
      <formula>0</formula>
    </cfRule>
  </conditionalFormatting>
  <conditionalFormatting sqref="E4">
    <cfRule type="cellIs" dxfId="1404" priority="89" operator="equal">
      <formula>1</formula>
    </cfRule>
  </conditionalFormatting>
  <conditionalFormatting sqref="D5:D115">
    <cfRule type="cellIs" dxfId="1403" priority="88" operator="equal">
      <formula>0</formula>
    </cfRule>
  </conditionalFormatting>
  <conditionalFormatting sqref="D5:D115">
    <cfRule type="cellIs" dxfId="1402" priority="87" operator="equal">
      <formula>1</formula>
    </cfRule>
  </conditionalFormatting>
  <conditionalFormatting sqref="E5:E115">
    <cfRule type="cellIs" dxfId="1401" priority="86" operator="equal">
      <formula>0</formula>
    </cfRule>
  </conditionalFormatting>
  <conditionalFormatting sqref="E5:E115">
    <cfRule type="cellIs" dxfId="1400" priority="85" operator="equal">
      <formula>1</formula>
    </cfRule>
  </conditionalFormatting>
  <conditionalFormatting sqref="P53:P115">
    <cfRule type="cellIs" dxfId="1399" priority="73" operator="equal">
      <formula>1</formula>
    </cfRule>
  </conditionalFormatting>
  <conditionalFormatting sqref="P4">
    <cfRule type="cellIs" dxfId="1398" priority="84" operator="equal">
      <formula>0</formula>
    </cfRule>
  </conditionalFormatting>
  <conditionalFormatting sqref="P4">
    <cfRule type="cellIs" dxfId="1397" priority="83" operator="equal">
      <formula>1</formula>
    </cfRule>
  </conditionalFormatting>
  <conditionalFormatting sqref="P5:P35">
    <cfRule type="cellIs" dxfId="1396" priority="82" operator="equal">
      <formula>0</formula>
    </cfRule>
  </conditionalFormatting>
  <conditionalFormatting sqref="P5:P35">
    <cfRule type="cellIs" dxfId="1395" priority="81" operator="equal">
      <formula>1</formula>
    </cfRule>
  </conditionalFormatting>
  <conditionalFormatting sqref="AE4">
    <cfRule type="cellIs" dxfId="1394" priority="80" operator="equal">
      <formula>0</formula>
    </cfRule>
  </conditionalFormatting>
  <conditionalFormatting sqref="AE4">
    <cfRule type="cellIs" dxfId="1393" priority="79" operator="equal">
      <formula>1</formula>
    </cfRule>
  </conditionalFormatting>
  <conditionalFormatting sqref="AE5:AE115">
    <cfRule type="cellIs" dxfId="1392" priority="78" operator="equal">
      <formula>0</formula>
    </cfRule>
  </conditionalFormatting>
  <conditionalFormatting sqref="AE5:AE115">
    <cfRule type="cellIs" dxfId="1391" priority="77" operator="equal">
      <formula>1</formula>
    </cfRule>
  </conditionalFormatting>
  <conditionalFormatting sqref="P36:P52">
    <cfRule type="cellIs" dxfId="1390" priority="76" operator="equal">
      <formula>0</formula>
    </cfRule>
  </conditionalFormatting>
  <conditionalFormatting sqref="P36:P52">
    <cfRule type="cellIs" dxfId="1389" priority="75" operator="equal">
      <formula>1</formula>
    </cfRule>
  </conditionalFormatting>
  <conditionalFormatting sqref="P53:P115">
    <cfRule type="cellIs" dxfId="1388" priority="74" operator="equal">
      <formula>0</formula>
    </cfRule>
  </conditionalFormatting>
  <conditionalFormatting sqref="W4:Y48 Q4:T4 AA4:AD48 T5:T48">
    <cfRule type="cellIs" dxfId="1387" priority="72" operator="equal">
      <formula>0</formula>
    </cfRule>
  </conditionalFormatting>
  <conditionalFormatting sqref="W4:Y48 Q4:T4 AA4:AD48 T5:T48">
    <cfRule type="cellIs" dxfId="1386" priority="71" operator="equal">
      <formula>1</formula>
    </cfRule>
  </conditionalFormatting>
  <conditionalFormatting sqref="AG4:AT4 AG5:AI48 AK5:AT48">
    <cfRule type="cellIs" dxfId="1385" priority="70" operator="equal">
      <formula>0</formula>
    </cfRule>
  </conditionalFormatting>
  <conditionalFormatting sqref="AG4:AT4 AG5:AI48 AK5:AT48">
    <cfRule type="cellIs" dxfId="1384" priority="69" operator="equal">
      <formula>1</formula>
    </cfRule>
  </conditionalFormatting>
  <conditionalFormatting sqref="BA4">
    <cfRule type="cellIs" dxfId="1383" priority="68" operator="equal">
      <formula>0</formula>
    </cfRule>
  </conditionalFormatting>
  <conditionalFormatting sqref="BA4">
    <cfRule type="cellIs" dxfId="1382" priority="67" operator="equal">
      <formula>1</formula>
    </cfRule>
  </conditionalFormatting>
  <conditionalFormatting sqref="BA5:BA113">
    <cfRule type="cellIs" dxfId="1381" priority="66" operator="equal">
      <formula>0</formula>
    </cfRule>
  </conditionalFormatting>
  <conditionalFormatting sqref="BA5:BA113">
    <cfRule type="cellIs" dxfId="1380" priority="65" operator="equal">
      <formula>1</formula>
    </cfRule>
  </conditionalFormatting>
  <conditionalFormatting sqref="U4:U102">
    <cfRule type="cellIs" dxfId="1379" priority="64" operator="equal">
      <formula>0</formula>
    </cfRule>
  </conditionalFormatting>
  <conditionalFormatting sqref="U4:U102">
    <cfRule type="cellIs" dxfId="1378" priority="63" operator="equal">
      <formula>1</formula>
    </cfRule>
  </conditionalFormatting>
  <conditionalFormatting sqref="U103:U107">
    <cfRule type="cellIs" dxfId="1377" priority="62" operator="equal">
      <formula>0</formula>
    </cfRule>
  </conditionalFormatting>
  <conditionalFormatting sqref="U103:U107">
    <cfRule type="cellIs" dxfId="1376" priority="61" operator="equal">
      <formula>1</formula>
    </cfRule>
  </conditionalFormatting>
  <conditionalFormatting sqref="U108:U112">
    <cfRule type="cellIs" dxfId="1375" priority="60" operator="equal">
      <formula>0</formula>
    </cfRule>
  </conditionalFormatting>
  <conditionalFormatting sqref="U108:U112">
    <cfRule type="cellIs" dxfId="1374" priority="59" operator="equal">
      <formula>1</formula>
    </cfRule>
  </conditionalFormatting>
  <conditionalFormatting sqref="U113">
    <cfRule type="cellIs" dxfId="1373" priority="58" operator="equal">
      <formula>0</formula>
    </cfRule>
  </conditionalFormatting>
  <conditionalFormatting sqref="U113">
    <cfRule type="cellIs" dxfId="1372" priority="57" operator="equal">
      <formula>1</formula>
    </cfRule>
  </conditionalFormatting>
  <conditionalFormatting sqref="V4:V7">
    <cfRule type="cellIs" dxfId="1371" priority="56" operator="equal">
      <formula>0</formula>
    </cfRule>
  </conditionalFormatting>
  <conditionalFormatting sqref="V4:V7">
    <cfRule type="cellIs" dxfId="1370" priority="55" operator="equal">
      <formula>1</formula>
    </cfRule>
  </conditionalFormatting>
  <conditionalFormatting sqref="V8:V12">
    <cfRule type="cellIs" dxfId="1369" priority="54" operator="equal">
      <formula>0</formula>
    </cfRule>
  </conditionalFormatting>
  <conditionalFormatting sqref="V8:V12">
    <cfRule type="cellIs" dxfId="1368" priority="53" operator="equal">
      <formula>1</formula>
    </cfRule>
  </conditionalFormatting>
  <conditionalFormatting sqref="V13">
    <cfRule type="cellIs" dxfId="1367" priority="52" operator="equal">
      <formula>0</formula>
    </cfRule>
  </conditionalFormatting>
  <conditionalFormatting sqref="V13">
    <cfRule type="cellIs" dxfId="1366" priority="51" operator="equal">
      <formula>1</formula>
    </cfRule>
  </conditionalFormatting>
  <conditionalFormatting sqref="V14:V57">
    <cfRule type="cellIs" dxfId="1365" priority="50" operator="equal">
      <formula>0</formula>
    </cfRule>
  </conditionalFormatting>
  <conditionalFormatting sqref="V14:V57">
    <cfRule type="cellIs" dxfId="1364" priority="49" operator="equal">
      <formula>1</formula>
    </cfRule>
  </conditionalFormatting>
  <conditionalFormatting sqref="V58">
    <cfRule type="cellIs" dxfId="1363" priority="48" operator="equal">
      <formula>0</formula>
    </cfRule>
  </conditionalFormatting>
  <conditionalFormatting sqref="V58">
    <cfRule type="cellIs" dxfId="1362" priority="47" operator="equal">
      <formula>1</formula>
    </cfRule>
  </conditionalFormatting>
  <conditionalFormatting sqref="V59:V75">
    <cfRule type="cellIs" dxfId="1361" priority="46" operator="equal">
      <formula>0</formula>
    </cfRule>
  </conditionalFormatting>
  <conditionalFormatting sqref="V59:V75">
    <cfRule type="cellIs" dxfId="1360" priority="45" operator="equal">
      <formula>1</formula>
    </cfRule>
  </conditionalFormatting>
  <conditionalFormatting sqref="V76:V80">
    <cfRule type="cellIs" dxfId="1359" priority="44" operator="equal">
      <formula>0</formula>
    </cfRule>
  </conditionalFormatting>
  <conditionalFormatting sqref="V76:V80">
    <cfRule type="cellIs" dxfId="1358" priority="43" operator="equal">
      <formula>1</formula>
    </cfRule>
  </conditionalFormatting>
  <conditionalFormatting sqref="V81:V111">
    <cfRule type="cellIs" dxfId="1357" priority="42" operator="equal">
      <formula>0</formula>
    </cfRule>
  </conditionalFormatting>
  <conditionalFormatting sqref="V81:V111">
    <cfRule type="cellIs" dxfId="1356" priority="41" operator="equal">
      <formula>1</formula>
    </cfRule>
  </conditionalFormatting>
  <conditionalFormatting sqref="V112:V113">
    <cfRule type="cellIs" dxfId="1355" priority="40" operator="equal">
      <formula>0</formula>
    </cfRule>
  </conditionalFormatting>
  <conditionalFormatting sqref="V112:V113">
    <cfRule type="cellIs" dxfId="1354" priority="39" operator="equal">
      <formula>1</formula>
    </cfRule>
  </conditionalFormatting>
  <conditionalFormatting sqref="V114:V115">
    <cfRule type="cellIs" dxfId="1353" priority="38" operator="equal">
      <formula>0</formula>
    </cfRule>
  </conditionalFormatting>
  <conditionalFormatting sqref="V114:V115">
    <cfRule type="cellIs" dxfId="1352" priority="37" operator="equal">
      <formula>1</formula>
    </cfRule>
  </conditionalFormatting>
  <conditionalFormatting sqref="Z4:Z102">
    <cfRule type="cellIs" dxfId="1351" priority="36" operator="equal">
      <formula>0</formula>
    </cfRule>
  </conditionalFormatting>
  <conditionalFormatting sqref="Z4:Z102">
    <cfRule type="cellIs" dxfId="1350" priority="35" operator="equal">
      <formula>1</formula>
    </cfRule>
  </conditionalFormatting>
  <conditionalFormatting sqref="Z7:Z8">
    <cfRule type="cellIs" dxfId="1349" priority="34" operator="equal">
      <formula>0</formula>
    </cfRule>
  </conditionalFormatting>
  <conditionalFormatting sqref="Z7:Z8">
    <cfRule type="cellIs" dxfId="1348" priority="33" operator="equal">
      <formula>1</formula>
    </cfRule>
  </conditionalFormatting>
  <conditionalFormatting sqref="Z4:Z6">
    <cfRule type="cellIs" dxfId="1347" priority="32" operator="equal">
      <formula>0</formula>
    </cfRule>
  </conditionalFormatting>
  <conditionalFormatting sqref="Z4:Z6">
    <cfRule type="cellIs" dxfId="1346" priority="31" operator="equal">
      <formula>1</formula>
    </cfRule>
  </conditionalFormatting>
  <conditionalFormatting sqref="Z9:Z18">
    <cfRule type="cellIs" dxfId="1345" priority="30" operator="equal">
      <formula>0</formula>
    </cfRule>
  </conditionalFormatting>
  <conditionalFormatting sqref="Z9:Z18">
    <cfRule type="cellIs" dxfId="1344" priority="29" operator="equal">
      <formula>1</formula>
    </cfRule>
  </conditionalFormatting>
  <conditionalFormatting sqref="Z19:Z21">
    <cfRule type="cellIs" dxfId="1343" priority="28" operator="equal">
      <formula>0</formula>
    </cfRule>
  </conditionalFormatting>
  <conditionalFormatting sqref="Z19:Z21">
    <cfRule type="cellIs" dxfId="1342" priority="27" operator="equal">
      <formula>1</formula>
    </cfRule>
  </conditionalFormatting>
  <conditionalFormatting sqref="Z103:Z107">
    <cfRule type="cellIs" dxfId="1341" priority="26" operator="equal">
      <formula>0</formula>
    </cfRule>
  </conditionalFormatting>
  <conditionalFormatting sqref="Z103:Z107">
    <cfRule type="cellIs" dxfId="1340" priority="25" operator="equal">
      <formula>1</formula>
    </cfRule>
  </conditionalFormatting>
  <conditionalFormatting sqref="Z108:Z112">
    <cfRule type="cellIs" dxfId="1339" priority="24" operator="equal">
      <formula>0</formula>
    </cfRule>
  </conditionalFormatting>
  <conditionalFormatting sqref="Z108:Z112">
    <cfRule type="cellIs" dxfId="1338" priority="23" operator="equal">
      <formula>1</formula>
    </cfRule>
  </conditionalFormatting>
  <conditionalFormatting sqref="Z113">
    <cfRule type="cellIs" dxfId="1337" priority="22" operator="equal">
      <formula>0</formula>
    </cfRule>
  </conditionalFormatting>
  <conditionalFormatting sqref="Z113">
    <cfRule type="cellIs" dxfId="1336" priority="21" operator="equal">
      <formula>1</formula>
    </cfRule>
  </conditionalFormatting>
  <conditionalFormatting sqref="Z7">
    <cfRule type="cellIs" dxfId="1335" priority="19" operator="equal">
      <formula>1</formula>
    </cfRule>
  </conditionalFormatting>
  <conditionalFormatting sqref="Z7">
    <cfRule type="cellIs" dxfId="1334" priority="20" operator="equal">
      <formula>0</formula>
    </cfRule>
  </conditionalFormatting>
  <conditionalFormatting sqref="Z8">
    <cfRule type="cellIs" dxfId="1333" priority="17" operator="equal">
      <formula>1</formula>
    </cfRule>
  </conditionalFormatting>
  <conditionalFormatting sqref="Z8">
    <cfRule type="cellIs" dxfId="1332" priority="18" operator="equal">
      <formula>0</formula>
    </cfRule>
  </conditionalFormatting>
  <conditionalFormatting sqref="AJ5:AJ115">
    <cfRule type="cellIs" dxfId="1331" priority="16" operator="equal">
      <formula>0</formula>
    </cfRule>
  </conditionalFormatting>
  <conditionalFormatting sqref="AJ5:AJ115">
    <cfRule type="cellIs" dxfId="1330" priority="15" operator="equal">
      <formula>1</formula>
    </cfRule>
  </conditionalFormatting>
  <conditionalFormatting sqref="AZ4:AZ114">
    <cfRule type="cellIs" dxfId="1329" priority="14" operator="equal">
      <formula>0</formula>
    </cfRule>
  </conditionalFormatting>
  <conditionalFormatting sqref="AZ4:AZ114">
    <cfRule type="cellIs" dxfId="1328" priority="13" operator="equal">
      <formula>1</formula>
    </cfRule>
  </conditionalFormatting>
  <conditionalFormatting sqref="AY114">
    <cfRule type="cellIs" dxfId="1327" priority="12" operator="equal">
      <formula>0</formula>
    </cfRule>
  </conditionalFormatting>
  <conditionalFormatting sqref="AY114">
    <cfRule type="cellIs" dxfId="1326" priority="11" operator="equal">
      <formula>1</formula>
    </cfRule>
  </conditionalFormatting>
  <conditionalFormatting sqref="AY9:AY113">
    <cfRule type="cellIs" dxfId="1325" priority="10" operator="equal">
      <formula>0</formula>
    </cfRule>
  </conditionalFormatting>
  <conditionalFormatting sqref="AY9:AY113">
    <cfRule type="cellIs" dxfId="1324" priority="9" operator="equal">
      <formula>1</formula>
    </cfRule>
  </conditionalFormatting>
  <conditionalFormatting sqref="AY4:AY8">
    <cfRule type="cellIs" dxfId="1323" priority="8" operator="equal">
      <formula>0</formula>
    </cfRule>
  </conditionalFormatting>
  <conditionalFormatting sqref="AY4:AY8">
    <cfRule type="cellIs" dxfId="1322" priority="7" operator="equal">
      <formula>1</formula>
    </cfRule>
  </conditionalFormatting>
  <conditionalFormatting sqref="N4:N114">
    <cfRule type="cellIs" dxfId="1321" priority="5" operator="equal">
      <formula>1</formula>
    </cfRule>
    <cfRule type="cellIs" dxfId="1320" priority="6" operator="notEqual">
      <formula>1</formula>
    </cfRule>
  </conditionalFormatting>
  <conditionalFormatting sqref="O4:O114">
    <cfRule type="cellIs" dxfId="1319" priority="4" operator="equal">
      <formula>0</formula>
    </cfRule>
  </conditionalFormatting>
  <conditionalFormatting sqref="O4:O114">
    <cfRule type="cellIs" dxfId="1318" priority="3" operator="equal">
      <formula>1</formula>
    </cfRule>
  </conditionalFormatting>
  <conditionalFormatting sqref="Q5:S115">
    <cfRule type="cellIs" dxfId="1317" priority="2" operator="equal">
      <formula>0</formula>
    </cfRule>
  </conditionalFormatting>
  <conditionalFormatting sqref="Q5:S115">
    <cfRule type="cellIs" dxfId="1316" priority="1" operator="equal">
      <formula>1</formula>
    </cfRule>
  </conditionalFormatting>
  <dataValidations count="2">
    <dataValidation type="time" operator="greaterThanOrEqual" allowBlank="1" showInputMessage="1" showErrorMessage="1" sqref="BH2 BH4:BH115" xr:uid="{5C75DC1D-1085-EB4F-8151-ADDB9664DEAC}">
      <formula1>0</formula1>
    </dataValidation>
    <dataValidation type="whole" allowBlank="1" showInputMessage="1" showErrorMessage="1" sqref="AY4:BA115 Y4:AE115 D4:E115 AG4:AT115 O4:V115" xr:uid="{21F9E21C-2A2B-A14A-8388-96E162E7FB31}">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06948-3ADC-D74E-B562-F51D18454834}">
  <sheetPr>
    <pageSetUpPr fitToPage="1"/>
  </sheetPr>
  <dimension ref="A1:BO124"/>
  <sheetViews>
    <sheetView topLeftCell="A6" zoomScale="120" zoomScaleNormal="120" workbookViewId="0">
      <pane xSplit="2" topLeftCell="H1" activePane="topRight" state="frozen"/>
      <selection activeCell="P103" sqref="P103"/>
      <selection pane="topRight" activeCell="N3" sqref="N3"/>
    </sheetView>
  </sheetViews>
  <sheetFormatPr baseColWidth="10" defaultColWidth="9.1640625" defaultRowHeight="15" x14ac:dyDescent="0.2"/>
  <cols>
    <col min="1" max="1" width="5.5" style="54" customWidth="1"/>
    <col min="2" max="2" width="34.1640625" style="1" customWidth="1"/>
    <col min="3" max="3" width="18.1640625" style="3" bestFit="1" customWidth="1"/>
    <col min="4" max="4" width="3.6640625" style="54" bestFit="1" customWidth="1"/>
    <col min="5" max="5" width="4" style="54" customWidth="1"/>
    <col min="6" max="6" width="3.6640625" style="54" bestFit="1" customWidth="1"/>
    <col min="7" max="7" width="6.83203125" style="54" bestFit="1" customWidth="1"/>
    <col min="8" max="8" width="4.33203125" style="54" bestFit="1" customWidth="1"/>
    <col min="9" max="9" width="4.5" style="54" customWidth="1"/>
    <col min="10" max="10" width="5.1640625" style="54" bestFit="1" customWidth="1"/>
    <col min="11" max="11" width="3.6640625" style="54" customWidth="1"/>
    <col min="12" max="12" width="4.33203125" style="54" customWidth="1"/>
    <col min="13" max="13" width="4.5" style="54" customWidth="1"/>
    <col min="14" max="18" width="3.6640625" style="54" bestFit="1" customWidth="1"/>
    <col min="19" max="19" width="4.33203125" style="54" bestFit="1" customWidth="1"/>
    <col min="20" max="21" width="3.6640625" style="54" bestFit="1" customWidth="1"/>
    <col min="22" max="22" width="5.5" style="54" bestFit="1" customWidth="1"/>
    <col min="23" max="23" width="3.6640625" style="54" bestFit="1" customWidth="1"/>
    <col min="24" max="24" width="4.33203125" style="54" bestFit="1" customWidth="1"/>
    <col min="25" max="27" width="3.6640625" style="54" bestFit="1" customWidth="1"/>
    <col min="28" max="31" width="4.33203125" style="54" bestFit="1" customWidth="1"/>
    <col min="32" max="35" width="3.6640625" style="54" bestFit="1" customWidth="1"/>
    <col min="36" max="36" width="4.33203125" style="54" bestFit="1" customWidth="1"/>
    <col min="37" max="37" width="3.6640625" style="54" bestFit="1" customWidth="1"/>
    <col min="38" max="38" width="4.33203125" style="54" bestFit="1" customWidth="1"/>
    <col min="39" max="41" width="3.6640625" style="54" customWidth="1"/>
    <col min="42" max="43" width="4.33203125" style="54" bestFit="1" customWidth="1"/>
    <col min="44" max="53" width="3.6640625" style="54" customWidth="1"/>
    <col min="54" max="55" width="3.6640625" style="54" bestFit="1" customWidth="1"/>
    <col min="56" max="57" width="3.6640625" style="54" customWidth="1"/>
    <col min="58" max="58" width="3.6640625" style="54" bestFit="1" customWidth="1"/>
    <col min="59" max="59" width="6.33203125" style="54" customWidth="1"/>
    <col min="60" max="60" width="8.33203125" style="54" customWidth="1"/>
    <col min="61" max="61" width="7.1640625" style="54" bestFit="1" customWidth="1"/>
    <col min="62" max="65" width="3.6640625" style="54" customWidth="1"/>
    <col min="66" max="66" width="3.6640625" style="54" bestFit="1" customWidth="1"/>
    <col min="67" max="16384" width="9.1640625" style="54"/>
  </cols>
  <sheetData>
    <row r="1" spans="1:67" s="9" customFormat="1" ht="154" x14ac:dyDescent="0.2">
      <c r="B1" s="10"/>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9" customFormat="1" x14ac:dyDescent="0.2">
      <c r="B2" s="9" t="s">
        <v>103</v>
      </c>
      <c r="C2" s="9">
        <f>COUNTA(A4:A109)</f>
        <v>106</v>
      </c>
      <c r="D2" s="9">
        <f>SUM(F4:F109)</f>
        <v>114</v>
      </c>
      <c r="E2" s="9">
        <f>SUM(G4:G109)</f>
        <v>1902</v>
      </c>
      <c r="F2" s="9">
        <f>IF(D2=0,0,E2/D2)</f>
        <v>16.684210526315791</v>
      </c>
      <c r="G2" s="9">
        <f>SUM(I4:I109)</f>
        <v>9932</v>
      </c>
      <c r="H2" s="9">
        <f>SUM(J4:J109)</f>
        <v>3157</v>
      </c>
      <c r="I2" s="9">
        <f>IF(E2=0,0,H2/E2)</f>
        <v>1.659831756046267</v>
      </c>
      <c r="J2" s="9">
        <f>SUM(L4:L109)</f>
        <v>8908</v>
      </c>
      <c r="K2" s="9">
        <f>IF(E2=0,0,J2/E2)</f>
        <v>4.6834910620399581</v>
      </c>
      <c r="L2" s="9">
        <f>IF($C$2=0,0,COUNTIF(D4:D109,1)/$C$2*100)</f>
        <v>100</v>
      </c>
      <c r="M2" s="9">
        <f>IF($C$2=0,0,COUNTIF(E4:E109,1)/$C$2*100)</f>
        <v>100</v>
      </c>
      <c r="N2" s="16">
        <f>IF($C$2=0,0,SUM(N4:N109)/$C$2*100)</f>
        <v>62.264150943396224</v>
      </c>
      <c r="O2" s="9">
        <f t="shared" ref="O2:U2" si="0">IF($C$2=0,0,COUNTIF(O4:O109,1)/$C$2*100)</f>
        <v>98.113207547169807</v>
      </c>
      <c r="P2" s="9">
        <f t="shared" si="0"/>
        <v>84.905660377358487</v>
      </c>
      <c r="Q2" s="9">
        <f t="shared" si="0"/>
        <v>95.283018867924525</v>
      </c>
      <c r="R2" s="9">
        <f t="shared" si="0"/>
        <v>100</v>
      </c>
      <c r="S2" s="9">
        <f t="shared" si="0"/>
        <v>100</v>
      </c>
      <c r="T2" s="9">
        <f t="shared" si="0"/>
        <v>95.283018867924525</v>
      </c>
      <c r="U2" s="9">
        <f t="shared" si="0"/>
        <v>100</v>
      </c>
      <c r="V2" s="9">
        <f>IF(COUNTIF(U4:U110,0)=0,100,(COUNTIFS(V4:V110,1,U4:U110,0)/COUNTIF(U4:U110,0))*100)</f>
        <v>100</v>
      </c>
      <c r="W2" s="9">
        <f t="shared" ref="W2:AE2" si="1">IF($C$2=0,0,COUNTIF(W4:W109,1)/$C$2*100)</f>
        <v>83.018867924528308</v>
      </c>
      <c r="X2" s="9">
        <f t="shared" si="1"/>
        <v>100</v>
      </c>
      <c r="Y2" s="9">
        <f t="shared" si="1"/>
        <v>47.169811320754718</v>
      </c>
      <c r="Z2" s="9">
        <f t="shared" si="1"/>
        <v>100</v>
      </c>
      <c r="AA2" s="9">
        <f t="shared" si="1"/>
        <v>93.396226415094347</v>
      </c>
      <c r="AB2" s="9">
        <f t="shared" si="1"/>
        <v>100</v>
      </c>
      <c r="AC2" s="9">
        <f t="shared" si="1"/>
        <v>100</v>
      </c>
      <c r="AD2" s="9">
        <f t="shared" si="1"/>
        <v>54.716981132075468</v>
      </c>
      <c r="AE2" s="9">
        <f t="shared" si="1"/>
        <v>100</v>
      </c>
      <c r="AF2" s="9">
        <f>SUM(AF4:AF109)</f>
        <v>273</v>
      </c>
      <c r="AG2" s="9">
        <f t="shared" ref="AG2:AT2" si="2">IF($C$2=0,0,COUNTIF(AG4:AG109,1)/$C$2*100)</f>
        <v>82.075471698113205</v>
      </c>
      <c r="AH2" s="9">
        <f t="shared" si="2"/>
        <v>95.283018867924525</v>
      </c>
      <c r="AI2" s="9">
        <f t="shared" si="2"/>
        <v>68.867924528301884</v>
      </c>
      <c r="AJ2" s="9">
        <f t="shared" si="2"/>
        <v>98.113207547169807</v>
      </c>
      <c r="AK2" s="9">
        <f t="shared" si="2"/>
        <v>74.528301886792448</v>
      </c>
      <c r="AL2" s="9">
        <f t="shared" si="2"/>
        <v>100</v>
      </c>
      <c r="AM2" s="9">
        <f t="shared" si="2"/>
        <v>85.84905660377359</v>
      </c>
      <c r="AN2" s="9">
        <f t="shared" si="2"/>
        <v>99.056603773584911</v>
      </c>
      <c r="AO2" s="9">
        <f t="shared" si="2"/>
        <v>88.679245283018872</v>
      </c>
      <c r="AP2" s="9">
        <f t="shared" si="2"/>
        <v>100</v>
      </c>
      <c r="AQ2" s="9">
        <f t="shared" si="2"/>
        <v>100</v>
      </c>
      <c r="AR2" s="9">
        <f t="shared" si="2"/>
        <v>99.056603773584911</v>
      </c>
      <c r="AS2" s="9">
        <f t="shared" si="2"/>
        <v>88.679245283018872</v>
      </c>
      <c r="AT2" s="9">
        <f t="shared" si="2"/>
        <v>100</v>
      </c>
      <c r="AU2" s="54">
        <f>IF(E2=0,0,(206.835-(84.6*(I2))-(1.015*(F2))))</f>
        <v>49.478759754275302</v>
      </c>
      <c r="AV2" s="54">
        <f>IF(E2=0,0,(0.39*F2)+(11.8*I2)-15.59)</f>
        <v>10.502856826609108</v>
      </c>
      <c r="AW2" s="54">
        <f>IF(E2=0,0,((0.0588*K2*100)-(0.296*(D2/E2)*100)-15.8))</f>
        <v>9.9647949526813875</v>
      </c>
      <c r="AX2" s="54">
        <f>IF(G2=0,0,(4.71*K2)+(0.5*F2)-21.43)</f>
        <v>8.971348165366102</v>
      </c>
      <c r="AY2" s="9">
        <f>IF($C$2=0,0,COUNTIF(AY4:AY109,1)/$C$2*100)</f>
        <v>91.509433962264154</v>
      </c>
      <c r="AZ2" s="9">
        <f>IF($C$2=0,0,COUNTIF(AZ4:AZ109,1)/$C$2*100)</f>
        <v>100</v>
      </c>
      <c r="BA2" s="9">
        <f>IF($C$2=0,0,COUNTIF(BA4:BA109,1)/$C$2*100)</f>
        <v>100</v>
      </c>
      <c r="BG2" s="54">
        <f>IF(E2=0,0,AF2/E2*1000)</f>
        <v>143.53312302839117</v>
      </c>
      <c r="BH2" s="11">
        <f>E2/200/24/60</f>
        <v>6.6041666666666662E-3</v>
      </c>
      <c r="BI2" s="11">
        <f>IF($C$2=0,0,BH2/$C$2)</f>
        <v>6.2303459119496845E-5</v>
      </c>
      <c r="BJ2" s="9">
        <f>IF($C$2=0,0,D2/$C$2)</f>
        <v>1.0754716981132075</v>
      </c>
      <c r="BK2" s="9">
        <f>IF($C$2=0,0,E2/$C$2)</f>
        <v>17.943396226415093</v>
      </c>
      <c r="BL2" s="9">
        <f>IF($C$2=0,0,AF2/$C$2)</f>
        <v>2.5754716981132075</v>
      </c>
      <c r="BM2" s="9">
        <f>(0.5*W2)+(0.5*X2)</f>
        <v>91.509433962264154</v>
      </c>
      <c r="BN2" s="9">
        <f>IF(C2=0,0,J2/G2*100)</f>
        <v>89.689891260571883</v>
      </c>
    </row>
    <row r="3" spans="1:67" s="5" customFormat="1" ht="223" x14ac:dyDescent="0.2">
      <c r="A3" s="5" t="s">
        <v>0</v>
      </c>
      <c r="B3" s="6"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48" x14ac:dyDescent="0.2">
      <c r="A4" s="54">
        <v>1</v>
      </c>
      <c r="B4" s="3" t="s">
        <v>667</v>
      </c>
      <c r="C4" s="3" t="s">
        <v>194</v>
      </c>
      <c r="D4" s="54">
        <v>1</v>
      </c>
      <c r="E4" s="54">
        <v>1</v>
      </c>
      <c r="F4" s="54">
        <f>IF(B4="",0,(LEN(B4)-LEN(SUBSTITUTE(B4,". ","."))+1))</f>
        <v>1</v>
      </c>
      <c r="G4" s="54">
        <f>IF(B4="",0,LEN(B4)-LEN(SUBSTITUTE(B4," ",""))+1)</f>
        <v>12</v>
      </c>
      <c r="H4" s="54">
        <f>IF(F4=0,0,G4/F4)</f>
        <v>12</v>
      </c>
      <c r="I4" s="54">
        <f>LEN(B4)</f>
        <v>88</v>
      </c>
      <c r="J4" s="54">
        <v>26</v>
      </c>
      <c r="K4" s="54">
        <f>IF(G4=0,0,J4/G4)</f>
        <v>2.1666666666666665</v>
      </c>
      <c r="L4" s="54">
        <f>LEN(SUBSTITUTE(SUBSTITUTE(SUBSTITUTE(SUBSTITUTE(SUBSTITUTE(SUBSTITUTE(SUBSTITUTE(SUBSTITUTE(SUBSTITUTE(SUBSTITUTE(SUBSTITUTE(SUBSTITUTE(SUBSTITUTE(SUBSTITUTE(SUBSTITUTE(SUBSTITUTE(SUBSTITUTE(SUBSTITUTE(SUBSTITUTE(B4," ",""),".",""),",",""),"?",""),"!",""),";",""),"(",""),")",""),"[",""),"]",""),"-",""),"{",""),"}",""),"/",""),"+",""),"*",""),"_",""),"&amp;",""),"#",""))</f>
        <v>74</v>
      </c>
      <c r="M4" s="54">
        <f>IF(G4=0,0,L4/G4)</f>
        <v>6.166666666666667</v>
      </c>
      <c r="N4" s="54">
        <v>1</v>
      </c>
      <c r="O4" s="54">
        <v>1</v>
      </c>
      <c r="P4" s="54">
        <v>1</v>
      </c>
      <c r="Q4" s="54">
        <v>1</v>
      </c>
      <c r="R4" s="54">
        <v>1</v>
      </c>
      <c r="S4" s="54">
        <v>1</v>
      </c>
      <c r="T4" s="54">
        <f t="shared" ref="T4:T67" si="3">QUOTIENT((Q4+R4+S4),3)</f>
        <v>1</v>
      </c>
      <c r="U4" s="54">
        <v>1</v>
      </c>
      <c r="V4" s="54">
        <v>1</v>
      </c>
      <c r="W4" s="54">
        <f t="shared" ref="W4:W67" si="4">QUOTIENT((P4+T4),2)</f>
        <v>1</v>
      </c>
      <c r="X4" s="54">
        <f t="shared" ref="X4:X67" si="5">IF(U4=1,1,IF(V4=1,1,0))</f>
        <v>1</v>
      </c>
      <c r="Y4" s="54">
        <v>1</v>
      </c>
      <c r="Z4" s="54">
        <v>1</v>
      </c>
      <c r="AA4" s="54">
        <v>1</v>
      </c>
      <c r="AB4" s="54">
        <v>1</v>
      </c>
      <c r="AC4" s="54">
        <v>1</v>
      </c>
      <c r="AD4" s="54">
        <v>1</v>
      </c>
      <c r="AE4" s="54">
        <v>1</v>
      </c>
      <c r="AF4" s="5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3</v>
      </c>
      <c r="AG4" s="54">
        <v>1</v>
      </c>
      <c r="AH4" s="54">
        <f t="shared" ref="AH4:AH67" si="6">IF(G4&gt;0,IF((LEN(B4)-LEN(SUBSTITUTE(B4,"/","")))&gt;0,0,1),0)</f>
        <v>1</v>
      </c>
      <c r="AI4" s="54">
        <v>1</v>
      </c>
      <c r="AJ4" s="54">
        <v>1</v>
      </c>
      <c r="AK4" s="54">
        <f t="shared" ref="AK4:AK67" si="7">IF(G4&gt;0,IF(((LEN(B4)-LEN(SUBSTITUTE(B4,"(","")))+(LEN(B4)-LEN(SUBSTITUTE(B4,")","")))+(LEN(B4)-LEN(SUBSTITUTE(B4,"[","")))+(LEN(B4)-LEN(SUBSTITUTE(B4,"]","")))+(LEN(B4)-LEN(SUBSTITUTE(B4,"{","")))+(LEN(B4)-LEN(SUBSTITUTE(B4,"}",""))))&gt;0,0,1),0)</f>
        <v>0</v>
      </c>
      <c r="AL4" s="54">
        <v>1</v>
      </c>
      <c r="AM4" s="54">
        <v>1</v>
      </c>
      <c r="AN4" s="54">
        <v>1</v>
      </c>
      <c r="AO4" s="54">
        <v>1</v>
      </c>
      <c r="AP4" s="54">
        <v>1</v>
      </c>
      <c r="AQ4" s="54">
        <v>1</v>
      </c>
      <c r="AR4" s="54">
        <v>1</v>
      </c>
      <c r="AS4" s="54">
        <v>1</v>
      </c>
      <c r="AT4" s="54">
        <v>1</v>
      </c>
      <c r="AU4" s="54">
        <f>IF(G4=0,0,(206.835-(84.6*(K4))-(1.015*(H4))))</f>
        <v>11.355000000000025</v>
      </c>
      <c r="AV4" s="54">
        <f>IF(G4=0,0,(0.39*H4)+(11.8*K4)-15.59)</f>
        <v>14.656666666666666</v>
      </c>
      <c r="AW4" s="54">
        <f>IF(G4=0,0,((0.0588*(LEN(SUBSTITUTE(B4," ",""))/G4)*100)-(0.296*(F4/G4)*100)-15.8))</f>
        <v>19.463333333333335</v>
      </c>
      <c r="AX4" s="54">
        <f>IF(I4=0,0,(4.71*M4)+(0.5*H4)-21.43)</f>
        <v>13.615000000000002</v>
      </c>
      <c r="AY4" s="54">
        <v>1</v>
      </c>
      <c r="AZ4" s="54">
        <v>1</v>
      </c>
      <c r="BA4" s="54">
        <v>1</v>
      </c>
      <c r="BG4" s="54">
        <f>IF(G4=0,0,AF4/G4*1000)</f>
        <v>250</v>
      </c>
      <c r="BH4" s="11">
        <f>G4/200/24/60</f>
        <v>4.1666666666666665E-5</v>
      </c>
    </row>
    <row r="5" spans="1:67" ht="32" x14ac:dyDescent="0.2">
      <c r="A5" s="54" t="s">
        <v>157</v>
      </c>
      <c r="B5" s="3" t="s">
        <v>668</v>
      </c>
      <c r="C5" s="3" t="s">
        <v>194</v>
      </c>
      <c r="D5" s="54">
        <v>1</v>
      </c>
      <c r="E5" s="54">
        <v>1</v>
      </c>
      <c r="F5" s="54">
        <f t="shared" ref="F5:F68" si="8">IF(B5="",0,(LEN(B5)-LEN(SUBSTITUTE(B5,". ","."))+1))</f>
        <v>1</v>
      </c>
      <c r="G5" s="54">
        <f t="shared" ref="G5:G68" si="9">IF(B5="",0,LEN(B5)-LEN(SUBSTITUTE(B5," ",""))+1)</f>
        <v>6</v>
      </c>
      <c r="H5" s="54">
        <f t="shared" ref="H5:H68" si="10">IF(F5=0,0,G5/F5)</f>
        <v>6</v>
      </c>
      <c r="I5" s="54">
        <f t="shared" ref="I5:I53" si="11">LEN(B5)</f>
        <v>29</v>
      </c>
      <c r="J5" s="54">
        <v>8</v>
      </c>
      <c r="K5" s="54">
        <f t="shared" ref="K5:K68" si="12">IF(G5=0,0,J5/G5)</f>
        <v>1.3333333333333333</v>
      </c>
      <c r="L5" s="54">
        <f t="shared" ref="L5:L68" si="13">LEN(SUBSTITUTE(SUBSTITUTE(SUBSTITUTE(SUBSTITUTE(SUBSTITUTE(SUBSTITUTE(SUBSTITUTE(SUBSTITUTE(SUBSTITUTE(SUBSTITUTE(SUBSTITUTE(SUBSTITUTE(SUBSTITUTE(SUBSTITUTE(SUBSTITUTE(SUBSTITUTE(SUBSTITUTE(SUBSTITUTE(SUBSTITUTE(B5," ",""),".",""),",",""),"?",""),"!",""),";",""),"(",""),")",""),"[",""),"]",""),"-",""),"{",""),"}",""),"/",""),"+",""),"*",""),"_",""),"&amp;",""),"#",""))</f>
        <v>23</v>
      </c>
      <c r="M5" s="54">
        <f t="shared" ref="M5:M68" si="14">IF(G5=0,0,L5/G5)</f>
        <v>3.8333333333333335</v>
      </c>
      <c r="N5" s="54">
        <v>0</v>
      </c>
      <c r="O5" s="54">
        <v>1</v>
      </c>
      <c r="P5" s="54">
        <v>1</v>
      </c>
      <c r="Q5" s="54">
        <v>1</v>
      </c>
      <c r="R5" s="54">
        <v>1</v>
      </c>
      <c r="S5" s="54">
        <v>1</v>
      </c>
      <c r="T5" s="54">
        <f t="shared" si="3"/>
        <v>1</v>
      </c>
      <c r="U5" s="54">
        <v>1</v>
      </c>
      <c r="V5" s="54">
        <v>1</v>
      </c>
      <c r="W5" s="54">
        <f t="shared" si="4"/>
        <v>1</v>
      </c>
      <c r="X5" s="54">
        <f t="shared" si="5"/>
        <v>1</v>
      </c>
      <c r="Y5" s="54">
        <v>0</v>
      </c>
      <c r="Z5" s="54">
        <v>1</v>
      </c>
      <c r="AA5" s="54">
        <v>1</v>
      </c>
      <c r="AB5" s="54">
        <v>1</v>
      </c>
      <c r="AC5" s="54">
        <v>1</v>
      </c>
      <c r="AD5" s="54">
        <v>1</v>
      </c>
      <c r="AE5" s="54">
        <v>1</v>
      </c>
      <c r="AF5" s="54">
        <f t="shared" ref="AF5:AF68" si="15">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v>
      </c>
      <c r="AG5" s="54">
        <v>1</v>
      </c>
      <c r="AH5" s="54">
        <f t="shared" si="6"/>
        <v>1</v>
      </c>
      <c r="AI5" s="54">
        <v>1</v>
      </c>
      <c r="AJ5" s="54">
        <v>1</v>
      </c>
      <c r="AK5" s="54">
        <f t="shared" si="7"/>
        <v>1</v>
      </c>
      <c r="AL5" s="54">
        <v>1</v>
      </c>
      <c r="AM5" s="54">
        <v>1</v>
      </c>
      <c r="AN5" s="54">
        <v>1</v>
      </c>
      <c r="AO5" s="54">
        <v>1</v>
      </c>
      <c r="AP5" s="54">
        <v>1</v>
      </c>
      <c r="AQ5" s="54">
        <v>1</v>
      </c>
      <c r="AR5" s="54">
        <v>1</v>
      </c>
      <c r="AS5" s="54">
        <v>1</v>
      </c>
      <c r="AT5" s="54">
        <v>1</v>
      </c>
      <c r="AU5" s="54">
        <f t="shared" ref="AU5:AU68" si="16">IF(G5=0,0,(206.835-(84.6*(K5))-(1.015*(H5))))</f>
        <v>87.945000000000022</v>
      </c>
      <c r="AV5" s="54">
        <f t="shared" ref="AV5:AV68" si="17">IF(G5=0,0,(0.39*H5)+(11.8*K5)-15.59)</f>
        <v>2.4833333333333343</v>
      </c>
      <c r="AW5" s="54">
        <f t="shared" ref="AW5:AW53" si="18">IF(G5=0,0,((0.0588*(LEN(SUBSTITUTE(B5," ",""))/G5)*100)-(0.296*(F5/G5)*100)-15.8))</f>
        <v>2.7866666666666653</v>
      </c>
      <c r="AX5" s="54">
        <f t="shared" ref="AX5:AX68" si="19">IF(I5=0,0,(4.71*M5)+(0.5*H5)-21.43)</f>
        <v>-0.375</v>
      </c>
      <c r="AY5" s="54">
        <v>1</v>
      </c>
      <c r="AZ5" s="54">
        <v>1</v>
      </c>
      <c r="BA5" s="54">
        <v>1</v>
      </c>
      <c r="BG5" s="54">
        <f t="shared" ref="BG5:BG53" si="20">IF(G5=0,0,AF5/G5*1000)</f>
        <v>166.66666666666666</v>
      </c>
      <c r="BH5" s="11">
        <f t="shared" ref="BH5:BH68" si="21">G5/200/24/60</f>
        <v>2.0833333333333333E-5</v>
      </c>
    </row>
    <row r="6" spans="1:67" ht="32" x14ac:dyDescent="0.2">
      <c r="A6" s="54" t="s">
        <v>158</v>
      </c>
      <c r="B6" s="3" t="s">
        <v>669</v>
      </c>
      <c r="C6" s="3" t="s">
        <v>194</v>
      </c>
      <c r="D6" s="54">
        <v>1</v>
      </c>
      <c r="E6" s="54">
        <v>1</v>
      </c>
      <c r="F6" s="54">
        <f t="shared" si="8"/>
        <v>1</v>
      </c>
      <c r="G6" s="54">
        <f t="shared" si="9"/>
        <v>9</v>
      </c>
      <c r="H6" s="54">
        <f t="shared" si="10"/>
        <v>9</v>
      </c>
      <c r="I6" s="54">
        <f t="shared" si="11"/>
        <v>48</v>
      </c>
      <c r="J6" s="54">
        <v>14</v>
      </c>
      <c r="K6" s="54">
        <f t="shared" si="12"/>
        <v>1.5555555555555556</v>
      </c>
      <c r="L6" s="54">
        <f t="shared" si="13"/>
        <v>37</v>
      </c>
      <c r="M6" s="54">
        <f t="shared" si="14"/>
        <v>4.1111111111111107</v>
      </c>
      <c r="N6" s="54">
        <v>0</v>
      </c>
      <c r="O6" s="54">
        <v>1</v>
      </c>
      <c r="P6" s="54">
        <v>1</v>
      </c>
      <c r="Q6" s="54">
        <v>1</v>
      </c>
      <c r="R6" s="54">
        <v>1</v>
      </c>
      <c r="S6" s="54">
        <v>1</v>
      </c>
      <c r="T6" s="54">
        <f t="shared" si="3"/>
        <v>1</v>
      </c>
      <c r="U6" s="54">
        <v>1</v>
      </c>
      <c r="V6" s="54">
        <v>1</v>
      </c>
      <c r="W6" s="54">
        <f t="shared" si="4"/>
        <v>1</v>
      </c>
      <c r="X6" s="54">
        <f t="shared" si="5"/>
        <v>1</v>
      </c>
      <c r="Y6" s="54">
        <v>1</v>
      </c>
      <c r="Z6" s="54">
        <v>1</v>
      </c>
      <c r="AA6" s="54">
        <v>1</v>
      </c>
      <c r="AB6" s="54">
        <v>1</v>
      </c>
      <c r="AC6" s="54">
        <v>1</v>
      </c>
      <c r="AD6" s="54">
        <v>1</v>
      </c>
      <c r="AE6" s="54">
        <v>1</v>
      </c>
      <c r="AF6" s="54">
        <f t="shared" si="15"/>
        <v>3</v>
      </c>
      <c r="AG6" s="54">
        <v>1</v>
      </c>
      <c r="AH6" s="54">
        <f t="shared" si="6"/>
        <v>1</v>
      </c>
      <c r="AI6" s="54">
        <v>1</v>
      </c>
      <c r="AJ6" s="54">
        <v>1</v>
      </c>
      <c r="AK6" s="54">
        <f t="shared" si="7"/>
        <v>0</v>
      </c>
      <c r="AL6" s="54">
        <v>1</v>
      </c>
      <c r="AM6" s="54">
        <v>1</v>
      </c>
      <c r="AN6" s="54">
        <v>1</v>
      </c>
      <c r="AO6" s="54">
        <v>1</v>
      </c>
      <c r="AP6" s="54">
        <v>1</v>
      </c>
      <c r="AQ6" s="54">
        <v>1</v>
      </c>
      <c r="AR6" s="54">
        <v>1</v>
      </c>
      <c r="AS6" s="54">
        <v>1</v>
      </c>
      <c r="AT6" s="54">
        <v>1</v>
      </c>
      <c r="AU6" s="54">
        <f t="shared" si="16"/>
        <v>66.100000000000009</v>
      </c>
      <c r="AV6" s="54">
        <f t="shared" si="17"/>
        <v>6.2755555555555596</v>
      </c>
      <c r="AW6" s="54">
        <f t="shared" si="18"/>
        <v>7.0444444444444478</v>
      </c>
      <c r="AX6" s="54">
        <f t="shared" si="19"/>
        <v>2.43333333333333</v>
      </c>
      <c r="AY6" s="54">
        <v>1</v>
      </c>
      <c r="AZ6" s="54">
        <v>1</v>
      </c>
      <c r="BA6" s="54">
        <v>1</v>
      </c>
      <c r="BG6" s="54">
        <f t="shared" si="20"/>
        <v>333.33333333333331</v>
      </c>
      <c r="BH6" s="11">
        <f t="shared" si="21"/>
        <v>3.1250000000000001E-5</v>
      </c>
    </row>
    <row r="7" spans="1:67" ht="32" x14ac:dyDescent="0.2">
      <c r="A7" s="54" t="s">
        <v>159</v>
      </c>
      <c r="B7" s="3" t="s">
        <v>670</v>
      </c>
      <c r="C7" s="3" t="s">
        <v>194</v>
      </c>
      <c r="D7" s="54">
        <v>1</v>
      </c>
      <c r="E7" s="54">
        <v>1</v>
      </c>
      <c r="F7" s="54">
        <f t="shared" si="8"/>
        <v>1</v>
      </c>
      <c r="G7" s="54">
        <f t="shared" si="9"/>
        <v>6</v>
      </c>
      <c r="H7" s="54">
        <f t="shared" si="10"/>
        <v>6</v>
      </c>
      <c r="I7" s="54">
        <f t="shared" si="11"/>
        <v>35</v>
      </c>
      <c r="J7" s="54">
        <v>9</v>
      </c>
      <c r="K7" s="54">
        <f t="shared" si="12"/>
        <v>1.5</v>
      </c>
      <c r="L7" s="54">
        <f t="shared" si="13"/>
        <v>29</v>
      </c>
      <c r="M7" s="54">
        <f t="shared" si="14"/>
        <v>4.833333333333333</v>
      </c>
      <c r="N7" s="54">
        <v>0</v>
      </c>
      <c r="O7" s="54">
        <v>1</v>
      </c>
      <c r="P7" s="54">
        <v>1</v>
      </c>
      <c r="Q7" s="54">
        <v>1</v>
      </c>
      <c r="R7" s="54">
        <v>1</v>
      </c>
      <c r="S7" s="54">
        <v>1</v>
      </c>
      <c r="T7" s="54">
        <f t="shared" si="3"/>
        <v>1</v>
      </c>
      <c r="U7" s="54">
        <v>1</v>
      </c>
      <c r="V7" s="54">
        <v>1</v>
      </c>
      <c r="W7" s="54">
        <f t="shared" si="4"/>
        <v>1</v>
      </c>
      <c r="X7" s="54">
        <f t="shared" si="5"/>
        <v>1</v>
      </c>
      <c r="Y7" s="54">
        <v>0</v>
      </c>
      <c r="Z7" s="54">
        <v>1</v>
      </c>
      <c r="AA7" s="54">
        <v>1</v>
      </c>
      <c r="AB7" s="54">
        <v>1</v>
      </c>
      <c r="AC7" s="54">
        <v>1</v>
      </c>
      <c r="AD7" s="54">
        <v>1</v>
      </c>
      <c r="AE7" s="54">
        <v>1</v>
      </c>
      <c r="AF7" s="54">
        <f t="shared" si="15"/>
        <v>1</v>
      </c>
      <c r="AG7" s="54">
        <v>1</v>
      </c>
      <c r="AH7" s="54">
        <f t="shared" si="6"/>
        <v>1</v>
      </c>
      <c r="AI7" s="54">
        <v>1</v>
      </c>
      <c r="AJ7" s="54">
        <v>1</v>
      </c>
      <c r="AK7" s="54">
        <f t="shared" si="7"/>
        <v>1</v>
      </c>
      <c r="AL7" s="54">
        <v>1</v>
      </c>
      <c r="AM7" s="54">
        <v>1</v>
      </c>
      <c r="AN7" s="54">
        <v>1</v>
      </c>
      <c r="AO7" s="54">
        <v>1</v>
      </c>
      <c r="AP7" s="54">
        <v>1</v>
      </c>
      <c r="AQ7" s="54">
        <v>1</v>
      </c>
      <c r="AR7" s="54">
        <v>1</v>
      </c>
      <c r="AS7" s="54">
        <v>1</v>
      </c>
      <c r="AT7" s="54">
        <v>1</v>
      </c>
      <c r="AU7" s="54">
        <f t="shared" si="16"/>
        <v>73.845000000000013</v>
      </c>
      <c r="AV7" s="54">
        <f t="shared" si="17"/>
        <v>4.4500000000000028</v>
      </c>
      <c r="AW7" s="54">
        <f t="shared" si="18"/>
        <v>8.6666666666666643</v>
      </c>
      <c r="AX7" s="54">
        <f t="shared" si="19"/>
        <v>4.3349999999999973</v>
      </c>
      <c r="AY7" s="54">
        <v>1</v>
      </c>
      <c r="AZ7" s="54">
        <v>1</v>
      </c>
      <c r="BA7" s="54">
        <v>1</v>
      </c>
      <c r="BG7" s="54">
        <f t="shared" si="20"/>
        <v>166.66666666666666</v>
      </c>
      <c r="BH7" s="11">
        <f t="shared" si="21"/>
        <v>2.0833333333333333E-5</v>
      </c>
      <c r="BK7" s="11"/>
      <c r="BL7" s="11"/>
    </row>
    <row r="8" spans="1:67" ht="32" x14ac:dyDescent="0.2">
      <c r="A8" s="54" t="s">
        <v>160</v>
      </c>
      <c r="B8" s="3" t="s">
        <v>671</v>
      </c>
      <c r="C8" s="3" t="s">
        <v>194</v>
      </c>
      <c r="D8" s="54">
        <v>1</v>
      </c>
      <c r="E8" s="54">
        <v>1</v>
      </c>
      <c r="F8" s="54">
        <f t="shared" si="8"/>
        <v>1</v>
      </c>
      <c r="G8" s="54">
        <f t="shared" si="9"/>
        <v>13</v>
      </c>
      <c r="H8" s="54">
        <f t="shared" si="10"/>
        <v>13</v>
      </c>
      <c r="I8" s="54">
        <f t="shared" si="11"/>
        <v>68</v>
      </c>
      <c r="J8" s="54">
        <v>17</v>
      </c>
      <c r="K8" s="54">
        <f t="shared" si="12"/>
        <v>1.3076923076923077</v>
      </c>
      <c r="L8" s="54">
        <f t="shared" si="13"/>
        <v>53</v>
      </c>
      <c r="M8" s="54">
        <f t="shared" si="14"/>
        <v>4.0769230769230766</v>
      </c>
      <c r="N8" s="54">
        <v>0</v>
      </c>
      <c r="O8" s="54">
        <v>1</v>
      </c>
      <c r="P8" s="54">
        <v>1</v>
      </c>
      <c r="Q8" s="54">
        <v>1</v>
      </c>
      <c r="R8" s="54">
        <v>1</v>
      </c>
      <c r="S8" s="54">
        <v>1</v>
      </c>
      <c r="T8" s="54">
        <f t="shared" si="3"/>
        <v>1</v>
      </c>
      <c r="U8" s="54">
        <v>1</v>
      </c>
      <c r="V8" s="54">
        <v>1</v>
      </c>
      <c r="W8" s="54">
        <f t="shared" si="4"/>
        <v>1</v>
      </c>
      <c r="X8" s="54">
        <f t="shared" si="5"/>
        <v>1</v>
      </c>
      <c r="Y8" s="54">
        <v>0</v>
      </c>
      <c r="Z8" s="54">
        <v>1</v>
      </c>
      <c r="AA8" s="54">
        <v>1</v>
      </c>
      <c r="AB8" s="54">
        <v>1</v>
      </c>
      <c r="AC8" s="54">
        <v>1</v>
      </c>
      <c r="AD8" s="54">
        <v>1</v>
      </c>
      <c r="AE8" s="54">
        <v>1</v>
      </c>
      <c r="AF8" s="54">
        <f t="shared" si="15"/>
        <v>3</v>
      </c>
      <c r="AG8" s="54">
        <v>1</v>
      </c>
      <c r="AH8" s="54">
        <f t="shared" si="6"/>
        <v>1</v>
      </c>
      <c r="AI8" s="54">
        <v>0</v>
      </c>
      <c r="AJ8" s="54">
        <v>1</v>
      </c>
      <c r="AK8" s="54">
        <f t="shared" si="7"/>
        <v>0</v>
      </c>
      <c r="AL8" s="54">
        <v>1</v>
      </c>
      <c r="AM8" s="54">
        <v>1</v>
      </c>
      <c r="AN8" s="54">
        <v>1</v>
      </c>
      <c r="AO8" s="54">
        <v>1</v>
      </c>
      <c r="AP8" s="54">
        <v>1</v>
      </c>
      <c r="AQ8" s="54">
        <v>1</v>
      </c>
      <c r="AR8" s="54">
        <v>1</v>
      </c>
      <c r="AS8" s="54">
        <v>1</v>
      </c>
      <c r="AT8" s="54">
        <v>1</v>
      </c>
      <c r="AU8" s="54">
        <f t="shared" si="16"/>
        <v>83.009230769230797</v>
      </c>
      <c r="AV8" s="54">
        <f t="shared" si="17"/>
        <v>4.9107692307692297</v>
      </c>
      <c r="AW8" s="54">
        <f t="shared" si="18"/>
        <v>7.2523076923076886</v>
      </c>
      <c r="AX8" s="54">
        <f t="shared" si="19"/>
        <v>4.2723076923076917</v>
      </c>
      <c r="AY8" s="54">
        <v>1</v>
      </c>
      <c r="AZ8" s="54">
        <v>1</v>
      </c>
      <c r="BA8" s="54">
        <v>1</v>
      </c>
      <c r="BG8" s="54">
        <f t="shared" si="20"/>
        <v>230.76923076923077</v>
      </c>
      <c r="BH8" s="11">
        <f t="shared" si="21"/>
        <v>4.5138888888888894E-5</v>
      </c>
    </row>
    <row r="9" spans="1:67" ht="32" x14ac:dyDescent="0.2">
      <c r="A9" s="54">
        <v>2</v>
      </c>
      <c r="B9" s="3" t="s">
        <v>672</v>
      </c>
      <c r="C9" s="3" t="s">
        <v>194</v>
      </c>
      <c r="D9" s="54">
        <v>1</v>
      </c>
      <c r="E9" s="54">
        <v>1</v>
      </c>
      <c r="F9" s="54">
        <f t="shared" si="8"/>
        <v>1</v>
      </c>
      <c r="G9" s="54">
        <f t="shared" si="9"/>
        <v>12</v>
      </c>
      <c r="H9" s="54">
        <f t="shared" si="10"/>
        <v>12</v>
      </c>
      <c r="I9" s="54">
        <f t="shared" si="11"/>
        <v>54</v>
      </c>
      <c r="J9" s="54">
        <v>13</v>
      </c>
      <c r="K9" s="54">
        <f t="shared" si="12"/>
        <v>1.0833333333333333</v>
      </c>
      <c r="L9" s="54">
        <f t="shared" si="13"/>
        <v>42</v>
      </c>
      <c r="M9" s="54">
        <f t="shared" si="14"/>
        <v>3.5</v>
      </c>
      <c r="N9" s="54">
        <v>0</v>
      </c>
      <c r="O9" s="54">
        <v>1</v>
      </c>
      <c r="P9" s="54">
        <v>1</v>
      </c>
      <c r="Q9" s="54">
        <v>1</v>
      </c>
      <c r="R9" s="54">
        <v>1</v>
      </c>
      <c r="S9" s="54">
        <v>1</v>
      </c>
      <c r="T9" s="54">
        <f t="shared" si="3"/>
        <v>1</v>
      </c>
      <c r="U9" s="54">
        <v>1</v>
      </c>
      <c r="V9" s="54">
        <v>1</v>
      </c>
      <c r="W9" s="54">
        <f t="shared" si="4"/>
        <v>1</v>
      </c>
      <c r="X9" s="54">
        <f t="shared" si="5"/>
        <v>1</v>
      </c>
      <c r="Y9" s="54">
        <v>0</v>
      </c>
      <c r="Z9" s="54">
        <v>1</v>
      </c>
      <c r="AA9" s="54">
        <v>1</v>
      </c>
      <c r="AB9" s="54">
        <v>1</v>
      </c>
      <c r="AC9" s="54">
        <v>1</v>
      </c>
      <c r="AD9" s="54">
        <v>1</v>
      </c>
      <c r="AE9" s="54">
        <v>1</v>
      </c>
      <c r="AF9" s="54">
        <f t="shared" si="15"/>
        <v>1</v>
      </c>
      <c r="AG9" s="54">
        <v>1</v>
      </c>
      <c r="AH9" s="54">
        <f t="shared" si="6"/>
        <v>1</v>
      </c>
      <c r="AI9" s="54">
        <v>1</v>
      </c>
      <c r="AJ9" s="54">
        <v>1</v>
      </c>
      <c r="AK9" s="54">
        <f t="shared" si="7"/>
        <v>1</v>
      </c>
      <c r="AL9" s="54">
        <v>1</v>
      </c>
      <c r="AM9" s="54">
        <v>1</v>
      </c>
      <c r="AN9" s="54">
        <v>1</v>
      </c>
      <c r="AO9" s="54">
        <v>1</v>
      </c>
      <c r="AP9" s="54">
        <v>1</v>
      </c>
      <c r="AQ9" s="54">
        <v>1</v>
      </c>
      <c r="AR9" s="54">
        <v>1</v>
      </c>
      <c r="AS9" s="54">
        <v>1</v>
      </c>
      <c r="AT9" s="54">
        <v>1</v>
      </c>
      <c r="AU9" s="54">
        <f t="shared" si="16"/>
        <v>103.00500000000002</v>
      </c>
      <c r="AV9" s="54">
        <f t="shared" si="17"/>
        <v>1.8733333333333313</v>
      </c>
      <c r="AW9" s="54">
        <f t="shared" si="18"/>
        <v>2.8033333333333346</v>
      </c>
      <c r="AX9" s="54">
        <f t="shared" si="19"/>
        <v>1.0549999999999997</v>
      </c>
      <c r="AY9" s="54">
        <v>1</v>
      </c>
      <c r="AZ9" s="54">
        <v>1</v>
      </c>
      <c r="BA9" s="54">
        <v>1</v>
      </c>
      <c r="BG9" s="54">
        <f t="shared" si="20"/>
        <v>83.333333333333329</v>
      </c>
      <c r="BH9" s="11">
        <f t="shared" si="21"/>
        <v>4.1666666666666665E-5</v>
      </c>
    </row>
    <row r="10" spans="1:67" ht="32" x14ac:dyDescent="0.2">
      <c r="A10" s="54">
        <v>3</v>
      </c>
      <c r="B10" s="3" t="s">
        <v>777</v>
      </c>
      <c r="C10" s="3" t="s">
        <v>194</v>
      </c>
      <c r="D10" s="54">
        <v>1</v>
      </c>
      <c r="E10" s="54">
        <v>1</v>
      </c>
      <c r="F10" s="54">
        <f t="shared" si="8"/>
        <v>1</v>
      </c>
      <c r="G10" s="54">
        <f t="shared" si="9"/>
        <v>12</v>
      </c>
      <c r="H10" s="54">
        <f t="shared" si="10"/>
        <v>12</v>
      </c>
      <c r="I10" s="54">
        <f t="shared" si="11"/>
        <v>71</v>
      </c>
      <c r="J10" s="54">
        <v>22</v>
      </c>
      <c r="K10" s="54">
        <f t="shared" si="12"/>
        <v>1.8333333333333333</v>
      </c>
      <c r="L10" s="54">
        <f t="shared" si="13"/>
        <v>59</v>
      </c>
      <c r="M10" s="54">
        <f t="shared" si="14"/>
        <v>4.916666666666667</v>
      </c>
      <c r="N10" s="54">
        <v>1</v>
      </c>
      <c r="O10" s="54">
        <v>1</v>
      </c>
      <c r="P10" s="54">
        <v>1</v>
      </c>
      <c r="Q10" s="54">
        <v>1</v>
      </c>
      <c r="R10" s="54">
        <v>1</v>
      </c>
      <c r="S10" s="54">
        <v>1</v>
      </c>
      <c r="T10" s="54">
        <f t="shared" si="3"/>
        <v>1</v>
      </c>
      <c r="U10" s="54">
        <v>1</v>
      </c>
      <c r="V10" s="54">
        <v>1</v>
      </c>
      <c r="W10" s="54">
        <f t="shared" si="4"/>
        <v>1</v>
      </c>
      <c r="X10" s="54">
        <f t="shared" si="5"/>
        <v>1</v>
      </c>
      <c r="Y10" s="54">
        <v>0</v>
      </c>
      <c r="Z10" s="54">
        <v>1</v>
      </c>
      <c r="AA10" s="54">
        <v>0</v>
      </c>
      <c r="AB10" s="54">
        <v>1</v>
      </c>
      <c r="AC10" s="54">
        <v>1</v>
      </c>
      <c r="AD10" s="54">
        <v>0</v>
      </c>
      <c r="AE10" s="54">
        <v>1</v>
      </c>
      <c r="AF10" s="54">
        <f t="shared" si="15"/>
        <v>1</v>
      </c>
      <c r="AG10" s="54">
        <v>1</v>
      </c>
      <c r="AH10" s="54">
        <f t="shared" si="6"/>
        <v>1</v>
      </c>
      <c r="AI10" s="54">
        <v>1</v>
      </c>
      <c r="AJ10" s="54">
        <v>1</v>
      </c>
      <c r="AK10" s="54">
        <f t="shared" si="7"/>
        <v>1</v>
      </c>
      <c r="AL10" s="54">
        <v>1</v>
      </c>
      <c r="AM10" s="54">
        <v>1</v>
      </c>
      <c r="AN10" s="54">
        <v>1</v>
      </c>
      <c r="AO10" s="54">
        <v>1</v>
      </c>
      <c r="AP10" s="54">
        <v>1</v>
      </c>
      <c r="AQ10" s="54">
        <v>1</v>
      </c>
      <c r="AR10" s="54">
        <v>1</v>
      </c>
      <c r="AS10" s="54">
        <v>1</v>
      </c>
      <c r="AT10" s="54">
        <v>1</v>
      </c>
      <c r="AU10" s="54">
        <f t="shared" si="16"/>
        <v>39.555000000000014</v>
      </c>
      <c r="AV10" s="54">
        <f t="shared" si="17"/>
        <v>10.723333333333333</v>
      </c>
      <c r="AW10" s="54">
        <f t="shared" si="18"/>
        <v>11.133333333333333</v>
      </c>
      <c r="AX10" s="54">
        <f t="shared" si="19"/>
        <v>7.7275000000000027</v>
      </c>
      <c r="AY10" s="54">
        <v>1</v>
      </c>
      <c r="AZ10" s="54">
        <v>1</v>
      </c>
      <c r="BA10" s="54">
        <v>1</v>
      </c>
      <c r="BG10" s="54">
        <f t="shared" si="20"/>
        <v>83.333333333333329</v>
      </c>
      <c r="BH10" s="11">
        <f t="shared" si="21"/>
        <v>4.1666666666666665E-5</v>
      </c>
    </row>
    <row r="11" spans="1:67" ht="64" x14ac:dyDescent="0.2">
      <c r="A11" s="54">
        <v>4</v>
      </c>
      <c r="B11" s="3" t="s">
        <v>778</v>
      </c>
      <c r="C11" s="3" t="s">
        <v>194</v>
      </c>
      <c r="D11" s="54">
        <v>1</v>
      </c>
      <c r="E11" s="54">
        <v>1</v>
      </c>
      <c r="F11" s="54">
        <f t="shared" si="8"/>
        <v>1</v>
      </c>
      <c r="G11" s="54">
        <f t="shared" si="9"/>
        <v>12</v>
      </c>
      <c r="H11" s="54">
        <f t="shared" si="10"/>
        <v>12</v>
      </c>
      <c r="I11" s="54">
        <f t="shared" si="11"/>
        <v>93</v>
      </c>
      <c r="J11" s="54">
        <v>25</v>
      </c>
      <c r="K11" s="54">
        <f t="shared" si="12"/>
        <v>2.0833333333333335</v>
      </c>
      <c r="L11" s="54">
        <f t="shared" si="13"/>
        <v>76</v>
      </c>
      <c r="M11" s="54">
        <f t="shared" si="14"/>
        <v>6.333333333333333</v>
      </c>
      <c r="N11" s="54">
        <v>1</v>
      </c>
      <c r="O11" s="54">
        <v>1</v>
      </c>
      <c r="P11" s="54">
        <v>1</v>
      </c>
      <c r="Q11" s="54">
        <v>1</v>
      </c>
      <c r="R11" s="54">
        <v>1</v>
      </c>
      <c r="S11" s="54">
        <v>1</v>
      </c>
      <c r="T11" s="54">
        <f t="shared" si="3"/>
        <v>1</v>
      </c>
      <c r="U11" s="54">
        <v>1</v>
      </c>
      <c r="V11" s="54">
        <v>1</v>
      </c>
      <c r="W11" s="54">
        <f t="shared" si="4"/>
        <v>1</v>
      </c>
      <c r="X11" s="54">
        <f t="shared" si="5"/>
        <v>1</v>
      </c>
      <c r="Y11" s="54">
        <v>0</v>
      </c>
      <c r="Z11" s="54">
        <v>1</v>
      </c>
      <c r="AA11" s="54">
        <v>1</v>
      </c>
      <c r="AB11" s="54">
        <v>1</v>
      </c>
      <c r="AC11" s="54">
        <v>1</v>
      </c>
      <c r="AD11" s="54">
        <v>0</v>
      </c>
      <c r="AE11" s="54">
        <v>1</v>
      </c>
      <c r="AF11" s="54">
        <f t="shared" si="15"/>
        <v>6</v>
      </c>
      <c r="AG11" s="54">
        <v>1</v>
      </c>
      <c r="AH11" s="54">
        <f t="shared" si="6"/>
        <v>1</v>
      </c>
      <c r="AI11" s="54">
        <v>1</v>
      </c>
      <c r="AJ11" s="54">
        <v>1</v>
      </c>
      <c r="AK11" s="54">
        <f t="shared" si="7"/>
        <v>0</v>
      </c>
      <c r="AL11" s="54">
        <v>1</v>
      </c>
      <c r="AM11" s="54">
        <v>1</v>
      </c>
      <c r="AN11" s="54">
        <v>1</v>
      </c>
      <c r="AO11" s="54">
        <v>1</v>
      </c>
      <c r="AP11" s="54">
        <v>1</v>
      </c>
      <c r="AQ11" s="54">
        <v>1</v>
      </c>
      <c r="AR11" s="54">
        <v>1</v>
      </c>
      <c r="AS11" s="54">
        <v>1</v>
      </c>
      <c r="AT11" s="54">
        <v>1</v>
      </c>
      <c r="AU11" s="54">
        <f t="shared" si="16"/>
        <v>18.405000000000008</v>
      </c>
      <c r="AV11" s="54">
        <f t="shared" si="17"/>
        <v>13.673333333333336</v>
      </c>
      <c r="AW11" s="54">
        <f t="shared" si="18"/>
        <v>21.91333333333333</v>
      </c>
      <c r="AX11" s="54">
        <f t="shared" si="19"/>
        <v>14.399999999999999</v>
      </c>
      <c r="AY11" s="54">
        <v>1</v>
      </c>
      <c r="AZ11" s="54">
        <v>1</v>
      </c>
      <c r="BA11" s="54">
        <v>1</v>
      </c>
      <c r="BG11" s="54">
        <f t="shared" si="20"/>
        <v>500</v>
      </c>
      <c r="BH11" s="11">
        <f t="shared" si="21"/>
        <v>4.1666666666666665E-5</v>
      </c>
    </row>
    <row r="12" spans="1:67" ht="48" x14ac:dyDescent="0.2">
      <c r="A12" s="54" t="s">
        <v>388</v>
      </c>
      <c r="B12" s="3" t="s">
        <v>675</v>
      </c>
      <c r="C12" s="22" t="s">
        <v>195</v>
      </c>
      <c r="D12" s="54">
        <v>1</v>
      </c>
      <c r="E12" s="54">
        <v>1</v>
      </c>
      <c r="F12" s="54">
        <f t="shared" si="8"/>
        <v>1</v>
      </c>
      <c r="G12" s="54">
        <f t="shared" si="9"/>
        <v>14</v>
      </c>
      <c r="H12" s="54">
        <f t="shared" si="10"/>
        <v>14</v>
      </c>
      <c r="I12" s="54">
        <f t="shared" si="11"/>
        <v>64</v>
      </c>
      <c r="J12" s="54">
        <v>18</v>
      </c>
      <c r="K12" s="54">
        <f t="shared" si="12"/>
        <v>1.2857142857142858</v>
      </c>
      <c r="L12" s="54">
        <f t="shared" si="13"/>
        <v>49</v>
      </c>
      <c r="M12" s="54">
        <f t="shared" si="14"/>
        <v>3.5</v>
      </c>
      <c r="N12" s="54">
        <v>1</v>
      </c>
      <c r="O12" s="54">
        <v>1</v>
      </c>
      <c r="P12" s="54">
        <v>1</v>
      </c>
      <c r="Q12" s="54">
        <v>1</v>
      </c>
      <c r="R12" s="54">
        <v>1</v>
      </c>
      <c r="S12" s="54">
        <v>1</v>
      </c>
      <c r="T12" s="54">
        <f t="shared" si="3"/>
        <v>1</v>
      </c>
      <c r="U12" s="54">
        <v>1</v>
      </c>
      <c r="V12" s="54">
        <v>1</v>
      </c>
      <c r="W12" s="54">
        <f t="shared" si="4"/>
        <v>1</v>
      </c>
      <c r="X12" s="54">
        <f t="shared" si="5"/>
        <v>1</v>
      </c>
      <c r="Y12" s="54">
        <v>0</v>
      </c>
      <c r="Z12" s="54">
        <v>1</v>
      </c>
      <c r="AA12" s="54">
        <v>1</v>
      </c>
      <c r="AB12" s="54">
        <v>1</v>
      </c>
      <c r="AC12" s="54">
        <v>1</v>
      </c>
      <c r="AD12" s="54">
        <v>1</v>
      </c>
      <c r="AE12" s="54">
        <v>1</v>
      </c>
      <c r="AF12" s="54">
        <f t="shared" si="15"/>
        <v>2</v>
      </c>
      <c r="AG12" s="54">
        <v>0</v>
      </c>
      <c r="AH12" s="54">
        <f t="shared" si="6"/>
        <v>1</v>
      </c>
      <c r="AI12" s="54">
        <v>1</v>
      </c>
      <c r="AJ12" s="54">
        <v>1</v>
      </c>
      <c r="AK12" s="54">
        <f t="shared" si="7"/>
        <v>1</v>
      </c>
      <c r="AL12" s="54">
        <v>1</v>
      </c>
      <c r="AM12" s="54">
        <v>1</v>
      </c>
      <c r="AN12" s="54">
        <v>1</v>
      </c>
      <c r="AO12" s="54">
        <v>1</v>
      </c>
      <c r="AP12" s="54">
        <v>1</v>
      </c>
      <c r="AQ12" s="54">
        <v>1</v>
      </c>
      <c r="AR12" s="54">
        <v>1</v>
      </c>
      <c r="AS12" s="54">
        <v>1</v>
      </c>
      <c r="AT12" s="54">
        <v>1</v>
      </c>
      <c r="AU12" s="54">
        <f t="shared" si="16"/>
        <v>83.853571428571442</v>
      </c>
      <c r="AV12" s="54">
        <f t="shared" si="17"/>
        <v>5.0414285714285718</v>
      </c>
      <c r="AW12" s="54">
        <f t="shared" si="18"/>
        <v>3.5057142857142871</v>
      </c>
      <c r="AX12" s="54">
        <f t="shared" si="19"/>
        <v>2.0549999999999997</v>
      </c>
      <c r="AY12" s="54">
        <v>1</v>
      </c>
      <c r="AZ12" s="54">
        <v>1</v>
      </c>
      <c r="BA12" s="54">
        <v>1</v>
      </c>
      <c r="BG12" s="54">
        <f t="shared" si="20"/>
        <v>142.85714285714286</v>
      </c>
      <c r="BH12" s="11">
        <f t="shared" si="21"/>
        <v>4.8611111111111115E-5</v>
      </c>
    </row>
    <row r="13" spans="1:67" ht="48" x14ac:dyDescent="0.2">
      <c r="A13" s="54" t="s">
        <v>389</v>
      </c>
      <c r="B13" s="3" t="s">
        <v>676</v>
      </c>
      <c r="C13" s="22" t="s">
        <v>195</v>
      </c>
      <c r="D13" s="54">
        <v>1</v>
      </c>
      <c r="E13" s="54">
        <v>1</v>
      </c>
      <c r="F13" s="54">
        <f t="shared" si="8"/>
        <v>1</v>
      </c>
      <c r="G13" s="54">
        <f t="shared" si="9"/>
        <v>14</v>
      </c>
      <c r="H13" s="54">
        <f t="shared" si="10"/>
        <v>14</v>
      </c>
      <c r="I13" s="54">
        <f t="shared" si="11"/>
        <v>68</v>
      </c>
      <c r="J13" s="54">
        <v>18</v>
      </c>
      <c r="K13" s="54">
        <f t="shared" si="12"/>
        <v>1.2857142857142858</v>
      </c>
      <c r="L13" s="54">
        <f t="shared" si="13"/>
        <v>53</v>
      </c>
      <c r="M13" s="54">
        <f t="shared" si="14"/>
        <v>3.7857142857142856</v>
      </c>
      <c r="N13" s="54">
        <v>1</v>
      </c>
      <c r="O13" s="54">
        <v>1</v>
      </c>
      <c r="P13" s="54">
        <v>1</v>
      </c>
      <c r="Q13" s="54">
        <v>1</v>
      </c>
      <c r="R13" s="54">
        <v>1</v>
      </c>
      <c r="S13" s="54">
        <v>1</v>
      </c>
      <c r="T13" s="54">
        <f t="shared" si="3"/>
        <v>1</v>
      </c>
      <c r="U13" s="54">
        <v>1</v>
      </c>
      <c r="V13" s="54">
        <v>1</v>
      </c>
      <c r="W13" s="54">
        <f t="shared" si="4"/>
        <v>1</v>
      </c>
      <c r="X13" s="54">
        <f t="shared" si="5"/>
        <v>1</v>
      </c>
      <c r="Y13" s="54">
        <v>0</v>
      </c>
      <c r="Z13" s="54">
        <v>1</v>
      </c>
      <c r="AA13" s="54">
        <v>1</v>
      </c>
      <c r="AB13" s="54">
        <v>1</v>
      </c>
      <c r="AC13" s="54">
        <v>1</v>
      </c>
      <c r="AD13" s="54">
        <v>1</v>
      </c>
      <c r="AE13" s="54">
        <v>1</v>
      </c>
      <c r="AF13" s="54">
        <f t="shared" si="15"/>
        <v>2</v>
      </c>
      <c r="AG13" s="54">
        <v>0</v>
      </c>
      <c r="AH13" s="54">
        <f t="shared" si="6"/>
        <v>1</v>
      </c>
      <c r="AI13" s="54">
        <v>1</v>
      </c>
      <c r="AJ13" s="54">
        <v>1</v>
      </c>
      <c r="AK13" s="54">
        <f t="shared" si="7"/>
        <v>1</v>
      </c>
      <c r="AL13" s="54">
        <v>1</v>
      </c>
      <c r="AM13" s="54">
        <v>1</v>
      </c>
      <c r="AN13" s="54">
        <v>1</v>
      </c>
      <c r="AO13" s="54">
        <v>1</v>
      </c>
      <c r="AP13" s="54">
        <v>1</v>
      </c>
      <c r="AQ13" s="54">
        <v>1</v>
      </c>
      <c r="AR13" s="54">
        <v>1</v>
      </c>
      <c r="AS13" s="54">
        <v>1</v>
      </c>
      <c r="AT13" s="54">
        <v>1</v>
      </c>
      <c r="AU13" s="54">
        <f t="shared" si="16"/>
        <v>83.853571428571442</v>
      </c>
      <c r="AV13" s="54">
        <f t="shared" si="17"/>
        <v>5.0414285714285718</v>
      </c>
      <c r="AW13" s="54">
        <f t="shared" si="18"/>
        <v>5.1857142857142833</v>
      </c>
      <c r="AX13" s="54">
        <f t="shared" si="19"/>
        <v>3.4007142857142867</v>
      </c>
      <c r="AY13" s="54">
        <v>1</v>
      </c>
      <c r="AZ13" s="54">
        <v>1</v>
      </c>
      <c r="BA13" s="54">
        <v>1</v>
      </c>
      <c r="BG13" s="54">
        <f t="shared" si="20"/>
        <v>142.85714285714286</v>
      </c>
      <c r="BH13" s="11">
        <f t="shared" si="21"/>
        <v>4.8611111111111115E-5</v>
      </c>
    </row>
    <row r="14" spans="1:67" ht="144" x14ac:dyDescent="0.2">
      <c r="A14" s="54">
        <v>5</v>
      </c>
      <c r="B14" s="3" t="s">
        <v>779</v>
      </c>
      <c r="C14" s="3" t="s">
        <v>194</v>
      </c>
      <c r="D14" s="54">
        <v>1</v>
      </c>
      <c r="E14" s="54">
        <v>1</v>
      </c>
      <c r="F14" s="54">
        <f t="shared" si="8"/>
        <v>1</v>
      </c>
      <c r="G14" s="54">
        <f t="shared" si="9"/>
        <v>51</v>
      </c>
      <c r="H14" s="54">
        <f t="shared" si="10"/>
        <v>51</v>
      </c>
      <c r="I14" s="54">
        <f t="shared" si="11"/>
        <v>289</v>
      </c>
      <c r="J14" s="54">
        <v>81</v>
      </c>
      <c r="K14" s="54">
        <f t="shared" si="12"/>
        <v>1.588235294117647</v>
      </c>
      <c r="L14" s="54">
        <f t="shared" si="13"/>
        <v>235</v>
      </c>
      <c r="M14" s="54">
        <f t="shared" si="14"/>
        <v>4.6078431372549016</v>
      </c>
      <c r="N14" s="54">
        <v>1</v>
      </c>
      <c r="O14" s="54">
        <v>1</v>
      </c>
      <c r="P14" s="54">
        <v>1</v>
      </c>
      <c r="Q14" s="54">
        <v>1</v>
      </c>
      <c r="R14" s="54">
        <v>1</v>
      </c>
      <c r="S14" s="54">
        <v>1</v>
      </c>
      <c r="T14" s="54">
        <f t="shared" si="3"/>
        <v>1</v>
      </c>
      <c r="U14" s="54">
        <v>1</v>
      </c>
      <c r="V14" s="54">
        <v>1</v>
      </c>
      <c r="W14" s="54">
        <f t="shared" si="4"/>
        <v>1</v>
      </c>
      <c r="X14" s="54">
        <f t="shared" si="5"/>
        <v>1</v>
      </c>
      <c r="Y14" s="54">
        <v>0</v>
      </c>
      <c r="Z14" s="54">
        <v>1</v>
      </c>
      <c r="AA14" s="54">
        <v>1</v>
      </c>
      <c r="AB14" s="54">
        <v>1</v>
      </c>
      <c r="AC14" s="54">
        <v>1</v>
      </c>
      <c r="AD14" s="54">
        <v>0</v>
      </c>
      <c r="AE14" s="54">
        <v>1</v>
      </c>
      <c r="AF14" s="54">
        <f t="shared" si="15"/>
        <v>5</v>
      </c>
      <c r="AG14" s="54">
        <v>1</v>
      </c>
      <c r="AH14" s="54">
        <f t="shared" si="6"/>
        <v>0</v>
      </c>
      <c r="AI14" s="54">
        <v>0</v>
      </c>
      <c r="AJ14" s="54">
        <v>1</v>
      </c>
      <c r="AK14" s="54">
        <f t="shared" si="7"/>
        <v>0</v>
      </c>
      <c r="AL14" s="54">
        <v>1</v>
      </c>
      <c r="AM14" s="54">
        <v>1</v>
      </c>
      <c r="AN14" s="54">
        <v>1</v>
      </c>
      <c r="AO14" s="54">
        <v>1</v>
      </c>
      <c r="AP14" s="54">
        <v>1</v>
      </c>
      <c r="AQ14" s="54">
        <v>1</v>
      </c>
      <c r="AR14" s="54">
        <v>1</v>
      </c>
      <c r="AS14" s="54">
        <v>1</v>
      </c>
      <c r="AT14" s="54">
        <v>1</v>
      </c>
      <c r="AU14" s="54">
        <f t="shared" si="16"/>
        <v>20.705294117647092</v>
      </c>
      <c r="AV14" s="54">
        <f t="shared" si="17"/>
        <v>23.041176470588237</v>
      </c>
      <c r="AW14" s="54">
        <f t="shared" si="18"/>
        <v>11.174901960784315</v>
      </c>
      <c r="AX14" s="54">
        <f t="shared" si="19"/>
        <v>25.772941176470589</v>
      </c>
      <c r="AY14" s="54">
        <v>0</v>
      </c>
      <c r="AZ14" s="54">
        <v>1</v>
      </c>
      <c r="BA14" s="54">
        <v>1</v>
      </c>
      <c r="BG14" s="54">
        <f t="shared" si="20"/>
        <v>98.039215686274503</v>
      </c>
      <c r="BH14" s="11">
        <f t="shared" si="21"/>
        <v>1.7708333333333335E-4</v>
      </c>
    </row>
    <row r="15" spans="1:67" ht="48" x14ac:dyDescent="0.2">
      <c r="A15" s="54">
        <v>6</v>
      </c>
      <c r="B15" s="3" t="s">
        <v>780</v>
      </c>
      <c r="C15" s="3" t="s">
        <v>194</v>
      </c>
      <c r="D15" s="54">
        <v>1</v>
      </c>
      <c r="E15" s="54">
        <v>1</v>
      </c>
      <c r="F15" s="54">
        <f t="shared" si="8"/>
        <v>1</v>
      </c>
      <c r="G15" s="54">
        <f t="shared" si="9"/>
        <v>17</v>
      </c>
      <c r="H15" s="54">
        <f t="shared" si="10"/>
        <v>17</v>
      </c>
      <c r="I15" s="54">
        <f t="shared" si="11"/>
        <v>107</v>
      </c>
      <c r="J15" s="54">
        <v>33</v>
      </c>
      <c r="K15" s="54">
        <f t="shared" si="12"/>
        <v>1.9411764705882353</v>
      </c>
      <c r="L15" s="54">
        <f t="shared" si="13"/>
        <v>90</v>
      </c>
      <c r="M15" s="54">
        <f t="shared" si="14"/>
        <v>5.2941176470588234</v>
      </c>
      <c r="N15" s="54">
        <v>1</v>
      </c>
      <c r="O15" s="54">
        <v>1</v>
      </c>
      <c r="P15" s="54">
        <v>1</v>
      </c>
      <c r="Q15" s="54">
        <v>0</v>
      </c>
      <c r="R15" s="54">
        <v>1</v>
      </c>
      <c r="S15" s="54">
        <v>1</v>
      </c>
      <c r="T15" s="54">
        <f t="shared" si="3"/>
        <v>0</v>
      </c>
      <c r="U15" s="54">
        <v>1</v>
      </c>
      <c r="V15" s="54">
        <v>1</v>
      </c>
      <c r="W15" s="54">
        <f t="shared" si="4"/>
        <v>0</v>
      </c>
      <c r="X15" s="54">
        <f t="shared" si="5"/>
        <v>1</v>
      </c>
      <c r="Y15" s="54">
        <v>1</v>
      </c>
      <c r="Z15" s="54">
        <v>1</v>
      </c>
      <c r="AA15" s="54">
        <v>1</v>
      </c>
      <c r="AB15" s="54">
        <v>1</v>
      </c>
      <c r="AC15" s="54">
        <v>1</v>
      </c>
      <c r="AD15" s="54">
        <v>0</v>
      </c>
      <c r="AE15" s="54">
        <v>1</v>
      </c>
      <c r="AF15" s="54">
        <f t="shared" si="15"/>
        <v>1</v>
      </c>
      <c r="AG15" s="54">
        <v>1</v>
      </c>
      <c r="AH15" s="54">
        <f t="shared" si="6"/>
        <v>1</v>
      </c>
      <c r="AI15" s="54">
        <v>0</v>
      </c>
      <c r="AJ15" s="54">
        <v>1</v>
      </c>
      <c r="AK15" s="54">
        <f t="shared" si="7"/>
        <v>1</v>
      </c>
      <c r="AL15" s="54">
        <v>1</v>
      </c>
      <c r="AM15" s="54">
        <v>1</v>
      </c>
      <c r="AN15" s="54">
        <v>1</v>
      </c>
      <c r="AO15" s="54">
        <v>1</v>
      </c>
      <c r="AP15" s="54">
        <v>1</v>
      </c>
      <c r="AQ15" s="54">
        <v>1</v>
      </c>
      <c r="AR15" s="54">
        <v>1</v>
      </c>
      <c r="AS15" s="54">
        <v>1</v>
      </c>
      <c r="AT15" s="54">
        <v>1</v>
      </c>
      <c r="AU15" s="54">
        <f t="shared" si="16"/>
        <v>25.356470588235307</v>
      </c>
      <c r="AV15" s="54">
        <f t="shared" si="17"/>
        <v>13.945882352941176</v>
      </c>
      <c r="AW15" s="54">
        <f t="shared" si="18"/>
        <v>13.93411764705882</v>
      </c>
      <c r="AX15" s="54">
        <f t="shared" si="19"/>
        <v>12.005294117647061</v>
      </c>
      <c r="AY15" s="54">
        <v>1</v>
      </c>
      <c r="AZ15" s="54">
        <v>1</v>
      </c>
      <c r="BA15" s="54">
        <v>1</v>
      </c>
      <c r="BG15" s="54">
        <f t="shared" si="20"/>
        <v>58.823529411764703</v>
      </c>
      <c r="BH15" s="11">
        <f t="shared" si="21"/>
        <v>5.902777777777778E-5</v>
      </c>
    </row>
    <row r="16" spans="1:67" ht="32" x14ac:dyDescent="0.2">
      <c r="A16" s="54">
        <v>7</v>
      </c>
      <c r="B16" s="3" t="s">
        <v>679</v>
      </c>
      <c r="C16" s="3" t="s">
        <v>194</v>
      </c>
      <c r="D16" s="54">
        <v>1</v>
      </c>
      <c r="E16" s="54">
        <v>1</v>
      </c>
      <c r="F16" s="54">
        <f t="shared" si="8"/>
        <v>1</v>
      </c>
      <c r="G16" s="54">
        <f t="shared" si="9"/>
        <v>17</v>
      </c>
      <c r="H16" s="54">
        <f t="shared" si="10"/>
        <v>17</v>
      </c>
      <c r="I16" s="54">
        <f t="shared" si="11"/>
        <v>86</v>
      </c>
      <c r="J16" s="54">
        <v>25</v>
      </c>
      <c r="K16" s="54">
        <f t="shared" si="12"/>
        <v>1.4705882352941178</v>
      </c>
      <c r="L16" s="54">
        <f t="shared" si="13"/>
        <v>67</v>
      </c>
      <c r="M16" s="54">
        <f t="shared" si="14"/>
        <v>3.9411764705882355</v>
      </c>
      <c r="N16" s="54">
        <v>0</v>
      </c>
      <c r="O16" s="54">
        <v>1</v>
      </c>
      <c r="P16" s="54">
        <v>1</v>
      </c>
      <c r="Q16" s="54">
        <v>1</v>
      </c>
      <c r="R16" s="54">
        <v>1</v>
      </c>
      <c r="S16" s="54">
        <v>1</v>
      </c>
      <c r="T16" s="54">
        <f t="shared" si="3"/>
        <v>1</v>
      </c>
      <c r="U16" s="54">
        <v>1</v>
      </c>
      <c r="V16" s="54">
        <v>1</v>
      </c>
      <c r="W16" s="54">
        <f t="shared" si="4"/>
        <v>1</v>
      </c>
      <c r="X16" s="54">
        <f t="shared" si="5"/>
        <v>1</v>
      </c>
      <c r="Y16" s="54">
        <v>0</v>
      </c>
      <c r="Z16" s="54">
        <v>1</v>
      </c>
      <c r="AA16" s="54">
        <v>1</v>
      </c>
      <c r="AB16" s="54">
        <v>1</v>
      </c>
      <c r="AC16" s="54">
        <v>1</v>
      </c>
      <c r="AD16" s="54">
        <v>1</v>
      </c>
      <c r="AE16" s="54">
        <v>1</v>
      </c>
      <c r="AF16" s="54">
        <f t="shared" si="15"/>
        <v>3</v>
      </c>
      <c r="AG16" s="54">
        <v>1</v>
      </c>
      <c r="AH16" s="54">
        <f t="shared" si="6"/>
        <v>1</v>
      </c>
      <c r="AI16" s="54">
        <v>1</v>
      </c>
      <c r="AJ16" s="54">
        <v>1</v>
      </c>
      <c r="AK16" s="54">
        <f t="shared" si="7"/>
        <v>0</v>
      </c>
      <c r="AL16" s="54">
        <v>1</v>
      </c>
      <c r="AM16" s="54">
        <v>1</v>
      </c>
      <c r="AN16" s="54">
        <v>1</v>
      </c>
      <c r="AO16" s="54">
        <v>1</v>
      </c>
      <c r="AP16" s="54">
        <v>1</v>
      </c>
      <c r="AQ16" s="54">
        <v>1</v>
      </c>
      <c r="AR16" s="54">
        <v>1</v>
      </c>
      <c r="AS16" s="54">
        <v>1</v>
      </c>
      <c r="AT16" s="54">
        <v>1</v>
      </c>
      <c r="AU16" s="54">
        <f t="shared" si="16"/>
        <v>65.168235294117665</v>
      </c>
      <c r="AV16" s="54">
        <f t="shared" si="17"/>
        <v>8.3929411764705897</v>
      </c>
      <c r="AW16" s="54">
        <f t="shared" si="18"/>
        <v>6.6705882352941117</v>
      </c>
      <c r="AX16" s="54">
        <f t="shared" si="19"/>
        <v>5.6329411764705881</v>
      </c>
      <c r="AY16" s="54">
        <v>1</v>
      </c>
      <c r="AZ16" s="54">
        <v>1</v>
      </c>
      <c r="BA16" s="54">
        <v>1</v>
      </c>
      <c r="BG16" s="54">
        <f t="shared" si="20"/>
        <v>176.47058823529412</v>
      </c>
      <c r="BH16" s="11">
        <f t="shared" si="21"/>
        <v>5.902777777777778E-5</v>
      </c>
    </row>
    <row r="17" spans="1:60" ht="32" x14ac:dyDescent="0.2">
      <c r="A17" s="54">
        <v>8</v>
      </c>
      <c r="B17" s="3" t="s">
        <v>680</v>
      </c>
      <c r="C17" s="3" t="s">
        <v>194</v>
      </c>
      <c r="D17" s="54">
        <v>1</v>
      </c>
      <c r="E17" s="54">
        <v>1</v>
      </c>
      <c r="F17" s="54">
        <f t="shared" si="8"/>
        <v>1</v>
      </c>
      <c r="G17" s="54">
        <f t="shared" si="9"/>
        <v>14</v>
      </c>
      <c r="H17" s="54">
        <f t="shared" si="10"/>
        <v>14</v>
      </c>
      <c r="I17" s="54">
        <f t="shared" si="11"/>
        <v>76</v>
      </c>
      <c r="J17" s="54">
        <v>22</v>
      </c>
      <c r="K17" s="54">
        <f t="shared" si="12"/>
        <v>1.5714285714285714</v>
      </c>
      <c r="L17" s="54">
        <f t="shared" si="13"/>
        <v>62</v>
      </c>
      <c r="M17" s="54">
        <f t="shared" si="14"/>
        <v>4.4285714285714288</v>
      </c>
      <c r="N17" s="54">
        <v>0</v>
      </c>
      <c r="O17" s="54">
        <v>1</v>
      </c>
      <c r="P17" s="54">
        <v>1</v>
      </c>
      <c r="Q17" s="54">
        <v>1</v>
      </c>
      <c r="R17" s="54">
        <v>1</v>
      </c>
      <c r="S17" s="54">
        <v>1</v>
      </c>
      <c r="T17" s="54">
        <f t="shared" si="3"/>
        <v>1</v>
      </c>
      <c r="U17" s="54">
        <v>1</v>
      </c>
      <c r="V17" s="54">
        <v>1</v>
      </c>
      <c r="W17" s="54">
        <f t="shared" si="4"/>
        <v>1</v>
      </c>
      <c r="X17" s="54">
        <f t="shared" si="5"/>
        <v>1</v>
      </c>
      <c r="Y17" s="54">
        <v>0</v>
      </c>
      <c r="Z17" s="54">
        <v>1</v>
      </c>
      <c r="AA17" s="54">
        <v>1</v>
      </c>
      <c r="AB17" s="54">
        <v>1</v>
      </c>
      <c r="AC17" s="54">
        <v>1</v>
      </c>
      <c r="AD17" s="54">
        <v>1</v>
      </c>
      <c r="AE17" s="54">
        <v>1</v>
      </c>
      <c r="AF17" s="54">
        <f t="shared" si="15"/>
        <v>1</v>
      </c>
      <c r="AG17" s="54">
        <v>1</v>
      </c>
      <c r="AH17" s="54">
        <f t="shared" si="6"/>
        <v>1</v>
      </c>
      <c r="AI17" s="54">
        <v>0</v>
      </c>
      <c r="AJ17" s="54">
        <v>1</v>
      </c>
      <c r="AK17" s="54">
        <f t="shared" si="7"/>
        <v>1</v>
      </c>
      <c r="AL17" s="54">
        <v>1</v>
      </c>
      <c r="AM17" s="54">
        <v>1</v>
      </c>
      <c r="AN17" s="54">
        <v>1</v>
      </c>
      <c r="AO17" s="54">
        <v>1</v>
      </c>
      <c r="AP17" s="54">
        <v>1</v>
      </c>
      <c r="AQ17" s="54">
        <v>1</v>
      </c>
      <c r="AR17" s="54">
        <v>1</v>
      </c>
      <c r="AS17" s="54">
        <v>1</v>
      </c>
      <c r="AT17" s="54">
        <v>1</v>
      </c>
      <c r="AU17" s="54">
        <f t="shared" si="16"/>
        <v>59.682142857142885</v>
      </c>
      <c r="AV17" s="54">
        <f t="shared" si="17"/>
        <v>8.4128571428571455</v>
      </c>
      <c r="AW17" s="54">
        <f t="shared" si="18"/>
        <v>8.5457142857142863</v>
      </c>
      <c r="AX17" s="54">
        <f t="shared" si="19"/>
        <v>6.4285714285714306</v>
      </c>
      <c r="AY17" s="54">
        <v>0</v>
      </c>
      <c r="AZ17" s="54">
        <v>1</v>
      </c>
      <c r="BA17" s="54">
        <v>1</v>
      </c>
      <c r="BG17" s="54">
        <f t="shared" si="20"/>
        <v>71.428571428571431</v>
      </c>
      <c r="BH17" s="11">
        <f t="shared" si="21"/>
        <v>4.8611111111111115E-5</v>
      </c>
    </row>
    <row r="18" spans="1:60" ht="32" x14ac:dyDescent="0.2">
      <c r="A18" s="54">
        <v>9</v>
      </c>
      <c r="B18" s="3" t="s">
        <v>681</v>
      </c>
      <c r="C18" s="3" t="s">
        <v>194</v>
      </c>
      <c r="D18" s="54">
        <v>1</v>
      </c>
      <c r="E18" s="54">
        <v>1</v>
      </c>
      <c r="F18" s="54">
        <f t="shared" si="8"/>
        <v>1</v>
      </c>
      <c r="G18" s="54">
        <f t="shared" si="9"/>
        <v>13</v>
      </c>
      <c r="H18" s="54">
        <f t="shared" si="10"/>
        <v>13</v>
      </c>
      <c r="I18" s="54">
        <f t="shared" si="11"/>
        <v>73</v>
      </c>
      <c r="J18" s="54">
        <v>21</v>
      </c>
      <c r="K18" s="54">
        <f t="shared" si="12"/>
        <v>1.6153846153846154</v>
      </c>
      <c r="L18" s="54">
        <f t="shared" si="13"/>
        <v>57</v>
      </c>
      <c r="M18" s="54">
        <f t="shared" si="14"/>
        <v>4.384615384615385</v>
      </c>
      <c r="N18" s="54">
        <v>0</v>
      </c>
      <c r="O18" s="54">
        <v>1</v>
      </c>
      <c r="P18" s="54">
        <v>1</v>
      </c>
      <c r="Q18" s="54">
        <v>1</v>
      </c>
      <c r="R18" s="54">
        <v>1</v>
      </c>
      <c r="S18" s="54">
        <v>1</v>
      </c>
      <c r="T18" s="54">
        <f t="shared" si="3"/>
        <v>1</v>
      </c>
      <c r="U18" s="54">
        <v>1</v>
      </c>
      <c r="V18" s="54">
        <v>1</v>
      </c>
      <c r="W18" s="54">
        <f t="shared" si="4"/>
        <v>1</v>
      </c>
      <c r="X18" s="54">
        <f t="shared" si="5"/>
        <v>1</v>
      </c>
      <c r="Y18" s="54">
        <v>0</v>
      </c>
      <c r="Z18" s="54">
        <v>1</v>
      </c>
      <c r="AA18" s="54">
        <v>1</v>
      </c>
      <c r="AB18" s="54">
        <v>1</v>
      </c>
      <c r="AC18" s="54">
        <v>1</v>
      </c>
      <c r="AD18" s="54">
        <v>1</v>
      </c>
      <c r="AE18" s="54">
        <v>1</v>
      </c>
      <c r="AF18" s="54">
        <f t="shared" si="15"/>
        <v>4</v>
      </c>
      <c r="AG18" s="54">
        <v>1</v>
      </c>
      <c r="AH18" s="54">
        <f t="shared" si="6"/>
        <v>1</v>
      </c>
      <c r="AI18" s="54">
        <v>1</v>
      </c>
      <c r="AJ18" s="54">
        <v>1</v>
      </c>
      <c r="AK18" s="54">
        <f t="shared" si="7"/>
        <v>1</v>
      </c>
      <c r="AL18" s="54">
        <v>1</v>
      </c>
      <c r="AM18" s="54">
        <v>1</v>
      </c>
      <c r="AN18" s="54">
        <v>1</v>
      </c>
      <c r="AO18" s="54">
        <v>1</v>
      </c>
      <c r="AP18" s="54">
        <v>1</v>
      </c>
      <c r="AQ18" s="54">
        <v>1</v>
      </c>
      <c r="AR18" s="54">
        <v>1</v>
      </c>
      <c r="AS18" s="54">
        <v>1</v>
      </c>
      <c r="AT18" s="54">
        <v>1</v>
      </c>
      <c r="AU18" s="54">
        <f t="shared" si="16"/>
        <v>56.978461538461566</v>
      </c>
      <c r="AV18" s="54">
        <f t="shared" si="17"/>
        <v>8.5415384615384617</v>
      </c>
      <c r="AW18" s="54">
        <f t="shared" si="18"/>
        <v>9.5138461538461527</v>
      </c>
      <c r="AX18" s="54">
        <f t="shared" si="19"/>
        <v>5.721538461538465</v>
      </c>
      <c r="AY18" s="54">
        <v>1</v>
      </c>
      <c r="AZ18" s="54">
        <v>1</v>
      </c>
      <c r="BA18" s="54">
        <v>1</v>
      </c>
      <c r="BG18" s="54">
        <f t="shared" si="20"/>
        <v>307.69230769230774</v>
      </c>
      <c r="BH18" s="11">
        <f t="shared" si="21"/>
        <v>4.5138888888888894E-5</v>
      </c>
    </row>
    <row r="19" spans="1:60" ht="32" x14ac:dyDescent="0.2">
      <c r="A19" s="54" t="s">
        <v>781</v>
      </c>
      <c r="B19" s="3" t="s">
        <v>782</v>
      </c>
      <c r="C19" s="3" t="s">
        <v>194</v>
      </c>
      <c r="D19" s="54">
        <v>1</v>
      </c>
      <c r="E19" s="54">
        <v>1</v>
      </c>
      <c r="F19" s="54">
        <f t="shared" si="8"/>
        <v>1</v>
      </c>
      <c r="G19" s="54">
        <f t="shared" si="9"/>
        <v>15</v>
      </c>
      <c r="H19" s="54">
        <f t="shared" si="10"/>
        <v>15</v>
      </c>
      <c r="I19" s="54">
        <f t="shared" si="11"/>
        <v>81</v>
      </c>
      <c r="J19" s="54">
        <v>24</v>
      </c>
      <c r="K19" s="54">
        <f t="shared" si="12"/>
        <v>1.6</v>
      </c>
      <c r="L19" s="54">
        <f t="shared" si="13"/>
        <v>66</v>
      </c>
      <c r="M19" s="54">
        <f t="shared" si="14"/>
        <v>4.4000000000000004</v>
      </c>
      <c r="N19" s="54">
        <v>1</v>
      </c>
      <c r="O19" s="54">
        <v>1</v>
      </c>
      <c r="P19" s="54">
        <v>1</v>
      </c>
      <c r="Q19" s="54">
        <v>1</v>
      </c>
      <c r="R19" s="54">
        <v>1</v>
      </c>
      <c r="S19" s="54">
        <v>1</v>
      </c>
      <c r="T19" s="54">
        <f t="shared" si="3"/>
        <v>1</v>
      </c>
      <c r="U19" s="54">
        <v>1</v>
      </c>
      <c r="V19" s="54">
        <v>1</v>
      </c>
      <c r="W19" s="54">
        <f t="shared" si="4"/>
        <v>1</v>
      </c>
      <c r="X19" s="54">
        <f t="shared" si="5"/>
        <v>1</v>
      </c>
      <c r="Y19" s="54">
        <v>1</v>
      </c>
      <c r="Z19" s="54">
        <v>1</v>
      </c>
      <c r="AA19" s="54">
        <v>1</v>
      </c>
      <c r="AB19" s="54">
        <v>1</v>
      </c>
      <c r="AC19" s="54">
        <v>1</v>
      </c>
      <c r="AD19" s="54">
        <v>0</v>
      </c>
      <c r="AE19" s="54">
        <v>1</v>
      </c>
      <c r="AF19" s="54">
        <f t="shared" si="15"/>
        <v>1</v>
      </c>
      <c r="AG19" s="54">
        <v>1</v>
      </c>
      <c r="AH19" s="54">
        <f t="shared" si="6"/>
        <v>1</v>
      </c>
      <c r="AI19" s="54">
        <v>1</v>
      </c>
      <c r="AJ19" s="54">
        <v>1</v>
      </c>
      <c r="AK19" s="54">
        <f t="shared" si="7"/>
        <v>1</v>
      </c>
      <c r="AL19" s="54">
        <v>1</v>
      </c>
      <c r="AM19" s="54">
        <v>1</v>
      </c>
      <c r="AN19" s="54">
        <v>1</v>
      </c>
      <c r="AO19" s="54">
        <v>1</v>
      </c>
      <c r="AP19" s="54">
        <v>1</v>
      </c>
      <c r="AQ19" s="54">
        <v>1</v>
      </c>
      <c r="AR19" s="54">
        <v>1</v>
      </c>
      <c r="AS19" s="54">
        <v>1</v>
      </c>
      <c r="AT19" s="54">
        <v>1</v>
      </c>
      <c r="AU19" s="54">
        <f t="shared" si="16"/>
        <v>56.250000000000028</v>
      </c>
      <c r="AV19" s="54">
        <f t="shared" si="17"/>
        <v>9.1400000000000041</v>
      </c>
      <c r="AW19" s="54">
        <f t="shared" si="18"/>
        <v>8.4906666666666659</v>
      </c>
      <c r="AX19" s="54">
        <f t="shared" si="19"/>
        <v>6.7940000000000005</v>
      </c>
      <c r="AY19" s="54">
        <v>1</v>
      </c>
      <c r="AZ19" s="54">
        <v>1</v>
      </c>
      <c r="BA19" s="54">
        <v>1</v>
      </c>
      <c r="BG19" s="54">
        <f t="shared" si="20"/>
        <v>66.666666666666671</v>
      </c>
      <c r="BH19" s="11">
        <f t="shared" si="21"/>
        <v>5.208333333333333E-5</v>
      </c>
    </row>
    <row r="20" spans="1:60" ht="48" x14ac:dyDescent="0.2">
      <c r="A20" s="54" t="s">
        <v>783</v>
      </c>
      <c r="B20" s="3" t="s">
        <v>784</v>
      </c>
      <c r="C20" s="3" t="s">
        <v>194</v>
      </c>
      <c r="D20" s="54">
        <v>1</v>
      </c>
      <c r="E20" s="54">
        <v>1</v>
      </c>
      <c r="F20" s="54">
        <f t="shared" si="8"/>
        <v>1</v>
      </c>
      <c r="G20" s="54">
        <f t="shared" si="9"/>
        <v>17</v>
      </c>
      <c r="H20" s="54">
        <f t="shared" si="10"/>
        <v>17</v>
      </c>
      <c r="I20" s="54">
        <f t="shared" si="11"/>
        <v>91</v>
      </c>
      <c r="J20" s="54">
        <v>28</v>
      </c>
      <c r="K20" s="54">
        <f t="shared" si="12"/>
        <v>1.6470588235294117</v>
      </c>
      <c r="L20" s="54">
        <f t="shared" si="13"/>
        <v>74</v>
      </c>
      <c r="M20" s="54">
        <f t="shared" si="14"/>
        <v>4.3529411764705879</v>
      </c>
      <c r="N20" s="54">
        <v>1</v>
      </c>
      <c r="O20" s="54">
        <v>1</v>
      </c>
      <c r="P20" s="54">
        <v>1</v>
      </c>
      <c r="Q20" s="54">
        <v>1</v>
      </c>
      <c r="R20" s="54">
        <v>1</v>
      </c>
      <c r="S20" s="54">
        <v>1</v>
      </c>
      <c r="T20" s="54">
        <f t="shared" si="3"/>
        <v>1</v>
      </c>
      <c r="U20" s="54">
        <v>1</v>
      </c>
      <c r="V20" s="54">
        <v>1</v>
      </c>
      <c r="W20" s="54">
        <f t="shared" si="4"/>
        <v>1</v>
      </c>
      <c r="X20" s="54">
        <f t="shared" si="5"/>
        <v>1</v>
      </c>
      <c r="Y20" s="54">
        <v>1</v>
      </c>
      <c r="Z20" s="54">
        <v>1</v>
      </c>
      <c r="AA20" s="54">
        <v>1</v>
      </c>
      <c r="AB20" s="54">
        <v>1</v>
      </c>
      <c r="AC20" s="54">
        <v>1</v>
      </c>
      <c r="AD20" s="54">
        <v>0</v>
      </c>
      <c r="AE20" s="54">
        <v>1</v>
      </c>
      <c r="AF20" s="54">
        <f t="shared" si="15"/>
        <v>1</v>
      </c>
      <c r="AG20" s="54">
        <v>1</v>
      </c>
      <c r="AH20" s="54">
        <f t="shared" si="6"/>
        <v>1</v>
      </c>
      <c r="AI20" s="54">
        <v>1</v>
      </c>
      <c r="AJ20" s="54">
        <v>1</v>
      </c>
      <c r="AK20" s="54">
        <f t="shared" si="7"/>
        <v>1</v>
      </c>
      <c r="AL20" s="54">
        <v>1</v>
      </c>
      <c r="AM20" s="54">
        <v>1</v>
      </c>
      <c r="AN20" s="54">
        <v>1</v>
      </c>
      <c r="AO20" s="54">
        <v>1</v>
      </c>
      <c r="AP20" s="54">
        <v>1</v>
      </c>
      <c r="AQ20" s="54">
        <v>1</v>
      </c>
      <c r="AR20" s="54">
        <v>1</v>
      </c>
      <c r="AS20" s="54">
        <v>1</v>
      </c>
      <c r="AT20" s="54">
        <v>1</v>
      </c>
      <c r="AU20" s="54">
        <f t="shared" si="16"/>
        <v>50.238823529411803</v>
      </c>
      <c r="AV20" s="54">
        <f t="shared" si="17"/>
        <v>10.47529411764706</v>
      </c>
      <c r="AW20" s="54">
        <f t="shared" si="18"/>
        <v>8.3999999999999986</v>
      </c>
      <c r="AX20" s="54">
        <f t="shared" si="19"/>
        <v>7.5723529411764687</v>
      </c>
      <c r="AY20" s="54">
        <v>1</v>
      </c>
      <c r="AZ20" s="54">
        <v>1</v>
      </c>
      <c r="BA20" s="54">
        <v>1</v>
      </c>
      <c r="BG20" s="54">
        <f t="shared" si="20"/>
        <v>58.823529411764703</v>
      </c>
      <c r="BH20" s="11">
        <f t="shared" si="21"/>
        <v>5.902777777777778E-5</v>
      </c>
    </row>
    <row r="21" spans="1:60" ht="32" x14ac:dyDescent="0.2">
      <c r="A21" s="54" t="s">
        <v>785</v>
      </c>
      <c r="B21" s="3" t="s">
        <v>786</v>
      </c>
      <c r="C21" s="3" t="s">
        <v>194</v>
      </c>
      <c r="D21" s="54">
        <v>1</v>
      </c>
      <c r="E21" s="54">
        <v>1</v>
      </c>
      <c r="F21" s="54">
        <f t="shared" si="8"/>
        <v>1</v>
      </c>
      <c r="G21" s="54">
        <f t="shared" si="9"/>
        <v>14</v>
      </c>
      <c r="H21" s="54">
        <f t="shared" si="10"/>
        <v>14</v>
      </c>
      <c r="I21" s="54">
        <f t="shared" si="11"/>
        <v>75</v>
      </c>
      <c r="J21" s="54">
        <v>22</v>
      </c>
      <c r="K21" s="54">
        <f t="shared" si="12"/>
        <v>1.5714285714285714</v>
      </c>
      <c r="L21" s="54">
        <f t="shared" si="13"/>
        <v>61</v>
      </c>
      <c r="M21" s="54">
        <f t="shared" si="14"/>
        <v>4.3571428571428568</v>
      </c>
      <c r="N21" s="54">
        <v>1</v>
      </c>
      <c r="O21" s="54">
        <v>1</v>
      </c>
      <c r="P21" s="54">
        <v>1</v>
      </c>
      <c r="Q21" s="54">
        <v>1</v>
      </c>
      <c r="R21" s="54">
        <v>1</v>
      </c>
      <c r="S21" s="54">
        <v>1</v>
      </c>
      <c r="T21" s="54">
        <f t="shared" si="3"/>
        <v>1</v>
      </c>
      <c r="U21" s="54">
        <v>1</v>
      </c>
      <c r="V21" s="54">
        <v>1</v>
      </c>
      <c r="W21" s="54">
        <f t="shared" si="4"/>
        <v>1</v>
      </c>
      <c r="X21" s="54">
        <f t="shared" si="5"/>
        <v>1</v>
      </c>
      <c r="Y21" s="54">
        <v>1</v>
      </c>
      <c r="Z21" s="54">
        <v>1</v>
      </c>
      <c r="AA21" s="54">
        <v>1</v>
      </c>
      <c r="AB21" s="54">
        <v>1</v>
      </c>
      <c r="AC21" s="54">
        <v>1</v>
      </c>
      <c r="AD21" s="54">
        <v>0</v>
      </c>
      <c r="AE21" s="54">
        <v>1</v>
      </c>
      <c r="AF21" s="54">
        <f t="shared" si="15"/>
        <v>1</v>
      </c>
      <c r="AG21" s="54">
        <v>1</v>
      </c>
      <c r="AH21" s="54">
        <f t="shared" si="6"/>
        <v>1</v>
      </c>
      <c r="AI21" s="54">
        <v>1</v>
      </c>
      <c r="AJ21" s="54">
        <v>1</v>
      </c>
      <c r="AK21" s="54">
        <f t="shared" si="7"/>
        <v>1</v>
      </c>
      <c r="AL21" s="54">
        <v>1</v>
      </c>
      <c r="AM21" s="54">
        <v>1</v>
      </c>
      <c r="AN21" s="54">
        <v>1</v>
      </c>
      <c r="AO21" s="54">
        <v>1</v>
      </c>
      <c r="AP21" s="54">
        <v>1</v>
      </c>
      <c r="AQ21" s="54">
        <v>1</v>
      </c>
      <c r="AR21" s="54">
        <v>1</v>
      </c>
      <c r="AS21" s="54">
        <v>1</v>
      </c>
      <c r="AT21" s="54">
        <v>1</v>
      </c>
      <c r="AU21" s="54">
        <f t="shared" si="16"/>
        <v>59.682142857142885</v>
      </c>
      <c r="AV21" s="54">
        <f t="shared" si="17"/>
        <v>8.4128571428571455</v>
      </c>
      <c r="AW21" s="54">
        <f t="shared" si="18"/>
        <v>8.1257142857142881</v>
      </c>
      <c r="AX21" s="54">
        <f t="shared" si="19"/>
        <v>6.0921428571428571</v>
      </c>
      <c r="AY21" s="54">
        <v>1</v>
      </c>
      <c r="AZ21" s="54">
        <v>1</v>
      </c>
      <c r="BA21" s="54">
        <v>1</v>
      </c>
      <c r="BG21" s="54">
        <f t="shared" si="20"/>
        <v>71.428571428571431</v>
      </c>
      <c r="BH21" s="11">
        <f t="shared" si="21"/>
        <v>4.8611111111111115E-5</v>
      </c>
    </row>
    <row r="22" spans="1:60" ht="48" x14ac:dyDescent="0.2">
      <c r="A22" s="54" t="s">
        <v>787</v>
      </c>
      <c r="B22" s="3" t="s">
        <v>788</v>
      </c>
      <c r="C22" s="3" t="s">
        <v>194</v>
      </c>
      <c r="D22" s="54">
        <v>1</v>
      </c>
      <c r="E22" s="54">
        <v>1</v>
      </c>
      <c r="F22" s="54">
        <f t="shared" si="8"/>
        <v>1</v>
      </c>
      <c r="G22" s="54">
        <f t="shared" si="9"/>
        <v>19</v>
      </c>
      <c r="H22" s="54">
        <f t="shared" si="10"/>
        <v>19</v>
      </c>
      <c r="I22" s="54">
        <f t="shared" si="11"/>
        <v>96</v>
      </c>
      <c r="J22" s="54">
        <v>29</v>
      </c>
      <c r="K22" s="54">
        <f t="shared" si="12"/>
        <v>1.5263157894736843</v>
      </c>
      <c r="L22" s="54">
        <f t="shared" si="13"/>
        <v>77</v>
      </c>
      <c r="M22" s="54">
        <f t="shared" si="14"/>
        <v>4.0526315789473681</v>
      </c>
      <c r="N22" s="54">
        <v>1</v>
      </c>
      <c r="O22" s="54">
        <v>1</v>
      </c>
      <c r="P22" s="54">
        <v>1</v>
      </c>
      <c r="Q22" s="54">
        <v>1</v>
      </c>
      <c r="R22" s="54">
        <v>1</v>
      </c>
      <c r="S22" s="54">
        <v>1</v>
      </c>
      <c r="T22" s="54">
        <f t="shared" si="3"/>
        <v>1</v>
      </c>
      <c r="U22" s="54">
        <v>1</v>
      </c>
      <c r="V22" s="54">
        <v>1</v>
      </c>
      <c r="W22" s="54">
        <f t="shared" si="4"/>
        <v>1</v>
      </c>
      <c r="X22" s="54">
        <f t="shared" si="5"/>
        <v>1</v>
      </c>
      <c r="Y22" s="54">
        <v>0</v>
      </c>
      <c r="Z22" s="54">
        <v>1</v>
      </c>
      <c r="AA22" s="54">
        <v>1</v>
      </c>
      <c r="AB22" s="54">
        <v>1</v>
      </c>
      <c r="AC22" s="54">
        <v>1</v>
      </c>
      <c r="AD22" s="54">
        <v>0</v>
      </c>
      <c r="AE22" s="54">
        <v>1</v>
      </c>
      <c r="AF22" s="54">
        <f t="shared" si="15"/>
        <v>1</v>
      </c>
      <c r="AG22" s="54">
        <v>1</v>
      </c>
      <c r="AH22" s="54">
        <f t="shared" si="6"/>
        <v>1</v>
      </c>
      <c r="AI22" s="54">
        <v>1</v>
      </c>
      <c r="AJ22" s="54">
        <v>1</v>
      </c>
      <c r="AK22" s="54">
        <f t="shared" si="7"/>
        <v>1</v>
      </c>
      <c r="AL22" s="54">
        <v>1</v>
      </c>
      <c r="AM22" s="54">
        <v>1</v>
      </c>
      <c r="AN22" s="54">
        <v>1</v>
      </c>
      <c r="AO22" s="54">
        <v>1</v>
      </c>
      <c r="AP22" s="54">
        <v>1</v>
      </c>
      <c r="AQ22" s="54">
        <v>1</v>
      </c>
      <c r="AR22" s="54">
        <v>1</v>
      </c>
      <c r="AS22" s="54">
        <v>1</v>
      </c>
      <c r="AT22" s="54">
        <v>1</v>
      </c>
      <c r="AU22" s="54">
        <f t="shared" si="16"/>
        <v>58.423684210526318</v>
      </c>
      <c r="AV22" s="54">
        <f t="shared" si="17"/>
        <v>9.8305263157894771</v>
      </c>
      <c r="AW22" s="54">
        <f t="shared" si="18"/>
        <v>6.7810526315789481</v>
      </c>
      <c r="AX22" s="54">
        <f t="shared" si="19"/>
        <v>7.1578947368421026</v>
      </c>
      <c r="AY22" s="54">
        <v>1</v>
      </c>
      <c r="AZ22" s="54">
        <v>1</v>
      </c>
      <c r="BA22" s="54">
        <v>1</v>
      </c>
      <c r="BG22" s="54">
        <f t="shared" si="20"/>
        <v>52.631578947368418</v>
      </c>
      <c r="BH22" s="11">
        <f t="shared" si="21"/>
        <v>6.597222222222223E-5</v>
      </c>
    </row>
    <row r="23" spans="1:60" ht="48" x14ac:dyDescent="0.2">
      <c r="A23" s="54">
        <v>11</v>
      </c>
      <c r="B23" s="3" t="s">
        <v>788</v>
      </c>
      <c r="C23" s="3" t="s">
        <v>194</v>
      </c>
      <c r="D23" s="54">
        <v>1</v>
      </c>
      <c r="E23" s="54">
        <v>1</v>
      </c>
      <c r="F23" s="54">
        <f t="shared" si="8"/>
        <v>1</v>
      </c>
      <c r="G23" s="54">
        <f t="shared" si="9"/>
        <v>19</v>
      </c>
      <c r="H23" s="54">
        <f t="shared" si="10"/>
        <v>19</v>
      </c>
      <c r="I23" s="54">
        <f t="shared" si="11"/>
        <v>96</v>
      </c>
      <c r="J23" s="54">
        <v>29</v>
      </c>
      <c r="K23" s="54">
        <f t="shared" si="12"/>
        <v>1.5263157894736843</v>
      </c>
      <c r="L23" s="54">
        <f t="shared" si="13"/>
        <v>77</v>
      </c>
      <c r="M23" s="54">
        <f t="shared" si="14"/>
        <v>4.0526315789473681</v>
      </c>
      <c r="N23" s="54">
        <v>1</v>
      </c>
      <c r="O23" s="54">
        <v>1</v>
      </c>
      <c r="P23" s="54">
        <v>1</v>
      </c>
      <c r="Q23" s="54">
        <v>1</v>
      </c>
      <c r="R23" s="54">
        <v>1</v>
      </c>
      <c r="S23" s="54">
        <v>1</v>
      </c>
      <c r="T23" s="54">
        <f t="shared" si="3"/>
        <v>1</v>
      </c>
      <c r="U23" s="54">
        <v>1</v>
      </c>
      <c r="V23" s="54">
        <v>1</v>
      </c>
      <c r="W23" s="54">
        <f t="shared" si="4"/>
        <v>1</v>
      </c>
      <c r="X23" s="54">
        <f t="shared" si="5"/>
        <v>1</v>
      </c>
      <c r="Y23" s="54">
        <v>0</v>
      </c>
      <c r="Z23" s="54">
        <v>1</v>
      </c>
      <c r="AA23" s="54">
        <v>1</v>
      </c>
      <c r="AB23" s="54">
        <v>1</v>
      </c>
      <c r="AC23" s="54">
        <v>1</v>
      </c>
      <c r="AD23" s="54">
        <v>0</v>
      </c>
      <c r="AE23" s="54">
        <v>1</v>
      </c>
      <c r="AF23" s="54">
        <f t="shared" si="15"/>
        <v>1</v>
      </c>
      <c r="AG23" s="54">
        <v>1</v>
      </c>
      <c r="AH23" s="54">
        <f t="shared" si="6"/>
        <v>1</v>
      </c>
      <c r="AI23" s="54">
        <v>1</v>
      </c>
      <c r="AJ23" s="54">
        <v>1</v>
      </c>
      <c r="AK23" s="54">
        <f t="shared" si="7"/>
        <v>1</v>
      </c>
      <c r="AL23" s="54">
        <v>1</v>
      </c>
      <c r="AM23" s="54">
        <v>1</v>
      </c>
      <c r="AN23" s="54">
        <v>1</v>
      </c>
      <c r="AO23" s="54">
        <v>1</v>
      </c>
      <c r="AP23" s="54">
        <v>1</v>
      </c>
      <c r="AQ23" s="54">
        <v>1</v>
      </c>
      <c r="AR23" s="54">
        <v>1</v>
      </c>
      <c r="AS23" s="54">
        <v>1</v>
      </c>
      <c r="AT23" s="54">
        <v>1</v>
      </c>
      <c r="AU23" s="54">
        <f t="shared" si="16"/>
        <v>58.423684210526318</v>
      </c>
      <c r="AV23" s="54">
        <f t="shared" si="17"/>
        <v>9.8305263157894771</v>
      </c>
      <c r="AW23" s="54">
        <f t="shared" si="18"/>
        <v>6.7810526315789481</v>
      </c>
      <c r="AX23" s="54">
        <f t="shared" si="19"/>
        <v>7.1578947368421026</v>
      </c>
      <c r="AY23" s="54">
        <v>1</v>
      </c>
      <c r="AZ23" s="54">
        <v>1</v>
      </c>
      <c r="BA23" s="54">
        <v>1</v>
      </c>
      <c r="BG23" s="54">
        <f t="shared" si="20"/>
        <v>52.631578947368418</v>
      </c>
      <c r="BH23" s="11">
        <f t="shared" si="21"/>
        <v>6.597222222222223E-5</v>
      </c>
    </row>
    <row r="24" spans="1:60" ht="48" x14ac:dyDescent="0.2">
      <c r="A24" s="54">
        <v>12</v>
      </c>
      <c r="B24" s="3" t="s">
        <v>789</v>
      </c>
      <c r="C24" s="22" t="s">
        <v>199</v>
      </c>
      <c r="D24" s="54">
        <v>1</v>
      </c>
      <c r="E24" s="54">
        <v>1</v>
      </c>
      <c r="F24" s="54">
        <f t="shared" si="8"/>
        <v>1</v>
      </c>
      <c r="G24" s="54">
        <f t="shared" si="9"/>
        <v>17</v>
      </c>
      <c r="H24" s="54">
        <f t="shared" si="10"/>
        <v>17</v>
      </c>
      <c r="I24" s="54">
        <f t="shared" si="11"/>
        <v>84</v>
      </c>
      <c r="J24" s="54">
        <v>22</v>
      </c>
      <c r="K24" s="54">
        <f t="shared" si="12"/>
        <v>1.2941176470588236</v>
      </c>
      <c r="L24" s="54">
        <f t="shared" si="13"/>
        <v>66</v>
      </c>
      <c r="M24" s="54">
        <f t="shared" si="14"/>
        <v>3.8823529411764706</v>
      </c>
      <c r="N24" s="54">
        <v>1</v>
      </c>
      <c r="O24" s="54">
        <v>1</v>
      </c>
      <c r="P24" s="54">
        <v>1</v>
      </c>
      <c r="Q24" s="54">
        <v>1</v>
      </c>
      <c r="R24" s="54">
        <v>1</v>
      </c>
      <c r="S24" s="54">
        <v>1</v>
      </c>
      <c r="T24" s="54">
        <f t="shared" si="3"/>
        <v>1</v>
      </c>
      <c r="U24" s="54">
        <v>1</v>
      </c>
      <c r="V24" s="54">
        <v>1</v>
      </c>
      <c r="W24" s="54">
        <f t="shared" si="4"/>
        <v>1</v>
      </c>
      <c r="X24" s="54">
        <f t="shared" si="5"/>
        <v>1</v>
      </c>
      <c r="Y24" s="54">
        <v>0</v>
      </c>
      <c r="Z24" s="54">
        <v>1</v>
      </c>
      <c r="AA24" s="54">
        <v>1</v>
      </c>
      <c r="AB24" s="54">
        <v>1</v>
      </c>
      <c r="AC24" s="54">
        <v>1</v>
      </c>
      <c r="AD24" s="54">
        <v>1</v>
      </c>
      <c r="AE24" s="54">
        <v>1</v>
      </c>
      <c r="AF24" s="54">
        <f t="shared" si="15"/>
        <v>2</v>
      </c>
      <c r="AG24" s="54">
        <v>1</v>
      </c>
      <c r="AH24" s="54">
        <f t="shared" si="6"/>
        <v>1</v>
      </c>
      <c r="AI24" s="54">
        <v>1</v>
      </c>
      <c r="AJ24" s="54">
        <v>1</v>
      </c>
      <c r="AK24" s="54">
        <f t="shared" si="7"/>
        <v>1</v>
      </c>
      <c r="AL24" s="54">
        <v>1</v>
      </c>
      <c r="AM24" s="54">
        <v>1</v>
      </c>
      <c r="AN24" s="54">
        <v>1</v>
      </c>
      <c r="AO24" s="54">
        <v>1</v>
      </c>
      <c r="AP24" s="54">
        <v>1</v>
      </c>
      <c r="AQ24" s="54">
        <v>1</v>
      </c>
      <c r="AR24" s="54">
        <v>1</v>
      </c>
      <c r="AS24" s="54">
        <v>1</v>
      </c>
      <c r="AT24" s="54">
        <v>1</v>
      </c>
      <c r="AU24" s="54">
        <f t="shared" si="16"/>
        <v>80.09764705882354</v>
      </c>
      <c r="AV24" s="54">
        <f t="shared" si="17"/>
        <v>6.3105882352941194</v>
      </c>
      <c r="AW24" s="54">
        <f t="shared" si="18"/>
        <v>5.9788235294117626</v>
      </c>
      <c r="AX24" s="54">
        <f t="shared" si="19"/>
        <v>5.3558823529411761</v>
      </c>
      <c r="AY24" s="54">
        <v>1</v>
      </c>
      <c r="AZ24" s="54">
        <v>1</v>
      </c>
      <c r="BA24" s="54">
        <v>1</v>
      </c>
      <c r="BG24" s="54">
        <f t="shared" si="20"/>
        <v>117.64705882352941</v>
      </c>
      <c r="BH24" s="11">
        <f t="shared" si="21"/>
        <v>5.902777777777778E-5</v>
      </c>
    </row>
    <row r="25" spans="1:60" ht="48" x14ac:dyDescent="0.2">
      <c r="A25" s="54">
        <v>13</v>
      </c>
      <c r="B25" s="3" t="s">
        <v>790</v>
      </c>
      <c r="C25" s="22" t="s">
        <v>199</v>
      </c>
      <c r="D25" s="54">
        <v>1</v>
      </c>
      <c r="E25" s="54">
        <v>1</v>
      </c>
      <c r="F25" s="54">
        <f t="shared" si="8"/>
        <v>1</v>
      </c>
      <c r="G25" s="54">
        <f t="shared" si="9"/>
        <v>16</v>
      </c>
      <c r="H25" s="54">
        <f t="shared" si="10"/>
        <v>16</v>
      </c>
      <c r="I25" s="54">
        <f t="shared" si="11"/>
        <v>81</v>
      </c>
      <c r="J25" s="54">
        <v>20</v>
      </c>
      <c r="K25" s="54">
        <f t="shared" si="12"/>
        <v>1.25</v>
      </c>
      <c r="L25" s="54">
        <f t="shared" si="13"/>
        <v>64</v>
      </c>
      <c r="M25" s="54">
        <f t="shared" si="14"/>
        <v>4</v>
      </c>
      <c r="N25" s="54">
        <v>1</v>
      </c>
      <c r="O25" s="54">
        <v>1</v>
      </c>
      <c r="P25" s="54">
        <v>1</v>
      </c>
      <c r="Q25" s="54">
        <v>1</v>
      </c>
      <c r="R25" s="54">
        <v>1</v>
      </c>
      <c r="S25" s="54">
        <v>1</v>
      </c>
      <c r="T25" s="54">
        <f t="shared" si="3"/>
        <v>1</v>
      </c>
      <c r="U25" s="54">
        <v>1</v>
      </c>
      <c r="V25" s="54">
        <v>1</v>
      </c>
      <c r="W25" s="54">
        <f t="shared" si="4"/>
        <v>1</v>
      </c>
      <c r="X25" s="54">
        <f t="shared" si="5"/>
        <v>1</v>
      </c>
      <c r="Y25" s="54">
        <v>1</v>
      </c>
      <c r="Z25" s="54">
        <v>1</v>
      </c>
      <c r="AA25" s="54">
        <v>1</v>
      </c>
      <c r="AB25" s="54">
        <v>1</v>
      </c>
      <c r="AC25" s="54">
        <v>1</v>
      </c>
      <c r="AD25" s="54">
        <v>1</v>
      </c>
      <c r="AE25" s="54">
        <v>1</v>
      </c>
      <c r="AF25" s="54">
        <f t="shared" si="15"/>
        <v>2</v>
      </c>
      <c r="AG25" s="54">
        <v>1</v>
      </c>
      <c r="AH25" s="54">
        <f t="shared" si="6"/>
        <v>1</v>
      </c>
      <c r="AI25" s="54">
        <v>1</v>
      </c>
      <c r="AJ25" s="54">
        <v>1</v>
      </c>
      <c r="AK25" s="54">
        <f t="shared" si="7"/>
        <v>1</v>
      </c>
      <c r="AL25" s="54">
        <v>1</v>
      </c>
      <c r="AM25" s="54">
        <v>1</v>
      </c>
      <c r="AN25" s="54">
        <v>1</v>
      </c>
      <c r="AO25" s="54">
        <v>1</v>
      </c>
      <c r="AP25" s="54">
        <v>1</v>
      </c>
      <c r="AQ25" s="54">
        <v>1</v>
      </c>
      <c r="AR25" s="54">
        <v>1</v>
      </c>
      <c r="AS25" s="54">
        <v>1</v>
      </c>
      <c r="AT25" s="54">
        <v>1</v>
      </c>
      <c r="AU25" s="54">
        <f t="shared" si="16"/>
        <v>84.845000000000013</v>
      </c>
      <c r="AV25" s="54">
        <f t="shared" si="17"/>
        <v>5.4000000000000021</v>
      </c>
      <c r="AW25" s="54">
        <f t="shared" si="18"/>
        <v>6.6049999999999969</v>
      </c>
      <c r="AX25" s="54">
        <f t="shared" si="19"/>
        <v>5.41</v>
      </c>
      <c r="AY25" s="54">
        <v>1</v>
      </c>
      <c r="AZ25" s="54">
        <v>1</v>
      </c>
      <c r="BA25" s="54">
        <v>1</v>
      </c>
      <c r="BG25" s="54">
        <f t="shared" si="20"/>
        <v>125</v>
      </c>
      <c r="BH25" s="11">
        <f t="shared" si="21"/>
        <v>5.5555555555555558E-5</v>
      </c>
    </row>
    <row r="26" spans="1:60" ht="48" x14ac:dyDescent="0.2">
      <c r="A26" s="54">
        <v>14</v>
      </c>
      <c r="B26" s="3" t="s">
        <v>791</v>
      </c>
      <c r="C26" s="22" t="s">
        <v>199</v>
      </c>
      <c r="D26" s="54">
        <v>1</v>
      </c>
      <c r="E26" s="54">
        <v>1</v>
      </c>
      <c r="F26" s="54">
        <f t="shared" si="8"/>
        <v>1</v>
      </c>
      <c r="G26" s="54">
        <f t="shared" si="9"/>
        <v>23</v>
      </c>
      <c r="H26" s="54">
        <f t="shared" si="10"/>
        <v>23</v>
      </c>
      <c r="I26" s="54">
        <f t="shared" si="11"/>
        <v>127</v>
      </c>
      <c r="J26" s="54">
        <v>35</v>
      </c>
      <c r="K26" s="54">
        <f t="shared" si="12"/>
        <v>1.5217391304347827</v>
      </c>
      <c r="L26" s="54">
        <f t="shared" si="13"/>
        <v>103</v>
      </c>
      <c r="M26" s="54">
        <f t="shared" si="14"/>
        <v>4.4782608695652177</v>
      </c>
      <c r="N26" s="54">
        <v>1</v>
      </c>
      <c r="O26" s="54">
        <v>1</v>
      </c>
      <c r="P26" s="54">
        <v>1</v>
      </c>
      <c r="Q26" s="54">
        <v>1</v>
      </c>
      <c r="R26" s="54">
        <v>1</v>
      </c>
      <c r="S26" s="54">
        <v>1</v>
      </c>
      <c r="T26" s="54">
        <f t="shared" si="3"/>
        <v>1</v>
      </c>
      <c r="U26" s="54">
        <v>1</v>
      </c>
      <c r="V26" s="54">
        <v>1</v>
      </c>
      <c r="W26" s="54">
        <f t="shared" si="4"/>
        <v>1</v>
      </c>
      <c r="X26" s="54">
        <f t="shared" si="5"/>
        <v>1</v>
      </c>
      <c r="Y26" s="54">
        <v>1</v>
      </c>
      <c r="Z26" s="54">
        <v>1</v>
      </c>
      <c r="AA26" s="54">
        <v>1</v>
      </c>
      <c r="AB26" s="54">
        <v>1</v>
      </c>
      <c r="AC26" s="54">
        <v>1</v>
      </c>
      <c r="AD26" s="54">
        <v>1</v>
      </c>
      <c r="AE26" s="54">
        <v>1</v>
      </c>
      <c r="AF26" s="54">
        <f t="shared" si="15"/>
        <v>2</v>
      </c>
      <c r="AG26" s="54">
        <v>1</v>
      </c>
      <c r="AH26" s="54">
        <f t="shared" si="6"/>
        <v>1</v>
      </c>
      <c r="AI26" s="54">
        <v>0</v>
      </c>
      <c r="AJ26" s="54">
        <v>1</v>
      </c>
      <c r="AK26" s="54">
        <f t="shared" si="7"/>
        <v>1</v>
      </c>
      <c r="AL26" s="54">
        <v>1</v>
      </c>
      <c r="AM26" s="54">
        <v>1</v>
      </c>
      <c r="AN26" s="54">
        <v>1</v>
      </c>
      <c r="AO26" s="54">
        <v>0</v>
      </c>
      <c r="AP26" s="54">
        <v>1</v>
      </c>
      <c r="AQ26" s="54">
        <v>1</v>
      </c>
      <c r="AR26" s="54">
        <v>1</v>
      </c>
      <c r="AS26" s="54">
        <v>0</v>
      </c>
      <c r="AT26" s="54">
        <v>1</v>
      </c>
      <c r="AU26" s="54">
        <f t="shared" si="16"/>
        <v>54.750869565217414</v>
      </c>
      <c r="AV26" s="54">
        <f t="shared" si="17"/>
        <v>11.336521739130436</v>
      </c>
      <c r="AW26" s="54">
        <f t="shared" si="18"/>
        <v>9.7565217391304309</v>
      </c>
      <c r="AX26" s="54">
        <f t="shared" si="19"/>
        <v>11.162608695652175</v>
      </c>
      <c r="AY26" s="54">
        <v>1</v>
      </c>
      <c r="AZ26" s="54">
        <v>1</v>
      </c>
      <c r="BA26" s="54">
        <v>1</v>
      </c>
      <c r="BG26" s="54">
        <f t="shared" si="20"/>
        <v>86.956521739130437</v>
      </c>
      <c r="BH26" s="11">
        <f t="shared" si="21"/>
        <v>7.9861111111111116E-5</v>
      </c>
    </row>
    <row r="27" spans="1:60" ht="48" x14ac:dyDescent="0.2">
      <c r="A27" s="54">
        <v>15</v>
      </c>
      <c r="B27" s="3" t="s">
        <v>792</v>
      </c>
      <c r="C27" s="22" t="s">
        <v>199</v>
      </c>
      <c r="D27" s="54">
        <v>1</v>
      </c>
      <c r="E27" s="54">
        <v>1</v>
      </c>
      <c r="F27" s="54">
        <f t="shared" si="8"/>
        <v>1</v>
      </c>
      <c r="G27" s="54">
        <f t="shared" si="9"/>
        <v>21</v>
      </c>
      <c r="H27" s="54">
        <f t="shared" si="10"/>
        <v>21</v>
      </c>
      <c r="I27" s="54">
        <f t="shared" si="11"/>
        <v>109</v>
      </c>
      <c r="J27" s="54">
        <v>32</v>
      </c>
      <c r="K27" s="54">
        <f t="shared" si="12"/>
        <v>1.5238095238095237</v>
      </c>
      <c r="L27" s="54">
        <f t="shared" si="13"/>
        <v>87</v>
      </c>
      <c r="M27" s="54">
        <f t="shared" si="14"/>
        <v>4.1428571428571432</v>
      </c>
      <c r="N27" s="54">
        <v>1</v>
      </c>
      <c r="O27" s="54">
        <v>1</v>
      </c>
      <c r="P27" s="54">
        <v>1</v>
      </c>
      <c r="Q27" s="54">
        <v>1</v>
      </c>
      <c r="R27" s="54">
        <v>1</v>
      </c>
      <c r="S27" s="54">
        <v>1</v>
      </c>
      <c r="T27" s="54">
        <f t="shared" si="3"/>
        <v>1</v>
      </c>
      <c r="U27" s="54">
        <v>1</v>
      </c>
      <c r="V27" s="54">
        <v>1</v>
      </c>
      <c r="W27" s="54">
        <f t="shared" si="4"/>
        <v>1</v>
      </c>
      <c r="X27" s="54">
        <f t="shared" si="5"/>
        <v>1</v>
      </c>
      <c r="Y27" s="54">
        <v>0</v>
      </c>
      <c r="Z27" s="54">
        <v>1</v>
      </c>
      <c r="AA27" s="54">
        <v>1</v>
      </c>
      <c r="AB27" s="54">
        <v>1</v>
      </c>
      <c r="AC27" s="54">
        <v>1</v>
      </c>
      <c r="AD27" s="54">
        <v>0</v>
      </c>
      <c r="AE27" s="54">
        <v>1</v>
      </c>
      <c r="AF27" s="54">
        <f t="shared" si="15"/>
        <v>2</v>
      </c>
      <c r="AG27" s="54">
        <v>1</v>
      </c>
      <c r="AH27" s="54">
        <f t="shared" si="6"/>
        <v>1</v>
      </c>
      <c r="AI27" s="54">
        <v>0</v>
      </c>
      <c r="AJ27" s="54">
        <v>1</v>
      </c>
      <c r="AK27" s="54">
        <f t="shared" si="7"/>
        <v>1</v>
      </c>
      <c r="AL27" s="54">
        <v>1</v>
      </c>
      <c r="AM27" s="54">
        <v>1</v>
      </c>
      <c r="AN27" s="54">
        <v>1</v>
      </c>
      <c r="AO27" s="54">
        <v>1</v>
      </c>
      <c r="AP27" s="54">
        <v>1</v>
      </c>
      <c r="AQ27" s="54">
        <v>1</v>
      </c>
      <c r="AR27" s="54">
        <v>1</v>
      </c>
      <c r="AS27" s="54">
        <v>1</v>
      </c>
      <c r="AT27" s="54">
        <v>1</v>
      </c>
      <c r="AU27" s="54">
        <f t="shared" si="16"/>
        <v>56.605714285714299</v>
      </c>
      <c r="AV27" s="54">
        <f t="shared" si="17"/>
        <v>10.580952380952379</v>
      </c>
      <c r="AW27" s="54">
        <f t="shared" si="18"/>
        <v>7.7104761904761929</v>
      </c>
      <c r="AX27" s="54">
        <f t="shared" si="19"/>
        <v>8.5828571428571436</v>
      </c>
      <c r="AY27" s="54">
        <v>1</v>
      </c>
      <c r="AZ27" s="54">
        <v>1</v>
      </c>
      <c r="BA27" s="54">
        <v>1</v>
      </c>
      <c r="BG27" s="54">
        <f t="shared" si="20"/>
        <v>95.238095238095227</v>
      </c>
      <c r="BH27" s="11">
        <f t="shared" si="21"/>
        <v>7.2916666666666659E-5</v>
      </c>
    </row>
    <row r="28" spans="1:60" ht="32" x14ac:dyDescent="0.2">
      <c r="A28" s="54">
        <v>16</v>
      </c>
      <c r="B28" s="3" t="s">
        <v>793</v>
      </c>
      <c r="C28" s="3" t="s">
        <v>194</v>
      </c>
      <c r="D28" s="54">
        <v>1</v>
      </c>
      <c r="E28" s="54">
        <v>1</v>
      </c>
      <c r="F28" s="54">
        <f t="shared" si="8"/>
        <v>1</v>
      </c>
      <c r="G28" s="54">
        <f t="shared" si="9"/>
        <v>10</v>
      </c>
      <c r="H28" s="54">
        <f t="shared" si="10"/>
        <v>10</v>
      </c>
      <c r="I28" s="54">
        <f t="shared" si="11"/>
        <v>61</v>
      </c>
      <c r="J28" s="54">
        <v>19</v>
      </c>
      <c r="K28" s="54">
        <f t="shared" si="12"/>
        <v>1.9</v>
      </c>
      <c r="L28" s="54">
        <f t="shared" si="13"/>
        <v>51</v>
      </c>
      <c r="M28" s="54">
        <f t="shared" si="14"/>
        <v>5.0999999999999996</v>
      </c>
      <c r="N28" s="54">
        <v>0</v>
      </c>
      <c r="O28" s="54">
        <v>1</v>
      </c>
      <c r="P28" s="54">
        <v>1</v>
      </c>
      <c r="Q28" s="54">
        <v>0</v>
      </c>
      <c r="R28" s="54">
        <v>1</v>
      </c>
      <c r="S28" s="54">
        <v>1</v>
      </c>
      <c r="T28" s="54">
        <f t="shared" si="3"/>
        <v>0</v>
      </c>
      <c r="U28" s="54">
        <v>1</v>
      </c>
      <c r="V28" s="54">
        <v>1</v>
      </c>
      <c r="W28" s="54">
        <f t="shared" si="4"/>
        <v>0</v>
      </c>
      <c r="X28" s="54">
        <f t="shared" si="5"/>
        <v>1</v>
      </c>
      <c r="Y28" s="54">
        <v>1</v>
      </c>
      <c r="Z28" s="54">
        <v>1</v>
      </c>
      <c r="AA28" s="54">
        <v>1</v>
      </c>
      <c r="AB28" s="54">
        <v>1</v>
      </c>
      <c r="AC28" s="54">
        <v>1</v>
      </c>
      <c r="AD28" s="54">
        <v>0</v>
      </c>
      <c r="AE28" s="54">
        <v>1</v>
      </c>
      <c r="AF28" s="54">
        <f t="shared" si="15"/>
        <v>1</v>
      </c>
      <c r="AG28" s="54">
        <v>1</v>
      </c>
      <c r="AH28" s="54">
        <f t="shared" si="6"/>
        <v>1</v>
      </c>
      <c r="AI28" s="54">
        <v>1</v>
      </c>
      <c r="AJ28" s="54">
        <v>1</v>
      </c>
      <c r="AK28" s="54">
        <f t="shared" si="7"/>
        <v>1</v>
      </c>
      <c r="AL28" s="54">
        <v>1</v>
      </c>
      <c r="AM28" s="54">
        <v>1</v>
      </c>
      <c r="AN28" s="54">
        <v>1</v>
      </c>
      <c r="AO28" s="54">
        <v>0</v>
      </c>
      <c r="AP28" s="54">
        <v>1</v>
      </c>
      <c r="AQ28" s="54">
        <v>1</v>
      </c>
      <c r="AR28" s="54">
        <v>1</v>
      </c>
      <c r="AS28" s="54">
        <v>0</v>
      </c>
      <c r="AT28" s="54">
        <v>1</v>
      </c>
      <c r="AU28" s="54">
        <f t="shared" si="16"/>
        <v>35.945000000000029</v>
      </c>
      <c r="AV28" s="54">
        <f t="shared" si="17"/>
        <v>10.73</v>
      </c>
      <c r="AW28" s="54">
        <f t="shared" si="18"/>
        <v>11.815999999999995</v>
      </c>
      <c r="AX28" s="54">
        <f t="shared" si="19"/>
        <v>7.5909999999999975</v>
      </c>
      <c r="AY28" s="54">
        <v>1</v>
      </c>
      <c r="AZ28" s="54">
        <v>1</v>
      </c>
      <c r="BA28" s="54">
        <v>1</v>
      </c>
      <c r="BG28" s="54">
        <f t="shared" si="20"/>
        <v>100</v>
      </c>
      <c r="BH28" s="11">
        <f t="shared" si="21"/>
        <v>3.4722222222222222E-5</v>
      </c>
    </row>
    <row r="29" spans="1:60" ht="48" x14ac:dyDescent="0.2">
      <c r="A29" s="54" t="s">
        <v>168</v>
      </c>
      <c r="B29" s="3" t="s">
        <v>794</v>
      </c>
      <c r="C29" s="3" t="s">
        <v>194</v>
      </c>
      <c r="D29" s="54">
        <v>1</v>
      </c>
      <c r="E29" s="54">
        <v>1</v>
      </c>
      <c r="F29" s="54">
        <f t="shared" si="8"/>
        <v>1</v>
      </c>
      <c r="G29" s="54">
        <f t="shared" si="9"/>
        <v>12</v>
      </c>
      <c r="H29" s="54">
        <f t="shared" si="10"/>
        <v>12</v>
      </c>
      <c r="I29" s="54">
        <f t="shared" si="11"/>
        <v>82</v>
      </c>
      <c r="J29" s="54">
        <v>26</v>
      </c>
      <c r="K29" s="54">
        <f t="shared" si="12"/>
        <v>2.1666666666666665</v>
      </c>
      <c r="L29" s="54">
        <f t="shared" si="13"/>
        <v>70</v>
      </c>
      <c r="M29" s="54">
        <f t="shared" si="14"/>
        <v>5.833333333333333</v>
      </c>
      <c r="N29" s="54">
        <v>1</v>
      </c>
      <c r="O29" s="54">
        <v>1</v>
      </c>
      <c r="P29" s="54">
        <v>1</v>
      </c>
      <c r="Q29" s="54">
        <v>1</v>
      </c>
      <c r="R29" s="54">
        <v>1</v>
      </c>
      <c r="S29" s="54">
        <v>1</v>
      </c>
      <c r="T29" s="54">
        <f t="shared" si="3"/>
        <v>1</v>
      </c>
      <c r="U29" s="54">
        <v>1</v>
      </c>
      <c r="V29" s="54">
        <v>1</v>
      </c>
      <c r="W29" s="54">
        <f t="shared" si="4"/>
        <v>1</v>
      </c>
      <c r="X29" s="54">
        <f t="shared" si="5"/>
        <v>1</v>
      </c>
      <c r="Y29" s="54">
        <v>0</v>
      </c>
      <c r="Z29" s="54">
        <v>1</v>
      </c>
      <c r="AA29" s="54">
        <v>1</v>
      </c>
      <c r="AB29" s="54">
        <v>1</v>
      </c>
      <c r="AC29" s="54">
        <v>1</v>
      </c>
      <c r="AD29" s="54">
        <v>0</v>
      </c>
      <c r="AE29" s="54">
        <v>1</v>
      </c>
      <c r="AF29" s="54">
        <f t="shared" si="15"/>
        <v>1</v>
      </c>
      <c r="AG29" s="54">
        <v>1</v>
      </c>
      <c r="AH29" s="54">
        <f t="shared" si="6"/>
        <v>1</v>
      </c>
      <c r="AI29" s="54">
        <v>0</v>
      </c>
      <c r="AJ29" s="54">
        <v>1</v>
      </c>
      <c r="AK29" s="54">
        <f t="shared" si="7"/>
        <v>1</v>
      </c>
      <c r="AL29" s="54">
        <v>1</v>
      </c>
      <c r="AM29" s="54">
        <v>0</v>
      </c>
      <c r="AN29" s="54">
        <v>1</v>
      </c>
      <c r="AO29" s="54">
        <v>1</v>
      </c>
      <c r="AP29" s="54">
        <v>1</v>
      </c>
      <c r="AQ29" s="54">
        <v>1</v>
      </c>
      <c r="AR29" s="54">
        <v>1</v>
      </c>
      <c r="AS29" s="54">
        <v>1</v>
      </c>
      <c r="AT29" s="54">
        <v>1</v>
      </c>
      <c r="AU29" s="54">
        <f t="shared" si="16"/>
        <v>11.355000000000025</v>
      </c>
      <c r="AV29" s="54">
        <f t="shared" si="17"/>
        <v>14.656666666666666</v>
      </c>
      <c r="AW29" s="54">
        <f t="shared" si="18"/>
        <v>16.52333333333333</v>
      </c>
      <c r="AX29" s="54">
        <f t="shared" si="19"/>
        <v>12.044999999999995</v>
      </c>
      <c r="AY29" s="54">
        <v>1</v>
      </c>
      <c r="AZ29" s="54">
        <v>1</v>
      </c>
      <c r="BA29" s="54">
        <v>1</v>
      </c>
      <c r="BG29" s="54">
        <f t="shared" si="20"/>
        <v>83.333333333333329</v>
      </c>
      <c r="BH29" s="11">
        <f t="shared" si="21"/>
        <v>4.1666666666666665E-5</v>
      </c>
    </row>
    <row r="30" spans="1:60" ht="48" x14ac:dyDescent="0.2">
      <c r="A30" s="54" t="s">
        <v>169</v>
      </c>
      <c r="B30" s="3" t="s">
        <v>690</v>
      </c>
      <c r="C30" s="3" t="s">
        <v>194</v>
      </c>
      <c r="D30" s="54">
        <v>1</v>
      </c>
      <c r="E30" s="54">
        <v>1</v>
      </c>
      <c r="F30" s="54">
        <f t="shared" si="8"/>
        <v>1</v>
      </c>
      <c r="G30" s="54">
        <f t="shared" si="9"/>
        <v>19</v>
      </c>
      <c r="H30" s="54">
        <f t="shared" si="10"/>
        <v>19</v>
      </c>
      <c r="I30" s="54">
        <f t="shared" si="11"/>
        <v>118</v>
      </c>
      <c r="J30" s="54">
        <v>36</v>
      </c>
      <c r="K30" s="54">
        <f t="shared" si="12"/>
        <v>1.8947368421052631</v>
      </c>
      <c r="L30" s="54">
        <f t="shared" si="13"/>
        <v>99</v>
      </c>
      <c r="M30" s="54">
        <f t="shared" si="14"/>
        <v>5.2105263157894735</v>
      </c>
      <c r="N30" s="54">
        <v>1</v>
      </c>
      <c r="O30" s="54">
        <v>1</v>
      </c>
      <c r="P30" s="54">
        <v>1</v>
      </c>
      <c r="Q30" s="54">
        <v>1</v>
      </c>
      <c r="R30" s="54">
        <v>1</v>
      </c>
      <c r="S30" s="54">
        <v>1</v>
      </c>
      <c r="T30" s="54">
        <f t="shared" si="3"/>
        <v>1</v>
      </c>
      <c r="U30" s="54">
        <v>1</v>
      </c>
      <c r="V30" s="54">
        <v>1</v>
      </c>
      <c r="W30" s="54">
        <f t="shared" si="4"/>
        <v>1</v>
      </c>
      <c r="X30" s="54">
        <f t="shared" si="5"/>
        <v>1</v>
      </c>
      <c r="Y30" s="54">
        <v>1</v>
      </c>
      <c r="Z30" s="54">
        <v>1</v>
      </c>
      <c r="AA30" s="54">
        <v>1</v>
      </c>
      <c r="AB30" s="54">
        <v>1</v>
      </c>
      <c r="AC30" s="54">
        <v>1</v>
      </c>
      <c r="AD30" s="54">
        <v>0</v>
      </c>
      <c r="AE30" s="54">
        <v>1</v>
      </c>
      <c r="AF30" s="54">
        <f t="shared" si="15"/>
        <v>1</v>
      </c>
      <c r="AG30" s="54">
        <v>1</v>
      </c>
      <c r="AH30" s="54">
        <f t="shared" si="6"/>
        <v>1</v>
      </c>
      <c r="AI30" s="54">
        <v>1</v>
      </c>
      <c r="AJ30" s="54">
        <v>1</v>
      </c>
      <c r="AK30" s="54">
        <f t="shared" si="7"/>
        <v>1</v>
      </c>
      <c r="AL30" s="54">
        <v>1</v>
      </c>
      <c r="AM30" s="54">
        <v>1</v>
      </c>
      <c r="AN30" s="54">
        <v>1</v>
      </c>
      <c r="AO30" s="54">
        <v>1</v>
      </c>
      <c r="AP30" s="54">
        <v>1</v>
      </c>
      <c r="AQ30" s="54">
        <v>1</v>
      </c>
      <c r="AR30" s="54">
        <v>1</v>
      </c>
      <c r="AS30" s="54">
        <v>1</v>
      </c>
      <c r="AT30" s="54">
        <v>1</v>
      </c>
      <c r="AU30" s="54">
        <f t="shared" si="16"/>
        <v>27.255263157894774</v>
      </c>
      <c r="AV30" s="54">
        <f t="shared" si="17"/>
        <v>14.177894736842106</v>
      </c>
      <c r="AW30" s="54">
        <f t="shared" si="18"/>
        <v>13.589473684210528</v>
      </c>
      <c r="AX30" s="54">
        <f t="shared" si="19"/>
        <v>12.611578947368422</v>
      </c>
      <c r="AY30" s="54">
        <v>1</v>
      </c>
      <c r="AZ30" s="54">
        <v>1</v>
      </c>
      <c r="BA30" s="54">
        <v>1</v>
      </c>
      <c r="BG30" s="54">
        <f t="shared" si="20"/>
        <v>52.631578947368418</v>
      </c>
      <c r="BH30" s="11">
        <f t="shared" si="21"/>
        <v>6.597222222222223E-5</v>
      </c>
    </row>
    <row r="31" spans="1:60" ht="32" x14ac:dyDescent="0.2">
      <c r="A31" s="54">
        <v>17</v>
      </c>
      <c r="B31" s="3" t="s">
        <v>795</v>
      </c>
      <c r="C31" s="3" t="s">
        <v>194</v>
      </c>
      <c r="D31" s="54">
        <v>1</v>
      </c>
      <c r="E31" s="54">
        <v>1</v>
      </c>
      <c r="F31" s="54">
        <f t="shared" si="8"/>
        <v>1</v>
      </c>
      <c r="G31" s="54">
        <f t="shared" si="9"/>
        <v>9</v>
      </c>
      <c r="H31" s="54">
        <f t="shared" si="10"/>
        <v>9</v>
      </c>
      <c r="I31" s="54">
        <f t="shared" si="11"/>
        <v>57</v>
      </c>
      <c r="J31" s="54">
        <v>18</v>
      </c>
      <c r="K31" s="54">
        <f t="shared" si="12"/>
        <v>2</v>
      </c>
      <c r="L31" s="54">
        <f t="shared" si="13"/>
        <v>48</v>
      </c>
      <c r="M31" s="54">
        <f t="shared" si="14"/>
        <v>5.333333333333333</v>
      </c>
      <c r="N31" s="54">
        <v>1</v>
      </c>
      <c r="O31" s="54">
        <v>1</v>
      </c>
      <c r="P31" s="54">
        <v>1</v>
      </c>
      <c r="Q31" s="54">
        <v>1</v>
      </c>
      <c r="R31" s="54">
        <v>1</v>
      </c>
      <c r="S31" s="54">
        <v>1</v>
      </c>
      <c r="T31" s="54">
        <f t="shared" si="3"/>
        <v>1</v>
      </c>
      <c r="U31" s="54">
        <v>1</v>
      </c>
      <c r="V31" s="54">
        <v>1</v>
      </c>
      <c r="W31" s="54">
        <f t="shared" si="4"/>
        <v>1</v>
      </c>
      <c r="X31" s="54">
        <f t="shared" si="5"/>
        <v>1</v>
      </c>
      <c r="Y31" s="54">
        <v>1</v>
      </c>
      <c r="Z31" s="54">
        <v>1</v>
      </c>
      <c r="AA31" s="54">
        <v>0</v>
      </c>
      <c r="AB31" s="54">
        <v>1</v>
      </c>
      <c r="AC31" s="54">
        <v>1</v>
      </c>
      <c r="AD31" s="54">
        <v>0</v>
      </c>
      <c r="AE31" s="54">
        <v>1</v>
      </c>
      <c r="AF31" s="54">
        <f t="shared" si="15"/>
        <v>1</v>
      </c>
      <c r="AG31" s="54">
        <v>1</v>
      </c>
      <c r="AH31" s="54">
        <f t="shared" si="6"/>
        <v>1</v>
      </c>
      <c r="AI31" s="54">
        <v>1</v>
      </c>
      <c r="AJ31" s="54">
        <v>1</v>
      </c>
      <c r="AK31" s="54">
        <f t="shared" si="7"/>
        <v>1</v>
      </c>
      <c r="AL31" s="54">
        <v>1</v>
      </c>
      <c r="AM31" s="54">
        <v>1</v>
      </c>
      <c r="AN31" s="54">
        <v>1</v>
      </c>
      <c r="AO31" s="54">
        <v>1</v>
      </c>
      <c r="AP31" s="54">
        <v>1</v>
      </c>
      <c r="AQ31" s="54">
        <v>1</v>
      </c>
      <c r="AR31" s="54">
        <v>1</v>
      </c>
      <c r="AS31" s="54">
        <v>1</v>
      </c>
      <c r="AT31" s="54">
        <v>1</v>
      </c>
      <c r="AU31" s="54">
        <f t="shared" si="16"/>
        <v>28.500000000000021</v>
      </c>
      <c r="AV31" s="54">
        <f t="shared" si="17"/>
        <v>11.520000000000003</v>
      </c>
      <c r="AW31" s="54">
        <f t="shared" si="18"/>
        <v>12.924444444444447</v>
      </c>
      <c r="AX31" s="54">
        <f t="shared" si="19"/>
        <v>8.1899999999999977</v>
      </c>
      <c r="AY31" s="54">
        <v>1</v>
      </c>
      <c r="AZ31" s="54">
        <v>1</v>
      </c>
      <c r="BA31" s="54">
        <v>1</v>
      </c>
      <c r="BG31" s="54">
        <f t="shared" si="20"/>
        <v>111.1111111111111</v>
      </c>
      <c r="BH31" s="11">
        <f t="shared" si="21"/>
        <v>3.1250000000000001E-5</v>
      </c>
    </row>
    <row r="32" spans="1:60" ht="32" x14ac:dyDescent="0.2">
      <c r="A32" s="54" t="s">
        <v>189</v>
      </c>
      <c r="B32" s="3" t="s">
        <v>796</v>
      </c>
      <c r="C32" s="3" t="s">
        <v>194</v>
      </c>
      <c r="D32" s="54">
        <v>1</v>
      </c>
      <c r="E32" s="54">
        <v>1</v>
      </c>
      <c r="F32" s="54">
        <f t="shared" si="8"/>
        <v>1</v>
      </c>
      <c r="G32" s="54">
        <f t="shared" si="9"/>
        <v>15</v>
      </c>
      <c r="H32" s="54">
        <f t="shared" si="10"/>
        <v>15</v>
      </c>
      <c r="I32" s="54">
        <f t="shared" si="11"/>
        <v>85</v>
      </c>
      <c r="J32" s="54">
        <v>24</v>
      </c>
      <c r="K32" s="54">
        <f t="shared" si="12"/>
        <v>1.6</v>
      </c>
      <c r="L32" s="54">
        <f t="shared" si="13"/>
        <v>68</v>
      </c>
      <c r="M32" s="54">
        <f t="shared" si="14"/>
        <v>4.5333333333333332</v>
      </c>
      <c r="N32" s="54">
        <v>0</v>
      </c>
      <c r="O32" s="54">
        <v>1</v>
      </c>
      <c r="P32" s="54">
        <v>1</v>
      </c>
      <c r="Q32" s="54">
        <v>1</v>
      </c>
      <c r="R32" s="54">
        <v>1</v>
      </c>
      <c r="S32" s="54">
        <v>1</v>
      </c>
      <c r="T32" s="54">
        <f t="shared" si="3"/>
        <v>1</v>
      </c>
      <c r="U32" s="54">
        <v>1</v>
      </c>
      <c r="V32" s="54">
        <v>1</v>
      </c>
      <c r="W32" s="54">
        <f t="shared" si="4"/>
        <v>1</v>
      </c>
      <c r="X32" s="54">
        <f t="shared" si="5"/>
        <v>1</v>
      </c>
      <c r="Y32" s="54">
        <v>1</v>
      </c>
      <c r="Z32" s="54">
        <v>1</v>
      </c>
      <c r="AA32" s="54">
        <v>1</v>
      </c>
      <c r="AB32" s="54">
        <v>1</v>
      </c>
      <c r="AC32" s="54">
        <v>1</v>
      </c>
      <c r="AD32" s="54">
        <v>1</v>
      </c>
      <c r="AE32" s="54">
        <v>1</v>
      </c>
      <c r="AF32" s="54">
        <f t="shared" si="15"/>
        <v>3</v>
      </c>
      <c r="AG32" s="54">
        <v>1</v>
      </c>
      <c r="AH32" s="54">
        <f t="shared" si="6"/>
        <v>1</v>
      </c>
      <c r="AI32" s="54">
        <v>1</v>
      </c>
      <c r="AJ32" s="54">
        <v>1</v>
      </c>
      <c r="AK32" s="54">
        <f t="shared" si="7"/>
        <v>0</v>
      </c>
      <c r="AL32" s="54">
        <v>1</v>
      </c>
      <c r="AM32" s="54">
        <v>1</v>
      </c>
      <c r="AN32" s="54">
        <v>1</v>
      </c>
      <c r="AO32" s="54">
        <v>1</v>
      </c>
      <c r="AP32" s="54">
        <v>1</v>
      </c>
      <c r="AQ32" s="54">
        <v>1</v>
      </c>
      <c r="AR32" s="54">
        <v>1</v>
      </c>
      <c r="AS32" s="54">
        <v>1</v>
      </c>
      <c r="AT32" s="54">
        <v>1</v>
      </c>
      <c r="AU32" s="54">
        <f t="shared" si="16"/>
        <v>56.250000000000028</v>
      </c>
      <c r="AV32" s="54">
        <f t="shared" si="17"/>
        <v>9.1400000000000041</v>
      </c>
      <c r="AW32" s="54">
        <f t="shared" si="18"/>
        <v>10.058666666666667</v>
      </c>
      <c r="AX32" s="54">
        <f t="shared" si="19"/>
        <v>7.4220000000000006</v>
      </c>
      <c r="AY32" s="54">
        <v>1</v>
      </c>
      <c r="AZ32" s="54">
        <v>1</v>
      </c>
      <c r="BA32" s="54">
        <v>1</v>
      </c>
      <c r="BG32" s="54">
        <f t="shared" si="20"/>
        <v>200</v>
      </c>
      <c r="BH32" s="11">
        <f t="shared" si="21"/>
        <v>5.208333333333333E-5</v>
      </c>
    </row>
    <row r="33" spans="1:60" ht="32" x14ac:dyDescent="0.2">
      <c r="A33" s="54" t="s">
        <v>190</v>
      </c>
      <c r="B33" s="3" t="s">
        <v>797</v>
      </c>
      <c r="C33" s="3" t="s">
        <v>194</v>
      </c>
      <c r="D33" s="54">
        <v>1</v>
      </c>
      <c r="E33" s="54">
        <v>1</v>
      </c>
      <c r="F33" s="54">
        <f t="shared" si="8"/>
        <v>1</v>
      </c>
      <c r="G33" s="54">
        <f t="shared" si="9"/>
        <v>12</v>
      </c>
      <c r="H33" s="54">
        <f t="shared" si="10"/>
        <v>12</v>
      </c>
      <c r="I33" s="54">
        <f t="shared" si="11"/>
        <v>62</v>
      </c>
      <c r="J33" s="54">
        <v>17</v>
      </c>
      <c r="K33" s="54">
        <f t="shared" si="12"/>
        <v>1.4166666666666667</v>
      </c>
      <c r="L33" s="54">
        <f t="shared" si="13"/>
        <v>50</v>
      </c>
      <c r="M33" s="54">
        <f t="shared" si="14"/>
        <v>4.166666666666667</v>
      </c>
      <c r="N33" s="54">
        <v>1</v>
      </c>
      <c r="O33" s="54">
        <v>1</v>
      </c>
      <c r="P33" s="54">
        <v>1</v>
      </c>
      <c r="Q33" s="54">
        <v>1</v>
      </c>
      <c r="R33" s="54">
        <v>1</v>
      </c>
      <c r="S33" s="54">
        <v>1</v>
      </c>
      <c r="T33" s="54">
        <f t="shared" si="3"/>
        <v>1</v>
      </c>
      <c r="U33" s="54">
        <v>1</v>
      </c>
      <c r="V33" s="54">
        <v>1</v>
      </c>
      <c r="W33" s="54">
        <f t="shared" si="4"/>
        <v>1</v>
      </c>
      <c r="X33" s="54">
        <f t="shared" si="5"/>
        <v>1</v>
      </c>
      <c r="Y33" s="54">
        <v>1</v>
      </c>
      <c r="Z33" s="54">
        <v>1</v>
      </c>
      <c r="AA33" s="54">
        <v>1</v>
      </c>
      <c r="AB33" s="54">
        <v>1</v>
      </c>
      <c r="AC33" s="54">
        <v>1</v>
      </c>
      <c r="AD33" s="54">
        <v>0</v>
      </c>
      <c r="AE33" s="54">
        <v>1</v>
      </c>
      <c r="AF33" s="54">
        <f t="shared" si="15"/>
        <v>1</v>
      </c>
      <c r="AG33" s="54">
        <v>1</v>
      </c>
      <c r="AH33" s="54">
        <f t="shared" si="6"/>
        <v>1</v>
      </c>
      <c r="AI33" s="54">
        <v>1</v>
      </c>
      <c r="AJ33" s="54">
        <v>1</v>
      </c>
      <c r="AK33" s="54">
        <f t="shared" si="7"/>
        <v>1</v>
      </c>
      <c r="AL33" s="54">
        <v>1</v>
      </c>
      <c r="AM33" s="54">
        <v>0</v>
      </c>
      <c r="AN33" s="54">
        <v>1</v>
      </c>
      <c r="AO33" s="54">
        <v>1</v>
      </c>
      <c r="AP33" s="54">
        <v>1</v>
      </c>
      <c r="AQ33" s="54">
        <v>1</v>
      </c>
      <c r="AR33" s="54">
        <v>1</v>
      </c>
      <c r="AS33" s="54">
        <v>1</v>
      </c>
      <c r="AT33" s="54">
        <v>1</v>
      </c>
      <c r="AU33" s="54">
        <f t="shared" si="16"/>
        <v>74.805000000000007</v>
      </c>
      <c r="AV33" s="54">
        <f t="shared" si="17"/>
        <v>5.8066666666666684</v>
      </c>
      <c r="AW33" s="54">
        <f t="shared" si="18"/>
        <v>6.7233333333333327</v>
      </c>
      <c r="AX33" s="54">
        <f t="shared" si="19"/>
        <v>4.1950000000000003</v>
      </c>
      <c r="AY33" s="54">
        <v>1</v>
      </c>
      <c r="AZ33" s="54">
        <v>1</v>
      </c>
      <c r="BA33" s="54">
        <v>1</v>
      </c>
      <c r="BG33" s="54">
        <f t="shared" si="20"/>
        <v>83.333333333333329</v>
      </c>
      <c r="BH33" s="11">
        <f t="shared" si="21"/>
        <v>4.1666666666666665E-5</v>
      </c>
    </row>
    <row r="34" spans="1:60" ht="32" x14ac:dyDescent="0.2">
      <c r="A34" s="54">
        <v>18</v>
      </c>
      <c r="B34" s="3" t="s">
        <v>798</v>
      </c>
      <c r="C34" s="3" t="s">
        <v>194</v>
      </c>
      <c r="D34" s="54">
        <v>1</v>
      </c>
      <c r="E34" s="54">
        <v>1</v>
      </c>
      <c r="F34" s="54">
        <f t="shared" si="8"/>
        <v>1</v>
      </c>
      <c r="G34" s="54">
        <f t="shared" si="9"/>
        <v>12</v>
      </c>
      <c r="H34" s="54">
        <f t="shared" si="10"/>
        <v>12</v>
      </c>
      <c r="I34" s="54">
        <f t="shared" si="11"/>
        <v>72</v>
      </c>
      <c r="J34" s="54">
        <v>20</v>
      </c>
      <c r="K34" s="54">
        <f t="shared" si="12"/>
        <v>1.6666666666666667</v>
      </c>
      <c r="L34" s="54">
        <f t="shared" si="13"/>
        <v>61</v>
      </c>
      <c r="M34" s="54">
        <f t="shared" si="14"/>
        <v>5.083333333333333</v>
      </c>
      <c r="N34" s="54">
        <v>1</v>
      </c>
      <c r="O34" s="54">
        <v>1</v>
      </c>
      <c r="P34" s="54">
        <v>1</v>
      </c>
      <c r="Q34" s="54">
        <v>1</v>
      </c>
      <c r="R34" s="54">
        <v>1</v>
      </c>
      <c r="S34" s="54">
        <v>1</v>
      </c>
      <c r="T34" s="54">
        <f t="shared" si="3"/>
        <v>1</v>
      </c>
      <c r="U34" s="54">
        <v>1</v>
      </c>
      <c r="V34" s="54">
        <v>1</v>
      </c>
      <c r="W34" s="54">
        <f t="shared" si="4"/>
        <v>1</v>
      </c>
      <c r="X34" s="54">
        <f t="shared" si="5"/>
        <v>1</v>
      </c>
      <c r="Y34" s="54">
        <v>1</v>
      </c>
      <c r="Z34" s="54">
        <v>1</v>
      </c>
      <c r="AA34" s="54">
        <v>1</v>
      </c>
      <c r="AB34" s="54">
        <v>1</v>
      </c>
      <c r="AC34" s="54">
        <v>1</v>
      </c>
      <c r="AD34" s="54">
        <v>0</v>
      </c>
      <c r="AE34" s="54">
        <v>1</v>
      </c>
      <c r="AF34" s="54">
        <f t="shared" si="15"/>
        <v>0</v>
      </c>
      <c r="AG34" s="54">
        <v>1</v>
      </c>
      <c r="AH34" s="54">
        <f t="shared" si="6"/>
        <v>1</v>
      </c>
      <c r="AI34" s="54">
        <v>1</v>
      </c>
      <c r="AJ34" s="54">
        <v>1</v>
      </c>
      <c r="AK34" s="54">
        <f t="shared" si="7"/>
        <v>1</v>
      </c>
      <c r="AL34" s="54">
        <v>1</v>
      </c>
      <c r="AM34" s="54">
        <v>1</v>
      </c>
      <c r="AN34" s="54">
        <v>1</v>
      </c>
      <c r="AO34" s="54">
        <v>1</v>
      </c>
      <c r="AP34" s="54">
        <v>1</v>
      </c>
      <c r="AQ34" s="54">
        <v>1</v>
      </c>
      <c r="AR34" s="54">
        <v>1</v>
      </c>
      <c r="AS34" s="54">
        <v>1</v>
      </c>
      <c r="AT34" s="54">
        <v>1</v>
      </c>
      <c r="AU34" s="54">
        <f t="shared" si="16"/>
        <v>53.655000000000008</v>
      </c>
      <c r="AV34" s="54">
        <f t="shared" si="17"/>
        <v>8.7566666666666677</v>
      </c>
      <c r="AW34" s="54">
        <f t="shared" si="18"/>
        <v>11.623333333333335</v>
      </c>
      <c r="AX34" s="54">
        <f t="shared" si="19"/>
        <v>8.5124999999999993</v>
      </c>
      <c r="AY34" s="54">
        <v>1</v>
      </c>
      <c r="AZ34" s="54">
        <v>1</v>
      </c>
      <c r="BA34" s="54">
        <v>1</v>
      </c>
      <c r="BG34" s="54">
        <f t="shared" si="20"/>
        <v>0</v>
      </c>
      <c r="BH34" s="11">
        <f t="shared" si="21"/>
        <v>4.1666666666666665E-5</v>
      </c>
    </row>
    <row r="35" spans="1:60" ht="48" x14ac:dyDescent="0.2">
      <c r="A35" s="54">
        <v>19</v>
      </c>
      <c r="B35" s="1" t="s">
        <v>799</v>
      </c>
      <c r="C35" s="3" t="s">
        <v>194</v>
      </c>
      <c r="D35" s="54">
        <v>1</v>
      </c>
      <c r="E35" s="54">
        <v>1</v>
      </c>
      <c r="F35" s="54">
        <f t="shared" si="8"/>
        <v>2</v>
      </c>
      <c r="G35" s="54">
        <f t="shared" si="9"/>
        <v>21</v>
      </c>
      <c r="H35" s="54">
        <f t="shared" si="10"/>
        <v>10.5</v>
      </c>
      <c r="I35" s="54">
        <f t="shared" si="11"/>
        <v>111</v>
      </c>
      <c r="J35" s="54">
        <v>33</v>
      </c>
      <c r="K35" s="54">
        <f t="shared" si="12"/>
        <v>1.5714285714285714</v>
      </c>
      <c r="L35" s="54">
        <f t="shared" si="13"/>
        <v>90</v>
      </c>
      <c r="M35" s="54">
        <f t="shared" si="14"/>
        <v>4.2857142857142856</v>
      </c>
      <c r="N35" s="54">
        <v>1</v>
      </c>
      <c r="O35" s="54">
        <v>1</v>
      </c>
      <c r="P35" s="54">
        <v>1</v>
      </c>
      <c r="Q35" s="54">
        <v>1</v>
      </c>
      <c r="R35" s="54">
        <v>1</v>
      </c>
      <c r="S35" s="54">
        <v>1</v>
      </c>
      <c r="T35" s="54">
        <f t="shared" si="3"/>
        <v>1</v>
      </c>
      <c r="U35" s="54">
        <v>1</v>
      </c>
      <c r="V35" s="54">
        <v>1</v>
      </c>
      <c r="W35" s="54">
        <f t="shared" si="4"/>
        <v>1</v>
      </c>
      <c r="X35" s="54">
        <f t="shared" si="5"/>
        <v>1</v>
      </c>
      <c r="Y35" s="54">
        <v>0</v>
      </c>
      <c r="Z35" s="54">
        <v>1</v>
      </c>
      <c r="AA35" s="54">
        <v>1</v>
      </c>
      <c r="AB35" s="54">
        <v>1</v>
      </c>
      <c r="AC35" s="54">
        <v>1</v>
      </c>
      <c r="AD35" s="54">
        <v>0</v>
      </c>
      <c r="AE35" s="54">
        <v>1</v>
      </c>
      <c r="AF35" s="54">
        <f t="shared" si="15"/>
        <v>1</v>
      </c>
      <c r="AG35" s="54">
        <v>1</v>
      </c>
      <c r="AH35" s="54">
        <f t="shared" si="6"/>
        <v>1</v>
      </c>
      <c r="AI35" s="54">
        <v>0</v>
      </c>
      <c r="AJ35" s="54">
        <v>1</v>
      </c>
      <c r="AK35" s="54">
        <f t="shared" si="7"/>
        <v>1</v>
      </c>
      <c r="AL35" s="54">
        <v>1</v>
      </c>
      <c r="AM35" s="54">
        <v>1</v>
      </c>
      <c r="AN35" s="54">
        <v>1</v>
      </c>
      <c r="AO35" s="54">
        <v>1</v>
      </c>
      <c r="AP35" s="54">
        <v>1</v>
      </c>
      <c r="AQ35" s="54">
        <v>1</v>
      </c>
      <c r="AR35" s="54">
        <v>1</v>
      </c>
      <c r="AS35" s="54">
        <v>1</v>
      </c>
      <c r="AT35" s="54">
        <v>1</v>
      </c>
      <c r="AU35" s="54">
        <f t="shared" si="16"/>
        <v>63.234642857142887</v>
      </c>
      <c r="AV35" s="54">
        <f t="shared" si="17"/>
        <v>7.0478571428571435</v>
      </c>
      <c r="AW35" s="54">
        <f t="shared" si="18"/>
        <v>6.8609523809523765</v>
      </c>
      <c r="AX35" s="54">
        <f t="shared" si="19"/>
        <v>4.0057142857142836</v>
      </c>
      <c r="AY35" s="54">
        <v>1</v>
      </c>
      <c r="AZ35" s="54">
        <v>1</v>
      </c>
      <c r="BA35" s="54">
        <v>1</v>
      </c>
      <c r="BG35" s="54">
        <f t="shared" si="20"/>
        <v>47.619047619047613</v>
      </c>
      <c r="BH35" s="11">
        <f t="shared" si="21"/>
        <v>7.2916666666666659E-5</v>
      </c>
    </row>
    <row r="36" spans="1:60" ht="32" x14ac:dyDescent="0.2">
      <c r="A36" s="54" t="s">
        <v>562</v>
      </c>
      <c r="B36" s="3" t="s">
        <v>800</v>
      </c>
      <c r="C36" s="3" t="s">
        <v>194</v>
      </c>
      <c r="D36" s="54">
        <v>1</v>
      </c>
      <c r="E36" s="54">
        <v>1</v>
      </c>
      <c r="F36" s="54">
        <f t="shared" si="8"/>
        <v>1</v>
      </c>
      <c r="G36" s="54">
        <f t="shared" si="9"/>
        <v>9</v>
      </c>
      <c r="H36" s="54">
        <f t="shared" si="10"/>
        <v>9</v>
      </c>
      <c r="I36" s="54">
        <f t="shared" si="11"/>
        <v>55</v>
      </c>
      <c r="J36" s="54">
        <v>17</v>
      </c>
      <c r="K36" s="54">
        <f t="shared" si="12"/>
        <v>1.8888888888888888</v>
      </c>
      <c r="L36" s="54">
        <f t="shared" si="13"/>
        <v>46</v>
      </c>
      <c r="M36" s="54">
        <f t="shared" si="14"/>
        <v>5.1111111111111107</v>
      </c>
      <c r="N36" s="54">
        <v>1</v>
      </c>
      <c r="O36" s="54">
        <v>1</v>
      </c>
      <c r="P36" s="54">
        <v>1</v>
      </c>
      <c r="Q36" s="54">
        <v>1</v>
      </c>
      <c r="R36" s="54">
        <v>1</v>
      </c>
      <c r="S36" s="54">
        <v>1</v>
      </c>
      <c r="T36" s="54">
        <f t="shared" si="3"/>
        <v>1</v>
      </c>
      <c r="U36" s="54">
        <v>1</v>
      </c>
      <c r="V36" s="54">
        <v>1</v>
      </c>
      <c r="W36" s="54">
        <f t="shared" si="4"/>
        <v>1</v>
      </c>
      <c r="X36" s="54">
        <f t="shared" si="5"/>
        <v>1</v>
      </c>
      <c r="Y36" s="54">
        <v>1</v>
      </c>
      <c r="Z36" s="54">
        <v>1</v>
      </c>
      <c r="AA36" s="54">
        <v>1</v>
      </c>
      <c r="AB36" s="54">
        <v>1</v>
      </c>
      <c r="AC36" s="54">
        <v>1</v>
      </c>
      <c r="AD36" s="54">
        <v>0</v>
      </c>
      <c r="AE36" s="54">
        <v>1</v>
      </c>
      <c r="AF36" s="54">
        <f t="shared" si="15"/>
        <v>1</v>
      </c>
      <c r="AG36" s="54">
        <v>1</v>
      </c>
      <c r="AH36" s="54">
        <f t="shared" si="6"/>
        <v>1</v>
      </c>
      <c r="AI36" s="54">
        <v>1</v>
      </c>
      <c r="AJ36" s="54">
        <v>1</v>
      </c>
      <c r="AK36" s="54">
        <f t="shared" si="7"/>
        <v>1</v>
      </c>
      <c r="AL36" s="54">
        <v>1</v>
      </c>
      <c r="AM36" s="54">
        <v>1</v>
      </c>
      <c r="AN36" s="54">
        <v>1</v>
      </c>
      <c r="AO36" s="54">
        <v>1</v>
      </c>
      <c r="AP36" s="54">
        <v>1</v>
      </c>
      <c r="AQ36" s="54">
        <v>1</v>
      </c>
      <c r="AR36" s="54">
        <v>1</v>
      </c>
      <c r="AS36" s="54">
        <v>1</v>
      </c>
      <c r="AT36" s="54">
        <v>1</v>
      </c>
      <c r="AU36" s="54">
        <f t="shared" si="16"/>
        <v>37.900000000000027</v>
      </c>
      <c r="AV36" s="54">
        <f t="shared" si="17"/>
        <v>10.208888888888893</v>
      </c>
      <c r="AW36" s="54">
        <f t="shared" si="18"/>
        <v>11.617777777777778</v>
      </c>
      <c r="AX36" s="54">
        <f t="shared" si="19"/>
        <v>7.1433333333333309</v>
      </c>
      <c r="AY36" s="54">
        <v>1</v>
      </c>
      <c r="AZ36" s="54">
        <v>1</v>
      </c>
      <c r="BA36" s="54">
        <v>1</v>
      </c>
      <c r="BG36" s="54">
        <f t="shared" si="20"/>
        <v>111.1111111111111</v>
      </c>
      <c r="BH36" s="11">
        <f t="shared" si="21"/>
        <v>3.1250000000000001E-5</v>
      </c>
    </row>
    <row r="37" spans="1:60" ht="32" x14ac:dyDescent="0.2">
      <c r="A37" s="54" t="s">
        <v>564</v>
      </c>
      <c r="B37" s="3" t="s">
        <v>801</v>
      </c>
      <c r="C37" s="3" t="s">
        <v>194</v>
      </c>
      <c r="D37" s="54">
        <v>1</v>
      </c>
      <c r="E37" s="54">
        <v>1</v>
      </c>
      <c r="F37" s="54">
        <f t="shared" si="8"/>
        <v>1</v>
      </c>
      <c r="G37" s="54">
        <f t="shared" si="9"/>
        <v>12</v>
      </c>
      <c r="H37" s="54">
        <f t="shared" si="10"/>
        <v>12</v>
      </c>
      <c r="I37" s="54">
        <f t="shared" si="11"/>
        <v>75</v>
      </c>
      <c r="J37" s="54">
        <v>23</v>
      </c>
      <c r="K37" s="54">
        <f t="shared" si="12"/>
        <v>1.9166666666666667</v>
      </c>
      <c r="L37" s="54">
        <f t="shared" si="13"/>
        <v>63</v>
      </c>
      <c r="M37" s="54">
        <f t="shared" si="14"/>
        <v>5.25</v>
      </c>
      <c r="N37" s="54">
        <v>1</v>
      </c>
      <c r="O37" s="54">
        <v>1</v>
      </c>
      <c r="P37" s="54">
        <v>1</v>
      </c>
      <c r="Q37" s="54">
        <v>1</v>
      </c>
      <c r="R37" s="54">
        <v>1</v>
      </c>
      <c r="S37" s="54">
        <v>1</v>
      </c>
      <c r="T37" s="54">
        <f t="shared" si="3"/>
        <v>1</v>
      </c>
      <c r="U37" s="54">
        <v>1</v>
      </c>
      <c r="V37" s="54">
        <v>1</v>
      </c>
      <c r="W37" s="54">
        <f t="shared" si="4"/>
        <v>1</v>
      </c>
      <c r="X37" s="54">
        <f t="shared" si="5"/>
        <v>1</v>
      </c>
      <c r="Y37" s="54">
        <v>1</v>
      </c>
      <c r="Z37" s="54">
        <v>1</v>
      </c>
      <c r="AA37" s="54">
        <v>1</v>
      </c>
      <c r="AB37" s="54">
        <v>1</v>
      </c>
      <c r="AC37" s="54">
        <v>1</v>
      </c>
      <c r="AD37" s="54">
        <v>0</v>
      </c>
      <c r="AE37" s="54">
        <v>1</v>
      </c>
      <c r="AF37" s="54">
        <f t="shared" si="15"/>
        <v>1</v>
      </c>
      <c r="AG37" s="54">
        <v>0</v>
      </c>
      <c r="AH37" s="54">
        <f t="shared" si="6"/>
        <v>1</v>
      </c>
      <c r="AI37" s="54">
        <v>1</v>
      </c>
      <c r="AJ37" s="54">
        <v>1</v>
      </c>
      <c r="AK37" s="54">
        <f t="shared" si="7"/>
        <v>1</v>
      </c>
      <c r="AL37" s="54">
        <v>1</v>
      </c>
      <c r="AM37" s="54">
        <v>0</v>
      </c>
      <c r="AN37" s="54">
        <v>1</v>
      </c>
      <c r="AO37" s="54">
        <v>1</v>
      </c>
      <c r="AP37" s="54">
        <v>1</v>
      </c>
      <c r="AQ37" s="54">
        <v>1</v>
      </c>
      <c r="AR37" s="54">
        <v>1</v>
      </c>
      <c r="AS37" s="54">
        <v>1</v>
      </c>
      <c r="AT37" s="54">
        <v>1</v>
      </c>
      <c r="AU37" s="54">
        <f t="shared" si="16"/>
        <v>32.505000000000003</v>
      </c>
      <c r="AV37" s="54">
        <f t="shared" si="17"/>
        <v>11.706666666666667</v>
      </c>
      <c r="AW37" s="54">
        <f t="shared" si="18"/>
        <v>13.093333333333334</v>
      </c>
      <c r="AX37" s="54">
        <f t="shared" si="19"/>
        <v>9.2974999999999994</v>
      </c>
      <c r="AY37" s="54">
        <v>1</v>
      </c>
      <c r="AZ37" s="54">
        <v>1</v>
      </c>
      <c r="BA37" s="54">
        <v>1</v>
      </c>
      <c r="BG37" s="54">
        <f t="shared" si="20"/>
        <v>83.333333333333329</v>
      </c>
      <c r="BH37" s="11">
        <f t="shared" si="21"/>
        <v>4.1666666666666665E-5</v>
      </c>
    </row>
    <row r="38" spans="1:60" ht="32" x14ac:dyDescent="0.2">
      <c r="A38" s="54">
        <v>20</v>
      </c>
      <c r="B38" s="1" t="s">
        <v>802</v>
      </c>
      <c r="C38" s="3" t="s">
        <v>194</v>
      </c>
      <c r="D38" s="54">
        <v>1</v>
      </c>
      <c r="E38" s="54">
        <v>1</v>
      </c>
      <c r="F38" s="54">
        <f t="shared" si="8"/>
        <v>1</v>
      </c>
      <c r="G38" s="54">
        <f t="shared" si="9"/>
        <v>13</v>
      </c>
      <c r="H38" s="54">
        <f t="shared" si="10"/>
        <v>13</v>
      </c>
      <c r="I38" s="54">
        <f t="shared" si="11"/>
        <v>76</v>
      </c>
      <c r="J38" s="54">
        <v>23</v>
      </c>
      <c r="K38" s="54">
        <f t="shared" si="12"/>
        <v>1.7692307692307692</v>
      </c>
      <c r="L38" s="54">
        <f t="shared" si="13"/>
        <v>61</v>
      </c>
      <c r="M38" s="54">
        <f t="shared" si="14"/>
        <v>4.6923076923076925</v>
      </c>
      <c r="N38" s="54">
        <v>1</v>
      </c>
      <c r="O38" s="54">
        <v>1</v>
      </c>
      <c r="P38" s="54">
        <v>1</v>
      </c>
      <c r="Q38" s="54">
        <v>1</v>
      </c>
      <c r="R38" s="54">
        <v>1</v>
      </c>
      <c r="S38" s="54">
        <v>1</v>
      </c>
      <c r="T38" s="54">
        <f t="shared" si="3"/>
        <v>1</v>
      </c>
      <c r="U38" s="54">
        <v>1</v>
      </c>
      <c r="V38" s="54">
        <v>1</v>
      </c>
      <c r="W38" s="54">
        <f t="shared" si="4"/>
        <v>1</v>
      </c>
      <c r="X38" s="54">
        <f t="shared" si="5"/>
        <v>1</v>
      </c>
      <c r="Y38" s="54">
        <v>0</v>
      </c>
      <c r="Z38" s="54">
        <v>1</v>
      </c>
      <c r="AA38" s="54">
        <v>1</v>
      </c>
      <c r="AB38" s="54">
        <v>1</v>
      </c>
      <c r="AC38" s="54">
        <v>1</v>
      </c>
      <c r="AD38" s="54">
        <v>0</v>
      </c>
      <c r="AE38" s="54">
        <v>1</v>
      </c>
      <c r="AF38" s="54">
        <f t="shared" si="15"/>
        <v>3</v>
      </c>
      <c r="AG38" s="54">
        <v>1</v>
      </c>
      <c r="AH38" s="54">
        <f t="shared" si="6"/>
        <v>1</v>
      </c>
      <c r="AI38" s="54">
        <v>0</v>
      </c>
      <c r="AJ38" s="54">
        <v>1</v>
      </c>
      <c r="AK38" s="54">
        <f t="shared" si="7"/>
        <v>0</v>
      </c>
      <c r="AL38" s="54">
        <v>1</v>
      </c>
      <c r="AM38" s="54">
        <v>1</v>
      </c>
      <c r="AN38" s="54">
        <v>1</v>
      </c>
      <c r="AO38" s="54">
        <v>0</v>
      </c>
      <c r="AP38" s="54">
        <v>1</v>
      </c>
      <c r="AQ38" s="54">
        <v>1</v>
      </c>
      <c r="AR38" s="54">
        <v>1</v>
      </c>
      <c r="AS38" s="54">
        <v>0</v>
      </c>
      <c r="AT38" s="54">
        <v>1</v>
      </c>
      <c r="AU38" s="54">
        <f t="shared" si="16"/>
        <v>43.963076923076947</v>
      </c>
      <c r="AV38" s="54">
        <f t="shared" si="17"/>
        <v>10.356923076923078</v>
      </c>
      <c r="AW38" s="54">
        <f t="shared" si="18"/>
        <v>10.870769230769231</v>
      </c>
      <c r="AX38" s="54">
        <f t="shared" si="19"/>
        <v>7.1707692307692312</v>
      </c>
      <c r="AY38" s="54">
        <v>1</v>
      </c>
      <c r="AZ38" s="54">
        <v>1</v>
      </c>
      <c r="BA38" s="54">
        <v>1</v>
      </c>
      <c r="BG38" s="54">
        <f t="shared" si="20"/>
        <v>230.76923076923077</v>
      </c>
      <c r="BH38" s="11">
        <f t="shared" si="21"/>
        <v>4.5138888888888894E-5</v>
      </c>
    </row>
    <row r="39" spans="1:60" ht="80" x14ac:dyDescent="0.2">
      <c r="A39" s="54" t="s">
        <v>567</v>
      </c>
      <c r="B39" s="1" t="s">
        <v>698</v>
      </c>
      <c r="C39" s="22" t="s">
        <v>195</v>
      </c>
      <c r="D39" s="54">
        <v>1</v>
      </c>
      <c r="E39" s="54">
        <v>1</v>
      </c>
      <c r="F39" s="54">
        <f t="shared" si="8"/>
        <v>1</v>
      </c>
      <c r="G39" s="54">
        <f t="shared" si="9"/>
        <v>30</v>
      </c>
      <c r="H39" s="54">
        <f t="shared" si="10"/>
        <v>30</v>
      </c>
      <c r="I39" s="54">
        <f t="shared" si="11"/>
        <v>170</v>
      </c>
      <c r="J39" s="54">
        <v>53</v>
      </c>
      <c r="K39" s="54">
        <f t="shared" si="12"/>
        <v>1.7666666666666666</v>
      </c>
      <c r="L39" s="54">
        <f t="shared" si="13"/>
        <v>138</v>
      </c>
      <c r="M39" s="54">
        <f t="shared" si="14"/>
        <v>4.5999999999999996</v>
      </c>
      <c r="N39" s="54">
        <v>1</v>
      </c>
      <c r="O39" s="54">
        <v>1</v>
      </c>
      <c r="P39" s="54">
        <v>1</v>
      </c>
      <c r="Q39" s="54">
        <v>1</v>
      </c>
      <c r="R39" s="54">
        <v>1</v>
      </c>
      <c r="S39" s="54">
        <v>1</v>
      </c>
      <c r="T39" s="54">
        <f t="shared" si="3"/>
        <v>1</v>
      </c>
      <c r="U39" s="54">
        <v>1</v>
      </c>
      <c r="V39" s="54">
        <v>1</v>
      </c>
      <c r="W39" s="54">
        <f t="shared" si="4"/>
        <v>1</v>
      </c>
      <c r="X39" s="54">
        <f t="shared" si="5"/>
        <v>1</v>
      </c>
      <c r="Y39" s="54">
        <v>0</v>
      </c>
      <c r="Z39" s="54">
        <v>1</v>
      </c>
      <c r="AA39" s="54">
        <v>0</v>
      </c>
      <c r="AB39" s="54">
        <v>1</v>
      </c>
      <c r="AC39" s="54">
        <v>1</v>
      </c>
      <c r="AD39" s="54">
        <v>1</v>
      </c>
      <c r="AE39" s="54">
        <v>1</v>
      </c>
      <c r="AF39" s="54">
        <f t="shared" si="15"/>
        <v>3</v>
      </c>
      <c r="AG39" s="54">
        <v>0</v>
      </c>
      <c r="AH39" s="54">
        <f t="shared" si="6"/>
        <v>1</v>
      </c>
      <c r="AI39" s="54">
        <v>0</v>
      </c>
      <c r="AJ39" s="54">
        <v>1</v>
      </c>
      <c r="AK39" s="54">
        <f t="shared" si="7"/>
        <v>1</v>
      </c>
      <c r="AL39" s="54">
        <v>1</v>
      </c>
      <c r="AM39" s="54">
        <v>0</v>
      </c>
      <c r="AN39" s="54">
        <v>1</v>
      </c>
      <c r="AO39" s="54">
        <v>0</v>
      </c>
      <c r="AP39" s="54">
        <v>1</v>
      </c>
      <c r="AQ39" s="54">
        <v>1</v>
      </c>
      <c r="AR39" s="54">
        <v>1</v>
      </c>
      <c r="AS39" s="54">
        <v>0</v>
      </c>
      <c r="AT39" s="54">
        <v>1</v>
      </c>
      <c r="AU39" s="54">
        <f t="shared" si="16"/>
        <v>26.925000000000033</v>
      </c>
      <c r="AV39" s="54">
        <f t="shared" si="17"/>
        <v>16.956666666666667</v>
      </c>
      <c r="AW39" s="54">
        <f t="shared" si="18"/>
        <v>10.84933333333333</v>
      </c>
      <c r="AX39" s="54">
        <f t="shared" si="19"/>
        <v>15.235999999999997</v>
      </c>
      <c r="AY39" s="54">
        <v>1</v>
      </c>
      <c r="AZ39" s="54">
        <v>1</v>
      </c>
      <c r="BA39" s="54">
        <v>1</v>
      </c>
      <c r="BG39" s="54">
        <f t="shared" si="20"/>
        <v>100</v>
      </c>
      <c r="BH39" s="11">
        <f t="shared" si="21"/>
        <v>1.0416666666666666E-4</v>
      </c>
    </row>
    <row r="40" spans="1:60" ht="48" x14ac:dyDescent="0.2">
      <c r="A40" s="54">
        <v>21</v>
      </c>
      <c r="B40" s="1" t="s">
        <v>803</v>
      </c>
      <c r="C40" s="3" t="s">
        <v>199</v>
      </c>
      <c r="D40" s="54">
        <v>1</v>
      </c>
      <c r="E40" s="54">
        <v>1</v>
      </c>
      <c r="F40" s="54">
        <f t="shared" si="8"/>
        <v>1</v>
      </c>
      <c r="G40" s="54">
        <f t="shared" si="9"/>
        <v>24</v>
      </c>
      <c r="H40" s="54">
        <f t="shared" si="10"/>
        <v>24</v>
      </c>
      <c r="I40" s="54">
        <f t="shared" si="11"/>
        <v>119</v>
      </c>
      <c r="J40" s="54">
        <v>33</v>
      </c>
      <c r="K40" s="54">
        <f t="shared" si="12"/>
        <v>1.375</v>
      </c>
      <c r="L40" s="54">
        <f t="shared" si="13"/>
        <v>94</v>
      </c>
      <c r="M40" s="54">
        <f t="shared" si="14"/>
        <v>3.9166666666666665</v>
      </c>
      <c r="N40" s="54">
        <v>1</v>
      </c>
      <c r="O40" s="54">
        <v>1</v>
      </c>
      <c r="P40" s="54">
        <v>1</v>
      </c>
      <c r="Q40" s="54">
        <v>1</v>
      </c>
      <c r="R40" s="54">
        <v>1</v>
      </c>
      <c r="S40" s="54">
        <v>1</v>
      </c>
      <c r="T40" s="54">
        <f t="shared" si="3"/>
        <v>1</v>
      </c>
      <c r="U40" s="54">
        <v>1</v>
      </c>
      <c r="V40" s="54">
        <v>1</v>
      </c>
      <c r="W40" s="54">
        <f t="shared" si="4"/>
        <v>1</v>
      </c>
      <c r="X40" s="54">
        <f t="shared" si="5"/>
        <v>1</v>
      </c>
      <c r="Y40" s="54">
        <v>0</v>
      </c>
      <c r="Z40" s="54">
        <v>1</v>
      </c>
      <c r="AA40" s="54">
        <v>1</v>
      </c>
      <c r="AB40" s="54">
        <v>1</v>
      </c>
      <c r="AC40" s="54">
        <v>1</v>
      </c>
      <c r="AD40" s="54">
        <v>0</v>
      </c>
      <c r="AE40" s="54">
        <v>1</v>
      </c>
      <c r="AF40" s="54">
        <f t="shared" si="15"/>
        <v>2</v>
      </c>
      <c r="AG40" s="54">
        <v>1</v>
      </c>
      <c r="AH40" s="54">
        <f t="shared" si="6"/>
        <v>1</v>
      </c>
      <c r="AI40" s="54">
        <v>0</v>
      </c>
      <c r="AJ40" s="54">
        <v>1</v>
      </c>
      <c r="AK40" s="54">
        <f t="shared" si="7"/>
        <v>1</v>
      </c>
      <c r="AL40" s="54">
        <v>1</v>
      </c>
      <c r="AM40" s="54">
        <v>1</v>
      </c>
      <c r="AN40" s="54">
        <v>1</v>
      </c>
      <c r="AO40" s="54">
        <v>1</v>
      </c>
      <c r="AP40" s="54">
        <v>1</v>
      </c>
      <c r="AQ40" s="54">
        <v>1</v>
      </c>
      <c r="AR40" s="54">
        <v>1</v>
      </c>
      <c r="AS40" s="54">
        <v>1</v>
      </c>
      <c r="AT40" s="54">
        <v>1</v>
      </c>
      <c r="AU40" s="54">
        <f t="shared" si="16"/>
        <v>66.15000000000002</v>
      </c>
      <c r="AV40" s="54">
        <f t="shared" si="17"/>
        <v>9.995000000000001</v>
      </c>
      <c r="AW40" s="54">
        <f t="shared" si="18"/>
        <v>6.4866666666666646</v>
      </c>
      <c r="AX40" s="54">
        <f t="shared" si="19"/>
        <v>9.0174999999999983</v>
      </c>
      <c r="AY40" s="54">
        <v>1</v>
      </c>
      <c r="AZ40" s="54">
        <v>1</v>
      </c>
      <c r="BA40" s="54">
        <v>1</v>
      </c>
      <c r="BG40" s="54">
        <f t="shared" si="20"/>
        <v>83.333333333333329</v>
      </c>
      <c r="BH40" s="11">
        <f t="shared" si="21"/>
        <v>8.3333333333333331E-5</v>
      </c>
    </row>
    <row r="41" spans="1:60" ht="32" x14ac:dyDescent="0.2">
      <c r="A41" s="54">
        <v>22</v>
      </c>
      <c r="B41" s="1" t="s">
        <v>804</v>
      </c>
      <c r="C41" s="3" t="s">
        <v>194</v>
      </c>
      <c r="D41" s="54">
        <v>1</v>
      </c>
      <c r="E41" s="54">
        <v>1</v>
      </c>
      <c r="F41" s="54">
        <f t="shared" si="8"/>
        <v>1</v>
      </c>
      <c r="G41" s="54">
        <f t="shared" si="9"/>
        <v>13</v>
      </c>
      <c r="H41" s="54">
        <f t="shared" si="10"/>
        <v>13</v>
      </c>
      <c r="I41" s="54">
        <f t="shared" si="11"/>
        <v>82</v>
      </c>
      <c r="J41" s="54">
        <v>25</v>
      </c>
      <c r="K41" s="54">
        <f t="shared" si="12"/>
        <v>1.9230769230769231</v>
      </c>
      <c r="L41" s="54">
        <f t="shared" si="13"/>
        <v>67</v>
      </c>
      <c r="M41" s="54">
        <f t="shared" si="14"/>
        <v>5.1538461538461542</v>
      </c>
      <c r="N41" s="54">
        <v>1</v>
      </c>
      <c r="O41" s="54">
        <v>1</v>
      </c>
      <c r="P41" s="54">
        <v>1</v>
      </c>
      <c r="Q41" s="54">
        <v>1</v>
      </c>
      <c r="R41" s="54">
        <v>1</v>
      </c>
      <c r="S41" s="54">
        <v>1</v>
      </c>
      <c r="T41" s="54">
        <f t="shared" si="3"/>
        <v>1</v>
      </c>
      <c r="U41" s="54">
        <v>1</v>
      </c>
      <c r="V41" s="54">
        <v>1</v>
      </c>
      <c r="W41" s="54">
        <f t="shared" si="4"/>
        <v>1</v>
      </c>
      <c r="X41" s="54">
        <f t="shared" si="5"/>
        <v>1</v>
      </c>
      <c r="Y41" s="54">
        <v>1</v>
      </c>
      <c r="Z41" s="54">
        <v>1</v>
      </c>
      <c r="AA41" s="54">
        <v>0</v>
      </c>
      <c r="AB41" s="54">
        <v>1</v>
      </c>
      <c r="AC41" s="54">
        <v>1</v>
      </c>
      <c r="AD41" s="54">
        <v>0</v>
      </c>
      <c r="AE41" s="54">
        <v>1</v>
      </c>
      <c r="AF41" s="54">
        <f t="shared" si="15"/>
        <v>3</v>
      </c>
      <c r="AG41" s="54">
        <v>1</v>
      </c>
      <c r="AH41" s="54">
        <f t="shared" si="6"/>
        <v>1</v>
      </c>
      <c r="AI41" s="54">
        <v>0</v>
      </c>
      <c r="AJ41" s="54">
        <v>1</v>
      </c>
      <c r="AK41" s="54">
        <f t="shared" si="7"/>
        <v>0</v>
      </c>
      <c r="AL41" s="54">
        <v>1</v>
      </c>
      <c r="AM41" s="54">
        <v>1</v>
      </c>
      <c r="AN41" s="54">
        <v>1</v>
      </c>
      <c r="AO41" s="54">
        <v>0</v>
      </c>
      <c r="AP41" s="54">
        <v>1</v>
      </c>
      <c r="AQ41" s="54">
        <v>1</v>
      </c>
      <c r="AR41" s="54">
        <v>1</v>
      </c>
      <c r="AS41" s="54">
        <v>0</v>
      </c>
      <c r="AT41" s="54">
        <v>1</v>
      </c>
      <c r="AU41" s="54">
        <f t="shared" si="16"/>
        <v>30.947692307692328</v>
      </c>
      <c r="AV41" s="54">
        <f t="shared" si="17"/>
        <v>12.172307692307694</v>
      </c>
      <c r="AW41" s="54">
        <f t="shared" si="18"/>
        <v>13.584615384615386</v>
      </c>
      <c r="AX41" s="54">
        <f t="shared" si="19"/>
        <v>9.3446153846153877</v>
      </c>
      <c r="AY41" s="54">
        <v>1</v>
      </c>
      <c r="AZ41" s="54">
        <v>1</v>
      </c>
      <c r="BA41" s="54">
        <v>1</v>
      </c>
      <c r="BG41" s="54">
        <f t="shared" si="20"/>
        <v>230.76923076923077</v>
      </c>
      <c r="BH41" s="11">
        <f t="shared" si="21"/>
        <v>4.5138888888888894E-5</v>
      </c>
    </row>
    <row r="42" spans="1:60" ht="80" x14ac:dyDescent="0.2">
      <c r="A42" s="54" t="s">
        <v>572</v>
      </c>
      <c r="B42" s="1" t="s">
        <v>698</v>
      </c>
      <c r="C42" s="22" t="s">
        <v>195</v>
      </c>
      <c r="D42" s="54">
        <v>1</v>
      </c>
      <c r="E42" s="54">
        <v>1</v>
      </c>
      <c r="F42" s="54">
        <f t="shared" si="8"/>
        <v>1</v>
      </c>
      <c r="G42" s="54">
        <f t="shared" si="9"/>
        <v>30</v>
      </c>
      <c r="H42" s="54">
        <f t="shared" si="10"/>
        <v>30</v>
      </c>
      <c r="I42" s="54">
        <f t="shared" si="11"/>
        <v>170</v>
      </c>
      <c r="J42" s="54">
        <v>53</v>
      </c>
      <c r="K42" s="54">
        <f t="shared" si="12"/>
        <v>1.7666666666666666</v>
      </c>
      <c r="L42" s="54">
        <f t="shared" si="13"/>
        <v>138</v>
      </c>
      <c r="M42" s="54">
        <f t="shared" si="14"/>
        <v>4.5999999999999996</v>
      </c>
      <c r="N42" s="54">
        <v>1</v>
      </c>
      <c r="O42" s="54">
        <v>1</v>
      </c>
      <c r="P42" s="54">
        <v>1</v>
      </c>
      <c r="Q42" s="54">
        <v>1</v>
      </c>
      <c r="R42" s="54">
        <v>1</v>
      </c>
      <c r="S42" s="54">
        <v>1</v>
      </c>
      <c r="T42" s="54">
        <f t="shared" si="3"/>
        <v>1</v>
      </c>
      <c r="U42" s="54">
        <v>1</v>
      </c>
      <c r="V42" s="54">
        <v>1</v>
      </c>
      <c r="W42" s="54">
        <f t="shared" si="4"/>
        <v>1</v>
      </c>
      <c r="X42" s="54">
        <f t="shared" si="5"/>
        <v>1</v>
      </c>
      <c r="Y42" s="54">
        <v>0</v>
      </c>
      <c r="Z42" s="54">
        <v>1</v>
      </c>
      <c r="AA42" s="54">
        <v>0</v>
      </c>
      <c r="AB42" s="54">
        <v>1</v>
      </c>
      <c r="AC42" s="54">
        <v>1</v>
      </c>
      <c r="AD42" s="54">
        <v>1</v>
      </c>
      <c r="AE42" s="54">
        <v>1</v>
      </c>
      <c r="AF42" s="54">
        <f t="shared" si="15"/>
        <v>3</v>
      </c>
      <c r="AG42" s="54">
        <v>0</v>
      </c>
      <c r="AH42" s="54">
        <f t="shared" si="6"/>
        <v>1</v>
      </c>
      <c r="AI42" s="54">
        <v>0</v>
      </c>
      <c r="AJ42" s="54">
        <v>1</v>
      </c>
      <c r="AK42" s="54">
        <f t="shared" si="7"/>
        <v>1</v>
      </c>
      <c r="AL42" s="54">
        <v>1</v>
      </c>
      <c r="AM42" s="54">
        <v>0</v>
      </c>
      <c r="AN42" s="54">
        <v>1</v>
      </c>
      <c r="AO42" s="54">
        <v>0</v>
      </c>
      <c r="AP42" s="54">
        <v>1</v>
      </c>
      <c r="AQ42" s="54">
        <v>1</v>
      </c>
      <c r="AR42" s="54">
        <v>1</v>
      </c>
      <c r="AS42" s="54">
        <v>0</v>
      </c>
      <c r="AT42" s="54">
        <v>1</v>
      </c>
      <c r="AU42" s="54">
        <f t="shared" si="16"/>
        <v>26.925000000000033</v>
      </c>
      <c r="AV42" s="54">
        <f t="shared" si="17"/>
        <v>16.956666666666667</v>
      </c>
      <c r="AW42" s="54">
        <f t="shared" si="18"/>
        <v>10.84933333333333</v>
      </c>
      <c r="AX42" s="54">
        <f t="shared" si="19"/>
        <v>15.235999999999997</v>
      </c>
      <c r="AY42" s="54">
        <v>0</v>
      </c>
      <c r="AZ42" s="54">
        <v>1</v>
      </c>
      <c r="BA42" s="54">
        <v>1</v>
      </c>
      <c r="BG42" s="54">
        <f t="shared" si="20"/>
        <v>100</v>
      </c>
      <c r="BH42" s="11">
        <f t="shared" si="21"/>
        <v>1.0416666666666666E-4</v>
      </c>
    </row>
    <row r="43" spans="1:60" ht="32" x14ac:dyDescent="0.2">
      <c r="A43" s="54" t="s">
        <v>172</v>
      </c>
      <c r="B43" s="1" t="s">
        <v>805</v>
      </c>
      <c r="C43" s="3" t="s">
        <v>194</v>
      </c>
      <c r="D43" s="54">
        <v>1</v>
      </c>
      <c r="E43" s="54">
        <v>1</v>
      </c>
      <c r="F43" s="54">
        <f t="shared" si="8"/>
        <v>1</v>
      </c>
      <c r="G43" s="54">
        <f t="shared" si="9"/>
        <v>13</v>
      </c>
      <c r="H43" s="54">
        <f t="shared" si="10"/>
        <v>13</v>
      </c>
      <c r="I43" s="54">
        <f t="shared" si="11"/>
        <v>70</v>
      </c>
      <c r="J43" s="54">
        <v>20</v>
      </c>
      <c r="K43" s="54">
        <f t="shared" si="12"/>
        <v>1.5384615384615385</v>
      </c>
      <c r="L43" s="54">
        <f t="shared" si="13"/>
        <v>57</v>
      </c>
      <c r="M43" s="54">
        <f t="shared" si="14"/>
        <v>4.384615384615385</v>
      </c>
      <c r="N43" s="54">
        <v>1</v>
      </c>
      <c r="O43" s="54">
        <v>1</v>
      </c>
      <c r="P43" s="54">
        <v>1</v>
      </c>
      <c r="Q43" s="54">
        <v>1</v>
      </c>
      <c r="R43" s="54">
        <v>1</v>
      </c>
      <c r="S43" s="54">
        <v>1</v>
      </c>
      <c r="T43" s="54">
        <f t="shared" si="3"/>
        <v>1</v>
      </c>
      <c r="U43" s="54">
        <v>1</v>
      </c>
      <c r="V43" s="54">
        <v>1</v>
      </c>
      <c r="W43" s="54">
        <f t="shared" si="4"/>
        <v>1</v>
      </c>
      <c r="X43" s="54">
        <f t="shared" si="5"/>
        <v>1</v>
      </c>
      <c r="Y43" s="54">
        <v>1</v>
      </c>
      <c r="Z43" s="54">
        <v>1</v>
      </c>
      <c r="AA43" s="54">
        <v>1</v>
      </c>
      <c r="AB43" s="54">
        <v>1</v>
      </c>
      <c r="AC43" s="54">
        <v>1</v>
      </c>
      <c r="AD43" s="54">
        <v>0</v>
      </c>
      <c r="AE43" s="54">
        <v>1</v>
      </c>
      <c r="AF43" s="54">
        <f t="shared" si="15"/>
        <v>1</v>
      </c>
      <c r="AG43" s="54">
        <v>0</v>
      </c>
      <c r="AH43" s="54">
        <f t="shared" si="6"/>
        <v>1</v>
      </c>
      <c r="AI43" s="54">
        <v>1</v>
      </c>
      <c r="AJ43" s="54">
        <v>1</v>
      </c>
      <c r="AK43" s="54">
        <f t="shared" si="7"/>
        <v>1</v>
      </c>
      <c r="AL43" s="54">
        <v>1</v>
      </c>
      <c r="AM43" s="54">
        <v>0</v>
      </c>
      <c r="AN43" s="54">
        <v>1</v>
      </c>
      <c r="AO43" s="54">
        <v>1</v>
      </c>
      <c r="AP43" s="54">
        <v>1</v>
      </c>
      <c r="AQ43" s="54">
        <v>1</v>
      </c>
      <c r="AR43" s="54">
        <v>1</v>
      </c>
      <c r="AS43" s="54">
        <v>1</v>
      </c>
      <c r="AT43" s="54">
        <v>1</v>
      </c>
      <c r="AU43" s="54">
        <f t="shared" si="16"/>
        <v>63.486153846153847</v>
      </c>
      <c r="AV43" s="54">
        <f t="shared" si="17"/>
        <v>7.6338461538461573</v>
      </c>
      <c r="AW43" s="54">
        <f t="shared" si="18"/>
        <v>8.1569230769230749</v>
      </c>
      <c r="AX43" s="54">
        <f t="shared" si="19"/>
        <v>5.721538461538465</v>
      </c>
      <c r="AY43" s="54">
        <v>1</v>
      </c>
      <c r="AZ43" s="54">
        <v>1</v>
      </c>
      <c r="BA43" s="54">
        <v>1</v>
      </c>
      <c r="BG43" s="54">
        <f t="shared" si="20"/>
        <v>76.923076923076934</v>
      </c>
      <c r="BH43" s="11">
        <f t="shared" si="21"/>
        <v>4.5138888888888894E-5</v>
      </c>
    </row>
    <row r="44" spans="1:60" ht="32" x14ac:dyDescent="0.2">
      <c r="A44" s="54" t="s">
        <v>173</v>
      </c>
      <c r="B44" s="1" t="s">
        <v>806</v>
      </c>
      <c r="C44" s="3" t="s">
        <v>194</v>
      </c>
      <c r="D44" s="54">
        <v>1</v>
      </c>
      <c r="E44" s="54">
        <v>1</v>
      </c>
      <c r="F44" s="54">
        <f t="shared" si="8"/>
        <v>1</v>
      </c>
      <c r="G44" s="54">
        <f t="shared" si="9"/>
        <v>16</v>
      </c>
      <c r="H44" s="54">
        <f t="shared" si="10"/>
        <v>16</v>
      </c>
      <c r="I44" s="54">
        <f t="shared" si="11"/>
        <v>85</v>
      </c>
      <c r="J44" s="54">
        <v>23</v>
      </c>
      <c r="K44" s="54">
        <f t="shared" si="12"/>
        <v>1.4375</v>
      </c>
      <c r="L44" s="54">
        <f t="shared" si="13"/>
        <v>69</v>
      </c>
      <c r="M44" s="54">
        <f t="shared" si="14"/>
        <v>4.3125</v>
      </c>
      <c r="N44" s="54">
        <v>1</v>
      </c>
      <c r="O44" s="54">
        <v>1</v>
      </c>
      <c r="P44" s="54">
        <v>1</v>
      </c>
      <c r="Q44" s="54">
        <v>1</v>
      </c>
      <c r="R44" s="54">
        <v>1</v>
      </c>
      <c r="S44" s="54">
        <v>1</v>
      </c>
      <c r="T44" s="54">
        <f t="shared" si="3"/>
        <v>1</v>
      </c>
      <c r="U44" s="54">
        <v>1</v>
      </c>
      <c r="V44" s="54">
        <v>1</v>
      </c>
      <c r="W44" s="54">
        <f t="shared" si="4"/>
        <v>1</v>
      </c>
      <c r="X44" s="54">
        <f t="shared" si="5"/>
        <v>1</v>
      </c>
      <c r="Y44" s="54">
        <v>1</v>
      </c>
      <c r="Z44" s="54">
        <v>1</v>
      </c>
      <c r="AA44" s="54">
        <v>1</v>
      </c>
      <c r="AB44" s="54">
        <v>1</v>
      </c>
      <c r="AC44" s="54">
        <v>1</v>
      </c>
      <c r="AD44" s="54">
        <v>0</v>
      </c>
      <c r="AE44" s="54">
        <v>1</v>
      </c>
      <c r="AF44" s="54">
        <f t="shared" si="15"/>
        <v>1</v>
      </c>
      <c r="AG44" s="54">
        <v>0</v>
      </c>
      <c r="AH44" s="54">
        <f t="shared" si="6"/>
        <v>1</v>
      </c>
      <c r="AI44" s="54">
        <v>1</v>
      </c>
      <c r="AJ44" s="54">
        <v>1</v>
      </c>
      <c r="AK44" s="54">
        <f t="shared" si="7"/>
        <v>1</v>
      </c>
      <c r="AL44" s="54">
        <v>1</v>
      </c>
      <c r="AM44" s="54">
        <v>0</v>
      </c>
      <c r="AN44" s="54">
        <v>1</v>
      </c>
      <c r="AO44" s="54">
        <v>1</v>
      </c>
      <c r="AP44" s="54">
        <v>1</v>
      </c>
      <c r="AQ44" s="54">
        <v>1</v>
      </c>
      <c r="AR44" s="54">
        <v>1</v>
      </c>
      <c r="AS44" s="54">
        <v>1</v>
      </c>
      <c r="AT44" s="54">
        <v>1</v>
      </c>
      <c r="AU44" s="54">
        <f t="shared" si="16"/>
        <v>68.982500000000016</v>
      </c>
      <c r="AV44" s="54">
        <f t="shared" si="17"/>
        <v>7.6125000000000007</v>
      </c>
      <c r="AW44" s="54">
        <f t="shared" si="18"/>
        <v>8.0749999999999957</v>
      </c>
      <c r="AX44" s="54">
        <f t="shared" si="19"/>
        <v>6.8818750000000009</v>
      </c>
      <c r="AY44" s="54">
        <v>1</v>
      </c>
      <c r="AZ44" s="54">
        <v>1</v>
      </c>
      <c r="BA44" s="54">
        <v>1</v>
      </c>
      <c r="BG44" s="54">
        <f t="shared" si="20"/>
        <v>62.5</v>
      </c>
      <c r="BH44" s="11">
        <f t="shared" si="21"/>
        <v>5.5555555555555558E-5</v>
      </c>
    </row>
    <row r="45" spans="1:60" ht="48" x14ac:dyDescent="0.2">
      <c r="A45" s="54">
        <v>24</v>
      </c>
      <c r="B45" s="1" t="s">
        <v>807</v>
      </c>
      <c r="C45" s="22" t="s">
        <v>195</v>
      </c>
      <c r="D45" s="54">
        <v>1</v>
      </c>
      <c r="E45" s="54">
        <v>1</v>
      </c>
      <c r="F45" s="54">
        <f t="shared" si="8"/>
        <v>1</v>
      </c>
      <c r="G45" s="54">
        <f t="shared" si="9"/>
        <v>15</v>
      </c>
      <c r="H45" s="54">
        <f t="shared" si="10"/>
        <v>15</v>
      </c>
      <c r="I45" s="54">
        <f t="shared" si="11"/>
        <v>92</v>
      </c>
      <c r="J45" s="54">
        <v>27</v>
      </c>
      <c r="K45" s="54">
        <f t="shared" si="12"/>
        <v>1.8</v>
      </c>
      <c r="L45" s="54">
        <f t="shared" si="13"/>
        <v>73</v>
      </c>
      <c r="M45" s="54">
        <f t="shared" si="14"/>
        <v>4.8666666666666663</v>
      </c>
      <c r="N45" s="54">
        <v>0</v>
      </c>
      <c r="O45" s="54">
        <v>1</v>
      </c>
      <c r="P45" s="54">
        <v>0</v>
      </c>
      <c r="Q45" s="54">
        <v>0</v>
      </c>
      <c r="R45" s="54">
        <v>1</v>
      </c>
      <c r="S45" s="54">
        <v>1</v>
      </c>
      <c r="T45" s="54">
        <f t="shared" si="3"/>
        <v>0</v>
      </c>
      <c r="U45" s="54">
        <v>1</v>
      </c>
      <c r="V45" s="54">
        <v>1</v>
      </c>
      <c r="W45" s="54">
        <f t="shared" si="4"/>
        <v>0</v>
      </c>
      <c r="X45" s="54">
        <f t="shared" si="5"/>
        <v>1</v>
      </c>
      <c r="Y45" s="54">
        <v>1</v>
      </c>
      <c r="Z45" s="54">
        <v>1</v>
      </c>
      <c r="AA45" s="54">
        <v>1</v>
      </c>
      <c r="AB45" s="54">
        <v>1</v>
      </c>
      <c r="AC45" s="54">
        <v>1</v>
      </c>
      <c r="AD45" s="54">
        <v>0</v>
      </c>
      <c r="AE45" s="54">
        <v>1</v>
      </c>
      <c r="AF45" s="54">
        <f t="shared" si="15"/>
        <v>5</v>
      </c>
      <c r="AG45" s="54">
        <v>0</v>
      </c>
      <c r="AH45" s="54">
        <f t="shared" si="6"/>
        <v>1</v>
      </c>
      <c r="AI45" s="54">
        <v>1</v>
      </c>
      <c r="AJ45" s="54">
        <v>1</v>
      </c>
      <c r="AK45" s="54">
        <f t="shared" si="7"/>
        <v>0</v>
      </c>
      <c r="AL45" s="54">
        <v>1</v>
      </c>
      <c r="AM45" s="54">
        <v>1</v>
      </c>
      <c r="AN45" s="54">
        <v>1</v>
      </c>
      <c r="AO45" s="54">
        <v>1</v>
      </c>
      <c r="AP45" s="54">
        <v>1</v>
      </c>
      <c r="AQ45" s="54">
        <v>1</v>
      </c>
      <c r="AR45" s="54">
        <v>1</v>
      </c>
      <c r="AS45" s="54">
        <v>1</v>
      </c>
      <c r="AT45" s="54">
        <v>1</v>
      </c>
      <c r="AU45" s="54">
        <f t="shared" si="16"/>
        <v>39.330000000000013</v>
      </c>
      <c r="AV45" s="54">
        <f t="shared" si="17"/>
        <v>11.500000000000004</v>
      </c>
      <c r="AW45" s="54">
        <f t="shared" si="18"/>
        <v>12.802666666666664</v>
      </c>
      <c r="AX45" s="54">
        <f t="shared" si="19"/>
        <v>8.9919999999999973</v>
      </c>
      <c r="AY45" s="54">
        <v>1</v>
      </c>
      <c r="AZ45" s="54">
        <v>1</v>
      </c>
      <c r="BA45" s="54">
        <v>1</v>
      </c>
      <c r="BG45" s="54">
        <f t="shared" si="20"/>
        <v>333.33333333333331</v>
      </c>
      <c r="BH45" s="11">
        <f t="shared" si="21"/>
        <v>5.208333333333333E-5</v>
      </c>
    </row>
    <row r="46" spans="1:60" ht="48" x14ac:dyDescent="0.2">
      <c r="A46" s="54" t="s">
        <v>576</v>
      </c>
      <c r="B46" s="1" t="s">
        <v>808</v>
      </c>
      <c r="C46" s="3" t="s">
        <v>199</v>
      </c>
      <c r="D46" s="54">
        <v>1</v>
      </c>
      <c r="E46" s="54">
        <v>1</v>
      </c>
      <c r="F46" s="54">
        <f t="shared" si="8"/>
        <v>1</v>
      </c>
      <c r="G46" s="54">
        <f t="shared" si="9"/>
        <v>20</v>
      </c>
      <c r="H46" s="54">
        <f t="shared" si="10"/>
        <v>20</v>
      </c>
      <c r="I46" s="54">
        <f t="shared" si="11"/>
        <v>117</v>
      </c>
      <c r="J46" s="54">
        <v>36</v>
      </c>
      <c r="K46" s="54">
        <f t="shared" si="12"/>
        <v>1.8</v>
      </c>
      <c r="L46" s="54">
        <f t="shared" si="13"/>
        <v>96</v>
      </c>
      <c r="M46" s="54">
        <f t="shared" si="14"/>
        <v>4.8</v>
      </c>
      <c r="N46" s="54">
        <v>1</v>
      </c>
      <c r="O46" s="54">
        <v>1</v>
      </c>
      <c r="P46" s="54">
        <v>0</v>
      </c>
      <c r="Q46" s="54">
        <v>1</v>
      </c>
      <c r="R46" s="54">
        <v>1</v>
      </c>
      <c r="S46" s="54">
        <v>1</v>
      </c>
      <c r="T46" s="54">
        <f t="shared" si="3"/>
        <v>1</v>
      </c>
      <c r="U46" s="54">
        <v>1</v>
      </c>
      <c r="V46" s="54">
        <v>1</v>
      </c>
      <c r="W46" s="54">
        <f t="shared" si="4"/>
        <v>0</v>
      </c>
      <c r="X46" s="54">
        <f t="shared" si="5"/>
        <v>1</v>
      </c>
      <c r="Y46" s="54">
        <v>1</v>
      </c>
      <c r="Z46" s="54">
        <v>1</v>
      </c>
      <c r="AA46" s="54">
        <v>1</v>
      </c>
      <c r="AB46" s="54">
        <v>1</v>
      </c>
      <c r="AC46" s="54">
        <v>1</v>
      </c>
      <c r="AD46" s="54">
        <v>1</v>
      </c>
      <c r="AE46" s="54">
        <v>1</v>
      </c>
      <c r="AF46" s="54">
        <f t="shared" si="15"/>
        <v>2</v>
      </c>
      <c r="AG46" s="54">
        <v>1</v>
      </c>
      <c r="AH46" s="54">
        <f t="shared" si="6"/>
        <v>1</v>
      </c>
      <c r="AI46" s="54">
        <v>1</v>
      </c>
      <c r="AJ46" s="54">
        <v>1</v>
      </c>
      <c r="AK46" s="54">
        <f t="shared" si="7"/>
        <v>1</v>
      </c>
      <c r="AL46" s="54">
        <v>1</v>
      </c>
      <c r="AM46" s="54">
        <v>1</v>
      </c>
      <c r="AN46" s="54">
        <v>1</v>
      </c>
      <c r="AO46" s="54">
        <v>0</v>
      </c>
      <c r="AP46" s="54">
        <v>1</v>
      </c>
      <c r="AQ46" s="54">
        <v>1</v>
      </c>
      <c r="AR46" s="54">
        <v>1</v>
      </c>
      <c r="AS46" s="54">
        <v>0</v>
      </c>
      <c r="AT46" s="54">
        <v>1</v>
      </c>
      <c r="AU46" s="54">
        <f t="shared" si="16"/>
        <v>34.25500000000001</v>
      </c>
      <c r="AV46" s="54">
        <f t="shared" si="17"/>
        <v>13.450000000000003</v>
      </c>
      <c r="AW46" s="54">
        <f t="shared" si="18"/>
        <v>11.531999999999996</v>
      </c>
      <c r="AX46" s="54">
        <f t="shared" si="19"/>
        <v>11.178000000000004</v>
      </c>
      <c r="AY46" s="54">
        <v>1</v>
      </c>
      <c r="AZ46" s="54">
        <v>1</v>
      </c>
      <c r="BA46" s="54">
        <v>1</v>
      </c>
      <c r="BG46" s="54">
        <f t="shared" si="20"/>
        <v>100</v>
      </c>
      <c r="BH46" s="11">
        <f t="shared" si="21"/>
        <v>6.9444444444444444E-5</v>
      </c>
    </row>
    <row r="47" spans="1:60" ht="32" x14ac:dyDescent="0.2">
      <c r="A47" s="54" t="s">
        <v>809</v>
      </c>
      <c r="B47" s="1" t="s">
        <v>810</v>
      </c>
      <c r="C47" s="3" t="s">
        <v>194</v>
      </c>
      <c r="D47" s="54">
        <v>1</v>
      </c>
      <c r="E47" s="54">
        <v>1</v>
      </c>
      <c r="F47" s="54">
        <f t="shared" si="8"/>
        <v>1</v>
      </c>
      <c r="G47" s="54">
        <f t="shared" si="9"/>
        <v>9</v>
      </c>
      <c r="H47" s="54">
        <f t="shared" si="10"/>
        <v>9</v>
      </c>
      <c r="I47" s="54">
        <f t="shared" si="11"/>
        <v>56</v>
      </c>
      <c r="J47" s="54">
        <v>16</v>
      </c>
      <c r="K47" s="54">
        <f t="shared" si="12"/>
        <v>1.7777777777777777</v>
      </c>
      <c r="L47" s="54">
        <f t="shared" si="13"/>
        <v>47</v>
      </c>
      <c r="M47" s="54">
        <f t="shared" si="14"/>
        <v>5.2222222222222223</v>
      </c>
      <c r="N47" s="54">
        <v>1</v>
      </c>
      <c r="O47" s="54">
        <v>1</v>
      </c>
      <c r="P47" s="54">
        <v>1</v>
      </c>
      <c r="Q47" s="54">
        <v>1</v>
      </c>
      <c r="R47" s="54">
        <v>1</v>
      </c>
      <c r="S47" s="54">
        <v>1</v>
      </c>
      <c r="T47" s="54">
        <f t="shared" si="3"/>
        <v>1</v>
      </c>
      <c r="U47" s="54">
        <v>1</v>
      </c>
      <c r="V47" s="54">
        <v>1</v>
      </c>
      <c r="W47" s="54">
        <f t="shared" si="4"/>
        <v>1</v>
      </c>
      <c r="X47" s="54">
        <f t="shared" si="5"/>
        <v>1</v>
      </c>
      <c r="Y47" s="54">
        <v>1</v>
      </c>
      <c r="Z47" s="54">
        <v>1</v>
      </c>
      <c r="AA47" s="54">
        <v>1</v>
      </c>
      <c r="AB47" s="54">
        <v>1</v>
      </c>
      <c r="AC47" s="54">
        <v>1</v>
      </c>
      <c r="AD47" s="54">
        <v>1</v>
      </c>
      <c r="AE47" s="54">
        <v>1</v>
      </c>
      <c r="AF47" s="54">
        <f t="shared" si="15"/>
        <v>1</v>
      </c>
      <c r="AG47" s="54">
        <v>0</v>
      </c>
      <c r="AH47" s="54">
        <f t="shared" si="6"/>
        <v>1</v>
      </c>
      <c r="AI47" s="54">
        <v>1</v>
      </c>
      <c r="AJ47" s="54">
        <v>1</v>
      </c>
      <c r="AK47" s="54">
        <f t="shared" si="7"/>
        <v>1</v>
      </c>
      <c r="AL47" s="54">
        <v>1</v>
      </c>
      <c r="AM47" s="54">
        <v>1</v>
      </c>
      <c r="AN47" s="54">
        <v>1</v>
      </c>
      <c r="AO47" s="54">
        <v>1</v>
      </c>
      <c r="AP47" s="54">
        <v>1</v>
      </c>
      <c r="AQ47" s="54">
        <v>1</v>
      </c>
      <c r="AR47" s="54">
        <v>1</v>
      </c>
      <c r="AS47" s="54">
        <v>1</v>
      </c>
      <c r="AT47" s="54">
        <v>1</v>
      </c>
      <c r="AU47" s="54">
        <f t="shared" si="16"/>
        <v>47.300000000000033</v>
      </c>
      <c r="AV47" s="54">
        <f t="shared" si="17"/>
        <v>8.8977777777777796</v>
      </c>
      <c r="AW47" s="54">
        <f t="shared" si="18"/>
        <v>12.271111111111111</v>
      </c>
      <c r="AX47" s="54">
        <f t="shared" si="19"/>
        <v>7.6666666666666679</v>
      </c>
      <c r="AY47" s="54">
        <v>1</v>
      </c>
      <c r="AZ47" s="54">
        <v>1</v>
      </c>
      <c r="BA47" s="54">
        <v>1</v>
      </c>
      <c r="BG47" s="54">
        <f t="shared" si="20"/>
        <v>111.1111111111111</v>
      </c>
      <c r="BH47" s="11">
        <f t="shared" si="21"/>
        <v>3.1250000000000001E-5</v>
      </c>
    </row>
    <row r="48" spans="1:60" ht="48" x14ac:dyDescent="0.2">
      <c r="A48" s="54">
        <v>25</v>
      </c>
      <c r="B48" s="1" t="s">
        <v>811</v>
      </c>
      <c r="C48" s="3" t="s">
        <v>196</v>
      </c>
      <c r="D48" s="54">
        <v>1</v>
      </c>
      <c r="E48" s="54">
        <v>1</v>
      </c>
      <c r="F48" s="54">
        <f t="shared" si="8"/>
        <v>1</v>
      </c>
      <c r="G48" s="54">
        <f t="shared" si="9"/>
        <v>22</v>
      </c>
      <c r="H48" s="54">
        <f t="shared" si="10"/>
        <v>22</v>
      </c>
      <c r="I48" s="54">
        <f t="shared" si="11"/>
        <v>114</v>
      </c>
      <c r="J48" s="54">
        <v>36</v>
      </c>
      <c r="K48" s="54">
        <f t="shared" si="12"/>
        <v>1.6363636363636365</v>
      </c>
      <c r="L48" s="54">
        <f t="shared" si="13"/>
        <v>91</v>
      </c>
      <c r="M48" s="54">
        <f t="shared" si="14"/>
        <v>4.1363636363636367</v>
      </c>
      <c r="N48" s="54">
        <v>1</v>
      </c>
      <c r="O48" s="54">
        <v>1</v>
      </c>
      <c r="P48" s="54">
        <v>1</v>
      </c>
      <c r="Q48" s="54">
        <v>1</v>
      </c>
      <c r="R48" s="54">
        <v>1</v>
      </c>
      <c r="S48" s="54">
        <v>1</v>
      </c>
      <c r="T48" s="54">
        <f t="shared" si="3"/>
        <v>1</v>
      </c>
      <c r="U48" s="54">
        <v>1</v>
      </c>
      <c r="V48" s="54">
        <v>1</v>
      </c>
      <c r="W48" s="54">
        <f t="shared" si="4"/>
        <v>1</v>
      </c>
      <c r="X48" s="54">
        <f t="shared" si="5"/>
        <v>1</v>
      </c>
      <c r="Y48" s="54">
        <v>0</v>
      </c>
      <c r="Z48" s="54">
        <v>1</v>
      </c>
      <c r="AA48" s="54">
        <v>0</v>
      </c>
      <c r="AB48" s="54">
        <v>1</v>
      </c>
      <c r="AC48" s="54">
        <v>1</v>
      </c>
      <c r="AD48" s="54">
        <v>0</v>
      </c>
      <c r="AE48" s="54">
        <v>1</v>
      </c>
      <c r="AF48" s="54">
        <f t="shared" si="15"/>
        <v>2</v>
      </c>
      <c r="AG48" s="54">
        <v>1</v>
      </c>
      <c r="AH48" s="54">
        <f t="shared" si="6"/>
        <v>1</v>
      </c>
      <c r="AI48" s="54">
        <v>1</v>
      </c>
      <c r="AJ48" s="54">
        <v>1</v>
      </c>
      <c r="AK48" s="54">
        <f t="shared" si="7"/>
        <v>1</v>
      </c>
      <c r="AL48" s="54">
        <v>1</v>
      </c>
      <c r="AM48" s="54">
        <v>1</v>
      </c>
      <c r="AN48" s="54">
        <v>1</v>
      </c>
      <c r="AO48" s="54">
        <v>1</v>
      </c>
      <c r="AP48" s="54">
        <v>1</v>
      </c>
      <c r="AQ48" s="54">
        <v>1</v>
      </c>
      <c r="AR48" s="54">
        <v>1</v>
      </c>
      <c r="AS48" s="54">
        <v>1</v>
      </c>
      <c r="AT48" s="54">
        <v>1</v>
      </c>
      <c r="AU48" s="54">
        <f t="shared" si="16"/>
        <v>46.068636363636372</v>
      </c>
      <c r="AV48" s="54">
        <f t="shared" si="17"/>
        <v>12.299090909090911</v>
      </c>
      <c r="AW48" s="54">
        <f t="shared" si="18"/>
        <v>7.7109090909090945</v>
      </c>
      <c r="AX48" s="54">
        <f t="shared" si="19"/>
        <v>9.0522727272727295</v>
      </c>
      <c r="AY48" s="54">
        <v>1</v>
      </c>
      <c r="AZ48" s="54">
        <v>1</v>
      </c>
      <c r="BA48" s="54">
        <v>1</v>
      </c>
      <c r="BG48" s="54">
        <f t="shared" si="20"/>
        <v>90.909090909090907</v>
      </c>
      <c r="BH48" s="11">
        <f t="shared" si="21"/>
        <v>7.6388888888888887E-5</v>
      </c>
    </row>
    <row r="49" spans="1:60" ht="32" x14ac:dyDescent="0.2">
      <c r="A49" s="54" t="s">
        <v>580</v>
      </c>
      <c r="B49" s="1" t="s">
        <v>705</v>
      </c>
      <c r="C49" s="3" t="s">
        <v>194</v>
      </c>
      <c r="D49" s="54">
        <v>1</v>
      </c>
      <c r="E49" s="54">
        <v>1</v>
      </c>
      <c r="F49" s="54">
        <f t="shared" si="8"/>
        <v>1</v>
      </c>
      <c r="G49" s="54">
        <f t="shared" si="9"/>
        <v>10</v>
      </c>
      <c r="H49" s="54">
        <f t="shared" si="10"/>
        <v>10</v>
      </c>
      <c r="I49" s="54">
        <f t="shared" si="11"/>
        <v>62</v>
      </c>
      <c r="J49" s="54">
        <v>19</v>
      </c>
      <c r="K49" s="54">
        <f t="shared" si="12"/>
        <v>1.9</v>
      </c>
      <c r="L49" s="54">
        <f t="shared" si="13"/>
        <v>52</v>
      </c>
      <c r="M49" s="54">
        <f t="shared" si="14"/>
        <v>5.2</v>
      </c>
      <c r="N49" s="54">
        <v>1</v>
      </c>
      <c r="O49" s="54">
        <v>0</v>
      </c>
      <c r="P49" s="54">
        <v>1</v>
      </c>
      <c r="Q49" s="54">
        <v>1</v>
      </c>
      <c r="R49" s="54">
        <v>1</v>
      </c>
      <c r="S49" s="54">
        <v>1</v>
      </c>
      <c r="T49" s="54">
        <f t="shared" si="3"/>
        <v>1</v>
      </c>
      <c r="U49" s="54">
        <v>1</v>
      </c>
      <c r="V49" s="54">
        <v>1</v>
      </c>
      <c r="W49" s="54">
        <f t="shared" si="4"/>
        <v>1</v>
      </c>
      <c r="X49" s="54">
        <f t="shared" si="5"/>
        <v>1</v>
      </c>
      <c r="Y49" s="54">
        <v>0</v>
      </c>
      <c r="Z49" s="54">
        <v>1</v>
      </c>
      <c r="AA49" s="54">
        <v>1</v>
      </c>
      <c r="AB49" s="54">
        <v>1</v>
      </c>
      <c r="AC49" s="54">
        <v>1</v>
      </c>
      <c r="AD49" s="54">
        <v>1</v>
      </c>
      <c r="AE49" s="54">
        <v>1</v>
      </c>
      <c r="AF49" s="54">
        <f t="shared" si="15"/>
        <v>1</v>
      </c>
      <c r="AG49" s="54">
        <v>1</v>
      </c>
      <c r="AH49" s="54">
        <f t="shared" si="6"/>
        <v>1</v>
      </c>
      <c r="AI49" s="54">
        <v>1</v>
      </c>
      <c r="AJ49" s="54">
        <v>1</v>
      </c>
      <c r="AK49" s="54">
        <f t="shared" si="7"/>
        <v>1</v>
      </c>
      <c r="AL49" s="54">
        <v>1</v>
      </c>
      <c r="AM49" s="54">
        <v>1</v>
      </c>
      <c r="AN49" s="54">
        <v>1</v>
      </c>
      <c r="AO49" s="54">
        <v>1</v>
      </c>
      <c r="AP49" s="54">
        <v>1</v>
      </c>
      <c r="AQ49" s="54">
        <v>1</v>
      </c>
      <c r="AR49" s="54">
        <v>1</v>
      </c>
      <c r="AS49" s="54">
        <v>1</v>
      </c>
      <c r="AT49" s="54">
        <v>1</v>
      </c>
      <c r="AU49" s="54">
        <f t="shared" si="16"/>
        <v>35.945000000000029</v>
      </c>
      <c r="AV49" s="54">
        <f t="shared" si="17"/>
        <v>10.73</v>
      </c>
      <c r="AW49" s="54">
        <f t="shared" si="18"/>
        <v>12.403999999999996</v>
      </c>
      <c r="AX49" s="54">
        <f t="shared" si="19"/>
        <v>8.0620000000000012</v>
      </c>
      <c r="AY49" s="54">
        <v>1</v>
      </c>
      <c r="AZ49" s="54">
        <v>1</v>
      </c>
      <c r="BA49" s="54">
        <v>1</v>
      </c>
      <c r="BG49" s="54">
        <f t="shared" si="20"/>
        <v>100</v>
      </c>
      <c r="BH49" s="11">
        <f t="shared" si="21"/>
        <v>3.4722222222222222E-5</v>
      </c>
    </row>
    <row r="50" spans="1:60" ht="48" x14ac:dyDescent="0.2">
      <c r="A50" s="54" t="s">
        <v>582</v>
      </c>
      <c r="B50" s="1" t="s">
        <v>812</v>
      </c>
      <c r="C50" s="3" t="s">
        <v>194</v>
      </c>
      <c r="D50" s="54">
        <v>1</v>
      </c>
      <c r="E50" s="54">
        <v>1</v>
      </c>
      <c r="F50" s="54">
        <f t="shared" si="8"/>
        <v>1</v>
      </c>
      <c r="G50" s="54">
        <f t="shared" si="9"/>
        <v>20</v>
      </c>
      <c r="H50" s="54">
        <f t="shared" si="10"/>
        <v>20</v>
      </c>
      <c r="I50" s="54">
        <f t="shared" si="11"/>
        <v>105</v>
      </c>
      <c r="J50" s="54">
        <v>32</v>
      </c>
      <c r="K50" s="54">
        <f t="shared" si="12"/>
        <v>1.6</v>
      </c>
      <c r="L50" s="54">
        <f t="shared" si="13"/>
        <v>85</v>
      </c>
      <c r="M50" s="54">
        <f t="shared" si="14"/>
        <v>4.25</v>
      </c>
      <c r="N50" s="54">
        <v>0</v>
      </c>
      <c r="O50" s="54">
        <v>1</v>
      </c>
      <c r="P50" s="54">
        <v>0</v>
      </c>
      <c r="Q50" s="54">
        <v>1</v>
      </c>
      <c r="R50" s="54">
        <v>1</v>
      </c>
      <c r="S50" s="54">
        <v>1</v>
      </c>
      <c r="T50" s="54">
        <f t="shared" si="3"/>
        <v>1</v>
      </c>
      <c r="U50" s="54">
        <v>1</v>
      </c>
      <c r="V50" s="54">
        <v>1</v>
      </c>
      <c r="W50" s="54">
        <f t="shared" si="4"/>
        <v>0</v>
      </c>
      <c r="X50" s="54">
        <f t="shared" si="5"/>
        <v>1</v>
      </c>
      <c r="Y50" s="54">
        <v>0</v>
      </c>
      <c r="Z50" s="54">
        <v>1</v>
      </c>
      <c r="AA50" s="54">
        <v>1</v>
      </c>
      <c r="AB50" s="54">
        <v>1</v>
      </c>
      <c r="AC50" s="54">
        <v>1</v>
      </c>
      <c r="AD50" s="54">
        <v>0</v>
      </c>
      <c r="AE50" s="54">
        <v>1</v>
      </c>
      <c r="AF50" s="54">
        <f t="shared" si="15"/>
        <v>1</v>
      </c>
      <c r="AG50" s="54">
        <v>0</v>
      </c>
      <c r="AH50" s="54">
        <f t="shared" si="6"/>
        <v>1</v>
      </c>
      <c r="AI50" s="54">
        <v>1</v>
      </c>
      <c r="AJ50" s="54">
        <v>1</v>
      </c>
      <c r="AK50" s="54">
        <f t="shared" si="7"/>
        <v>1</v>
      </c>
      <c r="AL50" s="54">
        <v>1</v>
      </c>
      <c r="AM50" s="54">
        <v>1</v>
      </c>
      <c r="AN50" s="54">
        <v>1</v>
      </c>
      <c r="AO50" s="54">
        <v>1</v>
      </c>
      <c r="AP50" s="54">
        <v>1</v>
      </c>
      <c r="AQ50" s="54">
        <v>1</v>
      </c>
      <c r="AR50" s="54">
        <v>1</v>
      </c>
      <c r="AS50" s="54">
        <v>1</v>
      </c>
      <c r="AT50" s="54">
        <v>1</v>
      </c>
      <c r="AU50" s="54">
        <f t="shared" si="16"/>
        <v>51.175000000000026</v>
      </c>
      <c r="AV50" s="54">
        <f t="shared" si="17"/>
        <v>11.090000000000003</v>
      </c>
      <c r="AW50" s="54">
        <f t="shared" si="18"/>
        <v>8.0039999999999942</v>
      </c>
      <c r="AX50" s="54">
        <f t="shared" si="19"/>
        <v>8.5874999999999986</v>
      </c>
      <c r="AY50" s="54">
        <v>1</v>
      </c>
      <c r="AZ50" s="54">
        <v>1</v>
      </c>
      <c r="BA50" s="54">
        <v>1</v>
      </c>
      <c r="BG50" s="54">
        <f t="shared" si="20"/>
        <v>50</v>
      </c>
      <c r="BH50" s="11">
        <f t="shared" si="21"/>
        <v>6.9444444444444444E-5</v>
      </c>
    </row>
    <row r="51" spans="1:60" ht="32" x14ac:dyDescent="0.2">
      <c r="A51" s="54">
        <v>26</v>
      </c>
      <c r="B51" s="1" t="s">
        <v>813</v>
      </c>
      <c r="C51" s="3" t="s">
        <v>194</v>
      </c>
      <c r="D51" s="54">
        <v>1</v>
      </c>
      <c r="E51" s="54">
        <v>1</v>
      </c>
      <c r="F51" s="54">
        <f t="shared" si="8"/>
        <v>1</v>
      </c>
      <c r="G51" s="54">
        <f t="shared" si="9"/>
        <v>11</v>
      </c>
      <c r="H51" s="54">
        <f t="shared" si="10"/>
        <v>11</v>
      </c>
      <c r="I51" s="54">
        <f t="shared" si="11"/>
        <v>74</v>
      </c>
      <c r="J51" s="54">
        <v>24</v>
      </c>
      <c r="K51" s="54">
        <f t="shared" si="12"/>
        <v>2.1818181818181817</v>
      </c>
      <c r="L51" s="54">
        <f t="shared" si="13"/>
        <v>63</v>
      </c>
      <c r="M51" s="54">
        <f t="shared" si="14"/>
        <v>5.7272727272727275</v>
      </c>
      <c r="N51" s="54">
        <v>1</v>
      </c>
      <c r="O51" s="54">
        <v>1</v>
      </c>
      <c r="P51" s="54">
        <v>1</v>
      </c>
      <c r="Q51" s="54">
        <v>1</v>
      </c>
      <c r="R51" s="54">
        <v>1</v>
      </c>
      <c r="S51" s="54">
        <v>1</v>
      </c>
      <c r="T51" s="54">
        <f t="shared" si="3"/>
        <v>1</v>
      </c>
      <c r="U51" s="54">
        <v>1</v>
      </c>
      <c r="V51" s="54">
        <v>1</v>
      </c>
      <c r="W51" s="54">
        <f t="shared" si="4"/>
        <v>1</v>
      </c>
      <c r="X51" s="54">
        <f t="shared" si="5"/>
        <v>1</v>
      </c>
      <c r="Y51" s="54">
        <v>1</v>
      </c>
      <c r="Z51" s="54">
        <v>1</v>
      </c>
      <c r="AA51" s="54">
        <v>1</v>
      </c>
      <c r="AB51" s="54">
        <v>1</v>
      </c>
      <c r="AC51" s="54">
        <v>1</v>
      </c>
      <c r="AD51" s="54">
        <v>0</v>
      </c>
      <c r="AE51" s="54">
        <v>1</v>
      </c>
      <c r="AF51" s="54">
        <f t="shared" si="15"/>
        <v>1</v>
      </c>
      <c r="AG51" s="54">
        <v>1</v>
      </c>
      <c r="AH51" s="54">
        <f t="shared" si="6"/>
        <v>1</v>
      </c>
      <c r="AI51" s="54">
        <v>1</v>
      </c>
      <c r="AJ51" s="54">
        <v>1</v>
      </c>
      <c r="AK51" s="54">
        <f t="shared" si="7"/>
        <v>1</v>
      </c>
      <c r="AL51" s="54">
        <v>1</v>
      </c>
      <c r="AM51" s="54">
        <v>1</v>
      </c>
      <c r="AN51" s="54">
        <v>1</v>
      </c>
      <c r="AO51" s="54">
        <v>1</v>
      </c>
      <c r="AP51" s="54">
        <v>1</v>
      </c>
      <c r="AQ51" s="54">
        <v>1</v>
      </c>
      <c r="AR51" s="54">
        <v>1</v>
      </c>
      <c r="AS51" s="54">
        <v>1</v>
      </c>
      <c r="AT51" s="54">
        <v>1</v>
      </c>
      <c r="AU51" s="54">
        <f t="shared" si="16"/>
        <v>11.088181818181845</v>
      </c>
      <c r="AV51" s="54">
        <f t="shared" si="17"/>
        <v>14.445454545454545</v>
      </c>
      <c r="AW51" s="54">
        <f t="shared" si="18"/>
        <v>15.719999999999999</v>
      </c>
      <c r="AX51" s="54">
        <f t="shared" si="19"/>
        <v>11.045454545454547</v>
      </c>
      <c r="AY51" s="54">
        <v>1</v>
      </c>
      <c r="AZ51" s="54">
        <v>1</v>
      </c>
      <c r="BA51" s="54">
        <v>1</v>
      </c>
      <c r="BG51" s="54">
        <f t="shared" si="20"/>
        <v>90.909090909090907</v>
      </c>
      <c r="BH51" s="11">
        <f t="shared" si="21"/>
        <v>3.8194444444444444E-5</v>
      </c>
    </row>
    <row r="52" spans="1:60" ht="48" x14ac:dyDescent="0.2">
      <c r="A52" s="54">
        <v>27</v>
      </c>
      <c r="B52" s="1" t="s">
        <v>814</v>
      </c>
      <c r="C52" s="3" t="s">
        <v>196</v>
      </c>
      <c r="D52" s="54">
        <v>1</v>
      </c>
      <c r="E52" s="54">
        <v>1</v>
      </c>
      <c r="F52" s="54">
        <f t="shared" si="8"/>
        <v>1</v>
      </c>
      <c r="G52" s="54">
        <f t="shared" si="9"/>
        <v>23</v>
      </c>
      <c r="H52" s="54">
        <f t="shared" si="10"/>
        <v>23</v>
      </c>
      <c r="I52" s="54">
        <f t="shared" si="11"/>
        <v>124</v>
      </c>
      <c r="J52" s="54">
        <v>38</v>
      </c>
      <c r="K52" s="54">
        <f t="shared" si="12"/>
        <v>1.6521739130434783</v>
      </c>
      <c r="L52" s="54">
        <f t="shared" si="13"/>
        <v>100</v>
      </c>
      <c r="M52" s="54">
        <f t="shared" si="14"/>
        <v>4.3478260869565215</v>
      </c>
      <c r="N52" s="54">
        <v>1</v>
      </c>
      <c r="O52" s="54">
        <v>1</v>
      </c>
      <c r="P52" s="54">
        <v>1</v>
      </c>
      <c r="Q52" s="54">
        <v>1</v>
      </c>
      <c r="R52" s="54">
        <v>1</v>
      </c>
      <c r="S52" s="54">
        <v>1</v>
      </c>
      <c r="T52" s="54">
        <f t="shared" si="3"/>
        <v>1</v>
      </c>
      <c r="U52" s="54">
        <v>1</v>
      </c>
      <c r="V52" s="54">
        <v>1</v>
      </c>
      <c r="W52" s="54">
        <f t="shared" si="4"/>
        <v>1</v>
      </c>
      <c r="X52" s="54">
        <f t="shared" si="5"/>
        <v>1</v>
      </c>
      <c r="Y52" s="54">
        <v>0</v>
      </c>
      <c r="Z52" s="54">
        <v>1</v>
      </c>
      <c r="AA52" s="54">
        <v>1</v>
      </c>
      <c r="AB52" s="54">
        <v>1</v>
      </c>
      <c r="AC52" s="54">
        <v>1</v>
      </c>
      <c r="AD52" s="54">
        <v>0</v>
      </c>
      <c r="AE52" s="54">
        <v>1</v>
      </c>
      <c r="AF52" s="54">
        <f t="shared" si="15"/>
        <v>2</v>
      </c>
      <c r="AG52" s="54">
        <v>1</v>
      </c>
      <c r="AH52" s="54">
        <f t="shared" si="6"/>
        <v>1</v>
      </c>
      <c r="AI52" s="54">
        <v>1</v>
      </c>
      <c r="AJ52" s="54">
        <v>1</v>
      </c>
      <c r="AK52" s="54">
        <f t="shared" si="7"/>
        <v>1</v>
      </c>
      <c r="AL52" s="54">
        <v>1</v>
      </c>
      <c r="AM52" s="54">
        <v>1</v>
      </c>
      <c r="AN52" s="54">
        <v>1</v>
      </c>
      <c r="AO52" s="54">
        <v>1</v>
      </c>
      <c r="AP52" s="54">
        <v>1</v>
      </c>
      <c r="AQ52" s="54">
        <v>1</v>
      </c>
      <c r="AR52" s="54">
        <v>1</v>
      </c>
      <c r="AS52" s="54">
        <v>1</v>
      </c>
      <c r="AT52" s="54">
        <v>1</v>
      </c>
      <c r="AU52" s="54">
        <f t="shared" si="16"/>
        <v>43.716086956521764</v>
      </c>
      <c r="AV52" s="54">
        <f t="shared" si="17"/>
        <v>12.875652173913043</v>
      </c>
      <c r="AW52" s="54">
        <f t="shared" si="18"/>
        <v>8.9895652173913057</v>
      </c>
      <c r="AX52" s="54">
        <f t="shared" si="19"/>
        <v>10.548260869565215</v>
      </c>
      <c r="AY52" s="54">
        <v>1</v>
      </c>
      <c r="AZ52" s="54">
        <v>1</v>
      </c>
      <c r="BA52" s="54">
        <v>1</v>
      </c>
      <c r="BG52" s="54">
        <f t="shared" si="20"/>
        <v>86.956521739130437</v>
      </c>
      <c r="BH52" s="11">
        <f t="shared" si="21"/>
        <v>7.9861111111111116E-5</v>
      </c>
    </row>
    <row r="53" spans="1:60" ht="48" x14ac:dyDescent="0.2">
      <c r="A53" s="54" t="s">
        <v>177</v>
      </c>
      <c r="B53" s="1" t="s">
        <v>815</v>
      </c>
      <c r="C53" s="22" t="s">
        <v>195</v>
      </c>
      <c r="D53" s="54">
        <v>1</v>
      </c>
      <c r="E53" s="54">
        <v>1</v>
      </c>
      <c r="F53" s="54">
        <f t="shared" si="8"/>
        <v>1</v>
      </c>
      <c r="G53" s="54">
        <f t="shared" si="9"/>
        <v>22</v>
      </c>
      <c r="H53" s="54">
        <f t="shared" si="10"/>
        <v>22</v>
      </c>
      <c r="I53" s="54">
        <f t="shared" si="11"/>
        <v>108</v>
      </c>
      <c r="J53" s="54">
        <v>31</v>
      </c>
      <c r="K53" s="54">
        <f t="shared" si="12"/>
        <v>1.4090909090909092</v>
      </c>
      <c r="L53" s="54">
        <f t="shared" si="13"/>
        <v>85</v>
      </c>
      <c r="M53" s="54">
        <f t="shared" si="14"/>
        <v>3.8636363636363638</v>
      </c>
      <c r="N53" s="54">
        <v>1</v>
      </c>
      <c r="O53" s="54">
        <v>1</v>
      </c>
      <c r="P53" s="54">
        <v>1</v>
      </c>
      <c r="Q53" s="54">
        <v>1</v>
      </c>
      <c r="R53" s="54">
        <v>1</v>
      </c>
      <c r="S53" s="54">
        <v>1</v>
      </c>
      <c r="T53" s="54">
        <f t="shared" si="3"/>
        <v>1</v>
      </c>
      <c r="U53" s="54">
        <v>1</v>
      </c>
      <c r="V53" s="54">
        <v>1</v>
      </c>
      <c r="W53" s="54">
        <f t="shared" si="4"/>
        <v>1</v>
      </c>
      <c r="X53" s="54">
        <f t="shared" si="5"/>
        <v>1</v>
      </c>
      <c r="Y53" s="54">
        <v>1</v>
      </c>
      <c r="Z53" s="54">
        <v>1</v>
      </c>
      <c r="AA53" s="54">
        <v>1</v>
      </c>
      <c r="AB53" s="54">
        <v>1</v>
      </c>
      <c r="AC53" s="54">
        <v>1</v>
      </c>
      <c r="AD53" s="54">
        <v>0</v>
      </c>
      <c r="AE53" s="54">
        <v>1</v>
      </c>
      <c r="AF53" s="54">
        <f t="shared" si="15"/>
        <v>2</v>
      </c>
      <c r="AG53" s="54">
        <v>0</v>
      </c>
      <c r="AH53" s="54">
        <f t="shared" si="6"/>
        <v>1</v>
      </c>
      <c r="AI53" s="54">
        <v>1</v>
      </c>
      <c r="AJ53" s="54">
        <v>1</v>
      </c>
      <c r="AK53" s="54">
        <f t="shared" si="7"/>
        <v>1</v>
      </c>
      <c r="AL53" s="54">
        <v>1</v>
      </c>
      <c r="AM53" s="54">
        <v>1</v>
      </c>
      <c r="AN53" s="54">
        <v>1</v>
      </c>
      <c r="AO53" s="54">
        <v>1</v>
      </c>
      <c r="AP53" s="54">
        <v>1</v>
      </c>
      <c r="AQ53" s="54">
        <v>1</v>
      </c>
      <c r="AR53" s="54">
        <v>1</v>
      </c>
      <c r="AS53" s="54">
        <v>1</v>
      </c>
      <c r="AT53" s="54">
        <v>1</v>
      </c>
      <c r="AU53" s="54">
        <f t="shared" si="16"/>
        <v>65.295909090909106</v>
      </c>
      <c r="AV53" s="54">
        <f t="shared" si="17"/>
        <v>9.6172727272727307</v>
      </c>
      <c r="AW53" s="54">
        <f t="shared" si="18"/>
        <v>6.1072727272727292</v>
      </c>
      <c r="AX53" s="54">
        <f t="shared" si="19"/>
        <v>7.7677272727272744</v>
      </c>
      <c r="AY53" s="54">
        <v>1</v>
      </c>
      <c r="AZ53" s="54">
        <v>1</v>
      </c>
      <c r="BA53" s="54">
        <v>1</v>
      </c>
      <c r="BG53" s="54">
        <f t="shared" si="20"/>
        <v>90.909090909090907</v>
      </c>
      <c r="BH53" s="11">
        <f t="shared" si="21"/>
        <v>7.6388888888888887E-5</v>
      </c>
    </row>
    <row r="54" spans="1:60" ht="48" x14ac:dyDescent="0.2">
      <c r="A54" s="54">
        <v>28</v>
      </c>
      <c r="B54" s="1" t="s">
        <v>816</v>
      </c>
      <c r="C54" s="3" t="s">
        <v>199</v>
      </c>
      <c r="D54" s="54">
        <v>1</v>
      </c>
      <c r="E54" s="54">
        <v>1</v>
      </c>
      <c r="F54" s="54">
        <f t="shared" si="8"/>
        <v>1</v>
      </c>
      <c r="G54" s="54">
        <f t="shared" si="9"/>
        <v>20</v>
      </c>
      <c r="H54" s="54">
        <f t="shared" si="10"/>
        <v>20</v>
      </c>
      <c r="I54" s="54">
        <f t="shared" ref="I54:I117" si="22">LEN(SUBSTITUTE(B54," ",""))</f>
        <v>87</v>
      </c>
      <c r="J54" s="54">
        <v>32</v>
      </c>
      <c r="K54" s="54">
        <f t="shared" si="12"/>
        <v>1.6</v>
      </c>
      <c r="L54" s="54">
        <f t="shared" si="13"/>
        <v>85</v>
      </c>
      <c r="M54" s="54">
        <f t="shared" si="14"/>
        <v>4.25</v>
      </c>
      <c r="N54" s="54">
        <v>1</v>
      </c>
      <c r="O54" s="54">
        <v>1</v>
      </c>
      <c r="P54" s="54">
        <v>0</v>
      </c>
      <c r="Q54" s="54">
        <v>1</v>
      </c>
      <c r="R54" s="54">
        <v>1</v>
      </c>
      <c r="S54" s="54">
        <v>1</v>
      </c>
      <c r="T54" s="54">
        <f t="shared" si="3"/>
        <v>1</v>
      </c>
      <c r="U54" s="54">
        <v>1</v>
      </c>
      <c r="V54" s="54">
        <v>1</v>
      </c>
      <c r="W54" s="54">
        <f t="shared" si="4"/>
        <v>0</v>
      </c>
      <c r="X54" s="54">
        <f t="shared" si="5"/>
        <v>1</v>
      </c>
      <c r="Y54" s="54">
        <v>0</v>
      </c>
      <c r="Z54" s="54">
        <v>1</v>
      </c>
      <c r="AA54" s="54">
        <v>1</v>
      </c>
      <c r="AB54" s="54">
        <v>1</v>
      </c>
      <c r="AC54" s="54">
        <v>1</v>
      </c>
      <c r="AD54" s="54">
        <v>1</v>
      </c>
      <c r="AE54" s="54">
        <v>1</v>
      </c>
      <c r="AF54" s="54">
        <f t="shared" si="15"/>
        <v>2</v>
      </c>
      <c r="AG54" s="54">
        <v>1</v>
      </c>
      <c r="AH54" s="54">
        <f t="shared" si="6"/>
        <v>1</v>
      </c>
      <c r="AI54" s="54">
        <v>1</v>
      </c>
      <c r="AJ54" s="54">
        <v>1</v>
      </c>
      <c r="AK54" s="54">
        <f t="shared" si="7"/>
        <v>1</v>
      </c>
      <c r="AL54" s="54">
        <v>1</v>
      </c>
      <c r="AM54" s="54">
        <v>1</v>
      </c>
      <c r="AN54" s="54">
        <v>1</v>
      </c>
      <c r="AO54" s="54">
        <v>1</v>
      </c>
      <c r="AP54" s="54">
        <v>1</v>
      </c>
      <c r="AQ54" s="54">
        <v>1</v>
      </c>
      <c r="AR54" s="54">
        <v>1</v>
      </c>
      <c r="AS54" s="54">
        <v>1</v>
      </c>
      <c r="AT54" s="54">
        <v>1</v>
      </c>
      <c r="AU54" s="54">
        <f t="shared" si="16"/>
        <v>51.175000000000026</v>
      </c>
      <c r="AV54" s="54">
        <f t="shared" si="17"/>
        <v>11.090000000000003</v>
      </c>
      <c r="AW54" s="54">
        <f t="shared" ref="AW54:AW117" si="23">IF(G54=0,0,((0.0588*M54*100)-(0.296*(F54/G54)*100)-15.8))</f>
        <v>7.7099999999999973</v>
      </c>
      <c r="AX54" s="54">
        <f t="shared" si="19"/>
        <v>8.5874999999999986</v>
      </c>
      <c r="AY54" s="54">
        <v>1</v>
      </c>
      <c r="AZ54" s="54">
        <v>1</v>
      </c>
      <c r="BA54" s="54">
        <v>1</v>
      </c>
      <c r="BG54" s="54">
        <f t="shared" ref="BG54:BG117" si="24">IF(E54=0,0,AF54/E54*1000)</f>
        <v>2000</v>
      </c>
      <c r="BH54" s="11">
        <f t="shared" si="21"/>
        <v>6.9444444444444444E-5</v>
      </c>
    </row>
    <row r="55" spans="1:60" ht="64" x14ac:dyDescent="0.2">
      <c r="A55" s="54" t="s">
        <v>180</v>
      </c>
      <c r="B55" s="1" t="s">
        <v>817</v>
      </c>
      <c r="C55" s="3" t="s">
        <v>194</v>
      </c>
      <c r="D55" s="54">
        <v>1</v>
      </c>
      <c r="E55" s="54">
        <v>1</v>
      </c>
      <c r="F55" s="54">
        <f t="shared" si="8"/>
        <v>1</v>
      </c>
      <c r="G55" s="54">
        <f t="shared" si="9"/>
        <v>20</v>
      </c>
      <c r="H55" s="54">
        <f t="shared" si="10"/>
        <v>20</v>
      </c>
      <c r="I55" s="54">
        <f t="shared" si="22"/>
        <v>109</v>
      </c>
      <c r="J55" s="54">
        <v>35</v>
      </c>
      <c r="K55" s="54">
        <f t="shared" si="12"/>
        <v>1.75</v>
      </c>
      <c r="L55" s="54">
        <f t="shared" si="13"/>
        <v>105</v>
      </c>
      <c r="M55" s="54">
        <f t="shared" si="14"/>
        <v>5.25</v>
      </c>
      <c r="N55" s="54">
        <v>0</v>
      </c>
      <c r="O55" s="54">
        <v>0</v>
      </c>
      <c r="P55" s="54">
        <v>0</v>
      </c>
      <c r="Q55" s="54">
        <v>1</v>
      </c>
      <c r="R55" s="54">
        <v>1</v>
      </c>
      <c r="S55" s="54">
        <v>1</v>
      </c>
      <c r="T55" s="54">
        <f t="shared" si="3"/>
        <v>1</v>
      </c>
      <c r="U55" s="54">
        <v>1</v>
      </c>
      <c r="V55" s="54">
        <v>1</v>
      </c>
      <c r="W55" s="54">
        <f t="shared" si="4"/>
        <v>0</v>
      </c>
      <c r="X55" s="54">
        <f t="shared" si="5"/>
        <v>1</v>
      </c>
      <c r="Y55" s="54">
        <v>1</v>
      </c>
      <c r="Z55" s="54">
        <v>1</v>
      </c>
      <c r="AA55" s="54">
        <v>1</v>
      </c>
      <c r="AB55" s="54">
        <v>1</v>
      </c>
      <c r="AC55" s="54">
        <v>1</v>
      </c>
      <c r="AD55" s="54">
        <v>1</v>
      </c>
      <c r="AE55" s="54">
        <v>1</v>
      </c>
      <c r="AF55" s="54">
        <f t="shared" si="15"/>
        <v>4</v>
      </c>
      <c r="AG55" s="54">
        <v>0</v>
      </c>
      <c r="AH55" s="54">
        <f t="shared" si="6"/>
        <v>0</v>
      </c>
      <c r="AI55" s="54">
        <v>1</v>
      </c>
      <c r="AJ55" s="54">
        <v>1</v>
      </c>
      <c r="AK55" s="54">
        <f t="shared" si="7"/>
        <v>1</v>
      </c>
      <c r="AL55" s="54">
        <v>1</v>
      </c>
      <c r="AM55" s="54">
        <v>0</v>
      </c>
      <c r="AN55" s="54">
        <v>1</v>
      </c>
      <c r="AO55" s="54">
        <v>1</v>
      </c>
      <c r="AP55" s="54">
        <v>1</v>
      </c>
      <c r="AQ55" s="54">
        <v>1</v>
      </c>
      <c r="AR55" s="54">
        <v>1</v>
      </c>
      <c r="AS55" s="54">
        <v>1</v>
      </c>
      <c r="AT55" s="54">
        <v>1</v>
      </c>
      <c r="AU55" s="54">
        <f t="shared" si="16"/>
        <v>38.485000000000028</v>
      </c>
      <c r="AV55" s="54">
        <f t="shared" si="17"/>
        <v>12.860000000000003</v>
      </c>
      <c r="AW55" s="54">
        <f t="shared" si="23"/>
        <v>13.589999999999996</v>
      </c>
      <c r="AX55" s="54">
        <f t="shared" si="19"/>
        <v>13.297499999999999</v>
      </c>
      <c r="AY55" s="54">
        <v>1</v>
      </c>
      <c r="AZ55" s="54">
        <v>1</v>
      </c>
      <c r="BA55" s="54">
        <v>1</v>
      </c>
      <c r="BG55" s="54">
        <f t="shared" si="24"/>
        <v>4000</v>
      </c>
      <c r="BH55" s="11">
        <f t="shared" si="21"/>
        <v>6.9444444444444444E-5</v>
      </c>
    </row>
    <row r="56" spans="1:60" ht="64" x14ac:dyDescent="0.2">
      <c r="A56" s="54" t="s">
        <v>181</v>
      </c>
      <c r="B56" s="1" t="s">
        <v>712</v>
      </c>
      <c r="C56" s="3" t="s">
        <v>194</v>
      </c>
      <c r="D56" s="54">
        <v>1</v>
      </c>
      <c r="E56" s="54">
        <v>1</v>
      </c>
      <c r="F56" s="54">
        <f t="shared" si="8"/>
        <v>1</v>
      </c>
      <c r="G56" s="54">
        <f t="shared" si="9"/>
        <v>22</v>
      </c>
      <c r="H56" s="54">
        <f t="shared" si="10"/>
        <v>22</v>
      </c>
      <c r="I56" s="54">
        <f t="shared" si="22"/>
        <v>127</v>
      </c>
      <c r="J56" s="54">
        <v>41</v>
      </c>
      <c r="K56" s="54">
        <f t="shared" si="12"/>
        <v>1.8636363636363635</v>
      </c>
      <c r="L56" s="54">
        <f t="shared" si="13"/>
        <v>122</v>
      </c>
      <c r="M56" s="54">
        <f t="shared" si="14"/>
        <v>5.5454545454545459</v>
      </c>
      <c r="N56" s="54">
        <v>0</v>
      </c>
      <c r="O56" s="54">
        <v>1</v>
      </c>
      <c r="P56" s="54">
        <v>1</v>
      </c>
      <c r="Q56" s="54">
        <v>1</v>
      </c>
      <c r="R56" s="54">
        <v>1</v>
      </c>
      <c r="S56" s="54">
        <v>1</v>
      </c>
      <c r="T56" s="54">
        <f t="shared" si="3"/>
        <v>1</v>
      </c>
      <c r="U56" s="54">
        <v>1</v>
      </c>
      <c r="V56" s="54">
        <v>1</v>
      </c>
      <c r="W56" s="54">
        <f t="shared" si="4"/>
        <v>1</v>
      </c>
      <c r="X56" s="54">
        <f t="shared" si="5"/>
        <v>1</v>
      </c>
      <c r="Y56" s="54">
        <v>0</v>
      </c>
      <c r="Z56" s="54">
        <v>1</v>
      </c>
      <c r="AA56" s="54">
        <v>1</v>
      </c>
      <c r="AB56" s="54">
        <v>1</v>
      </c>
      <c r="AC56" s="54">
        <v>1</v>
      </c>
      <c r="AD56" s="54">
        <v>1</v>
      </c>
      <c r="AE56" s="54">
        <v>1</v>
      </c>
      <c r="AF56" s="54">
        <f t="shared" si="15"/>
        <v>5</v>
      </c>
      <c r="AG56" s="54">
        <v>1</v>
      </c>
      <c r="AH56" s="54">
        <f t="shared" si="6"/>
        <v>1</v>
      </c>
      <c r="AI56" s="54">
        <v>0</v>
      </c>
      <c r="AJ56" s="54">
        <v>1</v>
      </c>
      <c r="AK56" s="54">
        <f t="shared" si="7"/>
        <v>1</v>
      </c>
      <c r="AL56" s="54">
        <v>1</v>
      </c>
      <c r="AM56" s="54">
        <v>1</v>
      </c>
      <c r="AN56" s="54">
        <v>1</v>
      </c>
      <c r="AO56" s="54">
        <v>1</v>
      </c>
      <c r="AP56" s="54">
        <v>1</v>
      </c>
      <c r="AQ56" s="54">
        <v>1</v>
      </c>
      <c r="AR56" s="54">
        <v>1</v>
      </c>
      <c r="AS56" s="54">
        <v>1</v>
      </c>
      <c r="AT56" s="54">
        <v>1</v>
      </c>
      <c r="AU56" s="54">
        <f t="shared" si="16"/>
        <v>26.841363636363653</v>
      </c>
      <c r="AV56" s="54">
        <f t="shared" si="17"/>
        <v>14.980909090909091</v>
      </c>
      <c r="AW56" s="54">
        <f t="shared" si="23"/>
        <v>15.461818181818185</v>
      </c>
      <c r="AX56" s="54">
        <f t="shared" si="19"/>
        <v>15.689090909090915</v>
      </c>
      <c r="AY56" s="54">
        <v>0</v>
      </c>
      <c r="AZ56" s="54">
        <v>1</v>
      </c>
      <c r="BA56" s="54">
        <v>1</v>
      </c>
      <c r="BG56" s="54">
        <f t="shared" si="24"/>
        <v>5000</v>
      </c>
      <c r="BH56" s="11">
        <f t="shared" si="21"/>
        <v>7.6388888888888887E-5</v>
      </c>
    </row>
    <row r="57" spans="1:60" ht="64" x14ac:dyDescent="0.2">
      <c r="A57" s="54" t="s">
        <v>713</v>
      </c>
      <c r="B57" s="1" t="s">
        <v>818</v>
      </c>
      <c r="C57" s="3" t="s">
        <v>194</v>
      </c>
      <c r="D57" s="54">
        <v>1</v>
      </c>
      <c r="E57" s="54">
        <v>1</v>
      </c>
      <c r="F57" s="54">
        <f t="shared" si="8"/>
        <v>1</v>
      </c>
      <c r="G57" s="54">
        <f t="shared" si="9"/>
        <v>25</v>
      </c>
      <c r="H57" s="54">
        <f t="shared" si="10"/>
        <v>25</v>
      </c>
      <c r="I57" s="54">
        <f t="shared" si="22"/>
        <v>140</v>
      </c>
      <c r="J57" s="54">
        <v>50</v>
      </c>
      <c r="K57" s="54">
        <f t="shared" si="12"/>
        <v>2</v>
      </c>
      <c r="L57" s="54">
        <f t="shared" si="13"/>
        <v>138</v>
      </c>
      <c r="M57" s="54">
        <f t="shared" si="14"/>
        <v>5.52</v>
      </c>
      <c r="N57" s="54">
        <v>0</v>
      </c>
      <c r="O57" s="54">
        <v>1</v>
      </c>
      <c r="P57" s="54">
        <v>1</v>
      </c>
      <c r="Q57" s="54">
        <v>1</v>
      </c>
      <c r="R57" s="54">
        <v>1</v>
      </c>
      <c r="S57" s="54">
        <v>1</v>
      </c>
      <c r="T57" s="54">
        <f t="shared" si="3"/>
        <v>1</v>
      </c>
      <c r="U57" s="54">
        <v>1</v>
      </c>
      <c r="V57" s="54">
        <v>1</v>
      </c>
      <c r="W57" s="54">
        <f t="shared" si="4"/>
        <v>1</v>
      </c>
      <c r="X57" s="54">
        <f t="shared" si="5"/>
        <v>1</v>
      </c>
      <c r="Y57" s="54">
        <v>0</v>
      </c>
      <c r="Z57" s="54">
        <v>1</v>
      </c>
      <c r="AA57" s="54">
        <v>1</v>
      </c>
      <c r="AB57" s="54">
        <v>1</v>
      </c>
      <c r="AC57" s="54">
        <v>1</v>
      </c>
      <c r="AD57" s="54">
        <v>1</v>
      </c>
      <c r="AE57" s="54">
        <v>1</v>
      </c>
      <c r="AF57" s="54">
        <f t="shared" si="15"/>
        <v>2</v>
      </c>
      <c r="AG57" s="54">
        <v>1</v>
      </c>
      <c r="AH57" s="54">
        <f t="shared" si="6"/>
        <v>1</v>
      </c>
      <c r="AI57" s="54">
        <v>1</v>
      </c>
      <c r="AJ57" s="54">
        <v>0</v>
      </c>
      <c r="AK57" s="54">
        <f t="shared" si="7"/>
        <v>1</v>
      </c>
      <c r="AL57" s="54">
        <v>1</v>
      </c>
      <c r="AM57" s="54">
        <v>1</v>
      </c>
      <c r="AN57" s="54">
        <v>1</v>
      </c>
      <c r="AO57" s="54">
        <v>1</v>
      </c>
      <c r="AP57" s="54">
        <v>1</v>
      </c>
      <c r="AQ57" s="54">
        <v>1</v>
      </c>
      <c r="AR57" s="54">
        <v>1</v>
      </c>
      <c r="AS57" s="54">
        <v>1</v>
      </c>
      <c r="AT57" s="54">
        <v>1</v>
      </c>
      <c r="AU57" s="54">
        <f t="shared" si="16"/>
        <v>12.260000000000023</v>
      </c>
      <c r="AV57" s="54">
        <f t="shared" si="17"/>
        <v>17.760000000000002</v>
      </c>
      <c r="AW57" s="54">
        <f t="shared" si="23"/>
        <v>15.473599999999998</v>
      </c>
      <c r="AX57" s="54">
        <f t="shared" si="19"/>
        <v>17.069200000000002</v>
      </c>
      <c r="AY57" s="54">
        <v>1</v>
      </c>
      <c r="AZ57" s="54">
        <v>1</v>
      </c>
      <c r="BA57" s="54">
        <v>1</v>
      </c>
      <c r="BG57" s="54">
        <f t="shared" si="24"/>
        <v>2000</v>
      </c>
      <c r="BH57" s="11">
        <f t="shared" si="21"/>
        <v>8.6805555555555545E-5</v>
      </c>
    </row>
    <row r="58" spans="1:60" ht="64" x14ac:dyDescent="0.2">
      <c r="A58" s="54">
        <v>29</v>
      </c>
      <c r="B58" s="1" t="s">
        <v>819</v>
      </c>
      <c r="C58" s="3" t="s">
        <v>194</v>
      </c>
      <c r="D58" s="54">
        <v>1</v>
      </c>
      <c r="E58" s="54">
        <v>1</v>
      </c>
      <c r="F58" s="54">
        <f t="shared" si="8"/>
        <v>1</v>
      </c>
      <c r="G58" s="54">
        <f t="shared" si="9"/>
        <v>23</v>
      </c>
      <c r="H58" s="54">
        <f t="shared" si="10"/>
        <v>23</v>
      </c>
      <c r="I58" s="54">
        <f t="shared" si="22"/>
        <v>136</v>
      </c>
      <c r="J58" s="54">
        <v>43</v>
      </c>
      <c r="K58" s="54">
        <f t="shared" si="12"/>
        <v>1.8695652173913044</v>
      </c>
      <c r="L58" s="54">
        <f t="shared" si="13"/>
        <v>130</v>
      </c>
      <c r="M58" s="54">
        <f t="shared" si="14"/>
        <v>5.6521739130434785</v>
      </c>
      <c r="N58" s="54">
        <v>1</v>
      </c>
      <c r="O58" s="54">
        <v>1</v>
      </c>
      <c r="P58" s="54">
        <v>1</v>
      </c>
      <c r="Q58" s="54">
        <v>1</v>
      </c>
      <c r="R58" s="54">
        <v>1</v>
      </c>
      <c r="S58" s="54">
        <v>1</v>
      </c>
      <c r="T58" s="54">
        <f t="shared" si="3"/>
        <v>1</v>
      </c>
      <c r="U58" s="54">
        <v>1</v>
      </c>
      <c r="V58" s="54">
        <v>1</v>
      </c>
      <c r="W58" s="54">
        <f t="shared" si="4"/>
        <v>1</v>
      </c>
      <c r="X58" s="54">
        <f t="shared" si="5"/>
        <v>1</v>
      </c>
      <c r="Y58" s="54">
        <v>1</v>
      </c>
      <c r="Z58" s="54">
        <v>1</v>
      </c>
      <c r="AA58" s="54">
        <v>1</v>
      </c>
      <c r="AB58" s="54">
        <v>1</v>
      </c>
      <c r="AC58" s="54">
        <v>1</v>
      </c>
      <c r="AD58" s="54">
        <v>0</v>
      </c>
      <c r="AE58" s="54">
        <v>1</v>
      </c>
      <c r="AF58" s="54">
        <f t="shared" si="15"/>
        <v>6</v>
      </c>
      <c r="AG58" s="54">
        <v>1</v>
      </c>
      <c r="AH58" s="54">
        <f t="shared" si="6"/>
        <v>1</v>
      </c>
      <c r="AI58" s="54">
        <v>0</v>
      </c>
      <c r="AJ58" s="54">
        <v>1</v>
      </c>
      <c r="AK58" s="54">
        <f t="shared" si="7"/>
        <v>0</v>
      </c>
      <c r="AL58" s="54">
        <v>1</v>
      </c>
      <c r="AM58" s="54">
        <v>1</v>
      </c>
      <c r="AN58" s="54">
        <v>1</v>
      </c>
      <c r="AO58" s="54">
        <v>1</v>
      </c>
      <c r="AP58" s="54">
        <v>1</v>
      </c>
      <c r="AQ58" s="54">
        <v>1</v>
      </c>
      <c r="AR58" s="54">
        <v>0</v>
      </c>
      <c r="AS58" s="54">
        <v>1</v>
      </c>
      <c r="AT58" s="54">
        <v>1</v>
      </c>
      <c r="AU58" s="54">
        <f t="shared" si="16"/>
        <v>25.324782608695671</v>
      </c>
      <c r="AV58" s="54">
        <f t="shared" si="17"/>
        <v>15.440869565217394</v>
      </c>
      <c r="AW58" s="54">
        <f t="shared" si="23"/>
        <v>16.14782608695652</v>
      </c>
      <c r="AX58" s="54">
        <f t="shared" si="19"/>
        <v>16.691739130434783</v>
      </c>
      <c r="AY58" s="54">
        <v>1</v>
      </c>
      <c r="AZ58" s="54">
        <v>1</v>
      </c>
      <c r="BA58" s="54">
        <v>1</v>
      </c>
      <c r="BG58" s="54">
        <f t="shared" si="24"/>
        <v>6000</v>
      </c>
      <c r="BH58" s="11">
        <f t="shared" si="21"/>
        <v>7.9861111111111116E-5</v>
      </c>
    </row>
    <row r="59" spans="1:60" ht="48" x14ac:dyDescent="0.2">
      <c r="A59" s="54">
        <v>30</v>
      </c>
      <c r="B59" s="1" t="s">
        <v>820</v>
      </c>
      <c r="C59" s="3" t="s">
        <v>194</v>
      </c>
      <c r="D59" s="54">
        <v>1</v>
      </c>
      <c r="E59" s="54">
        <v>1</v>
      </c>
      <c r="F59" s="54">
        <f t="shared" si="8"/>
        <v>1</v>
      </c>
      <c r="G59" s="54">
        <f t="shared" si="9"/>
        <v>15</v>
      </c>
      <c r="H59" s="54">
        <f t="shared" si="10"/>
        <v>15</v>
      </c>
      <c r="I59" s="54">
        <f t="shared" si="22"/>
        <v>77</v>
      </c>
      <c r="J59" s="54">
        <v>27</v>
      </c>
      <c r="K59" s="54">
        <f t="shared" si="12"/>
        <v>1.8</v>
      </c>
      <c r="L59" s="54">
        <f t="shared" si="13"/>
        <v>76</v>
      </c>
      <c r="M59" s="54">
        <f t="shared" si="14"/>
        <v>5.0666666666666664</v>
      </c>
      <c r="N59" s="54">
        <v>0</v>
      </c>
      <c r="O59" s="54">
        <v>1</v>
      </c>
      <c r="P59" s="54">
        <v>1</v>
      </c>
      <c r="Q59" s="54">
        <v>1</v>
      </c>
      <c r="R59" s="54">
        <v>1</v>
      </c>
      <c r="S59" s="54">
        <v>1</v>
      </c>
      <c r="T59" s="54">
        <f t="shared" si="3"/>
        <v>1</v>
      </c>
      <c r="U59" s="54">
        <v>1</v>
      </c>
      <c r="V59" s="54">
        <v>1</v>
      </c>
      <c r="W59" s="54">
        <f t="shared" si="4"/>
        <v>1</v>
      </c>
      <c r="X59" s="54">
        <f t="shared" si="5"/>
        <v>1</v>
      </c>
      <c r="Y59" s="54">
        <v>1</v>
      </c>
      <c r="Z59" s="54">
        <v>1</v>
      </c>
      <c r="AA59" s="54">
        <v>1</v>
      </c>
      <c r="AB59" s="54">
        <v>1</v>
      </c>
      <c r="AC59" s="54">
        <v>1</v>
      </c>
      <c r="AD59" s="54">
        <v>0</v>
      </c>
      <c r="AE59" s="54">
        <v>1</v>
      </c>
      <c r="AF59" s="54">
        <f t="shared" si="15"/>
        <v>1</v>
      </c>
      <c r="AG59" s="54">
        <v>1</v>
      </c>
      <c r="AH59" s="54">
        <f t="shared" si="6"/>
        <v>1</v>
      </c>
      <c r="AI59" s="54">
        <v>1</v>
      </c>
      <c r="AJ59" s="54">
        <v>1</v>
      </c>
      <c r="AK59" s="54">
        <f t="shared" si="7"/>
        <v>1</v>
      </c>
      <c r="AL59" s="54">
        <v>1</v>
      </c>
      <c r="AM59" s="54">
        <v>1</v>
      </c>
      <c r="AN59" s="54">
        <v>1</v>
      </c>
      <c r="AO59" s="54">
        <v>1</v>
      </c>
      <c r="AP59" s="54">
        <v>1</v>
      </c>
      <c r="AQ59" s="54">
        <v>1</v>
      </c>
      <c r="AR59" s="54">
        <v>1</v>
      </c>
      <c r="AS59" s="54">
        <v>1</v>
      </c>
      <c r="AT59" s="54">
        <v>1</v>
      </c>
      <c r="AU59" s="54">
        <f t="shared" si="16"/>
        <v>39.330000000000013</v>
      </c>
      <c r="AV59" s="54">
        <f t="shared" si="17"/>
        <v>11.500000000000004</v>
      </c>
      <c r="AW59" s="54">
        <f t="shared" si="23"/>
        <v>12.018666666666661</v>
      </c>
      <c r="AX59" s="54">
        <f t="shared" si="19"/>
        <v>9.9339999999999975</v>
      </c>
      <c r="AY59" s="54">
        <v>1</v>
      </c>
      <c r="AZ59" s="54">
        <v>1</v>
      </c>
      <c r="BA59" s="54">
        <v>1</v>
      </c>
      <c r="BG59" s="54">
        <f t="shared" si="24"/>
        <v>1000</v>
      </c>
      <c r="BH59" s="11">
        <f t="shared" si="21"/>
        <v>5.208333333333333E-5</v>
      </c>
    </row>
    <row r="60" spans="1:60" ht="48" x14ac:dyDescent="0.2">
      <c r="A60" s="54" t="s">
        <v>592</v>
      </c>
      <c r="B60" s="1" t="s">
        <v>717</v>
      </c>
      <c r="C60" s="3" t="s">
        <v>194</v>
      </c>
      <c r="D60" s="54">
        <v>1</v>
      </c>
      <c r="E60" s="54">
        <v>1</v>
      </c>
      <c r="F60" s="54">
        <f t="shared" si="8"/>
        <v>1</v>
      </c>
      <c r="G60" s="54">
        <f t="shared" si="9"/>
        <v>18</v>
      </c>
      <c r="H60" s="54">
        <f t="shared" si="10"/>
        <v>18</v>
      </c>
      <c r="I60" s="54">
        <f t="shared" si="22"/>
        <v>82</v>
      </c>
      <c r="J60" s="54">
        <v>30</v>
      </c>
      <c r="K60" s="54">
        <f t="shared" si="12"/>
        <v>1.6666666666666667</v>
      </c>
      <c r="L60" s="54">
        <f t="shared" si="13"/>
        <v>81</v>
      </c>
      <c r="M60" s="54">
        <f t="shared" si="14"/>
        <v>4.5</v>
      </c>
      <c r="N60" s="54">
        <v>0</v>
      </c>
      <c r="O60" s="54">
        <v>1</v>
      </c>
      <c r="P60" s="54">
        <v>0</v>
      </c>
      <c r="Q60" s="54">
        <v>1</v>
      </c>
      <c r="R60" s="54">
        <v>1</v>
      </c>
      <c r="S60" s="54">
        <v>1</v>
      </c>
      <c r="T60" s="54">
        <f t="shared" si="3"/>
        <v>1</v>
      </c>
      <c r="U60" s="54">
        <v>1</v>
      </c>
      <c r="V60" s="54">
        <v>1</v>
      </c>
      <c r="W60" s="54">
        <f t="shared" si="4"/>
        <v>0</v>
      </c>
      <c r="X60" s="54">
        <f t="shared" si="5"/>
        <v>1</v>
      </c>
      <c r="Y60" s="54">
        <v>0</v>
      </c>
      <c r="Z60" s="54">
        <v>1</v>
      </c>
      <c r="AA60" s="54">
        <v>1</v>
      </c>
      <c r="AB60" s="54">
        <v>1</v>
      </c>
      <c r="AC60" s="54">
        <v>1</v>
      </c>
      <c r="AD60" s="54">
        <v>0</v>
      </c>
      <c r="AE60" s="54">
        <v>1</v>
      </c>
      <c r="AF60" s="54">
        <f t="shared" si="15"/>
        <v>1</v>
      </c>
      <c r="AG60" s="54">
        <v>1</v>
      </c>
      <c r="AH60" s="54">
        <f t="shared" si="6"/>
        <v>1</v>
      </c>
      <c r="AI60" s="54">
        <v>1</v>
      </c>
      <c r="AJ60" s="54">
        <v>1</v>
      </c>
      <c r="AK60" s="54">
        <f t="shared" si="7"/>
        <v>1</v>
      </c>
      <c r="AL60" s="54">
        <v>1</v>
      </c>
      <c r="AM60" s="54">
        <v>1</v>
      </c>
      <c r="AN60" s="54">
        <v>1</v>
      </c>
      <c r="AO60" s="54">
        <v>1</v>
      </c>
      <c r="AP60" s="54">
        <v>1</v>
      </c>
      <c r="AQ60" s="54">
        <v>1</v>
      </c>
      <c r="AR60" s="54">
        <v>1</v>
      </c>
      <c r="AS60" s="54">
        <v>1</v>
      </c>
      <c r="AT60" s="54">
        <v>1</v>
      </c>
      <c r="AU60" s="54">
        <f t="shared" si="16"/>
        <v>47.565000000000012</v>
      </c>
      <c r="AV60" s="54">
        <f t="shared" si="17"/>
        <v>11.096666666666668</v>
      </c>
      <c r="AW60" s="54">
        <f t="shared" si="23"/>
        <v>9.0155555555555544</v>
      </c>
      <c r="AX60" s="54">
        <f t="shared" si="19"/>
        <v>8.7650000000000006</v>
      </c>
      <c r="AY60" s="54">
        <v>1</v>
      </c>
      <c r="AZ60" s="54">
        <v>1</v>
      </c>
      <c r="BA60" s="54">
        <v>1</v>
      </c>
      <c r="BG60" s="54">
        <f t="shared" si="24"/>
        <v>1000</v>
      </c>
      <c r="BH60" s="11">
        <f t="shared" si="21"/>
        <v>6.2500000000000001E-5</v>
      </c>
    </row>
    <row r="61" spans="1:60" ht="32" x14ac:dyDescent="0.2">
      <c r="A61" s="54" t="s">
        <v>594</v>
      </c>
      <c r="B61" s="1" t="s">
        <v>718</v>
      </c>
      <c r="C61" s="3" t="s">
        <v>194</v>
      </c>
      <c r="D61" s="54">
        <v>1</v>
      </c>
      <c r="E61" s="54">
        <v>1</v>
      </c>
      <c r="F61" s="54">
        <f t="shared" si="8"/>
        <v>1</v>
      </c>
      <c r="G61" s="54">
        <f t="shared" si="9"/>
        <v>13</v>
      </c>
      <c r="H61" s="54">
        <f t="shared" si="10"/>
        <v>13</v>
      </c>
      <c r="I61" s="54">
        <f t="shared" si="22"/>
        <v>67</v>
      </c>
      <c r="J61" s="54">
        <v>25</v>
      </c>
      <c r="K61" s="54">
        <f t="shared" si="12"/>
        <v>1.9230769230769231</v>
      </c>
      <c r="L61" s="54">
        <f t="shared" si="13"/>
        <v>64</v>
      </c>
      <c r="M61" s="54">
        <f t="shared" si="14"/>
        <v>4.9230769230769234</v>
      </c>
      <c r="N61" s="54">
        <v>0</v>
      </c>
      <c r="O61" s="54">
        <v>1</v>
      </c>
      <c r="P61" s="54">
        <v>1</v>
      </c>
      <c r="Q61" s="54">
        <v>1</v>
      </c>
      <c r="R61" s="54">
        <v>1</v>
      </c>
      <c r="S61" s="54">
        <v>1</v>
      </c>
      <c r="T61" s="54">
        <f t="shared" si="3"/>
        <v>1</v>
      </c>
      <c r="U61" s="54">
        <v>1</v>
      </c>
      <c r="V61" s="54">
        <v>1</v>
      </c>
      <c r="W61" s="54">
        <f t="shared" si="4"/>
        <v>1</v>
      </c>
      <c r="X61" s="54">
        <f t="shared" si="5"/>
        <v>1</v>
      </c>
      <c r="Y61" s="54">
        <v>0</v>
      </c>
      <c r="Z61" s="54">
        <v>1</v>
      </c>
      <c r="AA61" s="54">
        <v>1</v>
      </c>
      <c r="AB61" s="54">
        <v>1</v>
      </c>
      <c r="AC61" s="54">
        <v>1</v>
      </c>
      <c r="AD61" s="54">
        <v>1</v>
      </c>
      <c r="AE61" s="54">
        <v>1</v>
      </c>
      <c r="AF61" s="54">
        <f t="shared" si="15"/>
        <v>3</v>
      </c>
      <c r="AG61" s="54">
        <v>1</v>
      </c>
      <c r="AH61" s="54">
        <f t="shared" si="6"/>
        <v>1</v>
      </c>
      <c r="AI61" s="54">
        <v>1</v>
      </c>
      <c r="AJ61" s="54">
        <v>1</v>
      </c>
      <c r="AK61" s="54">
        <f t="shared" si="7"/>
        <v>0</v>
      </c>
      <c r="AL61" s="54">
        <v>1</v>
      </c>
      <c r="AM61" s="54">
        <v>1</v>
      </c>
      <c r="AN61" s="54">
        <v>1</v>
      </c>
      <c r="AO61" s="54">
        <v>1</v>
      </c>
      <c r="AP61" s="54">
        <v>1</v>
      </c>
      <c r="AQ61" s="54">
        <v>1</v>
      </c>
      <c r="AR61" s="54">
        <v>1</v>
      </c>
      <c r="AS61" s="54">
        <v>1</v>
      </c>
      <c r="AT61" s="54">
        <v>1</v>
      </c>
      <c r="AU61" s="54">
        <f t="shared" si="16"/>
        <v>30.947692307692328</v>
      </c>
      <c r="AV61" s="54">
        <f t="shared" si="17"/>
        <v>12.172307692307694</v>
      </c>
      <c r="AW61" s="54">
        <f t="shared" si="23"/>
        <v>10.870769230769231</v>
      </c>
      <c r="AX61" s="54">
        <f t="shared" si="19"/>
        <v>8.2576923076923094</v>
      </c>
      <c r="AY61" s="54">
        <v>1</v>
      </c>
      <c r="AZ61" s="54">
        <v>1</v>
      </c>
      <c r="BA61" s="54">
        <v>1</v>
      </c>
      <c r="BG61" s="54">
        <f t="shared" si="24"/>
        <v>3000</v>
      </c>
      <c r="BH61" s="11">
        <f t="shared" si="21"/>
        <v>4.5138888888888894E-5</v>
      </c>
    </row>
    <row r="62" spans="1:60" ht="48" x14ac:dyDescent="0.2">
      <c r="A62" s="54">
        <v>31</v>
      </c>
      <c r="B62" s="1" t="s">
        <v>821</v>
      </c>
      <c r="C62" s="22" t="s">
        <v>199</v>
      </c>
      <c r="D62" s="54">
        <v>1</v>
      </c>
      <c r="E62" s="54">
        <v>1</v>
      </c>
      <c r="F62" s="54">
        <f t="shared" si="8"/>
        <v>1</v>
      </c>
      <c r="G62" s="54">
        <f t="shared" si="9"/>
        <v>20</v>
      </c>
      <c r="H62" s="54">
        <f t="shared" si="10"/>
        <v>20</v>
      </c>
      <c r="I62" s="54">
        <f t="shared" si="22"/>
        <v>77</v>
      </c>
      <c r="J62" s="54">
        <v>27</v>
      </c>
      <c r="K62" s="54">
        <f t="shared" si="12"/>
        <v>1.35</v>
      </c>
      <c r="L62" s="54">
        <f t="shared" si="13"/>
        <v>75</v>
      </c>
      <c r="M62" s="54">
        <f t="shared" si="14"/>
        <v>3.75</v>
      </c>
      <c r="N62" s="54">
        <v>1</v>
      </c>
      <c r="O62" s="54">
        <v>1</v>
      </c>
      <c r="P62" s="54">
        <v>0</v>
      </c>
      <c r="Q62" s="54">
        <v>1</v>
      </c>
      <c r="R62" s="54">
        <v>1</v>
      </c>
      <c r="S62" s="54">
        <v>1</v>
      </c>
      <c r="T62" s="54">
        <f t="shared" si="3"/>
        <v>1</v>
      </c>
      <c r="U62" s="54">
        <v>1</v>
      </c>
      <c r="V62" s="54">
        <v>1</v>
      </c>
      <c r="W62" s="54">
        <f t="shared" si="4"/>
        <v>0</v>
      </c>
      <c r="X62" s="54">
        <f t="shared" si="5"/>
        <v>1</v>
      </c>
      <c r="Y62" s="54">
        <v>0</v>
      </c>
      <c r="Z62" s="54">
        <v>1</v>
      </c>
      <c r="AA62" s="54">
        <v>1</v>
      </c>
      <c r="AB62" s="54">
        <v>1</v>
      </c>
      <c r="AC62" s="54">
        <v>1</v>
      </c>
      <c r="AD62" s="54">
        <v>1</v>
      </c>
      <c r="AE62" s="54">
        <v>1</v>
      </c>
      <c r="AF62" s="54">
        <f t="shared" si="15"/>
        <v>2</v>
      </c>
      <c r="AG62" s="54">
        <v>1</v>
      </c>
      <c r="AH62" s="54">
        <f t="shared" si="6"/>
        <v>1</v>
      </c>
      <c r="AI62" s="54">
        <v>1</v>
      </c>
      <c r="AJ62" s="54">
        <v>1</v>
      </c>
      <c r="AK62" s="54">
        <f t="shared" si="7"/>
        <v>1</v>
      </c>
      <c r="AL62" s="54">
        <v>1</v>
      </c>
      <c r="AM62" s="54">
        <v>1</v>
      </c>
      <c r="AN62" s="54">
        <v>1</v>
      </c>
      <c r="AO62" s="54">
        <v>1</v>
      </c>
      <c r="AP62" s="54">
        <v>1</v>
      </c>
      <c r="AQ62" s="54">
        <v>1</v>
      </c>
      <c r="AR62" s="54">
        <v>1</v>
      </c>
      <c r="AS62" s="54">
        <v>1</v>
      </c>
      <c r="AT62" s="54">
        <v>1</v>
      </c>
      <c r="AU62" s="54">
        <f t="shared" si="16"/>
        <v>72.325000000000017</v>
      </c>
      <c r="AV62" s="54">
        <f t="shared" si="17"/>
        <v>8.1400000000000041</v>
      </c>
      <c r="AW62" s="54">
        <f t="shared" si="23"/>
        <v>4.7699999999999996</v>
      </c>
      <c r="AX62" s="54">
        <f t="shared" si="19"/>
        <v>6.2325000000000017</v>
      </c>
      <c r="AY62" s="54">
        <v>1</v>
      </c>
      <c r="AZ62" s="54">
        <v>1</v>
      </c>
      <c r="BA62" s="54">
        <v>1</v>
      </c>
      <c r="BG62" s="54">
        <f t="shared" si="24"/>
        <v>2000</v>
      </c>
      <c r="BH62" s="11">
        <f t="shared" si="21"/>
        <v>6.9444444444444444E-5</v>
      </c>
    </row>
    <row r="63" spans="1:60" ht="48" x14ac:dyDescent="0.2">
      <c r="A63" s="54">
        <v>32</v>
      </c>
      <c r="B63" s="1" t="s">
        <v>720</v>
      </c>
      <c r="C63" s="3" t="s">
        <v>194</v>
      </c>
      <c r="D63" s="54">
        <v>1</v>
      </c>
      <c r="E63" s="54">
        <v>1</v>
      </c>
      <c r="F63" s="54">
        <f t="shared" si="8"/>
        <v>1</v>
      </c>
      <c r="G63" s="54">
        <f t="shared" si="9"/>
        <v>20</v>
      </c>
      <c r="H63" s="54">
        <f t="shared" si="10"/>
        <v>20</v>
      </c>
      <c r="I63" s="54">
        <f t="shared" si="22"/>
        <v>76</v>
      </c>
      <c r="J63" s="54">
        <v>29</v>
      </c>
      <c r="K63" s="54">
        <f t="shared" si="12"/>
        <v>1.45</v>
      </c>
      <c r="L63" s="54">
        <f t="shared" si="13"/>
        <v>75</v>
      </c>
      <c r="M63" s="54">
        <f t="shared" si="14"/>
        <v>3.75</v>
      </c>
      <c r="N63" s="54">
        <v>0</v>
      </c>
      <c r="O63" s="54">
        <v>1</v>
      </c>
      <c r="P63" s="54">
        <v>0</v>
      </c>
      <c r="Q63" s="54">
        <v>1</v>
      </c>
      <c r="R63" s="54">
        <v>1</v>
      </c>
      <c r="S63" s="54">
        <v>1</v>
      </c>
      <c r="T63" s="54">
        <f t="shared" si="3"/>
        <v>1</v>
      </c>
      <c r="U63" s="54">
        <v>1</v>
      </c>
      <c r="V63" s="54">
        <v>1</v>
      </c>
      <c r="W63" s="54">
        <f t="shared" si="4"/>
        <v>0</v>
      </c>
      <c r="X63" s="54">
        <f t="shared" si="5"/>
        <v>1</v>
      </c>
      <c r="Y63" s="54">
        <v>0</v>
      </c>
      <c r="Z63" s="54">
        <v>1</v>
      </c>
      <c r="AA63" s="54">
        <v>1</v>
      </c>
      <c r="AB63" s="54">
        <v>1</v>
      </c>
      <c r="AC63" s="54">
        <v>1</v>
      </c>
      <c r="AD63" s="54">
        <v>0</v>
      </c>
      <c r="AE63" s="54">
        <v>1</v>
      </c>
      <c r="AF63" s="54">
        <f t="shared" si="15"/>
        <v>1</v>
      </c>
      <c r="AG63" s="54">
        <v>1</v>
      </c>
      <c r="AH63" s="54">
        <f t="shared" si="6"/>
        <v>1</v>
      </c>
      <c r="AI63" s="54">
        <v>1</v>
      </c>
      <c r="AJ63" s="54">
        <v>1</v>
      </c>
      <c r="AK63" s="54">
        <f t="shared" si="7"/>
        <v>1</v>
      </c>
      <c r="AL63" s="54">
        <v>1</v>
      </c>
      <c r="AM63" s="54">
        <v>1</v>
      </c>
      <c r="AN63" s="54">
        <v>1</v>
      </c>
      <c r="AO63" s="54">
        <v>0</v>
      </c>
      <c r="AP63" s="54">
        <v>1</v>
      </c>
      <c r="AQ63" s="54">
        <v>1</v>
      </c>
      <c r="AR63" s="54">
        <v>1</v>
      </c>
      <c r="AS63" s="54">
        <v>0</v>
      </c>
      <c r="AT63" s="54">
        <v>1</v>
      </c>
      <c r="AU63" s="54">
        <f t="shared" si="16"/>
        <v>63.865000000000023</v>
      </c>
      <c r="AV63" s="54">
        <f t="shared" si="17"/>
        <v>9.32</v>
      </c>
      <c r="AW63" s="54">
        <f t="shared" si="23"/>
        <v>4.7699999999999996</v>
      </c>
      <c r="AX63" s="54">
        <f t="shared" si="19"/>
        <v>6.2325000000000017</v>
      </c>
      <c r="AY63" s="54">
        <v>1</v>
      </c>
      <c r="AZ63" s="54">
        <v>1</v>
      </c>
      <c r="BA63" s="54">
        <v>1</v>
      </c>
      <c r="BG63" s="54">
        <f t="shared" si="24"/>
        <v>1000</v>
      </c>
      <c r="BH63" s="11">
        <f t="shared" si="21"/>
        <v>6.9444444444444444E-5</v>
      </c>
    </row>
    <row r="64" spans="1:60" ht="48" x14ac:dyDescent="0.2">
      <c r="A64" s="54">
        <v>33</v>
      </c>
      <c r="B64" s="1" t="s">
        <v>721</v>
      </c>
      <c r="C64" s="3" t="s">
        <v>194</v>
      </c>
      <c r="D64" s="54">
        <v>1</v>
      </c>
      <c r="E64" s="54">
        <v>1</v>
      </c>
      <c r="F64" s="54">
        <f t="shared" si="8"/>
        <v>1</v>
      </c>
      <c r="G64" s="54">
        <f t="shared" si="9"/>
        <v>19</v>
      </c>
      <c r="H64" s="54">
        <f t="shared" si="10"/>
        <v>19</v>
      </c>
      <c r="I64" s="54">
        <f t="shared" si="22"/>
        <v>83</v>
      </c>
      <c r="J64" s="54">
        <v>30</v>
      </c>
      <c r="K64" s="54">
        <f t="shared" si="12"/>
        <v>1.5789473684210527</v>
      </c>
      <c r="L64" s="54">
        <f t="shared" si="13"/>
        <v>81</v>
      </c>
      <c r="M64" s="54">
        <f t="shared" si="14"/>
        <v>4.2631578947368425</v>
      </c>
      <c r="N64" s="54">
        <v>1</v>
      </c>
      <c r="O64" s="54">
        <v>1</v>
      </c>
      <c r="P64" s="54">
        <v>0</v>
      </c>
      <c r="Q64" s="54">
        <v>1</v>
      </c>
      <c r="R64" s="54">
        <v>1</v>
      </c>
      <c r="S64" s="54">
        <v>1</v>
      </c>
      <c r="T64" s="54">
        <f t="shared" si="3"/>
        <v>1</v>
      </c>
      <c r="U64" s="54">
        <v>1</v>
      </c>
      <c r="V64" s="54">
        <v>1</v>
      </c>
      <c r="W64" s="54">
        <f t="shared" si="4"/>
        <v>0</v>
      </c>
      <c r="X64" s="54">
        <f t="shared" si="5"/>
        <v>1</v>
      </c>
      <c r="Y64" s="54">
        <v>0</v>
      </c>
      <c r="Z64" s="54">
        <v>1</v>
      </c>
      <c r="AA64" s="54">
        <v>1</v>
      </c>
      <c r="AB64" s="54">
        <v>1</v>
      </c>
      <c r="AC64" s="54">
        <v>1</v>
      </c>
      <c r="AD64" s="54">
        <v>0</v>
      </c>
      <c r="AE64" s="54">
        <v>1</v>
      </c>
      <c r="AF64" s="54">
        <f t="shared" si="15"/>
        <v>2</v>
      </c>
      <c r="AG64" s="54">
        <v>1</v>
      </c>
      <c r="AH64" s="54">
        <f t="shared" si="6"/>
        <v>1</v>
      </c>
      <c r="AI64" s="54">
        <v>1</v>
      </c>
      <c r="AJ64" s="54">
        <v>1</v>
      </c>
      <c r="AK64" s="54">
        <f t="shared" si="7"/>
        <v>1</v>
      </c>
      <c r="AL64" s="54">
        <v>1</v>
      </c>
      <c r="AM64" s="54">
        <v>1</v>
      </c>
      <c r="AN64" s="54">
        <v>1</v>
      </c>
      <c r="AO64" s="54">
        <v>0</v>
      </c>
      <c r="AP64" s="54">
        <v>1</v>
      </c>
      <c r="AQ64" s="54">
        <v>1</v>
      </c>
      <c r="AR64" s="54">
        <v>1</v>
      </c>
      <c r="AS64" s="54">
        <v>1</v>
      </c>
      <c r="AT64" s="54">
        <v>1</v>
      </c>
      <c r="AU64" s="54">
        <f t="shared" si="16"/>
        <v>53.971052631578971</v>
      </c>
      <c r="AV64" s="54">
        <f t="shared" si="17"/>
        <v>10.451578947368422</v>
      </c>
      <c r="AW64" s="54">
        <f t="shared" si="23"/>
        <v>7.7094736842105256</v>
      </c>
      <c r="AX64" s="54">
        <f t="shared" si="19"/>
        <v>8.1494736842105269</v>
      </c>
      <c r="AY64" s="54">
        <v>1</v>
      </c>
      <c r="AZ64" s="54">
        <v>1</v>
      </c>
      <c r="BA64" s="54">
        <v>1</v>
      </c>
      <c r="BG64" s="54">
        <f t="shared" si="24"/>
        <v>2000</v>
      </c>
      <c r="BH64" s="11">
        <f t="shared" si="21"/>
        <v>6.597222222222223E-5</v>
      </c>
    </row>
    <row r="65" spans="1:60" ht="64" x14ac:dyDescent="0.2">
      <c r="A65" s="54">
        <v>34</v>
      </c>
      <c r="B65" s="1" t="s">
        <v>722</v>
      </c>
      <c r="C65" s="3" t="s">
        <v>194</v>
      </c>
      <c r="D65" s="54">
        <v>1</v>
      </c>
      <c r="E65" s="54">
        <v>1</v>
      </c>
      <c r="F65" s="54">
        <f t="shared" si="8"/>
        <v>2</v>
      </c>
      <c r="G65" s="54">
        <f t="shared" si="9"/>
        <v>30</v>
      </c>
      <c r="H65" s="54">
        <f t="shared" si="10"/>
        <v>15</v>
      </c>
      <c r="I65" s="54">
        <f t="shared" si="22"/>
        <v>124</v>
      </c>
      <c r="J65" s="54">
        <v>43</v>
      </c>
      <c r="K65" s="54">
        <f t="shared" si="12"/>
        <v>1.4333333333333333</v>
      </c>
      <c r="L65" s="54">
        <f t="shared" si="13"/>
        <v>122</v>
      </c>
      <c r="M65" s="54">
        <f t="shared" si="14"/>
        <v>4.0666666666666664</v>
      </c>
      <c r="N65" s="54">
        <v>0</v>
      </c>
      <c r="O65" s="54">
        <v>1</v>
      </c>
      <c r="P65" s="54">
        <v>1</v>
      </c>
      <c r="Q65" s="54">
        <v>1</v>
      </c>
      <c r="R65" s="54">
        <v>1</v>
      </c>
      <c r="S65" s="54">
        <v>1</v>
      </c>
      <c r="T65" s="54">
        <f t="shared" si="3"/>
        <v>1</v>
      </c>
      <c r="U65" s="54">
        <v>1</v>
      </c>
      <c r="V65" s="54">
        <v>1</v>
      </c>
      <c r="W65" s="54">
        <f t="shared" si="4"/>
        <v>1</v>
      </c>
      <c r="X65" s="54">
        <f t="shared" si="5"/>
        <v>1</v>
      </c>
      <c r="Y65" s="54">
        <v>0</v>
      </c>
      <c r="Z65" s="54">
        <v>1</v>
      </c>
      <c r="AA65" s="54">
        <v>1</v>
      </c>
      <c r="AB65" s="54">
        <v>1</v>
      </c>
      <c r="AC65" s="54">
        <v>1</v>
      </c>
      <c r="AD65" s="54">
        <v>1</v>
      </c>
      <c r="AE65" s="54">
        <v>1</v>
      </c>
      <c r="AF65" s="54">
        <f t="shared" si="15"/>
        <v>2</v>
      </c>
      <c r="AG65" s="54">
        <v>1</v>
      </c>
      <c r="AH65" s="54">
        <f t="shared" si="6"/>
        <v>1</v>
      </c>
      <c r="AI65" s="54">
        <v>0</v>
      </c>
      <c r="AJ65" s="54">
        <v>1</v>
      </c>
      <c r="AK65" s="54">
        <f t="shared" si="7"/>
        <v>1</v>
      </c>
      <c r="AL65" s="54">
        <v>1</v>
      </c>
      <c r="AM65" s="54">
        <v>0</v>
      </c>
      <c r="AN65" s="54">
        <v>1</v>
      </c>
      <c r="AO65" s="54">
        <v>1</v>
      </c>
      <c r="AP65" s="54">
        <v>1</v>
      </c>
      <c r="AQ65" s="54">
        <v>1</v>
      </c>
      <c r="AR65" s="54">
        <v>1</v>
      </c>
      <c r="AS65" s="54">
        <v>1</v>
      </c>
      <c r="AT65" s="54">
        <v>1</v>
      </c>
      <c r="AU65" s="54">
        <f t="shared" si="16"/>
        <v>70.350000000000023</v>
      </c>
      <c r="AV65" s="54">
        <f t="shared" si="17"/>
        <v>7.1733333333333356</v>
      </c>
      <c r="AW65" s="54">
        <f t="shared" si="23"/>
        <v>6.1386666666666621</v>
      </c>
      <c r="AX65" s="54">
        <f t="shared" si="19"/>
        <v>5.2240000000000002</v>
      </c>
      <c r="AY65" s="54">
        <v>0</v>
      </c>
      <c r="AZ65" s="54">
        <v>1</v>
      </c>
      <c r="BA65" s="54">
        <v>1</v>
      </c>
      <c r="BG65" s="54">
        <f t="shared" si="24"/>
        <v>2000</v>
      </c>
      <c r="BH65" s="11">
        <f t="shared" si="21"/>
        <v>1.0416666666666666E-4</v>
      </c>
    </row>
    <row r="66" spans="1:60" ht="80" x14ac:dyDescent="0.2">
      <c r="A66" s="54">
        <v>35</v>
      </c>
      <c r="B66" s="1" t="s">
        <v>723</v>
      </c>
      <c r="C66" s="3" t="s">
        <v>194</v>
      </c>
      <c r="D66" s="54">
        <v>1</v>
      </c>
      <c r="E66" s="54">
        <v>1</v>
      </c>
      <c r="F66" s="54">
        <f t="shared" si="8"/>
        <v>3</v>
      </c>
      <c r="G66" s="54">
        <f t="shared" si="9"/>
        <v>31</v>
      </c>
      <c r="H66" s="54">
        <f t="shared" si="10"/>
        <v>10.333333333333334</v>
      </c>
      <c r="I66" s="54">
        <f t="shared" si="22"/>
        <v>167</v>
      </c>
      <c r="J66" s="54">
        <v>59</v>
      </c>
      <c r="K66" s="54">
        <f t="shared" si="12"/>
        <v>1.903225806451613</v>
      </c>
      <c r="L66" s="54">
        <f t="shared" si="13"/>
        <v>163</v>
      </c>
      <c r="M66" s="54">
        <f t="shared" si="14"/>
        <v>5.258064516129032</v>
      </c>
      <c r="N66" s="54">
        <v>0</v>
      </c>
      <c r="O66" s="54">
        <v>1</v>
      </c>
      <c r="P66" s="54">
        <v>0</v>
      </c>
      <c r="Q66" s="54">
        <v>0</v>
      </c>
      <c r="R66" s="54">
        <v>1</v>
      </c>
      <c r="S66" s="54">
        <v>1</v>
      </c>
      <c r="T66" s="54">
        <f t="shared" si="3"/>
        <v>0</v>
      </c>
      <c r="U66" s="54">
        <v>1</v>
      </c>
      <c r="V66" s="54">
        <v>1</v>
      </c>
      <c r="W66" s="54">
        <f t="shared" si="4"/>
        <v>0</v>
      </c>
      <c r="X66" s="54">
        <f t="shared" si="5"/>
        <v>1</v>
      </c>
      <c r="Y66" s="54">
        <v>1</v>
      </c>
      <c r="Z66" s="54">
        <v>1</v>
      </c>
      <c r="AA66" s="54">
        <v>0</v>
      </c>
      <c r="AB66" s="54">
        <v>1</v>
      </c>
      <c r="AC66" s="54">
        <v>1</v>
      </c>
      <c r="AD66" s="54">
        <v>1</v>
      </c>
      <c r="AE66" s="54">
        <v>1</v>
      </c>
      <c r="AF66" s="54">
        <f t="shared" si="15"/>
        <v>4</v>
      </c>
      <c r="AG66" s="54">
        <v>1</v>
      </c>
      <c r="AH66" s="54">
        <f t="shared" si="6"/>
        <v>1</v>
      </c>
      <c r="AI66" s="54">
        <v>0</v>
      </c>
      <c r="AJ66" s="54">
        <v>1</v>
      </c>
      <c r="AK66" s="54">
        <f t="shared" si="7"/>
        <v>1</v>
      </c>
      <c r="AL66" s="54">
        <v>1</v>
      </c>
      <c r="AM66" s="54">
        <v>0</v>
      </c>
      <c r="AN66" s="54">
        <v>1</v>
      </c>
      <c r="AO66" s="54">
        <v>1</v>
      </c>
      <c r="AP66" s="54">
        <v>1</v>
      </c>
      <c r="AQ66" s="54">
        <v>1</v>
      </c>
      <c r="AR66" s="54">
        <v>1</v>
      </c>
      <c r="AS66" s="54">
        <v>0</v>
      </c>
      <c r="AT66" s="54">
        <v>1</v>
      </c>
      <c r="AU66" s="54">
        <f t="shared" si="16"/>
        <v>35.333763440860238</v>
      </c>
      <c r="AV66" s="54">
        <f t="shared" si="17"/>
        <v>10.898064516129036</v>
      </c>
      <c r="AW66" s="54">
        <f t="shared" si="23"/>
        <v>12.252903225806453</v>
      </c>
      <c r="AX66" s="54">
        <f t="shared" si="19"/>
        <v>8.5021505376344102</v>
      </c>
      <c r="AY66" s="54">
        <v>0</v>
      </c>
      <c r="AZ66" s="54">
        <v>1</v>
      </c>
      <c r="BA66" s="54">
        <v>1</v>
      </c>
      <c r="BG66" s="54">
        <f t="shared" si="24"/>
        <v>4000</v>
      </c>
      <c r="BH66" s="11">
        <f t="shared" si="21"/>
        <v>1.0763888888888889E-4</v>
      </c>
    </row>
    <row r="67" spans="1:60" ht="32" x14ac:dyDescent="0.2">
      <c r="A67" s="54">
        <v>36</v>
      </c>
      <c r="B67" s="1" t="s">
        <v>822</v>
      </c>
      <c r="C67" s="3" t="s">
        <v>194</v>
      </c>
      <c r="D67" s="54">
        <v>1</v>
      </c>
      <c r="E67" s="54">
        <v>1</v>
      </c>
      <c r="F67" s="54">
        <f t="shared" si="8"/>
        <v>1</v>
      </c>
      <c r="G67" s="54">
        <f t="shared" si="9"/>
        <v>18</v>
      </c>
      <c r="H67" s="54">
        <f t="shared" si="10"/>
        <v>18</v>
      </c>
      <c r="I67" s="54">
        <f t="shared" si="22"/>
        <v>65</v>
      </c>
      <c r="J67" s="54">
        <v>24</v>
      </c>
      <c r="K67" s="54">
        <f t="shared" si="12"/>
        <v>1.3333333333333333</v>
      </c>
      <c r="L67" s="54">
        <f t="shared" si="13"/>
        <v>64</v>
      </c>
      <c r="M67" s="54">
        <f t="shared" si="14"/>
        <v>3.5555555555555554</v>
      </c>
      <c r="N67" s="54">
        <v>1</v>
      </c>
      <c r="O67" s="54">
        <v>1</v>
      </c>
      <c r="P67" s="54">
        <v>0</v>
      </c>
      <c r="Q67" s="54">
        <v>1</v>
      </c>
      <c r="R67" s="54">
        <v>1</v>
      </c>
      <c r="S67" s="54">
        <v>1</v>
      </c>
      <c r="T67" s="54">
        <f t="shared" si="3"/>
        <v>1</v>
      </c>
      <c r="U67" s="54">
        <v>1</v>
      </c>
      <c r="V67" s="54">
        <v>1</v>
      </c>
      <c r="W67" s="54">
        <f t="shared" si="4"/>
        <v>0</v>
      </c>
      <c r="X67" s="54">
        <f t="shared" si="5"/>
        <v>1</v>
      </c>
      <c r="Y67" s="54">
        <v>0</v>
      </c>
      <c r="Z67" s="54">
        <v>1</v>
      </c>
      <c r="AA67" s="54">
        <v>1</v>
      </c>
      <c r="AB67" s="54">
        <v>1</v>
      </c>
      <c r="AC67" s="54">
        <v>1</v>
      </c>
      <c r="AD67" s="54">
        <v>0</v>
      </c>
      <c r="AE67" s="54">
        <v>1</v>
      </c>
      <c r="AF67" s="54">
        <f t="shared" si="15"/>
        <v>1</v>
      </c>
      <c r="AG67" s="54">
        <v>0</v>
      </c>
      <c r="AH67" s="54">
        <f t="shared" si="6"/>
        <v>1</v>
      </c>
      <c r="AI67" s="54">
        <v>1</v>
      </c>
      <c r="AJ67" s="54">
        <v>1</v>
      </c>
      <c r="AK67" s="54">
        <f t="shared" si="7"/>
        <v>1</v>
      </c>
      <c r="AL67" s="54">
        <v>1</v>
      </c>
      <c r="AM67" s="54">
        <v>1</v>
      </c>
      <c r="AN67" s="54">
        <v>1</v>
      </c>
      <c r="AO67" s="54">
        <v>1</v>
      </c>
      <c r="AP67" s="54">
        <v>1</v>
      </c>
      <c r="AQ67" s="54">
        <v>1</v>
      </c>
      <c r="AR67" s="54">
        <v>1</v>
      </c>
      <c r="AS67" s="54">
        <v>1</v>
      </c>
      <c r="AT67" s="54">
        <v>1</v>
      </c>
      <c r="AU67" s="54">
        <f t="shared" si="16"/>
        <v>75.765000000000029</v>
      </c>
      <c r="AV67" s="54">
        <f t="shared" si="17"/>
        <v>7.163333333333334</v>
      </c>
      <c r="AW67" s="54">
        <f t="shared" si="23"/>
        <v>3.4622222222222199</v>
      </c>
      <c r="AX67" s="54">
        <f t="shared" si="19"/>
        <v>4.3166666666666664</v>
      </c>
      <c r="AY67" s="54">
        <v>1</v>
      </c>
      <c r="AZ67" s="54">
        <v>1</v>
      </c>
      <c r="BA67" s="54">
        <v>1</v>
      </c>
      <c r="BG67" s="54">
        <f t="shared" si="24"/>
        <v>1000</v>
      </c>
      <c r="BH67" s="11">
        <f t="shared" si="21"/>
        <v>6.2500000000000001E-5</v>
      </c>
    </row>
    <row r="68" spans="1:60" ht="32" x14ac:dyDescent="0.2">
      <c r="A68" s="54">
        <v>37</v>
      </c>
      <c r="B68" s="1" t="s">
        <v>823</v>
      </c>
      <c r="C68" s="3" t="s">
        <v>194</v>
      </c>
      <c r="D68" s="54">
        <v>1</v>
      </c>
      <c r="E68" s="54">
        <v>1</v>
      </c>
      <c r="F68" s="54">
        <f t="shared" si="8"/>
        <v>1</v>
      </c>
      <c r="G68" s="54">
        <f t="shared" si="9"/>
        <v>12</v>
      </c>
      <c r="H68" s="54">
        <f t="shared" si="10"/>
        <v>12</v>
      </c>
      <c r="I68" s="54">
        <f t="shared" si="22"/>
        <v>57</v>
      </c>
      <c r="J68" s="54">
        <v>20</v>
      </c>
      <c r="K68" s="54">
        <f t="shared" si="12"/>
        <v>1.6666666666666667</v>
      </c>
      <c r="L68" s="54">
        <f t="shared" si="13"/>
        <v>56</v>
      </c>
      <c r="M68" s="54">
        <f t="shared" si="14"/>
        <v>4.666666666666667</v>
      </c>
      <c r="N68" s="54">
        <v>1</v>
      </c>
      <c r="O68" s="54">
        <v>1</v>
      </c>
      <c r="P68" s="54">
        <v>1</v>
      </c>
      <c r="Q68" s="54">
        <v>1</v>
      </c>
      <c r="R68" s="54">
        <v>1</v>
      </c>
      <c r="S68" s="54">
        <v>1</v>
      </c>
      <c r="T68" s="54">
        <f t="shared" ref="T68:T124" si="25">QUOTIENT((Q68+R68+S68),3)</f>
        <v>1</v>
      </c>
      <c r="U68" s="54">
        <v>1</v>
      </c>
      <c r="V68" s="54">
        <v>1</v>
      </c>
      <c r="W68" s="54">
        <f t="shared" ref="W68:W124" si="26">QUOTIENT((P68+T68),2)</f>
        <v>1</v>
      </c>
      <c r="X68" s="54">
        <f t="shared" ref="X68:X124" si="27">IF(U68=1,1,IF(V68=1,1,0))</f>
        <v>1</v>
      </c>
      <c r="Y68" s="54">
        <v>0</v>
      </c>
      <c r="Z68" s="54">
        <v>1</v>
      </c>
      <c r="AA68" s="54">
        <v>1</v>
      </c>
      <c r="AB68" s="54">
        <v>1</v>
      </c>
      <c r="AC68" s="54">
        <v>1</v>
      </c>
      <c r="AD68" s="54">
        <v>0</v>
      </c>
      <c r="AE68" s="54">
        <v>1</v>
      </c>
      <c r="AF68" s="54">
        <f t="shared" si="15"/>
        <v>1</v>
      </c>
      <c r="AG68" s="54">
        <v>1</v>
      </c>
      <c r="AH68" s="54">
        <f t="shared" ref="AH68:AH124" si="28">IF(G68&gt;0,IF((LEN(B68)-LEN(SUBSTITUTE(B68,"/","")))&gt;0,0,1),0)</f>
        <v>1</v>
      </c>
      <c r="AI68" s="54">
        <v>1</v>
      </c>
      <c r="AJ68" s="54">
        <v>1</v>
      </c>
      <c r="AK68" s="54">
        <f t="shared" ref="AK68:AK124" si="29">IF(G68&gt;0,IF(((LEN(B68)-LEN(SUBSTITUTE(B68,"(","")))+(LEN(B68)-LEN(SUBSTITUTE(B68,")","")))+(LEN(B68)-LEN(SUBSTITUTE(B68,"[","")))+(LEN(B68)-LEN(SUBSTITUTE(B68,"]","")))+(LEN(B68)-LEN(SUBSTITUTE(B68,"{","")))+(LEN(B68)-LEN(SUBSTITUTE(B68,"}",""))))&gt;0,0,1),0)</f>
        <v>1</v>
      </c>
      <c r="AL68" s="54">
        <v>1</v>
      </c>
      <c r="AM68" s="54">
        <v>1</v>
      </c>
      <c r="AN68" s="54">
        <v>1</v>
      </c>
      <c r="AO68" s="54">
        <v>1</v>
      </c>
      <c r="AP68" s="54">
        <v>1</v>
      </c>
      <c r="AQ68" s="54">
        <v>1</v>
      </c>
      <c r="AR68" s="54">
        <v>1</v>
      </c>
      <c r="AS68" s="54">
        <v>1</v>
      </c>
      <c r="AT68" s="54">
        <v>1</v>
      </c>
      <c r="AU68" s="54">
        <f t="shared" si="16"/>
        <v>53.655000000000008</v>
      </c>
      <c r="AV68" s="54">
        <f t="shared" si="17"/>
        <v>8.7566666666666677</v>
      </c>
      <c r="AW68" s="54">
        <f t="shared" si="23"/>
        <v>9.1733333333333391</v>
      </c>
      <c r="AX68" s="54">
        <f t="shared" si="19"/>
        <v>6.5500000000000007</v>
      </c>
      <c r="AY68" s="54">
        <v>1</v>
      </c>
      <c r="AZ68" s="54">
        <v>1</v>
      </c>
      <c r="BA68" s="54">
        <v>1</v>
      </c>
      <c r="BG68" s="54">
        <f t="shared" si="24"/>
        <v>1000</v>
      </c>
      <c r="BH68" s="11">
        <f t="shared" si="21"/>
        <v>4.1666666666666665E-5</v>
      </c>
    </row>
    <row r="69" spans="1:60" ht="64" x14ac:dyDescent="0.2">
      <c r="A69" s="54">
        <v>38</v>
      </c>
      <c r="B69" s="1" t="s">
        <v>824</v>
      </c>
      <c r="C69" s="22" t="s">
        <v>195</v>
      </c>
      <c r="D69" s="54">
        <v>1</v>
      </c>
      <c r="E69" s="54">
        <v>1</v>
      </c>
      <c r="F69" s="54">
        <f t="shared" ref="F69:F124" si="30">IF(B69="",0,(LEN(B69)-LEN(SUBSTITUTE(B69,". ","."))+1))</f>
        <v>1</v>
      </c>
      <c r="G69" s="54">
        <f t="shared" ref="G69:G124" si="31">IF(B69="",0,LEN(B69)-LEN(SUBSTITUTE(B69," ",""))+1)</f>
        <v>22</v>
      </c>
      <c r="H69" s="54">
        <f t="shared" ref="H69:H124" si="32">IF(F69=0,0,G69/F69)</f>
        <v>22</v>
      </c>
      <c r="I69" s="54">
        <f t="shared" si="22"/>
        <v>121</v>
      </c>
      <c r="J69" s="54">
        <v>44</v>
      </c>
      <c r="K69" s="54">
        <f t="shared" ref="K69:K124" si="33">IF(G69=0,0,J69/G69)</f>
        <v>2</v>
      </c>
      <c r="L69" s="54">
        <f t="shared" ref="L69:L124" si="34">LEN(SUBSTITUTE(SUBSTITUTE(SUBSTITUTE(SUBSTITUTE(SUBSTITUTE(SUBSTITUTE(SUBSTITUTE(SUBSTITUTE(SUBSTITUTE(SUBSTITUTE(SUBSTITUTE(SUBSTITUTE(SUBSTITUTE(SUBSTITUTE(SUBSTITUTE(SUBSTITUTE(SUBSTITUTE(SUBSTITUTE(SUBSTITUTE(B69," ",""),".",""),",",""),"?",""),"!",""),";",""),"(",""),")",""),"[",""),"]",""),"-",""),"{",""),"}",""),"/",""),"+",""),"*",""),"_",""),"&amp;",""),"#",""))</f>
        <v>119</v>
      </c>
      <c r="M69" s="54">
        <f t="shared" ref="M69:M124" si="35">IF(G69=0,0,L69/G69)</f>
        <v>5.4090909090909092</v>
      </c>
      <c r="N69" s="54">
        <v>1</v>
      </c>
      <c r="O69" s="54">
        <v>1</v>
      </c>
      <c r="P69" s="54">
        <v>1</v>
      </c>
      <c r="Q69" s="54">
        <v>1</v>
      </c>
      <c r="R69" s="54">
        <v>1</v>
      </c>
      <c r="S69" s="54">
        <v>1</v>
      </c>
      <c r="T69" s="54">
        <f t="shared" si="25"/>
        <v>1</v>
      </c>
      <c r="U69" s="54">
        <v>1</v>
      </c>
      <c r="V69" s="54">
        <v>1</v>
      </c>
      <c r="W69" s="54">
        <f t="shared" si="26"/>
        <v>1</v>
      </c>
      <c r="X69" s="54">
        <f t="shared" si="27"/>
        <v>1</v>
      </c>
      <c r="Y69" s="54">
        <v>0</v>
      </c>
      <c r="Z69" s="54">
        <v>1</v>
      </c>
      <c r="AA69" s="54">
        <v>1</v>
      </c>
      <c r="AB69" s="54">
        <v>1</v>
      </c>
      <c r="AC69" s="54">
        <v>1</v>
      </c>
      <c r="AD69" s="54">
        <v>0</v>
      </c>
      <c r="AE69" s="54">
        <v>1</v>
      </c>
      <c r="AF69" s="54">
        <f t="shared" ref="AF69:AF124" si="36">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2</v>
      </c>
      <c r="AG69" s="54">
        <v>1</v>
      </c>
      <c r="AH69" s="54">
        <f t="shared" si="28"/>
        <v>1</v>
      </c>
      <c r="AI69" s="54">
        <v>1</v>
      </c>
      <c r="AJ69" s="54">
        <v>1</v>
      </c>
      <c r="AK69" s="54">
        <f t="shared" si="29"/>
        <v>1</v>
      </c>
      <c r="AL69" s="54">
        <v>1</v>
      </c>
      <c r="AM69" s="54">
        <v>0</v>
      </c>
      <c r="AN69" s="54">
        <v>1</v>
      </c>
      <c r="AO69" s="54">
        <v>1</v>
      </c>
      <c r="AP69" s="54">
        <v>1</v>
      </c>
      <c r="AQ69" s="54">
        <v>1</v>
      </c>
      <c r="AR69" s="54">
        <v>1</v>
      </c>
      <c r="AS69" s="54">
        <v>1</v>
      </c>
      <c r="AT69" s="54">
        <v>1</v>
      </c>
      <c r="AU69" s="54">
        <f t="shared" ref="AU69:AU124" si="37">IF(G69=0,0,(206.835-(84.6*(K69))-(1.015*(H69))))</f>
        <v>15.305000000000021</v>
      </c>
      <c r="AV69" s="54">
        <f t="shared" ref="AV69:AV124" si="38">IF(G69=0,0,(0.39*H69)+(11.8*K69)-15.59)</f>
        <v>16.59</v>
      </c>
      <c r="AW69" s="54">
        <f t="shared" si="23"/>
        <v>14.659999999999997</v>
      </c>
      <c r="AX69" s="54">
        <f t="shared" ref="AX69:AX124" si="39">IF(I69=0,0,(4.71*M69)+(0.5*H69)-21.43)</f>
        <v>15.046818181818182</v>
      </c>
      <c r="AY69" s="54">
        <v>1</v>
      </c>
      <c r="AZ69" s="54">
        <v>1</v>
      </c>
      <c r="BA69" s="54">
        <v>1</v>
      </c>
      <c r="BG69" s="54">
        <f t="shared" si="24"/>
        <v>2000</v>
      </c>
      <c r="BH69" s="11">
        <f t="shared" ref="BH69:BH124" si="40">G69/200/24/60</f>
        <v>7.6388888888888887E-5</v>
      </c>
    </row>
    <row r="70" spans="1:60" ht="48" x14ac:dyDescent="0.2">
      <c r="A70" s="54">
        <v>39</v>
      </c>
      <c r="B70" s="1" t="s">
        <v>825</v>
      </c>
      <c r="C70" s="3" t="s">
        <v>196</v>
      </c>
      <c r="D70" s="54">
        <v>1</v>
      </c>
      <c r="E70" s="54">
        <v>1</v>
      </c>
      <c r="F70" s="54">
        <f t="shared" si="30"/>
        <v>1</v>
      </c>
      <c r="G70" s="54">
        <f t="shared" si="31"/>
        <v>21</v>
      </c>
      <c r="H70" s="54">
        <f t="shared" si="32"/>
        <v>21</v>
      </c>
      <c r="I70" s="54">
        <f t="shared" si="22"/>
        <v>70</v>
      </c>
      <c r="J70" s="54">
        <v>26</v>
      </c>
      <c r="K70" s="54">
        <f t="shared" si="33"/>
        <v>1.2380952380952381</v>
      </c>
      <c r="L70" s="54">
        <f t="shared" si="34"/>
        <v>68</v>
      </c>
      <c r="M70" s="54">
        <f t="shared" si="35"/>
        <v>3.2380952380952381</v>
      </c>
      <c r="N70" s="54">
        <v>0</v>
      </c>
      <c r="O70" s="54">
        <v>1</v>
      </c>
      <c r="P70" s="54">
        <v>1</v>
      </c>
      <c r="Q70" s="54">
        <v>1</v>
      </c>
      <c r="R70" s="54">
        <v>1</v>
      </c>
      <c r="S70" s="54">
        <v>1</v>
      </c>
      <c r="T70" s="54">
        <f t="shared" si="25"/>
        <v>1</v>
      </c>
      <c r="U70" s="54">
        <v>1</v>
      </c>
      <c r="V70" s="54">
        <v>1</v>
      </c>
      <c r="W70" s="54">
        <f t="shared" si="26"/>
        <v>1</v>
      </c>
      <c r="X70" s="54">
        <f t="shared" si="27"/>
        <v>1</v>
      </c>
      <c r="Y70" s="54">
        <v>0</v>
      </c>
      <c r="Z70" s="54">
        <v>1</v>
      </c>
      <c r="AA70" s="54">
        <v>1</v>
      </c>
      <c r="AB70" s="54">
        <v>1</v>
      </c>
      <c r="AC70" s="54">
        <v>1</v>
      </c>
      <c r="AD70" s="54">
        <v>1</v>
      </c>
      <c r="AE70" s="54">
        <v>1</v>
      </c>
      <c r="AF70" s="54">
        <f t="shared" si="36"/>
        <v>2</v>
      </c>
      <c r="AG70" s="54">
        <v>1</v>
      </c>
      <c r="AH70" s="54">
        <f t="shared" si="28"/>
        <v>1</v>
      </c>
      <c r="AI70" s="54">
        <v>1</v>
      </c>
      <c r="AJ70" s="54">
        <v>1</v>
      </c>
      <c r="AK70" s="54">
        <f t="shared" si="29"/>
        <v>1</v>
      </c>
      <c r="AL70" s="54">
        <v>1</v>
      </c>
      <c r="AM70" s="54">
        <v>1</v>
      </c>
      <c r="AN70" s="54">
        <v>1</v>
      </c>
      <c r="AO70" s="54">
        <v>1</v>
      </c>
      <c r="AP70" s="54">
        <v>1</v>
      </c>
      <c r="AQ70" s="54">
        <v>1</v>
      </c>
      <c r="AR70" s="54">
        <v>1</v>
      </c>
      <c r="AS70" s="54">
        <v>1</v>
      </c>
      <c r="AT70" s="54">
        <v>1</v>
      </c>
      <c r="AU70" s="54">
        <f t="shared" si="37"/>
        <v>80.777142857142877</v>
      </c>
      <c r="AV70" s="54">
        <f t="shared" si="38"/>
        <v>7.2095238095238123</v>
      </c>
      <c r="AW70" s="54">
        <f t="shared" si="23"/>
        <v>1.8304761904761904</v>
      </c>
      <c r="AX70" s="54">
        <f t="shared" si="39"/>
        <v>4.3214285714285694</v>
      </c>
      <c r="AY70" s="54">
        <v>1</v>
      </c>
      <c r="AZ70" s="54">
        <v>1</v>
      </c>
      <c r="BA70" s="54">
        <v>1</v>
      </c>
      <c r="BG70" s="54">
        <f t="shared" si="24"/>
        <v>2000</v>
      </c>
      <c r="BH70" s="11">
        <f t="shared" si="40"/>
        <v>7.2916666666666659E-5</v>
      </c>
    </row>
    <row r="71" spans="1:60" ht="32" x14ac:dyDescent="0.2">
      <c r="A71" s="54">
        <v>40</v>
      </c>
      <c r="B71" s="1" t="s">
        <v>826</v>
      </c>
      <c r="C71" s="3" t="s">
        <v>194</v>
      </c>
      <c r="D71" s="54">
        <v>1</v>
      </c>
      <c r="E71" s="54">
        <v>1</v>
      </c>
      <c r="F71" s="54">
        <f t="shared" si="30"/>
        <v>1</v>
      </c>
      <c r="G71" s="54">
        <f t="shared" si="31"/>
        <v>12</v>
      </c>
      <c r="H71" s="54">
        <f t="shared" si="32"/>
        <v>12</v>
      </c>
      <c r="I71" s="54">
        <f t="shared" si="22"/>
        <v>57</v>
      </c>
      <c r="J71" s="54">
        <v>20</v>
      </c>
      <c r="K71" s="54">
        <f t="shared" si="33"/>
        <v>1.6666666666666667</v>
      </c>
      <c r="L71" s="54">
        <f t="shared" si="34"/>
        <v>56</v>
      </c>
      <c r="M71" s="54">
        <f t="shared" si="35"/>
        <v>4.666666666666667</v>
      </c>
      <c r="N71" s="54">
        <v>0</v>
      </c>
      <c r="O71" s="54">
        <v>1</v>
      </c>
      <c r="P71" s="54">
        <v>1</v>
      </c>
      <c r="Q71" s="54">
        <v>1</v>
      </c>
      <c r="R71" s="54">
        <v>1</v>
      </c>
      <c r="S71" s="54">
        <v>1</v>
      </c>
      <c r="T71" s="54">
        <f t="shared" si="25"/>
        <v>1</v>
      </c>
      <c r="U71" s="54">
        <v>1</v>
      </c>
      <c r="V71" s="54">
        <v>1</v>
      </c>
      <c r="W71" s="54">
        <f t="shared" si="26"/>
        <v>1</v>
      </c>
      <c r="X71" s="54">
        <f t="shared" si="27"/>
        <v>1</v>
      </c>
      <c r="Y71" s="54">
        <v>0</v>
      </c>
      <c r="Z71" s="54">
        <v>1</v>
      </c>
      <c r="AA71" s="54">
        <v>1</v>
      </c>
      <c r="AB71" s="54">
        <v>1</v>
      </c>
      <c r="AC71" s="54">
        <v>1</v>
      </c>
      <c r="AD71" s="54">
        <v>1</v>
      </c>
      <c r="AE71" s="54">
        <v>1</v>
      </c>
      <c r="AF71" s="54">
        <f t="shared" si="36"/>
        <v>1</v>
      </c>
      <c r="AG71" s="54">
        <v>1</v>
      </c>
      <c r="AH71" s="54">
        <f t="shared" si="28"/>
        <v>1</v>
      </c>
      <c r="AI71" s="54">
        <v>1</v>
      </c>
      <c r="AJ71" s="54">
        <v>1</v>
      </c>
      <c r="AK71" s="54">
        <f t="shared" si="29"/>
        <v>1</v>
      </c>
      <c r="AL71" s="54">
        <v>1</v>
      </c>
      <c r="AM71" s="54">
        <v>1</v>
      </c>
      <c r="AN71" s="54">
        <v>1</v>
      </c>
      <c r="AO71" s="54">
        <v>1</v>
      </c>
      <c r="AP71" s="54">
        <v>1</v>
      </c>
      <c r="AQ71" s="54">
        <v>1</v>
      </c>
      <c r="AR71" s="54">
        <v>1</v>
      </c>
      <c r="AS71" s="54">
        <v>1</v>
      </c>
      <c r="AT71" s="54">
        <v>1</v>
      </c>
      <c r="AU71" s="54">
        <f t="shared" si="37"/>
        <v>53.655000000000008</v>
      </c>
      <c r="AV71" s="54">
        <f t="shared" si="38"/>
        <v>8.7566666666666677</v>
      </c>
      <c r="AW71" s="54">
        <f t="shared" si="23"/>
        <v>9.1733333333333391</v>
      </c>
      <c r="AX71" s="54">
        <f t="shared" si="39"/>
        <v>6.5500000000000007</v>
      </c>
      <c r="AY71" s="54">
        <v>1</v>
      </c>
      <c r="AZ71" s="54">
        <v>1</v>
      </c>
      <c r="BA71" s="54">
        <v>1</v>
      </c>
      <c r="BG71" s="54">
        <f t="shared" si="24"/>
        <v>1000</v>
      </c>
      <c r="BH71" s="11">
        <f t="shared" si="40"/>
        <v>4.1666666666666665E-5</v>
      </c>
    </row>
    <row r="72" spans="1:60" ht="64" x14ac:dyDescent="0.2">
      <c r="A72" s="54" t="s">
        <v>356</v>
      </c>
      <c r="B72" s="1" t="s">
        <v>827</v>
      </c>
      <c r="C72" s="22" t="s">
        <v>195</v>
      </c>
      <c r="D72" s="54">
        <v>1</v>
      </c>
      <c r="E72" s="54">
        <v>1</v>
      </c>
      <c r="F72" s="54">
        <f t="shared" si="30"/>
        <v>1</v>
      </c>
      <c r="G72" s="54">
        <f t="shared" si="31"/>
        <v>23</v>
      </c>
      <c r="H72" s="54">
        <f t="shared" si="32"/>
        <v>23</v>
      </c>
      <c r="I72" s="54">
        <f t="shared" si="22"/>
        <v>116</v>
      </c>
      <c r="J72" s="54">
        <v>38</v>
      </c>
      <c r="K72" s="54">
        <f t="shared" si="33"/>
        <v>1.6521739130434783</v>
      </c>
      <c r="L72" s="54">
        <f t="shared" si="34"/>
        <v>110</v>
      </c>
      <c r="M72" s="54">
        <f t="shared" si="35"/>
        <v>4.7826086956521738</v>
      </c>
      <c r="N72" s="54">
        <v>0</v>
      </c>
      <c r="O72" s="54">
        <v>1</v>
      </c>
      <c r="P72" s="54">
        <v>0</v>
      </c>
      <c r="Q72" s="54">
        <v>1</v>
      </c>
      <c r="R72" s="54">
        <v>1</v>
      </c>
      <c r="S72" s="54">
        <v>1</v>
      </c>
      <c r="T72" s="54">
        <f t="shared" si="25"/>
        <v>1</v>
      </c>
      <c r="U72" s="54">
        <v>1</v>
      </c>
      <c r="V72" s="54">
        <v>1</v>
      </c>
      <c r="W72" s="54">
        <f t="shared" si="26"/>
        <v>0</v>
      </c>
      <c r="X72" s="54">
        <f t="shared" si="27"/>
        <v>1</v>
      </c>
      <c r="Y72" s="54">
        <v>1</v>
      </c>
      <c r="Z72" s="54">
        <v>1</v>
      </c>
      <c r="AA72" s="54">
        <v>1</v>
      </c>
      <c r="AB72" s="54">
        <v>1</v>
      </c>
      <c r="AC72" s="54">
        <v>1</v>
      </c>
      <c r="AD72" s="54">
        <v>1</v>
      </c>
      <c r="AE72" s="54">
        <v>1</v>
      </c>
      <c r="AF72" s="54">
        <f t="shared" si="36"/>
        <v>6</v>
      </c>
      <c r="AG72" s="54">
        <v>1</v>
      </c>
      <c r="AH72" s="54">
        <f t="shared" si="28"/>
        <v>1</v>
      </c>
      <c r="AI72" s="54">
        <v>1</v>
      </c>
      <c r="AJ72" s="54">
        <v>1</v>
      </c>
      <c r="AK72" s="54">
        <f t="shared" si="29"/>
        <v>0</v>
      </c>
      <c r="AL72" s="54">
        <v>1</v>
      </c>
      <c r="AM72" s="54">
        <v>1</v>
      </c>
      <c r="AN72" s="54">
        <v>1</v>
      </c>
      <c r="AO72" s="54">
        <v>1</v>
      </c>
      <c r="AP72" s="54">
        <v>1</v>
      </c>
      <c r="AQ72" s="54">
        <v>1</v>
      </c>
      <c r="AR72" s="54">
        <v>1</v>
      </c>
      <c r="AS72" s="54">
        <v>1</v>
      </c>
      <c r="AT72" s="54">
        <v>1</v>
      </c>
      <c r="AU72" s="54">
        <f t="shared" si="37"/>
        <v>43.716086956521764</v>
      </c>
      <c r="AV72" s="54">
        <f t="shared" si="38"/>
        <v>12.875652173913043</v>
      </c>
      <c r="AW72" s="54">
        <f t="shared" si="23"/>
        <v>11.034782608695647</v>
      </c>
      <c r="AX72" s="54">
        <f t="shared" si="39"/>
        <v>12.596086956521738</v>
      </c>
      <c r="AY72" s="54">
        <v>1</v>
      </c>
      <c r="AZ72" s="54">
        <v>1</v>
      </c>
      <c r="BA72" s="54">
        <v>1</v>
      </c>
      <c r="BG72" s="54">
        <f t="shared" si="24"/>
        <v>6000</v>
      </c>
      <c r="BH72" s="11">
        <f t="shared" si="40"/>
        <v>7.9861111111111116E-5</v>
      </c>
    </row>
    <row r="73" spans="1:60" ht="48" x14ac:dyDescent="0.2">
      <c r="A73" s="54">
        <v>41</v>
      </c>
      <c r="B73" s="1" t="s">
        <v>828</v>
      </c>
      <c r="C73" s="22" t="s">
        <v>199</v>
      </c>
      <c r="D73" s="54">
        <v>1</v>
      </c>
      <c r="E73" s="54">
        <v>1</v>
      </c>
      <c r="F73" s="54">
        <f t="shared" si="30"/>
        <v>1</v>
      </c>
      <c r="G73" s="54">
        <f t="shared" si="31"/>
        <v>15</v>
      </c>
      <c r="H73" s="54">
        <f t="shared" si="32"/>
        <v>15</v>
      </c>
      <c r="I73" s="54">
        <f t="shared" si="22"/>
        <v>67</v>
      </c>
      <c r="J73" s="54">
        <v>21</v>
      </c>
      <c r="K73" s="54">
        <f t="shared" si="33"/>
        <v>1.4</v>
      </c>
      <c r="L73" s="54">
        <f t="shared" si="34"/>
        <v>65</v>
      </c>
      <c r="M73" s="54">
        <f t="shared" si="35"/>
        <v>4.333333333333333</v>
      </c>
      <c r="N73" s="54">
        <v>1</v>
      </c>
      <c r="O73" s="54">
        <v>1</v>
      </c>
      <c r="P73" s="54">
        <v>0</v>
      </c>
      <c r="Q73" s="54">
        <v>1</v>
      </c>
      <c r="R73" s="54">
        <v>1</v>
      </c>
      <c r="S73" s="54">
        <v>1</v>
      </c>
      <c r="T73" s="54">
        <f t="shared" si="25"/>
        <v>1</v>
      </c>
      <c r="U73" s="54">
        <v>1</v>
      </c>
      <c r="V73" s="54">
        <v>1</v>
      </c>
      <c r="W73" s="54">
        <f t="shared" si="26"/>
        <v>0</v>
      </c>
      <c r="X73" s="54">
        <f t="shared" si="27"/>
        <v>1</v>
      </c>
      <c r="Y73" s="54">
        <v>1</v>
      </c>
      <c r="Z73" s="54">
        <v>1</v>
      </c>
      <c r="AA73" s="54">
        <v>1</v>
      </c>
      <c r="AB73" s="54">
        <v>1</v>
      </c>
      <c r="AC73" s="54">
        <v>1</v>
      </c>
      <c r="AD73" s="54">
        <v>1</v>
      </c>
      <c r="AE73" s="54">
        <v>1</v>
      </c>
      <c r="AF73" s="54">
        <f t="shared" si="36"/>
        <v>2</v>
      </c>
      <c r="AG73" s="54">
        <v>1</v>
      </c>
      <c r="AH73" s="54">
        <f t="shared" si="28"/>
        <v>1</v>
      </c>
      <c r="AI73" s="54">
        <v>0</v>
      </c>
      <c r="AJ73" s="54">
        <v>1</v>
      </c>
      <c r="AK73" s="54">
        <f t="shared" si="29"/>
        <v>1</v>
      </c>
      <c r="AL73" s="54">
        <v>1</v>
      </c>
      <c r="AM73" s="54">
        <v>1</v>
      </c>
      <c r="AN73" s="54">
        <v>1</v>
      </c>
      <c r="AO73" s="54">
        <v>1</v>
      </c>
      <c r="AP73" s="54">
        <v>1</v>
      </c>
      <c r="AQ73" s="54">
        <v>1</v>
      </c>
      <c r="AR73" s="54">
        <v>1</v>
      </c>
      <c r="AS73" s="54">
        <v>1</v>
      </c>
      <c r="AT73" s="54">
        <v>1</v>
      </c>
      <c r="AU73" s="54">
        <f t="shared" si="37"/>
        <v>73.17000000000003</v>
      </c>
      <c r="AV73" s="54">
        <f t="shared" si="38"/>
        <v>6.7800000000000011</v>
      </c>
      <c r="AW73" s="54">
        <f t="shared" si="23"/>
        <v>7.7066666666666634</v>
      </c>
      <c r="AX73" s="54">
        <f t="shared" si="39"/>
        <v>6.48</v>
      </c>
      <c r="AY73" s="54">
        <v>1</v>
      </c>
      <c r="AZ73" s="54">
        <v>1</v>
      </c>
      <c r="BA73" s="54">
        <v>1</v>
      </c>
      <c r="BG73" s="54">
        <f t="shared" si="24"/>
        <v>2000</v>
      </c>
      <c r="BH73" s="11">
        <f t="shared" si="40"/>
        <v>5.208333333333333E-5</v>
      </c>
    </row>
    <row r="74" spans="1:60" ht="32" x14ac:dyDescent="0.2">
      <c r="A74" s="54">
        <v>42</v>
      </c>
      <c r="B74" s="1" t="s">
        <v>829</v>
      </c>
      <c r="C74" s="3" t="s">
        <v>194</v>
      </c>
      <c r="D74" s="54">
        <v>1</v>
      </c>
      <c r="E74" s="54">
        <v>1</v>
      </c>
      <c r="F74" s="54">
        <f t="shared" si="30"/>
        <v>1</v>
      </c>
      <c r="G74" s="54">
        <f t="shared" si="31"/>
        <v>10</v>
      </c>
      <c r="H74" s="54">
        <f t="shared" si="32"/>
        <v>10</v>
      </c>
      <c r="I74" s="54">
        <f t="shared" si="22"/>
        <v>36</v>
      </c>
      <c r="J74" s="54">
        <v>13</v>
      </c>
      <c r="K74" s="54">
        <f t="shared" si="33"/>
        <v>1.3</v>
      </c>
      <c r="L74" s="54">
        <f t="shared" si="34"/>
        <v>35</v>
      </c>
      <c r="M74" s="54">
        <f t="shared" si="35"/>
        <v>3.5</v>
      </c>
      <c r="N74" s="54">
        <v>0</v>
      </c>
      <c r="O74" s="54">
        <v>1</v>
      </c>
      <c r="P74" s="54">
        <v>1</v>
      </c>
      <c r="Q74" s="54">
        <v>1</v>
      </c>
      <c r="R74" s="54">
        <v>1</v>
      </c>
      <c r="S74" s="54">
        <v>1</v>
      </c>
      <c r="T74" s="54">
        <f t="shared" si="25"/>
        <v>1</v>
      </c>
      <c r="U74" s="54">
        <v>1</v>
      </c>
      <c r="V74" s="54">
        <v>1</v>
      </c>
      <c r="W74" s="54">
        <f t="shared" si="26"/>
        <v>1</v>
      </c>
      <c r="X74" s="54">
        <f t="shared" si="27"/>
        <v>1</v>
      </c>
      <c r="Y74" s="54">
        <v>0</v>
      </c>
      <c r="Z74" s="54">
        <v>1</v>
      </c>
      <c r="AA74" s="54">
        <v>1</v>
      </c>
      <c r="AB74" s="54">
        <v>1</v>
      </c>
      <c r="AC74" s="54">
        <v>1</v>
      </c>
      <c r="AD74" s="54">
        <v>1</v>
      </c>
      <c r="AE74" s="54">
        <v>1</v>
      </c>
      <c r="AF74" s="54">
        <f t="shared" si="36"/>
        <v>1</v>
      </c>
      <c r="AG74" s="54">
        <v>1</v>
      </c>
      <c r="AH74" s="54">
        <f t="shared" si="28"/>
        <v>1</v>
      </c>
      <c r="AI74" s="54">
        <v>1</v>
      </c>
      <c r="AJ74" s="54">
        <v>1</v>
      </c>
      <c r="AK74" s="54">
        <f t="shared" si="29"/>
        <v>1</v>
      </c>
      <c r="AL74" s="54">
        <v>1</v>
      </c>
      <c r="AM74" s="54">
        <v>1</v>
      </c>
      <c r="AN74" s="54">
        <v>1</v>
      </c>
      <c r="AO74" s="54">
        <v>1</v>
      </c>
      <c r="AP74" s="54">
        <v>1</v>
      </c>
      <c r="AQ74" s="54">
        <v>1</v>
      </c>
      <c r="AR74" s="54">
        <v>1</v>
      </c>
      <c r="AS74" s="54">
        <v>1</v>
      </c>
      <c r="AT74" s="54">
        <v>1</v>
      </c>
      <c r="AU74" s="54">
        <f t="shared" si="37"/>
        <v>86.705000000000013</v>
      </c>
      <c r="AV74" s="54">
        <f t="shared" si="38"/>
        <v>3.6500000000000021</v>
      </c>
      <c r="AW74" s="54">
        <f t="shared" si="23"/>
        <v>1.8199999999999967</v>
      </c>
      <c r="AX74" s="54">
        <f t="shared" si="39"/>
        <v>5.4999999999999716E-2</v>
      </c>
      <c r="AY74" s="54">
        <v>1</v>
      </c>
      <c r="AZ74" s="54">
        <v>1</v>
      </c>
      <c r="BA74" s="54">
        <v>1</v>
      </c>
      <c r="BG74" s="54">
        <f t="shared" si="24"/>
        <v>1000</v>
      </c>
      <c r="BH74" s="11">
        <f t="shared" si="40"/>
        <v>3.4722222222222222E-5</v>
      </c>
    </row>
    <row r="75" spans="1:60" ht="48" x14ac:dyDescent="0.2">
      <c r="A75" s="54">
        <v>43</v>
      </c>
      <c r="B75" s="1" t="s">
        <v>830</v>
      </c>
      <c r="C75" s="22" t="s">
        <v>199</v>
      </c>
      <c r="D75" s="54">
        <v>1</v>
      </c>
      <c r="E75" s="54">
        <v>1</v>
      </c>
      <c r="F75" s="54">
        <f t="shared" si="30"/>
        <v>1</v>
      </c>
      <c r="G75" s="54">
        <f t="shared" si="31"/>
        <v>24</v>
      </c>
      <c r="H75" s="54">
        <f t="shared" si="32"/>
        <v>24</v>
      </c>
      <c r="I75" s="54">
        <f t="shared" si="22"/>
        <v>103</v>
      </c>
      <c r="J75" s="54">
        <v>38</v>
      </c>
      <c r="K75" s="54">
        <f t="shared" si="33"/>
        <v>1.5833333333333333</v>
      </c>
      <c r="L75" s="54">
        <f t="shared" si="34"/>
        <v>95</v>
      </c>
      <c r="M75" s="54">
        <f t="shared" si="35"/>
        <v>3.9583333333333335</v>
      </c>
      <c r="N75" s="54">
        <v>1</v>
      </c>
      <c r="O75" s="54">
        <v>1</v>
      </c>
      <c r="P75" s="54">
        <v>1</v>
      </c>
      <c r="Q75" s="54">
        <v>1</v>
      </c>
      <c r="R75" s="54">
        <v>1</v>
      </c>
      <c r="S75" s="54">
        <v>1</v>
      </c>
      <c r="T75" s="54">
        <f t="shared" si="25"/>
        <v>1</v>
      </c>
      <c r="U75" s="54">
        <v>1</v>
      </c>
      <c r="V75" s="54">
        <v>1</v>
      </c>
      <c r="W75" s="54">
        <f t="shared" si="26"/>
        <v>1</v>
      </c>
      <c r="X75" s="54">
        <f t="shared" si="27"/>
        <v>1</v>
      </c>
      <c r="Y75" s="54">
        <v>1</v>
      </c>
      <c r="Z75" s="54">
        <v>1</v>
      </c>
      <c r="AA75" s="54">
        <v>1</v>
      </c>
      <c r="AB75" s="54">
        <v>1</v>
      </c>
      <c r="AC75" s="54">
        <v>1</v>
      </c>
      <c r="AD75" s="54">
        <v>1</v>
      </c>
      <c r="AE75" s="54">
        <v>1</v>
      </c>
      <c r="AF75" s="54">
        <f t="shared" si="36"/>
        <v>8</v>
      </c>
      <c r="AG75" s="54">
        <v>0</v>
      </c>
      <c r="AH75" s="54">
        <f t="shared" si="28"/>
        <v>1</v>
      </c>
      <c r="AI75" s="54">
        <v>1</v>
      </c>
      <c r="AJ75" s="54">
        <v>1</v>
      </c>
      <c r="AK75" s="54">
        <f t="shared" si="29"/>
        <v>0</v>
      </c>
      <c r="AL75" s="54">
        <v>1</v>
      </c>
      <c r="AM75" s="54">
        <v>1</v>
      </c>
      <c r="AN75" s="54">
        <v>1</v>
      </c>
      <c r="AO75" s="54">
        <v>1</v>
      </c>
      <c r="AP75" s="54">
        <v>1</v>
      </c>
      <c r="AQ75" s="54">
        <v>1</v>
      </c>
      <c r="AR75" s="54">
        <v>1</v>
      </c>
      <c r="AS75" s="54">
        <v>1</v>
      </c>
      <c r="AT75" s="54">
        <v>1</v>
      </c>
      <c r="AU75" s="54">
        <f t="shared" si="37"/>
        <v>48.52500000000002</v>
      </c>
      <c r="AV75" s="54">
        <f t="shared" si="38"/>
        <v>12.453333333333333</v>
      </c>
      <c r="AW75" s="54">
        <f t="shared" si="23"/>
        <v>6.2416666666666671</v>
      </c>
      <c r="AX75" s="54">
        <f t="shared" si="39"/>
        <v>9.213750000000001</v>
      </c>
      <c r="AY75" s="54">
        <v>1</v>
      </c>
      <c r="AZ75" s="54">
        <v>1</v>
      </c>
      <c r="BA75" s="54">
        <v>1</v>
      </c>
      <c r="BG75" s="54">
        <f t="shared" si="24"/>
        <v>8000</v>
      </c>
      <c r="BH75" s="11">
        <f t="shared" si="40"/>
        <v>8.3333333333333331E-5</v>
      </c>
    </row>
    <row r="76" spans="1:60" ht="32" x14ac:dyDescent="0.2">
      <c r="A76" s="54">
        <v>44</v>
      </c>
      <c r="B76" s="1" t="s">
        <v>831</v>
      </c>
      <c r="C76" s="3" t="s">
        <v>194</v>
      </c>
      <c r="D76" s="54">
        <v>1</v>
      </c>
      <c r="E76" s="54">
        <v>1</v>
      </c>
      <c r="F76" s="54">
        <f t="shared" si="30"/>
        <v>1</v>
      </c>
      <c r="G76" s="54">
        <f t="shared" si="31"/>
        <v>12</v>
      </c>
      <c r="H76" s="54">
        <f t="shared" si="32"/>
        <v>12</v>
      </c>
      <c r="I76" s="54">
        <f t="shared" si="22"/>
        <v>62</v>
      </c>
      <c r="J76" s="54">
        <v>21</v>
      </c>
      <c r="K76" s="54">
        <f t="shared" si="33"/>
        <v>1.75</v>
      </c>
      <c r="L76" s="54">
        <f t="shared" si="34"/>
        <v>61</v>
      </c>
      <c r="M76" s="54">
        <f t="shared" si="35"/>
        <v>5.083333333333333</v>
      </c>
      <c r="N76" s="54">
        <v>1</v>
      </c>
      <c r="O76" s="54">
        <v>1</v>
      </c>
      <c r="P76" s="54">
        <v>1</v>
      </c>
      <c r="Q76" s="54">
        <v>1</v>
      </c>
      <c r="R76" s="54">
        <v>1</v>
      </c>
      <c r="S76" s="54">
        <v>1</v>
      </c>
      <c r="T76" s="54">
        <f t="shared" si="25"/>
        <v>1</v>
      </c>
      <c r="U76" s="54">
        <v>1</v>
      </c>
      <c r="V76" s="54">
        <v>1</v>
      </c>
      <c r="W76" s="54">
        <f t="shared" si="26"/>
        <v>1</v>
      </c>
      <c r="X76" s="54">
        <f t="shared" si="27"/>
        <v>1</v>
      </c>
      <c r="Y76" s="54">
        <v>1</v>
      </c>
      <c r="Z76" s="54">
        <v>1</v>
      </c>
      <c r="AA76" s="54">
        <v>1</v>
      </c>
      <c r="AB76" s="54">
        <v>1</v>
      </c>
      <c r="AC76" s="54">
        <v>1</v>
      </c>
      <c r="AD76" s="54">
        <v>0</v>
      </c>
      <c r="AE76" s="54">
        <v>1</v>
      </c>
      <c r="AF76" s="54">
        <f t="shared" si="36"/>
        <v>1</v>
      </c>
      <c r="AG76" s="54">
        <v>0</v>
      </c>
      <c r="AH76" s="54">
        <f t="shared" si="28"/>
        <v>1</v>
      </c>
      <c r="AI76" s="54">
        <v>1</v>
      </c>
      <c r="AJ76" s="54">
        <v>1</v>
      </c>
      <c r="AK76" s="54">
        <f t="shared" si="29"/>
        <v>1</v>
      </c>
      <c r="AL76" s="54">
        <v>1</v>
      </c>
      <c r="AM76" s="54">
        <v>1</v>
      </c>
      <c r="AN76" s="54">
        <v>1</v>
      </c>
      <c r="AO76" s="54">
        <v>1</v>
      </c>
      <c r="AP76" s="54">
        <v>1</v>
      </c>
      <c r="AQ76" s="54">
        <v>1</v>
      </c>
      <c r="AR76" s="54">
        <v>1</v>
      </c>
      <c r="AS76" s="54">
        <v>1</v>
      </c>
      <c r="AT76" s="54">
        <v>1</v>
      </c>
      <c r="AU76" s="54">
        <f t="shared" si="37"/>
        <v>46.605000000000025</v>
      </c>
      <c r="AV76" s="54">
        <f t="shared" si="38"/>
        <v>9.740000000000002</v>
      </c>
      <c r="AW76" s="54">
        <f t="shared" si="23"/>
        <v>11.623333333333335</v>
      </c>
      <c r="AX76" s="54">
        <f t="shared" si="39"/>
        <v>8.5124999999999993</v>
      </c>
      <c r="AY76" s="54">
        <v>1</v>
      </c>
      <c r="AZ76" s="54">
        <v>1</v>
      </c>
      <c r="BA76" s="54">
        <v>1</v>
      </c>
      <c r="BG76" s="54">
        <f t="shared" si="24"/>
        <v>1000</v>
      </c>
      <c r="BH76" s="11">
        <f t="shared" si="40"/>
        <v>4.1666666666666665E-5</v>
      </c>
    </row>
    <row r="77" spans="1:60" ht="48" x14ac:dyDescent="0.2">
      <c r="A77" s="54" t="s">
        <v>832</v>
      </c>
      <c r="B77" s="1" t="s">
        <v>833</v>
      </c>
      <c r="C77" s="3" t="s">
        <v>194</v>
      </c>
      <c r="D77" s="54">
        <v>1</v>
      </c>
      <c r="E77" s="54">
        <v>1</v>
      </c>
      <c r="F77" s="54">
        <f t="shared" si="30"/>
        <v>1</v>
      </c>
      <c r="G77" s="54">
        <f t="shared" si="31"/>
        <v>19</v>
      </c>
      <c r="H77" s="54">
        <f t="shared" si="32"/>
        <v>19</v>
      </c>
      <c r="I77" s="54">
        <f t="shared" si="22"/>
        <v>93</v>
      </c>
      <c r="J77" s="54">
        <v>30</v>
      </c>
      <c r="K77" s="54">
        <f t="shared" si="33"/>
        <v>1.5789473684210527</v>
      </c>
      <c r="L77" s="54">
        <f t="shared" si="34"/>
        <v>86</v>
      </c>
      <c r="M77" s="54">
        <f t="shared" si="35"/>
        <v>4.5263157894736841</v>
      </c>
      <c r="N77" s="54">
        <v>1</v>
      </c>
      <c r="O77" s="54">
        <v>1</v>
      </c>
      <c r="P77" s="54">
        <v>1</v>
      </c>
      <c r="Q77" s="54">
        <v>1</v>
      </c>
      <c r="R77" s="54">
        <v>1</v>
      </c>
      <c r="S77" s="54">
        <v>1</v>
      </c>
      <c r="T77" s="54">
        <f t="shared" si="25"/>
        <v>1</v>
      </c>
      <c r="U77" s="54">
        <v>1</v>
      </c>
      <c r="V77" s="54">
        <v>1</v>
      </c>
      <c r="W77" s="54">
        <f t="shared" si="26"/>
        <v>1</v>
      </c>
      <c r="X77" s="54">
        <f t="shared" si="27"/>
        <v>1</v>
      </c>
      <c r="Y77" s="54">
        <v>0</v>
      </c>
      <c r="Z77" s="54">
        <v>1</v>
      </c>
      <c r="AA77" s="54">
        <v>1</v>
      </c>
      <c r="AB77" s="54">
        <v>1</v>
      </c>
      <c r="AC77" s="54">
        <v>1</v>
      </c>
      <c r="AD77" s="54">
        <v>0</v>
      </c>
      <c r="AE77" s="54">
        <v>1</v>
      </c>
      <c r="AF77" s="54">
        <f t="shared" si="36"/>
        <v>7</v>
      </c>
      <c r="AG77" s="54">
        <v>1</v>
      </c>
      <c r="AH77" s="54">
        <f t="shared" si="28"/>
        <v>1</v>
      </c>
      <c r="AI77" s="54">
        <v>0</v>
      </c>
      <c r="AJ77" s="54">
        <v>1</v>
      </c>
      <c r="AK77" s="54">
        <f t="shared" si="29"/>
        <v>0</v>
      </c>
      <c r="AL77" s="54">
        <v>1</v>
      </c>
      <c r="AM77" s="54">
        <v>1</v>
      </c>
      <c r="AN77" s="54">
        <v>1</v>
      </c>
      <c r="AO77" s="54">
        <v>1</v>
      </c>
      <c r="AP77" s="54">
        <v>1</v>
      </c>
      <c r="AQ77" s="54">
        <v>1</v>
      </c>
      <c r="AR77" s="54">
        <v>1</v>
      </c>
      <c r="AS77" s="54">
        <v>1</v>
      </c>
      <c r="AT77" s="54">
        <v>1</v>
      </c>
      <c r="AU77" s="54">
        <f t="shared" si="37"/>
        <v>53.971052631578971</v>
      </c>
      <c r="AV77" s="54">
        <f t="shared" si="38"/>
        <v>10.451578947368422</v>
      </c>
      <c r="AW77" s="54">
        <f t="shared" si="23"/>
        <v>9.2568421052631571</v>
      </c>
      <c r="AX77" s="54">
        <f t="shared" si="39"/>
        <v>9.3889473684210536</v>
      </c>
      <c r="AY77" s="54">
        <v>1</v>
      </c>
      <c r="AZ77" s="54">
        <v>1</v>
      </c>
      <c r="BA77" s="54">
        <v>1</v>
      </c>
      <c r="BG77" s="54">
        <f t="shared" si="24"/>
        <v>7000</v>
      </c>
      <c r="BH77" s="11">
        <f t="shared" si="40"/>
        <v>6.597222222222223E-5</v>
      </c>
    </row>
    <row r="78" spans="1:60" ht="32" x14ac:dyDescent="0.2">
      <c r="A78" s="54" t="s">
        <v>834</v>
      </c>
      <c r="B78" s="1" t="s">
        <v>835</v>
      </c>
      <c r="C78" s="3" t="s">
        <v>194</v>
      </c>
      <c r="D78" s="54">
        <v>1</v>
      </c>
      <c r="E78" s="54">
        <v>1</v>
      </c>
      <c r="F78" s="54">
        <f t="shared" si="30"/>
        <v>1</v>
      </c>
      <c r="G78" s="54">
        <f t="shared" si="31"/>
        <v>10</v>
      </c>
      <c r="H78" s="54">
        <f t="shared" si="32"/>
        <v>10</v>
      </c>
      <c r="I78" s="54">
        <f t="shared" si="22"/>
        <v>51</v>
      </c>
      <c r="J78" s="54">
        <v>19</v>
      </c>
      <c r="K78" s="54">
        <f t="shared" si="33"/>
        <v>1.9</v>
      </c>
      <c r="L78" s="54">
        <f t="shared" si="34"/>
        <v>49</v>
      </c>
      <c r="M78" s="54">
        <f t="shared" si="35"/>
        <v>4.9000000000000004</v>
      </c>
      <c r="N78" s="54">
        <v>0</v>
      </c>
      <c r="O78" s="54">
        <v>1</v>
      </c>
      <c r="P78" s="54">
        <v>1</v>
      </c>
      <c r="Q78" s="54">
        <v>1</v>
      </c>
      <c r="R78" s="54">
        <v>1</v>
      </c>
      <c r="S78" s="54">
        <v>1</v>
      </c>
      <c r="T78" s="54">
        <f t="shared" si="25"/>
        <v>1</v>
      </c>
      <c r="U78" s="54">
        <v>1</v>
      </c>
      <c r="V78" s="54">
        <v>1</v>
      </c>
      <c r="W78" s="54">
        <f t="shared" si="26"/>
        <v>1</v>
      </c>
      <c r="X78" s="54">
        <f t="shared" si="27"/>
        <v>1</v>
      </c>
      <c r="Y78" s="54">
        <v>1</v>
      </c>
      <c r="Z78" s="54">
        <v>1</v>
      </c>
      <c r="AA78" s="54">
        <v>1</v>
      </c>
      <c r="AB78" s="54">
        <v>1</v>
      </c>
      <c r="AC78" s="54">
        <v>1</v>
      </c>
      <c r="AD78" s="54">
        <v>1</v>
      </c>
      <c r="AE78" s="54">
        <v>1</v>
      </c>
      <c r="AF78" s="54">
        <f t="shared" si="36"/>
        <v>2</v>
      </c>
      <c r="AG78" s="54">
        <v>1</v>
      </c>
      <c r="AH78" s="54">
        <f t="shared" si="28"/>
        <v>1</v>
      </c>
      <c r="AI78" s="54">
        <v>1</v>
      </c>
      <c r="AJ78" s="54">
        <v>1</v>
      </c>
      <c r="AK78" s="54">
        <f t="shared" si="29"/>
        <v>1</v>
      </c>
      <c r="AL78" s="54">
        <v>1</v>
      </c>
      <c r="AM78" s="54">
        <v>1</v>
      </c>
      <c r="AN78" s="54">
        <v>1</v>
      </c>
      <c r="AO78" s="54">
        <v>1</v>
      </c>
      <c r="AP78" s="54">
        <v>1</v>
      </c>
      <c r="AQ78" s="54">
        <v>1</v>
      </c>
      <c r="AR78" s="54">
        <v>1</v>
      </c>
      <c r="AS78" s="54">
        <v>1</v>
      </c>
      <c r="AT78" s="54">
        <v>1</v>
      </c>
      <c r="AU78" s="54">
        <f t="shared" si="37"/>
        <v>35.945000000000029</v>
      </c>
      <c r="AV78" s="54">
        <f t="shared" si="38"/>
        <v>10.73</v>
      </c>
      <c r="AW78" s="54">
        <f t="shared" si="23"/>
        <v>10.051999999999996</v>
      </c>
      <c r="AX78" s="54">
        <f t="shared" si="39"/>
        <v>6.6490000000000009</v>
      </c>
      <c r="AY78" s="54">
        <v>1</v>
      </c>
      <c r="AZ78" s="54">
        <v>1</v>
      </c>
      <c r="BA78" s="54">
        <v>1</v>
      </c>
      <c r="BG78" s="54">
        <f t="shared" si="24"/>
        <v>2000</v>
      </c>
      <c r="BH78" s="11">
        <f t="shared" si="40"/>
        <v>3.4722222222222222E-5</v>
      </c>
    </row>
    <row r="79" spans="1:60" ht="32" x14ac:dyDescent="0.2">
      <c r="A79" s="54">
        <v>46</v>
      </c>
      <c r="B79" s="1" t="s">
        <v>836</v>
      </c>
      <c r="C79" s="3" t="s">
        <v>194</v>
      </c>
      <c r="D79" s="54">
        <v>1</v>
      </c>
      <c r="E79" s="54">
        <v>1</v>
      </c>
      <c r="F79" s="54">
        <f t="shared" si="30"/>
        <v>1</v>
      </c>
      <c r="G79" s="54">
        <f t="shared" si="31"/>
        <v>9</v>
      </c>
      <c r="H79" s="54">
        <f t="shared" si="32"/>
        <v>9</v>
      </c>
      <c r="I79" s="54">
        <f t="shared" si="22"/>
        <v>45</v>
      </c>
      <c r="J79" s="54">
        <v>14</v>
      </c>
      <c r="K79" s="54">
        <f t="shared" si="33"/>
        <v>1.5555555555555556</v>
      </c>
      <c r="L79" s="54">
        <f t="shared" si="34"/>
        <v>44</v>
      </c>
      <c r="M79" s="54">
        <f t="shared" si="35"/>
        <v>4.8888888888888893</v>
      </c>
      <c r="N79" s="54">
        <v>1</v>
      </c>
      <c r="O79" s="54">
        <v>1</v>
      </c>
      <c r="P79" s="54">
        <v>1</v>
      </c>
      <c r="Q79" s="54">
        <v>1</v>
      </c>
      <c r="R79" s="54">
        <v>1</v>
      </c>
      <c r="S79" s="54">
        <v>1</v>
      </c>
      <c r="T79" s="54">
        <f t="shared" si="25"/>
        <v>1</v>
      </c>
      <c r="U79" s="54">
        <v>1</v>
      </c>
      <c r="V79" s="54">
        <v>1</v>
      </c>
      <c r="W79" s="54">
        <f t="shared" si="26"/>
        <v>1</v>
      </c>
      <c r="X79" s="54">
        <f t="shared" si="27"/>
        <v>1</v>
      </c>
      <c r="Y79" s="54">
        <v>1</v>
      </c>
      <c r="Z79" s="54">
        <v>1</v>
      </c>
      <c r="AA79" s="54">
        <v>1</v>
      </c>
      <c r="AB79" s="54">
        <v>1</v>
      </c>
      <c r="AC79" s="54">
        <v>1</v>
      </c>
      <c r="AD79" s="54">
        <v>1</v>
      </c>
      <c r="AE79" s="54">
        <v>1</v>
      </c>
      <c r="AF79" s="54">
        <f t="shared" si="36"/>
        <v>1</v>
      </c>
      <c r="AG79" s="54">
        <v>1</v>
      </c>
      <c r="AH79" s="54">
        <f t="shared" si="28"/>
        <v>1</v>
      </c>
      <c r="AI79" s="54">
        <v>1</v>
      </c>
      <c r="AJ79" s="54">
        <v>1</v>
      </c>
      <c r="AK79" s="54">
        <f t="shared" si="29"/>
        <v>1</v>
      </c>
      <c r="AL79" s="54">
        <v>1</v>
      </c>
      <c r="AM79" s="54">
        <v>1</v>
      </c>
      <c r="AN79" s="54">
        <v>1</v>
      </c>
      <c r="AO79" s="54">
        <v>0</v>
      </c>
      <c r="AP79" s="54">
        <v>1</v>
      </c>
      <c r="AQ79" s="54">
        <v>1</v>
      </c>
      <c r="AR79" s="54">
        <v>1</v>
      </c>
      <c r="AS79" s="54">
        <v>0</v>
      </c>
      <c r="AT79" s="54">
        <v>1</v>
      </c>
      <c r="AU79" s="54">
        <f t="shared" si="37"/>
        <v>66.100000000000009</v>
      </c>
      <c r="AV79" s="54">
        <f t="shared" si="38"/>
        <v>6.2755555555555596</v>
      </c>
      <c r="AW79" s="54">
        <f t="shared" si="23"/>
        <v>9.6577777777777811</v>
      </c>
      <c r="AX79" s="54">
        <f t="shared" si="39"/>
        <v>6.0966666666666676</v>
      </c>
      <c r="AY79" s="54">
        <v>1</v>
      </c>
      <c r="AZ79" s="54">
        <v>1</v>
      </c>
      <c r="BA79" s="54">
        <v>1</v>
      </c>
      <c r="BG79" s="54">
        <f t="shared" si="24"/>
        <v>1000</v>
      </c>
      <c r="BH79" s="11">
        <f t="shared" si="40"/>
        <v>3.1250000000000001E-5</v>
      </c>
    </row>
    <row r="80" spans="1:60" ht="80" x14ac:dyDescent="0.2">
      <c r="A80" s="54">
        <v>47</v>
      </c>
      <c r="B80" s="1" t="s">
        <v>837</v>
      </c>
      <c r="C80" s="3" t="s">
        <v>194</v>
      </c>
      <c r="D80" s="54">
        <v>1</v>
      </c>
      <c r="E80" s="54">
        <v>1</v>
      </c>
      <c r="F80" s="54">
        <f t="shared" si="30"/>
        <v>1</v>
      </c>
      <c r="G80" s="54">
        <f t="shared" si="31"/>
        <v>28</v>
      </c>
      <c r="H80" s="54">
        <f t="shared" si="32"/>
        <v>28</v>
      </c>
      <c r="I80" s="54">
        <f t="shared" si="22"/>
        <v>142</v>
      </c>
      <c r="J80" s="54">
        <v>47</v>
      </c>
      <c r="K80" s="54">
        <f t="shared" si="33"/>
        <v>1.6785714285714286</v>
      </c>
      <c r="L80" s="54">
        <f t="shared" si="34"/>
        <v>136</v>
      </c>
      <c r="M80" s="54">
        <f t="shared" si="35"/>
        <v>4.8571428571428568</v>
      </c>
      <c r="N80" s="54">
        <v>1</v>
      </c>
      <c r="O80" s="54">
        <v>1</v>
      </c>
      <c r="P80" s="54">
        <v>1</v>
      </c>
      <c r="Q80" s="54">
        <v>1</v>
      </c>
      <c r="R80" s="54">
        <v>1</v>
      </c>
      <c r="S80" s="54">
        <v>1</v>
      </c>
      <c r="T80" s="54">
        <f t="shared" si="25"/>
        <v>1</v>
      </c>
      <c r="U80" s="54">
        <v>1</v>
      </c>
      <c r="V80" s="54">
        <v>1</v>
      </c>
      <c r="W80" s="54">
        <f t="shared" si="26"/>
        <v>1</v>
      </c>
      <c r="X80" s="54">
        <f t="shared" si="27"/>
        <v>1</v>
      </c>
      <c r="Y80" s="54">
        <v>1</v>
      </c>
      <c r="Z80" s="54">
        <v>1</v>
      </c>
      <c r="AA80" s="54">
        <v>1</v>
      </c>
      <c r="AB80" s="54">
        <v>1</v>
      </c>
      <c r="AC80" s="54">
        <v>1</v>
      </c>
      <c r="AD80" s="54">
        <v>0</v>
      </c>
      <c r="AE80" s="54">
        <v>1</v>
      </c>
      <c r="AF80" s="54">
        <f t="shared" si="36"/>
        <v>6</v>
      </c>
      <c r="AG80" s="54">
        <v>0</v>
      </c>
      <c r="AH80" s="54">
        <f t="shared" si="28"/>
        <v>1</v>
      </c>
      <c r="AI80" s="54">
        <v>0</v>
      </c>
      <c r="AJ80" s="54">
        <v>1</v>
      </c>
      <c r="AK80" s="54">
        <f t="shared" si="29"/>
        <v>0</v>
      </c>
      <c r="AL80" s="54">
        <v>1</v>
      </c>
      <c r="AM80" s="54">
        <v>1</v>
      </c>
      <c r="AN80" s="54">
        <v>1</v>
      </c>
      <c r="AO80" s="54">
        <v>1</v>
      </c>
      <c r="AP80" s="54">
        <v>1</v>
      </c>
      <c r="AQ80" s="54">
        <v>1</v>
      </c>
      <c r="AR80" s="54">
        <v>1</v>
      </c>
      <c r="AS80" s="54">
        <v>1</v>
      </c>
      <c r="AT80" s="54">
        <v>1</v>
      </c>
      <c r="AU80" s="54">
        <f t="shared" si="37"/>
        <v>36.407857142857168</v>
      </c>
      <c r="AV80" s="54">
        <f t="shared" si="38"/>
        <v>15.137142857142859</v>
      </c>
      <c r="AW80" s="54">
        <f t="shared" si="23"/>
        <v>11.702857142857138</v>
      </c>
      <c r="AX80" s="54">
        <f t="shared" si="39"/>
        <v>15.447142857142858</v>
      </c>
      <c r="AY80" s="54">
        <v>1</v>
      </c>
      <c r="AZ80" s="54">
        <v>1</v>
      </c>
      <c r="BA80" s="54">
        <v>1</v>
      </c>
      <c r="BG80" s="54">
        <f t="shared" si="24"/>
        <v>6000</v>
      </c>
      <c r="BH80" s="11">
        <f t="shared" si="40"/>
        <v>9.722222222222223E-5</v>
      </c>
    </row>
    <row r="81" spans="1:60" ht="48" x14ac:dyDescent="0.2">
      <c r="A81" s="54">
        <v>48</v>
      </c>
      <c r="B81" s="1" t="s">
        <v>838</v>
      </c>
      <c r="C81" s="3" t="s">
        <v>194</v>
      </c>
      <c r="D81" s="54">
        <v>1</v>
      </c>
      <c r="E81" s="54">
        <v>1</v>
      </c>
      <c r="F81" s="54">
        <f t="shared" si="30"/>
        <v>1</v>
      </c>
      <c r="G81" s="54">
        <f t="shared" si="31"/>
        <v>19</v>
      </c>
      <c r="H81" s="54">
        <f t="shared" si="32"/>
        <v>19</v>
      </c>
      <c r="I81" s="54">
        <f t="shared" si="22"/>
        <v>100</v>
      </c>
      <c r="J81" s="54">
        <v>33</v>
      </c>
      <c r="K81" s="54">
        <f t="shared" si="33"/>
        <v>1.736842105263158</v>
      </c>
      <c r="L81" s="54">
        <f t="shared" si="34"/>
        <v>97</v>
      </c>
      <c r="M81" s="54">
        <f t="shared" si="35"/>
        <v>5.1052631578947372</v>
      </c>
      <c r="N81" s="54">
        <v>1</v>
      </c>
      <c r="O81" s="54">
        <v>1</v>
      </c>
      <c r="P81" s="54">
        <v>1</v>
      </c>
      <c r="Q81" s="54">
        <v>1</v>
      </c>
      <c r="R81" s="54">
        <v>1</v>
      </c>
      <c r="S81" s="54">
        <v>1</v>
      </c>
      <c r="T81" s="54">
        <f t="shared" si="25"/>
        <v>1</v>
      </c>
      <c r="U81" s="54">
        <v>1</v>
      </c>
      <c r="V81" s="54">
        <v>1</v>
      </c>
      <c r="W81" s="54">
        <f t="shared" si="26"/>
        <v>1</v>
      </c>
      <c r="X81" s="54">
        <f t="shared" si="27"/>
        <v>1</v>
      </c>
      <c r="Y81" s="54">
        <v>0</v>
      </c>
      <c r="Z81" s="54">
        <v>1</v>
      </c>
      <c r="AA81" s="54">
        <v>1</v>
      </c>
      <c r="AB81" s="54">
        <v>1</v>
      </c>
      <c r="AC81" s="54">
        <v>1</v>
      </c>
      <c r="AD81" s="54">
        <v>0</v>
      </c>
      <c r="AE81" s="54">
        <v>1</v>
      </c>
      <c r="AF81" s="54">
        <f t="shared" si="36"/>
        <v>3</v>
      </c>
      <c r="AG81" s="54">
        <v>1</v>
      </c>
      <c r="AH81" s="54">
        <f t="shared" si="28"/>
        <v>1</v>
      </c>
      <c r="AI81" s="54">
        <v>1</v>
      </c>
      <c r="AJ81" s="54">
        <v>1</v>
      </c>
      <c r="AK81" s="54">
        <f t="shared" si="29"/>
        <v>0</v>
      </c>
      <c r="AL81" s="54">
        <v>1</v>
      </c>
      <c r="AM81" s="54">
        <v>1</v>
      </c>
      <c r="AN81" s="54">
        <v>1</v>
      </c>
      <c r="AO81" s="54">
        <v>1</v>
      </c>
      <c r="AP81" s="54">
        <v>1</v>
      </c>
      <c r="AQ81" s="54">
        <v>1</v>
      </c>
      <c r="AR81" s="54">
        <v>1</v>
      </c>
      <c r="AS81" s="54">
        <v>1</v>
      </c>
      <c r="AT81" s="54">
        <v>1</v>
      </c>
      <c r="AU81" s="54">
        <f t="shared" si="37"/>
        <v>40.613157894736844</v>
      </c>
      <c r="AV81" s="54">
        <f t="shared" si="38"/>
        <v>12.314736842105265</v>
      </c>
      <c r="AW81" s="54">
        <f t="shared" si="23"/>
        <v>12.661052631578951</v>
      </c>
      <c r="AX81" s="54">
        <f t="shared" si="39"/>
        <v>12.11578947368421</v>
      </c>
      <c r="AY81" s="54">
        <v>1</v>
      </c>
      <c r="AZ81" s="54">
        <v>1</v>
      </c>
      <c r="BA81" s="54">
        <v>1</v>
      </c>
      <c r="BG81" s="54">
        <f t="shared" si="24"/>
        <v>3000</v>
      </c>
      <c r="BH81" s="11">
        <f t="shared" si="40"/>
        <v>6.597222222222223E-5</v>
      </c>
    </row>
    <row r="82" spans="1:60" ht="64" x14ac:dyDescent="0.2">
      <c r="A82" s="54">
        <v>49</v>
      </c>
      <c r="B82" s="1" t="s">
        <v>839</v>
      </c>
      <c r="C82" s="3" t="s">
        <v>194</v>
      </c>
      <c r="D82" s="54">
        <v>1</v>
      </c>
      <c r="E82" s="54">
        <v>1</v>
      </c>
      <c r="F82" s="54">
        <f t="shared" si="30"/>
        <v>1</v>
      </c>
      <c r="G82" s="54">
        <f t="shared" si="31"/>
        <v>21</v>
      </c>
      <c r="H82" s="54">
        <f t="shared" si="32"/>
        <v>21</v>
      </c>
      <c r="I82" s="54">
        <f t="shared" si="22"/>
        <v>108</v>
      </c>
      <c r="J82" s="54">
        <v>35</v>
      </c>
      <c r="K82" s="54">
        <f t="shared" si="33"/>
        <v>1.6666666666666667</v>
      </c>
      <c r="L82" s="54">
        <f t="shared" si="34"/>
        <v>105</v>
      </c>
      <c r="M82" s="54">
        <f t="shared" si="35"/>
        <v>5</v>
      </c>
      <c r="N82" s="54">
        <v>1</v>
      </c>
      <c r="O82" s="54">
        <v>1</v>
      </c>
      <c r="P82" s="54">
        <v>1</v>
      </c>
      <c r="Q82" s="54">
        <v>1</v>
      </c>
      <c r="R82" s="54">
        <v>1</v>
      </c>
      <c r="S82" s="54">
        <v>1</v>
      </c>
      <c r="T82" s="54">
        <f t="shared" si="25"/>
        <v>1</v>
      </c>
      <c r="U82" s="54">
        <v>1</v>
      </c>
      <c r="V82" s="54">
        <v>1</v>
      </c>
      <c r="W82" s="54">
        <f t="shared" si="26"/>
        <v>1</v>
      </c>
      <c r="X82" s="54">
        <f t="shared" si="27"/>
        <v>1</v>
      </c>
      <c r="Y82" s="54">
        <v>0</v>
      </c>
      <c r="Z82" s="54">
        <v>1</v>
      </c>
      <c r="AA82" s="54">
        <v>1</v>
      </c>
      <c r="AB82" s="54">
        <v>1</v>
      </c>
      <c r="AC82" s="54">
        <v>1</v>
      </c>
      <c r="AD82" s="54">
        <v>0</v>
      </c>
      <c r="AE82" s="54">
        <v>1</v>
      </c>
      <c r="AF82" s="54">
        <f t="shared" si="36"/>
        <v>3</v>
      </c>
      <c r="AG82" s="54">
        <v>1</v>
      </c>
      <c r="AH82" s="54">
        <f t="shared" si="28"/>
        <v>1</v>
      </c>
      <c r="AI82" s="54">
        <v>1</v>
      </c>
      <c r="AJ82" s="54">
        <v>1</v>
      </c>
      <c r="AK82" s="54">
        <f t="shared" si="29"/>
        <v>0</v>
      </c>
      <c r="AL82" s="54">
        <v>1</v>
      </c>
      <c r="AM82" s="54">
        <v>1</v>
      </c>
      <c r="AN82" s="54">
        <v>1</v>
      </c>
      <c r="AO82" s="54">
        <v>0</v>
      </c>
      <c r="AP82" s="54">
        <v>1</v>
      </c>
      <c r="AQ82" s="54">
        <v>1</v>
      </c>
      <c r="AR82" s="54">
        <v>1</v>
      </c>
      <c r="AS82" s="54">
        <v>0</v>
      </c>
      <c r="AT82" s="54">
        <v>1</v>
      </c>
      <c r="AU82" s="54">
        <f t="shared" si="37"/>
        <v>44.52000000000001</v>
      </c>
      <c r="AV82" s="54">
        <f t="shared" si="38"/>
        <v>12.266666666666669</v>
      </c>
      <c r="AW82" s="54">
        <f t="shared" si="23"/>
        <v>12.19047619047619</v>
      </c>
      <c r="AX82" s="54">
        <f t="shared" si="39"/>
        <v>12.619999999999997</v>
      </c>
      <c r="AY82" s="54">
        <v>1</v>
      </c>
      <c r="AZ82" s="54">
        <v>1</v>
      </c>
      <c r="BA82" s="54">
        <v>1</v>
      </c>
      <c r="BG82" s="54">
        <f t="shared" si="24"/>
        <v>3000</v>
      </c>
      <c r="BH82" s="11">
        <f t="shared" si="40"/>
        <v>7.2916666666666659E-5</v>
      </c>
    </row>
    <row r="83" spans="1:60" ht="64" x14ac:dyDescent="0.2">
      <c r="A83" s="54">
        <v>50</v>
      </c>
      <c r="B83" s="1" t="s">
        <v>840</v>
      </c>
      <c r="C83" s="22" t="s">
        <v>199</v>
      </c>
      <c r="D83" s="54">
        <v>1</v>
      </c>
      <c r="E83" s="54">
        <v>1</v>
      </c>
      <c r="F83" s="54">
        <f t="shared" si="30"/>
        <v>1</v>
      </c>
      <c r="G83" s="54">
        <f t="shared" si="31"/>
        <v>29</v>
      </c>
      <c r="H83" s="54">
        <f t="shared" si="32"/>
        <v>29</v>
      </c>
      <c r="I83" s="54">
        <f t="shared" si="22"/>
        <v>110</v>
      </c>
      <c r="J83" s="54">
        <v>39</v>
      </c>
      <c r="K83" s="54">
        <f t="shared" si="33"/>
        <v>1.3448275862068966</v>
      </c>
      <c r="L83" s="54">
        <f t="shared" si="34"/>
        <v>108</v>
      </c>
      <c r="M83" s="54">
        <f t="shared" si="35"/>
        <v>3.7241379310344827</v>
      </c>
      <c r="N83" s="54">
        <v>1</v>
      </c>
      <c r="O83" s="54">
        <v>1</v>
      </c>
      <c r="P83" s="54">
        <v>1</v>
      </c>
      <c r="Q83" s="54">
        <v>1</v>
      </c>
      <c r="R83" s="54">
        <v>1</v>
      </c>
      <c r="S83" s="54">
        <v>1</v>
      </c>
      <c r="T83" s="54">
        <f t="shared" si="25"/>
        <v>1</v>
      </c>
      <c r="U83" s="54">
        <v>1</v>
      </c>
      <c r="V83" s="54">
        <v>1</v>
      </c>
      <c r="W83" s="54">
        <f t="shared" si="26"/>
        <v>1</v>
      </c>
      <c r="X83" s="54">
        <f t="shared" si="27"/>
        <v>1</v>
      </c>
      <c r="Y83" s="54">
        <v>0</v>
      </c>
      <c r="Z83" s="54">
        <v>1</v>
      </c>
      <c r="AA83" s="54">
        <v>1</v>
      </c>
      <c r="AB83" s="54">
        <v>1</v>
      </c>
      <c r="AC83" s="54">
        <v>1</v>
      </c>
      <c r="AD83" s="54">
        <v>0</v>
      </c>
      <c r="AE83" s="54">
        <v>1</v>
      </c>
      <c r="AF83" s="54">
        <f t="shared" si="36"/>
        <v>2</v>
      </c>
      <c r="AG83" s="54">
        <v>1</v>
      </c>
      <c r="AH83" s="54">
        <f t="shared" si="28"/>
        <v>1</v>
      </c>
      <c r="AI83" s="54">
        <v>0</v>
      </c>
      <c r="AJ83" s="54">
        <v>1</v>
      </c>
      <c r="AK83" s="54">
        <f t="shared" si="29"/>
        <v>1</v>
      </c>
      <c r="AL83" s="54">
        <v>1</v>
      </c>
      <c r="AM83" s="54">
        <v>1</v>
      </c>
      <c r="AN83" s="54">
        <v>1</v>
      </c>
      <c r="AO83" s="54">
        <v>1</v>
      </c>
      <c r="AP83" s="54">
        <v>1</v>
      </c>
      <c r="AQ83" s="54">
        <v>1</v>
      </c>
      <c r="AR83" s="54">
        <v>1</v>
      </c>
      <c r="AS83" s="54">
        <v>1</v>
      </c>
      <c r="AT83" s="54">
        <v>1</v>
      </c>
      <c r="AU83" s="54">
        <f t="shared" si="37"/>
        <v>63.627586206896567</v>
      </c>
      <c r="AV83" s="54">
        <f t="shared" si="38"/>
        <v>11.58896551724138</v>
      </c>
      <c r="AW83" s="54">
        <f t="shared" si="23"/>
        <v>5.0772413793103404</v>
      </c>
      <c r="AX83" s="54">
        <f t="shared" si="39"/>
        <v>10.610689655172415</v>
      </c>
      <c r="AY83" s="54">
        <v>1</v>
      </c>
      <c r="AZ83" s="54">
        <v>1</v>
      </c>
      <c r="BA83" s="54">
        <v>1</v>
      </c>
      <c r="BG83" s="54">
        <f t="shared" si="24"/>
        <v>2000</v>
      </c>
      <c r="BH83" s="11">
        <f t="shared" si="40"/>
        <v>1.0069444444444445E-4</v>
      </c>
    </row>
    <row r="84" spans="1:60" ht="32" x14ac:dyDescent="0.2">
      <c r="A84" s="54">
        <v>51</v>
      </c>
      <c r="B84" s="1" t="s">
        <v>841</v>
      </c>
      <c r="C84" s="3" t="s">
        <v>194</v>
      </c>
      <c r="D84" s="54">
        <v>1</v>
      </c>
      <c r="E84" s="54">
        <v>1</v>
      </c>
      <c r="F84" s="54">
        <f t="shared" si="30"/>
        <v>1</v>
      </c>
      <c r="G84" s="54">
        <f t="shared" si="31"/>
        <v>16</v>
      </c>
      <c r="H84" s="54">
        <f t="shared" si="32"/>
        <v>16</v>
      </c>
      <c r="I84" s="54">
        <f t="shared" si="22"/>
        <v>68</v>
      </c>
      <c r="J84" s="54">
        <v>22</v>
      </c>
      <c r="K84" s="54">
        <f t="shared" si="33"/>
        <v>1.375</v>
      </c>
      <c r="L84" s="54">
        <f t="shared" si="34"/>
        <v>67</v>
      </c>
      <c r="M84" s="54">
        <f t="shared" si="35"/>
        <v>4.1875</v>
      </c>
      <c r="N84" s="54">
        <v>1</v>
      </c>
      <c r="O84" s="54">
        <v>1</v>
      </c>
      <c r="P84" s="54">
        <v>1</v>
      </c>
      <c r="Q84" s="54">
        <v>1</v>
      </c>
      <c r="R84" s="54">
        <v>1</v>
      </c>
      <c r="S84" s="54">
        <v>1</v>
      </c>
      <c r="T84" s="54">
        <f t="shared" si="25"/>
        <v>1</v>
      </c>
      <c r="U84" s="54">
        <v>1</v>
      </c>
      <c r="V84" s="54">
        <v>1</v>
      </c>
      <c r="W84" s="54">
        <f t="shared" si="26"/>
        <v>1</v>
      </c>
      <c r="X84" s="54">
        <f t="shared" si="27"/>
        <v>1</v>
      </c>
      <c r="Y84" s="54">
        <v>1</v>
      </c>
      <c r="Z84" s="54">
        <v>1</v>
      </c>
      <c r="AA84" s="54">
        <v>1</v>
      </c>
      <c r="AB84" s="54">
        <v>1</v>
      </c>
      <c r="AC84" s="54">
        <v>1</v>
      </c>
      <c r="AD84" s="54">
        <v>0</v>
      </c>
      <c r="AE84" s="54">
        <v>1</v>
      </c>
      <c r="AF84" s="54">
        <f t="shared" si="36"/>
        <v>1</v>
      </c>
      <c r="AG84" s="54">
        <v>1</v>
      </c>
      <c r="AH84" s="54">
        <f t="shared" si="28"/>
        <v>1</v>
      </c>
      <c r="AI84" s="54">
        <v>1</v>
      </c>
      <c r="AJ84" s="54">
        <v>1</v>
      </c>
      <c r="AK84" s="54">
        <f t="shared" si="29"/>
        <v>1</v>
      </c>
      <c r="AL84" s="54">
        <v>1</v>
      </c>
      <c r="AM84" s="54">
        <v>0</v>
      </c>
      <c r="AN84" s="54">
        <v>1</v>
      </c>
      <c r="AO84" s="54">
        <v>1</v>
      </c>
      <c r="AP84" s="54">
        <v>1</v>
      </c>
      <c r="AQ84" s="54">
        <v>1</v>
      </c>
      <c r="AR84" s="54">
        <v>1</v>
      </c>
      <c r="AS84" s="54">
        <v>1</v>
      </c>
      <c r="AT84" s="54">
        <v>1</v>
      </c>
      <c r="AU84" s="54">
        <f t="shared" si="37"/>
        <v>74.270000000000024</v>
      </c>
      <c r="AV84" s="54">
        <f t="shared" si="38"/>
        <v>6.8750000000000036</v>
      </c>
      <c r="AW84" s="54">
        <f t="shared" si="23"/>
        <v>6.9724999999999966</v>
      </c>
      <c r="AX84" s="54">
        <f t="shared" si="39"/>
        <v>6.2931249999999999</v>
      </c>
      <c r="AY84" s="54">
        <v>1</v>
      </c>
      <c r="AZ84" s="54">
        <v>1</v>
      </c>
      <c r="BA84" s="54">
        <v>1</v>
      </c>
      <c r="BG84" s="54">
        <f t="shared" si="24"/>
        <v>1000</v>
      </c>
      <c r="BH84" s="11">
        <f t="shared" si="40"/>
        <v>5.5555555555555558E-5</v>
      </c>
    </row>
    <row r="85" spans="1:60" ht="48" x14ac:dyDescent="0.2">
      <c r="A85" s="54">
        <v>52</v>
      </c>
      <c r="B85" s="1" t="s">
        <v>842</v>
      </c>
      <c r="C85" s="3" t="s">
        <v>196</v>
      </c>
      <c r="D85" s="54">
        <v>1</v>
      </c>
      <c r="E85" s="54">
        <v>1</v>
      </c>
      <c r="F85" s="54">
        <f t="shared" si="30"/>
        <v>1</v>
      </c>
      <c r="G85" s="54">
        <f t="shared" si="31"/>
        <v>16</v>
      </c>
      <c r="H85" s="54">
        <f t="shared" si="32"/>
        <v>16</v>
      </c>
      <c r="I85" s="54">
        <f t="shared" si="22"/>
        <v>72</v>
      </c>
      <c r="J85" s="54">
        <v>26</v>
      </c>
      <c r="K85" s="54">
        <f t="shared" si="33"/>
        <v>1.625</v>
      </c>
      <c r="L85" s="54">
        <f t="shared" si="34"/>
        <v>68</v>
      </c>
      <c r="M85" s="54">
        <f t="shared" si="35"/>
        <v>4.25</v>
      </c>
      <c r="N85" s="54">
        <v>1</v>
      </c>
      <c r="O85" s="54">
        <v>1</v>
      </c>
      <c r="P85" s="54">
        <v>1</v>
      </c>
      <c r="Q85" s="54">
        <v>1</v>
      </c>
      <c r="R85" s="54">
        <v>1</v>
      </c>
      <c r="S85" s="54">
        <v>1</v>
      </c>
      <c r="T85" s="54">
        <f t="shared" si="25"/>
        <v>1</v>
      </c>
      <c r="U85" s="54">
        <v>1</v>
      </c>
      <c r="V85" s="54">
        <v>1</v>
      </c>
      <c r="W85" s="54">
        <f t="shared" si="26"/>
        <v>1</v>
      </c>
      <c r="X85" s="54">
        <f t="shared" si="27"/>
        <v>1</v>
      </c>
      <c r="Y85" s="54">
        <v>0</v>
      </c>
      <c r="Z85" s="54">
        <v>1</v>
      </c>
      <c r="AA85" s="54">
        <v>1</v>
      </c>
      <c r="AB85" s="54">
        <v>1</v>
      </c>
      <c r="AC85" s="54">
        <v>1</v>
      </c>
      <c r="AD85" s="54">
        <v>0</v>
      </c>
      <c r="AE85" s="54">
        <v>1</v>
      </c>
      <c r="AF85" s="54">
        <f t="shared" si="36"/>
        <v>4</v>
      </c>
      <c r="AG85" s="54">
        <v>0</v>
      </c>
      <c r="AH85" s="54">
        <f t="shared" si="28"/>
        <v>1</v>
      </c>
      <c r="AI85" s="54">
        <v>1</v>
      </c>
      <c r="AJ85" s="54">
        <v>1</v>
      </c>
      <c r="AK85" s="54">
        <f t="shared" si="29"/>
        <v>0</v>
      </c>
      <c r="AL85" s="54">
        <v>1</v>
      </c>
      <c r="AM85" s="54">
        <v>0</v>
      </c>
      <c r="AN85" s="54">
        <v>1</v>
      </c>
      <c r="AO85" s="54">
        <v>1</v>
      </c>
      <c r="AP85" s="54">
        <v>1</v>
      </c>
      <c r="AQ85" s="54">
        <v>1</v>
      </c>
      <c r="AR85" s="54">
        <v>1</v>
      </c>
      <c r="AS85" s="54">
        <v>1</v>
      </c>
      <c r="AT85" s="54">
        <v>1</v>
      </c>
      <c r="AU85" s="54">
        <f t="shared" si="37"/>
        <v>53.120000000000019</v>
      </c>
      <c r="AV85" s="54">
        <f t="shared" si="38"/>
        <v>9.8249999999999993</v>
      </c>
      <c r="AW85" s="54">
        <f t="shared" si="23"/>
        <v>7.3399999999999963</v>
      </c>
      <c r="AX85" s="54">
        <f t="shared" si="39"/>
        <v>6.5874999999999986</v>
      </c>
      <c r="AY85" s="54">
        <v>1</v>
      </c>
      <c r="AZ85" s="54">
        <v>1</v>
      </c>
      <c r="BA85" s="54">
        <v>1</v>
      </c>
      <c r="BG85" s="54">
        <f t="shared" si="24"/>
        <v>4000</v>
      </c>
      <c r="BH85" s="11">
        <f t="shared" si="40"/>
        <v>5.5555555555555558E-5</v>
      </c>
    </row>
    <row r="86" spans="1:60" ht="64" x14ac:dyDescent="0.2">
      <c r="A86" s="54">
        <v>53</v>
      </c>
      <c r="B86" s="1" t="s">
        <v>843</v>
      </c>
      <c r="C86" s="22" t="s">
        <v>199</v>
      </c>
      <c r="D86" s="54">
        <v>1</v>
      </c>
      <c r="E86" s="54">
        <v>1</v>
      </c>
      <c r="F86" s="54">
        <f t="shared" si="30"/>
        <v>1</v>
      </c>
      <c r="G86" s="54">
        <f t="shared" si="31"/>
        <v>26</v>
      </c>
      <c r="H86" s="54">
        <f t="shared" si="32"/>
        <v>26</v>
      </c>
      <c r="I86" s="54">
        <f t="shared" si="22"/>
        <v>106</v>
      </c>
      <c r="J86" s="54">
        <v>37</v>
      </c>
      <c r="K86" s="54">
        <f t="shared" si="33"/>
        <v>1.4230769230769231</v>
      </c>
      <c r="L86" s="54">
        <f t="shared" si="34"/>
        <v>104</v>
      </c>
      <c r="M86" s="54">
        <f t="shared" si="35"/>
        <v>4</v>
      </c>
      <c r="N86" s="54">
        <v>1</v>
      </c>
      <c r="O86" s="54">
        <v>1</v>
      </c>
      <c r="P86" s="54">
        <v>1</v>
      </c>
      <c r="Q86" s="54">
        <v>1</v>
      </c>
      <c r="R86" s="54">
        <v>1</v>
      </c>
      <c r="S86" s="54">
        <v>1</v>
      </c>
      <c r="T86" s="54">
        <f t="shared" si="25"/>
        <v>1</v>
      </c>
      <c r="U86" s="54">
        <v>1</v>
      </c>
      <c r="V86" s="54">
        <v>1</v>
      </c>
      <c r="W86" s="54">
        <f t="shared" si="26"/>
        <v>1</v>
      </c>
      <c r="X86" s="54">
        <f t="shared" si="27"/>
        <v>1</v>
      </c>
      <c r="Y86" s="54">
        <v>0</v>
      </c>
      <c r="Z86" s="54">
        <v>1</v>
      </c>
      <c r="AA86" s="54">
        <v>1</v>
      </c>
      <c r="AB86" s="54">
        <v>1</v>
      </c>
      <c r="AC86" s="54">
        <v>1</v>
      </c>
      <c r="AD86" s="54">
        <v>0</v>
      </c>
      <c r="AE86" s="54">
        <v>1</v>
      </c>
      <c r="AF86" s="54">
        <f t="shared" si="36"/>
        <v>2</v>
      </c>
      <c r="AG86" s="54">
        <v>1</v>
      </c>
      <c r="AH86" s="54">
        <f t="shared" si="28"/>
        <v>1</v>
      </c>
      <c r="AI86" s="54">
        <v>0</v>
      </c>
      <c r="AJ86" s="54">
        <v>1</v>
      </c>
      <c r="AK86" s="54">
        <f t="shared" si="29"/>
        <v>1</v>
      </c>
      <c r="AL86" s="54">
        <v>1</v>
      </c>
      <c r="AM86" s="54">
        <v>1</v>
      </c>
      <c r="AN86" s="54">
        <v>1</v>
      </c>
      <c r="AO86" s="54">
        <v>1</v>
      </c>
      <c r="AP86" s="54">
        <v>1</v>
      </c>
      <c r="AQ86" s="54">
        <v>1</v>
      </c>
      <c r="AR86" s="54">
        <v>1</v>
      </c>
      <c r="AS86" s="54">
        <v>1</v>
      </c>
      <c r="AT86" s="54">
        <v>1</v>
      </c>
      <c r="AU86" s="54">
        <f t="shared" si="37"/>
        <v>60.052692307692325</v>
      </c>
      <c r="AV86" s="54">
        <f t="shared" si="38"/>
        <v>11.342307692307696</v>
      </c>
      <c r="AW86" s="54">
        <f t="shared" si="23"/>
        <v>6.5815384615384609</v>
      </c>
      <c r="AX86" s="54">
        <f t="shared" si="39"/>
        <v>10.41</v>
      </c>
      <c r="AY86" s="54">
        <v>1</v>
      </c>
      <c r="AZ86" s="54">
        <v>1</v>
      </c>
      <c r="BA86" s="54">
        <v>1</v>
      </c>
      <c r="BG86" s="54">
        <f t="shared" si="24"/>
        <v>2000</v>
      </c>
      <c r="BH86" s="11">
        <f t="shared" si="40"/>
        <v>9.0277777777777787E-5</v>
      </c>
    </row>
    <row r="87" spans="1:60" ht="64" x14ac:dyDescent="0.2">
      <c r="A87" s="54">
        <v>54</v>
      </c>
      <c r="B87" s="1" t="s">
        <v>844</v>
      </c>
      <c r="C87" s="22" t="s">
        <v>199</v>
      </c>
      <c r="D87" s="54">
        <v>1</v>
      </c>
      <c r="E87" s="54">
        <v>1</v>
      </c>
      <c r="F87" s="54">
        <f t="shared" si="30"/>
        <v>1</v>
      </c>
      <c r="G87" s="54">
        <f t="shared" si="31"/>
        <v>25</v>
      </c>
      <c r="H87" s="54">
        <f t="shared" si="32"/>
        <v>25</v>
      </c>
      <c r="I87" s="54">
        <f t="shared" si="22"/>
        <v>111</v>
      </c>
      <c r="J87" s="54">
        <v>40</v>
      </c>
      <c r="K87" s="54">
        <f t="shared" si="33"/>
        <v>1.6</v>
      </c>
      <c r="L87" s="54">
        <f t="shared" si="34"/>
        <v>109</v>
      </c>
      <c r="M87" s="54">
        <f t="shared" si="35"/>
        <v>4.3600000000000003</v>
      </c>
      <c r="N87" s="54">
        <v>1</v>
      </c>
      <c r="O87" s="54">
        <v>1</v>
      </c>
      <c r="P87" s="54">
        <v>0</v>
      </c>
      <c r="Q87" s="54">
        <v>1</v>
      </c>
      <c r="R87" s="54">
        <v>1</v>
      </c>
      <c r="S87" s="54">
        <v>1</v>
      </c>
      <c r="T87" s="54">
        <f t="shared" si="25"/>
        <v>1</v>
      </c>
      <c r="U87" s="54">
        <v>1</v>
      </c>
      <c r="V87" s="54">
        <v>1</v>
      </c>
      <c r="W87" s="54">
        <f t="shared" si="26"/>
        <v>0</v>
      </c>
      <c r="X87" s="54">
        <f t="shared" si="27"/>
        <v>1</v>
      </c>
      <c r="Y87" s="54">
        <v>0</v>
      </c>
      <c r="Z87" s="54">
        <v>1</v>
      </c>
      <c r="AA87" s="54">
        <v>1</v>
      </c>
      <c r="AB87" s="54">
        <v>1</v>
      </c>
      <c r="AC87" s="54">
        <v>1</v>
      </c>
      <c r="AD87" s="54">
        <v>1</v>
      </c>
      <c r="AE87" s="54">
        <v>1</v>
      </c>
      <c r="AF87" s="54">
        <f t="shared" si="36"/>
        <v>2</v>
      </c>
      <c r="AG87" s="54">
        <v>1</v>
      </c>
      <c r="AH87" s="54">
        <f t="shared" si="28"/>
        <v>1</v>
      </c>
      <c r="AI87" s="54">
        <v>0</v>
      </c>
      <c r="AJ87" s="54">
        <v>1</v>
      </c>
      <c r="AK87" s="54">
        <f t="shared" si="29"/>
        <v>1</v>
      </c>
      <c r="AL87" s="54">
        <v>1</v>
      </c>
      <c r="AM87" s="54">
        <v>1</v>
      </c>
      <c r="AN87" s="54">
        <v>1</v>
      </c>
      <c r="AO87" s="54">
        <v>0</v>
      </c>
      <c r="AP87" s="54">
        <v>1</v>
      </c>
      <c r="AQ87" s="54">
        <v>1</v>
      </c>
      <c r="AR87" s="54">
        <v>1</v>
      </c>
      <c r="AS87" s="54">
        <v>0</v>
      </c>
      <c r="AT87" s="54">
        <v>1</v>
      </c>
      <c r="AU87" s="54">
        <f t="shared" si="37"/>
        <v>46.100000000000023</v>
      </c>
      <c r="AV87" s="54">
        <f t="shared" si="38"/>
        <v>13.040000000000003</v>
      </c>
      <c r="AW87" s="54">
        <f t="shared" si="23"/>
        <v>8.6527999999999956</v>
      </c>
      <c r="AX87" s="54">
        <f t="shared" si="39"/>
        <v>11.605600000000003</v>
      </c>
      <c r="AY87" s="54">
        <v>1</v>
      </c>
      <c r="AZ87" s="54">
        <v>1</v>
      </c>
      <c r="BA87" s="54">
        <v>1</v>
      </c>
      <c r="BG87" s="54">
        <f t="shared" si="24"/>
        <v>2000</v>
      </c>
      <c r="BH87" s="11">
        <f t="shared" si="40"/>
        <v>8.6805555555555545E-5</v>
      </c>
    </row>
    <row r="88" spans="1:60" ht="48" x14ac:dyDescent="0.2">
      <c r="A88" s="54">
        <v>55</v>
      </c>
      <c r="B88" s="1" t="s">
        <v>744</v>
      </c>
      <c r="C88" s="3" t="s">
        <v>194</v>
      </c>
      <c r="D88" s="54">
        <v>1</v>
      </c>
      <c r="E88" s="54">
        <v>1</v>
      </c>
      <c r="F88" s="54">
        <f t="shared" si="30"/>
        <v>1</v>
      </c>
      <c r="G88" s="54">
        <f t="shared" si="31"/>
        <v>14</v>
      </c>
      <c r="H88" s="54">
        <f t="shared" si="32"/>
        <v>14</v>
      </c>
      <c r="I88" s="54">
        <f t="shared" si="22"/>
        <v>81</v>
      </c>
      <c r="J88" s="54">
        <v>28</v>
      </c>
      <c r="K88" s="54">
        <f t="shared" si="33"/>
        <v>2</v>
      </c>
      <c r="L88" s="54">
        <f t="shared" si="34"/>
        <v>80</v>
      </c>
      <c r="M88" s="54">
        <f t="shared" si="35"/>
        <v>5.7142857142857144</v>
      </c>
      <c r="N88" s="54">
        <v>1</v>
      </c>
      <c r="O88" s="54">
        <v>1</v>
      </c>
      <c r="P88" s="54">
        <v>1</v>
      </c>
      <c r="Q88" s="54">
        <v>1</v>
      </c>
      <c r="R88" s="54">
        <v>1</v>
      </c>
      <c r="S88" s="54">
        <v>1</v>
      </c>
      <c r="T88" s="54">
        <f t="shared" si="25"/>
        <v>1</v>
      </c>
      <c r="U88" s="54">
        <v>1</v>
      </c>
      <c r="V88" s="54">
        <v>1</v>
      </c>
      <c r="W88" s="54">
        <f t="shared" si="26"/>
        <v>1</v>
      </c>
      <c r="X88" s="54">
        <f t="shared" si="27"/>
        <v>1</v>
      </c>
      <c r="Y88" s="54">
        <v>0</v>
      </c>
      <c r="Z88" s="54">
        <v>1</v>
      </c>
      <c r="AA88" s="54">
        <v>1</v>
      </c>
      <c r="AB88" s="54">
        <v>1</v>
      </c>
      <c r="AC88" s="54">
        <v>1</v>
      </c>
      <c r="AD88" s="54">
        <v>1</v>
      </c>
      <c r="AE88" s="54">
        <v>1</v>
      </c>
      <c r="AF88" s="54">
        <f t="shared" si="36"/>
        <v>1</v>
      </c>
      <c r="AG88" s="54">
        <v>1</v>
      </c>
      <c r="AH88" s="54">
        <f t="shared" si="28"/>
        <v>1</v>
      </c>
      <c r="AI88" s="54">
        <v>1</v>
      </c>
      <c r="AJ88" s="54">
        <v>1</v>
      </c>
      <c r="AK88" s="54">
        <f t="shared" si="29"/>
        <v>1</v>
      </c>
      <c r="AL88" s="54">
        <v>1</v>
      </c>
      <c r="AM88" s="54">
        <v>1</v>
      </c>
      <c r="AN88" s="54">
        <v>1</v>
      </c>
      <c r="AO88" s="54">
        <v>1</v>
      </c>
      <c r="AP88" s="54">
        <v>1</v>
      </c>
      <c r="AQ88" s="54">
        <v>1</v>
      </c>
      <c r="AR88" s="54">
        <v>1</v>
      </c>
      <c r="AS88" s="54">
        <v>1</v>
      </c>
      <c r="AT88" s="54">
        <v>1</v>
      </c>
      <c r="AU88" s="54">
        <f t="shared" si="37"/>
        <v>23.425000000000018</v>
      </c>
      <c r="AV88" s="54">
        <f t="shared" si="38"/>
        <v>13.470000000000002</v>
      </c>
      <c r="AW88" s="54">
        <f t="shared" si="23"/>
        <v>15.685714285714287</v>
      </c>
      <c r="AX88" s="54">
        <f t="shared" si="39"/>
        <v>12.484285714285711</v>
      </c>
      <c r="AY88" s="54">
        <v>1</v>
      </c>
      <c r="AZ88" s="54">
        <v>1</v>
      </c>
      <c r="BA88" s="54">
        <v>1</v>
      </c>
      <c r="BG88" s="54">
        <f t="shared" si="24"/>
        <v>1000</v>
      </c>
      <c r="BH88" s="11">
        <f t="shared" si="40"/>
        <v>4.8611111111111115E-5</v>
      </c>
    </row>
    <row r="89" spans="1:60" ht="80" x14ac:dyDescent="0.2">
      <c r="A89" s="54">
        <v>56</v>
      </c>
      <c r="B89" s="1" t="s">
        <v>745</v>
      </c>
      <c r="C89" s="3" t="s">
        <v>194</v>
      </c>
      <c r="D89" s="54">
        <v>1</v>
      </c>
      <c r="E89" s="54">
        <v>1</v>
      </c>
      <c r="F89" s="54">
        <f t="shared" si="30"/>
        <v>2</v>
      </c>
      <c r="G89" s="54">
        <f t="shared" si="31"/>
        <v>37</v>
      </c>
      <c r="H89" s="54">
        <f t="shared" si="32"/>
        <v>18.5</v>
      </c>
      <c r="I89" s="54">
        <f t="shared" si="22"/>
        <v>159</v>
      </c>
      <c r="J89" s="54">
        <v>56</v>
      </c>
      <c r="K89" s="54">
        <f t="shared" si="33"/>
        <v>1.5135135135135136</v>
      </c>
      <c r="L89" s="54">
        <f t="shared" si="34"/>
        <v>157</v>
      </c>
      <c r="M89" s="54">
        <f t="shared" si="35"/>
        <v>4.243243243243243</v>
      </c>
      <c r="N89" s="54">
        <v>0</v>
      </c>
      <c r="O89" s="54">
        <v>1</v>
      </c>
      <c r="P89" s="54">
        <v>1</v>
      </c>
      <c r="Q89" s="54">
        <v>1</v>
      </c>
      <c r="R89" s="54">
        <v>1</v>
      </c>
      <c r="S89" s="54">
        <v>1</v>
      </c>
      <c r="T89" s="54">
        <f t="shared" si="25"/>
        <v>1</v>
      </c>
      <c r="U89" s="54">
        <v>1</v>
      </c>
      <c r="V89" s="54">
        <v>1</v>
      </c>
      <c r="W89" s="54">
        <f t="shared" si="26"/>
        <v>1</v>
      </c>
      <c r="X89" s="54">
        <f t="shared" si="27"/>
        <v>1</v>
      </c>
      <c r="Y89" s="54">
        <v>0</v>
      </c>
      <c r="Z89" s="54">
        <v>1</v>
      </c>
      <c r="AA89" s="54">
        <v>1</v>
      </c>
      <c r="AB89" s="54">
        <v>1</v>
      </c>
      <c r="AC89" s="54">
        <v>1</v>
      </c>
      <c r="AD89" s="54">
        <v>1</v>
      </c>
      <c r="AE89" s="54">
        <v>1</v>
      </c>
      <c r="AF89" s="54">
        <f t="shared" si="36"/>
        <v>2</v>
      </c>
      <c r="AG89" s="54">
        <v>1</v>
      </c>
      <c r="AH89" s="54">
        <f t="shared" si="28"/>
        <v>1</v>
      </c>
      <c r="AI89" s="54">
        <v>0</v>
      </c>
      <c r="AJ89" s="54">
        <v>1</v>
      </c>
      <c r="AK89" s="54">
        <f t="shared" si="29"/>
        <v>1</v>
      </c>
      <c r="AL89" s="54">
        <v>1</v>
      </c>
      <c r="AM89" s="54">
        <v>0</v>
      </c>
      <c r="AN89" s="54">
        <v>1</v>
      </c>
      <c r="AO89" s="54">
        <v>1</v>
      </c>
      <c r="AP89" s="54">
        <v>1</v>
      </c>
      <c r="AQ89" s="54">
        <v>1</v>
      </c>
      <c r="AR89" s="54">
        <v>1</v>
      </c>
      <c r="AS89" s="54">
        <v>1</v>
      </c>
      <c r="AT89" s="54">
        <v>1</v>
      </c>
      <c r="AU89" s="54">
        <f t="shared" si="37"/>
        <v>60.014256756756765</v>
      </c>
      <c r="AV89" s="54">
        <f t="shared" si="38"/>
        <v>9.4844594594594618</v>
      </c>
      <c r="AW89" s="54">
        <f t="shared" si="23"/>
        <v>7.5502702702702642</v>
      </c>
      <c r="AX89" s="54">
        <f t="shared" si="39"/>
        <v>7.8056756756756762</v>
      </c>
      <c r="AY89" s="54">
        <v>0</v>
      </c>
      <c r="AZ89" s="54">
        <v>1</v>
      </c>
      <c r="BA89" s="54">
        <v>1</v>
      </c>
      <c r="BG89" s="54">
        <f t="shared" si="24"/>
        <v>2000</v>
      </c>
      <c r="BH89" s="11">
        <f t="shared" si="40"/>
        <v>1.2847222222222223E-4</v>
      </c>
    </row>
    <row r="90" spans="1:60" ht="64" x14ac:dyDescent="0.2">
      <c r="A90" s="54">
        <v>57</v>
      </c>
      <c r="B90" s="1" t="s">
        <v>746</v>
      </c>
      <c r="C90" s="3" t="s">
        <v>194</v>
      </c>
      <c r="D90" s="54">
        <v>1</v>
      </c>
      <c r="E90" s="54">
        <v>1</v>
      </c>
      <c r="F90" s="54">
        <f t="shared" si="30"/>
        <v>1</v>
      </c>
      <c r="G90" s="54">
        <f t="shared" si="31"/>
        <v>29</v>
      </c>
      <c r="H90" s="54">
        <f t="shared" si="32"/>
        <v>29</v>
      </c>
      <c r="I90" s="54">
        <f t="shared" si="22"/>
        <v>127</v>
      </c>
      <c r="J90" s="54">
        <v>42</v>
      </c>
      <c r="K90" s="54">
        <f t="shared" si="33"/>
        <v>1.4482758620689655</v>
      </c>
      <c r="L90" s="54">
        <f t="shared" si="34"/>
        <v>124</v>
      </c>
      <c r="M90" s="54">
        <f t="shared" si="35"/>
        <v>4.2758620689655169</v>
      </c>
      <c r="N90" s="54">
        <v>1</v>
      </c>
      <c r="O90" s="54">
        <v>1</v>
      </c>
      <c r="P90" s="54">
        <v>1</v>
      </c>
      <c r="Q90" s="54">
        <v>1</v>
      </c>
      <c r="R90" s="54">
        <v>1</v>
      </c>
      <c r="S90" s="54">
        <v>1</v>
      </c>
      <c r="T90" s="54">
        <f t="shared" si="25"/>
        <v>1</v>
      </c>
      <c r="U90" s="54">
        <v>1</v>
      </c>
      <c r="V90" s="54">
        <v>1</v>
      </c>
      <c r="W90" s="54">
        <f t="shared" si="26"/>
        <v>1</v>
      </c>
      <c r="X90" s="54">
        <f t="shared" si="27"/>
        <v>1</v>
      </c>
      <c r="Y90" s="54">
        <v>0</v>
      </c>
      <c r="Z90" s="54">
        <v>1</v>
      </c>
      <c r="AA90" s="54">
        <v>1</v>
      </c>
      <c r="AB90" s="54">
        <v>1</v>
      </c>
      <c r="AC90" s="54">
        <v>1</v>
      </c>
      <c r="AD90" s="54">
        <v>1</v>
      </c>
      <c r="AE90" s="54">
        <v>1</v>
      </c>
      <c r="AF90" s="54">
        <f t="shared" si="36"/>
        <v>3</v>
      </c>
      <c r="AG90" s="54">
        <v>1</v>
      </c>
      <c r="AH90" s="54">
        <f t="shared" si="28"/>
        <v>1</v>
      </c>
      <c r="AI90" s="54">
        <v>0</v>
      </c>
      <c r="AJ90" s="54">
        <v>1</v>
      </c>
      <c r="AK90" s="54">
        <f t="shared" si="29"/>
        <v>1</v>
      </c>
      <c r="AL90" s="54">
        <v>1</v>
      </c>
      <c r="AM90" s="54">
        <v>1</v>
      </c>
      <c r="AN90" s="54">
        <v>1</v>
      </c>
      <c r="AO90" s="54">
        <v>1</v>
      </c>
      <c r="AP90" s="54">
        <v>1</v>
      </c>
      <c r="AQ90" s="54">
        <v>1</v>
      </c>
      <c r="AR90" s="54">
        <v>1</v>
      </c>
      <c r="AS90" s="54">
        <v>1</v>
      </c>
      <c r="AT90" s="54">
        <v>1</v>
      </c>
      <c r="AU90" s="54">
        <f t="shared" si="37"/>
        <v>54.875862068965532</v>
      </c>
      <c r="AV90" s="54">
        <f t="shared" si="38"/>
        <v>12.809655172413795</v>
      </c>
      <c r="AW90" s="54">
        <f t="shared" si="23"/>
        <v>8.3213793103448239</v>
      </c>
      <c r="AX90" s="54">
        <f t="shared" si="39"/>
        <v>13.209310344827585</v>
      </c>
      <c r="AY90" s="54">
        <v>1</v>
      </c>
      <c r="AZ90" s="54">
        <v>1</v>
      </c>
      <c r="BA90" s="54">
        <v>1</v>
      </c>
      <c r="BG90" s="54">
        <f t="shared" si="24"/>
        <v>3000</v>
      </c>
      <c r="BH90" s="11">
        <f t="shared" si="40"/>
        <v>1.0069444444444445E-4</v>
      </c>
    </row>
    <row r="91" spans="1:60" ht="32" x14ac:dyDescent="0.2">
      <c r="A91" s="54">
        <v>58</v>
      </c>
      <c r="B91" s="1" t="s">
        <v>747</v>
      </c>
      <c r="C91" s="3" t="s">
        <v>194</v>
      </c>
      <c r="D91" s="54">
        <v>1</v>
      </c>
      <c r="E91" s="54">
        <v>1</v>
      </c>
      <c r="F91" s="54">
        <f t="shared" si="30"/>
        <v>1</v>
      </c>
      <c r="G91" s="54">
        <f t="shared" si="31"/>
        <v>14</v>
      </c>
      <c r="H91" s="54">
        <f t="shared" si="32"/>
        <v>14</v>
      </c>
      <c r="I91" s="54">
        <f t="shared" si="22"/>
        <v>63</v>
      </c>
      <c r="J91" s="54">
        <v>18</v>
      </c>
      <c r="K91" s="54">
        <f t="shared" si="33"/>
        <v>1.2857142857142858</v>
      </c>
      <c r="L91" s="54">
        <f t="shared" si="34"/>
        <v>57</v>
      </c>
      <c r="M91" s="54">
        <f t="shared" si="35"/>
        <v>4.0714285714285712</v>
      </c>
      <c r="N91" s="54">
        <v>1</v>
      </c>
      <c r="O91" s="54">
        <v>1</v>
      </c>
      <c r="P91" s="54">
        <v>1</v>
      </c>
      <c r="Q91" s="54">
        <v>1</v>
      </c>
      <c r="R91" s="54">
        <v>1</v>
      </c>
      <c r="S91" s="54">
        <v>1</v>
      </c>
      <c r="T91" s="54">
        <f t="shared" si="25"/>
        <v>1</v>
      </c>
      <c r="U91" s="54">
        <v>1</v>
      </c>
      <c r="V91" s="54">
        <v>1</v>
      </c>
      <c r="W91" s="54">
        <f t="shared" si="26"/>
        <v>1</v>
      </c>
      <c r="X91" s="54">
        <f t="shared" si="27"/>
        <v>1</v>
      </c>
      <c r="Y91" s="54">
        <v>0</v>
      </c>
      <c r="Z91" s="54">
        <v>1</v>
      </c>
      <c r="AA91" s="54">
        <v>1</v>
      </c>
      <c r="AB91" s="54">
        <v>1</v>
      </c>
      <c r="AC91" s="54">
        <v>1</v>
      </c>
      <c r="AD91" s="54">
        <v>1</v>
      </c>
      <c r="AE91" s="54">
        <v>1</v>
      </c>
      <c r="AF91" s="54">
        <f t="shared" si="36"/>
        <v>6</v>
      </c>
      <c r="AG91" s="54">
        <v>1</v>
      </c>
      <c r="AH91" s="54">
        <f t="shared" si="28"/>
        <v>1</v>
      </c>
      <c r="AI91" s="54">
        <v>1</v>
      </c>
      <c r="AJ91" s="54">
        <v>1</v>
      </c>
      <c r="AK91" s="54">
        <f t="shared" si="29"/>
        <v>0</v>
      </c>
      <c r="AL91" s="54">
        <v>1</v>
      </c>
      <c r="AM91" s="54">
        <v>1</v>
      </c>
      <c r="AN91" s="54">
        <v>1</v>
      </c>
      <c r="AO91" s="54">
        <v>1</v>
      </c>
      <c r="AP91" s="54">
        <v>1</v>
      </c>
      <c r="AQ91" s="54">
        <v>1</v>
      </c>
      <c r="AR91" s="54">
        <v>1</v>
      </c>
      <c r="AS91" s="54">
        <v>1</v>
      </c>
      <c r="AT91" s="54">
        <v>1</v>
      </c>
      <c r="AU91" s="54">
        <f t="shared" si="37"/>
        <v>83.853571428571442</v>
      </c>
      <c r="AV91" s="54">
        <f t="shared" si="38"/>
        <v>5.0414285714285718</v>
      </c>
      <c r="AW91" s="54">
        <f t="shared" si="23"/>
        <v>6.0257142857142831</v>
      </c>
      <c r="AX91" s="54">
        <f t="shared" si="39"/>
        <v>4.7464285714285701</v>
      </c>
      <c r="AY91" s="30">
        <v>1</v>
      </c>
      <c r="AZ91" s="54">
        <v>1</v>
      </c>
      <c r="BA91" s="54">
        <v>1</v>
      </c>
      <c r="BG91" s="54">
        <f t="shared" si="24"/>
        <v>6000</v>
      </c>
      <c r="BH91" s="11">
        <f t="shared" si="40"/>
        <v>4.8611111111111115E-5</v>
      </c>
    </row>
    <row r="92" spans="1:60" ht="64" x14ac:dyDescent="0.2">
      <c r="A92" s="54">
        <v>59</v>
      </c>
      <c r="B92" s="1" t="s">
        <v>845</v>
      </c>
      <c r="C92" s="3" t="s">
        <v>194</v>
      </c>
      <c r="D92" s="54">
        <v>1</v>
      </c>
      <c r="E92" s="54">
        <v>1</v>
      </c>
      <c r="F92" s="54">
        <f t="shared" si="30"/>
        <v>2</v>
      </c>
      <c r="G92" s="54">
        <f t="shared" si="31"/>
        <v>25</v>
      </c>
      <c r="H92" s="54">
        <f t="shared" si="32"/>
        <v>12.5</v>
      </c>
      <c r="I92" s="54">
        <f t="shared" si="22"/>
        <v>126</v>
      </c>
      <c r="J92" s="54">
        <v>43</v>
      </c>
      <c r="K92" s="54">
        <f t="shared" si="33"/>
        <v>1.72</v>
      </c>
      <c r="L92" s="54">
        <f t="shared" si="34"/>
        <v>124</v>
      </c>
      <c r="M92" s="54">
        <f t="shared" si="35"/>
        <v>4.96</v>
      </c>
      <c r="N92" s="54">
        <v>0</v>
      </c>
      <c r="O92" s="54">
        <v>1</v>
      </c>
      <c r="P92" s="54">
        <v>1</v>
      </c>
      <c r="Q92" s="54">
        <v>1</v>
      </c>
      <c r="R92" s="54">
        <v>1</v>
      </c>
      <c r="S92" s="54">
        <v>1</v>
      </c>
      <c r="T92" s="54">
        <f t="shared" si="25"/>
        <v>1</v>
      </c>
      <c r="U92" s="54">
        <v>1</v>
      </c>
      <c r="V92" s="54">
        <v>1</v>
      </c>
      <c r="W92" s="54">
        <f t="shared" si="26"/>
        <v>1</v>
      </c>
      <c r="X92" s="54">
        <f t="shared" si="27"/>
        <v>1</v>
      </c>
      <c r="Y92" s="54">
        <v>1</v>
      </c>
      <c r="Z92" s="54">
        <v>1</v>
      </c>
      <c r="AA92" s="54">
        <v>1</v>
      </c>
      <c r="AB92" s="54">
        <v>1</v>
      </c>
      <c r="AC92" s="54">
        <v>1</v>
      </c>
      <c r="AD92" s="54">
        <v>1</v>
      </c>
      <c r="AE92" s="54">
        <v>1</v>
      </c>
      <c r="AF92" s="54">
        <f t="shared" si="36"/>
        <v>2</v>
      </c>
      <c r="AG92" s="54">
        <v>0</v>
      </c>
      <c r="AH92" s="54">
        <f t="shared" si="28"/>
        <v>1</v>
      </c>
      <c r="AI92" s="54">
        <v>0</v>
      </c>
      <c r="AJ92" s="54">
        <v>1</v>
      </c>
      <c r="AK92" s="54">
        <f t="shared" si="29"/>
        <v>1</v>
      </c>
      <c r="AL92" s="54">
        <v>1</v>
      </c>
      <c r="AM92" s="54">
        <v>0</v>
      </c>
      <c r="AN92" s="54">
        <v>1</v>
      </c>
      <c r="AO92" s="54">
        <v>1</v>
      </c>
      <c r="AP92" s="54">
        <v>1</v>
      </c>
      <c r="AQ92" s="54">
        <v>1</v>
      </c>
      <c r="AR92" s="54">
        <v>1</v>
      </c>
      <c r="AS92" s="54">
        <v>1</v>
      </c>
      <c r="AT92" s="54">
        <v>1</v>
      </c>
      <c r="AU92" s="54">
        <f t="shared" si="37"/>
        <v>48.635500000000008</v>
      </c>
      <c r="AV92" s="54">
        <f t="shared" si="38"/>
        <v>9.5809999999999995</v>
      </c>
      <c r="AW92" s="54">
        <f t="shared" si="23"/>
        <v>10.996799999999997</v>
      </c>
      <c r="AX92" s="54">
        <f t="shared" si="39"/>
        <v>8.1815999999999995</v>
      </c>
      <c r="AY92" s="31">
        <v>0</v>
      </c>
      <c r="AZ92" s="54">
        <v>1</v>
      </c>
      <c r="BA92" s="54">
        <v>1</v>
      </c>
      <c r="BG92" s="54">
        <f t="shared" si="24"/>
        <v>2000</v>
      </c>
      <c r="BH92" s="11">
        <f t="shared" si="40"/>
        <v>8.6805555555555545E-5</v>
      </c>
    </row>
    <row r="93" spans="1:60" ht="48" x14ac:dyDescent="0.2">
      <c r="A93" s="54">
        <v>60</v>
      </c>
      <c r="B93" s="1" t="s">
        <v>846</v>
      </c>
      <c r="C93" s="3" t="s">
        <v>194</v>
      </c>
      <c r="D93" s="54">
        <v>1</v>
      </c>
      <c r="E93" s="54">
        <v>1</v>
      </c>
      <c r="F93" s="54">
        <f t="shared" si="30"/>
        <v>1</v>
      </c>
      <c r="G93" s="54">
        <f t="shared" si="31"/>
        <v>14</v>
      </c>
      <c r="H93" s="54">
        <f t="shared" si="32"/>
        <v>14</v>
      </c>
      <c r="I93" s="54">
        <f t="shared" si="22"/>
        <v>82</v>
      </c>
      <c r="J93" s="54">
        <v>24</v>
      </c>
      <c r="K93" s="54">
        <f t="shared" si="33"/>
        <v>1.7142857142857142</v>
      </c>
      <c r="L93" s="54">
        <f t="shared" si="34"/>
        <v>78</v>
      </c>
      <c r="M93" s="54">
        <f t="shared" si="35"/>
        <v>5.5714285714285712</v>
      </c>
      <c r="N93" s="54">
        <v>0</v>
      </c>
      <c r="O93" s="54">
        <v>1</v>
      </c>
      <c r="P93" s="54">
        <v>1</v>
      </c>
      <c r="Q93" s="54">
        <v>1</v>
      </c>
      <c r="R93" s="54">
        <v>1</v>
      </c>
      <c r="S93" s="54">
        <v>1</v>
      </c>
      <c r="T93" s="54">
        <f t="shared" si="25"/>
        <v>1</v>
      </c>
      <c r="U93" s="54">
        <v>1</v>
      </c>
      <c r="V93" s="54">
        <v>1</v>
      </c>
      <c r="W93" s="54">
        <f t="shared" si="26"/>
        <v>1</v>
      </c>
      <c r="X93" s="54">
        <f t="shared" si="27"/>
        <v>1</v>
      </c>
      <c r="Y93" s="54">
        <v>1</v>
      </c>
      <c r="Z93" s="54">
        <v>1</v>
      </c>
      <c r="AA93" s="54">
        <v>1</v>
      </c>
      <c r="AB93" s="54">
        <v>1</v>
      </c>
      <c r="AC93" s="54">
        <v>1</v>
      </c>
      <c r="AD93" s="54">
        <v>1</v>
      </c>
      <c r="AE93" s="54">
        <v>1</v>
      </c>
      <c r="AF93" s="54">
        <f t="shared" si="36"/>
        <v>4</v>
      </c>
      <c r="AG93" s="54">
        <v>1</v>
      </c>
      <c r="AH93" s="54">
        <f t="shared" si="28"/>
        <v>1</v>
      </c>
      <c r="AI93" s="54">
        <v>1</v>
      </c>
      <c r="AJ93" s="54">
        <v>1</v>
      </c>
      <c r="AK93" s="54">
        <f t="shared" si="29"/>
        <v>0</v>
      </c>
      <c r="AL93" s="54">
        <v>1</v>
      </c>
      <c r="AM93" s="54">
        <v>1</v>
      </c>
      <c r="AN93" s="54">
        <v>1</v>
      </c>
      <c r="AO93" s="54">
        <v>1</v>
      </c>
      <c r="AP93" s="54">
        <v>1</v>
      </c>
      <c r="AQ93" s="54">
        <v>1</v>
      </c>
      <c r="AR93" s="54">
        <v>1</v>
      </c>
      <c r="AS93" s="54">
        <v>1</v>
      </c>
      <c r="AT93" s="54">
        <v>1</v>
      </c>
      <c r="AU93" s="54">
        <f t="shared" si="37"/>
        <v>47.596428571428596</v>
      </c>
      <c r="AV93" s="54">
        <f t="shared" si="38"/>
        <v>10.098571428571429</v>
      </c>
      <c r="AW93" s="54">
        <f t="shared" si="23"/>
        <v>14.845714285714283</v>
      </c>
      <c r="AX93" s="54">
        <f t="shared" si="39"/>
        <v>11.811428571428571</v>
      </c>
      <c r="AY93" s="30">
        <v>1</v>
      </c>
      <c r="AZ93" s="54">
        <v>1</v>
      </c>
      <c r="BA93" s="54">
        <v>1</v>
      </c>
      <c r="BG93" s="54">
        <f t="shared" si="24"/>
        <v>4000</v>
      </c>
      <c r="BH93" s="11">
        <f t="shared" si="40"/>
        <v>4.8611111111111115E-5</v>
      </c>
    </row>
    <row r="94" spans="1:60" ht="48" x14ac:dyDescent="0.2">
      <c r="A94" s="54">
        <v>61</v>
      </c>
      <c r="B94" s="1" t="s">
        <v>847</v>
      </c>
      <c r="C94" s="3" t="s">
        <v>194</v>
      </c>
      <c r="D94" s="54">
        <v>1</v>
      </c>
      <c r="E94" s="54">
        <v>1</v>
      </c>
      <c r="F94" s="54">
        <f t="shared" si="30"/>
        <v>1</v>
      </c>
      <c r="G94" s="54">
        <f t="shared" si="31"/>
        <v>15</v>
      </c>
      <c r="H94" s="54">
        <f t="shared" si="32"/>
        <v>15</v>
      </c>
      <c r="I94" s="54">
        <f t="shared" si="22"/>
        <v>101</v>
      </c>
      <c r="J94" s="54">
        <v>30</v>
      </c>
      <c r="K94" s="54">
        <f t="shared" si="33"/>
        <v>2</v>
      </c>
      <c r="L94" s="54">
        <f t="shared" si="34"/>
        <v>92</v>
      </c>
      <c r="M94" s="54">
        <f t="shared" si="35"/>
        <v>6.1333333333333337</v>
      </c>
      <c r="N94" s="54">
        <v>0</v>
      </c>
      <c r="O94" s="54">
        <v>1</v>
      </c>
      <c r="P94" s="54">
        <v>1</v>
      </c>
      <c r="Q94" s="54">
        <v>1</v>
      </c>
      <c r="R94" s="54">
        <v>1</v>
      </c>
      <c r="S94" s="54">
        <v>1</v>
      </c>
      <c r="T94" s="54">
        <f t="shared" si="25"/>
        <v>1</v>
      </c>
      <c r="U94" s="54">
        <v>1</v>
      </c>
      <c r="V94" s="54">
        <v>1</v>
      </c>
      <c r="W94" s="54">
        <f t="shared" si="26"/>
        <v>1</v>
      </c>
      <c r="X94" s="54">
        <f t="shared" si="27"/>
        <v>1</v>
      </c>
      <c r="Y94" s="54">
        <v>1</v>
      </c>
      <c r="Z94" s="54">
        <v>1</v>
      </c>
      <c r="AA94" s="54">
        <v>1</v>
      </c>
      <c r="AB94" s="54">
        <v>1</v>
      </c>
      <c r="AC94" s="54">
        <v>1</v>
      </c>
      <c r="AD94" s="54">
        <v>1</v>
      </c>
      <c r="AE94" s="54">
        <v>1</v>
      </c>
      <c r="AF94" s="54">
        <f t="shared" si="36"/>
        <v>9</v>
      </c>
      <c r="AG94" s="54">
        <v>1</v>
      </c>
      <c r="AH94" s="54">
        <f t="shared" si="28"/>
        <v>1</v>
      </c>
      <c r="AI94" s="54">
        <v>1</v>
      </c>
      <c r="AJ94" s="54">
        <v>1</v>
      </c>
      <c r="AK94" s="54">
        <f t="shared" si="29"/>
        <v>0</v>
      </c>
      <c r="AL94" s="54">
        <v>1</v>
      </c>
      <c r="AM94" s="54">
        <v>1</v>
      </c>
      <c r="AN94" s="54">
        <v>1</v>
      </c>
      <c r="AO94" s="54">
        <v>1</v>
      </c>
      <c r="AP94" s="54">
        <v>1</v>
      </c>
      <c r="AQ94" s="54">
        <v>1</v>
      </c>
      <c r="AR94" s="54">
        <v>1</v>
      </c>
      <c r="AS94" s="54">
        <v>1</v>
      </c>
      <c r="AT94" s="54">
        <v>1</v>
      </c>
      <c r="AU94" s="54">
        <f t="shared" si="37"/>
        <v>22.410000000000021</v>
      </c>
      <c r="AV94" s="54">
        <f t="shared" si="38"/>
        <v>13.860000000000003</v>
      </c>
      <c r="AW94" s="54">
        <f t="shared" si="23"/>
        <v>18.290666666666663</v>
      </c>
      <c r="AX94" s="54">
        <f t="shared" si="39"/>
        <v>14.958000000000006</v>
      </c>
      <c r="AY94" s="30">
        <v>1</v>
      </c>
      <c r="AZ94" s="54">
        <v>1</v>
      </c>
      <c r="BA94" s="54">
        <v>1</v>
      </c>
      <c r="BG94" s="54">
        <f t="shared" si="24"/>
        <v>9000</v>
      </c>
      <c r="BH94" s="11">
        <f t="shared" si="40"/>
        <v>5.208333333333333E-5</v>
      </c>
    </row>
    <row r="95" spans="1:60" ht="64" x14ac:dyDescent="0.2">
      <c r="A95" s="54">
        <v>62</v>
      </c>
      <c r="B95" s="1" t="s">
        <v>848</v>
      </c>
      <c r="C95" s="3" t="s">
        <v>194</v>
      </c>
      <c r="D95" s="54">
        <v>1</v>
      </c>
      <c r="E95" s="54">
        <v>1</v>
      </c>
      <c r="F95" s="54">
        <f t="shared" si="30"/>
        <v>1</v>
      </c>
      <c r="G95" s="54">
        <f t="shared" si="31"/>
        <v>20</v>
      </c>
      <c r="H95" s="54">
        <f t="shared" si="32"/>
        <v>20</v>
      </c>
      <c r="I95" s="54">
        <f t="shared" si="22"/>
        <v>120</v>
      </c>
      <c r="J95" s="54">
        <v>41</v>
      </c>
      <c r="K95" s="54">
        <f t="shared" si="33"/>
        <v>2.0499999999999998</v>
      </c>
      <c r="L95" s="54">
        <f t="shared" si="34"/>
        <v>114</v>
      </c>
      <c r="M95" s="54">
        <f t="shared" si="35"/>
        <v>5.7</v>
      </c>
      <c r="N95" s="54">
        <v>0</v>
      </c>
      <c r="O95" s="54">
        <v>1</v>
      </c>
      <c r="P95" s="54">
        <v>1</v>
      </c>
      <c r="Q95" s="54">
        <v>1</v>
      </c>
      <c r="R95" s="54">
        <v>1</v>
      </c>
      <c r="S95" s="54">
        <v>1</v>
      </c>
      <c r="T95" s="54">
        <f t="shared" si="25"/>
        <v>1</v>
      </c>
      <c r="U95" s="54">
        <v>1</v>
      </c>
      <c r="V95" s="54">
        <v>1</v>
      </c>
      <c r="W95" s="54">
        <f t="shared" si="26"/>
        <v>1</v>
      </c>
      <c r="X95" s="54">
        <f t="shared" si="27"/>
        <v>1</v>
      </c>
      <c r="Y95" s="54">
        <v>1</v>
      </c>
      <c r="Z95" s="54">
        <v>1</v>
      </c>
      <c r="AA95" s="54">
        <v>1</v>
      </c>
      <c r="AB95" s="54">
        <v>1</v>
      </c>
      <c r="AC95" s="54">
        <v>1</v>
      </c>
      <c r="AD95" s="54">
        <v>1</v>
      </c>
      <c r="AE95" s="54">
        <v>1</v>
      </c>
      <c r="AF95" s="54">
        <f t="shared" si="36"/>
        <v>6</v>
      </c>
      <c r="AG95" s="54">
        <v>1</v>
      </c>
      <c r="AH95" s="54">
        <f t="shared" si="28"/>
        <v>1</v>
      </c>
      <c r="AI95" s="54">
        <v>1</v>
      </c>
      <c r="AJ95" s="54">
        <v>1</v>
      </c>
      <c r="AK95" s="54">
        <f t="shared" si="29"/>
        <v>0</v>
      </c>
      <c r="AL95" s="54">
        <v>1</v>
      </c>
      <c r="AM95" s="54">
        <v>1</v>
      </c>
      <c r="AN95" s="54">
        <v>1</v>
      </c>
      <c r="AO95" s="54">
        <v>1</v>
      </c>
      <c r="AP95" s="54">
        <v>1</v>
      </c>
      <c r="AQ95" s="54">
        <v>1</v>
      </c>
      <c r="AR95" s="54">
        <v>1</v>
      </c>
      <c r="AS95" s="54">
        <v>1</v>
      </c>
      <c r="AT95" s="54">
        <v>1</v>
      </c>
      <c r="AU95" s="54">
        <f t="shared" si="37"/>
        <v>13.105000000000032</v>
      </c>
      <c r="AV95" s="54">
        <f t="shared" si="38"/>
        <v>16.399999999999999</v>
      </c>
      <c r="AW95" s="54">
        <f t="shared" si="23"/>
        <v>16.236000000000001</v>
      </c>
      <c r="AX95" s="54">
        <f t="shared" si="39"/>
        <v>15.417000000000002</v>
      </c>
      <c r="AY95" s="30">
        <v>1</v>
      </c>
      <c r="AZ95" s="54">
        <v>1</v>
      </c>
      <c r="BA95" s="54">
        <v>1</v>
      </c>
      <c r="BG95" s="54">
        <f t="shared" si="24"/>
        <v>6000</v>
      </c>
      <c r="BH95" s="11">
        <f t="shared" si="40"/>
        <v>6.9444444444444444E-5</v>
      </c>
    </row>
    <row r="96" spans="1:60" ht="80" x14ac:dyDescent="0.2">
      <c r="A96" s="54">
        <v>63</v>
      </c>
      <c r="B96" s="1" t="s">
        <v>849</v>
      </c>
      <c r="C96" s="3" t="s">
        <v>194</v>
      </c>
      <c r="D96" s="54">
        <v>1</v>
      </c>
      <c r="E96" s="54">
        <v>1</v>
      </c>
      <c r="F96" s="54">
        <f t="shared" si="30"/>
        <v>1</v>
      </c>
      <c r="G96" s="54">
        <f t="shared" si="31"/>
        <v>28</v>
      </c>
      <c r="H96" s="54">
        <f t="shared" si="32"/>
        <v>28</v>
      </c>
      <c r="I96" s="54">
        <f t="shared" si="22"/>
        <v>149</v>
      </c>
      <c r="J96" s="54">
        <v>51</v>
      </c>
      <c r="K96" s="54">
        <f t="shared" si="33"/>
        <v>1.8214285714285714</v>
      </c>
      <c r="L96" s="54">
        <f t="shared" si="34"/>
        <v>145</v>
      </c>
      <c r="M96" s="54">
        <f t="shared" si="35"/>
        <v>5.1785714285714288</v>
      </c>
      <c r="N96" s="54">
        <v>0</v>
      </c>
      <c r="O96" s="54">
        <v>1</v>
      </c>
      <c r="P96" s="54">
        <v>1</v>
      </c>
      <c r="Q96" s="54">
        <v>1</v>
      </c>
      <c r="R96" s="54">
        <v>1</v>
      </c>
      <c r="S96" s="54">
        <v>1</v>
      </c>
      <c r="T96" s="54">
        <f t="shared" si="25"/>
        <v>1</v>
      </c>
      <c r="U96" s="54">
        <v>1</v>
      </c>
      <c r="V96" s="54">
        <v>1</v>
      </c>
      <c r="W96" s="54">
        <f t="shared" si="26"/>
        <v>1</v>
      </c>
      <c r="X96" s="54">
        <f t="shared" si="27"/>
        <v>1</v>
      </c>
      <c r="Y96" s="54">
        <v>1</v>
      </c>
      <c r="Z96" s="54">
        <v>1</v>
      </c>
      <c r="AA96" s="54">
        <v>1</v>
      </c>
      <c r="AB96" s="54">
        <v>1</v>
      </c>
      <c r="AC96" s="54">
        <v>1</v>
      </c>
      <c r="AD96" s="54">
        <v>1</v>
      </c>
      <c r="AE96" s="54">
        <v>1</v>
      </c>
      <c r="AF96" s="54">
        <f t="shared" si="36"/>
        <v>5</v>
      </c>
      <c r="AG96" s="54">
        <v>1</v>
      </c>
      <c r="AH96" s="54">
        <f t="shared" si="28"/>
        <v>0</v>
      </c>
      <c r="AI96" s="54">
        <v>1</v>
      </c>
      <c r="AJ96" s="54">
        <v>1</v>
      </c>
      <c r="AK96" s="54">
        <f t="shared" si="29"/>
        <v>1</v>
      </c>
      <c r="AL96" s="54">
        <v>1</v>
      </c>
      <c r="AM96" s="54">
        <v>1</v>
      </c>
      <c r="AN96" s="54">
        <v>1</v>
      </c>
      <c r="AO96" s="54">
        <v>1</v>
      </c>
      <c r="AP96" s="54">
        <v>1</v>
      </c>
      <c r="AQ96" s="54">
        <v>1</v>
      </c>
      <c r="AR96" s="54">
        <v>1</v>
      </c>
      <c r="AS96" s="54">
        <v>1</v>
      </c>
      <c r="AT96" s="54">
        <v>1</v>
      </c>
      <c r="AU96" s="54">
        <f t="shared" si="37"/>
        <v>24.322142857142882</v>
      </c>
      <c r="AV96" s="54">
        <f t="shared" si="38"/>
        <v>16.822857142857142</v>
      </c>
      <c r="AW96" s="54">
        <f t="shared" si="23"/>
        <v>13.592857142857142</v>
      </c>
      <c r="AX96" s="54">
        <f t="shared" si="39"/>
        <v>16.961071428571429</v>
      </c>
      <c r="AY96" s="30">
        <v>1</v>
      </c>
      <c r="AZ96" s="54">
        <v>1</v>
      </c>
      <c r="BA96" s="54">
        <v>1</v>
      </c>
      <c r="BG96" s="54">
        <f t="shared" si="24"/>
        <v>5000</v>
      </c>
      <c r="BH96" s="11">
        <f t="shared" si="40"/>
        <v>9.722222222222223E-5</v>
      </c>
    </row>
    <row r="97" spans="1:60" ht="48" x14ac:dyDescent="0.2">
      <c r="A97" s="54">
        <v>64</v>
      </c>
      <c r="B97" s="1" t="s">
        <v>850</v>
      </c>
      <c r="C97" s="3" t="s">
        <v>194</v>
      </c>
      <c r="D97" s="54">
        <v>1</v>
      </c>
      <c r="E97" s="54">
        <v>1</v>
      </c>
      <c r="F97" s="54">
        <f t="shared" si="30"/>
        <v>1</v>
      </c>
      <c r="G97" s="54">
        <f t="shared" si="31"/>
        <v>16</v>
      </c>
      <c r="H97" s="54">
        <f t="shared" si="32"/>
        <v>16</v>
      </c>
      <c r="I97" s="54">
        <f t="shared" si="22"/>
        <v>98</v>
      </c>
      <c r="J97" s="54">
        <v>31</v>
      </c>
      <c r="K97" s="54">
        <f t="shared" si="33"/>
        <v>1.9375</v>
      </c>
      <c r="L97" s="54">
        <f t="shared" si="34"/>
        <v>94</v>
      </c>
      <c r="M97" s="54">
        <f t="shared" si="35"/>
        <v>5.875</v>
      </c>
      <c r="N97" s="54">
        <v>0</v>
      </c>
      <c r="O97" s="54">
        <v>1</v>
      </c>
      <c r="P97" s="54">
        <v>1</v>
      </c>
      <c r="Q97" s="54">
        <v>1</v>
      </c>
      <c r="R97" s="54">
        <v>1</v>
      </c>
      <c r="S97" s="54">
        <v>1</v>
      </c>
      <c r="T97" s="54">
        <f t="shared" si="25"/>
        <v>1</v>
      </c>
      <c r="U97" s="54">
        <v>1</v>
      </c>
      <c r="V97" s="54">
        <v>1</v>
      </c>
      <c r="W97" s="54">
        <f t="shared" si="26"/>
        <v>1</v>
      </c>
      <c r="X97" s="54">
        <f t="shared" si="27"/>
        <v>1</v>
      </c>
      <c r="Y97" s="54">
        <v>1</v>
      </c>
      <c r="Z97" s="54">
        <v>1</v>
      </c>
      <c r="AA97" s="54">
        <v>1</v>
      </c>
      <c r="AB97" s="54">
        <v>1</v>
      </c>
      <c r="AC97" s="54">
        <v>1</v>
      </c>
      <c r="AD97" s="54">
        <v>1</v>
      </c>
      <c r="AE97" s="54">
        <v>1</v>
      </c>
      <c r="AF97" s="54">
        <f t="shared" si="36"/>
        <v>4</v>
      </c>
      <c r="AG97" s="54">
        <v>1</v>
      </c>
      <c r="AH97" s="54">
        <f t="shared" si="28"/>
        <v>1</v>
      </c>
      <c r="AI97" s="54">
        <v>0</v>
      </c>
      <c r="AJ97" s="54">
        <v>1</v>
      </c>
      <c r="AK97" s="54">
        <f t="shared" si="29"/>
        <v>0</v>
      </c>
      <c r="AL97" s="54">
        <v>1</v>
      </c>
      <c r="AM97" s="54">
        <v>1</v>
      </c>
      <c r="AN97" s="54">
        <v>1</v>
      </c>
      <c r="AO97" s="54">
        <v>1</v>
      </c>
      <c r="AP97" s="54">
        <v>1</v>
      </c>
      <c r="AQ97" s="54">
        <v>1</v>
      </c>
      <c r="AR97" s="54">
        <v>1</v>
      </c>
      <c r="AS97" s="54">
        <v>1</v>
      </c>
      <c r="AT97" s="54">
        <v>1</v>
      </c>
      <c r="AU97" s="54">
        <f t="shared" si="37"/>
        <v>26.682500000000015</v>
      </c>
      <c r="AV97" s="54">
        <f t="shared" si="38"/>
        <v>13.512499999999999</v>
      </c>
      <c r="AW97" s="54">
        <f t="shared" si="23"/>
        <v>16.894999999999992</v>
      </c>
      <c r="AX97" s="54">
        <f t="shared" si="39"/>
        <v>14.241250000000001</v>
      </c>
      <c r="AY97" s="30">
        <v>1</v>
      </c>
      <c r="AZ97" s="54">
        <v>1</v>
      </c>
      <c r="BA97" s="54">
        <v>1</v>
      </c>
      <c r="BG97" s="54">
        <f t="shared" si="24"/>
        <v>4000</v>
      </c>
      <c r="BH97" s="11">
        <f t="shared" si="40"/>
        <v>5.5555555555555558E-5</v>
      </c>
    </row>
    <row r="98" spans="1:60" ht="32" x14ac:dyDescent="0.2">
      <c r="A98" s="54">
        <v>65</v>
      </c>
      <c r="B98" s="1" t="s">
        <v>851</v>
      </c>
      <c r="C98" s="3" t="s">
        <v>194</v>
      </c>
      <c r="D98" s="54">
        <v>1</v>
      </c>
      <c r="E98" s="54">
        <v>1</v>
      </c>
      <c r="F98" s="54">
        <f t="shared" si="30"/>
        <v>1</v>
      </c>
      <c r="G98" s="54">
        <f t="shared" si="31"/>
        <v>10</v>
      </c>
      <c r="H98" s="54">
        <f t="shared" si="32"/>
        <v>10</v>
      </c>
      <c r="I98" s="54">
        <f t="shared" si="22"/>
        <v>47</v>
      </c>
      <c r="J98" s="54">
        <v>16</v>
      </c>
      <c r="K98" s="54">
        <f t="shared" si="33"/>
        <v>1.6</v>
      </c>
      <c r="L98" s="54">
        <f t="shared" si="34"/>
        <v>46</v>
      </c>
      <c r="M98" s="54">
        <f t="shared" si="35"/>
        <v>4.5999999999999996</v>
      </c>
      <c r="N98" s="54">
        <v>1</v>
      </c>
      <c r="O98" s="54">
        <v>1</v>
      </c>
      <c r="P98" s="54">
        <v>1</v>
      </c>
      <c r="Q98" s="54">
        <v>1</v>
      </c>
      <c r="R98" s="54">
        <v>1</v>
      </c>
      <c r="S98" s="54">
        <v>1</v>
      </c>
      <c r="T98" s="54">
        <f t="shared" si="25"/>
        <v>1</v>
      </c>
      <c r="U98" s="54">
        <v>1</v>
      </c>
      <c r="V98" s="54">
        <v>1</v>
      </c>
      <c r="W98" s="54">
        <f t="shared" si="26"/>
        <v>1</v>
      </c>
      <c r="X98" s="54">
        <f t="shared" si="27"/>
        <v>1</v>
      </c>
      <c r="Y98" s="54">
        <v>1</v>
      </c>
      <c r="Z98" s="54">
        <v>1</v>
      </c>
      <c r="AA98" s="54">
        <v>1</v>
      </c>
      <c r="AB98" s="54">
        <v>1</v>
      </c>
      <c r="AC98" s="54">
        <v>1</v>
      </c>
      <c r="AD98" s="54">
        <v>0</v>
      </c>
      <c r="AE98" s="54">
        <v>1</v>
      </c>
      <c r="AF98" s="54">
        <f t="shared" si="36"/>
        <v>1</v>
      </c>
      <c r="AG98" s="54">
        <v>1</v>
      </c>
      <c r="AH98" s="54">
        <f t="shared" si="28"/>
        <v>1</v>
      </c>
      <c r="AI98" s="54">
        <v>1</v>
      </c>
      <c r="AJ98" s="54">
        <v>1</v>
      </c>
      <c r="AK98" s="54">
        <f t="shared" si="29"/>
        <v>1</v>
      </c>
      <c r="AL98" s="54">
        <v>1</v>
      </c>
      <c r="AM98" s="54">
        <v>1</v>
      </c>
      <c r="AN98" s="54">
        <v>1</v>
      </c>
      <c r="AO98" s="54">
        <v>1</v>
      </c>
      <c r="AP98" s="54">
        <v>1</v>
      </c>
      <c r="AQ98" s="54">
        <v>1</v>
      </c>
      <c r="AR98" s="54">
        <v>1</v>
      </c>
      <c r="AS98" s="54">
        <v>1</v>
      </c>
      <c r="AT98" s="54">
        <v>1</v>
      </c>
      <c r="AU98" s="54">
        <f t="shared" si="37"/>
        <v>61.325000000000024</v>
      </c>
      <c r="AV98" s="54">
        <f t="shared" si="38"/>
        <v>7.1900000000000013</v>
      </c>
      <c r="AW98" s="54">
        <f t="shared" si="23"/>
        <v>8.2879999999999932</v>
      </c>
      <c r="AX98" s="54">
        <f t="shared" si="39"/>
        <v>5.2359999999999971</v>
      </c>
      <c r="AY98" s="30">
        <v>1</v>
      </c>
      <c r="AZ98" s="54">
        <v>1</v>
      </c>
      <c r="BA98" s="54">
        <v>1</v>
      </c>
      <c r="BG98" s="54">
        <f t="shared" si="24"/>
        <v>1000</v>
      </c>
      <c r="BH98" s="11">
        <f t="shared" si="40"/>
        <v>3.4722222222222222E-5</v>
      </c>
    </row>
    <row r="99" spans="1:60" ht="64" x14ac:dyDescent="0.2">
      <c r="A99" s="54" t="s">
        <v>639</v>
      </c>
      <c r="B99" s="1" t="s">
        <v>755</v>
      </c>
      <c r="C99" s="3" t="s">
        <v>194</v>
      </c>
      <c r="D99" s="54">
        <v>1</v>
      </c>
      <c r="E99" s="54">
        <v>1</v>
      </c>
      <c r="F99" s="54">
        <f t="shared" si="30"/>
        <v>1</v>
      </c>
      <c r="G99" s="54">
        <f t="shared" si="31"/>
        <v>25</v>
      </c>
      <c r="H99" s="54">
        <f t="shared" si="32"/>
        <v>25</v>
      </c>
      <c r="I99" s="54">
        <f t="shared" si="22"/>
        <v>139</v>
      </c>
      <c r="J99" s="54">
        <v>44</v>
      </c>
      <c r="K99" s="54">
        <f t="shared" si="33"/>
        <v>1.76</v>
      </c>
      <c r="L99" s="54">
        <f t="shared" si="34"/>
        <v>134</v>
      </c>
      <c r="M99" s="54">
        <f t="shared" si="35"/>
        <v>5.36</v>
      </c>
      <c r="N99" s="54">
        <v>0</v>
      </c>
      <c r="O99" s="54">
        <v>1</v>
      </c>
      <c r="P99" s="54">
        <v>0</v>
      </c>
      <c r="Q99" s="54">
        <v>0</v>
      </c>
      <c r="R99" s="54">
        <v>1</v>
      </c>
      <c r="S99" s="54">
        <v>1</v>
      </c>
      <c r="T99" s="54">
        <f t="shared" si="25"/>
        <v>0</v>
      </c>
      <c r="U99" s="54">
        <v>1</v>
      </c>
      <c r="V99" s="54">
        <v>1</v>
      </c>
      <c r="W99" s="54">
        <f t="shared" si="26"/>
        <v>0</v>
      </c>
      <c r="X99" s="54">
        <f t="shared" si="27"/>
        <v>1</v>
      </c>
      <c r="Y99" s="54">
        <v>1</v>
      </c>
      <c r="Z99" s="54">
        <v>1</v>
      </c>
      <c r="AA99" s="54">
        <v>1</v>
      </c>
      <c r="AB99" s="54">
        <v>1</v>
      </c>
      <c r="AC99" s="54">
        <v>1</v>
      </c>
      <c r="AD99" s="54">
        <v>1</v>
      </c>
      <c r="AE99" s="54">
        <v>1</v>
      </c>
      <c r="AF99" s="54">
        <f t="shared" si="36"/>
        <v>5</v>
      </c>
      <c r="AG99" s="54">
        <v>1</v>
      </c>
      <c r="AH99" s="54">
        <f t="shared" si="28"/>
        <v>1</v>
      </c>
      <c r="AI99" s="54">
        <v>0</v>
      </c>
      <c r="AJ99" s="54">
        <v>1</v>
      </c>
      <c r="AK99" s="54">
        <f t="shared" si="29"/>
        <v>0</v>
      </c>
      <c r="AL99" s="54">
        <v>1</v>
      </c>
      <c r="AM99" s="54">
        <v>1</v>
      </c>
      <c r="AN99" s="54">
        <v>1</v>
      </c>
      <c r="AO99" s="54">
        <v>1</v>
      </c>
      <c r="AP99" s="54">
        <v>1</v>
      </c>
      <c r="AQ99" s="54">
        <v>1</v>
      </c>
      <c r="AR99" s="54">
        <v>1</v>
      </c>
      <c r="AS99" s="54">
        <v>1</v>
      </c>
      <c r="AT99" s="54">
        <v>1</v>
      </c>
      <c r="AU99" s="54">
        <f t="shared" si="37"/>
        <v>32.564000000000021</v>
      </c>
      <c r="AV99" s="54">
        <f t="shared" si="38"/>
        <v>14.928000000000001</v>
      </c>
      <c r="AW99" s="54">
        <f t="shared" si="23"/>
        <v>14.532799999999998</v>
      </c>
      <c r="AX99" s="54">
        <f t="shared" si="39"/>
        <v>16.315599999999996</v>
      </c>
      <c r="AY99" s="30">
        <v>1</v>
      </c>
      <c r="AZ99" s="54">
        <v>1</v>
      </c>
      <c r="BA99" s="54">
        <v>1</v>
      </c>
      <c r="BG99" s="54">
        <f t="shared" si="24"/>
        <v>5000</v>
      </c>
      <c r="BH99" s="11">
        <f t="shared" si="40"/>
        <v>8.6805555555555545E-5</v>
      </c>
    </row>
    <row r="100" spans="1:60" ht="48" x14ac:dyDescent="0.2">
      <c r="A100" s="54" t="s">
        <v>641</v>
      </c>
      <c r="B100" s="1" t="s">
        <v>852</v>
      </c>
      <c r="C100" s="22" t="s">
        <v>195</v>
      </c>
      <c r="D100" s="54">
        <v>1</v>
      </c>
      <c r="E100" s="54">
        <v>1</v>
      </c>
      <c r="F100" s="54">
        <f t="shared" si="30"/>
        <v>1</v>
      </c>
      <c r="G100" s="54">
        <f t="shared" si="31"/>
        <v>18</v>
      </c>
      <c r="H100" s="54">
        <f t="shared" si="32"/>
        <v>18</v>
      </c>
      <c r="I100" s="54">
        <f t="shared" si="22"/>
        <v>85</v>
      </c>
      <c r="J100" s="54">
        <v>29</v>
      </c>
      <c r="K100" s="54">
        <f t="shared" si="33"/>
        <v>1.6111111111111112</v>
      </c>
      <c r="L100" s="54">
        <f t="shared" si="34"/>
        <v>83</v>
      </c>
      <c r="M100" s="54">
        <f t="shared" si="35"/>
        <v>4.6111111111111107</v>
      </c>
      <c r="N100" s="54">
        <v>1</v>
      </c>
      <c r="O100" s="54">
        <v>1</v>
      </c>
      <c r="P100" s="54">
        <v>1</v>
      </c>
      <c r="Q100" s="54">
        <v>1</v>
      </c>
      <c r="R100" s="54">
        <v>1</v>
      </c>
      <c r="S100" s="54">
        <v>1</v>
      </c>
      <c r="T100" s="54">
        <f t="shared" si="25"/>
        <v>1</v>
      </c>
      <c r="U100" s="54">
        <v>1</v>
      </c>
      <c r="V100" s="54">
        <v>1</v>
      </c>
      <c r="W100" s="54">
        <f t="shared" si="26"/>
        <v>1</v>
      </c>
      <c r="X100" s="54">
        <f t="shared" si="27"/>
        <v>1</v>
      </c>
      <c r="Y100" s="54">
        <v>0</v>
      </c>
      <c r="Z100" s="54">
        <v>1</v>
      </c>
      <c r="AA100" s="54">
        <v>1</v>
      </c>
      <c r="AB100" s="54">
        <v>1</v>
      </c>
      <c r="AC100" s="54">
        <v>1</v>
      </c>
      <c r="AD100" s="54">
        <v>1</v>
      </c>
      <c r="AE100" s="54">
        <v>1</v>
      </c>
      <c r="AF100" s="54">
        <f t="shared" si="36"/>
        <v>2</v>
      </c>
      <c r="AG100" s="54">
        <v>1</v>
      </c>
      <c r="AH100" s="54">
        <f t="shared" si="28"/>
        <v>1</v>
      </c>
      <c r="AI100" s="54">
        <v>1</v>
      </c>
      <c r="AJ100" s="54">
        <v>1</v>
      </c>
      <c r="AK100" s="54">
        <f t="shared" si="29"/>
        <v>1</v>
      </c>
      <c r="AL100" s="54">
        <v>1</v>
      </c>
      <c r="AM100" s="54">
        <v>1</v>
      </c>
      <c r="AN100" s="54">
        <v>1</v>
      </c>
      <c r="AO100" s="54">
        <v>1</v>
      </c>
      <c r="AP100" s="54">
        <v>1</v>
      </c>
      <c r="AQ100" s="54">
        <v>1</v>
      </c>
      <c r="AR100" s="54">
        <v>1</v>
      </c>
      <c r="AS100" s="54">
        <v>1</v>
      </c>
      <c r="AT100" s="54">
        <v>1</v>
      </c>
      <c r="AU100" s="54">
        <f t="shared" si="37"/>
        <v>52.265000000000029</v>
      </c>
      <c r="AV100" s="54">
        <f t="shared" si="38"/>
        <v>10.441111111111113</v>
      </c>
      <c r="AW100" s="54">
        <f t="shared" si="23"/>
        <v>9.6688888888888833</v>
      </c>
      <c r="AX100" s="54">
        <f t="shared" si="39"/>
        <v>9.2883333333333304</v>
      </c>
      <c r="AY100" s="30">
        <v>1</v>
      </c>
      <c r="AZ100" s="54">
        <v>1</v>
      </c>
      <c r="BA100" s="54">
        <v>1</v>
      </c>
      <c r="BG100" s="54">
        <f t="shared" si="24"/>
        <v>2000</v>
      </c>
      <c r="BH100" s="11">
        <f t="shared" si="40"/>
        <v>6.2500000000000001E-5</v>
      </c>
    </row>
    <row r="101" spans="1:60" ht="32" x14ac:dyDescent="0.2">
      <c r="A101" s="54">
        <v>66</v>
      </c>
      <c r="B101" s="1" t="s">
        <v>757</v>
      </c>
      <c r="C101" s="3" t="s">
        <v>194</v>
      </c>
      <c r="D101" s="54">
        <v>1</v>
      </c>
      <c r="E101" s="54">
        <v>1</v>
      </c>
      <c r="F101" s="54">
        <f t="shared" si="30"/>
        <v>1</v>
      </c>
      <c r="G101" s="54">
        <f t="shared" si="31"/>
        <v>10</v>
      </c>
      <c r="H101" s="54">
        <f t="shared" si="32"/>
        <v>10</v>
      </c>
      <c r="I101" s="54">
        <f t="shared" si="22"/>
        <v>51</v>
      </c>
      <c r="J101" s="54">
        <v>17</v>
      </c>
      <c r="K101" s="54">
        <f t="shared" si="33"/>
        <v>1.7</v>
      </c>
      <c r="L101" s="54">
        <f t="shared" si="34"/>
        <v>50</v>
      </c>
      <c r="M101" s="54">
        <f t="shared" si="35"/>
        <v>5</v>
      </c>
      <c r="N101" s="54">
        <v>0</v>
      </c>
      <c r="O101" s="54">
        <v>1</v>
      </c>
      <c r="P101" s="54">
        <v>1</v>
      </c>
      <c r="Q101" s="54">
        <v>1</v>
      </c>
      <c r="R101" s="54">
        <v>1</v>
      </c>
      <c r="S101" s="54">
        <v>1</v>
      </c>
      <c r="T101" s="54">
        <f t="shared" si="25"/>
        <v>1</v>
      </c>
      <c r="U101" s="54">
        <v>1</v>
      </c>
      <c r="V101" s="54">
        <v>1</v>
      </c>
      <c r="W101" s="54">
        <f t="shared" si="26"/>
        <v>1</v>
      </c>
      <c r="X101" s="54">
        <f t="shared" si="27"/>
        <v>1</v>
      </c>
      <c r="Y101" s="54">
        <v>1</v>
      </c>
      <c r="Z101" s="54">
        <v>1</v>
      </c>
      <c r="AA101" s="54">
        <v>1</v>
      </c>
      <c r="AB101" s="54">
        <v>1</v>
      </c>
      <c r="AC101" s="54">
        <v>1</v>
      </c>
      <c r="AD101" s="54">
        <v>1</v>
      </c>
      <c r="AE101" s="54">
        <v>1</v>
      </c>
      <c r="AF101" s="54">
        <f t="shared" si="36"/>
        <v>1</v>
      </c>
      <c r="AG101" s="54">
        <v>1</v>
      </c>
      <c r="AH101" s="54">
        <f t="shared" si="28"/>
        <v>1</v>
      </c>
      <c r="AI101" s="54">
        <v>1</v>
      </c>
      <c r="AJ101" s="54">
        <v>1</v>
      </c>
      <c r="AK101" s="54">
        <f t="shared" si="29"/>
        <v>1</v>
      </c>
      <c r="AL101" s="54">
        <v>1</v>
      </c>
      <c r="AM101" s="54">
        <v>1</v>
      </c>
      <c r="AN101" s="54">
        <v>1</v>
      </c>
      <c r="AO101" s="54">
        <v>1</v>
      </c>
      <c r="AP101" s="54">
        <v>1</v>
      </c>
      <c r="AQ101" s="54">
        <v>1</v>
      </c>
      <c r="AR101" s="54">
        <v>1</v>
      </c>
      <c r="AS101" s="54">
        <v>1</v>
      </c>
      <c r="AT101" s="54">
        <v>1</v>
      </c>
      <c r="AU101" s="54">
        <f t="shared" si="37"/>
        <v>52.865000000000016</v>
      </c>
      <c r="AV101" s="54">
        <f t="shared" si="38"/>
        <v>8.370000000000001</v>
      </c>
      <c r="AW101" s="54">
        <f t="shared" si="23"/>
        <v>10.639999999999997</v>
      </c>
      <c r="AX101" s="54">
        <f t="shared" si="39"/>
        <v>7.120000000000001</v>
      </c>
      <c r="AY101" s="30">
        <v>1</v>
      </c>
      <c r="AZ101" s="54">
        <v>1</v>
      </c>
      <c r="BA101" s="54">
        <v>1</v>
      </c>
      <c r="BG101" s="54">
        <f t="shared" si="24"/>
        <v>1000</v>
      </c>
      <c r="BH101" s="11">
        <f t="shared" si="40"/>
        <v>3.4722222222222222E-5</v>
      </c>
    </row>
    <row r="102" spans="1:60" ht="32" x14ac:dyDescent="0.2">
      <c r="A102" s="54">
        <v>67</v>
      </c>
      <c r="B102" s="1" t="s">
        <v>758</v>
      </c>
      <c r="C102" s="3" t="s">
        <v>194</v>
      </c>
      <c r="D102" s="54">
        <v>1</v>
      </c>
      <c r="E102" s="54">
        <v>1</v>
      </c>
      <c r="F102" s="54">
        <f t="shared" si="30"/>
        <v>1</v>
      </c>
      <c r="G102" s="54">
        <f t="shared" si="31"/>
        <v>10</v>
      </c>
      <c r="H102" s="54">
        <f t="shared" si="32"/>
        <v>10</v>
      </c>
      <c r="I102" s="54">
        <f t="shared" si="22"/>
        <v>50</v>
      </c>
      <c r="J102" s="54">
        <v>17</v>
      </c>
      <c r="K102" s="54">
        <f t="shared" si="33"/>
        <v>1.7</v>
      </c>
      <c r="L102" s="54">
        <f t="shared" si="34"/>
        <v>49</v>
      </c>
      <c r="M102" s="54">
        <f t="shared" si="35"/>
        <v>4.9000000000000004</v>
      </c>
      <c r="N102" s="54">
        <v>0</v>
      </c>
      <c r="O102" s="54">
        <v>1</v>
      </c>
      <c r="P102" s="54">
        <v>1</v>
      </c>
      <c r="Q102" s="54">
        <v>1</v>
      </c>
      <c r="R102" s="54">
        <v>1</v>
      </c>
      <c r="S102" s="54">
        <v>1</v>
      </c>
      <c r="T102" s="54">
        <f t="shared" si="25"/>
        <v>1</v>
      </c>
      <c r="U102" s="54">
        <v>1</v>
      </c>
      <c r="V102" s="54">
        <v>1</v>
      </c>
      <c r="W102" s="54">
        <f t="shared" si="26"/>
        <v>1</v>
      </c>
      <c r="X102" s="54">
        <f t="shared" si="27"/>
        <v>1</v>
      </c>
      <c r="Y102" s="54">
        <v>0</v>
      </c>
      <c r="Z102" s="54">
        <v>1</v>
      </c>
      <c r="AA102" s="54">
        <v>1</v>
      </c>
      <c r="AB102" s="54">
        <v>1</v>
      </c>
      <c r="AC102" s="54">
        <v>1</v>
      </c>
      <c r="AD102" s="54">
        <v>1</v>
      </c>
      <c r="AE102" s="54">
        <v>1</v>
      </c>
      <c r="AF102" s="54">
        <f t="shared" si="36"/>
        <v>1</v>
      </c>
      <c r="AG102" s="54">
        <v>1</v>
      </c>
      <c r="AH102" s="54">
        <f t="shared" si="28"/>
        <v>1</v>
      </c>
      <c r="AI102" s="54">
        <v>1</v>
      </c>
      <c r="AJ102" s="54">
        <v>1</v>
      </c>
      <c r="AK102" s="54">
        <f t="shared" si="29"/>
        <v>1</v>
      </c>
      <c r="AL102" s="54">
        <v>1</v>
      </c>
      <c r="AM102" s="54">
        <v>1</v>
      </c>
      <c r="AN102" s="54">
        <v>1</v>
      </c>
      <c r="AO102" s="54">
        <v>1</v>
      </c>
      <c r="AP102" s="54">
        <v>1</v>
      </c>
      <c r="AQ102" s="54">
        <v>1</v>
      </c>
      <c r="AR102" s="54">
        <v>1</v>
      </c>
      <c r="AS102" s="54">
        <v>1</v>
      </c>
      <c r="AT102" s="54">
        <v>1</v>
      </c>
      <c r="AU102" s="54">
        <f t="shared" si="37"/>
        <v>52.865000000000016</v>
      </c>
      <c r="AV102" s="54">
        <f t="shared" si="38"/>
        <v>8.370000000000001</v>
      </c>
      <c r="AW102" s="54">
        <f t="shared" si="23"/>
        <v>10.051999999999996</v>
      </c>
      <c r="AX102" s="54">
        <f t="shared" si="39"/>
        <v>6.6490000000000009</v>
      </c>
      <c r="AY102" s="30">
        <v>1</v>
      </c>
      <c r="AZ102" s="54">
        <v>1</v>
      </c>
      <c r="BA102" s="54">
        <v>1</v>
      </c>
      <c r="BG102" s="54">
        <f t="shared" si="24"/>
        <v>1000</v>
      </c>
      <c r="BH102" s="11">
        <f t="shared" si="40"/>
        <v>3.4722222222222222E-5</v>
      </c>
    </row>
    <row r="103" spans="1:60" ht="32" x14ac:dyDescent="0.2">
      <c r="A103" s="54">
        <v>68</v>
      </c>
      <c r="B103" s="1" t="s">
        <v>853</v>
      </c>
      <c r="C103" s="3" t="s">
        <v>194</v>
      </c>
      <c r="D103" s="54">
        <v>1</v>
      </c>
      <c r="E103" s="54">
        <v>1</v>
      </c>
      <c r="F103" s="54">
        <f t="shared" si="30"/>
        <v>1</v>
      </c>
      <c r="G103" s="54">
        <f t="shared" si="31"/>
        <v>10</v>
      </c>
      <c r="H103" s="54">
        <f t="shared" si="32"/>
        <v>10</v>
      </c>
      <c r="I103" s="54">
        <f t="shared" si="22"/>
        <v>49</v>
      </c>
      <c r="J103" s="54">
        <v>17</v>
      </c>
      <c r="K103" s="54">
        <f t="shared" si="33"/>
        <v>1.7</v>
      </c>
      <c r="L103" s="54">
        <f t="shared" si="34"/>
        <v>48</v>
      </c>
      <c r="M103" s="54">
        <f t="shared" si="35"/>
        <v>4.8</v>
      </c>
      <c r="N103" s="54">
        <v>0</v>
      </c>
      <c r="O103" s="54">
        <v>1</v>
      </c>
      <c r="P103" s="54">
        <v>1</v>
      </c>
      <c r="Q103" s="54">
        <v>1</v>
      </c>
      <c r="R103" s="54">
        <v>1</v>
      </c>
      <c r="S103" s="54">
        <v>1</v>
      </c>
      <c r="T103" s="54">
        <f t="shared" si="25"/>
        <v>1</v>
      </c>
      <c r="U103" s="54">
        <v>1</v>
      </c>
      <c r="V103" s="54">
        <v>1</v>
      </c>
      <c r="W103" s="54">
        <f t="shared" si="26"/>
        <v>1</v>
      </c>
      <c r="X103" s="54">
        <f t="shared" si="27"/>
        <v>1</v>
      </c>
      <c r="Y103" s="54">
        <v>0</v>
      </c>
      <c r="Z103" s="54">
        <v>1</v>
      </c>
      <c r="AA103" s="54">
        <v>1</v>
      </c>
      <c r="AB103" s="54">
        <v>1</v>
      </c>
      <c r="AC103" s="54">
        <v>1</v>
      </c>
      <c r="AD103" s="54">
        <v>1</v>
      </c>
      <c r="AE103" s="54">
        <v>1</v>
      </c>
      <c r="AF103" s="54">
        <f t="shared" si="36"/>
        <v>1</v>
      </c>
      <c r="AG103" s="54">
        <v>1</v>
      </c>
      <c r="AH103" s="54">
        <f t="shared" si="28"/>
        <v>1</v>
      </c>
      <c r="AI103" s="54">
        <v>1</v>
      </c>
      <c r="AJ103" s="54">
        <v>1</v>
      </c>
      <c r="AK103" s="54">
        <f t="shared" si="29"/>
        <v>1</v>
      </c>
      <c r="AL103" s="54">
        <v>1</v>
      </c>
      <c r="AM103" s="54">
        <v>1</v>
      </c>
      <c r="AN103" s="54">
        <v>1</v>
      </c>
      <c r="AO103" s="54">
        <v>1</v>
      </c>
      <c r="AP103" s="54">
        <v>1</v>
      </c>
      <c r="AQ103" s="54">
        <v>1</v>
      </c>
      <c r="AR103" s="54">
        <v>1</v>
      </c>
      <c r="AS103" s="54">
        <v>1</v>
      </c>
      <c r="AT103" s="54">
        <v>1</v>
      </c>
      <c r="AU103" s="54">
        <f t="shared" si="37"/>
        <v>52.865000000000016</v>
      </c>
      <c r="AV103" s="54">
        <f t="shared" si="38"/>
        <v>8.370000000000001</v>
      </c>
      <c r="AW103" s="54">
        <f t="shared" si="23"/>
        <v>9.4639999999999986</v>
      </c>
      <c r="AX103" s="54">
        <f t="shared" si="39"/>
        <v>6.1780000000000008</v>
      </c>
      <c r="AY103" s="31">
        <v>1</v>
      </c>
      <c r="AZ103" s="54">
        <v>1</v>
      </c>
      <c r="BA103" s="54">
        <v>1</v>
      </c>
      <c r="BG103" s="54">
        <f t="shared" si="24"/>
        <v>1000</v>
      </c>
      <c r="BH103" s="11">
        <f t="shared" si="40"/>
        <v>3.4722222222222222E-5</v>
      </c>
    </row>
    <row r="104" spans="1:60" ht="80" x14ac:dyDescent="0.2">
      <c r="A104" s="54">
        <v>69</v>
      </c>
      <c r="B104" s="1" t="s">
        <v>854</v>
      </c>
      <c r="C104" s="3" t="s">
        <v>194</v>
      </c>
      <c r="D104" s="54">
        <v>1</v>
      </c>
      <c r="E104" s="54">
        <v>1</v>
      </c>
      <c r="F104" s="54">
        <f t="shared" si="30"/>
        <v>1</v>
      </c>
      <c r="G104" s="54">
        <f t="shared" si="31"/>
        <v>33</v>
      </c>
      <c r="H104" s="54">
        <f t="shared" si="32"/>
        <v>33</v>
      </c>
      <c r="I104" s="54">
        <f t="shared" si="22"/>
        <v>178</v>
      </c>
      <c r="J104" s="54">
        <v>53</v>
      </c>
      <c r="K104" s="54">
        <f t="shared" si="33"/>
        <v>1.606060606060606</v>
      </c>
      <c r="L104" s="54">
        <f t="shared" si="34"/>
        <v>168</v>
      </c>
      <c r="M104" s="54">
        <f t="shared" si="35"/>
        <v>5.0909090909090908</v>
      </c>
      <c r="N104" s="54">
        <v>0</v>
      </c>
      <c r="O104" s="54">
        <v>1</v>
      </c>
      <c r="P104" s="54">
        <v>1</v>
      </c>
      <c r="Q104" s="54">
        <v>1</v>
      </c>
      <c r="R104" s="54">
        <v>1</v>
      </c>
      <c r="S104" s="54">
        <v>1</v>
      </c>
      <c r="T104" s="54">
        <f t="shared" si="25"/>
        <v>1</v>
      </c>
      <c r="U104" s="54">
        <v>1</v>
      </c>
      <c r="V104" s="54">
        <v>1</v>
      </c>
      <c r="W104" s="54">
        <f t="shared" si="26"/>
        <v>1</v>
      </c>
      <c r="X104" s="54">
        <f t="shared" si="27"/>
        <v>1</v>
      </c>
      <c r="Y104" s="54">
        <v>1</v>
      </c>
      <c r="Z104" s="54">
        <v>1</v>
      </c>
      <c r="AA104" s="54">
        <v>1</v>
      </c>
      <c r="AB104" s="54">
        <v>1</v>
      </c>
      <c r="AC104" s="54">
        <v>1</v>
      </c>
      <c r="AD104" s="54">
        <v>1</v>
      </c>
      <c r="AE104" s="54">
        <v>1</v>
      </c>
      <c r="AF104" s="54">
        <f t="shared" si="36"/>
        <v>10</v>
      </c>
      <c r="AG104" s="54">
        <v>1</v>
      </c>
      <c r="AH104" s="54">
        <f t="shared" si="28"/>
        <v>1</v>
      </c>
      <c r="AI104" s="54">
        <v>0</v>
      </c>
      <c r="AJ104" s="54">
        <v>0</v>
      </c>
      <c r="AK104" s="54">
        <f t="shared" si="29"/>
        <v>0</v>
      </c>
      <c r="AL104" s="54">
        <v>1</v>
      </c>
      <c r="AM104" s="54">
        <v>1</v>
      </c>
      <c r="AN104" s="54">
        <v>1</v>
      </c>
      <c r="AO104" s="54">
        <v>1</v>
      </c>
      <c r="AP104" s="54">
        <v>1</v>
      </c>
      <c r="AQ104" s="54">
        <v>1</v>
      </c>
      <c r="AR104" s="54">
        <v>1</v>
      </c>
      <c r="AS104" s="54">
        <v>1</v>
      </c>
      <c r="AT104" s="54">
        <v>1</v>
      </c>
      <c r="AU104" s="54">
        <f t="shared" si="37"/>
        <v>37.467272727272764</v>
      </c>
      <c r="AV104" s="54">
        <f t="shared" si="38"/>
        <v>16.231515151515154</v>
      </c>
      <c r="AW104" s="54">
        <f t="shared" si="23"/>
        <v>13.237575757575755</v>
      </c>
      <c r="AX104" s="54">
        <f t="shared" si="39"/>
        <v>19.048181818181817</v>
      </c>
      <c r="AY104" s="30">
        <v>1</v>
      </c>
      <c r="AZ104" s="54">
        <v>1</v>
      </c>
      <c r="BA104" s="54">
        <v>1</v>
      </c>
      <c r="BG104" s="54">
        <f t="shared" si="24"/>
        <v>10000</v>
      </c>
      <c r="BH104" s="11">
        <f t="shared" si="40"/>
        <v>1.1458333333333333E-4</v>
      </c>
    </row>
    <row r="105" spans="1:60" ht="48" x14ac:dyDescent="0.2">
      <c r="A105" s="54">
        <v>70</v>
      </c>
      <c r="B105" s="1" t="s">
        <v>855</v>
      </c>
      <c r="C105" s="3" t="s">
        <v>194</v>
      </c>
      <c r="D105" s="54">
        <v>1</v>
      </c>
      <c r="E105" s="54">
        <v>1</v>
      </c>
      <c r="F105" s="54">
        <f t="shared" si="30"/>
        <v>1</v>
      </c>
      <c r="G105" s="54">
        <f t="shared" si="31"/>
        <v>14</v>
      </c>
      <c r="H105" s="54">
        <f t="shared" si="32"/>
        <v>14</v>
      </c>
      <c r="I105" s="54">
        <f t="shared" si="22"/>
        <v>83</v>
      </c>
      <c r="J105" s="54">
        <v>26</v>
      </c>
      <c r="K105" s="54">
        <f t="shared" si="33"/>
        <v>1.8571428571428572</v>
      </c>
      <c r="L105" s="54">
        <f t="shared" si="34"/>
        <v>82</v>
      </c>
      <c r="M105" s="54">
        <f t="shared" si="35"/>
        <v>5.8571428571428568</v>
      </c>
      <c r="N105" s="54">
        <v>1</v>
      </c>
      <c r="O105" s="54">
        <v>1</v>
      </c>
      <c r="P105" s="54">
        <v>1</v>
      </c>
      <c r="Q105" s="54">
        <v>1</v>
      </c>
      <c r="R105" s="54">
        <v>1</v>
      </c>
      <c r="S105" s="54">
        <v>1</v>
      </c>
      <c r="T105" s="54">
        <f t="shared" si="25"/>
        <v>1</v>
      </c>
      <c r="U105" s="54">
        <v>1</v>
      </c>
      <c r="V105" s="54">
        <v>1</v>
      </c>
      <c r="W105" s="54">
        <f t="shared" si="26"/>
        <v>1</v>
      </c>
      <c r="X105" s="54">
        <f t="shared" si="27"/>
        <v>1</v>
      </c>
      <c r="Y105" s="54">
        <v>1</v>
      </c>
      <c r="Z105" s="54">
        <v>1</v>
      </c>
      <c r="AA105" s="54">
        <v>1</v>
      </c>
      <c r="AB105" s="54">
        <v>1</v>
      </c>
      <c r="AC105" s="54">
        <v>1</v>
      </c>
      <c r="AD105" s="54">
        <v>1</v>
      </c>
      <c r="AE105" s="54">
        <v>1</v>
      </c>
      <c r="AF105" s="54">
        <f t="shared" si="36"/>
        <v>1</v>
      </c>
      <c r="AG105" s="54">
        <v>1</v>
      </c>
      <c r="AH105" s="54">
        <f t="shared" si="28"/>
        <v>1</v>
      </c>
      <c r="AI105" s="54">
        <v>0</v>
      </c>
      <c r="AJ105" s="54">
        <v>1</v>
      </c>
      <c r="AK105" s="54">
        <f t="shared" si="29"/>
        <v>1</v>
      </c>
      <c r="AL105" s="54">
        <v>1</v>
      </c>
      <c r="AM105" s="54">
        <v>1</v>
      </c>
      <c r="AN105" s="54">
        <v>1</v>
      </c>
      <c r="AO105" s="54">
        <v>1</v>
      </c>
      <c r="AP105" s="54">
        <v>1</v>
      </c>
      <c r="AQ105" s="54">
        <v>1</v>
      </c>
      <c r="AR105" s="54">
        <v>1</v>
      </c>
      <c r="AS105" s="54">
        <v>1</v>
      </c>
      <c r="AT105" s="54">
        <v>1</v>
      </c>
      <c r="AU105" s="54">
        <f t="shared" si="37"/>
        <v>35.510714285714307</v>
      </c>
      <c r="AV105" s="54">
        <f t="shared" si="38"/>
        <v>11.784285714285716</v>
      </c>
      <c r="AW105" s="54">
        <f t="shared" si="23"/>
        <v>16.525714285714283</v>
      </c>
      <c r="AX105" s="54">
        <f t="shared" si="39"/>
        <v>13.157142857142851</v>
      </c>
      <c r="AY105" s="30">
        <v>1</v>
      </c>
      <c r="AZ105" s="54">
        <v>1</v>
      </c>
      <c r="BA105" s="54">
        <v>1</v>
      </c>
      <c r="BG105" s="54">
        <f t="shared" si="24"/>
        <v>1000</v>
      </c>
      <c r="BH105" s="11">
        <f t="shared" si="40"/>
        <v>4.8611111111111115E-5</v>
      </c>
    </row>
    <row r="106" spans="1:60" ht="64" x14ac:dyDescent="0.2">
      <c r="A106" s="54">
        <v>71</v>
      </c>
      <c r="B106" s="1" t="s">
        <v>762</v>
      </c>
      <c r="C106" s="3" t="s">
        <v>194</v>
      </c>
      <c r="D106" s="54">
        <v>1</v>
      </c>
      <c r="E106" s="54">
        <v>1</v>
      </c>
      <c r="F106" s="54">
        <f t="shared" si="30"/>
        <v>1</v>
      </c>
      <c r="G106" s="54">
        <f t="shared" si="31"/>
        <v>19</v>
      </c>
      <c r="H106" s="54">
        <f t="shared" si="32"/>
        <v>19</v>
      </c>
      <c r="I106" s="54">
        <f t="shared" si="22"/>
        <v>123</v>
      </c>
      <c r="J106" s="54">
        <v>43</v>
      </c>
      <c r="K106" s="54">
        <f t="shared" si="33"/>
        <v>2.263157894736842</v>
      </c>
      <c r="L106" s="54">
        <f t="shared" si="34"/>
        <v>120</v>
      </c>
      <c r="M106" s="54">
        <f t="shared" si="35"/>
        <v>6.3157894736842106</v>
      </c>
      <c r="N106" s="54">
        <v>0</v>
      </c>
      <c r="O106" s="54">
        <v>1</v>
      </c>
      <c r="P106" s="54">
        <v>0</v>
      </c>
      <c r="Q106" s="54">
        <v>1</v>
      </c>
      <c r="R106" s="54">
        <v>1</v>
      </c>
      <c r="S106" s="54">
        <v>1</v>
      </c>
      <c r="T106" s="54">
        <f t="shared" si="25"/>
        <v>1</v>
      </c>
      <c r="U106" s="54">
        <v>1</v>
      </c>
      <c r="V106" s="54">
        <v>1</v>
      </c>
      <c r="W106" s="54">
        <f t="shared" si="26"/>
        <v>0</v>
      </c>
      <c r="X106" s="54">
        <f t="shared" si="27"/>
        <v>1</v>
      </c>
      <c r="Y106" s="54">
        <v>1</v>
      </c>
      <c r="Z106" s="54">
        <v>1</v>
      </c>
      <c r="AA106" s="54">
        <v>1</v>
      </c>
      <c r="AB106" s="54">
        <v>1</v>
      </c>
      <c r="AC106" s="54">
        <v>1</v>
      </c>
      <c r="AD106" s="54">
        <v>1</v>
      </c>
      <c r="AE106" s="54">
        <v>1</v>
      </c>
      <c r="AF106" s="54">
        <f t="shared" si="36"/>
        <v>3</v>
      </c>
      <c r="AG106" s="54">
        <v>1</v>
      </c>
      <c r="AH106" s="54">
        <f t="shared" si="28"/>
        <v>1</v>
      </c>
      <c r="AI106" s="54">
        <v>0</v>
      </c>
      <c r="AJ106" s="54">
        <v>1</v>
      </c>
      <c r="AK106" s="54">
        <f t="shared" si="29"/>
        <v>1</v>
      </c>
      <c r="AL106" s="54">
        <v>1</v>
      </c>
      <c r="AM106" s="54">
        <v>1</v>
      </c>
      <c r="AN106" s="54">
        <v>1</v>
      </c>
      <c r="AO106" s="54">
        <v>1</v>
      </c>
      <c r="AP106" s="54">
        <v>1</v>
      </c>
      <c r="AQ106" s="54">
        <v>1</v>
      </c>
      <c r="AR106" s="54">
        <v>1</v>
      </c>
      <c r="AS106" s="54">
        <v>1</v>
      </c>
      <c r="AT106" s="54">
        <v>1</v>
      </c>
      <c r="AU106" s="54">
        <f t="shared" si="37"/>
        <v>-3.9131578947367984</v>
      </c>
      <c r="AV106" s="54">
        <f t="shared" si="38"/>
        <v>18.525263157894738</v>
      </c>
      <c r="AW106" s="54">
        <f t="shared" si="23"/>
        <v>19.778947368421047</v>
      </c>
      <c r="AX106" s="54">
        <f t="shared" si="39"/>
        <v>17.817368421052628</v>
      </c>
      <c r="AY106" s="30">
        <v>1</v>
      </c>
      <c r="AZ106" s="54">
        <v>1</v>
      </c>
      <c r="BA106" s="54">
        <v>1</v>
      </c>
      <c r="BG106" s="54">
        <f t="shared" si="24"/>
        <v>3000</v>
      </c>
      <c r="BH106" s="11">
        <f t="shared" si="40"/>
        <v>6.597222222222223E-5</v>
      </c>
    </row>
    <row r="107" spans="1:60" ht="32" x14ac:dyDescent="0.2">
      <c r="A107" s="54">
        <v>72</v>
      </c>
      <c r="B107" s="1" t="s">
        <v>856</v>
      </c>
      <c r="C107" s="3" t="s">
        <v>194</v>
      </c>
      <c r="D107" s="54">
        <v>1</v>
      </c>
      <c r="E107" s="54">
        <v>1</v>
      </c>
      <c r="F107" s="54">
        <f t="shared" si="30"/>
        <v>1</v>
      </c>
      <c r="G107" s="54">
        <f t="shared" si="31"/>
        <v>13</v>
      </c>
      <c r="H107" s="54">
        <f t="shared" si="32"/>
        <v>13</v>
      </c>
      <c r="I107" s="54">
        <f t="shared" si="22"/>
        <v>54</v>
      </c>
      <c r="J107" s="54">
        <v>19</v>
      </c>
      <c r="K107" s="54">
        <f t="shared" si="33"/>
        <v>1.4615384615384615</v>
      </c>
      <c r="L107" s="54">
        <f t="shared" si="34"/>
        <v>53</v>
      </c>
      <c r="M107" s="54">
        <f t="shared" si="35"/>
        <v>4.0769230769230766</v>
      </c>
      <c r="N107" s="54">
        <v>0</v>
      </c>
      <c r="O107" s="54">
        <v>1</v>
      </c>
      <c r="P107" s="54">
        <v>1</v>
      </c>
      <c r="Q107" s="54">
        <v>1</v>
      </c>
      <c r="R107" s="54">
        <v>1</v>
      </c>
      <c r="S107" s="54">
        <v>1</v>
      </c>
      <c r="T107" s="54">
        <f t="shared" si="25"/>
        <v>1</v>
      </c>
      <c r="U107" s="54">
        <v>1</v>
      </c>
      <c r="V107" s="54">
        <v>1</v>
      </c>
      <c r="W107" s="54">
        <f t="shared" si="26"/>
        <v>1</v>
      </c>
      <c r="X107" s="54">
        <f t="shared" si="27"/>
        <v>1</v>
      </c>
      <c r="Y107" s="54">
        <v>0</v>
      </c>
      <c r="Z107" s="54">
        <v>1</v>
      </c>
      <c r="AA107" s="54">
        <v>1</v>
      </c>
      <c r="AB107" s="54">
        <v>1</v>
      </c>
      <c r="AC107" s="54">
        <v>1</v>
      </c>
      <c r="AD107" s="54">
        <v>1</v>
      </c>
      <c r="AE107" s="54">
        <v>1</v>
      </c>
      <c r="AF107" s="54">
        <f t="shared" si="36"/>
        <v>2</v>
      </c>
      <c r="AG107" s="54">
        <v>1</v>
      </c>
      <c r="AH107" s="54">
        <f t="shared" si="28"/>
        <v>1</v>
      </c>
      <c r="AI107" s="54">
        <v>0</v>
      </c>
      <c r="AJ107" s="54">
        <v>1</v>
      </c>
      <c r="AK107" s="54">
        <f t="shared" si="29"/>
        <v>1</v>
      </c>
      <c r="AL107" s="54">
        <v>1</v>
      </c>
      <c r="AM107" s="54">
        <v>1</v>
      </c>
      <c r="AN107" s="54">
        <v>0</v>
      </c>
      <c r="AO107" s="54">
        <v>1</v>
      </c>
      <c r="AP107" s="54">
        <v>1</v>
      </c>
      <c r="AQ107" s="54">
        <v>1</v>
      </c>
      <c r="AR107" s="54">
        <v>1</v>
      </c>
      <c r="AS107" s="54">
        <v>1</v>
      </c>
      <c r="AT107" s="54">
        <v>1</v>
      </c>
      <c r="AU107" s="54">
        <f t="shared" si="37"/>
        <v>69.993846153846178</v>
      </c>
      <c r="AV107" s="54">
        <f t="shared" si="38"/>
        <v>6.7261538461538457</v>
      </c>
      <c r="AW107" s="54">
        <f t="shared" si="23"/>
        <v>5.8953846153846143</v>
      </c>
      <c r="AX107" s="54">
        <f t="shared" si="39"/>
        <v>4.2723076923076917</v>
      </c>
      <c r="AY107" s="30">
        <v>1</v>
      </c>
      <c r="AZ107" s="54">
        <v>1</v>
      </c>
      <c r="BA107" s="54">
        <v>1</v>
      </c>
      <c r="BG107" s="54">
        <f t="shared" si="24"/>
        <v>2000</v>
      </c>
      <c r="BH107" s="11">
        <f t="shared" si="40"/>
        <v>4.5138888888888894E-5</v>
      </c>
    </row>
    <row r="108" spans="1:60" ht="128" x14ac:dyDescent="0.2">
      <c r="A108" s="54">
        <v>73</v>
      </c>
      <c r="B108" s="1" t="s">
        <v>857</v>
      </c>
      <c r="C108" s="3" t="s">
        <v>194</v>
      </c>
      <c r="D108" s="54">
        <v>1</v>
      </c>
      <c r="E108" s="54">
        <v>1</v>
      </c>
      <c r="F108" s="54">
        <f t="shared" si="30"/>
        <v>3</v>
      </c>
      <c r="G108" s="54">
        <f t="shared" si="31"/>
        <v>45</v>
      </c>
      <c r="H108" s="54">
        <f t="shared" si="32"/>
        <v>15</v>
      </c>
      <c r="I108" s="54">
        <f t="shared" si="22"/>
        <v>264</v>
      </c>
      <c r="J108" s="54">
        <v>87</v>
      </c>
      <c r="K108" s="54">
        <f t="shared" si="33"/>
        <v>1.9333333333333333</v>
      </c>
      <c r="L108" s="54">
        <f t="shared" si="34"/>
        <v>255</v>
      </c>
      <c r="M108" s="54">
        <f t="shared" si="35"/>
        <v>5.666666666666667</v>
      </c>
      <c r="N108" s="54">
        <v>1</v>
      </c>
      <c r="O108" s="54">
        <v>1</v>
      </c>
      <c r="P108" s="54">
        <v>1</v>
      </c>
      <c r="Q108" s="54">
        <v>1</v>
      </c>
      <c r="R108" s="54">
        <v>1</v>
      </c>
      <c r="S108" s="54">
        <v>1</v>
      </c>
      <c r="T108" s="54">
        <f t="shared" si="25"/>
        <v>1</v>
      </c>
      <c r="U108" s="54">
        <v>1</v>
      </c>
      <c r="V108" s="54">
        <v>1</v>
      </c>
      <c r="W108" s="54">
        <f t="shared" si="26"/>
        <v>1</v>
      </c>
      <c r="X108" s="54">
        <f t="shared" si="27"/>
        <v>1</v>
      </c>
      <c r="Y108" s="54">
        <v>1</v>
      </c>
      <c r="Z108" s="54">
        <v>1</v>
      </c>
      <c r="AA108" s="54">
        <v>1</v>
      </c>
      <c r="AB108" s="54">
        <v>1</v>
      </c>
      <c r="AC108" s="54">
        <v>1</v>
      </c>
      <c r="AD108" s="54">
        <v>1</v>
      </c>
      <c r="AE108" s="54">
        <v>1</v>
      </c>
      <c r="AF108" s="54">
        <f t="shared" si="36"/>
        <v>10</v>
      </c>
      <c r="AG108" s="54">
        <v>0</v>
      </c>
      <c r="AH108" s="54">
        <f t="shared" si="28"/>
        <v>0</v>
      </c>
      <c r="AI108" s="54">
        <v>1</v>
      </c>
      <c r="AJ108" s="54">
        <v>1</v>
      </c>
      <c r="AK108" s="54">
        <f t="shared" si="29"/>
        <v>1</v>
      </c>
      <c r="AL108" s="54">
        <v>1</v>
      </c>
      <c r="AM108" s="54">
        <v>1</v>
      </c>
      <c r="AN108" s="54">
        <v>1</v>
      </c>
      <c r="AO108" s="54">
        <v>1</v>
      </c>
      <c r="AP108" s="54">
        <v>1</v>
      </c>
      <c r="AQ108" s="54">
        <v>1</v>
      </c>
      <c r="AR108" s="54">
        <v>1</v>
      </c>
      <c r="AS108" s="54">
        <v>1</v>
      </c>
      <c r="AT108" s="54">
        <v>1</v>
      </c>
      <c r="AU108" s="54">
        <f t="shared" si="37"/>
        <v>28.050000000000008</v>
      </c>
      <c r="AV108" s="54">
        <f t="shared" si="38"/>
        <v>13.073333333333338</v>
      </c>
      <c r="AW108" s="54">
        <f t="shared" si="23"/>
        <v>15.546666666666667</v>
      </c>
      <c r="AX108" s="54">
        <f t="shared" si="39"/>
        <v>12.759999999999998</v>
      </c>
      <c r="AY108" s="30">
        <v>0</v>
      </c>
      <c r="AZ108" s="54">
        <v>1</v>
      </c>
      <c r="BA108" s="54">
        <v>1</v>
      </c>
      <c r="BG108" s="54">
        <f t="shared" si="24"/>
        <v>10000</v>
      </c>
      <c r="BH108" s="11">
        <f t="shared" si="40"/>
        <v>1.5625E-4</v>
      </c>
    </row>
    <row r="109" spans="1:60" ht="48" x14ac:dyDescent="0.2">
      <c r="A109" s="54">
        <v>74</v>
      </c>
      <c r="B109" s="1" t="s">
        <v>858</v>
      </c>
      <c r="C109" s="3" t="s">
        <v>194</v>
      </c>
      <c r="D109" s="54">
        <v>1</v>
      </c>
      <c r="E109" s="54">
        <v>1</v>
      </c>
      <c r="F109" s="54">
        <f t="shared" si="30"/>
        <v>1</v>
      </c>
      <c r="G109" s="54">
        <f t="shared" si="31"/>
        <v>15</v>
      </c>
      <c r="H109" s="54">
        <f t="shared" si="32"/>
        <v>15</v>
      </c>
      <c r="I109" s="54">
        <f t="shared" si="22"/>
        <v>100</v>
      </c>
      <c r="J109" s="54">
        <v>32</v>
      </c>
      <c r="K109" s="54">
        <f t="shared" si="33"/>
        <v>2.1333333333333333</v>
      </c>
      <c r="L109" s="54">
        <f t="shared" si="34"/>
        <v>93</v>
      </c>
      <c r="M109" s="54">
        <f t="shared" si="35"/>
        <v>6.2</v>
      </c>
      <c r="N109" s="54">
        <v>1</v>
      </c>
      <c r="O109" s="54">
        <v>1</v>
      </c>
      <c r="P109" s="54">
        <v>1</v>
      </c>
      <c r="Q109" s="54">
        <v>1</v>
      </c>
      <c r="R109" s="54">
        <v>1</v>
      </c>
      <c r="S109" s="54">
        <v>1</v>
      </c>
      <c r="T109" s="54">
        <f t="shared" si="25"/>
        <v>1</v>
      </c>
      <c r="U109" s="54">
        <v>1</v>
      </c>
      <c r="V109" s="54">
        <v>1</v>
      </c>
      <c r="W109" s="54">
        <f t="shared" si="26"/>
        <v>1</v>
      </c>
      <c r="X109" s="54">
        <f t="shared" si="27"/>
        <v>1</v>
      </c>
      <c r="Y109" s="54">
        <v>1</v>
      </c>
      <c r="Z109" s="54">
        <v>1</v>
      </c>
      <c r="AA109" s="54">
        <v>1</v>
      </c>
      <c r="AB109" s="54">
        <v>1</v>
      </c>
      <c r="AC109" s="54">
        <v>1</v>
      </c>
      <c r="AD109" s="54">
        <v>1</v>
      </c>
      <c r="AE109" s="54">
        <v>1</v>
      </c>
      <c r="AF109" s="54">
        <f t="shared" si="36"/>
        <v>7</v>
      </c>
      <c r="AG109" s="54">
        <v>1</v>
      </c>
      <c r="AH109" s="54">
        <f t="shared" si="28"/>
        <v>0</v>
      </c>
      <c r="AI109" s="54">
        <v>0</v>
      </c>
      <c r="AJ109" s="54">
        <v>1</v>
      </c>
      <c r="AK109" s="54">
        <f t="shared" si="29"/>
        <v>0</v>
      </c>
      <c r="AL109" s="54">
        <v>1</v>
      </c>
      <c r="AM109" s="54">
        <v>1</v>
      </c>
      <c r="AN109" s="54">
        <v>1</v>
      </c>
      <c r="AO109" s="54">
        <v>1</v>
      </c>
      <c r="AP109" s="54">
        <v>1</v>
      </c>
      <c r="AQ109" s="54">
        <v>1</v>
      </c>
      <c r="AR109" s="54">
        <v>1</v>
      </c>
      <c r="AS109" s="54">
        <v>1</v>
      </c>
      <c r="AT109" s="54">
        <v>1</v>
      </c>
      <c r="AU109" s="54">
        <f t="shared" si="37"/>
        <v>11.13000000000002</v>
      </c>
      <c r="AV109" s="54">
        <f t="shared" si="38"/>
        <v>15.433333333333337</v>
      </c>
      <c r="AW109" s="54">
        <f t="shared" si="23"/>
        <v>18.682666666666666</v>
      </c>
      <c r="AX109" s="54">
        <f t="shared" si="39"/>
        <v>15.271999999999998</v>
      </c>
      <c r="AY109" s="54">
        <v>1</v>
      </c>
      <c r="AZ109" s="54">
        <v>1</v>
      </c>
      <c r="BA109" s="54">
        <v>1</v>
      </c>
      <c r="BG109" s="54">
        <f t="shared" si="24"/>
        <v>7000</v>
      </c>
      <c r="BH109" s="11">
        <f t="shared" si="40"/>
        <v>5.208333333333333E-5</v>
      </c>
    </row>
    <row r="110" spans="1:60" ht="80" x14ac:dyDescent="0.2">
      <c r="A110" s="54">
        <v>75</v>
      </c>
      <c r="B110" s="1" t="s">
        <v>859</v>
      </c>
      <c r="C110" s="3" t="s">
        <v>194</v>
      </c>
      <c r="D110" s="54">
        <v>1</v>
      </c>
      <c r="E110" s="54">
        <v>1</v>
      </c>
      <c r="F110" s="54">
        <f t="shared" si="30"/>
        <v>1</v>
      </c>
      <c r="G110" s="54">
        <f t="shared" si="31"/>
        <v>22</v>
      </c>
      <c r="H110" s="54">
        <f t="shared" si="32"/>
        <v>22</v>
      </c>
      <c r="I110" s="54">
        <f t="shared" si="22"/>
        <v>144</v>
      </c>
      <c r="J110" s="54">
        <v>46</v>
      </c>
      <c r="K110" s="54">
        <f t="shared" si="33"/>
        <v>2.0909090909090908</v>
      </c>
      <c r="L110" s="54">
        <f t="shared" si="34"/>
        <v>139</v>
      </c>
      <c r="M110" s="54">
        <f t="shared" si="35"/>
        <v>6.3181818181818183</v>
      </c>
      <c r="N110" s="54">
        <v>0</v>
      </c>
      <c r="O110" s="54">
        <v>1</v>
      </c>
      <c r="P110" s="54">
        <v>1</v>
      </c>
      <c r="Q110" s="54">
        <v>1</v>
      </c>
      <c r="R110" s="54">
        <v>1</v>
      </c>
      <c r="S110" s="54">
        <v>1</v>
      </c>
      <c r="T110" s="54">
        <f t="shared" si="25"/>
        <v>1</v>
      </c>
      <c r="U110" s="54">
        <v>1</v>
      </c>
      <c r="V110" s="54">
        <v>1</v>
      </c>
      <c r="W110" s="54">
        <f t="shared" si="26"/>
        <v>1</v>
      </c>
      <c r="X110" s="54">
        <f t="shared" si="27"/>
        <v>1</v>
      </c>
      <c r="Y110" s="54">
        <v>1</v>
      </c>
      <c r="Z110" s="54">
        <v>1</v>
      </c>
      <c r="AA110" s="54">
        <v>1</v>
      </c>
      <c r="AB110" s="54">
        <v>1</v>
      </c>
      <c r="AC110" s="54">
        <v>1</v>
      </c>
      <c r="AD110" s="54">
        <v>1</v>
      </c>
      <c r="AE110" s="54">
        <v>1</v>
      </c>
      <c r="AF110" s="54">
        <f t="shared" si="36"/>
        <v>5</v>
      </c>
      <c r="AG110" s="54">
        <v>1</v>
      </c>
      <c r="AH110" s="54">
        <f t="shared" si="28"/>
        <v>1</v>
      </c>
      <c r="AI110" s="54">
        <v>0</v>
      </c>
      <c r="AJ110" s="54">
        <v>1</v>
      </c>
      <c r="AK110" s="54">
        <f t="shared" si="29"/>
        <v>1</v>
      </c>
      <c r="AL110" s="54">
        <v>1</v>
      </c>
      <c r="AM110" s="54">
        <v>1</v>
      </c>
      <c r="AN110" s="54">
        <v>1</v>
      </c>
      <c r="AO110" s="54">
        <v>1</v>
      </c>
      <c r="AP110" s="54">
        <v>1</v>
      </c>
      <c r="AQ110" s="54">
        <v>1</v>
      </c>
      <c r="AR110" s="54">
        <v>1</v>
      </c>
      <c r="AS110" s="54">
        <v>1</v>
      </c>
      <c r="AT110" s="54">
        <v>1</v>
      </c>
      <c r="AU110" s="54">
        <f t="shared" si="37"/>
        <v>7.6140909090909332</v>
      </c>
      <c r="AV110" s="54">
        <f t="shared" si="38"/>
        <v>17.66272727272727</v>
      </c>
      <c r="AW110" s="54">
        <f t="shared" si="23"/>
        <v>20.005454545454544</v>
      </c>
      <c r="AX110" s="54">
        <f t="shared" si="39"/>
        <v>19.328636363636363</v>
      </c>
      <c r="AY110" s="54">
        <v>1</v>
      </c>
      <c r="AZ110" s="54">
        <v>1</v>
      </c>
      <c r="BA110" s="54">
        <v>1</v>
      </c>
      <c r="BG110" s="54">
        <f t="shared" si="24"/>
        <v>5000</v>
      </c>
      <c r="BH110" s="11">
        <f t="shared" si="40"/>
        <v>7.6388888888888887E-5</v>
      </c>
    </row>
    <row r="111" spans="1:60" ht="112" x14ac:dyDescent="0.2">
      <c r="A111" s="54">
        <v>76</v>
      </c>
      <c r="B111" s="1" t="s">
        <v>860</v>
      </c>
      <c r="C111" s="3" t="s">
        <v>194</v>
      </c>
      <c r="D111" s="54">
        <v>1</v>
      </c>
      <c r="E111" s="54">
        <v>1</v>
      </c>
      <c r="F111" s="54">
        <f t="shared" si="30"/>
        <v>2</v>
      </c>
      <c r="G111" s="54">
        <f t="shared" si="31"/>
        <v>45</v>
      </c>
      <c r="H111" s="54">
        <f t="shared" si="32"/>
        <v>22.5</v>
      </c>
      <c r="I111" s="54">
        <f t="shared" si="22"/>
        <v>241</v>
      </c>
      <c r="J111" s="54">
        <v>78</v>
      </c>
      <c r="K111" s="54">
        <f t="shared" si="33"/>
        <v>1.7333333333333334</v>
      </c>
      <c r="L111" s="54">
        <f t="shared" si="34"/>
        <v>224</v>
      </c>
      <c r="M111" s="54">
        <f t="shared" si="35"/>
        <v>4.9777777777777779</v>
      </c>
      <c r="N111" s="54">
        <v>1</v>
      </c>
      <c r="O111" s="54">
        <v>1</v>
      </c>
      <c r="P111" s="54">
        <v>1</v>
      </c>
      <c r="Q111" s="54">
        <v>1</v>
      </c>
      <c r="R111" s="54">
        <v>1</v>
      </c>
      <c r="S111" s="54">
        <v>1</v>
      </c>
      <c r="T111" s="54">
        <f t="shared" si="25"/>
        <v>1</v>
      </c>
      <c r="U111" s="54">
        <v>1</v>
      </c>
      <c r="V111" s="54">
        <v>1</v>
      </c>
      <c r="W111" s="54">
        <f t="shared" si="26"/>
        <v>1</v>
      </c>
      <c r="X111" s="54">
        <f t="shared" si="27"/>
        <v>1</v>
      </c>
      <c r="Y111" s="54">
        <v>1</v>
      </c>
      <c r="Z111" s="54">
        <v>1</v>
      </c>
      <c r="AA111" s="54">
        <v>0</v>
      </c>
      <c r="AB111" s="54">
        <v>1</v>
      </c>
      <c r="AC111" s="54">
        <v>0</v>
      </c>
      <c r="AD111" s="54">
        <v>1</v>
      </c>
      <c r="AE111" s="54">
        <v>1</v>
      </c>
      <c r="AF111" s="54">
        <f t="shared" si="36"/>
        <v>17</v>
      </c>
      <c r="AG111" s="54">
        <v>1</v>
      </c>
      <c r="AH111" s="54">
        <f t="shared" si="28"/>
        <v>1</v>
      </c>
      <c r="AI111" s="54">
        <v>1</v>
      </c>
      <c r="AJ111" s="54">
        <v>1</v>
      </c>
      <c r="AK111" s="54">
        <f t="shared" si="29"/>
        <v>0</v>
      </c>
      <c r="AL111" s="54">
        <v>1</v>
      </c>
      <c r="AM111" s="54">
        <v>1</v>
      </c>
      <c r="AN111" s="54">
        <v>1</v>
      </c>
      <c r="AO111" s="54">
        <v>0</v>
      </c>
      <c r="AP111" s="54">
        <v>1</v>
      </c>
      <c r="AQ111" s="54">
        <v>1</v>
      </c>
      <c r="AR111" s="54">
        <v>1</v>
      </c>
      <c r="AS111" s="54">
        <v>0</v>
      </c>
      <c r="AT111" s="54">
        <v>1</v>
      </c>
      <c r="AU111" s="54">
        <f t="shared" si="37"/>
        <v>37.357500000000023</v>
      </c>
      <c r="AV111" s="54">
        <f t="shared" si="38"/>
        <v>13.638333333333339</v>
      </c>
      <c r="AW111" s="54">
        <f t="shared" si="23"/>
        <v>12.153777777777776</v>
      </c>
      <c r="AX111" s="54">
        <f t="shared" si="39"/>
        <v>13.265333333333338</v>
      </c>
      <c r="AY111" s="54">
        <v>0</v>
      </c>
      <c r="AZ111" s="54">
        <v>1</v>
      </c>
      <c r="BA111" s="54">
        <v>1</v>
      </c>
      <c r="BG111" s="54">
        <f t="shared" si="24"/>
        <v>17000</v>
      </c>
      <c r="BH111" s="11">
        <f t="shared" si="40"/>
        <v>1.5625E-4</v>
      </c>
    </row>
    <row r="112" spans="1:60" ht="32" x14ac:dyDescent="0.2">
      <c r="A112" s="54">
        <v>77</v>
      </c>
      <c r="B112" s="1" t="s">
        <v>861</v>
      </c>
      <c r="C112" s="3" t="s">
        <v>194</v>
      </c>
      <c r="D112" s="54">
        <v>1</v>
      </c>
      <c r="E112" s="54">
        <v>1</v>
      </c>
      <c r="F112" s="54">
        <f t="shared" si="30"/>
        <v>1</v>
      </c>
      <c r="G112" s="54">
        <f t="shared" si="31"/>
        <v>10</v>
      </c>
      <c r="H112" s="54">
        <f t="shared" si="32"/>
        <v>10</v>
      </c>
      <c r="I112" s="54">
        <f t="shared" si="22"/>
        <v>63</v>
      </c>
      <c r="J112" s="54">
        <v>19</v>
      </c>
      <c r="K112" s="54">
        <f t="shared" si="33"/>
        <v>1.9</v>
      </c>
      <c r="L112" s="54">
        <f t="shared" si="34"/>
        <v>62</v>
      </c>
      <c r="M112" s="54">
        <f t="shared" si="35"/>
        <v>6.2</v>
      </c>
      <c r="N112" s="54">
        <v>0</v>
      </c>
      <c r="O112" s="54">
        <v>1</v>
      </c>
      <c r="P112" s="54">
        <v>1</v>
      </c>
      <c r="Q112" s="54">
        <v>1</v>
      </c>
      <c r="R112" s="54">
        <v>1</v>
      </c>
      <c r="S112" s="54">
        <v>1</v>
      </c>
      <c r="T112" s="54">
        <f t="shared" si="25"/>
        <v>1</v>
      </c>
      <c r="U112" s="54">
        <v>1</v>
      </c>
      <c r="V112" s="54">
        <v>1</v>
      </c>
      <c r="W112" s="54">
        <f t="shared" si="26"/>
        <v>1</v>
      </c>
      <c r="X112" s="54">
        <f t="shared" si="27"/>
        <v>1</v>
      </c>
      <c r="Y112" s="54">
        <v>1</v>
      </c>
      <c r="Z112" s="54">
        <v>1</v>
      </c>
      <c r="AA112" s="54">
        <v>1</v>
      </c>
      <c r="AB112" s="54">
        <v>1</v>
      </c>
      <c r="AC112" s="54">
        <v>1</v>
      </c>
      <c r="AD112" s="54">
        <v>1</v>
      </c>
      <c r="AE112" s="54">
        <v>1</v>
      </c>
      <c r="AF112" s="54">
        <f t="shared" si="36"/>
        <v>1</v>
      </c>
      <c r="AG112" s="54">
        <v>1</v>
      </c>
      <c r="AH112" s="54">
        <f t="shared" si="28"/>
        <v>1</v>
      </c>
      <c r="AI112" s="54">
        <v>1</v>
      </c>
      <c r="AJ112" s="54">
        <v>1</v>
      </c>
      <c r="AK112" s="54">
        <f t="shared" si="29"/>
        <v>1</v>
      </c>
      <c r="AL112" s="54">
        <v>1</v>
      </c>
      <c r="AM112" s="54">
        <v>1</v>
      </c>
      <c r="AN112" s="54">
        <v>1</v>
      </c>
      <c r="AO112" s="54">
        <v>1</v>
      </c>
      <c r="AP112" s="54">
        <v>1</v>
      </c>
      <c r="AQ112" s="54">
        <v>1</v>
      </c>
      <c r="AR112" s="54">
        <v>1</v>
      </c>
      <c r="AS112" s="54">
        <v>1</v>
      </c>
      <c r="AT112" s="54">
        <v>1</v>
      </c>
      <c r="AU112" s="54">
        <f t="shared" si="37"/>
        <v>35.945000000000029</v>
      </c>
      <c r="AV112" s="54">
        <f t="shared" si="38"/>
        <v>10.73</v>
      </c>
      <c r="AW112" s="54">
        <f t="shared" si="23"/>
        <v>17.696000000000002</v>
      </c>
      <c r="AX112" s="54">
        <f t="shared" si="39"/>
        <v>12.771999999999998</v>
      </c>
      <c r="AY112" s="54">
        <v>1</v>
      </c>
      <c r="AZ112" s="54">
        <v>1</v>
      </c>
      <c r="BA112" s="54">
        <v>1</v>
      </c>
      <c r="BG112" s="54">
        <f t="shared" si="24"/>
        <v>1000</v>
      </c>
      <c r="BH112" s="11">
        <f t="shared" si="40"/>
        <v>3.4722222222222222E-5</v>
      </c>
    </row>
    <row r="113" spans="1:60" ht="48" x14ac:dyDescent="0.2">
      <c r="A113" s="54">
        <v>78</v>
      </c>
      <c r="B113" s="1" t="s">
        <v>862</v>
      </c>
      <c r="C113" s="22" t="s">
        <v>195</v>
      </c>
      <c r="D113" s="54">
        <v>1</v>
      </c>
      <c r="E113" s="54">
        <v>1</v>
      </c>
      <c r="F113" s="54">
        <f t="shared" si="30"/>
        <v>1</v>
      </c>
      <c r="G113" s="54">
        <f t="shared" si="31"/>
        <v>13</v>
      </c>
      <c r="H113" s="54">
        <f t="shared" si="32"/>
        <v>13</v>
      </c>
      <c r="I113" s="54">
        <f t="shared" si="22"/>
        <v>64</v>
      </c>
      <c r="J113" s="54">
        <v>20</v>
      </c>
      <c r="K113" s="54">
        <f t="shared" si="33"/>
        <v>1.5384615384615385</v>
      </c>
      <c r="L113" s="54">
        <f t="shared" si="34"/>
        <v>61</v>
      </c>
      <c r="M113" s="54">
        <f t="shared" si="35"/>
        <v>4.6923076923076925</v>
      </c>
      <c r="N113" s="54">
        <v>0</v>
      </c>
      <c r="O113" s="54">
        <v>1</v>
      </c>
      <c r="P113" s="54">
        <v>0</v>
      </c>
      <c r="Q113" s="54">
        <v>0</v>
      </c>
      <c r="R113" s="54">
        <v>1</v>
      </c>
      <c r="S113" s="54">
        <v>1</v>
      </c>
      <c r="T113" s="54">
        <f t="shared" si="25"/>
        <v>0</v>
      </c>
      <c r="U113" s="54">
        <v>1</v>
      </c>
      <c r="V113" s="54">
        <v>1</v>
      </c>
      <c r="W113" s="54">
        <f t="shared" si="26"/>
        <v>0</v>
      </c>
      <c r="X113" s="54">
        <f t="shared" si="27"/>
        <v>1</v>
      </c>
      <c r="Y113" s="54">
        <v>1</v>
      </c>
      <c r="Z113" s="54">
        <v>1</v>
      </c>
      <c r="AA113" s="54">
        <v>1</v>
      </c>
      <c r="AB113" s="54">
        <v>1</v>
      </c>
      <c r="AC113" s="54">
        <v>1</v>
      </c>
      <c r="AD113" s="54">
        <v>1</v>
      </c>
      <c r="AE113" s="54">
        <v>1</v>
      </c>
      <c r="AF113" s="54">
        <f t="shared" si="36"/>
        <v>3</v>
      </c>
      <c r="AG113" s="54">
        <v>0</v>
      </c>
      <c r="AH113" s="54">
        <f t="shared" si="28"/>
        <v>0</v>
      </c>
      <c r="AI113" s="54">
        <v>1</v>
      </c>
      <c r="AJ113" s="54">
        <v>1</v>
      </c>
      <c r="AK113" s="54">
        <f t="shared" si="29"/>
        <v>1</v>
      </c>
      <c r="AL113" s="54">
        <v>1</v>
      </c>
      <c r="AM113" s="54">
        <v>1</v>
      </c>
      <c r="AN113" s="54">
        <v>1</v>
      </c>
      <c r="AO113" s="54">
        <v>0</v>
      </c>
      <c r="AP113" s="54">
        <v>1</v>
      </c>
      <c r="AQ113" s="54">
        <v>1</v>
      </c>
      <c r="AR113" s="54">
        <v>1</v>
      </c>
      <c r="AS113" s="54">
        <v>0</v>
      </c>
      <c r="AT113" s="54">
        <v>1</v>
      </c>
      <c r="AU113" s="54">
        <f t="shared" si="37"/>
        <v>63.486153846153847</v>
      </c>
      <c r="AV113" s="54">
        <f t="shared" si="38"/>
        <v>7.6338461538461573</v>
      </c>
      <c r="AW113" s="54">
        <f t="shared" si="23"/>
        <v>9.5138461538461527</v>
      </c>
      <c r="AX113" s="54">
        <f t="shared" si="39"/>
        <v>7.1707692307692312</v>
      </c>
      <c r="AY113" s="54">
        <v>1</v>
      </c>
      <c r="AZ113" s="54">
        <v>1</v>
      </c>
      <c r="BA113" s="54">
        <v>1</v>
      </c>
      <c r="BG113" s="54">
        <f t="shared" si="24"/>
        <v>3000</v>
      </c>
      <c r="BH113" s="11">
        <f t="shared" si="40"/>
        <v>4.5138888888888894E-5</v>
      </c>
    </row>
    <row r="114" spans="1:60" ht="48" x14ac:dyDescent="0.2">
      <c r="A114" s="54" t="s">
        <v>863</v>
      </c>
      <c r="B114" s="1" t="s">
        <v>864</v>
      </c>
      <c r="C114" s="3" t="s">
        <v>194</v>
      </c>
      <c r="D114" s="54">
        <v>1</v>
      </c>
      <c r="E114" s="54">
        <v>1</v>
      </c>
      <c r="F114" s="54">
        <f t="shared" si="30"/>
        <v>1</v>
      </c>
      <c r="G114" s="54">
        <f t="shared" si="31"/>
        <v>12</v>
      </c>
      <c r="H114" s="54">
        <f t="shared" si="32"/>
        <v>12</v>
      </c>
      <c r="I114" s="54">
        <f t="shared" si="22"/>
        <v>92</v>
      </c>
      <c r="J114" s="54">
        <v>30</v>
      </c>
      <c r="K114" s="54">
        <f t="shared" si="33"/>
        <v>2.5</v>
      </c>
      <c r="L114" s="54">
        <f t="shared" si="34"/>
        <v>87</v>
      </c>
      <c r="M114" s="54">
        <f t="shared" si="35"/>
        <v>7.25</v>
      </c>
      <c r="N114" s="54">
        <v>1</v>
      </c>
      <c r="O114" s="54">
        <v>1</v>
      </c>
      <c r="P114" s="54">
        <v>1</v>
      </c>
      <c r="Q114" s="54">
        <v>1</v>
      </c>
      <c r="R114" s="54">
        <v>1</v>
      </c>
      <c r="S114" s="54">
        <v>1</v>
      </c>
      <c r="T114" s="54">
        <f t="shared" si="25"/>
        <v>1</v>
      </c>
      <c r="U114" s="54">
        <v>1</v>
      </c>
      <c r="V114" s="54">
        <v>1</v>
      </c>
      <c r="W114" s="54">
        <f t="shared" si="26"/>
        <v>1</v>
      </c>
      <c r="X114" s="54">
        <f t="shared" si="27"/>
        <v>1</v>
      </c>
      <c r="Y114" s="54">
        <v>1</v>
      </c>
      <c r="Z114" s="54">
        <v>1</v>
      </c>
      <c r="AA114" s="54">
        <v>1</v>
      </c>
      <c r="AB114" s="54">
        <v>1</v>
      </c>
      <c r="AC114" s="54">
        <v>1</v>
      </c>
      <c r="AD114" s="54">
        <v>1</v>
      </c>
      <c r="AE114" s="54">
        <v>1</v>
      </c>
      <c r="AF114" s="54">
        <f t="shared" si="36"/>
        <v>5</v>
      </c>
      <c r="AG114" s="54">
        <v>1</v>
      </c>
      <c r="AH114" s="54">
        <f t="shared" si="28"/>
        <v>1</v>
      </c>
      <c r="AI114" s="54">
        <v>1</v>
      </c>
      <c r="AJ114" s="54">
        <v>1</v>
      </c>
      <c r="AK114" s="54">
        <f t="shared" si="29"/>
        <v>0</v>
      </c>
      <c r="AL114" s="54">
        <v>1</v>
      </c>
      <c r="AM114" s="54">
        <v>1</v>
      </c>
      <c r="AN114" s="54">
        <v>1</v>
      </c>
      <c r="AO114" s="54">
        <v>1</v>
      </c>
      <c r="AP114" s="54">
        <v>1</v>
      </c>
      <c r="AQ114" s="54">
        <v>1</v>
      </c>
      <c r="AR114" s="54">
        <v>1</v>
      </c>
      <c r="AS114" s="54">
        <v>1</v>
      </c>
      <c r="AT114" s="54">
        <v>1</v>
      </c>
      <c r="AU114" s="54">
        <f t="shared" si="37"/>
        <v>-16.844999999999992</v>
      </c>
      <c r="AV114" s="54">
        <f t="shared" si="38"/>
        <v>18.59</v>
      </c>
      <c r="AW114" s="54">
        <f t="shared" si="23"/>
        <v>24.363333333333333</v>
      </c>
      <c r="AX114" s="54">
        <f t="shared" si="39"/>
        <v>18.717500000000001</v>
      </c>
      <c r="AY114" s="54">
        <v>1</v>
      </c>
      <c r="AZ114" s="54">
        <v>1</v>
      </c>
      <c r="BA114" s="54">
        <v>1</v>
      </c>
      <c r="BG114" s="54">
        <f t="shared" si="24"/>
        <v>5000</v>
      </c>
      <c r="BH114" s="11">
        <f t="shared" si="40"/>
        <v>4.1666666666666665E-5</v>
      </c>
    </row>
    <row r="115" spans="1:60" ht="32" x14ac:dyDescent="0.2">
      <c r="A115" s="54" t="s">
        <v>865</v>
      </c>
      <c r="B115" s="1" t="s">
        <v>866</v>
      </c>
      <c r="C115" s="3" t="s">
        <v>194</v>
      </c>
      <c r="D115" s="54">
        <v>1</v>
      </c>
      <c r="E115" s="54">
        <v>1</v>
      </c>
      <c r="F115" s="54">
        <f t="shared" si="30"/>
        <v>1</v>
      </c>
      <c r="G115" s="54">
        <f t="shared" si="31"/>
        <v>8</v>
      </c>
      <c r="H115" s="54">
        <f t="shared" si="32"/>
        <v>8</v>
      </c>
      <c r="I115" s="54">
        <f t="shared" si="22"/>
        <v>44</v>
      </c>
      <c r="J115" s="54">
        <v>13</v>
      </c>
      <c r="K115" s="54">
        <f t="shared" si="33"/>
        <v>1.625</v>
      </c>
      <c r="L115" s="54">
        <f t="shared" si="34"/>
        <v>43</v>
      </c>
      <c r="M115" s="54">
        <f t="shared" si="35"/>
        <v>5.375</v>
      </c>
      <c r="N115" s="54">
        <v>1</v>
      </c>
      <c r="O115" s="54">
        <v>1</v>
      </c>
      <c r="P115" s="54">
        <v>1</v>
      </c>
      <c r="Q115" s="54">
        <v>1</v>
      </c>
      <c r="R115" s="54">
        <v>1</v>
      </c>
      <c r="S115" s="54">
        <v>1</v>
      </c>
      <c r="T115" s="54">
        <f t="shared" si="25"/>
        <v>1</v>
      </c>
      <c r="U115" s="54">
        <v>1</v>
      </c>
      <c r="V115" s="54">
        <v>1</v>
      </c>
      <c r="W115" s="54">
        <f t="shared" si="26"/>
        <v>1</v>
      </c>
      <c r="X115" s="54">
        <f t="shared" si="27"/>
        <v>1</v>
      </c>
      <c r="Y115" s="54">
        <v>1</v>
      </c>
      <c r="Z115" s="54">
        <v>1</v>
      </c>
      <c r="AA115" s="54">
        <v>1</v>
      </c>
      <c r="AB115" s="54">
        <v>1</v>
      </c>
      <c r="AC115" s="54">
        <v>1</v>
      </c>
      <c r="AD115" s="54">
        <v>1</v>
      </c>
      <c r="AE115" s="54">
        <v>1</v>
      </c>
      <c r="AF115" s="54">
        <f t="shared" si="36"/>
        <v>1</v>
      </c>
      <c r="AG115" s="54">
        <v>1</v>
      </c>
      <c r="AH115" s="54">
        <f t="shared" si="28"/>
        <v>1</v>
      </c>
      <c r="AI115" s="54">
        <v>1</v>
      </c>
      <c r="AJ115" s="54">
        <v>1</v>
      </c>
      <c r="AK115" s="54">
        <f t="shared" si="29"/>
        <v>1</v>
      </c>
      <c r="AL115" s="54">
        <v>1</v>
      </c>
      <c r="AM115" s="54">
        <v>1</v>
      </c>
      <c r="AN115" s="54">
        <v>1</v>
      </c>
      <c r="AO115" s="54">
        <v>1</v>
      </c>
      <c r="AP115" s="54">
        <v>1</v>
      </c>
      <c r="AQ115" s="54">
        <v>1</v>
      </c>
      <c r="AR115" s="54">
        <v>1</v>
      </c>
      <c r="AS115" s="54">
        <v>1</v>
      </c>
      <c r="AT115" s="54">
        <v>1</v>
      </c>
      <c r="AU115" s="54">
        <f t="shared" si="37"/>
        <v>61.240000000000016</v>
      </c>
      <c r="AV115" s="54">
        <f t="shared" si="38"/>
        <v>6.7050000000000018</v>
      </c>
      <c r="AW115" s="54">
        <f t="shared" si="23"/>
        <v>12.105</v>
      </c>
      <c r="AX115" s="54">
        <f t="shared" si="39"/>
        <v>7.8862500000000004</v>
      </c>
      <c r="AY115" s="54">
        <v>1</v>
      </c>
      <c r="AZ115" s="54">
        <v>1</v>
      </c>
      <c r="BA115" s="54">
        <v>1</v>
      </c>
      <c r="BG115" s="54">
        <f t="shared" si="24"/>
        <v>1000</v>
      </c>
      <c r="BH115" s="11">
        <f t="shared" si="40"/>
        <v>2.7777777777777779E-5</v>
      </c>
    </row>
    <row r="116" spans="1:60" ht="32" x14ac:dyDescent="0.2">
      <c r="A116" s="54">
        <v>80</v>
      </c>
      <c r="B116" s="1" t="s">
        <v>867</v>
      </c>
      <c r="C116" s="3" t="s">
        <v>194</v>
      </c>
      <c r="D116" s="54">
        <v>1</v>
      </c>
      <c r="E116" s="54">
        <v>1</v>
      </c>
      <c r="F116" s="54">
        <f t="shared" si="30"/>
        <v>1</v>
      </c>
      <c r="G116" s="54">
        <f t="shared" si="31"/>
        <v>10</v>
      </c>
      <c r="H116" s="54">
        <f t="shared" si="32"/>
        <v>10</v>
      </c>
      <c r="I116" s="54">
        <f t="shared" si="22"/>
        <v>61</v>
      </c>
      <c r="J116" s="54">
        <v>21</v>
      </c>
      <c r="K116" s="54">
        <f t="shared" si="33"/>
        <v>2.1</v>
      </c>
      <c r="L116" s="54">
        <f t="shared" si="34"/>
        <v>60</v>
      </c>
      <c r="M116" s="54">
        <f t="shared" si="35"/>
        <v>6</v>
      </c>
      <c r="N116" s="54">
        <v>1</v>
      </c>
      <c r="O116" s="54">
        <v>1</v>
      </c>
      <c r="P116" s="54">
        <v>1</v>
      </c>
      <c r="Q116" s="54">
        <v>1</v>
      </c>
      <c r="R116" s="54">
        <v>1</v>
      </c>
      <c r="S116" s="54">
        <v>1</v>
      </c>
      <c r="T116" s="54">
        <f t="shared" si="25"/>
        <v>1</v>
      </c>
      <c r="U116" s="54">
        <v>1</v>
      </c>
      <c r="V116" s="54">
        <v>1</v>
      </c>
      <c r="W116" s="54">
        <f t="shared" si="26"/>
        <v>1</v>
      </c>
      <c r="X116" s="54">
        <f t="shared" si="27"/>
        <v>1</v>
      </c>
      <c r="Y116" s="54">
        <v>1</v>
      </c>
      <c r="Z116" s="54">
        <v>1</v>
      </c>
      <c r="AA116" s="54">
        <v>1</v>
      </c>
      <c r="AB116" s="54">
        <v>1</v>
      </c>
      <c r="AC116" s="54">
        <v>1</v>
      </c>
      <c r="AD116" s="54">
        <v>1</v>
      </c>
      <c r="AE116" s="54">
        <v>1</v>
      </c>
      <c r="AF116" s="54">
        <f t="shared" si="36"/>
        <v>1</v>
      </c>
      <c r="AG116" s="54">
        <v>1</v>
      </c>
      <c r="AH116" s="54">
        <f t="shared" si="28"/>
        <v>1</v>
      </c>
      <c r="AI116" s="54">
        <v>1</v>
      </c>
      <c r="AJ116" s="54">
        <v>1</v>
      </c>
      <c r="AK116" s="54">
        <f t="shared" si="29"/>
        <v>1</v>
      </c>
      <c r="AL116" s="54">
        <v>1</v>
      </c>
      <c r="AM116" s="54">
        <v>1</v>
      </c>
      <c r="AN116" s="54">
        <v>1</v>
      </c>
      <c r="AO116" s="54">
        <v>1</v>
      </c>
      <c r="AP116" s="54">
        <v>1</v>
      </c>
      <c r="AQ116" s="54">
        <v>1</v>
      </c>
      <c r="AR116" s="54">
        <v>1</v>
      </c>
      <c r="AS116" s="54">
        <v>1</v>
      </c>
      <c r="AT116" s="54">
        <v>1</v>
      </c>
      <c r="AU116" s="54">
        <f t="shared" si="37"/>
        <v>19.025000000000013</v>
      </c>
      <c r="AV116" s="54">
        <f t="shared" si="38"/>
        <v>13.09</v>
      </c>
      <c r="AW116" s="54">
        <f t="shared" si="23"/>
        <v>16.52</v>
      </c>
      <c r="AX116" s="54">
        <f t="shared" si="39"/>
        <v>11.829999999999998</v>
      </c>
      <c r="AY116" s="54">
        <v>1</v>
      </c>
      <c r="AZ116" s="54">
        <v>1</v>
      </c>
      <c r="BA116" s="54">
        <v>1</v>
      </c>
      <c r="BG116" s="54">
        <f t="shared" si="24"/>
        <v>1000</v>
      </c>
      <c r="BH116" s="11">
        <f t="shared" si="40"/>
        <v>3.4722222222222222E-5</v>
      </c>
    </row>
    <row r="117" spans="1:60" ht="32" x14ac:dyDescent="0.2">
      <c r="A117" s="54" t="s">
        <v>868</v>
      </c>
      <c r="B117" s="1" t="s">
        <v>869</v>
      </c>
      <c r="C117" s="3" t="s">
        <v>194</v>
      </c>
      <c r="D117" s="54">
        <v>1</v>
      </c>
      <c r="E117" s="54">
        <v>1</v>
      </c>
      <c r="F117" s="54">
        <f t="shared" si="30"/>
        <v>1</v>
      </c>
      <c r="G117" s="54">
        <f t="shared" si="31"/>
        <v>14</v>
      </c>
      <c r="H117" s="54">
        <f t="shared" si="32"/>
        <v>14</v>
      </c>
      <c r="I117" s="54">
        <f t="shared" si="22"/>
        <v>74</v>
      </c>
      <c r="J117" s="54">
        <v>26</v>
      </c>
      <c r="K117" s="54">
        <f t="shared" si="33"/>
        <v>1.8571428571428572</v>
      </c>
      <c r="L117" s="54">
        <f t="shared" si="34"/>
        <v>73</v>
      </c>
      <c r="M117" s="54">
        <f t="shared" si="35"/>
        <v>5.2142857142857144</v>
      </c>
      <c r="N117" s="54">
        <v>1</v>
      </c>
      <c r="O117" s="54">
        <v>1</v>
      </c>
      <c r="P117" s="54">
        <v>1</v>
      </c>
      <c r="Q117" s="54">
        <v>1</v>
      </c>
      <c r="R117" s="54">
        <v>1</v>
      </c>
      <c r="S117" s="54">
        <v>1</v>
      </c>
      <c r="T117" s="54">
        <f t="shared" si="25"/>
        <v>1</v>
      </c>
      <c r="U117" s="54">
        <v>1</v>
      </c>
      <c r="V117" s="54">
        <v>1</v>
      </c>
      <c r="W117" s="54">
        <f t="shared" si="26"/>
        <v>1</v>
      </c>
      <c r="X117" s="54">
        <f t="shared" si="27"/>
        <v>1</v>
      </c>
      <c r="Y117" s="54">
        <v>1</v>
      </c>
      <c r="Z117" s="54">
        <v>1</v>
      </c>
      <c r="AA117" s="54">
        <v>1</v>
      </c>
      <c r="AB117" s="54">
        <v>1</v>
      </c>
      <c r="AC117" s="54">
        <v>1</v>
      </c>
      <c r="AD117" s="54">
        <v>1</v>
      </c>
      <c r="AE117" s="54">
        <v>1</v>
      </c>
      <c r="AF117" s="54">
        <f t="shared" si="36"/>
        <v>1</v>
      </c>
      <c r="AG117" s="54">
        <v>1</v>
      </c>
      <c r="AH117" s="54">
        <f t="shared" si="28"/>
        <v>1</v>
      </c>
      <c r="AI117" s="54">
        <v>0</v>
      </c>
      <c r="AJ117" s="54">
        <v>1</v>
      </c>
      <c r="AK117" s="54">
        <f t="shared" si="29"/>
        <v>1</v>
      </c>
      <c r="AL117" s="54">
        <v>1</v>
      </c>
      <c r="AM117" s="54">
        <v>1</v>
      </c>
      <c r="AN117" s="54">
        <v>1</v>
      </c>
      <c r="AO117" s="54">
        <v>1</v>
      </c>
      <c r="AP117" s="54">
        <v>1</v>
      </c>
      <c r="AQ117" s="54">
        <v>1</v>
      </c>
      <c r="AR117" s="54">
        <v>1</v>
      </c>
      <c r="AS117" s="54">
        <v>1</v>
      </c>
      <c r="AT117" s="54">
        <v>1</v>
      </c>
      <c r="AU117" s="54">
        <f t="shared" si="37"/>
        <v>35.510714285714307</v>
      </c>
      <c r="AV117" s="54">
        <f t="shared" si="38"/>
        <v>11.784285714285716</v>
      </c>
      <c r="AW117" s="54">
        <f t="shared" si="23"/>
        <v>12.745714285714282</v>
      </c>
      <c r="AX117" s="54">
        <f t="shared" si="39"/>
        <v>10.129285714285714</v>
      </c>
      <c r="AY117" s="54">
        <v>1</v>
      </c>
      <c r="AZ117" s="54">
        <v>1</v>
      </c>
      <c r="BA117" s="54">
        <v>1</v>
      </c>
      <c r="BG117" s="54">
        <f t="shared" si="24"/>
        <v>1000</v>
      </c>
      <c r="BH117" s="11">
        <f t="shared" si="40"/>
        <v>4.8611111111111115E-5</v>
      </c>
    </row>
    <row r="118" spans="1:60" ht="48" x14ac:dyDescent="0.2">
      <c r="A118" s="54" t="s">
        <v>870</v>
      </c>
      <c r="B118" s="1" t="s">
        <v>871</v>
      </c>
      <c r="C118" s="3" t="s">
        <v>194</v>
      </c>
      <c r="D118" s="54">
        <v>1</v>
      </c>
      <c r="E118" s="54">
        <v>1</v>
      </c>
      <c r="F118" s="54">
        <f t="shared" si="30"/>
        <v>1</v>
      </c>
      <c r="G118" s="54">
        <f t="shared" si="31"/>
        <v>15</v>
      </c>
      <c r="H118" s="54">
        <f t="shared" si="32"/>
        <v>15</v>
      </c>
      <c r="I118" s="54">
        <f t="shared" ref="I118:I124" si="41">LEN(SUBSTITUTE(B118," ",""))</f>
        <v>77</v>
      </c>
      <c r="J118" s="54">
        <v>27</v>
      </c>
      <c r="K118" s="54">
        <f t="shared" si="33"/>
        <v>1.8</v>
      </c>
      <c r="L118" s="54">
        <f t="shared" si="34"/>
        <v>74</v>
      </c>
      <c r="M118" s="54">
        <f t="shared" si="35"/>
        <v>4.9333333333333336</v>
      </c>
      <c r="N118" s="54">
        <v>1</v>
      </c>
      <c r="O118" s="54">
        <v>1</v>
      </c>
      <c r="P118" s="54">
        <v>1</v>
      </c>
      <c r="Q118" s="54">
        <v>1</v>
      </c>
      <c r="R118" s="54">
        <v>1</v>
      </c>
      <c r="S118" s="54">
        <v>1</v>
      </c>
      <c r="T118" s="54">
        <f t="shared" si="25"/>
        <v>1</v>
      </c>
      <c r="U118" s="54">
        <v>1</v>
      </c>
      <c r="V118" s="54">
        <v>1</v>
      </c>
      <c r="W118" s="54">
        <f t="shared" si="26"/>
        <v>1</v>
      </c>
      <c r="X118" s="54">
        <f t="shared" si="27"/>
        <v>1</v>
      </c>
      <c r="Y118" s="54">
        <v>1</v>
      </c>
      <c r="Z118" s="54">
        <v>1</v>
      </c>
      <c r="AA118" s="54">
        <v>1</v>
      </c>
      <c r="AB118" s="54">
        <v>1</v>
      </c>
      <c r="AC118" s="54">
        <v>1</v>
      </c>
      <c r="AD118" s="54">
        <v>0</v>
      </c>
      <c r="AE118" s="54">
        <v>1</v>
      </c>
      <c r="AF118" s="54">
        <f t="shared" si="36"/>
        <v>3</v>
      </c>
      <c r="AG118" s="54">
        <v>1</v>
      </c>
      <c r="AH118" s="54">
        <f t="shared" si="28"/>
        <v>1</v>
      </c>
      <c r="AI118" s="54">
        <v>0</v>
      </c>
      <c r="AJ118" s="54">
        <v>1</v>
      </c>
      <c r="AK118" s="54">
        <f t="shared" si="29"/>
        <v>1</v>
      </c>
      <c r="AL118" s="54">
        <v>1</v>
      </c>
      <c r="AM118" s="54">
        <v>1</v>
      </c>
      <c r="AN118" s="54">
        <v>1</v>
      </c>
      <c r="AO118" s="54">
        <v>1</v>
      </c>
      <c r="AP118" s="54">
        <v>1</v>
      </c>
      <c r="AQ118" s="54">
        <v>1</v>
      </c>
      <c r="AR118" s="54">
        <v>1</v>
      </c>
      <c r="AS118" s="54">
        <v>1</v>
      </c>
      <c r="AT118" s="54">
        <v>1</v>
      </c>
      <c r="AU118" s="54">
        <f t="shared" si="37"/>
        <v>39.330000000000013</v>
      </c>
      <c r="AV118" s="54">
        <f t="shared" si="38"/>
        <v>11.500000000000004</v>
      </c>
      <c r="AW118" s="54">
        <f t="shared" ref="AW118:AW124" si="42">IF(G118=0,0,((0.0588*M118*100)-(0.296*(F118/G118)*100)-15.8))</f>
        <v>11.234666666666666</v>
      </c>
      <c r="AX118" s="54">
        <f t="shared" si="39"/>
        <v>9.3060000000000009</v>
      </c>
      <c r="AY118" s="54">
        <v>1</v>
      </c>
      <c r="AZ118" s="54">
        <v>1</v>
      </c>
      <c r="BA118" s="54">
        <v>1</v>
      </c>
      <c r="BG118" s="54">
        <f t="shared" ref="BG118:BG124" si="43">IF(E118=0,0,AF118/E118*1000)</f>
        <v>3000</v>
      </c>
      <c r="BH118" s="11">
        <f t="shared" si="40"/>
        <v>5.208333333333333E-5</v>
      </c>
    </row>
    <row r="119" spans="1:60" ht="80" x14ac:dyDescent="0.2">
      <c r="A119" s="54">
        <v>82</v>
      </c>
      <c r="B119" s="1" t="s">
        <v>872</v>
      </c>
      <c r="C119" s="3" t="s">
        <v>194</v>
      </c>
      <c r="D119" s="54">
        <v>1</v>
      </c>
      <c r="E119" s="54">
        <v>1</v>
      </c>
      <c r="F119" s="54">
        <f t="shared" si="30"/>
        <v>1</v>
      </c>
      <c r="G119" s="54">
        <f t="shared" si="31"/>
        <v>28</v>
      </c>
      <c r="H119" s="54">
        <f t="shared" si="32"/>
        <v>28</v>
      </c>
      <c r="I119" s="54">
        <f t="shared" si="41"/>
        <v>143</v>
      </c>
      <c r="J119" s="54">
        <v>47</v>
      </c>
      <c r="K119" s="54">
        <f t="shared" si="33"/>
        <v>1.6785714285714286</v>
      </c>
      <c r="L119" s="54">
        <f t="shared" si="34"/>
        <v>136</v>
      </c>
      <c r="M119" s="54">
        <f t="shared" si="35"/>
        <v>4.8571428571428568</v>
      </c>
      <c r="N119" s="54">
        <v>0</v>
      </c>
      <c r="O119" s="54">
        <v>1</v>
      </c>
      <c r="P119" s="54">
        <v>1</v>
      </c>
      <c r="Q119" s="54">
        <v>1</v>
      </c>
      <c r="R119" s="54">
        <v>1</v>
      </c>
      <c r="S119" s="54">
        <v>1</v>
      </c>
      <c r="T119" s="54">
        <f t="shared" si="25"/>
        <v>1</v>
      </c>
      <c r="U119" s="54">
        <v>1</v>
      </c>
      <c r="V119" s="54">
        <v>1</v>
      </c>
      <c r="W119" s="54">
        <f t="shared" si="26"/>
        <v>1</v>
      </c>
      <c r="X119" s="54">
        <f t="shared" si="27"/>
        <v>1</v>
      </c>
      <c r="Y119" s="54">
        <v>0</v>
      </c>
      <c r="Z119" s="54">
        <v>1</v>
      </c>
      <c r="AA119" s="54">
        <v>1</v>
      </c>
      <c r="AB119" s="54">
        <v>1</v>
      </c>
      <c r="AC119" s="54">
        <v>1</v>
      </c>
      <c r="AD119" s="54">
        <v>1</v>
      </c>
      <c r="AE119" s="54">
        <v>1</v>
      </c>
      <c r="AF119" s="54">
        <f t="shared" si="36"/>
        <v>7</v>
      </c>
      <c r="AG119" s="54">
        <v>1</v>
      </c>
      <c r="AH119" s="54">
        <f t="shared" si="28"/>
        <v>1</v>
      </c>
      <c r="AI119" s="54">
        <v>0</v>
      </c>
      <c r="AJ119" s="54">
        <v>0</v>
      </c>
      <c r="AK119" s="54">
        <f t="shared" si="29"/>
        <v>0</v>
      </c>
      <c r="AL119" s="54">
        <v>1</v>
      </c>
      <c r="AM119" s="54">
        <v>1</v>
      </c>
      <c r="AN119" s="54">
        <v>1</v>
      </c>
      <c r="AO119" s="54">
        <v>1</v>
      </c>
      <c r="AP119" s="54">
        <v>1</v>
      </c>
      <c r="AQ119" s="54">
        <v>1</v>
      </c>
      <c r="AR119" s="54">
        <v>1</v>
      </c>
      <c r="AS119" s="54">
        <v>1</v>
      </c>
      <c r="AT119" s="54">
        <v>1</v>
      </c>
      <c r="AU119" s="54">
        <f t="shared" si="37"/>
        <v>36.407857142857168</v>
      </c>
      <c r="AV119" s="54">
        <f t="shared" si="38"/>
        <v>15.137142857142859</v>
      </c>
      <c r="AW119" s="54">
        <f t="shared" si="42"/>
        <v>11.702857142857138</v>
      </c>
      <c r="AX119" s="54">
        <f t="shared" si="39"/>
        <v>15.447142857142858</v>
      </c>
      <c r="AY119" s="54">
        <v>1</v>
      </c>
      <c r="AZ119" s="54">
        <v>1</v>
      </c>
      <c r="BA119" s="54">
        <v>1</v>
      </c>
      <c r="BG119" s="54">
        <f t="shared" si="43"/>
        <v>7000</v>
      </c>
      <c r="BH119" s="11">
        <f t="shared" si="40"/>
        <v>9.722222222222223E-5</v>
      </c>
    </row>
    <row r="120" spans="1:60" ht="32" x14ac:dyDescent="0.2">
      <c r="A120" s="54" t="s">
        <v>873</v>
      </c>
      <c r="B120" s="1" t="s">
        <v>382</v>
      </c>
      <c r="C120" s="3" t="s">
        <v>194</v>
      </c>
      <c r="D120" s="54">
        <v>1</v>
      </c>
      <c r="E120" s="54">
        <v>1</v>
      </c>
      <c r="F120" s="54">
        <f t="shared" si="30"/>
        <v>1</v>
      </c>
      <c r="G120" s="54">
        <f t="shared" si="31"/>
        <v>10</v>
      </c>
      <c r="H120" s="54">
        <f t="shared" si="32"/>
        <v>10</v>
      </c>
      <c r="I120" s="54">
        <f t="shared" si="41"/>
        <v>64</v>
      </c>
      <c r="J120" s="54">
        <v>20</v>
      </c>
      <c r="K120" s="54">
        <f t="shared" si="33"/>
        <v>2</v>
      </c>
      <c r="L120" s="54">
        <f t="shared" si="34"/>
        <v>62</v>
      </c>
      <c r="M120" s="54">
        <f t="shared" si="35"/>
        <v>6.2</v>
      </c>
      <c r="N120" s="54">
        <v>0</v>
      </c>
      <c r="O120" s="54">
        <v>1</v>
      </c>
      <c r="P120" s="54">
        <v>1</v>
      </c>
      <c r="Q120" s="54">
        <v>0</v>
      </c>
      <c r="R120" s="54">
        <v>1</v>
      </c>
      <c r="S120" s="54">
        <v>1</v>
      </c>
      <c r="T120" s="54">
        <f t="shared" si="25"/>
        <v>0</v>
      </c>
      <c r="U120" s="54">
        <v>1</v>
      </c>
      <c r="V120" s="54">
        <v>1</v>
      </c>
      <c r="W120" s="54">
        <f t="shared" si="26"/>
        <v>0</v>
      </c>
      <c r="X120" s="54">
        <f t="shared" si="27"/>
        <v>1</v>
      </c>
      <c r="Y120" s="54">
        <v>0</v>
      </c>
      <c r="Z120" s="54">
        <v>1</v>
      </c>
      <c r="AA120" s="54">
        <v>1</v>
      </c>
      <c r="AB120" s="54">
        <v>1</v>
      </c>
      <c r="AC120" s="54">
        <v>1</v>
      </c>
      <c r="AD120" s="54">
        <v>1</v>
      </c>
      <c r="AE120" s="54">
        <v>1</v>
      </c>
      <c r="AF120" s="54">
        <f t="shared" si="36"/>
        <v>2</v>
      </c>
      <c r="AG120" s="54">
        <v>1</v>
      </c>
      <c r="AH120" s="54">
        <f t="shared" si="28"/>
        <v>0</v>
      </c>
      <c r="AI120" s="54">
        <v>1</v>
      </c>
      <c r="AJ120" s="54">
        <v>1</v>
      </c>
      <c r="AK120" s="54">
        <f t="shared" si="29"/>
        <v>1</v>
      </c>
      <c r="AL120" s="54">
        <v>1</v>
      </c>
      <c r="AM120" s="54">
        <v>1</v>
      </c>
      <c r="AN120" s="54">
        <v>1</v>
      </c>
      <c r="AO120" s="54">
        <v>1</v>
      </c>
      <c r="AP120" s="54">
        <v>1</v>
      </c>
      <c r="AQ120" s="54">
        <v>1</v>
      </c>
      <c r="AR120" s="54">
        <v>1</v>
      </c>
      <c r="AS120" s="54">
        <v>1</v>
      </c>
      <c r="AT120" s="54">
        <v>1</v>
      </c>
      <c r="AU120" s="54">
        <f t="shared" si="37"/>
        <v>27.485000000000021</v>
      </c>
      <c r="AV120" s="54">
        <f t="shared" si="38"/>
        <v>11.91</v>
      </c>
      <c r="AW120" s="54">
        <f t="shared" si="42"/>
        <v>17.696000000000002</v>
      </c>
      <c r="AX120" s="54">
        <f t="shared" si="39"/>
        <v>12.771999999999998</v>
      </c>
      <c r="AY120" s="54">
        <v>1</v>
      </c>
      <c r="AZ120" s="54">
        <v>1</v>
      </c>
      <c r="BA120" s="54">
        <v>1</v>
      </c>
      <c r="BG120" s="54">
        <f t="shared" si="43"/>
        <v>2000</v>
      </c>
      <c r="BH120" s="11">
        <f t="shared" si="40"/>
        <v>3.4722222222222222E-5</v>
      </c>
    </row>
    <row r="121" spans="1:60" ht="32" x14ac:dyDescent="0.2">
      <c r="A121" s="54" t="s">
        <v>874</v>
      </c>
      <c r="B121" s="1" t="s">
        <v>875</v>
      </c>
      <c r="C121" s="3" t="s">
        <v>194</v>
      </c>
      <c r="D121" s="54">
        <v>1</v>
      </c>
      <c r="E121" s="54">
        <v>1</v>
      </c>
      <c r="F121" s="54">
        <f t="shared" si="30"/>
        <v>1</v>
      </c>
      <c r="G121" s="54">
        <f t="shared" si="31"/>
        <v>7</v>
      </c>
      <c r="H121" s="54">
        <f t="shared" si="32"/>
        <v>7</v>
      </c>
      <c r="I121" s="54">
        <f t="shared" si="41"/>
        <v>41</v>
      </c>
      <c r="J121" s="54">
        <v>14</v>
      </c>
      <c r="K121" s="54">
        <f t="shared" si="33"/>
        <v>2</v>
      </c>
      <c r="L121" s="54">
        <f t="shared" si="34"/>
        <v>40</v>
      </c>
      <c r="M121" s="54">
        <f t="shared" si="35"/>
        <v>5.7142857142857144</v>
      </c>
      <c r="N121" s="54">
        <v>0</v>
      </c>
      <c r="O121" s="54">
        <v>1</v>
      </c>
      <c r="P121" s="54">
        <v>1</v>
      </c>
      <c r="Q121" s="54">
        <v>1</v>
      </c>
      <c r="R121" s="54">
        <v>1</v>
      </c>
      <c r="S121" s="54">
        <v>1</v>
      </c>
      <c r="T121" s="54">
        <f t="shared" si="25"/>
        <v>1</v>
      </c>
      <c r="U121" s="54">
        <v>1</v>
      </c>
      <c r="V121" s="54">
        <v>1</v>
      </c>
      <c r="W121" s="54">
        <f t="shared" si="26"/>
        <v>1</v>
      </c>
      <c r="X121" s="54">
        <f t="shared" si="27"/>
        <v>1</v>
      </c>
      <c r="Y121" s="54">
        <v>0</v>
      </c>
      <c r="Z121" s="54">
        <v>1</v>
      </c>
      <c r="AA121" s="54">
        <v>1</v>
      </c>
      <c r="AB121" s="54">
        <v>1</v>
      </c>
      <c r="AC121" s="54">
        <v>1</v>
      </c>
      <c r="AD121" s="54">
        <v>1</v>
      </c>
      <c r="AE121" s="54">
        <v>1</v>
      </c>
      <c r="AF121" s="54">
        <f t="shared" si="36"/>
        <v>1</v>
      </c>
      <c r="AG121" s="54">
        <v>1</v>
      </c>
      <c r="AH121" s="54">
        <f t="shared" si="28"/>
        <v>1</v>
      </c>
      <c r="AI121" s="54">
        <v>1</v>
      </c>
      <c r="AJ121" s="54">
        <v>1</v>
      </c>
      <c r="AK121" s="54">
        <f t="shared" si="29"/>
        <v>1</v>
      </c>
      <c r="AL121" s="54">
        <v>1</v>
      </c>
      <c r="AM121" s="54">
        <v>1</v>
      </c>
      <c r="AN121" s="54">
        <v>1</v>
      </c>
      <c r="AO121" s="54">
        <v>1</v>
      </c>
      <c r="AP121" s="54">
        <v>1</v>
      </c>
      <c r="AQ121" s="54">
        <v>1</v>
      </c>
      <c r="AR121" s="54">
        <v>1</v>
      </c>
      <c r="AS121" s="54">
        <v>1</v>
      </c>
      <c r="AT121" s="54">
        <v>1</v>
      </c>
      <c r="AU121" s="54">
        <f t="shared" si="37"/>
        <v>30.530000000000019</v>
      </c>
      <c r="AV121" s="54">
        <f t="shared" si="38"/>
        <v>10.740000000000002</v>
      </c>
      <c r="AW121" s="54">
        <f t="shared" si="42"/>
        <v>13.571428571428573</v>
      </c>
      <c r="AX121" s="54">
        <f t="shared" si="39"/>
        <v>8.9842857142857149</v>
      </c>
      <c r="AY121" s="54">
        <v>1</v>
      </c>
      <c r="AZ121" s="54">
        <v>1</v>
      </c>
      <c r="BA121" s="54">
        <v>1</v>
      </c>
      <c r="BG121" s="54">
        <f t="shared" si="43"/>
        <v>1000</v>
      </c>
      <c r="BH121" s="11">
        <f t="shared" si="40"/>
        <v>2.4305555555555558E-5</v>
      </c>
    </row>
    <row r="122" spans="1:60" ht="48" x14ac:dyDescent="0.2">
      <c r="A122" s="54">
        <v>84</v>
      </c>
      <c r="B122" s="1" t="s">
        <v>876</v>
      </c>
      <c r="C122" s="3" t="s">
        <v>194</v>
      </c>
      <c r="D122" s="54">
        <v>1</v>
      </c>
      <c r="E122" s="54">
        <v>1</v>
      </c>
      <c r="F122" s="54">
        <f t="shared" si="30"/>
        <v>1</v>
      </c>
      <c r="G122" s="54">
        <f t="shared" si="31"/>
        <v>14</v>
      </c>
      <c r="H122" s="54">
        <f t="shared" si="32"/>
        <v>14</v>
      </c>
      <c r="I122" s="54">
        <f t="shared" si="41"/>
        <v>90</v>
      </c>
      <c r="J122" s="54">
        <v>28</v>
      </c>
      <c r="K122" s="54">
        <f t="shared" si="33"/>
        <v>2</v>
      </c>
      <c r="L122" s="54">
        <f t="shared" si="34"/>
        <v>89</v>
      </c>
      <c r="M122" s="54">
        <f t="shared" si="35"/>
        <v>6.3571428571428568</v>
      </c>
      <c r="N122" s="54">
        <v>1</v>
      </c>
      <c r="O122" s="54">
        <v>1</v>
      </c>
      <c r="P122" s="54">
        <v>1</v>
      </c>
      <c r="Q122" s="54">
        <v>0</v>
      </c>
      <c r="R122" s="54">
        <v>1</v>
      </c>
      <c r="S122" s="54">
        <v>1</v>
      </c>
      <c r="T122" s="54">
        <f t="shared" si="25"/>
        <v>0</v>
      </c>
      <c r="U122" s="54">
        <v>1</v>
      </c>
      <c r="V122" s="54">
        <v>1</v>
      </c>
      <c r="W122" s="54">
        <f t="shared" si="26"/>
        <v>0</v>
      </c>
      <c r="X122" s="54">
        <f t="shared" si="27"/>
        <v>1</v>
      </c>
      <c r="Y122" s="54">
        <v>1</v>
      </c>
      <c r="Z122" s="54">
        <v>1</v>
      </c>
      <c r="AA122" s="54">
        <v>0</v>
      </c>
      <c r="AB122" s="54">
        <v>1</v>
      </c>
      <c r="AC122" s="54">
        <v>1</v>
      </c>
      <c r="AD122" s="54">
        <v>1</v>
      </c>
      <c r="AE122" s="54">
        <v>1</v>
      </c>
      <c r="AF122" s="54">
        <f t="shared" si="36"/>
        <v>1</v>
      </c>
      <c r="AG122" s="54">
        <v>1</v>
      </c>
      <c r="AH122" s="54">
        <f t="shared" si="28"/>
        <v>1</v>
      </c>
      <c r="AI122" s="54">
        <v>1</v>
      </c>
      <c r="AJ122" s="54">
        <v>1</v>
      </c>
      <c r="AK122" s="54">
        <f t="shared" si="29"/>
        <v>1</v>
      </c>
      <c r="AL122" s="54">
        <v>1</v>
      </c>
      <c r="AM122" s="54">
        <v>1</v>
      </c>
      <c r="AN122" s="54">
        <v>1</v>
      </c>
      <c r="AO122" s="54">
        <v>1</v>
      </c>
      <c r="AP122" s="54">
        <v>1</v>
      </c>
      <c r="AQ122" s="54">
        <v>1</v>
      </c>
      <c r="AR122" s="54">
        <v>1</v>
      </c>
      <c r="AS122" s="54">
        <v>0</v>
      </c>
      <c r="AT122" s="54">
        <v>1</v>
      </c>
      <c r="AU122" s="54">
        <f t="shared" si="37"/>
        <v>23.425000000000018</v>
      </c>
      <c r="AV122" s="54">
        <f t="shared" si="38"/>
        <v>13.470000000000002</v>
      </c>
      <c r="AW122" s="54">
        <f t="shared" si="42"/>
        <v>19.465714285714281</v>
      </c>
      <c r="AX122" s="54">
        <f t="shared" si="39"/>
        <v>15.512142857142855</v>
      </c>
      <c r="AY122" s="54">
        <v>1</v>
      </c>
      <c r="AZ122" s="54">
        <v>1</v>
      </c>
      <c r="BA122" s="54">
        <v>1</v>
      </c>
      <c r="BG122" s="54">
        <f t="shared" si="43"/>
        <v>1000</v>
      </c>
      <c r="BH122" s="11">
        <f t="shared" si="40"/>
        <v>4.8611111111111115E-5</v>
      </c>
    </row>
    <row r="123" spans="1:60" ht="96" x14ac:dyDescent="0.2">
      <c r="A123" s="54">
        <v>85</v>
      </c>
      <c r="B123" s="1" t="s">
        <v>877</v>
      </c>
      <c r="C123" s="3" t="s">
        <v>194</v>
      </c>
      <c r="D123" s="54">
        <v>1</v>
      </c>
      <c r="E123" s="54">
        <v>1</v>
      </c>
      <c r="F123" s="54">
        <f t="shared" si="30"/>
        <v>1</v>
      </c>
      <c r="G123" s="54">
        <f t="shared" si="31"/>
        <v>32</v>
      </c>
      <c r="H123" s="54">
        <f t="shared" si="32"/>
        <v>32</v>
      </c>
      <c r="I123" s="54">
        <f t="shared" si="41"/>
        <v>177</v>
      </c>
      <c r="J123" s="54">
        <v>61</v>
      </c>
      <c r="K123" s="54">
        <f t="shared" si="33"/>
        <v>1.90625</v>
      </c>
      <c r="L123" s="54">
        <f t="shared" si="34"/>
        <v>170</v>
      </c>
      <c r="M123" s="54">
        <f t="shared" si="35"/>
        <v>5.3125</v>
      </c>
      <c r="N123" s="54">
        <v>0</v>
      </c>
      <c r="O123" s="54">
        <v>1</v>
      </c>
      <c r="P123" s="54">
        <v>1</v>
      </c>
      <c r="Q123" s="54">
        <v>1</v>
      </c>
      <c r="R123" s="54">
        <v>1</v>
      </c>
      <c r="S123" s="54">
        <v>1</v>
      </c>
      <c r="T123" s="54">
        <f t="shared" si="25"/>
        <v>1</v>
      </c>
      <c r="U123" s="54">
        <v>1</v>
      </c>
      <c r="V123" s="54">
        <v>1</v>
      </c>
      <c r="W123" s="54">
        <f t="shared" si="26"/>
        <v>1</v>
      </c>
      <c r="X123" s="54">
        <f t="shared" si="27"/>
        <v>1</v>
      </c>
      <c r="Y123" s="54">
        <v>0</v>
      </c>
      <c r="Z123" s="54">
        <v>1</v>
      </c>
      <c r="AA123" s="54">
        <v>1</v>
      </c>
      <c r="AB123" s="54">
        <v>1</v>
      </c>
      <c r="AC123" s="54">
        <v>1</v>
      </c>
      <c r="AD123" s="54">
        <v>1</v>
      </c>
      <c r="AE123" s="54">
        <v>1</v>
      </c>
      <c r="AF123" s="54">
        <f t="shared" si="36"/>
        <v>7</v>
      </c>
      <c r="AG123" s="54">
        <v>0</v>
      </c>
      <c r="AH123" s="54">
        <f t="shared" si="28"/>
        <v>1</v>
      </c>
      <c r="AI123" s="54">
        <v>1</v>
      </c>
      <c r="AJ123" s="54">
        <v>1</v>
      </c>
      <c r="AK123" s="54">
        <f t="shared" si="29"/>
        <v>0</v>
      </c>
      <c r="AL123" s="54">
        <v>1</v>
      </c>
      <c r="AM123" s="54">
        <v>1</v>
      </c>
      <c r="AN123" s="54">
        <v>1</v>
      </c>
      <c r="AO123" s="54">
        <v>1</v>
      </c>
      <c r="AP123" s="54">
        <v>1</v>
      </c>
      <c r="AQ123" s="54">
        <v>1</v>
      </c>
      <c r="AR123" s="54">
        <v>1</v>
      </c>
      <c r="AS123" s="54">
        <v>1</v>
      </c>
      <c r="AT123" s="54">
        <v>1</v>
      </c>
      <c r="AU123" s="54">
        <f t="shared" si="37"/>
        <v>13.086250000000028</v>
      </c>
      <c r="AV123" s="54">
        <f t="shared" si="38"/>
        <v>19.383750000000003</v>
      </c>
      <c r="AW123" s="54">
        <f t="shared" si="42"/>
        <v>14.512499999999999</v>
      </c>
      <c r="AX123" s="54">
        <f t="shared" si="39"/>
        <v>19.591875000000002</v>
      </c>
      <c r="AY123" s="54">
        <v>1</v>
      </c>
      <c r="AZ123" s="54">
        <v>1</v>
      </c>
      <c r="BA123" s="54">
        <v>1</v>
      </c>
      <c r="BG123" s="54">
        <f t="shared" si="43"/>
        <v>7000</v>
      </c>
      <c r="BH123" s="11">
        <f t="shared" si="40"/>
        <v>1.1111111111111112E-4</v>
      </c>
    </row>
    <row r="124" spans="1:60" ht="32" x14ac:dyDescent="0.2">
      <c r="A124" s="54">
        <v>86</v>
      </c>
      <c r="B124" s="1" t="s">
        <v>878</v>
      </c>
      <c r="C124" s="3" t="s">
        <v>194</v>
      </c>
      <c r="D124" s="54">
        <v>1</v>
      </c>
      <c r="E124" s="54">
        <v>1</v>
      </c>
      <c r="F124" s="54">
        <f t="shared" si="30"/>
        <v>1</v>
      </c>
      <c r="G124" s="54">
        <f t="shared" si="31"/>
        <v>12</v>
      </c>
      <c r="H124" s="54">
        <f t="shared" si="32"/>
        <v>12</v>
      </c>
      <c r="I124" s="54">
        <f t="shared" si="41"/>
        <v>61</v>
      </c>
      <c r="J124" s="54">
        <v>19</v>
      </c>
      <c r="K124" s="54">
        <f t="shared" si="33"/>
        <v>1.5833333333333333</v>
      </c>
      <c r="L124" s="54">
        <f t="shared" si="34"/>
        <v>60</v>
      </c>
      <c r="M124" s="54">
        <f t="shared" si="35"/>
        <v>5</v>
      </c>
      <c r="N124" s="54">
        <v>1</v>
      </c>
      <c r="O124" s="54">
        <v>1</v>
      </c>
      <c r="P124" s="54">
        <v>1</v>
      </c>
      <c r="Q124" s="54">
        <v>1</v>
      </c>
      <c r="R124" s="54">
        <v>1</v>
      </c>
      <c r="S124" s="54">
        <v>1</v>
      </c>
      <c r="T124" s="54">
        <f t="shared" si="25"/>
        <v>1</v>
      </c>
      <c r="U124" s="54">
        <v>1</v>
      </c>
      <c r="V124" s="54">
        <v>1</v>
      </c>
      <c r="W124" s="54">
        <f t="shared" si="26"/>
        <v>1</v>
      </c>
      <c r="X124" s="54">
        <f t="shared" si="27"/>
        <v>1</v>
      </c>
      <c r="Y124" s="54">
        <v>1</v>
      </c>
      <c r="Z124" s="54">
        <v>1</v>
      </c>
      <c r="AA124" s="54">
        <v>1</v>
      </c>
      <c r="AB124" s="54">
        <v>1</v>
      </c>
      <c r="AC124" s="54">
        <v>1</v>
      </c>
      <c r="AD124" s="54">
        <v>1</v>
      </c>
      <c r="AE124" s="54">
        <v>1</v>
      </c>
      <c r="AF124" s="54">
        <f t="shared" si="36"/>
        <v>1</v>
      </c>
      <c r="AG124" s="54">
        <v>1</v>
      </c>
      <c r="AH124" s="54">
        <f t="shared" si="28"/>
        <v>1</v>
      </c>
      <c r="AI124" s="54">
        <v>1</v>
      </c>
      <c r="AJ124" s="54">
        <v>1</v>
      </c>
      <c r="AK124" s="54">
        <f t="shared" si="29"/>
        <v>1</v>
      </c>
      <c r="AL124" s="54">
        <v>1</v>
      </c>
      <c r="AM124" s="54">
        <v>1</v>
      </c>
      <c r="AN124" s="54">
        <v>1</v>
      </c>
      <c r="AO124" s="54">
        <v>1</v>
      </c>
      <c r="AP124" s="54">
        <v>1</v>
      </c>
      <c r="AQ124" s="54">
        <v>1</v>
      </c>
      <c r="AR124" s="54">
        <v>1</v>
      </c>
      <c r="AS124" s="54">
        <v>1</v>
      </c>
      <c r="AT124" s="54">
        <v>1</v>
      </c>
      <c r="AU124" s="54">
        <f t="shared" si="37"/>
        <v>60.70500000000002</v>
      </c>
      <c r="AV124" s="54">
        <f t="shared" si="38"/>
        <v>7.7733333333333334</v>
      </c>
      <c r="AW124" s="54">
        <f t="shared" si="42"/>
        <v>11.133333333333333</v>
      </c>
      <c r="AX124" s="54">
        <f t="shared" si="39"/>
        <v>8.120000000000001</v>
      </c>
      <c r="AY124" s="54">
        <v>1</v>
      </c>
      <c r="AZ124" s="54">
        <v>1</v>
      </c>
      <c r="BA124" s="54">
        <v>1</v>
      </c>
      <c r="BG124" s="54">
        <f t="shared" si="43"/>
        <v>1000</v>
      </c>
      <c r="BH124" s="11">
        <f t="shared" si="40"/>
        <v>4.1666666666666665E-5</v>
      </c>
    </row>
  </sheetData>
  <conditionalFormatting sqref="F55:F76 F78:F102 F104:F109">
    <cfRule type="cellIs" dxfId="1315" priority="395" operator="greaterThanOrEqual">
      <formula>2</formula>
    </cfRule>
    <cfRule type="cellIs" dxfId="1314" priority="396" operator="equal">
      <formula>1</formula>
    </cfRule>
    <cfRule type="cellIs" dxfId="1313" priority="404" operator="equal">
      <formula>0</formula>
    </cfRule>
  </conditionalFormatting>
  <conditionalFormatting sqref="G55:G76 G78:G102 G104:G109">
    <cfRule type="cellIs" dxfId="1312" priority="392" operator="greaterThan">
      <formula>20</formula>
    </cfRule>
    <cfRule type="cellIs" dxfId="1311" priority="393" operator="between">
      <formula>16</formula>
      <formula>20</formula>
    </cfRule>
    <cfRule type="cellIs" dxfId="1310" priority="394" operator="between">
      <formula>5</formula>
      <formula>15</formula>
    </cfRule>
    <cfRule type="cellIs" dxfId="1309" priority="403" operator="lessThan">
      <formula>5</formula>
    </cfRule>
  </conditionalFormatting>
  <conditionalFormatting sqref="AU55:AU76 AU78:AU102 AU104:AU109">
    <cfRule type="colorScale" priority="402">
      <colorScale>
        <cfvo type="num" val="0"/>
        <cfvo type="num" val="65"/>
        <cfvo type="num" val="100"/>
        <color rgb="FFFFCCCC"/>
        <color rgb="FFFFEB84"/>
        <color theme="9" tint="0.39997558519241921"/>
      </colorScale>
    </cfRule>
  </conditionalFormatting>
  <conditionalFormatting sqref="AV55:AX76 AV78:AX102 AV104:AX109">
    <cfRule type="colorScale" priority="401">
      <colorScale>
        <cfvo type="num" val="0"/>
        <cfvo type="num" val="8"/>
        <cfvo type="num" val="15"/>
        <color theme="9" tint="0.39997558519241921"/>
        <color rgb="FFFFEB84"/>
        <color rgb="FFFFCCCC"/>
      </colorScale>
    </cfRule>
  </conditionalFormatting>
  <conditionalFormatting sqref="AU2">
    <cfRule type="colorScale" priority="400">
      <colorScale>
        <cfvo type="num" val="0"/>
        <cfvo type="num" val="65"/>
        <cfvo type="num" val="100"/>
        <color rgb="FFFFCCCC"/>
        <color rgb="FFFFEB84"/>
        <color theme="9" tint="0.39997558519241921"/>
      </colorScale>
    </cfRule>
  </conditionalFormatting>
  <conditionalFormatting sqref="AV2">
    <cfRule type="colorScale" priority="399">
      <colorScale>
        <cfvo type="num" val="0"/>
        <cfvo type="num" val="8"/>
        <cfvo type="num" val="13"/>
        <color theme="9" tint="0.39997558519241921"/>
        <color rgb="FFFFEB84"/>
        <color rgb="FFFFCCCC"/>
      </colorScale>
    </cfRule>
  </conditionalFormatting>
  <conditionalFormatting sqref="AW2">
    <cfRule type="colorScale" priority="398">
      <colorScale>
        <cfvo type="num" val="0"/>
        <cfvo type="num" val="8"/>
        <cfvo type="num" val="13"/>
        <color theme="9" tint="0.39997558519241921"/>
        <color rgb="FFFFEB84"/>
        <color rgb="FFFFCCCC"/>
      </colorScale>
    </cfRule>
  </conditionalFormatting>
  <conditionalFormatting sqref="AX2">
    <cfRule type="colorScale" priority="397">
      <colorScale>
        <cfvo type="num" val="0"/>
        <cfvo type="num" val="8"/>
        <cfvo type="num" val="13"/>
        <color theme="9" tint="0.39997558519241921"/>
        <color rgb="FFFFEB84"/>
        <color rgb="FFFFCCCC"/>
      </colorScale>
    </cfRule>
  </conditionalFormatting>
  <conditionalFormatting sqref="L2:M2 O2:AE2 AG2:AT2 AY2:BA2">
    <cfRule type="colorScale" priority="391">
      <colorScale>
        <cfvo type="num" val="0"/>
        <cfvo type="num" val="50"/>
        <cfvo type="num" val="100"/>
        <color rgb="FFFFCCCC"/>
        <color rgb="FFFFEB84"/>
        <color theme="9" tint="0.39997558519241921"/>
      </colorScale>
    </cfRule>
  </conditionalFormatting>
  <conditionalFormatting sqref="BM2">
    <cfRule type="colorScale" priority="390">
      <colorScale>
        <cfvo type="num" val="0"/>
        <cfvo type="num" val="50"/>
        <cfvo type="num" val="100"/>
        <color rgb="FFFFCCCC"/>
        <color rgb="FFFFEB84"/>
        <color theme="9" tint="0.39997558519241921"/>
      </colorScale>
    </cfRule>
  </conditionalFormatting>
  <conditionalFormatting sqref="BG55:BG76 BG78:BG102 BG104:BG109">
    <cfRule type="cellIs" dxfId="1308" priority="388" operator="greaterThanOrEqual">
      <formula>208</formula>
    </cfRule>
    <cfRule type="cellIs" dxfId="1307" priority="389" operator="lessThan">
      <formula>208</formula>
    </cfRule>
  </conditionalFormatting>
  <conditionalFormatting sqref="BG2">
    <cfRule type="cellIs" dxfId="1306" priority="386" operator="greaterThanOrEqual">
      <formula>208</formula>
    </cfRule>
    <cfRule type="cellIs" dxfId="1305" priority="387" operator="lessThan">
      <formula>208</formula>
    </cfRule>
  </conditionalFormatting>
  <conditionalFormatting sqref="BB2 BB55:BF76 BB78:BF102 BB104:BF109">
    <cfRule type="cellIs" dxfId="1304" priority="383" operator="greaterThanOrEqual">
      <formula>9</formula>
    </cfRule>
    <cfRule type="cellIs" dxfId="1303" priority="384" operator="between">
      <formula>7</formula>
      <formula>9</formula>
    </cfRule>
    <cfRule type="cellIs" dxfId="1302" priority="385" operator="lessThan">
      <formula>7</formula>
    </cfRule>
  </conditionalFormatting>
  <conditionalFormatting sqref="BC2:BF2">
    <cfRule type="cellIs" dxfId="1301" priority="380" operator="greaterThanOrEqual">
      <formula>9</formula>
    </cfRule>
    <cfRule type="cellIs" dxfId="1300" priority="381" operator="between">
      <formula>7</formula>
      <formula>9</formula>
    </cfRule>
    <cfRule type="cellIs" dxfId="1299" priority="382" operator="lessThan">
      <formula>7</formula>
    </cfRule>
  </conditionalFormatting>
  <conditionalFormatting sqref="W55:Y76 AG55:AI76 AG78:AI102 AY89:AY90 W78:Y102 AY104:AY108 W104:Y109 AF104:AI109 T104:T109 T78:T102 T55:T76 AA104:AD109 AA78:AD102 AA55:AD76 AK104:AT109 AK78:AT102 AK55:AT76 AY56:AY67">
    <cfRule type="cellIs" dxfId="1298" priority="379" operator="equal">
      <formula>0</formula>
    </cfRule>
  </conditionalFormatting>
  <conditionalFormatting sqref="W55:Y76 AG55:AI76 AG78:AI102 AY89:AY90 W78:Y102 W104:Y109 AY104:AY108 AG104:AI109 T104:T109 T78:T102 T55:T76 AA104:AD109 AA78:AD102 AA55:AD76 AK104:AT109 AK78:AT102 AK55:AT76 AY56:AY67">
    <cfRule type="cellIs" dxfId="1297" priority="378" operator="equal">
      <formula>1</formula>
    </cfRule>
  </conditionalFormatting>
  <conditionalFormatting sqref="AF55:AF76 AF78:AF102">
    <cfRule type="cellIs" dxfId="1296" priority="377" operator="equal">
      <formula>0</formula>
    </cfRule>
  </conditionalFormatting>
  <conditionalFormatting sqref="N2">
    <cfRule type="colorScale" priority="376">
      <colorScale>
        <cfvo type="num" val="0"/>
        <cfvo type="num" val="0.5"/>
        <cfvo type="num" val="1"/>
        <color rgb="FFFFCCCC"/>
        <color rgb="FFFFEB84"/>
        <color theme="9" tint="0.39997558519241921"/>
      </colorScale>
    </cfRule>
  </conditionalFormatting>
  <conditionalFormatting sqref="AY14">
    <cfRule type="cellIs" dxfId="1295" priority="375" operator="equal">
      <formula>0</formula>
    </cfRule>
  </conditionalFormatting>
  <conditionalFormatting sqref="AY14">
    <cfRule type="cellIs" dxfId="1294" priority="374" operator="equal">
      <formula>1</formula>
    </cfRule>
  </conditionalFormatting>
  <conditionalFormatting sqref="F4 F6:F18 F22:F43 F48:F53 F45:F46">
    <cfRule type="cellIs" dxfId="1293" priority="368" operator="greaterThanOrEqual">
      <formula>2</formula>
    </cfRule>
    <cfRule type="cellIs" dxfId="1292" priority="369" operator="equal">
      <formula>1</formula>
    </cfRule>
    <cfRule type="cellIs" dxfId="1291" priority="373" operator="equal">
      <formula>0</formula>
    </cfRule>
  </conditionalFormatting>
  <conditionalFormatting sqref="G4 G6:G18 G22:G43 G48:G53 G45:G46">
    <cfRule type="cellIs" dxfId="1290" priority="365" operator="greaterThan">
      <formula>20</formula>
    </cfRule>
    <cfRule type="cellIs" dxfId="1289" priority="366" operator="between">
      <formula>16</formula>
      <formula>20</formula>
    </cfRule>
    <cfRule type="cellIs" dxfId="1288" priority="367" operator="between">
      <formula>5</formula>
      <formula>15</formula>
    </cfRule>
    <cfRule type="cellIs" dxfId="1287" priority="372" operator="lessThan">
      <formula>5</formula>
    </cfRule>
  </conditionalFormatting>
  <conditionalFormatting sqref="AU6:AU18 AU4 AU22:AU43 AU48:AU53 AU45:AU46">
    <cfRule type="colorScale" priority="371">
      <colorScale>
        <cfvo type="num" val="0"/>
        <cfvo type="num" val="65"/>
        <cfvo type="num" val="100"/>
        <color rgb="FFFFCCCC"/>
        <color rgb="FFFFEB84"/>
        <color theme="9" tint="0.39997558519241921"/>
      </colorScale>
    </cfRule>
  </conditionalFormatting>
  <conditionalFormatting sqref="AV4:AX4 AV6:AX18 AV22:AX43 AV48:AX53 AV45:AX46">
    <cfRule type="colorScale" priority="370">
      <colorScale>
        <cfvo type="num" val="0"/>
        <cfvo type="num" val="8"/>
        <cfvo type="num" val="15"/>
        <color theme="9" tint="0.39997558519241921"/>
        <color rgb="FFFFEB84"/>
        <color rgb="FFFFCCCC"/>
      </colorScale>
    </cfRule>
  </conditionalFormatting>
  <conditionalFormatting sqref="BG4 BG6:BG18 BG22:BG43 BG48:BG53 BG45:BG46">
    <cfRule type="cellIs" dxfId="1286" priority="363" operator="greaterThanOrEqual">
      <formula>208</formula>
    </cfRule>
    <cfRule type="cellIs" dxfId="1285" priority="364" operator="lessThan">
      <formula>208</formula>
    </cfRule>
  </conditionalFormatting>
  <conditionalFormatting sqref="BB4:BF4 BB6:BB18 BB22:BB43 BB48:BB53 BB45:BB46">
    <cfRule type="cellIs" dxfId="1284" priority="360" operator="greaterThanOrEqual">
      <formula>9</formula>
    </cfRule>
    <cfRule type="cellIs" dxfId="1283" priority="361" operator="between">
      <formula>7</formula>
      <formula>9</formula>
    </cfRule>
    <cfRule type="cellIs" dxfId="1282" priority="362" operator="lessThan">
      <formula>7</formula>
    </cfRule>
  </conditionalFormatting>
  <conditionalFormatting sqref="BC4">
    <cfRule type="colorScale" priority="359">
      <colorScale>
        <cfvo type="num" val="0"/>
        <cfvo type="percentile" val="8"/>
        <cfvo type="num" val="15"/>
        <color theme="9" tint="0.39997558519241921"/>
        <color rgb="FFFFEB84"/>
        <color rgb="FFFFCCCC"/>
      </colorScale>
    </cfRule>
  </conditionalFormatting>
  <conditionalFormatting sqref="BD4">
    <cfRule type="colorScale" priority="358">
      <colorScale>
        <cfvo type="num" val="0"/>
        <cfvo type="percentile" val="8"/>
        <cfvo type="num" val="15"/>
        <color theme="9" tint="0.39997558519241921"/>
        <color rgb="FFFFEB84"/>
        <color rgb="FFFFCCCC"/>
      </colorScale>
    </cfRule>
  </conditionalFormatting>
  <conditionalFormatting sqref="BE4">
    <cfRule type="colorScale" priority="357">
      <colorScale>
        <cfvo type="num" val="0"/>
        <cfvo type="percentile" val="8"/>
        <cfvo type="num" val="15"/>
        <color theme="9" tint="0.39997558519241921"/>
        <color rgb="FFFFEB84"/>
        <color rgb="FFFFCCCC"/>
      </colorScale>
    </cfRule>
  </conditionalFormatting>
  <conditionalFormatting sqref="BF4">
    <cfRule type="colorScale" priority="356">
      <colorScale>
        <cfvo type="num" val="0"/>
        <cfvo type="percentile" val="8"/>
        <cfvo type="num" val="15"/>
        <color theme="9" tint="0.39997558519241921"/>
        <color rgb="FFFFEB84"/>
        <color rgb="FFFFCCCC"/>
      </colorScale>
    </cfRule>
  </conditionalFormatting>
  <conditionalFormatting sqref="BC6:BF6">
    <cfRule type="cellIs" dxfId="1281" priority="353" operator="greaterThanOrEqual">
      <formula>9</formula>
    </cfRule>
    <cfRule type="cellIs" dxfId="1280" priority="354" operator="between">
      <formula>7</formula>
      <formula>9</formula>
    </cfRule>
    <cfRule type="cellIs" dxfId="1279" priority="355" operator="lessThan">
      <formula>7</formula>
    </cfRule>
  </conditionalFormatting>
  <conditionalFormatting sqref="BC7:BC18 BC22:BC43 BC48:BC53 BC45:BC46">
    <cfRule type="cellIs" dxfId="1278" priority="350" operator="greaterThanOrEqual">
      <formula>9</formula>
    </cfRule>
    <cfRule type="cellIs" dxfId="1277" priority="351" operator="between">
      <formula>7</formula>
      <formula>9</formula>
    </cfRule>
    <cfRule type="cellIs" dxfId="1276" priority="352" operator="lessThan">
      <formula>7</formula>
    </cfRule>
  </conditionalFormatting>
  <conditionalFormatting sqref="BD7:BD18 BD22:BD43 BD48:BD53 BD45:BD46">
    <cfRule type="cellIs" dxfId="1275" priority="347" operator="greaterThanOrEqual">
      <formula>9</formula>
    </cfRule>
    <cfRule type="cellIs" dxfId="1274" priority="348" operator="between">
      <formula>7</formula>
      <formula>9</formula>
    </cfRule>
    <cfRule type="cellIs" dxfId="1273" priority="349" operator="lessThan">
      <formula>7</formula>
    </cfRule>
  </conditionalFormatting>
  <conditionalFormatting sqref="BE7:BF18 BE22:BF43 BE48:BF53 BE45:BF46">
    <cfRule type="cellIs" dxfId="1272" priority="344" operator="greaterThanOrEqual">
      <formula>9</formula>
    </cfRule>
    <cfRule type="cellIs" dxfId="1271" priority="345" operator="between">
      <formula>7</formula>
      <formula>9</formula>
    </cfRule>
    <cfRule type="cellIs" dxfId="1270" priority="346" operator="lessThan">
      <formula>7</formula>
    </cfRule>
  </conditionalFormatting>
  <conditionalFormatting sqref="AF6:AF18 AF4 AF22:AF43 AF48:AF53 AF45:AF46">
    <cfRule type="cellIs" dxfId="1269" priority="342" operator="equal">
      <formula>0</formula>
    </cfRule>
    <cfRule type="colorScale" priority="343">
      <colorScale>
        <cfvo type="num" val="1"/>
        <cfvo type="num" val="3"/>
        <cfvo type="num" val="5"/>
        <color theme="9" tint="0.39997558519241921"/>
        <color rgb="FFFFEB84"/>
        <color rgb="FFFFCCCC"/>
      </colorScale>
    </cfRule>
  </conditionalFormatting>
  <conditionalFormatting sqref="F110:F113 F115:F117 F119:F120 F122:F124">
    <cfRule type="cellIs" dxfId="1268" priority="336" operator="greaterThanOrEqual">
      <formula>2</formula>
    </cfRule>
    <cfRule type="cellIs" dxfId="1267" priority="337" operator="equal">
      <formula>1</formula>
    </cfRule>
    <cfRule type="cellIs" dxfId="1266" priority="341" operator="equal">
      <formula>0</formula>
    </cfRule>
  </conditionalFormatting>
  <conditionalFormatting sqref="G110:G113 G115:G117 G119:G120 G122:G124">
    <cfRule type="cellIs" dxfId="1265" priority="333" operator="greaterThan">
      <formula>20</formula>
    </cfRule>
    <cfRule type="cellIs" dxfId="1264" priority="334" operator="between">
      <formula>16</formula>
      <formula>20</formula>
    </cfRule>
    <cfRule type="cellIs" dxfId="1263" priority="335" operator="between">
      <formula>5</formula>
      <formula>15</formula>
    </cfRule>
    <cfRule type="cellIs" dxfId="1262" priority="340" operator="lessThan">
      <formula>5</formula>
    </cfRule>
  </conditionalFormatting>
  <conditionalFormatting sqref="AU110:AU113 AU115:AU117 AU119:AU120 AU122:AU124">
    <cfRule type="colorScale" priority="339">
      <colorScale>
        <cfvo type="num" val="0"/>
        <cfvo type="num" val="65"/>
        <cfvo type="num" val="100"/>
        <color rgb="FFFFCCCC"/>
        <color rgb="FFFFEB84"/>
        <color theme="9" tint="0.39997558519241921"/>
      </colorScale>
    </cfRule>
  </conditionalFormatting>
  <conditionalFormatting sqref="AV110:AX113 AV115:AX117 AV119:AX120 AV122:AX124">
    <cfRule type="colorScale" priority="338">
      <colorScale>
        <cfvo type="num" val="0"/>
        <cfvo type="num" val="8"/>
        <cfvo type="num" val="15"/>
        <color theme="9" tint="0.39997558519241921"/>
        <color rgb="FFFFEB84"/>
        <color rgb="FFFFCCCC"/>
      </colorScale>
    </cfRule>
  </conditionalFormatting>
  <conditionalFormatting sqref="N124">
    <cfRule type="cellIs" dxfId="1261" priority="331" operator="equal">
      <formula>1</formula>
    </cfRule>
    <cfRule type="cellIs" dxfId="1260" priority="332" operator="notEqual">
      <formula>1</formula>
    </cfRule>
  </conditionalFormatting>
  <conditionalFormatting sqref="BG110:BG113 BG115:BG117 BG119:BG120 BG122:BG124">
    <cfRule type="cellIs" dxfId="1259" priority="329" operator="greaterThanOrEqual">
      <formula>208</formula>
    </cfRule>
    <cfRule type="cellIs" dxfId="1258" priority="330" operator="lessThan">
      <formula>208</formula>
    </cfRule>
  </conditionalFormatting>
  <conditionalFormatting sqref="BB110:BF113 BB115:BF117 BB119:BF120 BB122:BF124">
    <cfRule type="cellIs" dxfId="1257" priority="326" operator="greaterThanOrEqual">
      <formula>9</formula>
    </cfRule>
    <cfRule type="cellIs" dxfId="1256" priority="327" operator="between">
      <formula>7</formula>
      <formula>9</formula>
    </cfRule>
    <cfRule type="cellIs" dxfId="1255" priority="328" operator="lessThan">
      <formula>7</formula>
    </cfRule>
  </conditionalFormatting>
  <conditionalFormatting sqref="W110:Y113 AG110:AI113 AG115:AI117 W115:AD117 W119:AD120 AG119:AI120 AG122:AI124 O124:P124 AY124:BA124 W122:AD124 D124:E124 T119:T120 T115:T117 T110:T113 AA110:AD113 AK122:AT124 AK119:AT120 AK115:AT117 AK110:AT113 T122:T124">
    <cfRule type="cellIs" dxfId="1254" priority="325" operator="equal">
      <formula>0</formula>
    </cfRule>
  </conditionalFormatting>
  <conditionalFormatting sqref="W110:Y113 AG110:AI113 AG115:AI117 W115:AD117 W119:AD120 AG119:AI120 AG122:AI124 O124:P124 AY124:BA124 W122:AD124 D124:E124 T119:T120 T115:T117 T110:T113 AA110:AD113 AK122:AT124 AK119:AT120 AK115:AT117 AK110:AT113 T122:T124">
    <cfRule type="cellIs" dxfId="1253" priority="324" operator="equal">
      <formula>1</formula>
    </cfRule>
  </conditionalFormatting>
  <conditionalFormatting sqref="AF110:AF113 AF115:AF117 AF119:AF120 AF122:AF124">
    <cfRule type="cellIs" dxfId="1252" priority="323" operator="equal">
      <formula>0</formula>
    </cfRule>
  </conditionalFormatting>
  <conditionalFormatting sqref="F5">
    <cfRule type="cellIs" dxfId="1251" priority="317" operator="greaterThanOrEqual">
      <formula>2</formula>
    </cfRule>
    <cfRule type="cellIs" dxfId="1250" priority="318" operator="equal">
      <formula>1</formula>
    </cfRule>
    <cfRule type="cellIs" dxfId="1249" priority="322" operator="equal">
      <formula>0</formula>
    </cfRule>
  </conditionalFormatting>
  <conditionalFormatting sqref="G5">
    <cfRule type="cellIs" dxfId="1248" priority="314" operator="greaterThan">
      <formula>20</formula>
    </cfRule>
    <cfRule type="cellIs" dxfId="1247" priority="315" operator="between">
      <formula>16</formula>
      <formula>20</formula>
    </cfRule>
    <cfRule type="cellIs" dxfId="1246" priority="316" operator="between">
      <formula>5</formula>
      <formula>15</formula>
    </cfRule>
    <cfRule type="cellIs" dxfId="1245" priority="321" operator="lessThan">
      <formula>5</formula>
    </cfRule>
  </conditionalFormatting>
  <conditionalFormatting sqref="AU5">
    <cfRule type="colorScale" priority="320">
      <colorScale>
        <cfvo type="num" val="0"/>
        <cfvo type="num" val="65"/>
        <cfvo type="num" val="100"/>
        <color rgb="FFFFCCCC"/>
        <color rgb="FFFFEB84"/>
        <color theme="9" tint="0.39997558519241921"/>
      </colorScale>
    </cfRule>
  </conditionalFormatting>
  <conditionalFormatting sqref="AV5:AX5">
    <cfRule type="colorScale" priority="319">
      <colorScale>
        <cfvo type="num" val="0"/>
        <cfvo type="num" val="8"/>
        <cfvo type="num" val="15"/>
        <color theme="9" tint="0.39997558519241921"/>
        <color rgb="FFFFEB84"/>
        <color rgb="FFFFCCCC"/>
      </colorScale>
    </cfRule>
  </conditionalFormatting>
  <conditionalFormatting sqref="BG5">
    <cfRule type="cellIs" dxfId="1244" priority="312" operator="greaterThanOrEqual">
      <formula>208</formula>
    </cfRule>
    <cfRule type="cellIs" dxfId="1243" priority="313" operator="lessThan">
      <formula>208</formula>
    </cfRule>
  </conditionalFormatting>
  <conditionalFormatting sqref="BB5">
    <cfRule type="cellIs" dxfId="1242" priority="309" operator="greaterThanOrEqual">
      <formula>9</formula>
    </cfRule>
    <cfRule type="cellIs" dxfId="1241" priority="310" operator="between">
      <formula>7</formula>
      <formula>9</formula>
    </cfRule>
    <cfRule type="cellIs" dxfId="1240" priority="311" operator="lessThan">
      <formula>7</formula>
    </cfRule>
  </conditionalFormatting>
  <conditionalFormatting sqref="BC5:BF5">
    <cfRule type="cellIs" dxfId="1239" priority="306" operator="greaterThanOrEqual">
      <formula>9</formula>
    </cfRule>
    <cfRule type="cellIs" dxfId="1238" priority="307" operator="between">
      <formula>7</formula>
      <formula>9</formula>
    </cfRule>
    <cfRule type="cellIs" dxfId="1237" priority="308" operator="lessThan">
      <formula>7</formula>
    </cfRule>
  </conditionalFormatting>
  <conditionalFormatting sqref="AF5">
    <cfRule type="cellIs" dxfId="1236" priority="304" operator="equal">
      <formula>0</formula>
    </cfRule>
    <cfRule type="colorScale" priority="305">
      <colorScale>
        <cfvo type="num" val="1"/>
        <cfvo type="num" val="3"/>
        <cfvo type="num" val="5"/>
        <color theme="9" tint="0.39997558519241921"/>
        <color rgb="FFFFEB84"/>
        <color rgb="FFFFCCCC"/>
      </colorScale>
    </cfRule>
  </conditionalFormatting>
  <conditionalFormatting sqref="F21">
    <cfRule type="cellIs" dxfId="1235" priority="298" operator="greaterThanOrEqual">
      <formula>2</formula>
    </cfRule>
    <cfRule type="cellIs" dxfId="1234" priority="299" operator="equal">
      <formula>1</formula>
    </cfRule>
    <cfRule type="cellIs" dxfId="1233" priority="303" operator="equal">
      <formula>0</formula>
    </cfRule>
  </conditionalFormatting>
  <conditionalFormatting sqref="G21">
    <cfRule type="cellIs" dxfId="1232" priority="295" operator="greaterThan">
      <formula>20</formula>
    </cfRule>
    <cfRule type="cellIs" dxfId="1231" priority="296" operator="between">
      <formula>16</formula>
      <formula>20</formula>
    </cfRule>
    <cfRule type="cellIs" dxfId="1230" priority="297" operator="between">
      <formula>5</formula>
      <formula>15</formula>
    </cfRule>
    <cfRule type="cellIs" dxfId="1229" priority="302" operator="lessThan">
      <formula>5</formula>
    </cfRule>
  </conditionalFormatting>
  <conditionalFormatting sqref="AU21">
    <cfRule type="colorScale" priority="301">
      <colorScale>
        <cfvo type="num" val="0"/>
        <cfvo type="num" val="65"/>
        <cfvo type="num" val="100"/>
        <color rgb="FFFFCCCC"/>
        <color rgb="FFFFEB84"/>
        <color theme="9" tint="0.39997558519241921"/>
      </colorScale>
    </cfRule>
  </conditionalFormatting>
  <conditionalFormatting sqref="AV21:AX21">
    <cfRule type="colorScale" priority="300">
      <colorScale>
        <cfvo type="num" val="0"/>
        <cfvo type="num" val="8"/>
        <cfvo type="num" val="15"/>
        <color theme="9" tint="0.39997558519241921"/>
        <color rgb="FFFFEB84"/>
        <color rgb="FFFFCCCC"/>
      </colorScale>
    </cfRule>
  </conditionalFormatting>
  <conditionalFormatting sqref="BG21">
    <cfRule type="cellIs" dxfId="1228" priority="293" operator="greaterThanOrEqual">
      <formula>208</formula>
    </cfRule>
    <cfRule type="cellIs" dxfId="1227" priority="294" operator="lessThan">
      <formula>208</formula>
    </cfRule>
  </conditionalFormatting>
  <conditionalFormatting sqref="BB21">
    <cfRule type="cellIs" dxfId="1226" priority="290" operator="greaterThanOrEqual">
      <formula>9</formula>
    </cfRule>
    <cfRule type="cellIs" dxfId="1225" priority="291" operator="between">
      <formula>7</formula>
      <formula>9</formula>
    </cfRule>
    <cfRule type="cellIs" dxfId="1224" priority="292" operator="lessThan">
      <formula>7</formula>
    </cfRule>
  </conditionalFormatting>
  <conditionalFormatting sqref="BC21">
    <cfRule type="cellIs" dxfId="1223" priority="287" operator="greaterThanOrEqual">
      <formula>9</formula>
    </cfRule>
    <cfRule type="cellIs" dxfId="1222" priority="288" operator="between">
      <formula>7</formula>
      <formula>9</formula>
    </cfRule>
    <cfRule type="cellIs" dxfId="1221" priority="289" operator="lessThan">
      <formula>7</formula>
    </cfRule>
  </conditionalFormatting>
  <conditionalFormatting sqref="BD21">
    <cfRule type="cellIs" dxfId="1220" priority="284" operator="greaterThanOrEqual">
      <formula>9</formula>
    </cfRule>
    <cfRule type="cellIs" dxfId="1219" priority="285" operator="between">
      <formula>7</formula>
      <formula>9</formula>
    </cfRule>
    <cfRule type="cellIs" dxfId="1218" priority="286" operator="lessThan">
      <formula>7</formula>
    </cfRule>
  </conditionalFormatting>
  <conditionalFormatting sqref="BE21:BF21">
    <cfRule type="cellIs" dxfId="1217" priority="281" operator="greaterThanOrEqual">
      <formula>9</formula>
    </cfRule>
    <cfRule type="cellIs" dxfId="1216" priority="282" operator="between">
      <formula>7</formula>
      <formula>9</formula>
    </cfRule>
    <cfRule type="cellIs" dxfId="1215" priority="283" operator="lessThan">
      <formula>7</formula>
    </cfRule>
  </conditionalFormatting>
  <conditionalFormatting sqref="AF21">
    <cfRule type="cellIs" dxfId="1214" priority="279" operator="equal">
      <formula>0</formula>
    </cfRule>
    <cfRule type="colorScale" priority="280">
      <colorScale>
        <cfvo type="num" val="1"/>
        <cfvo type="num" val="3"/>
        <cfvo type="num" val="5"/>
        <color theme="9" tint="0.39997558519241921"/>
        <color rgb="FFFFEB84"/>
        <color rgb="FFFFCCCC"/>
      </colorScale>
    </cfRule>
  </conditionalFormatting>
  <conditionalFormatting sqref="F20">
    <cfRule type="cellIs" dxfId="1213" priority="273" operator="greaterThanOrEqual">
      <formula>2</formula>
    </cfRule>
    <cfRule type="cellIs" dxfId="1212" priority="274" operator="equal">
      <formula>1</formula>
    </cfRule>
    <cfRule type="cellIs" dxfId="1211" priority="278" operator="equal">
      <formula>0</formula>
    </cfRule>
  </conditionalFormatting>
  <conditionalFormatting sqref="G20">
    <cfRule type="cellIs" dxfId="1210" priority="270" operator="greaterThan">
      <formula>20</formula>
    </cfRule>
    <cfRule type="cellIs" dxfId="1209" priority="271" operator="between">
      <formula>16</formula>
      <formula>20</formula>
    </cfRule>
    <cfRule type="cellIs" dxfId="1208" priority="272" operator="between">
      <formula>5</formula>
      <formula>15</formula>
    </cfRule>
    <cfRule type="cellIs" dxfId="1207" priority="277" operator="lessThan">
      <formula>5</formula>
    </cfRule>
  </conditionalFormatting>
  <conditionalFormatting sqref="AU20">
    <cfRule type="colorScale" priority="276">
      <colorScale>
        <cfvo type="num" val="0"/>
        <cfvo type="num" val="65"/>
        <cfvo type="num" val="100"/>
        <color rgb="FFFFCCCC"/>
        <color rgb="FFFFEB84"/>
        <color theme="9" tint="0.39997558519241921"/>
      </colorScale>
    </cfRule>
  </conditionalFormatting>
  <conditionalFormatting sqref="AV20:AX20">
    <cfRule type="colorScale" priority="275">
      <colorScale>
        <cfvo type="num" val="0"/>
        <cfvo type="num" val="8"/>
        <cfvo type="num" val="15"/>
        <color theme="9" tint="0.39997558519241921"/>
        <color rgb="FFFFEB84"/>
        <color rgb="FFFFCCCC"/>
      </colorScale>
    </cfRule>
  </conditionalFormatting>
  <conditionalFormatting sqref="BG20">
    <cfRule type="cellIs" dxfId="1206" priority="268" operator="greaterThanOrEqual">
      <formula>208</formula>
    </cfRule>
    <cfRule type="cellIs" dxfId="1205" priority="269" operator="lessThan">
      <formula>208</formula>
    </cfRule>
  </conditionalFormatting>
  <conditionalFormatting sqref="BB20">
    <cfRule type="cellIs" dxfId="1204" priority="265" operator="greaterThanOrEqual">
      <formula>9</formula>
    </cfRule>
    <cfRule type="cellIs" dxfId="1203" priority="266" operator="between">
      <formula>7</formula>
      <formula>9</formula>
    </cfRule>
    <cfRule type="cellIs" dxfId="1202" priority="267" operator="lessThan">
      <formula>7</formula>
    </cfRule>
  </conditionalFormatting>
  <conditionalFormatting sqref="BC20">
    <cfRule type="cellIs" dxfId="1201" priority="262" operator="greaterThanOrEqual">
      <formula>9</formula>
    </cfRule>
    <cfRule type="cellIs" dxfId="1200" priority="263" operator="between">
      <formula>7</formula>
      <formula>9</formula>
    </cfRule>
    <cfRule type="cellIs" dxfId="1199" priority="264" operator="lessThan">
      <formula>7</formula>
    </cfRule>
  </conditionalFormatting>
  <conditionalFormatting sqref="BD20">
    <cfRule type="cellIs" dxfId="1198" priority="259" operator="greaterThanOrEqual">
      <formula>9</formula>
    </cfRule>
    <cfRule type="cellIs" dxfId="1197" priority="260" operator="between">
      <formula>7</formula>
      <formula>9</formula>
    </cfRule>
    <cfRule type="cellIs" dxfId="1196" priority="261" operator="lessThan">
      <formula>7</formula>
    </cfRule>
  </conditionalFormatting>
  <conditionalFormatting sqref="BE20:BF20">
    <cfRule type="cellIs" dxfId="1195" priority="256" operator="greaterThanOrEqual">
      <formula>9</formula>
    </cfRule>
    <cfRule type="cellIs" dxfId="1194" priority="257" operator="between">
      <formula>7</formula>
      <formula>9</formula>
    </cfRule>
    <cfRule type="cellIs" dxfId="1193" priority="258" operator="lessThan">
      <formula>7</formula>
    </cfRule>
  </conditionalFormatting>
  <conditionalFormatting sqref="AF20">
    <cfRule type="cellIs" dxfId="1192" priority="254" operator="equal">
      <formula>0</formula>
    </cfRule>
    <cfRule type="colorScale" priority="255">
      <colorScale>
        <cfvo type="num" val="1"/>
        <cfvo type="num" val="3"/>
        <cfvo type="num" val="5"/>
        <color theme="9" tint="0.39997558519241921"/>
        <color rgb="FFFFEB84"/>
        <color rgb="FFFFCCCC"/>
      </colorScale>
    </cfRule>
  </conditionalFormatting>
  <conditionalFormatting sqref="F19">
    <cfRule type="cellIs" dxfId="1191" priority="248" operator="greaterThanOrEqual">
      <formula>2</formula>
    </cfRule>
    <cfRule type="cellIs" dxfId="1190" priority="249" operator="equal">
      <formula>1</formula>
    </cfRule>
    <cfRule type="cellIs" dxfId="1189" priority="253" operator="equal">
      <formula>0</formula>
    </cfRule>
  </conditionalFormatting>
  <conditionalFormatting sqref="G19">
    <cfRule type="cellIs" dxfId="1188" priority="245" operator="greaterThan">
      <formula>20</formula>
    </cfRule>
    <cfRule type="cellIs" dxfId="1187" priority="246" operator="between">
      <formula>16</formula>
      <formula>20</formula>
    </cfRule>
    <cfRule type="cellIs" dxfId="1186" priority="247" operator="between">
      <formula>5</formula>
      <formula>15</formula>
    </cfRule>
    <cfRule type="cellIs" dxfId="1185" priority="252" operator="lessThan">
      <formula>5</formula>
    </cfRule>
  </conditionalFormatting>
  <conditionalFormatting sqref="AU19">
    <cfRule type="colorScale" priority="251">
      <colorScale>
        <cfvo type="num" val="0"/>
        <cfvo type="num" val="65"/>
        <cfvo type="num" val="100"/>
        <color rgb="FFFFCCCC"/>
        <color rgb="FFFFEB84"/>
        <color theme="9" tint="0.39997558519241921"/>
      </colorScale>
    </cfRule>
  </conditionalFormatting>
  <conditionalFormatting sqref="AV19:AX19">
    <cfRule type="colorScale" priority="250">
      <colorScale>
        <cfvo type="num" val="0"/>
        <cfvo type="num" val="8"/>
        <cfvo type="num" val="15"/>
        <color theme="9" tint="0.39997558519241921"/>
        <color rgb="FFFFEB84"/>
        <color rgb="FFFFCCCC"/>
      </colorScale>
    </cfRule>
  </conditionalFormatting>
  <conditionalFormatting sqref="BG19">
    <cfRule type="cellIs" dxfId="1184" priority="243" operator="greaterThanOrEqual">
      <formula>208</formula>
    </cfRule>
    <cfRule type="cellIs" dxfId="1183" priority="244" operator="lessThan">
      <formula>208</formula>
    </cfRule>
  </conditionalFormatting>
  <conditionalFormatting sqref="BB19">
    <cfRule type="cellIs" dxfId="1182" priority="240" operator="greaterThanOrEqual">
      <formula>9</formula>
    </cfRule>
    <cfRule type="cellIs" dxfId="1181" priority="241" operator="between">
      <formula>7</formula>
      <formula>9</formula>
    </cfRule>
    <cfRule type="cellIs" dxfId="1180" priority="242" operator="lessThan">
      <formula>7</formula>
    </cfRule>
  </conditionalFormatting>
  <conditionalFormatting sqref="BC19">
    <cfRule type="cellIs" dxfId="1179" priority="237" operator="greaterThanOrEqual">
      <formula>9</formula>
    </cfRule>
    <cfRule type="cellIs" dxfId="1178" priority="238" operator="between">
      <formula>7</formula>
      <formula>9</formula>
    </cfRule>
    <cfRule type="cellIs" dxfId="1177" priority="239" operator="lessThan">
      <formula>7</formula>
    </cfRule>
  </conditionalFormatting>
  <conditionalFormatting sqref="BD19">
    <cfRule type="cellIs" dxfId="1176" priority="234" operator="greaterThanOrEqual">
      <formula>9</formula>
    </cfRule>
    <cfRule type="cellIs" dxfId="1175" priority="235" operator="between">
      <formula>7</formula>
      <formula>9</formula>
    </cfRule>
    <cfRule type="cellIs" dxfId="1174" priority="236" operator="lessThan">
      <formula>7</formula>
    </cfRule>
  </conditionalFormatting>
  <conditionalFormatting sqref="BE19:BF19">
    <cfRule type="cellIs" dxfId="1173" priority="231" operator="greaterThanOrEqual">
      <formula>9</formula>
    </cfRule>
    <cfRule type="cellIs" dxfId="1172" priority="232" operator="between">
      <formula>7</formula>
      <formula>9</formula>
    </cfRule>
    <cfRule type="cellIs" dxfId="1171" priority="233" operator="lessThan">
      <formula>7</formula>
    </cfRule>
  </conditionalFormatting>
  <conditionalFormatting sqref="AF19">
    <cfRule type="cellIs" dxfId="1170" priority="229" operator="equal">
      <formula>0</formula>
    </cfRule>
    <cfRule type="colorScale" priority="230">
      <colorScale>
        <cfvo type="num" val="1"/>
        <cfvo type="num" val="3"/>
        <cfvo type="num" val="5"/>
        <color theme="9" tint="0.39997558519241921"/>
        <color rgb="FFFFEB84"/>
        <color rgb="FFFFCCCC"/>
      </colorScale>
    </cfRule>
  </conditionalFormatting>
  <conditionalFormatting sqref="F47">
    <cfRule type="cellIs" dxfId="1169" priority="223" operator="greaterThanOrEqual">
      <formula>2</formula>
    </cfRule>
    <cfRule type="cellIs" dxfId="1168" priority="224" operator="equal">
      <formula>1</formula>
    </cfRule>
    <cfRule type="cellIs" dxfId="1167" priority="228" operator="equal">
      <formula>0</formula>
    </cfRule>
  </conditionalFormatting>
  <conditionalFormatting sqref="G47">
    <cfRule type="cellIs" dxfId="1166" priority="220" operator="greaterThan">
      <formula>20</formula>
    </cfRule>
    <cfRule type="cellIs" dxfId="1165" priority="221" operator="between">
      <formula>16</formula>
      <formula>20</formula>
    </cfRule>
    <cfRule type="cellIs" dxfId="1164" priority="222" operator="between">
      <formula>5</formula>
      <formula>15</formula>
    </cfRule>
    <cfRule type="cellIs" dxfId="1163" priority="227" operator="lessThan">
      <formula>5</formula>
    </cfRule>
  </conditionalFormatting>
  <conditionalFormatting sqref="AU47">
    <cfRule type="colorScale" priority="226">
      <colorScale>
        <cfvo type="num" val="0"/>
        <cfvo type="num" val="65"/>
        <cfvo type="num" val="100"/>
        <color rgb="FFFFCCCC"/>
        <color rgb="FFFFEB84"/>
        <color theme="9" tint="0.39997558519241921"/>
      </colorScale>
    </cfRule>
  </conditionalFormatting>
  <conditionalFormatting sqref="AV47:AX47">
    <cfRule type="colorScale" priority="225">
      <colorScale>
        <cfvo type="num" val="0"/>
        <cfvo type="num" val="8"/>
        <cfvo type="num" val="15"/>
        <color theme="9" tint="0.39997558519241921"/>
        <color rgb="FFFFEB84"/>
        <color rgb="FFFFCCCC"/>
      </colorScale>
    </cfRule>
  </conditionalFormatting>
  <conditionalFormatting sqref="BG47">
    <cfRule type="cellIs" dxfId="1162" priority="218" operator="greaterThanOrEqual">
      <formula>208</formula>
    </cfRule>
    <cfRule type="cellIs" dxfId="1161" priority="219" operator="lessThan">
      <formula>208</formula>
    </cfRule>
  </conditionalFormatting>
  <conditionalFormatting sqref="BB47">
    <cfRule type="cellIs" dxfId="1160" priority="215" operator="greaterThanOrEqual">
      <formula>9</formula>
    </cfRule>
    <cfRule type="cellIs" dxfId="1159" priority="216" operator="between">
      <formula>7</formula>
      <formula>9</formula>
    </cfRule>
    <cfRule type="cellIs" dxfId="1158" priority="217" operator="lessThan">
      <formula>7</formula>
    </cfRule>
  </conditionalFormatting>
  <conditionalFormatting sqref="BC47">
    <cfRule type="cellIs" dxfId="1157" priority="212" operator="greaterThanOrEqual">
      <formula>9</formula>
    </cfRule>
    <cfRule type="cellIs" dxfId="1156" priority="213" operator="between">
      <formula>7</formula>
      <formula>9</formula>
    </cfRule>
    <cfRule type="cellIs" dxfId="1155" priority="214" operator="lessThan">
      <formula>7</formula>
    </cfRule>
  </conditionalFormatting>
  <conditionalFormatting sqref="BD47">
    <cfRule type="cellIs" dxfId="1154" priority="209" operator="greaterThanOrEqual">
      <formula>9</formula>
    </cfRule>
    <cfRule type="cellIs" dxfId="1153" priority="210" operator="between">
      <formula>7</formula>
      <formula>9</formula>
    </cfRule>
    <cfRule type="cellIs" dxfId="1152" priority="211" operator="lessThan">
      <formula>7</formula>
    </cfRule>
  </conditionalFormatting>
  <conditionalFormatting sqref="BE47:BF47">
    <cfRule type="cellIs" dxfId="1151" priority="206" operator="greaterThanOrEqual">
      <formula>9</formula>
    </cfRule>
    <cfRule type="cellIs" dxfId="1150" priority="207" operator="between">
      <formula>7</formula>
      <formula>9</formula>
    </cfRule>
    <cfRule type="cellIs" dxfId="1149" priority="208" operator="lessThan">
      <formula>7</formula>
    </cfRule>
  </conditionalFormatting>
  <conditionalFormatting sqref="AF47">
    <cfRule type="cellIs" dxfId="1148" priority="204" operator="equal">
      <formula>0</formula>
    </cfRule>
    <cfRule type="colorScale" priority="205">
      <colorScale>
        <cfvo type="num" val="1"/>
        <cfvo type="num" val="3"/>
        <cfvo type="num" val="5"/>
        <color theme="9" tint="0.39997558519241921"/>
        <color rgb="FFFFEB84"/>
        <color rgb="FFFFCCCC"/>
      </colorScale>
    </cfRule>
  </conditionalFormatting>
  <conditionalFormatting sqref="F44">
    <cfRule type="cellIs" dxfId="1147" priority="198" operator="greaterThanOrEqual">
      <formula>2</formula>
    </cfRule>
    <cfRule type="cellIs" dxfId="1146" priority="199" operator="equal">
      <formula>1</formula>
    </cfRule>
    <cfRule type="cellIs" dxfId="1145" priority="203" operator="equal">
      <formula>0</formula>
    </cfRule>
  </conditionalFormatting>
  <conditionalFormatting sqref="G44">
    <cfRule type="cellIs" dxfId="1144" priority="195" operator="greaterThan">
      <formula>20</formula>
    </cfRule>
    <cfRule type="cellIs" dxfId="1143" priority="196" operator="between">
      <formula>16</formula>
      <formula>20</formula>
    </cfRule>
    <cfRule type="cellIs" dxfId="1142" priority="197" operator="between">
      <formula>5</formula>
      <formula>15</formula>
    </cfRule>
    <cfRule type="cellIs" dxfId="1141" priority="202" operator="lessThan">
      <formula>5</formula>
    </cfRule>
  </conditionalFormatting>
  <conditionalFormatting sqref="AU44">
    <cfRule type="colorScale" priority="201">
      <colorScale>
        <cfvo type="num" val="0"/>
        <cfvo type="num" val="65"/>
        <cfvo type="num" val="100"/>
        <color rgb="FFFFCCCC"/>
        <color rgb="FFFFEB84"/>
        <color theme="9" tint="0.39997558519241921"/>
      </colorScale>
    </cfRule>
  </conditionalFormatting>
  <conditionalFormatting sqref="AV44:AX44">
    <cfRule type="colorScale" priority="200">
      <colorScale>
        <cfvo type="num" val="0"/>
        <cfvo type="num" val="8"/>
        <cfvo type="num" val="15"/>
        <color theme="9" tint="0.39997558519241921"/>
        <color rgb="FFFFEB84"/>
        <color rgb="FFFFCCCC"/>
      </colorScale>
    </cfRule>
  </conditionalFormatting>
  <conditionalFormatting sqref="BG44">
    <cfRule type="cellIs" dxfId="1140" priority="193" operator="greaterThanOrEqual">
      <formula>208</formula>
    </cfRule>
    <cfRule type="cellIs" dxfId="1139" priority="194" operator="lessThan">
      <formula>208</formula>
    </cfRule>
  </conditionalFormatting>
  <conditionalFormatting sqref="BB44">
    <cfRule type="cellIs" dxfId="1138" priority="190" operator="greaterThanOrEqual">
      <formula>9</formula>
    </cfRule>
    <cfRule type="cellIs" dxfId="1137" priority="191" operator="between">
      <formula>7</formula>
      <formula>9</formula>
    </cfRule>
    <cfRule type="cellIs" dxfId="1136" priority="192" operator="lessThan">
      <formula>7</formula>
    </cfRule>
  </conditionalFormatting>
  <conditionalFormatting sqref="BC44">
    <cfRule type="cellIs" dxfId="1135" priority="187" operator="greaterThanOrEqual">
      <formula>9</formula>
    </cfRule>
    <cfRule type="cellIs" dxfId="1134" priority="188" operator="between">
      <formula>7</formula>
      <formula>9</formula>
    </cfRule>
    <cfRule type="cellIs" dxfId="1133" priority="189" operator="lessThan">
      <formula>7</formula>
    </cfRule>
  </conditionalFormatting>
  <conditionalFormatting sqref="BD44">
    <cfRule type="cellIs" dxfId="1132" priority="184" operator="greaterThanOrEqual">
      <formula>9</formula>
    </cfRule>
    <cfRule type="cellIs" dxfId="1131" priority="185" operator="between">
      <formula>7</formula>
      <formula>9</formula>
    </cfRule>
    <cfRule type="cellIs" dxfId="1130" priority="186" operator="lessThan">
      <formula>7</formula>
    </cfRule>
  </conditionalFormatting>
  <conditionalFormatting sqref="BE44:BF44">
    <cfRule type="cellIs" dxfId="1129" priority="181" operator="greaterThanOrEqual">
      <formula>9</formula>
    </cfRule>
    <cfRule type="cellIs" dxfId="1128" priority="182" operator="between">
      <formula>7</formula>
      <formula>9</formula>
    </cfRule>
    <cfRule type="cellIs" dxfId="1127" priority="183" operator="lessThan">
      <formula>7</formula>
    </cfRule>
  </conditionalFormatting>
  <conditionalFormatting sqref="AF44">
    <cfRule type="cellIs" dxfId="1126" priority="179" operator="equal">
      <formula>0</formula>
    </cfRule>
    <cfRule type="colorScale" priority="180">
      <colorScale>
        <cfvo type="num" val="1"/>
        <cfvo type="num" val="3"/>
        <cfvo type="num" val="5"/>
        <color theme="9" tint="0.39997558519241921"/>
        <color rgb="FFFFEB84"/>
        <color rgb="FFFFCCCC"/>
      </colorScale>
    </cfRule>
  </conditionalFormatting>
  <conditionalFormatting sqref="F54">
    <cfRule type="cellIs" dxfId="1125" priority="173" operator="greaterThanOrEqual">
      <formula>2</formula>
    </cfRule>
    <cfRule type="cellIs" dxfId="1124" priority="174" operator="equal">
      <formula>1</formula>
    </cfRule>
    <cfRule type="cellIs" dxfId="1123" priority="178" operator="equal">
      <formula>0</formula>
    </cfRule>
  </conditionalFormatting>
  <conditionalFormatting sqref="G54">
    <cfRule type="cellIs" dxfId="1122" priority="170" operator="greaterThan">
      <formula>20</formula>
    </cfRule>
    <cfRule type="cellIs" dxfId="1121" priority="171" operator="between">
      <formula>16</formula>
      <formula>20</formula>
    </cfRule>
    <cfRule type="cellIs" dxfId="1120" priority="172" operator="between">
      <formula>5</formula>
      <formula>15</formula>
    </cfRule>
    <cfRule type="cellIs" dxfId="1119" priority="177" operator="lessThan">
      <formula>5</formula>
    </cfRule>
  </conditionalFormatting>
  <conditionalFormatting sqref="AU54">
    <cfRule type="colorScale" priority="176">
      <colorScale>
        <cfvo type="num" val="0"/>
        <cfvo type="num" val="65"/>
        <cfvo type="num" val="100"/>
        <color rgb="FFFFCCCC"/>
        <color rgb="FFFFEB84"/>
        <color theme="9" tint="0.39997558519241921"/>
      </colorScale>
    </cfRule>
  </conditionalFormatting>
  <conditionalFormatting sqref="AV54:AX54">
    <cfRule type="colorScale" priority="175">
      <colorScale>
        <cfvo type="num" val="0"/>
        <cfvo type="num" val="8"/>
        <cfvo type="num" val="15"/>
        <color theme="9" tint="0.39997558519241921"/>
        <color rgb="FFFFEB84"/>
        <color rgb="FFFFCCCC"/>
      </colorScale>
    </cfRule>
  </conditionalFormatting>
  <conditionalFormatting sqref="BG54">
    <cfRule type="cellIs" dxfId="1118" priority="168" operator="greaterThanOrEqual">
      <formula>208</formula>
    </cfRule>
    <cfRule type="cellIs" dxfId="1117" priority="169" operator="lessThan">
      <formula>208</formula>
    </cfRule>
  </conditionalFormatting>
  <conditionalFormatting sqref="BB54:BF54">
    <cfRule type="cellIs" dxfId="1116" priority="165" operator="greaterThanOrEqual">
      <formula>9</formula>
    </cfRule>
    <cfRule type="cellIs" dxfId="1115" priority="166" operator="between">
      <formula>7</formula>
      <formula>9</formula>
    </cfRule>
    <cfRule type="cellIs" dxfId="1114" priority="167" operator="lessThan">
      <formula>7</formula>
    </cfRule>
  </conditionalFormatting>
  <conditionalFormatting sqref="W54:Y54 AG54:AI54 T54 AA54:AD54 AK54:AT54">
    <cfRule type="cellIs" dxfId="1113" priority="164" operator="equal">
      <formula>0</formula>
    </cfRule>
  </conditionalFormatting>
  <conditionalFormatting sqref="W54:Y54 AG54:AI54 T54 AA54:AD54 AK54:AT54">
    <cfRule type="cellIs" dxfId="1112" priority="163" operator="equal">
      <formula>1</formula>
    </cfRule>
  </conditionalFormatting>
  <conditionalFormatting sqref="AF54">
    <cfRule type="cellIs" dxfId="1111" priority="162" operator="equal">
      <formula>0</formula>
    </cfRule>
  </conditionalFormatting>
  <conditionalFormatting sqref="F77">
    <cfRule type="cellIs" dxfId="1110" priority="156" operator="greaterThanOrEqual">
      <formula>2</formula>
    </cfRule>
    <cfRule type="cellIs" dxfId="1109" priority="157" operator="equal">
      <formula>1</formula>
    </cfRule>
    <cfRule type="cellIs" dxfId="1108" priority="161" operator="equal">
      <formula>0</formula>
    </cfRule>
  </conditionalFormatting>
  <conditionalFormatting sqref="G77">
    <cfRule type="cellIs" dxfId="1107" priority="153" operator="greaterThan">
      <formula>20</formula>
    </cfRule>
    <cfRule type="cellIs" dxfId="1106" priority="154" operator="between">
      <formula>16</formula>
      <formula>20</formula>
    </cfRule>
    <cfRule type="cellIs" dxfId="1105" priority="155" operator="between">
      <formula>5</formula>
      <formula>15</formula>
    </cfRule>
    <cfRule type="cellIs" dxfId="1104" priority="160" operator="lessThan">
      <formula>5</formula>
    </cfRule>
  </conditionalFormatting>
  <conditionalFormatting sqref="AU77">
    <cfRule type="colorScale" priority="159">
      <colorScale>
        <cfvo type="num" val="0"/>
        <cfvo type="num" val="65"/>
        <cfvo type="num" val="100"/>
        <color rgb="FFFFCCCC"/>
        <color rgb="FFFFEB84"/>
        <color theme="9" tint="0.39997558519241921"/>
      </colorScale>
    </cfRule>
  </conditionalFormatting>
  <conditionalFormatting sqref="AV77:AX77">
    <cfRule type="colorScale" priority="158">
      <colorScale>
        <cfvo type="num" val="0"/>
        <cfvo type="num" val="8"/>
        <cfvo type="num" val="15"/>
        <color theme="9" tint="0.39997558519241921"/>
        <color rgb="FFFFEB84"/>
        <color rgb="FFFFCCCC"/>
      </colorScale>
    </cfRule>
  </conditionalFormatting>
  <conditionalFormatting sqref="BG77">
    <cfRule type="cellIs" dxfId="1103" priority="151" operator="greaterThanOrEqual">
      <formula>208</formula>
    </cfRule>
    <cfRule type="cellIs" dxfId="1102" priority="152" operator="lessThan">
      <formula>208</formula>
    </cfRule>
  </conditionalFormatting>
  <conditionalFormatting sqref="BB77:BF77">
    <cfRule type="cellIs" dxfId="1101" priority="148" operator="greaterThanOrEqual">
      <formula>9</formula>
    </cfRule>
    <cfRule type="cellIs" dxfId="1100" priority="149" operator="between">
      <formula>7</formula>
      <formula>9</formula>
    </cfRule>
    <cfRule type="cellIs" dxfId="1099" priority="150" operator="lessThan">
      <formula>7</formula>
    </cfRule>
  </conditionalFormatting>
  <conditionalFormatting sqref="AG77:AI77 W77:Y77 T77 AA77:AD77 AK77:AT77">
    <cfRule type="cellIs" dxfId="1098" priority="147" operator="equal">
      <formula>0</formula>
    </cfRule>
  </conditionalFormatting>
  <conditionalFormatting sqref="AG77:AI77 W77:Y77 T77 AA77:AD77 AK77:AT77">
    <cfRule type="cellIs" dxfId="1097" priority="146" operator="equal">
      <formula>1</formula>
    </cfRule>
  </conditionalFormatting>
  <conditionalFormatting sqref="AF77">
    <cfRule type="cellIs" dxfId="1096" priority="145" operator="equal">
      <formula>0</formula>
    </cfRule>
  </conditionalFormatting>
  <conditionalFormatting sqref="F103">
    <cfRule type="cellIs" dxfId="1095" priority="139" operator="greaterThanOrEqual">
      <formula>2</formula>
    </cfRule>
    <cfRule type="cellIs" dxfId="1094" priority="140" operator="equal">
      <formula>1</formula>
    </cfRule>
    <cfRule type="cellIs" dxfId="1093" priority="144" operator="equal">
      <formula>0</formula>
    </cfRule>
  </conditionalFormatting>
  <conditionalFormatting sqref="G103">
    <cfRule type="cellIs" dxfId="1092" priority="136" operator="greaterThan">
      <formula>20</formula>
    </cfRule>
    <cfRule type="cellIs" dxfId="1091" priority="137" operator="between">
      <formula>16</formula>
      <formula>20</formula>
    </cfRule>
    <cfRule type="cellIs" dxfId="1090" priority="138" operator="between">
      <formula>5</formula>
      <formula>15</formula>
    </cfRule>
    <cfRule type="cellIs" dxfId="1089" priority="143" operator="lessThan">
      <formula>5</formula>
    </cfRule>
  </conditionalFormatting>
  <conditionalFormatting sqref="AU103">
    <cfRule type="colorScale" priority="142">
      <colorScale>
        <cfvo type="num" val="0"/>
        <cfvo type="num" val="65"/>
        <cfvo type="num" val="100"/>
        <color rgb="FFFFCCCC"/>
        <color rgb="FFFFEB84"/>
        <color theme="9" tint="0.39997558519241921"/>
      </colorScale>
    </cfRule>
  </conditionalFormatting>
  <conditionalFormatting sqref="AV103:AX103">
    <cfRule type="colorScale" priority="141">
      <colorScale>
        <cfvo type="num" val="0"/>
        <cfvo type="num" val="8"/>
        <cfvo type="num" val="15"/>
        <color theme="9" tint="0.39997558519241921"/>
        <color rgb="FFFFEB84"/>
        <color rgb="FFFFCCCC"/>
      </colorScale>
    </cfRule>
  </conditionalFormatting>
  <conditionalFormatting sqref="BG103">
    <cfRule type="cellIs" dxfId="1088" priority="134" operator="greaterThanOrEqual">
      <formula>208</formula>
    </cfRule>
    <cfRule type="cellIs" dxfId="1087" priority="135" operator="lessThan">
      <formula>208</formula>
    </cfRule>
  </conditionalFormatting>
  <conditionalFormatting sqref="BB103:BF103">
    <cfRule type="cellIs" dxfId="1086" priority="131" operator="greaterThanOrEqual">
      <formula>9</formula>
    </cfRule>
    <cfRule type="cellIs" dxfId="1085" priority="132" operator="between">
      <formula>7</formula>
      <formula>9</formula>
    </cfRule>
    <cfRule type="cellIs" dxfId="1084" priority="133" operator="lessThan">
      <formula>7</formula>
    </cfRule>
  </conditionalFormatting>
  <conditionalFormatting sqref="W103:Y103 AG103:AI103 T103 AA103:AD103 AK103:AT103">
    <cfRule type="cellIs" dxfId="1083" priority="130" operator="equal">
      <formula>0</formula>
    </cfRule>
  </conditionalFormatting>
  <conditionalFormatting sqref="W103:Y103 AG103:AI103 T103 AA103:AD103 AK103:AT103">
    <cfRule type="cellIs" dxfId="1082" priority="129" operator="equal">
      <formula>1</formula>
    </cfRule>
  </conditionalFormatting>
  <conditionalFormatting sqref="AF103">
    <cfRule type="cellIs" dxfId="1081" priority="128" operator="equal">
      <formula>0</formula>
    </cfRule>
  </conditionalFormatting>
  <conditionalFormatting sqref="F114">
    <cfRule type="cellIs" dxfId="1080" priority="122" operator="greaterThanOrEqual">
      <formula>2</formula>
    </cfRule>
    <cfRule type="cellIs" dxfId="1079" priority="123" operator="equal">
      <formula>1</formula>
    </cfRule>
    <cfRule type="cellIs" dxfId="1078" priority="127" operator="equal">
      <formula>0</formula>
    </cfRule>
  </conditionalFormatting>
  <conditionalFormatting sqref="G114">
    <cfRule type="cellIs" dxfId="1077" priority="119" operator="greaterThan">
      <formula>20</formula>
    </cfRule>
    <cfRule type="cellIs" dxfId="1076" priority="120" operator="between">
      <formula>16</formula>
      <formula>20</formula>
    </cfRule>
    <cfRule type="cellIs" dxfId="1075" priority="121" operator="between">
      <formula>5</formula>
      <formula>15</formula>
    </cfRule>
    <cfRule type="cellIs" dxfId="1074" priority="126" operator="lessThan">
      <formula>5</formula>
    </cfRule>
  </conditionalFormatting>
  <conditionalFormatting sqref="AU114">
    <cfRule type="colorScale" priority="125">
      <colorScale>
        <cfvo type="num" val="0"/>
        <cfvo type="num" val="65"/>
        <cfvo type="num" val="100"/>
        <color rgb="FFFFCCCC"/>
        <color rgb="FFFFEB84"/>
        <color theme="9" tint="0.39997558519241921"/>
      </colorScale>
    </cfRule>
  </conditionalFormatting>
  <conditionalFormatting sqref="AV114:AX114">
    <cfRule type="colorScale" priority="124">
      <colorScale>
        <cfvo type="num" val="0"/>
        <cfvo type="num" val="8"/>
        <cfvo type="num" val="15"/>
        <color theme="9" tint="0.39997558519241921"/>
        <color rgb="FFFFEB84"/>
        <color rgb="FFFFCCCC"/>
      </colorScale>
    </cfRule>
  </conditionalFormatting>
  <conditionalFormatting sqref="BG114">
    <cfRule type="cellIs" dxfId="1073" priority="117" operator="greaterThanOrEqual">
      <formula>208</formula>
    </cfRule>
    <cfRule type="cellIs" dxfId="1072" priority="118" operator="lessThan">
      <formula>208</formula>
    </cfRule>
  </conditionalFormatting>
  <conditionalFormatting sqref="BB114:BF114">
    <cfRule type="cellIs" dxfId="1071" priority="114" operator="greaterThanOrEqual">
      <formula>9</formula>
    </cfRule>
    <cfRule type="cellIs" dxfId="1070" priority="115" operator="between">
      <formula>7</formula>
      <formula>9</formula>
    </cfRule>
    <cfRule type="cellIs" dxfId="1069" priority="116" operator="lessThan">
      <formula>7</formula>
    </cfRule>
  </conditionalFormatting>
  <conditionalFormatting sqref="AG114:AI114 W114:AD114 T114 AK114:AT114">
    <cfRule type="cellIs" dxfId="1068" priority="113" operator="equal">
      <formula>0</formula>
    </cfRule>
  </conditionalFormatting>
  <conditionalFormatting sqref="AG114:AI114 W114:AD114 T114 AK114:AT114">
    <cfRule type="cellIs" dxfId="1067" priority="112" operator="equal">
      <formula>1</formula>
    </cfRule>
  </conditionalFormatting>
  <conditionalFormatting sqref="AF114">
    <cfRule type="cellIs" dxfId="1066" priority="111" operator="equal">
      <formula>0</formula>
    </cfRule>
  </conditionalFormatting>
  <conditionalFormatting sqref="F118">
    <cfRule type="cellIs" dxfId="1065" priority="105" operator="greaterThanOrEqual">
      <formula>2</formula>
    </cfRule>
    <cfRule type="cellIs" dxfId="1064" priority="106" operator="equal">
      <formula>1</formula>
    </cfRule>
    <cfRule type="cellIs" dxfId="1063" priority="110" operator="equal">
      <formula>0</formula>
    </cfRule>
  </conditionalFormatting>
  <conditionalFormatting sqref="G118">
    <cfRule type="cellIs" dxfId="1062" priority="102" operator="greaterThan">
      <formula>20</formula>
    </cfRule>
    <cfRule type="cellIs" dxfId="1061" priority="103" operator="between">
      <formula>16</formula>
      <formula>20</formula>
    </cfRule>
    <cfRule type="cellIs" dxfId="1060" priority="104" operator="between">
      <formula>5</formula>
      <formula>15</formula>
    </cfRule>
    <cfRule type="cellIs" dxfId="1059" priority="109" operator="lessThan">
      <formula>5</formula>
    </cfRule>
  </conditionalFormatting>
  <conditionalFormatting sqref="AU118">
    <cfRule type="colorScale" priority="108">
      <colorScale>
        <cfvo type="num" val="0"/>
        <cfvo type="num" val="65"/>
        <cfvo type="num" val="100"/>
        <color rgb="FFFFCCCC"/>
        <color rgb="FFFFEB84"/>
        <color theme="9" tint="0.39997558519241921"/>
      </colorScale>
    </cfRule>
  </conditionalFormatting>
  <conditionalFormatting sqref="AV118:AX118">
    <cfRule type="colorScale" priority="107">
      <colorScale>
        <cfvo type="num" val="0"/>
        <cfvo type="num" val="8"/>
        <cfvo type="num" val="15"/>
        <color theme="9" tint="0.39997558519241921"/>
        <color rgb="FFFFEB84"/>
        <color rgb="FFFFCCCC"/>
      </colorScale>
    </cfRule>
  </conditionalFormatting>
  <conditionalFormatting sqref="BG118">
    <cfRule type="cellIs" dxfId="1058" priority="100" operator="greaterThanOrEqual">
      <formula>208</formula>
    </cfRule>
    <cfRule type="cellIs" dxfId="1057" priority="101" operator="lessThan">
      <formula>208</formula>
    </cfRule>
  </conditionalFormatting>
  <conditionalFormatting sqref="BB118:BF118">
    <cfRule type="cellIs" dxfId="1056" priority="97" operator="greaterThanOrEqual">
      <formula>9</formula>
    </cfRule>
    <cfRule type="cellIs" dxfId="1055" priority="98" operator="between">
      <formula>7</formula>
      <formula>9</formula>
    </cfRule>
    <cfRule type="cellIs" dxfId="1054" priority="99" operator="lessThan">
      <formula>7</formula>
    </cfRule>
  </conditionalFormatting>
  <conditionalFormatting sqref="AG118:AI118 W118:AD118 T118 AK118:AT118">
    <cfRule type="cellIs" dxfId="1053" priority="96" operator="equal">
      <formula>0</formula>
    </cfRule>
  </conditionalFormatting>
  <conditionalFormatting sqref="AG118:AI118 W118:AD118 T118 AK118:AT118">
    <cfRule type="cellIs" dxfId="1052" priority="95" operator="equal">
      <formula>1</formula>
    </cfRule>
  </conditionalFormatting>
  <conditionalFormatting sqref="AF118">
    <cfRule type="cellIs" dxfId="1051" priority="94" operator="equal">
      <formula>0</formula>
    </cfRule>
  </conditionalFormatting>
  <conditionalFormatting sqref="F121">
    <cfRule type="cellIs" dxfId="1050" priority="88" operator="greaterThanOrEqual">
      <formula>2</formula>
    </cfRule>
    <cfRule type="cellIs" dxfId="1049" priority="89" operator="equal">
      <formula>1</formula>
    </cfRule>
    <cfRule type="cellIs" dxfId="1048" priority="93" operator="equal">
      <formula>0</formula>
    </cfRule>
  </conditionalFormatting>
  <conditionalFormatting sqref="G121">
    <cfRule type="cellIs" dxfId="1047" priority="85" operator="greaterThan">
      <formula>20</formula>
    </cfRule>
    <cfRule type="cellIs" dxfId="1046" priority="86" operator="between">
      <formula>16</formula>
      <formula>20</formula>
    </cfRule>
    <cfRule type="cellIs" dxfId="1045" priority="87" operator="between">
      <formula>5</formula>
      <formula>15</formula>
    </cfRule>
    <cfRule type="cellIs" dxfId="1044" priority="92" operator="lessThan">
      <formula>5</formula>
    </cfRule>
  </conditionalFormatting>
  <conditionalFormatting sqref="AU121">
    <cfRule type="colorScale" priority="91">
      <colorScale>
        <cfvo type="num" val="0"/>
        <cfvo type="num" val="65"/>
        <cfvo type="num" val="100"/>
        <color rgb="FFFFCCCC"/>
        <color rgb="FFFFEB84"/>
        <color theme="9" tint="0.39997558519241921"/>
      </colorScale>
    </cfRule>
  </conditionalFormatting>
  <conditionalFormatting sqref="AV121:AX121">
    <cfRule type="colorScale" priority="90">
      <colorScale>
        <cfvo type="num" val="0"/>
        <cfvo type="num" val="8"/>
        <cfvo type="num" val="15"/>
        <color theme="9" tint="0.39997558519241921"/>
        <color rgb="FFFFEB84"/>
        <color rgb="FFFFCCCC"/>
      </colorScale>
    </cfRule>
  </conditionalFormatting>
  <conditionalFormatting sqref="BG121">
    <cfRule type="cellIs" dxfId="1043" priority="83" operator="greaterThanOrEqual">
      <formula>208</formula>
    </cfRule>
    <cfRule type="cellIs" dxfId="1042" priority="84" operator="lessThan">
      <formula>208</formula>
    </cfRule>
  </conditionalFormatting>
  <conditionalFormatting sqref="BB121:BF121">
    <cfRule type="cellIs" dxfId="1041" priority="80" operator="greaterThanOrEqual">
      <formula>9</formula>
    </cfRule>
    <cfRule type="cellIs" dxfId="1040" priority="81" operator="between">
      <formula>7</formula>
      <formula>9</formula>
    </cfRule>
    <cfRule type="cellIs" dxfId="1039" priority="82" operator="lessThan">
      <formula>7</formula>
    </cfRule>
  </conditionalFormatting>
  <conditionalFormatting sqref="W121:AD121 AG121:AI121 T121 AK121:AT121">
    <cfRule type="cellIs" dxfId="1038" priority="79" operator="equal">
      <formula>0</formula>
    </cfRule>
  </conditionalFormatting>
  <conditionalFormatting sqref="W121:AD121 AG121:AI121 T121 AK121:AT121">
    <cfRule type="cellIs" dxfId="1037" priority="78" operator="equal">
      <formula>1</formula>
    </cfRule>
  </conditionalFormatting>
  <conditionalFormatting sqref="AF121">
    <cfRule type="cellIs" dxfId="1036" priority="77" operator="equal">
      <formula>0</formula>
    </cfRule>
  </conditionalFormatting>
  <conditionalFormatting sqref="D4:E123">
    <cfRule type="cellIs" dxfId="1035" priority="76" operator="equal">
      <formula>0</formula>
    </cfRule>
  </conditionalFormatting>
  <conditionalFormatting sqref="D4:E123">
    <cfRule type="cellIs" dxfId="1034" priority="75" operator="equal">
      <formula>1</formula>
    </cfRule>
  </conditionalFormatting>
  <conditionalFormatting sqref="AE4">
    <cfRule type="cellIs" dxfId="1033" priority="74" operator="equal">
      <formula>0</formula>
    </cfRule>
  </conditionalFormatting>
  <conditionalFormatting sqref="AE4">
    <cfRule type="cellIs" dxfId="1032" priority="73" operator="equal">
      <formula>1</formula>
    </cfRule>
  </conditionalFormatting>
  <conditionalFormatting sqref="AE5:AE124">
    <cfRule type="cellIs" dxfId="1031" priority="72" operator="equal">
      <formula>0</formula>
    </cfRule>
  </conditionalFormatting>
  <conditionalFormatting sqref="AE5:AE124">
    <cfRule type="cellIs" dxfId="1030" priority="71" operator="equal">
      <formula>1</formula>
    </cfRule>
  </conditionalFormatting>
  <conditionalFormatting sqref="P4:P123">
    <cfRule type="cellIs" dxfId="1029" priority="70" operator="equal">
      <formula>0</formula>
    </cfRule>
  </conditionalFormatting>
  <conditionalFormatting sqref="P4:P123">
    <cfRule type="cellIs" dxfId="1028" priority="69" operator="equal">
      <formula>1</formula>
    </cfRule>
  </conditionalFormatting>
  <conditionalFormatting sqref="AG4:AT4 AG5:AI53 AK5:AT53">
    <cfRule type="cellIs" dxfId="1027" priority="68" operator="equal">
      <formula>0</formula>
    </cfRule>
  </conditionalFormatting>
  <conditionalFormatting sqref="AG4:AT4 AG5:AI53 AK5:AT53">
    <cfRule type="cellIs" dxfId="1026" priority="67" operator="equal">
      <formula>1</formula>
    </cfRule>
  </conditionalFormatting>
  <conditionalFormatting sqref="W4:Y53 Q4:U4 T5:T53 AA4:AD53">
    <cfRule type="cellIs" dxfId="1025" priority="66" operator="equal">
      <formula>0</formula>
    </cfRule>
  </conditionalFormatting>
  <conditionalFormatting sqref="W4:Y53 Q4:U4 T5:T53 AA4:AD53">
    <cfRule type="cellIs" dxfId="1024" priority="65" operator="equal">
      <formula>1</formula>
    </cfRule>
  </conditionalFormatting>
  <conditionalFormatting sqref="BA4">
    <cfRule type="cellIs" dxfId="1023" priority="64" operator="equal">
      <formula>0</formula>
    </cfRule>
  </conditionalFormatting>
  <conditionalFormatting sqref="BA4">
    <cfRule type="cellIs" dxfId="1022" priority="63" operator="equal">
      <formula>1</formula>
    </cfRule>
  </conditionalFormatting>
  <conditionalFormatting sqref="BA5:BA113">
    <cfRule type="cellIs" dxfId="1021" priority="62" operator="equal">
      <formula>0</formula>
    </cfRule>
  </conditionalFormatting>
  <conditionalFormatting sqref="BA5:BA113">
    <cfRule type="cellIs" dxfId="1020" priority="61" operator="equal">
      <formula>1</formula>
    </cfRule>
  </conditionalFormatting>
  <conditionalFormatting sqref="V4">
    <cfRule type="cellIs" dxfId="1019" priority="60" operator="equal">
      <formula>0</formula>
    </cfRule>
  </conditionalFormatting>
  <conditionalFormatting sqref="V4">
    <cfRule type="cellIs" dxfId="1018" priority="59" operator="equal">
      <formula>1</formula>
    </cfRule>
  </conditionalFormatting>
  <conditionalFormatting sqref="U5:U124">
    <cfRule type="cellIs" dxfId="1017" priority="58" operator="equal">
      <formula>0</formula>
    </cfRule>
  </conditionalFormatting>
  <conditionalFormatting sqref="U5:U124">
    <cfRule type="cellIs" dxfId="1016" priority="57" operator="equal">
      <formula>1</formula>
    </cfRule>
  </conditionalFormatting>
  <conditionalFormatting sqref="V5:V124">
    <cfRule type="cellIs" dxfId="1015" priority="56" operator="equal">
      <formula>0</formula>
    </cfRule>
  </conditionalFormatting>
  <conditionalFormatting sqref="V5:V124">
    <cfRule type="cellIs" dxfId="1014" priority="55" operator="equal">
      <formula>1</formula>
    </cfRule>
  </conditionalFormatting>
  <conditionalFormatting sqref="Z4:Z102">
    <cfRule type="cellIs" dxfId="1013" priority="54" operator="equal">
      <formula>0</formula>
    </cfRule>
  </conditionalFormatting>
  <conditionalFormatting sqref="Z4:Z102">
    <cfRule type="cellIs" dxfId="1012" priority="53" operator="equal">
      <formula>1</formula>
    </cfRule>
  </conditionalFormatting>
  <conditionalFormatting sqref="Z7:Z8">
    <cfRule type="cellIs" dxfId="1011" priority="52" operator="equal">
      <formula>0</formula>
    </cfRule>
  </conditionalFormatting>
  <conditionalFormatting sqref="Z7:Z8">
    <cfRule type="cellIs" dxfId="1010" priority="51" operator="equal">
      <formula>1</formula>
    </cfRule>
  </conditionalFormatting>
  <conditionalFormatting sqref="Z4:Z6">
    <cfRule type="cellIs" dxfId="1009" priority="50" operator="equal">
      <formula>0</formula>
    </cfRule>
  </conditionalFormatting>
  <conditionalFormatting sqref="Z4:Z6">
    <cfRule type="cellIs" dxfId="1008" priority="49" operator="equal">
      <formula>1</formula>
    </cfRule>
  </conditionalFormatting>
  <conditionalFormatting sqref="Z9:Z18">
    <cfRule type="cellIs" dxfId="1007" priority="48" operator="equal">
      <formula>0</formula>
    </cfRule>
  </conditionalFormatting>
  <conditionalFormatting sqref="Z9:Z18">
    <cfRule type="cellIs" dxfId="1006" priority="47" operator="equal">
      <formula>1</formula>
    </cfRule>
  </conditionalFormatting>
  <conditionalFormatting sqref="Z19:Z21">
    <cfRule type="cellIs" dxfId="1005" priority="46" operator="equal">
      <formula>0</formula>
    </cfRule>
  </conditionalFormatting>
  <conditionalFormatting sqref="Z19:Z21">
    <cfRule type="cellIs" dxfId="1004" priority="45" operator="equal">
      <formula>1</formula>
    </cfRule>
  </conditionalFormatting>
  <conditionalFormatting sqref="Z103:Z107">
    <cfRule type="cellIs" dxfId="1003" priority="44" operator="equal">
      <formula>0</formula>
    </cfRule>
  </conditionalFormatting>
  <conditionalFormatting sqref="Z103:Z107">
    <cfRule type="cellIs" dxfId="1002" priority="43" operator="equal">
      <formula>1</formula>
    </cfRule>
  </conditionalFormatting>
  <conditionalFormatting sqref="Z108:Z112">
    <cfRule type="cellIs" dxfId="1001" priority="42" operator="equal">
      <formula>0</formula>
    </cfRule>
  </conditionalFormatting>
  <conditionalFormatting sqref="Z108:Z112">
    <cfRule type="cellIs" dxfId="1000" priority="41" operator="equal">
      <formula>1</formula>
    </cfRule>
  </conditionalFormatting>
  <conditionalFormatting sqref="Z113">
    <cfRule type="cellIs" dxfId="999" priority="40" operator="equal">
      <formula>0</formula>
    </cfRule>
  </conditionalFormatting>
  <conditionalFormatting sqref="Z113">
    <cfRule type="cellIs" dxfId="998" priority="39" operator="equal">
      <formula>1</formula>
    </cfRule>
  </conditionalFormatting>
  <conditionalFormatting sqref="Z7">
    <cfRule type="cellIs" dxfId="997" priority="37" operator="equal">
      <formula>1</formula>
    </cfRule>
  </conditionalFormatting>
  <conditionalFormatting sqref="Z7">
    <cfRule type="cellIs" dxfId="996" priority="38" operator="equal">
      <formula>0</formula>
    </cfRule>
  </conditionalFormatting>
  <conditionalFormatting sqref="Z8">
    <cfRule type="cellIs" dxfId="995" priority="35" operator="equal">
      <formula>1</formula>
    </cfRule>
  </conditionalFormatting>
  <conditionalFormatting sqref="Z8">
    <cfRule type="cellIs" dxfId="994" priority="36" operator="equal">
      <formula>0</formula>
    </cfRule>
  </conditionalFormatting>
  <conditionalFormatting sqref="AJ5:AJ124">
    <cfRule type="cellIs" dxfId="993" priority="34" operator="equal">
      <formula>0</formula>
    </cfRule>
  </conditionalFormatting>
  <conditionalFormatting sqref="AJ5:AJ124">
    <cfRule type="cellIs" dxfId="992" priority="33" operator="equal">
      <formula>1</formula>
    </cfRule>
  </conditionalFormatting>
  <conditionalFormatting sqref="BA114:BA123">
    <cfRule type="cellIs" dxfId="991" priority="32" operator="equal">
      <formula>0</formula>
    </cfRule>
  </conditionalFormatting>
  <conditionalFormatting sqref="BA114:BA123">
    <cfRule type="cellIs" dxfId="990" priority="31" operator="equal">
      <formula>1</formula>
    </cfRule>
  </conditionalFormatting>
  <conditionalFormatting sqref="AZ4:AZ123">
    <cfRule type="cellIs" dxfId="989" priority="30" operator="equal">
      <formula>0</formula>
    </cfRule>
  </conditionalFormatting>
  <conditionalFormatting sqref="AZ4:AZ123">
    <cfRule type="cellIs" dxfId="988" priority="29" operator="equal">
      <formula>1</formula>
    </cfRule>
  </conditionalFormatting>
  <conditionalFormatting sqref="AY4:AY11">
    <cfRule type="cellIs" dxfId="987" priority="28" operator="equal">
      <formula>0</formula>
    </cfRule>
  </conditionalFormatting>
  <conditionalFormatting sqref="AY4:AY11">
    <cfRule type="cellIs" dxfId="986" priority="27" operator="equal">
      <formula>1</formula>
    </cfRule>
  </conditionalFormatting>
  <conditionalFormatting sqref="AY12:AY13">
    <cfRule type="cellIs" dxfId="985" priority="26" operator="equal">
      <formula>0</formula>
    </cfRule>
  </conditionalFormatting>
  <conditionalFormatting sqref="AY12:AY13">
    <cfRule type="cellIs" dxfId="984" priority="25" operator="equal">
      <formula>1</formula>
    </cfRule>
  </conditionalFormatting>
  <conditionalFormatting sqref="AY15:AY18">
    <cfRule type="cellIs" dxfId="983" priority="24" operator="equal">
      <formula>0</formula>
    </cfRule>
  </conditionalFormatting>
  <conditionalFormatting sqref="AY15:AY18">
    <cfRule type="cellIs" dxfId="982" priority="23" operator="equal">
      <formula>1</formula>
    </cfRule>
  </conditionalFormatting>
  <conditionalFormatting sqref="AY19:AY22">
    <cfRule type="cellIs" dxfId="981" priority="22" operator="equal">
      <formula>0</formula>
    </cfRule>
  </conditionalFormatting>
  <conditionalFormatting sqref="AY19:AY22">
    <cfRule type="cellIs" dxfId="980" priority="21" operator="equal">
      <formula>1</formula>
    </cfRule>
  </conditionalFormatting>
  <conditionalFormatting sqref="AY23:AY38">
    <cfRule type="cellIs" dxfId="979" priority="20" operator="equal">
      <formula>0</formula>
    </cfRule>
  </conditionalFormatting>
  <conditionalFormatting sqref="AY23:AY38">
    <cfRule type="cellIs" dxfId="978" priority="19" operator="equal">
      <formula>1</formula>
    </cfRule>
  </conditionalFormatting>
  <conditionalFormatting sqref="AY39:AY46">
    <cfRule type="cellIs" dxfId="977" priority="18" operator="equal">
      <formula>0</formula>
    </cfRule>
  </conditionalFormatting>
  <conditionalFormatting sqref="AY39:AY46">
    <cfRule type="cellIs" dxfId="976" priority="17" operator="equal">
      <formula>1</formula>
    </cfRule>
  </conditionalFormatting>
  <conditionalFormatting sqref="AY47:AY55">
    <cfRule type="cellIs" dxfId="975" priority="16" operator="equal">
      <formula>0</formula>
    </cfRule>
  </conditionalFormatting>
  <conditionalFormatting sqref="AY47:AY55">
    <cfRule type="cellIs" dxfId="974" priority="15" operator="equal">
      <formula>1</formula>
    </cfRule>
  </conditionalFormatting>
  <conditionalFormatting sqref="AY68:AY88">
    <cfRule type="cellIs" dxfId="973" priority="14" operator="equal">
      <formula>0</formula>
    </cfRule>
  </conditionalFormatting>
  <conditionalFormatting sqref="AY68:AY88">
    <cfRule type="cellIs" dxfId="972" priority="13" operator="equal">
      <formula>1</formula>
    </cfRule>
  </conditionalFormatting>
  <conditionalFormatting sqref="AY109:AY113">
    <cfRule type="cellIs" dxfId="971" priority="12" operator="equal">
      <formula>0</formula>
    </cfRule>
  </conditionalFormatting>
  <conditionalFormatting sqref="AY109:AY113">
    <cfRule type="cellIs" dxfId="970" priority="11" operator="equal">
      <formula>1</formula>
    </cfRule>
  </conditionalFormatting>
  <conditionalFormatting sqref="AY114:AY122">
    <cfRule type="cellIs" dxfId="969" priority="10" operator="equal">
      <formula>0</formula>
    </cfRule>
  </conditionalFormatting>
  <conditionalFormatting sqref="AY114:AY122">
    <cfRule type="cellIs" dxfId="968" priority="9" operator="equal">
      <formula>1</formula>
    </cfRule>
  </conditionalFormatting>
  <conditionalFormatting sqref="AY123">
    <cfRule type="cellIs" dxfId="967" priority="8" operator="equal">
      <formula>0</formula>
    </cfRule>
  </conditionalFormatting>
  <conditionalFormatting sqref="AY123">
    <cfRule type="cellIs" dxfId="966" priority="7" operator="equal">
      <formula>1</formula>
    </cfRule>
  </conditionalFormatting>
  <conditionalFormatting sqref="N4:N123">
    <cfRule type="cellIs" dxfId="965" priority="5" operator="equal">
      <formula>1</formula>
    </cfRule>
    <cfRule type="cellIs" dxfId="964" priority="6" operator="notEqual">
      <formula>1</formula>
    </cfRule>
  </conditionalFormatting>
  <conditionalFormatting sqref="O4:O123">
    <cfRule type="cellIs" dxfId="963" priority="4" operator="equal">
      <formula>0</formula>
    </cfRule>
  </conditionalFormatting>
  <conditionalFormatting sqref="O4:O123">
    <cfRule type="cellIs" dxfId="962" priority="3" operator="equal">
      <formula>1</formula>
    </cfRule>
  </conditionalFormatting>
  <conditionalFormatting sqref="Q5:S124">
    <cfRule type="cellIs" dxfId="961" priority="2" operator="equal">
      <formula>0</formula>
    </cfRule>
  </conditionalFormatting>
  <conditionalFormatting sqref="Q5:S124">
    <cfRule type="cellIs" dxfId="960" priority="1" operator="equal">
      <formula>1</formula>
    </cfRule>
  </conditionalFormatting>
  <dataValidations count="2">
    <dataValidation type="whole" allowBlank="1" showInputMessage="1" showErrorMessage="1" sqref="AY104:AY124 D4:E124 Y4:AE124 AG4:AT124 AZ4:BA124 AY4:AY90 O4:V124" xr:uid="{4E30242A-8EDA-A24D-A05C-102DBE71A282}">
      <formula1>0</formula1>
      <formula2>1</formula2>
    </dataValidation>
    <dataValidation type="time" operator="greaterThanOrEqual" allowBlank="1" showInputMessage="1" showErrorMessage="1" sqref="BH2 BH4:BH124" xr:uid="{9D4598BB-51F1-F748-B580-03A670BFE6EF}">
      <formula1>0</formula1>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60B69-775F-3D45-AC41-ED54158C5F07}">
  <sheetPr>
    <pageSetUpPr fitToPage="1"/>
  </sheetPr>
  <dimension ref="A1:BO124"/>
  <sheetViews>
    <sheetView zoomScale="120" zoomScaleNormal="120" workbookViewId="0">
      <pane xSplit="2" topLeftCell="F1" activePane="topRight" state="frozen"/>
      <selection activeCell="P103" sqref="P103"/>
      <selection pane="topRight" activeCell="H2" sqref="H2"/>
    </sheetView>
  </sheetViews>
  <sheetFormatPr baseColWidth="10" defaultColWidth="9.1640625" defaultRowHeight="15" x14ac:dyDescent="0.2"/>
  <cols>
    <col min="1" max="1" width="5.5" style="54" customWidth="1"/>
    <col min="2" max="2" width="34.1640625" style="1" customWidth="1"/>
    <col min="3" max="3" width="18.1640625" style="3" bestFit="1" customWidth="1"/>
    <col min="4" max="4" width="3.6640625" style="54" bestFit="1" customWidth="1"/>
    <col min="5" max="5" width="4.33203125" style="54" bestFit="1" customWidth="1"/>
    <col min="6" max="6" width="3.6640625" style="54" bestFit="1" customWidth="1"/>
    <col min="7" max="7" width="5" style="54" bestFit="1" customWidth="1"/>
    <col min="8" max="8" width="4.33203125" style="54" bestFit="1" customWidth="1"/>
    <col min="9" max="9" width="4.6640625" style="54" customWidth="1"/>
    <col min="10" max="10" width="5" style="54" bestFit="1" customWidth="1"/>
    <col min="11" max="11" width="3.6640625" style="54" customWidth="1"/>
    <col min="12" max="12" width="4.5" style="54" customWidth="1"/>
    <col min="13" max="13" width="4" style="54" customWidth="1"/>
    <col min="14" max="18" width="3.6640625" style="54" bestFit="1" customWidth="1"/>
    <col min="19" max="19" width="4.33203125" style="54" bestFit="1" customWidth="1"/>
    <col min="20" max="21" width="3.6640625" style="54" bestFit="1" customWidth="1"/>
    <col min="22" max="22" width="4" style="54" bestFit="1" customWidth="1"/>
    <col min="23" max="23" width="3.6640625" style="54" bestFit="1" customWidth="1"/>
    <col min="24" max="24" width="4.33203125" style="54" bestFit="1" customWidth="1"/>
    <col min="25" max="37" width="3.6640625" style="54" bestFit="1" customWidth="1"/>
    <col min="38" max="53" width="3.6640625" style="54" customWidth="1"/>
    <col min="54" max="55" width="3.6640625" style="54" bestFit="1" customWidth="1"/>
    <col min="56" max="57" width="3.6640625" style="54" customWidth="1"/>
    <col min="58" max="58" width="3.6640625" style="54" bestFit="1" customWidth="1"/>
    <col min="59" max="59" width="4.5" style="54" customWidth="1"/>
    <col min="60" max="60" width="8.33203125" style="54" customWidth="1"/>
    <col min="61" max="61" width="7.1640625" style="54" bestFit="1" customWidth="1"/>
    <col min="62" max="65" width="3.6640625" style="54" customWidth="1"/>
    <col min="66" max="66" width="3.6640625" style="54" bestFit="1" customWidth="1"/>
    <col min="67" max="16384" width="9.1640625" style="54"/>
  </cols>
  <sheetData>
    <row r="1" spans="1:67" s="9" customFormat="1" ht="154" x14ac:dyDescent="0.2">
      <c r="B1" s="10"/>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9" customFormat="1" x14ac:dyDescent="0.2">
      <c r="B2" s="9" t="s">
        <v>103</v>
      </c>
      <c r="C2" s="9">
        <f>COUNTA(A4:A103)</f>
        <v>100</v>
      </c>
      <c r="D2" s="9">
        <f>SUM(F4:F103)</f>
        <v>106</v>
      </c>
      <c r="E2" s="9">
        <f>SUM(G4:G103)</f>
        <v>1837</v>
      </c>
      <c r="F2" s="9">
        <f>IF(D2=0,0,E2/D2)</f>
        <v>17.330188679245282</v>
      </c>
      <c r="G2" s="9">
        <f>SUM(I4:I103)</f>
        <v>9592</v>
      </c>
      <c r="H2" s="9">
        <f>SUM(J4:J103)</f>
        <v>3084</v>
      </c>
      <c r="I2" s="9">
        <f>IF(E2=0,0,H2/E2)</f>
        <v>1.678824169842134</v>
      </c>
      <c r="J2" s="9">
        <f>SUM(L4:L103)</f>
        <v>8663</v>
      </c>
      <c r="K2" s="9">
        <f>IF(E2=0,0,J2/E2)</f>
        <v>4.7158410451823629</v>
      </c>
      <c r="L2" s="9">
        <f>IF($C$2=0,0,COUNTIF(D4:D103,1)/$C$2*100)</f>
        <v>100</v>
      </c>
      <c r="M2" s="9">
        <f>IF($C$2=0,0,COUNTIF(E4:E103,1)/$C$2*100)</f>
        <v>100</v>
      </c>
      <c r="N2" s="16">
        <f>IF($C$2=0,0,SUM(N4:N103)/$C$2*100)</f>
        <v>63</v>
      </c>
      <c r="O2" s="9">
        <f>IF($C$2=0,0,COUNTIF(O4:O103,1)/$C$2*100)</f>
        <v>98</v>
      </c>
      <c r="P2" s="9">
        <f>IF($C$2=0,0,COUNTIF(P4:P103,1)/$C$2*100)</f>
        <v>85</v>
      </c>
      <c r="Q2" s="9">
        <f>IF($C$2=0,0,COUNTIF(Q4:Q103,1)/$C$2*100)</f>
        <v>95</v>
      </c>
      <c r="R2" s="9">
        <f>IF($C$2=0,0,COUNTIF(R4:R103,1)/$C$2*100)</f>
        <v>100</v>
      </c>
      <c r="S2" s="9">
        <f t="shared" ref="S2:AT2" si="0">IF($C$2=0,0,COUNTIF(S4:S103,1)/$C$2*100)</f>
        <v>100</v>
      </c>
      <c r="T2" s="9">
        <f t="shared" si="0"/>
        <v>95</v>
      </c>
      <c r="U2" s="9">
        <f>IF($C$2=0,0,COUNTIF(U4:U103,1)/$C$2*100)</f>
        <v>100</v>
      </c>
      <c r="V2" s="9">
        <f>IF(COUNTIF(U4:U102,0)=0,100,(COUNTIFS(V4:V102,1,U4:U102,0)/COUNTIF(U4:U102,0))*100)</f>
        <v>100</v>
      </c>
      <c r="W2" s="9">
        <f t="shared" si="0"/>
        <v>83</v>
      </c>
      <c r="X2" s="9">
        <f t="shared" si="0"/>
        <v>100</v>
      </c>
      <c r="Y2" s="9">
        <f t="shared" si="0"/>
        <v>44</v>
      </c>
      <c r="Z2" s="9">
        <f t="shared" si="0"/>
        <v>100</v>
      </c>
      <c r="AA2" s="9">
        <f t="shared" si="0"/>
        <v>93</v>
      </c>
      <c r="AB2" s="9">
        <f t="shared" si="0"/>
        <v>100</v>
      </c>
      <c r="AC2" s="9">
        <f t="shared" si="0"/>
        <v>100</v>
      </c>
      <c r="AD2" s="9">
        <f t="shared" si="0"/>
        <v>92</v>
      </c>
      <c r="AE2" s="9">
        <f t="shared" si="0"/>
        <v>100</v>
      </c>
      <c r="AF2" s="9">
        <f>SUM(AF4:AF103)</f>
        <v>240</v>
      </c>
      <c r="AG2" s="9">
        <f t="shared" si="0"/>
        <v>82</v>
      </c>
      <c r="AH2" s="9">
        <f t="shared" si="0"/>
        <v>97</v>
      </c>
      <c r="AI2" s="9">
        <f t="shared" si="0"/>
        <v>73</v>
      </c>
      <c r="AJ2" s="9">
        <f t="shared" si="0"/>
        <v>99</v>
      </c>
      <c r="AK2" s="9">
        <f t="shared" si="0"/>
        <v>75</v>
      </c>
      <c r="AL2" s="9">
        <f t="shared" si="0"/>
        <v>99</v>
      </c>
      <c r="AM2" s="9">
        <f t="shared" si="0"/>
        <v>85</v>
      </c>
      <c r="AN2" s="9">
        <f t="shared" si="0"/>
        <v>100</v>
      </c>
      <c r="AO2" s="9">
        <f t="shared" si="0"/>
        <v>88</v>
      </c>
      <c r="AP2" s="9">
        <f t="shared" si="0"/>
        <v>100</v>
      </c>
      <c r="AQ2" s="9">
        <f t="shared" si="0"/>
        <v>100</v>
      </c>
      <c r="AR2" s="9">
        <f t="shared" si="0"/>
        <v>99</v>
      </c>
      <c r="AS2" s="9">
        <f t="shared" si="0"/>
        <v>88</v>
      </c>
      <c r="AT2" s="9">
        <f t="shared" si="0"/>
        <v>100</v>
      </c>
      <c r="AU2" s="54">
        <f>IF(E2=0,0,(206.835-(84.6*(I2))-(1.015*(F2))))</f>
        <v>47.216333721921515</v>
      </c>
      <c r="AV2" s="54">
        <f>IF(E2=0,0,(0.39*F2)+(11.8*I2)-15.59)</f>
        <v>10.978898789042844</v>
      </c>
      <c r="AW2" s="54">
        <f>IF(E2=0,0,((0.0588*K2*100)-(0.296*(D2/E2)*100)-15.8))</f>
        <v>10.221143168209036</v>
      </c>
      <c r="AX2" s="54">
        <f>IF(G2=0,0,(4.71*K2)+(0.5*F2)-21.43)</f>
        <v>9.4467056624315688</v>
      </c>
      <c r="AY2" s="9">
        <f t="shared" ref="AY2:BA2" si="1">IF($C$2=0,0,COUNTIF(AY4:AY103,1)/$C$2*100)</f>
        <v>92</v>
      </c>
      <c r="AZ2" s="9">
        <f t="shared" si="1"/>
        <v>100</v>
      </c>
      <c r="BA2" s="9">
        <f t="shared" si="1"/>
        <v>100</v>
      </c>
      <c r="BG2" s="54">
        <f>IF(E2=0,0,AF2/E2*1000)</f>
        <v>130.647795318454</v>
      </c>
      <c r="BH2" s="11">
        <f>E2/200/24/60</f>
        <v>6.3784722222222229E-3</v>
      </c>
      <c r="BI2" s="11">
        <f>IF($C$2=0,0,BH2/$C$2)</f>
        <v>6.3784722222222224E-5</v>
      </c>
      <c r="BJ2" s="9">
        <f>IF($C$2=0,0,D2/$C$2)</f>
        <v>1.06</v>
      </c>
      <c r="BK2" s="9">
        <f>IF($C$2=0,0,E2/$C$2)</f>
        <v>18.37</v>
      </c>
      <c r="BL2" s="9">
        <f>IF($C$2=0,0,AF2/$C$2)</f>
        <v>2.4</v>
      </c>
      <c r="BM2" s="9">
        <f>(0.5*W2)+(0.5*X2)</f>
        <v>91.5</v>
      </c>
      <c r="BN2" s="9">
        <f>IF(C2=0,0,J2/G2*100)</f>
        <v>90.314845704753964</v>
      </c>
    </row>
    <row r="3" spans="1:67" s="5" customFormat="1" ht="223" x14ac:dyDescent="0.2">
      <c r="A3" s="5" t="s">
        <v>0</v>
      </c>
      <c r="B3" s="6"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48" x14ac:dyDescent="0.2">
      <c r="A4" s="54">
        <v>1</v>
      </c>
      <c r="B4" s="3" t="s">
        <v>667</v>
      </c>
      <c r="C4" s="22" t="s">
        <v>192</v>
      </c>
      <c r="D4" s="54">
        <v>1</v>
      </c>
      <c r="E4" s="54">
        <v>1</v>
      </c>
      <c r="F4" s="54">
        <f>IF(B4="",0,(LEN(B4)-LEN(SUBSTITUTE(B4,". ","."))+1))</f>
        <v>1</v>
      </c>
      <c r="G4" s="54">
        <f>IF(B4="",0,LEN(B4)-LEN(SUBSTITUTE(B4," ",""))+1)</f>
        <v>12</v>
      </c>
      <c r="H4" s="54">
        <f>IF(F4=0,0,G4/F4)</f>
        <v>12</v>
      </c>
      <c r="I4" s="54">
        <f>LEN(B4)</f>
        <v>88</v>
      </c>
      <c r="J4" s="54">
        <v>26</v>
      </c>
      <c r="K4" s="54">
        <f>IF(G4=0,0,J4/G4)</f>
        <v>2.1666666666666665</v>
      </c>
      <c r="L4" s="54">
        <f>LEN(SUBSTITUTE(SUBSTITUTE(SUBSTITUTE(SUBSTITUTE(SUBSTITUTE(SUBSTITUTE(SUBSTITUTE(SUBSTITUTE(SUBSTITUTE(SUBSTITUTE(SUBSTITUTE(SUBSTITUTE(SUBSTITUTE(SUBSTITUTE(SUBSTITUTE(SUBSTITUTE(SUBSTITUTE(SUBSTITUTE(SUBSTITUTE(B4," ",""),".",""),",",""),"?",""),"!",""),";",""),"(",""),")",""),"[",""),"]",""),"-",""),"{",""),"}",""),"/",""),"+",""),"*",""),"_",""),"&amp;",""),"#",""))</f>
        <v>74</v>
      </c>
      <c r="M4" s="54">
        <f>IF(G4=0,0,L4/G4)</f>
        <v>6.166666666666667</v>
      </c>
      <c r="N4" s="54">
        <v>1</v>
      </c>
      <c r="O4" s="54">
        <v>1</v>
      </c>
      <c r="P4" s="54">
        <v>1</v>
      </c>
      <c r="Q4" s="54">
        <v>1</v>
      </c>
      <c r="R4" s="54">
        <v>1</v>
      </c>
      <c r="S4" s="54">
        <v>1</v>
      </c>
      <c r="T4" s="54">
        <f t="shared" ref="T4:T67" si="2">QUOTIENT((Q4+R4+S4),3)</f>
        <v>1</v>
      </c>
      <c r="U4" s="54">
        <v>1</v>
      </c>
      <c r="V4" s="54">
        <v>1</v>
      </c>
      <c r="W4" s="54">
        <f t="shared" ref="W4:W67" si="3">QUOTIENT((P4+T4),2)</f>
        <v>1</v>
      </c>
      <c r="X4" s="54">
        <f t="shared" ref="X4:X67" si="4">IF(U4=1,1,IF(V4=1,1,0))</f>
        <v>1</v>
      </c>
      <c r="Y4" s="54">
        <v>1</v>
      </c>
      <c r="Z4" s="54">
        <v>1</v>
      </c>
      <c r="AA4" s="54">
        <v>1</v>
      </c>
      <c r="AB4" s="54">
        <v>1</v>
      </c>
      <c r="AC4" s="54">
        <v>1</v>
      </c>
      <c r="AD4" s="54">
        <v>1</v>
      </c>
      <c r="AE4" s="54">
        <v>1</v>
      </c>
      <c r="AF4" s="5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3</v>
      </c>
      <c r="AG4" s="54">
        <v>1</v>
      </c>
      <c r="AH4" s="54">
        <f t="shared" ref="AH4:AH67" si="5">IF(G4&gt;0,IF((LEN(B4)-LEN(SUBSTITUTE(B4,"/","")))&gt;0,0,1),0)</f>
        <v>1</v>
      </c>
      <c r="AI4" s="54">
        <v>1</v>
      </c>
      <c r="AJ4" s="54">
        <v>1</v>
      </c>
      <c r="AK4" s="54">
        <f t="shared" ref="AK4:AK67" si="6">IF(G4&gt;0,IF(((LEN(B4)-LEN(SUBSTITUTE(B4,"(","")))+(LEN(B4)-LEN(SUBSTITUTE(B4,")","")))+(LEN(B4)-LEN(SUBSTITUTE(B4,"[","")))+(LEN(B4)-LEN(SUBSTITUTE(B4,"]","")))+(LEN(B4)-LEN(SUBSTITUTE(B4,"{","")))+(LEN(B4)-LEN(SUBSTITUTE(B4,"}",""))))&gt;0,0,1),0)</f>
        <v>0</v>
      </c>
      <c r="AL4" s="54">
        <v>1</v>
      </c>
      <c r="AM4" s="54">
        <v>1</v>
      </c>
      <c r="AN4" s="54">
        <v>1</v>
      </c>
      <c r="AO4" s="54">
        <v>1</v>
      </c>
      <c r="AP4" s="54">
        <v>1</v>
      </c>
      <c r="AQ4" s="54">
        <v>1</v>
      </c>
      <c r="AR4" s="54">
        <v>1</v>
      </c>
      <c r="AS4" s="54">
        <v>1</v>
      </c>
      <c r="AT4" s="54">
        <v>1</v>
      </c>
      <c r="AU4" s="54">
        <f>IF(G4=0,0,(206.835-(84.6*(K4))-(1.015*(H4))))</f>
        <v>11.355000000000025</v>
      </c>
      <c r="AV4" s="54">
        <f>IF(G4=0,0,(0.39*H4)+(11.8*K4)-15.59)</f>
        <v>14.656666666666666</v>
      </c>
      <c r="AW4" s="54">
        <f>IF(G4=0,0,((0.0588*(LEN(SUBSTITUTE(B4," ",""))/G4)*100)-(0.296*(F4/G4)*100)-15.8))</f>
        <v>19.463333333333335</v>
      </c>
      <c r="AX4" s="54">
        <f>IF(I4=0,0,(4.71*M4)+(0.5*H4)-21.43)</f>
        <v>13.615000000000002</v>
      </c>
      <c r="AY4" s="54">
        <v>1</v>
      </c>
      <c r="AZ4" s="54">
        <v>1</v>
      </c>
      <c r="BA4" s="54">
        <v>1</v>
      </c>
      <c r="BG4" s="54">
        <f>IF(G4=0,0,AF4/G4*1000)</f>
        <v>250</v>
      </c>
      <c r="BH4" s="11">
        <f>G4/200/24/60</f>
        <v>4.1666666666666665E-5</v>
      </c>
    </row>
    <row r="5" spans="1:67" ht="32" x14ac:dyDescent="0.2">
      <c r="A5" s="54" t="s">
        <v>157</v>
      </c>
      <c r="B5" s="3" t="s">
        <v>668</v>
      </c>
      <c r="C5" s="22" t="s">
        <v>192</v>
      </c>
      <c r="D5" s="54">
        <v>1</v>
      </c>
      <c r="E5" s="54">
        <v>1</v>
      </c>
      <c r="F5" s="54">
        <f t="shared" ref="F5:F68" si="7">IF(B5="",0,(LEN(B5)-LEN(SUBSTITUTE(B5,". ","."))+1))</f>
        <v>1</v>
      </c>
      <c r="G5" s="54">
        <f t="shared" ref="G5:G68" si="8">IF(B5="",0,LEN(B5)-LEN(SUBSTITUTE(B5," ",""))+1)</f>
        <v>6</v>
      </c>
      <c r="H5" s="54">
        <f t="shared" ref="H5:H68" si="9">IF(F5=0,0,G5/F5)</f>
        <v>6</v>
      </c>
      <c r="I5" s="54">
        <f t="shared" ref="I5:I47" si="10">LEN(B5)</f>
        <v>29</v>
      </c>
      <c r="J5" s="54">
        <v>8</v>
      </c>
      <c r="K5" s="54">
        <f t="shared" ref="K5:K68" si="11">IF(G5=0,0,J5/G5)</f>
        <v>1.3333333333333333</v>
      </c>
      <c r="L5" s="54">
        <f t="shared" ref="L5:L68" si="12">LEN(SUBSTITUTE(SUBSTITUTE(SUBSTITUTE(SUBSTITUTE(SUBSTITUTE(SUBSTITUTE(SUBSTITUTE(SUBSTITUTE(SUBSTITUTE(SUBSTITUTE(SUBSTITUTE(SUBSTITUTE(SUBSTITUTE(SUBSTITUTE(SUBSTITUTE(SUBSTITUTE(SUBSTITUTE(SUBSTITUTE(SUBSTITUTE(B5," ",""),".",""),",",""),"?",""),"!",""),";",""),"(",""),")",""),"[",""),"]",""),"-",""),"{",""),"}",""),"/",""),"+",""),"*",""),"_",""),"&amp;",""),"#",""))</f>
        <v>23</v>
      </c>
      <c r="M5" s="54">
        <f t="shared" ref="M5:M68" si="13">IF(G5=0,0,L5/G5)</f>
        <v>3.8333333333333335</v>
      </c>
      <c r="N5" s="54">
        <v>0</v>
      </c>
      <c r="O5" s="54">
        <v>1</v>
      </c>
      <c r="P5" s="54">
        <v>1</v>
      </c>
      <c r="Q5" s="54">
        <v>1</v>
      </c>
      <c r="R5" s="54">
        <v>1</v>
      </c>
      <c r="S5" s="54">
        <v>1</v>
      </c>
      <c r="T5" s="54">
        <f t="shared" si="2"/>
        <v>1</v>
      </c>
      <c r="U5" s="54">
        <v>1</v>
      </c>
      <c r="V5" s="54">
        <v>1</v>
      </c>
      <c r="W5" s="54">
        <f t="shared" si="3"/>
        <v>1</v>
      </c>
      <c r="X5" s="54">
        <f t="shared" si="4"/>
        <v>1</v>
      </c>
      <c r="Y5" s="54">
        <v>0</v>
      </c>
      <c r="Z5" s="54">
        <v>1</v>
      </c>
      <c r="AA5" s="54">
        <v>1</v>
      </c>
      <c r="AB5" s="54">
        <v>1</v>
      </c>
      <c r="AC5" s="54">
        <v>1</v>
      </c>
      <c r="AD5" s="54">
        <v>1</v>
      </c>
      <c r="AE5" s="54">
        <v>1</v>
      </c>
      <c r="AF5" s="54">
        <f t="shared" ref="AF5:AF68" si="14">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v>
      </c>
      <c r="AG5" s="54">
        <v>1</v>
      </c>
      <c r="AH5" s="54">
        <f t="shared" si="5"/>
        <v>1</v>
      </c>
      <c r="AI5" s="54">
        <v>1</v>
      </c>
      <c r="AJ5" s="54">
        <v>1</v>
      </c>
      <c r="AK5" s="54">
        <f t="shared" si="6"/>
        <v>1</v>
      </c>
      <c r="AL5" s="54">
        <v>1</v>
      </c>
      <c r="AM5" s="54">
        <v>1</v>
      </c>
      <c r="AN5" s="54">
        <v>1</v>
      </c>
      <c r="AO5" s="54">
        <v>1</v>
      </c>
      <c r="AP5" s="54">
        <v>1</v>
      </c>
      <c r="AQ5" s="54">
        <v>1</v>
      </c>
      <c r="AR5" s="54">
        <v>1</v>
      </c>
      <c r="AS5" s="54">
        <v>1</v>
      </c>
      <c r="AT5" s="54">
        <v>1</v>
      </c>
      <c r="AU5" s="54">
        <f t="shared" ref="AU5:AU68" si="15">IF(G5=0,0,(206.835-(84.6*(K5))-(1.015*(H5))))</f>
        <v>87.945000000000022</v>
      </c>
      <c r="AV5" s="54">
        <f t="shared" ref="AV5:AV68" si="16">IF(G5=0,0,(0.39*H5)+(11.8*K5)-15.59)</f>
        <v>2.4833333333333343</v>
      </c>
      <c r="AW5" s="54">
        <f t="shared" ref="AW5:AW47" si="17">IF(G5=0,0,((0.0588*(LEN(SUBSTITUTE(B5," ",""))/G5)*100)-(0.296*(F5/G5)*100)-15.8))</f>
        <v>2.7866666666666653</v>
      </c>
      <c r="AX5" s="54">
        <f t="shared" ref="AX5:AX68" si="18">IF(I5=0,0,(4.71*M5)+(0.5*H5)-21.43)</f>
        <v>-0.375</v>
      </c>
      <c r="AY5" s="54">
        <v>1</v>
      </c>
      <c r="AZ5" s="54">
        <v>1</v>
      </c>
      <c r="BA5" s="54">
        <v>1</v>
      </c>
      <c r="BG5" s="54">
        <f t="shared" ref="BG5:BG47" si="19">IF(G5=0,0,AF5/G5*1000)</f>
        <v>166.66666666666666</v>
      </c>
      <c r="BH5" s="11">
        <f t="shared" ref="BH5:BH68" si="20">G5/200/24/60</f>
        <v>2.0833333333333333E-5</v>
      </c>
    </row>
    <row r="6" spans="1:67" ht="32" x14ac:dyDescent="0.2">
      <c r="A6" s="54" t="s">
        <v>158</v>
      </c>
      <c r="B6" s="3" t="s">
        <v>669</v>
      </c>
      <c r="C6" s="22" t="s">
        <v>192</v>
      </c>
      <c r="D6" s="54">
        <v>1</v>
      </c>
      <c r="E6" s="54">
        <v>1</v>
      </c>
      <c r="F6" s="54">
        <f t="shared" si="7"/>
        <v>1</v>
      </c>
      <c r="G6" s="54">
        <f t="shared" si="8"/>
        <v>9</v>
      </c>
      <c r="H6" s="54">
        <f t="shared" si="9"/>
        <v>9</v>
      </c>
      <c r="I6" s="54">
        <f t="shared" si="10"/>
        <v>48</v>
      </c>
      <c r="J6" s="54">
        <v>14</v>
      </c>
      <c r="K6" s="54">
        <f t="shared" si="11"/>
        <v>1.5555555555555556</v>
      </c>
      <c r="L6" s="54">
        <f t="shared" si="12"/>
        <v>37</v>
      </c>
      <c r="M6" s="54">
        <f t="shared" si="13"/>
        <v>4.1111111111111107</v>
      </c>
      <c r="N6" s="54">
        <v>0</v>
      </c>
      <c r="O6" s="54">
        <v>1</v>
      </c>
      <c r="P6" s="54">
        <v>1</v>
      </c>
      <c r="Q6" s="54">
        <v>1</v>
      </c>
      <c r="R6" s="54">
        <v>1</v>
      </c>
      <c r="S6" s="54">
        <v>1</v>
      </c>
      <c r="T6" s="54">
        <f t="shared" si="2"/>
        <v>1</v>
      </c>
      <c r="U6" s="54">
        <v>1</v>
      </c>
      <c r="V6" s="54">
        <v>1</v>
      </c>
      <c r="W6" s="54">
        <f t="shared" si="3"/>
        <v>1</v>
      </c>
      <c r="X6" s="54">
        <f t="shared" si="4"/>
        <v>1</v>
      </c>
      <c r="Y6" s="54">
        <v>1</v>
      </c>
      <c r="Z6" s="54">
        <v>1</v>
      </c>
      <c r="AA6" s="54">
        <v>1</v>
      </c>
      <c r="AB6" s="54">
        <v>1</v>
      </c>
      <c r="AC6" s="54">
        <v>1</v>
      </c>
      <c r="AD6" s="54">
        <v>1</v>
      </c>
      <c r="AE6" s="54">
        <v>1</v>
      </c>
      <c r="AF6" s="54">
        <f t="shared" si="14"/>
        <v>3</v>
      </c>
      <c r="AG6" s="54">
        <v>1</v>
      </c>
      <c r="AH6" s="54">
        <f t="shared" si="5"/>
        <v>1</v>
      </c>
      <c r="AI6" s="54">
        <v>1</v>
      </c>
      <c r="AJ6" s="54">
        <v>1</v>
      </c>
      <c r="AK6" s="54">
        <f t="shared" si="6"/>
        <v>0</v>
      </c>
      <c r="AL6" s="54">
        <v>1</v>
      </c>
      <c r="AM6" s="54">
        <v>1</v>
      </c>
      <c r="AN6" s="54">
        <v>1</v>
      </c>
      <c r="AO6" s="54">
        <v>1</v>
      </c>
      <c r="AP6" s="54">
        <v>1</v>
      </c>
      <c r="AQ6" s="54">
        <v>1</v>
      </c>
      <c r="AR6" s="54">
        <v>1</v>
      </c>
      <c r="AS6" s="54">
        <v>1</v>
      </c>
      <c r="AT6" s="54">
        <v>1</v>
      </c>
      <c r="AU6" s="54">
        <f t="shared" si="15"/>
        <v>66.100000000000009</v>
      </c>
      <c r="AV6" s="54">
        <f t="shared" si="16"/>
        <v>6.2755555555555596</v>
      </c>
      <c r="AW6" s="54">
        <f t="shared" si="17"/>
        <v>7.0444444444444478</v>
      </c>
      <c r="AX6" s="54">
        <f t="shared" si="18"/>
        <v>2.43333333333333</v>
      </c>
      <c r="AY6" s="54">
        <v>1</v>
      </c>
      <c r="AZ6" s="54">
        <v>1</v>
      </c>
      <c r="BA6" s="54">
        <v>1</v>
      </c>
      <c r="BG6" s="54">
        <f t="shared" si="19"/>
        <v>333.33333333333331</v>
      </c>
      <c r="BH6" s="11">
        <f t="shared" si="20"/>
        <v>3.1250000000000001E-5</v>
      </c>
      <c r="BK6" s="11"/>
      <c r="BL6" s="11"/>
    </row>
    <row r="7" spans="1:67" ht="32" x14ac:dyDescent="0.2">
      <c r="A7" s="54" t="s">
        <v>159</v>
      </c>
      <c r="B7" s="3" t="s">
        <v>670</v>
      </c>
      <c r="C7" s="22" t="s">
        <v>192</v>
      </c>
      <c r="D7" s="54">
        <v>1</v>
      </c>
      <c r="E7" s="54">
        <v>1</v>
      </c>
      <c r="F7" s="54">
        <f t="shared" si="7"/>
        <v>1</v>
      </c>
      <c r="G7" s="54">
        <f t="shared" si="8"/>
        <v>6</v>
      </c>
      <c r="H7" s="54">
        <f t="shared" si="9"/>
        <v>6</v>
      </c>
      <c r="I7" s="54">
        <f t="shared" si="10"/>
        <v>35</v>
      </c>
      <c r="J7" s="54">
        <v>9</v>
      </c>
      <c r="K7" s="54">
        <f t="shared" si="11"/>
        <v>1.5</v>
      </c>
      <c r="L7" s="54">
        <f t="shared" si="12"/>
        <v>29</v>
      </c>
      <c r="M7" s="54">
        <f t="shared" si="13"/>
        <v>4.833333333333333</v>
      </c>
      <c r="N7" s="54">
        <v>0</v>
      </c>
      <c r="O7" s="54">
        <v>1</v>
      </c>
      <c r="P7" s="54">
        <v>1</v>
      </c>
      <c r="Q7" s="54">
        <v>1</v>
      </c>
      <c r="R7" s="54">
        <v>1</v>
      </c>
      <c r="S7" s="54">
        <v>1</v>
      </c>
      <c r="T7" s="54">
        <f t="shared" si="2"/>
        <v>1</v>
      </c>
      <c r="U7" s="54">
        <v>1</v>
      </c>
      <c r="V7" s="54">
        <v>1</v>
      </c>
      <c r="W7" s="54">
        <f t="shared" si="3"/>
        <v>1</v>
      </c>
      <c r="X7" s="54">
        <f t="shared" si="4"/>
        <v>1</v>
      </c>
      <c r="Y7" s="54">
        <v>0</v>
      </c>
      <c r="Z7" s="54">
        <v>1</v>
      </c>
      <c r="AA7" s="54">
        <v>1</v>
      </c>
      <c r="AB7" s="54">
        <v>1</v>
      </c>
      <c r="AC7" s="54">
        <v>1</v>
      </c>
      <c r="AD7" s="54">
        <v>1</v>
      </c>
      <c r="AE7" s="54">
        <v>1</v>
      </c>
      <c r="AF7" s="54">
        <f t="shared" si="14"/>
        <v>1</v>
      </c>
      <c r="AG7" s="54">
        <v>1</v>
      </c>
      <c r="AH7" s="54">
        <f t="shared" si="5"/>
        <v>1</v>
      </c>
      <c r="AI7" s="54">
        <v>1</v>
      </c>
      <c r="AJ7" s="54">
        <v>1</v>
      </c>
      <c r="AK7" s="54">
        <f t="shared" si="6"/>
        <v>1</v>
      </c>
      <c r="AL7" s="54">
        <v>1</v>
      </c>
      <c r="AM7" s="54">
        <v>1</v>
      </c>
      <c r="AN7" s="54">
        <v>1</v>
      </c>
      <c r="AO7" s="54">
        <v>1</v>
      </c>
      <c r="AP7" s="54">
        <v>1</v>
      </c>
      <c r="AQ7" s="54">
        <v>1</v>
      </c>
      <c r="AR7" s="54">
        <v>1</v>
      </c>
      <c r="AS7" s="54">
        <v>1</v>
      </c>
      <c r="AT7" s="54">
        <v>1</v>
      </c>
      <c r="AU7" s="54">
        <f t="shared" si="15"/>
        <v>73.845000000000013</v>
      </c>
      <c r="AV7" s="54">
        <f t="shared" si="16"/>
        <v>4.4500000000000028</v>
      </c>
      <c r="AW7" s="54">
        <f t="shared" si="17"/>
        <v>8.6666666666666643</v>
      </c>
      <c r="AX7" s="54">
        <f t="shared" si="18"/>
        <v>4.3349999999999973</v>
      </c>
      <c r="AY7" s="54">
        <v>1</v>
      </c>
      <c r="AZ7" s="54">
        <v>1</v>
      </c>
      <c r="BA7" s="54">
        <v>1</v>
      </c>
      <c r="BG7" s="54">
        <f t="shared" si="19"/>
        <v>166.66666666666666</v>
      </c>
      <c r="BH7" s="11">
        <f t="shared" si="20"/>
        <v>2.0833333333333333E-5</v>
      </c>
    </row>
    <row r="8" spans="1:67" ht="32" x14ac:dyDescent="0.2">
      <c r="A8" s="54" t="s">
        <v>160</v>
      </c>
      <c r="B8" s="3" t="s">
        <v>671</v>
      </c>
      <c r="C8" s="22" t="s">
        <v>192</v>
      </c>
      <c r="D8" s="54">
        <v>1</v>
      </c>
      <c r="E8" s="54">
        <v>1</v>
      </c>
      <c r="F8" s="54">
        <f t="shared" si="7"/>
        <v>1</v>
      </c>
      <c r="G8" s="54">
        <f t="shared" si="8"/>
        <v>13</v>
      </c>
      <c r="H8" s="54">
        <f t="shared" si="9"/>
        <v>13</v>
      </c>
      <c r="I8" s="54">
        <f t="shared" si="10"/>
        <v>68</v>
      </c>
      <c r="J8" s="54">
        <v>17</v>
      </c>
      <c r="K8" s="54">
        <f t="shared" si="11"/>
        <v>1.3076923076923077</v>
      </c>
      <c r="L8" s="54">
        <f t="shared" si="12"/>
        <v>53</v>
      </c>
      <c r="M8" s="54">
        <f t="shared" si="13"/>
        <v>4.0769230769230766</v>
      </c>
      <c r="N8" s="54">
        <v>0</v>
      </c>
      <c r="O8" s="54">
        <v>1</v>
      </c>
      <c r="P8" s="54">
        <v>1</v>
      </c>
      <c r="Q8" s="54">
        <v>1</v>
      </c>
      <c r="R8" s="54">
        <v>1</v>
      </c>
      <c r="S8" s="54">
        <v>1</v>
      </c>
      <c r="T8" s="54">
        <f t="shared" si="2"/>
        <v>1</v>
      </c>
      <c r="U8" s="54">
        <v>1</v>
      </c>
      <c r="V8" s="54">
        <v>1</v>
      </c>
      <c r="W8" s="54">
        <f t="shared" si="3"/>
        <v>1</v>
      </c>
      <c r="X8" s="54">
        <f t="shared" si="4"/>
        <v>1</v>
      </c>
      <c r="Y8" s="54">
        <v>0</v>
      </c>
      <c r="Z8" s="54">
        <v>1</v>
      </c>
      <c r="AA8" s="54">
        <v>1</v>
      </c>
      <c r="AB8" s="54">
        <v>1</v>
      </c>
      <c r="AC8" s="54">
        <v>1</v>
      </c>
      <c r="AD8" s="54">
        <v>1</v>
      </c>
      <c r="AE8" s="54">
        <v>1</v>
      </c>
      <c r="AF8" s="54">
        <f t="shared" si="14"/>
        <v>3</v>
      </c>
      <c r="AG8" s="54">
        <v>1</v>
      </c>
      <c r="AH8" s="54">
        <f t="shared" si="5"/>
        <v>1</v>
      </c>
      <c r="AI8" s="54">
        <v>0</v>
      </c>
      <c r="AJ8" s="54">
        <v>1</v>
      </c>
      <c r="AK8" s="54">
        <f t="shared" si="6"/>
        <v>0</v>
      </c>
      <c r="AL8" s="54">
        <v>1</v>
      </c>
      <c r="AM8" s="54">
        <v>1</v>
      </c>
      <c r="AN8" s="54">
        <v>1</v>
      </c>
      <c r="AO8" s="54">
        <v>1</v>
      </c>
      <c r="AP8" s="54">
        <v>1</v>
      </c>
      <c r="AQ8" s="54">
        <v>1</v>
      </c>
      <c r="AR8" s="54">
        <v>1</v>
      </c>
      <c r="AS8" s="54">
        <v>1</v>
      </c>
      <c r="AT8" s="54">
        <v>1</v>
      </c>
      <c r="AU8" s="54">
        <f t="shared" si="15"/>
        <v>83.009230769230797</v>
      </c>
      <c r="AV8" s="54">
        <f t="shared" si="16"/>
        <v>4.9107692307692297</v>
      </c>
      <c r="AW8" s="54">
        <f t="shared" si="17"/>
        <v>7.2523076923076886</v>
      </c>
      <c r="AX8" s="54">
        <f t="shared" si="18"/>
        <v>4.2723076923076917</v>
      </c>
      <c r="AY8" s="54">
        <v>1</v>
      </c>
      <c r="AZ8" s="54">
        <v>1</v>
      </c>
      <c r="BA8" s="54">
        <v>1</v>
      </c>
      <c r="BG8" s="54">
        <f t="shared" si="19"/>
        <v>230.76923076923077</v>
      </c>
      <c r="BH8" s="11">
        <f t="shared" si="20"/>
        <v>4.5138888888888894E-5</v>
      </c>
    </row>
    <row r="9" spans="1:67" ht="32" x14ac:dyDescent="0.2">
      <c r="A9" s="54">
        <v>2</v>
      </c>
      <c r="B9" s="3" t="s">
        <v>672</v>
      </c>
      <c r="C9" s="22" t="s">
        <v>192</v>
      </c>
      <c r="D9" s="54">
        <v>1</v>
      </c>
      <c r="E9" s="54">
        <v>1</v>
      </c>
      <c r="F9" s="54">
        <f t="shared" si="7"/>
        <v>1</v>
      </c>
      <c r="G9" s="54">
        <f t="shared" si="8"/>
        <v>12</v>
      </c>
      <c r="H9" s="54">
        <f t="shared" si="9"/>
        <v>12</v>
      </c>
      <c r="I9" s="54">
        <f t="shared" si="10"/>
        <v>54</v>
      </c>
      <c r="J9" s="54">
        <v>13</v>
      </c>
      <c r="K9" s="54">
        <f t="shared" si="11"/>
        <v>1.0833333333333333</v>
      </c>
      <c r="L9" s="54">
        <f t="shared" si="12"/>
        <v>42</v>
      </c>
      <c r="M9" s="54">
        <f t="shared" si="13"/>
        <v>3.5</v>
      </c>
      <c r="N9" s="54">
        <v>0</v>
      </c>
      <c r="O9" s="54">
        <v>1</v>
      </c>
      <c r="P9" s="54">
        <v>1</v>
      </c>
      <c r="Q9" s="54">
        <v>1</v>
      </c>
      <c r="R9" s="54">
        <v>1</v>
      </c>
      <c r="S9" s="54">
        <v>1</v>
      </c>
      <c r="T9" s="54">
        <f t="shared" si="2"/>
        <v>1</v>
      </c>
      <c r="U9" s="54">
        <v>1</v>
      </c>
      <c r="V9" s="54">
        <v>1</v>
      </c>
      <c r="W9" s="54">
        <f t="shared" si="3"/>
        <v>1</v>
      </c>
      <c r="X9" s="54">
        <f t="shared" si="4"/>
        <v>1</v>
      </c>
      <c r="Y9" s="54">
        <v>0</v>
      </c>
      <c r="Z9" s="54">
        <v>1</v>
      </c>
      <c r="AA9" s="54">
        <v>1</v>
      </c>
      <c r="AB9" s="54">
        <v>1</v>
      </c>
      <c r="AC9" s="54">
        <v>1</v>
      </c>
      <c r="AD9" s="54">
        <v>1</v>
      </c>
      <c r="AE9" s="54">
        <v>1</v>
      </c>
      <c r="AF9" s="54">
        <f t="shared" si="14"/>
        <v>1</v>
      </c>
      <c r="AG9" s="54">
        <v>1</v>
      </c>
      <c r="AH9" s="54">
        <f t="shared" si="5"/>
        <v>1</v>
      </c>
      <c r="AI9" s="54">
        <v>1</v>
      </c>
      <c r="AJ9" s="54">
        <v>1</v>
      </c>
      <c r="AK9" s="54">
        <f t="shared" si="6"/>
        <v>1</v>
      </c>
      <c r="AL9" s="54">
        <v>1</v>
      </c>
      <c r="AM9" s="54">
        <v>1</v>
      </c>
      <c r="AN9" s="54">
        <v>1</v>
      </c>
      <c r="AO9" s="54">
        <v>1</v>
      </c>
      <c r="AP9" s="54">
        <v>1</v>
      </c>
      <c r="AQ9" s="54">
        <v>1</v>
      </c>
      <c r="AR9" s="54">
        <v>1</v>
      </c>
      <c r="AS9" s="54">
        <v>1</v>
      </c>
      <c r="AT9" s="54">
        <v>1</v>
      </c>
      <c r="AU9" s="54">
        <f t="shared" si="15"/>
        <v>103.00500000000002</v>
      </c>
      <c r="AV9" s="54">
        <f t="shared" si="16"/>
        <v>1.8733333333333313</v>
      </c>
      <c r="AW9" s="54">
        <f t="shared" si="17"/>
        <v>2.8033333333333346</v>
      </c>
      <c r="AX9" s="54">
        <f t="shared" si="18"/>
        <v>1.0549999999999997</v>
      </c>
      <c r="AY9" s="54">
        <v>1</v>
      </c>
      <c r="AZ9" s="54">
        <v>1</v>
      </c>
      <c r="BA9" s="54">
        <v>1</v>
      </c>
      <c r="BG9" s="54">
        <f t="shared" si="19"/>
        <v>83.333333333333329</v>
      </c>
      <c r="BH9" s="11">
        <f t="shared" si="20"/>
        <v>4.1666666666666665E-5</v>
      </c>
    </row>
    <row r="10" spans="1:67" ht="48" x14ac:dyDescent="0.2">
      <c r="A10" s="54">
        <v>3</v>
      </c>
      <c r="B10" s="3" t="s">
        <v>673</v>
      </c>
      <c r="C10" s="22" t="s">
        <v>192</v>
      </c>
      <c r="D10" s="54">
        <v>1</v>
      </c>
      <c r="E10" s="54">
        <v>1</v>
      </c>
      <c r="F10" s="54">
        <f t="shared" si="7"/>
        <v>1</v>
      </c>
      <c r="G10" s="54">
        <f t="shared" si="8"/>
        <v>16</v>
      </c>
      <c r="H10" s="54">
        <f t="shared" si="9"/>
        <v>16</v>
      </c>
      <c r="I10" s="54">
        <f t="shared" si="10"/>
        <v>96</v>
      </c>
      <c r="J10" s="54">
        <v>30</v>
      </c>
      <c r="K10" s="54">
        <f t="shared" si="11"/>
        <v>1.875</v>
      </c>
      <c r="L10" s="54">
        <f t="shared" si="12"/>
        <v>80</v>
      </c>
      <c r="M10" s="54">
        <f t="shared" si="13"/>
        <v>5</v>
      </c>
      <c r="N10" s="54">
        <v>1</v>
      </c>
      <c r="O10" s="54">
        <v>1</v>
      </c>
      <c r="P10" s="54">
        <v>1</v>
      </c>
      <c r="Q10" s="54">
        <v>1</v>
      </c>
      <c r="R10" s="54">
        <v>1</v>
      </c>
      <c r="S10" s="54">
        <v>1</v>
      </c>
      <c r="T10" s="54">
        <f t="shared" si="2"/>
        <v>1</v>
      </c>
      <c r="U10" s="54">
        <v>1</v>
      </c>
      <c r="V10" s="54">
        <v>1</v>
      </c>
      <c r="W10" s="54">
        <f t="shared" si="3"/>
        <v>1</v>
      </c>
      <c r="X10" s="54">
        <f t="shared" si="4"/>
        <v>1</v>
      </c>
      <c r="Y10" s="54">
        <v>0</v>
      </c>
      <c r="Z10" s="54">
        <v>1</v>
      </c>
      <c r="AA10" s="54">
        <v>0</v>
      </c>
      <c r="AB10" s="54">
        <v>1</v>
      </c>
      <c r="AC10" s="54">
        <v>1</v>
      </c>
      <c r="AD10" s="54">
        <v>1</v>
      </c>
      <c r="AE10" s="54">
        <v>1</v>
      </c>
      <c r="AF10" s="54">
        <f t="shared" si="14"/>
        <v>1</v>
      </c>
      <c r="AG10" s="54">
        <v>1</v>
      </c>
      <c r="AH10" s="54">
        <f t="shared" si="5"/>
        <v>1</v>
      </c>
      <c r="AI10" s="54">
        <v>1</v>
      </c>
      <c r="AJ10" s="54">
        <v>1</v>
      </c>
      <c r="AK10" s="54">
        <f t="shared" si="6"/>
        <v>1</v>
      </c>
      <c r="AL10" s="54">
        <v>1</v>
      </c>
      <c r="AM10" s="54">
        <v>1</v>
      </c>
      <c r="AN10" s="54">
        <v>1</v>
      </c>
      <c r="AO10" s="54">
        <v>1</v>
      </c>
      <c r="AP10" s="54">
        <v>1</v>
      </c>
      <c r="AQ10" s="54">
        <v>1</v>
      </c>
      <c r="AR10" s="54">
        <v>1</v>
      </c>
      <c r="AS10" s="54">
        <v>1</v>
      </c>
      <c r="AT10" s="54">
        <v>1</v>
      </c>
      <c r="AU10" s="54">
        <f t="shared" si="15"/>
        <v>31.97000000000001</v>
      </c>
      <c r="AV10" s="54">
        <f t="shared" si="16"/>
        <v>12.775000000000002</v>
      </c>
      <c r="AW10" s="54">
        <f t="shared" si="17"/>
        <v>12.117499999999996</v>
      </c>
      <c r="AX10" s="54">
        <f t="shared" si="18"/>
        <v>10.120000000000001</v>
      </c>
      <c r="AY10" s="54">
        <v>1</v>
      </c>
      <c r="AZ10" s="54">
        <v>1</v>
      </c>
      <c r="BA10" s="54">
        <v>1</v>
      </c>
      <c r="BG10" s="54">
        <f t="shared" si="19"/>
        <v>62.5</v>
      </c>
      <c r="BH10" s="11">
        <f t="shared" si="20"/>
        <v>5.5555555555555558E-5</v>
      </c>
    </row>
    <row r="11" spans="1:67" ht="48" x14ac:dyDescent="0.2">
      <c r="A11" s="54">
        <v>4</v>
      </c>
      <c r="B11" s="3" t="s">
        <v>674</v>
      </c>
      <c r="C11" s="22" t="s">
        <v>192</v>
      </c>
      <c r="D11" s="54">
        <v>1</v>
      </c>
      <c r="E11" s="54">
        <v>1</v>
      </c>
      <c r="F11" s="54">
        <f t="shared" si="7"/>
        <v>1</v>
      </c>
      <c r="G11" s="54">
        <f t="shared" si="8"/>
        <v>17</v>
      </c>
      <c r="H11" s="54">
        <f t="shared" si="9"/>
        <v>17</v>
      </c>
      <c r="I11" s="54">
        <f t="shared" si="10"/>
        <v>117</v>
      </c>
      <c r="J11" s="54">
        <v>33</v>
      </c>
      <c r="K11" s="54">
        <f t="shared" si="11"/>
        <v>1.9411764705882353</v>
      </c>
      <c r="L11" s="54">
        <f t="shared" si="12"/>
        <v>95</v>
      </c>
      <c r="M11" s="54">
        <f t="shared" si="13"/>
        <v>5.5882352941176467</v>
      </c>
      <c r="N11" s="54">
        <v>1</v>
      </c>
      <c r="O11" s="54">
        <v>1</v>
      </c>
      <c r="P11" s="54">
        <v>1</v>
      </c>
      <c r="Q11" s="54">
        <v>1</v>
      </c>
      <c r="R11" s="54">
        <v>1</v>
      </c>
      <c r="S11" s="54">
        <v>1</v>
      </c>
      <c r="T11" s="54">
        <f t="shared" si="2"/>
        <v>1</v>
      </c>
      <c r="U11" s="54">
        <v>1</v>
      </c>
      <c r="V11" s="54">
        <v>1</v>
      </c>
      <c r="W11" s="54">
        <f t="shared" si="3"/>
        <v>1</v>
      </c>
      <c r="X11" s="54">
        <f t="shared" si="4"/>
        <v>1</v>
      </c>
      <c r="Y11" s="54">
        <v>0</v>
      </c>
      <c r="Z11" s="54">
        <v>1</v>
      </c>
      <c r="AA11" s="54">
        <v>1</v>
      </c>
      <c r="AB11" s="54">
        <v>1</v>
      </c>
      <c r="AC11" s="54">
        <v>1</v>
      </c>
      <c r="AD11" s="54">
        <v>1</v>
      </c>
      <c r="AE11" s="54">
        <v>1</v>
      </c>
      <c r="AF11" s="54">
        <f t="shared" si="14"/>
        <v>6</v>
      </c>
      <c r="AG11" s="54">
        <v>1</v>
      </c>
      <c r="AH11" s="54">
        <f t="shared" si="5"/>
        <v>1</v>
      </c>
      <c r="AI11" s="54">
        <v>1</v>
      </c>
      <c r="AJ11" s="54">
        <v>1</v>
      </c>
      <c r="AK11" s="54">
        <f t="shared" si="6"/>
        <v>0</v>
      </c>
      <c r="AL11" s="54">
        <v>1</v>
      </c>
      <c r="AM11" s="54">
        <v>1</v>
      </c>
      <c r="AN11" s="54">
        <v>1</v>
      </c>
      <c r="AO11" s="54">
        <v>1</v>
      </c>
      <c r="AP11" s="54">
        <v>1</v>
      </c>
      <c r="AQ11" s="54">
        <v>1</v>
      </c>
      <c r="AR11" s="54">
        <v>1</v>
      </c>
      <c r="AS11" s="54">
        <v>1</v>
      </c>
      <c r="AT11" s="54">
        <v>1</v>
      </c>
      <c r="AU11" s="54">
        <f t="shared" si="15"/>
        <v>25.356470588235307</v>
      </c>
      <c r="AV11" s="54">
        <f t="shared" si="16"/>
        <v>13.945882352941176</v>
      </c>
      <c r="AW11" s="54">
        <f t="shared" si="17"/>
        <v>17.392941176470583</v>
      </c>
      <c r="AX11" s="54">
        <f t="shared" si="18"/>
        <v>13.390588235294118</v>
      </c>
      <c r="AY11" s="54">
        <v>1</v>
      </c>
      <c r="AZ11" s="54">
        <v>1</v>
      </c>
      <c r="BA11" s="54">
        <v>1</v>
      </c>
      <c r="BG11" s="54">
        <f t="shared" si="19"/>
        <v>352.94117647058823</v>
      </c>
      <c r="BH11" s="11">
        <f t="shared" si="20"/>
        <v>5.902777777777778E-5</v>
      </c>
    </row>
    <row r="12" spans="1:67" ht="32" x14ac:dyDescent="0.2">
      <c r="A12" s="54" t="s">
        <v>388</v>
      </c>
      <c r="B12" s="3" t="s">
        <v>675</v>
      </c>
      <c r="C12" s="3" t="s">
        <v>204</v>
      </c>
      <c r="D12" s="54">
        <v>1</v>
      </c>
      <c r="E12" s="54">
        <v>1</v>
      </c>
      <c r="F12" s="54">
        <f t="shared" si="7"/>
        <v>1</v>
      </c>
      <c r="G12" s="54">
        <f t="shared" si="8"/>
        <v>14</v>
      </c>
      <c r="H12" s="54">
        <f t="shared" si="9"/>
        <v>14</v>
      </c>
      <c r="I12" s="54">
        <f t="shared" si="10"/>
        <v>64</v>
      </c>
      <c r="J12" s="54">
        <v>18</v>
      </c>
      <c r="K12" s="54">
        <f t="shared" si="11"/>
        <v>1.2857142857142858</v>
      </c>
      <c r="L12" s="54">
        <f t="shared" si="12"/>
        <v>49</v>
      </c>
      <c r="M12" s="54">
        <f t="shared" si="13"/>
        <v>3.5</v>
      </c>
      <c r="N12" s="54">
        <v>1</v>
      </c>
      <c r="O12" s="54">
        <v>1</v>
      </c>
      <c r="P12" s="54">
        <v>1</v>
      </c>
      <c r="Q12" s="54">
        <v>1</v>
      </c>
      <c r="R12" s="54">
        <v>1</v>
      </c>
      <c r="S12" s="54">
        <v>1</v>
      </c>
      <c r="T12" s="54">
        <f t="shared" si="2"/>
        <v>1</v>
      </c>
      <c r="U12" s="54">
        <v>1</v>
      </c>
      <c r="V12" s="54">
        <v>1</v>
      </c>
      <c r="W12" s="54">
        <f t="shared" si="3"/>
        <v>1</v>
      </c>
      <c r="X12" s="54">
        <f t="shared" si="4"/>
        <v>1</v>
      </c>
      <c r="Y12" s="54">
        <v>0</v>
      </c>
      <c r="Z12" s="54">
        <v>1</v>
      </c>
      <c r="AA12" s="54">
        <v>1</v>
      </c>
      <c r="AB12" s="54">
        <v>1</v>
      </c>
      <c r="AC12" s="54">
        <v>1</v>
      </c>
      <c r="AD12" s="54">
        <v>1</v>
      </c>
      <c r="AE12" s="54">
        <v>1</v>
      </c>
      <c r="AF12" s="54">
        <f t="shared" si="14"/>
        <v>2</v>
      </c>
      <c r="AG12" s="54">
        <v>0</v>
      </c>
      <c r="AH12" s="54">
        <f t="shared" si="5"/>
        <v>1</v>
      </c>
      <c r="AI12" s="54">
        <v>1</v>
      </c>
      <c r="AJ12" s="54">
        <v>1</v>
      </c>
      <c r="AK12" s="54">
        <f t="shared" si="6"/>
        <v>1</v>
      </c>
      <c r="AL12" s="54">
        <v>1</v>
      </c>
      <c r="AM12" s="54">
        <v>1</v>
      </c>
      <c r="AN12" s="54">
        <v>1</v>
      </c>
      <c r="AO12" s="54">
        <v>1</v>
      </c>
      <c r="AP12" s="54">
        <v>1</v>
      </c>
      <c r="AQ12" s="54">
        <v>1</v>
      </c>
      <c r="AR12" s="54">
        <v>1</v>
      </c>
      <c r="AS12" s="54">
        <v>1</v>
      </c>
      <c r="AT12" s="54">
        <v>1</v>
      </c>
      <c r="AU12" s="54">
        <f t="shared" si="15"/>
        <v>83.853571428571442</v>
      </c>
      <c r="AV12" s="54">
        <f t="shared" si="16"/>
        <v>5.0414285714285718</v>
      </c>
      <c r="AW12" s="54">
        <f t="shared" si="17"/>
        <v>3.5057142857142871</v>
      </c>
      <c r="AX12" s="54">
        <f t="shared" si="18"/>
        <v>2.0549999999999997</v>
      </c>
      <c r="AY12" s="54">
        <v>1</v>
      </c>
      <c r="AZ12" s="54">
        <v>1</v>
      </c>
      <c r="BA12" s="54">
        <v>1</v>
      </c>
      <c r="BG12" s="54">
        <f t="shared" si="19"/>
        <v>142.85714285714286</v>
      </c>
      <c r="BH12" s="11">
        <f t="shared" si="20"/>
        <v>4.8611111111111115E-5</v>
      </c>
    </row>
    <row r="13" spans="1:67" ht="32" x14ac:dyDescent="0.2">
      <c r="A13" s="54" t="s">
        <v>389</v>
      </c>
      <c r="B13" s="3" t="s">
        <v>676</v>
      </c>
      <c r="C13" s="3" t="s">
        <v>204</v>
      </c>
      <c r="D13" s="54">
        <v>1</v>
      </c>
      <c r="E13" s="54">
        <v>1</v>
      </c>
      <c r="F13" s="54">
        <f t="shared" si="7"/>
        <v>1</v>
      </c>
      <c r="G13" s="54">
        <f t="shared" si="8"/>
        <v>14</v>
      </c>
      <c r="H13" s="54">
        <f t="shared" si="9"/>
        <v>14</v>
      </c>
      <c r="I13" s="54">
        <f t="shared" si="10"/>
        <v>68</v>
      </c>
      <c r="J13" s="54">
        <v>18</v>
      </c>
      <c r="K13" s="54">
        <f t="shared" si="11"/>
        <v>1.2857142857142858</v>
      </c>
      <c r="L13" s="54">
        <f t="shared" si="12"/>
        <v>53</v>
      </c>
      <c r="M13" s="54">
        <f t="shared" si="13"/>
        <v>3.7857142857142856</v>
      </c>
      <c r="N13" s="54">
        <v>1</v>
      </c>
      <c r="O13" s="54">
        <v>1</v>
      </c>
      <c r="P13" s="54">
        <v>1</v>
      </c>
      <c r="Q13" s="54">
        <v>1</v>
      </c>
      <c r="R13" s="54">
        <v>1</v>
      </c>
      <c r="S13" s="54">
        <v>1</v>
      </c>
      <c r="T13" s="54">
        <f t="shared" si="2"/>
        <v>1</v>
      </c>
      <c r="U13" s="54">
        <v>1</v>
      </c>
      <c r="V13" s="54">
        <v>1</v>
      </c>
      <c r="W13" s="54">
        <f t="shared" si="3"/>
        <v>1</v>
      </c>
      <c r="X13" s="54">
        <f t="shared" si="4"/>
        <v>1</v>
      </c>
      <c r="Y13" s="54">
        <v>0</v>
      </c>
      <c r="Z13" s="54">
        <v>1</v>
      </c>
      <c r="AA13" s="54">
        <v>1</v>
      </c>
      <c r="AB13" s="54">
        <v>1</v>
      </c>
      <c r="AC13" s="54">
        <v>1</v>
      </c>
      <c r="AD13" s="54">
        <v>1</v>
      </c>
      <c r="AE13" s="54">
        <v>1</v>
      </c>
      <c r="AF13" s="54">
        <f t="shared" si="14"/>
        <v>2</v>
      </c>
      <c r="AG13" s="54">
        <v>0</v>
      </c>
      <c r="AH13" s="54">
        <f t="shared" si="5"/>
        <v>1</v>
      </c>
      <c r="AI13" s="54">
        <v>1</v>
      </c>
      <c r="AJ13" s="54">
        <v>1</v>
      </c>
      <c r="AK13" s="54">
        <f t="shared" si="6"/>
        <v>1</v>
      </c>
      <c r="AL13" s="54">
        <v>1</v>
      </c>
      <c r="AM13" s="54">
        <v>1</v>
      </c>
      <c r="AN13" s="54">
        <v>1</v>
      </c>
      <c r="AO13" s="54">
        <v>1</v>
      </c>
      <c r="AP13" s="54">
        <v>1</v>
      </c>
      <c r="AQ13" s="54">
        <v>1</v>
      </c>
      <c r="AR13" s="54">
        <v>1</v>
      </c>
      <c r="AS13" s="54">
        <v>1</v>
      </c>
      <c r="AT13" s="54">
        <v>1</v>
      </c>
      <c r="AU13" s="54">
        <f t="shared" si="15"/>
        <v>83.853571428571442</v>
      </c>
      <c r="AV13" s="54">
        <f t="shared" si="16"/>
        <v>5.0414285714285718</v>
      </c>
      <c r="AW13" s="54">
        <f t="shared" si="17"/>
        <v>5.1857142857142833</v>
      </c>
      <c r="AX13" s="54">
        <f t="shared" si="18"/>
        <v>3.4007142857142867</v>
      </c>
      <c r="AY13" s="54">
        <v>1</v>
      </c>
      <c r="AZ13" s="54">
        <v>1</v>
      </c>
      <c r="BA13" s="54">
        <v>1</v>
      </c>
      <c r="BG13" s="54">
        <f t="shared" si="19"/>
        <v>142.85714285714286</v>
      </c>
      <c r="BH13" s="11">
        <f t="shared" si="20"/>
        <v>4.8611111111111115E-5</v>
      </c>
    </row>
    <row r="14" spans="1:67" ht="144" x14ac:dyDescent="0.2">
      <c r="A14" s="54">
        <v>5</v>
      </c>
      <c r="B14" s="3" t="s">
        <v>879</v>
      </c>
      <c r="C14" s="22" t="s">
        <v>192</v>
      </c>
      <c r="D14" s="54">
        <v>1</v>
      </c>
      <c r="E14" s="54">
        <v>1</v>
      </c>
      <c r="F14" s="54">
        <f t="shared" si="7"/>
        <v>1</v>
      </c>
      <c r="G14" s="54">
        <f t="shared" si="8"/>
        <v>52</v>
      </c>
      <c r="H14" s="54">
        <f t="shared" si="9"/>
        <v>52</v>
      </c>
      <c r="I14" s="54">
        <f t="shared" si="10"/>
        <v>300</v>
      </c>
      <c r="J14" s="54">
        <v>84</v>
      </c>
      <c r="K14" s="54">
        <f t="shared" si="11"/>
        <v>1.6153846153846154</v>
      </c>
      <c r="L14" s="54">
        <f t="shared" si="12"/>
        <v>245</v>
      </c>
      <c r="M14" s="54">
        <f t="shared" si="13"/>
        <v>4.7115384615384617</v>
      </c>
      <c r="N14" s="54">
        <v>1</v>
      </c>
      <c r="O14" s="54">
        <v>1</v>
      </c>
      <c r="P14" s="54">
        <v>1</v>
      </c>
      <c r="Q14" s="54">
        <v>1</v>
      </c>
      <c r="R14" s="54">
        <v>1</v>
      </c>
      <c r="S14" s="54">
        <v>1</v>
      </c>
      <c r="T14" s="54">
        <f t="shared" si="2"/>
        <v>1</v>
      </c>
      <c r="U14" s="54">
        <v>1</v>
      </c>
      <c r="V14" s="54">
        <v>1</v>
      </c>
      <c r="W14" s="54">
        <f t="shared" si="3"/>
        <v>1</v>
      </c>
      <c r="X14" s="54">
        <f t="shared" si="4"/>
        <v>1</v>
      </c>
      <c r="Y14" s="54">
        <v>0</v>
      </c>
      <c r="Z14" s="54">
        <v>1</v>
      </c>
      <c r="AA14" s="54">
        <v>1</v>
      </c>
      <c r="AB14" s="54">
        <v>1</v>
      </c>
      <c r="AC14" s="54">
        <v>1</v>
      </c>
      <c r="AD14" s="54">
        <v>1</v>
      </c>
      <c r="AE14" s="54">
        <v>1</v>
      </c>
      <c r="AF14" s="54">
        <f t="shared" si="14"/>
        <v>5</v>
      </c>
      <c r="AG14" s="54">
        <v>1</v>
      </c>
      <c r="AH14" s="54">
        <f t="shared" si="5"/>
        <v>0</v>
      </c>
      <c r="AI14" s="54">
        <v>0</v>
      </c>
      <c r="AJ14" s="54">
        <v>1</v>
      </c>
      <c r="AK14" s="54">
        <f t="shared" si="6"/>
        <v>0</v>
      </c>
      <c r="AL14" s="54">
        <v>1</v>
      </c>
      <c r="AM14" s="54">
        <v>1</v>
      </c>
      <c r="AN14" s="54">
        <v>1</v>
      </c>
      <c r="AO14" s="54">
        <v>1</v>
      </c>
      <c r="AP14" s="54">
        <v>1</v>
      </c>
      <c r="AQ14" s="54">
        <v>1</v>
      </c>
      <c r="AR14" s="54">
        <v>1</v>
      </c>
      <c r="AS14" s="54">
        <v>1</v>
      </c>
      <c r="AT14" s="54">
        <v>1</v>
      </c>
      <c r="AU14" s="54">
        <f t="shared" si="15"/>
        <v>17.393461538461573</v>
      </c>
      <c r="AV14" s="54">
        <f t="shared" si="16"/>
        <v>23.751538461538463</v>
      </c>
      <c r="AW14" s="54">
        <f t="shared" si="17"/>
        <v>11.78692307692307</v>
      </c>
      <c r="AX14" s="54">
        <f t="shared" si="18"/>
        <v>26.761346153846155</v>
      </c>
      <c r="AY14" s="54">
        <v>0</v>
      </c>
      <c r="AZ14" s="54">
        <v>1</v>
      </c>
      <c r="BA14" s="54">
        <v>1</v>
      </c>
      <c r="BG14" s="54">
        <f t="shared" si="19"/>
        <v>96.15384615384616</v>
      </c>
      <c r="BH14" s="11">
        <f t="shared" si="20"/>
        <v>1.8055555555555557E-4</v>
      </c>
    </row>
    <row r="15" spans="1:67" ht="64" x14ac:dyDescent="0.2">
      <c r="A15" s="54">
        <v>6</v>
      </c>
      <c r="B15" s="3" t="s">
        <v>678</v>
      </c>
      <c r="C15" s="22" t="s">
        <v>192</v>
      </c>
      <c r="D15" s="54">
        <v>1</v>
      </c>
      <c r="E15" s="54">
        <v>1</v>
      </c>
      <c r="F15" s="54">
        <f t="shared" si="7"/>
        <v>1</v>
      </c>
      <c r="G15" s="54">
        <f t="shared" si="8"/>
        <v>21</v>
      </c>
      <c r="H15" s="54">
        <f t="shared" si="9"/>
        <v>21</v>
      </c>
      <c r="I15" s="54">
        <f t="shared" si="10"/>
        <v>132</v>
      </c>
      <c r="J15" s="54">
        <v>41</v>
      </c>
      <c r="K15" s="54">
        <f t="shared" si="11"/>
        <v>1.9523809523809523</v>
      </c>
      <c r="L15" s="54">
        <f t="shared" si="12"/>
        <v>111</v>
      </c>
      <c r="M15" s="54">
        <f t="shared" si="13"/>
        <v>5.2857142857142856</v>
      </c>
      <c r="N15" s="54">
        <v>1</v>
      </c>
      <c r="O15" s="54">
        <v>1</v>
      </c>
      <c r="P15" s="54">
        <v>1</v>
      </c>
      <c r="Q15" s="54">
        <v>0</v>
      </c>
      <c r="R15" s="54">
        <v>1</v>
      </c>
      <c r="S15" s="54">
        <v>1</v>
      </c>
      <c r="T15" s="54">
        <f t="shared" si="2"/>
        <v>0</v>
      </c>
      <c r="U15" s="54">
        <v>1</v>
      </c>
      <c r="V15" s="54">
        <v>1</v>
      </c>
      <c r="W15" s="54">
        <f t="shared" si="3"/>
        <v>0</v>
      </c>
      <c r="X15" s="54">
        <f t="shared" si="4"/>
        <v>1</v>
      </c>
      <c r="Y15" s="54">
        <v>1</v>
      </c>
      <c r="Z15" s="54">
        <v>1</v>
      </c>
      <c r="AA15" s="54">
        <v>1</v>
      </c>
      <c r="AB15" s="54">
        <v>1</v>
      </c>
      <c r="AC15" s="54">
        <v>1</v>
      </c>
      <c r="AD15" s="54">
        <v>1</v>
      </c>
      <c r="AE15" s="54">
        <v>1</v>
      </c>
      <c r="AF15" s="54">
        <f t="shared" si="14"/>
        <v>1</v>
      </c>
      <c r="AG15" s="54">
        <v>1</v>
      </c>
      <c r="AH15" s="54">
        <f t="shared" si="5"/>
        <v>1</v>
      </c>
      <c r="AI15" s="54">
        <v>0</v>
      </c>
      <c r="AJ15" s="54">
        <v>1</v>
      </c>
      <c r="AK15" s="54">
        <f t="shared" si="6"/>
        <v>1</v>
      </c>
      <c r="AL15" s="54">
        <v>1</v>
      </c>
      <c r="AM15" s="54">
        <v>1</v>
      </c>
      <c r="AN15" s="54">
        <v>1</v>
      </c>
      <c r="AO15" s="54">
        <v>1</v>
      </c>
      <c r="AP15" s="54">
        <v>1</v>
      </c>
      <c r="AQ15" s="54">
        <v>1</v>
      </c>
      <c r="AR15" s="54">
        <v>1</v>
      </c>
      <c r="AS15" s="54">
        <v>1</v>
      </c>
      <c r="AT15" s="54">
        <v>1</v>
      </c>
      <c r="AU15" s="54">
        <f t="shared" si="15"/>
        <v>20.348571428571461</v>
      </c>
      <c r="AV15" s="54">
        <f t="shared" si="16"/>
        <v>15.638095238095236</v>
      </c>
      <c r="AW15" s="54">
        <f t="shared" si="17"/>
        <v>14.150476190476191</v>
      </c>
      <c r="AX15" s="54">
        <f t="shared" si="18"/>
        <v>13.965714285714284</v>
      </c>
      <c r="AY15" s="54">
        <v>1</v>
      </c>
      <c r="AZ15" s="54">
        <v>1</v>
      </c>
      <c r="BA15" s="54">
        <v>1</v>
      </c>
      <c r="BG15" s="54">
        <f t="shared" si="19"/>
        <v>47.619047619047613</v>
      </c>
      <c r="BH15" s="11">
        <f t="shared" si="20"/>
        <v>7.2916666666666659E-5</v>
      </c>
    </row>
    <row r="16" spans="1:67" ht="32" x14ac:dyDescent="0.2">
      <c r="A16" s="54">
        <v>7</v>
      </c>
      <c r="B16" s="3" t="s">
        <v>679</v>
      </c>
      <c r="C16" s="22" t="s">
        <v>192</v>
      </c>
      <c r="D16" s="54">
        <v>1</v>
      </c>
      <c r="E16" s="54">
        <v>1</v>
      </c>
      <c r="F16" s="54">
        <f t="shared" si="7"/>
        <v>1</v>
      </c>
      <c r="G16" s="54">
        <f t="shared" si="8"/>
        <v>17</v>
      </c>
      <c r="H16" s="54">
        <f t="shared" si="9"/>
        <v>17</v>
      </c>
      <c r="I16" s="54">
        <f t="shared" si="10"/>
        <v>86</v>
      </c>
      <c r="J16" s="54">
        <v>25</v>
      </c>
      <c r="K16" s="54">
        <f t="shared" si="11"/>
        <v>1.4705882352941178</v>
      </c>
      <c r="L16" s="54">
        <f t="shared" si="12"/>
        <v>67</v>
      </c>
      <c r="M16" s="54">
        <f t="shared" si="13"/>
        <v>3.9411764705882355</v>
      </c>
      <c r="N16" s="54">
        <v>0</v>
      </c>
      <c r="O16" s="54">
        <v>1</v>
      </c>
      <c r="P16" s="54">
        <v>1</v>
      </c>
      <c r="Q16" s="54">
        <v>1</v>
      </c>
      <c r="R16" s="54">
        <v>1</v>
      </c>
      <c r="S16" s="54">
        <v>1</v>
      </c>
      <c r="T16" s="54">
        <f t="shared" si="2"/>
        <v>1</v>
      </c>
      <c r="U16" s="54">
        <v>1</v>
      </c>
      <c r="V16" s="54">
        <v>1</v>
      </c>
      <c r="W16" s="54">
        <f t="shared" si="3"/>
        <v>1</v>
      </c>
      <c r="X16" s="54">
        <f t="shared" si="4"/>
        <v>1</v>
      </c>
      <c r="Y16" s="54">
        <v>0</v>
      </c>
      <c r="Z16" s="54">
        <v>1</v>
      </c>
      <c r="AA16" s="54">
        <v>1</v>
      </c>
      <c r="AB16" s="54">
        <v>1</v>
      </c>
      <c r="AC16" s="54">
        <v>1</v>
      </c>
      <c r="AD16" s="54">
        <v>1</v>
      </c>
      <c r="AE16" s="54">
        <v>1</v>
      </c>
      <c r="AF16" s="54">
        <f t="shared" si="14"/>
        <v>3</v>
      </c>
      <c r="AG16" s="54">
        <v>1</v>
      </c>
      <c r="AH16" s="54">
        <f t="shared" si="5"/>
        <v>1</v>
      </c>
      <c r="AI16" s="54">
        <v>1</v>
      </c>
      <c r="AJ16" s="54">
        <v>1</v>
      </c>
      <c r="AK16" s="54">
        <f t="shared" si="6"/>
        <v>0</v>
      </c>
      <c r="AL16" s="54">
        <v>1</v>
      </c>
      <c r="AM16" s="54">
        <v>1</v>
      </c>
      <c r="AN16" s="54">
        <v>1</v>
      </c>
      <c r="AO16" s="54">
        <v>1</v>
      </c>
      <c r="AP16" s="54">
        <v>1</v>
      </c>
      <c r="AQ16" s="54">
        <v>1</v>
      </c>
      <c r="AR16" s="54">
        <v>1</v>
      </c>
      <c r="AS16" s="54">
        <v>1</v>
      </c>
      <c r="AT16" s="54">
        <v>1</v>
      </c>
      <c r="AU16" s="54">
        <f t="shared" si="15"/>
        <v>65.168235294117665</v>
      </c>
      <c r="AV16" s="54">
        <f t="shared" si="16"/>
        <v>8.3929411764705897</v>
      </c>
      <c r="AW16" s="54">
        <f t="shared" si="17"/>
        <v>6.6705882352941117</v>
      </c>
      <c r="AX16" s="54">
        <f t="shared" si="18"/>
        <v>5.6329411764705881</v>
      </c>
      <c r="AY16" s="54">
        <v>1</v>
      </c>
      <c r="AZ16" s="54">
        <v>1</v>
      </c>
      <c r="BA16" s="54">
        <v>1</v>
      </c>
      <c r="BG16" s="54">
        <f t="shared" si="19"/>
        <v>176.47058823529412</v>
      </c>
      <c r="BH16" s="11">
        <f t="shared" si="20"/>
        <v>5.902777777777778E-5</v>
      </c>
    </row>
    <row r="17" spans="1:60" ht="32" x14ac:dyDescent="0.2">
      <c r="A17" s="54">
        <v>8</v>
      </c>
      <c r="B17" s="3" t="s">
        <v>680</v>
      </c>
      <c r="C17" s="22" t="s">
        <v>192</v>
      </c>
      <c r="D17" s="54">
        <v>1</v>
      </c>
      <c r="E17" s="54">
        <v>1</v>
      </c>
      <c r="F17" s="54">
        <f t="shared" si="7"/>
        <v>1</v>
      </c>
      <c r="G17" s="54">
        <f t="shared" si="8"/>
        <v>14</v>
      </c>
      <c r="H17" s="54">
        <f t="shared" si="9"/>
        <v>14</v>
      </c>
      <c r="I17" s="54">
        <f t="shared" si="10"/>
        <v>76</v>
      </c>
      <c r="J17" s="54">
        <v>22</v>
      </c>
      <c r="K17" s="54">
        <f t="shared" si="11"/>
        <v>1.5714285714285714</v>
      </c>
      <c r="L17" s="54">
        <f t="shared" si="12"/>
        <v>62</v>
      </c>
      <c r="M17" s="54">
        <f t="shared" si="13"/>
        <v>4.4285714285714288</v>
      </c>
      <c r="N17" s="54">
        <v>0</v>
      </c>
      <c r="O17" s="54">
        <v>1</v>
      </c>
      <c r="P17" s="54">
        <v>1</v>
      </c>
      <c r="Q17" s="54">
        <v>1</v>
      </c>
      <c r="R17" s="54">
        <v>1</v>
      </c>
      <c r="S17" s="54">
        <v>1</v>
      </c>
      <c r="T17" s="54">
        <f t="shared" si="2"/>
        <v>1</v>
      </c>
      <c r="U17" s="54">
        <v>1</v>
      </c>
      <c r="V17" s="54">
        <v>1</v>
      </c>
      <c r="W17" s="54">
        <f t="shared" si="3"/>
        <v>1</v>
      </c>
      <c r="X17" s="54">
        <f t="shared" si="4"/>
        <v>1</v>
      </c>
      <c r="Y17" s="54">
        <v>0</v>
      </c>
      <c r="Z17" s="54">
        <v>1</v>
      </c>
      <c r="AA17" s="54">
        <v>1</v>
      </c>
      <c r="AB17" s="54">
        <v>1</v>
      </c>
      <c r="AC17" s="54">
        <v>1</v>
      </c>
      <c r="AD17" s="54">
        <v>1</v>
      </c>
      <c r="AE17" s="54">
        <v>1</v>
      </c>
      <c r="AF17" s="54">
        <f t="shared" si="14"/>
        <v>1</v>
      </c>
      <c r="AG17" s="54">
        <v>1</v>
      </c>
      <c r="AH17" s="54">
        <f t="shared" si="5"/>
        <v>1</v>
      </c>
      <c r="AI17" s="54">
        <v>0</v>
      </c>
      <c r="AJ17" s="54">
        <v>1</v>
      </c>
      <c r="AK17" s="54">
        <f t="shared" si="6"/>
        <v>1</v>
      </c>
      <c r="AL17" s="54">
        <v>1</v>
      </c>
      <c r="AM17" s="54">
        <v>1</v>
      </c>
      <c r="AN17" s="54">
        <v>1</v>
      </c>
      <c r="AO17" s="54">
        <v>1</v>
      </c>
      <c r="AP17" s="54">
        <v>1</v>
      </c>
      <c r="AQ17" s="54">
        <v>1</v>
      </c>
      <c r="AR17" s="54">
        <v>1</v>
      </c>
      <c r="AS17" s="54">
        <v>1</v>
      </c>
      <c r="AT17" s="54">
        <v>1</v>
      </c>
      <c r="AU17" s="54">
        <f t="shared" si="15"/>
        <v>59.682142857142885</v>
      </c>
      <c r="AV17" s="54">
        <f t="shared" si="16"/>
        <v>8.4128571428571455</v>
      </c>
      <c r="AW17" s="54">
        <f t="shared" si="17"/>
        <v>8.5457142857142863</v>
      </c>
      <c r="AX17" s="54">
        <f t="shared" si="18"/>
        <v>6.4285714285714306</v>
      </c>
      <c r="AY17" s="54">
        <v>0</v>
      </c>
      <c r="AZ17" s="54">
        <v>1</v>
      </c>
      <c r="BA17" s="54">
        <v>1</v>
      </c>
      <c r="BG17" s="54">
        <f t="shared" si="19"/>
        <v>71.428571428571431</v>
      </c>
      <c r="BH17" s="11">
        <f t="shared" si="20"/>
        <v>4.8611111111111115E-5</v>
      </c>
    </row>
    <row r="18" spans="1:60" ht="32" x14ac:dyDescent="0.2">
      <c r="A18" s="54">
        <v>9</v>
      </c>
      <c r="B18" s="3" t="s">
        <v>681</v>
      </c>
      <c r="C18" s="22" t="s">
        <v>192</v>
      </c>
      <c r="D18" s="54">
        <v>1</v>
      </c>
      <c r="E18" s="54">
        <v>1</v>
      </c>
      <c r="F18" s="54">
        <f t="shared" si="7"/>
        <v>1</v>
      </c>
      <c r="G18" s="54">
        <f t="shared" si="8"/>
        <v>13</v>
      </c>
      <c r="H18" s="54">
        <f t="shared" si="9"/>
        <v>13</v>
      </c>
      <c r="I18" s="54">
        <f t="shared" si="10"/>
        <v>73</v>
      </c>
      <c r="J18" s="54">
        <v>21</v>
      </c>
      <c r="K18" s="54">
        <f t="shared" si="11"/>
        <v>1.6153846153846154</v>
      </c>
      <c r="L18" s="54">
        <f t="shared" si="12"/>
        <v>57</v>
      </c>
      <c r="M18" s="54">
        <f t="shared" si="13"/>
        <v>4.384615384615385</v>
      </c>
      <c r="N18" s="54">
        <v>0</v>
      </c>
      <c r="O18" s="54">
        <v>1</v>
      </c>
      <c r="P18" s="54">
        <v>1</v>
      </c>
      <c r="Q18" s="54">
        <v>1</v>
      </c>
      <c r="R18" s="54">
        <v>1</v>
      </c>
      <c r="S18" s="54">
        <v>1</v>
      </c>
      <c r="T18" s="54">
        <f t="shared" si="2"/>
        <v>1</v>
      </c>
      <c r="U18" s="54">
        <v>1</v>
      </c>
      <c r="V18" s="54">
        <v>1</v>
      </c>
      <c r="W18" s="54">
        <f t="shared" si="3"/>
        <v>1</v>
      </c>
      <c r="X18" s="54">
        <f t="shared" si="4"/>
        <v>1</v>
      </c>
      <c r="Y18" s="54">
        <v>0</v>
      </c>
      <c r="Z18" s="54">
        <v>1</v>
      </c>
      <c r="AA18" s="54">
        <v>1</v>
      </c>
      <c r="AB18" s="54">
        <v>1</v>
      </c>
      <c r="AC18" s="54">
        <v>1</v>
      </c>
      <c r="AD18" s="54">
        <v>1</v>
      </c>
      <c r="AE18" s="54">
        <v>1</v>
      </c>
      <c r="AF18" s="54">
        <f t="shared" si="14"/>
        <v>4</v>
      </c>
      <c r="AG18" s="54">
        <v>1</v>
      </c>
      <c r="AH18" s="54">
        <f t="shared" si="5"/>
        <v>1</v>
      </c>
      <c r="AI18" s="54">
        <v>1</v>
      </c>
      <c r="AJ18" s="54">
        <v>1</v>
      </c>
      <c r="AK18" s="54">
        <f t="shared" si="6"/>
        <v>1</v>
      </c>
      <c r="AL18" s="54">
        <v>1</v>
      </c>
      <c r="AM18" s="54">
        <v>1</v>
      </c>
      <c r="AN18" s="54">
        <v>1</v>
      </c>
      <c r="AO18" s="54">
        <v>1</v>
      </c>
      <c r="AP18" s="54">
        <v>1</v>
      </c>
      <c r="AQ18" s="54">
        <v>1</v>
      </c>
      <c r="AR18" s="54">
        <v>1</v>
      </c>
      <c r="AS18" s="54">
        <v>1</v>
      </c>
      <c r="AT18" s="54">
        <v>1</v>
      </c>
      <c r="AU18" s="54">
        <f t="shared" si="15"/>
        <v>56.978461538461566</v>
      </c>
      <c r="AV18" s="54">
        <f t="shared" si="16"/>
        <v>8.5415384615384617</v>
      </c>
      <c r="AW18" s="54">
        <f t="shared" si="17"/>
        <v>9.5138461538461527</v>
      </c>
      <c r="AX18" s="54">
        <f t="shared" si="18"/>
        <v>5.721538461538465</v>
      </c>
      <c r="AY18" s="54">
        <v>1</v>
      </c>
      <c r="AZ18" s="54">
        <v>1</v>
      </c>
      <c r="BA18" s="54">
        <v>1</v>
      </c>
      <c r="BG18" s="54">
        <f t="shared" si="19"/>
        <v>307.69230769230774</v>
      </c>
      <c r="BH18" s="11">
        <f t="shared" si="20"/>
        <v>4.5138888888888894E-5</v>
      </c>
    </row>
    <row r="19" spans="1:60" ht="32" x14ac:dyDescent="0.2">
      <c r="A19" s="54" t="s">
        <v>781</v>
      </c>
      <c r="B19" s="3" t="s">
        <v>880</v>
      </c>
      <c r="C19" s="22" t="s">
        <v>192</v>
      </c>
      <c r="D19" s="54">
        <v>1</v>
      </c>
      <c r="E19" s="54">
        <v>1</v>
      </c>
      <c r="F19" s="54">
        <f t="shared" si="7"/>
        <v>1</v>
      </c>
      <c r="G19" s="54">
        <f t="shared" si="8"/>
        <v>12</v>
      </c>
      <c r="H19" s="54">
        <f t="shared" si="9"/>
        <v>12</v>
      </c>
      <c r="I19" s="54">
        <f t="shared" si="10"/>
        <v>70</v>
      </c>
      <c r="J19" s="54">
        <v>20</v>
      </c>
      <c r="K19" s="54">
        <f t="shared" si="11"/>
        <v>1.6666666666666667</v>
      </c>
      <c r="L19" s="54">
        <f t="shared" si="12"/>
        <v>58</v>
      </c>
      <c r="M19" s="54">
        <f t="shared" si="13"/>
        <v>4.833333333333333</v>
      </c>
      <c r="N19" s="54">
        <v>1</v>
      </c>
      <c r="O19" s="54">
        <v>1</v>
      </c>
      <c r="P19" s="54">
        <v>1</v>
      </c>
      <c r="Q19" s="54">
        <v>1</v>
      </c>
      <c r="R19" s="54">
        <v>1</v>
      </c>
      <c r="S19" s="54">
        <v>1</v>
      </c>
      <c r="T19" s="54">
        <f t="shared" si="2"/>
        <v>1</v>
      </c>
      <c r="U19" s="54">
        <v>1</v>
      </c>
      <c r="V19" s="54">
        <v>1</v>
      </c>
      <c r="W19" s="54">
        <f t="shared" si="3"/>
        <v>1</v>
      </c>
      <c r="X19" s="54">
        <f t="shared" si="4"/>
        <v>1</v>
      </c>
      <c r="Y19" s="54">
        <v>1</v>
      </c>
      <c r="Z19" s="54">
        <v>1</v>
      </c>
      <c r="AA19" s="54">
        <v>1</v>
      </c>
      <c r="AB19" s="54">
        <v>1</v>
      </c>
      <c r="AC19" s="54">
        <v>1</v>
      </c>
      <c r="AD19" s="54">
        <v>1</v>
      </c>
      <c r="AE19" s="54">
        <v>1</v>
      </c>
      <c r="AF19" s="54">
        <f t="shared" si="14"/>
        <v>1</v>
      </c>
      <c r="AG19" s="54">
        <v>1</v>
      </c>
      <c r="AH19" s="54">
        <f t="shared" si="5"/>
        <v>1</v>
      </c>
      <c r="AI19" s="54">
        <v>1</v>
      </c>
      <c r="AJ19" s="54">
        <v>1</v>
      </c>
      <c r="AK19" s="54">
        <f t="shared" si="6"/>
        <v>1</v>
      </c>
      <c r="AL19" s="54">
        <v>1</v>
      </c>
      <c r="AM19" s="54">
        <v>1</v>
      </c>
      <c r="AN19" s="54">
        <v>1</v>
      </c>
      <c r="AO19" s="54">
        <v>1</v>
      </c>
      <c r="AP19" s="54">
        <v>1</v>
      </c>
      <c r="AQ19" s="54">
        <v>1</v>
      </c>
      <c r="AR19" s="54">
        <v>1</v>
      </c>
      <c r="AS19" s="54">
        <v>1</v>
      </c>
      <c r="AT19" s="54">
        <v>1</v>
      </c>
      <c r="AU19" s="54">
        <f t="shared" si="15"/>
        <v>53.655000000000008</v>
      </c>
      <c r="AV19" s="54">
        <f t="shared" si="16"/>
        <v>8.7566666666666677</v>
      </c>
      <c r="AW19" s="54">
        <f t="shared" si="17"/>
        <v>10.643333333333338</v>
      </c>
      <c r="AX19" s="54">
        <f t="shared" si="18"/>
        <v>7.3349999999999973</v>
      </c>
      <c r="AY19" s="54">
        <v>1</v>
      </c>
      <c r="AZ19" s="54">
        <v>1</v>
      </c>
      <c r="BA19" s="54">
        <v>1</v>
      </c>
      <c r="BG19" s="54">
        <f t="shared" si="19"/>
        <v>83.333333333333329</v>
      </c>
      <c r="BH19" s="11">
        <f t="shared" si="20"/>
        <v>4.1666666666666665E-5</v>
      </c>
    </row>
    <row r="20" spans="1:60" ht="32" x14ac:dyDescent="0.2">
      <c r="A20" s="54" t="s">
        <v>783</v>
      </c>
      <c r="B20" s="3" t="s">
        <v>881</v>
      </c>
      <c r="C20" s="22" t="s">
        <v>192</v>
      </c>
      <c r="D20" s="54">
        <v>1</v>
      </c>
      <c r="E20" s="54">
        <v>1</v>
      </c>
      <c r="F20" s="54">
        <f t="shared" si="7"/>
        <v>1</v>
      </c>
      <c r="G20" s="54">
        <f t="shared" si="8"/>
        <v>14</v>
      </c>
      <c r="H20" s="54">
        <f t="shared" si="9"/>
        <v>14</v>
      </c>
      <c r="I20" s="54">
        <f t="shared" si="10"/>
        <v>80</v>
      </c>
      <c r="J20" s="54">
        <v>24</v>
      </c>
      <c r="K20" s="54">
        <f t="shared" si="11"/>
        <v>1.7142857142857142</v>
      </c>
      <c r="L20" s="54">
        <f t="shared" si="12"/>
        <v>66</v>
      </c>
      <c r="M20" s="54">
        <f t="shared" si="13"/>
        <v>4.7142857142857144</v>
      </c>
      <c r="N20" s="54">
        <v>1</v>
      </c>
      <c r="O20" s="54">
        <v>1</v>
      </c>
      <c r="P20" s="54">
        <v>1</v>
      </c>
      <c r="Q20" s="54">
        <v>1</v>
      </c>
      <c r="R20" s="54">
        <v>1</v>
      </c>
      <c r="S20" s="54">
        <v>1</v>
      </c>
      <c r="T20" s="54">
        <f t="shared" si="2"/>
        <v>1</v>
      </c>
      <c r="U20" s="54">
        <v>1</v>
      </c>
      <c r="V20" s="54">
        <v>1</v>
      </c>
      <c r="W20" s="54">
        <f t="shared" si="3"/>
        <v>1</v>
      </c>
      <c r="X20" s="54">
        <f t="shared" si="4"/>
        <v>1</v>
      </c>
      <c r="Y20" s="54">
        <v>1</v>
      </c>
      <c r="Z20" s="54">
        <v>1</v>
      </c>
      <c r="AA20" s="54">
        <v>1</v>
      </c>
      <c r="AB20" s="54">
        <v>1</v>
      </c>
      <c r="AC20" s="54">
        <v>1</v>
      </c>
      <c r="AD20" s="54">
        <v>1</v>
      </c>
      <c r="AE20" s="54">
        <v>1</v>
      </c>
      <c r="AF20" s="54">
        <f t="shared" si="14"/>
        <v>1</v>
      </c>
      <c r="AG20" s="54">
        <v>1</v>
      </c>
      <c r="AH20" s="54">
        <f t="shared" si="5"/>
        <v>1</v>
      </c>
      <c r="AI20" s="54">
        <v>1</v>
      </c>
      <c r="AJ20" s="54">
        <v>1</v>
      </c>
      <c r="AK20" s="54">
        <f t="shared" si="6"/>
        <v>1</v>
      </c>
      <c r="AL20" s="54">
        <v>1</v>
      </c>
      <c r="AM20" s="54">
        <v>1</v>
      </c>
      <c r="AN20" s="54">
        <v>1</v>
      </c>
      <c r="AO20" s="54">
        <v>1</v>
      </c>
      <c r="AP20" s="54">
        <v>1</v>
      </c>
      <c r="AQ20" s="54">
        <v>1</v>
      </c>
      <c r="AR20" s="54">
        <v>1</v>
      </c>
      <c r="AS20" s="54">
        <v>1</v>
      </c>
      <c r="AT20" s="54">
        <v>1</v>
      </c>
      <c r="AU20" s="54">
        <f t="shared" si="15"/>
        <v>47.596428571428596</v>
      </c>
      <c r="AV20" s="54">
        <f t="shared" si="16"/>
        <v>10.098571428571429</v>
      </c>
      <c r="AW20" s="54">
        <f t="shared" si="17"/>
        <v>10.225714285714282</v>
      </c>
      <c r="AX20" s="54">
        <f t="shared" si="18"/>
        <v>7.774285714285714</v>
      </c>
      <c r="AY20" s="54">
        <v>1</v>
      </c>
      <c r="AZ20" s="54">
        <v>1</v>
      </c>
      <c r="BA20" s="54">
        <v>1</v>
      </c>
      <c r="BG20" s="54">
        <f t="shared" si="19"/>
        <v>71.428571428571431</v>
      </c>
      <c r="BH20" s="11">
        <f t="shared" si="20"/>
        <v>4.8611111111111115E-5</v>
      </c>
    </row>
    <row r="21" spans="1:60" ht="32" x14ac:dyDescent="0.2">
      <c r="A21" s="54" t="s">
        <v>785</v>
      </c>
      <c r="B21" s="3" t="s">
        <v>882</v>
      </c>
      <c r="C21" s="22" t="s">
        <v>192</v>
      </c>
      <c r="D21" s="54">
        <v>1</v>
      </c>
      <c r="E21" s="54">
        <v>1</v>
      </c>
      <c r="F21" s="54">
        <f t="shared" si="7"/>
        <v>1</v>
      </c>
      <c r="G21" s="54">
        <f t="shared" si="8"/>
        <v>11</v>
      </c>
      <c r="H21" s="54">
        <f t="shared" si="9"/>
        <v>11</v>
      </c>
      <c r="I21" s="54">
        <f t="shared" si="10"/>
        <v>64</v>
      </c>
      <c r="J21" s="54">
        <v>18</v>
      </c>
      <c r="K21" s="54">
        <f t="shared" si="11"/>
        <v>1.6363636363636365</v>
      </c>
      <c r="L21" s="54">
        <f t="shared" si="12"/>
        <v>53</v>
      </c>
      <c r="M21" s="54">
        <f t="shared" si="13"/>
        <v>4.8181818181818183</v>
      </c>
      <c r="N21" s="54">
        <v>1</v>
      </c>
      <c r="O21" s="54">
        <v>1</v>
      </c>
      <c r="P21" s="54">
        <v>1</v>
      </c>
      <c r="Q21" s="54">
        <v>1</v>
      </c>
      <c r="R21" s="54">
        <v>1</v>
      </c>
      <c r="S21" s="54">
        <v>1</v>
      </c>
      <c r="T21" s="54">
        <f t="shared" si="2"/>
        <v>1</v>
      </c>
      <c r="U21" s="54">
        <v>1</v>
      </c>
      <c r="V21" s="54">
        <v>1</v>
      </c>
      <c r="W21" s="54">
        <f t="shared" si="3"/>
        <v>1</v>
      </c>
      <c r="X21" s="54">
        <f t="shared" si="4"/>
        <v>1</v>
      </c>
      <c r="Y21" s="54">
        <v>1</v>
      </c>
      <c r="Z21" s="54">
        <v>1</v>
      </c>
      <c r="AA21" s="54">
        <v>1</v>
      </c>
      <c r="AB21" s="54">
        <v>1</v>
      </c>
      <c r="AC21" s="54">
        <v>1</v>
      </c>
      <c r="AD21" s="54">
        <v>1</v>
      </c>
      <c r="AE21" s="54">
        <v>1</v>
      </c>
      <c r="AF21" s="54">
        <f t="shared" si="14"/>
        <v>1</v>
      </c>
      <c r="AG21" s="54">
        <v>1</v>
      </c>
      <c r="AH21" s="54">
        <f t="shared" si="5"/>
        <v>1</v>
      </c>
      <c r="AI21" s="54">
        <v>1</v>
      </c>
      <c r="AJ21" s="54">
        <v>1</v>
      </c>
      <c r="AK21" s="54">
        <f t="shared" si="6"/>
        <v>1</v>
      </c>
      <c r="AL21" s="54">
        <v>1</v>
      </c>
      <c r="AM21" s="54">
        <v>1</v>
      </c>
      <c r="AN21" s="54">
        <v>1</v>
      </c>
      <c r="AO21" s="54">
        <v>1</v>
      </c>
      <c r="AP21" s="54">
        <v>1</v>
      </c>
      <c r="AQ21" s="54">
        <v>1</v>
      </c>
      <c r="AR21" s="54">
        <v>1</v>
      </c>
      <c r="AS21" s="54">
        <v>1</v>
      </c>
      <c r="AT21" s="54">
        <v>1</v>
      </c>
      <c r="AU21" s="54">
        <f t="shared" si="15"/>
        <v>57.233636363636371</v>
      </c>
      <c r="AV21" s="54">
        <f t="shared" si="16"/>
        <v>8.0090909090909115</v>
      </c>
      <c r="AW21" s="54">
        <f t="shared" si="17"/>
        <v>10.374545454545451</v>
      </c>
      <c r="AX21" s="54">
        <f t="shared" si="18"/>
        <v>6.7636363636363654</v>
      </c>
      <c r="AY21" s="54">
        <v>1</v>
      </c>
      <c r="AZ21" s="54">
        <v>1</v>
      </c>
      <c r="BA21" s="54">
        <v>1</v>
      </c>
      <c r="BG21" s="54">
        <f t="shared" si="19"/>
        <v>90.909090909090907</v>
      </c>
      <c r="BH21" s="11">
        <f t="shared" si="20"/>
        <v>3.8194444444444444E-5</v>
      </c>
    </row>
    <row r="22" spans="1:60" ht="32" x14ac:dyDescent="0.2">
      <c r="A22" s="54" t="s">
        <v>787</v>
      </c>
      <c r="B22" s="3" t="s">
        <v>883</v>
      </c>
      <c r="C22" s="22" t="s">
        <v>192</v>
      </c>
      <c r="D22" s="54">
        <v>1</v>
      </c>
      <c r="E22" s="54">
        <v>1</v>
      </c>
      <c r="F22" s="54">
        <f t="shared" si="7"/>
        <v>1</v>
      </c>
      <c r="G22" s="54">
        <f t="shared" si="8"/>
        <v>16</v>
      </c>
      <c r="H22" s="54">
        <f t="shared" si="9"/>
        <v>16</v>
      </c>
      <c r="I22" s="54">
        <f t="shared" si="10"/>
        <v>85</v>
      </c>
      <c r="J22" s="54">
        <v>25</v>
      </c>
      <c r="K22" s="54">
        <f t="shared" si="11"/>
        <v>1.5625</v>
      </c>
      <c r="L22" s="54">
        <f t="shared" si="12"/>
        <v>69</v>
      </c>
      <c r="M22" s="54">
        <f t="shared" si="13"/>
        <v>4.3125</v>
      </c>
      <c r="N22" s="54">
        <v>1</v>
      </c>
      <c r="O22" s="54">
        <v>1</v>
      </c>
      <c r="P22" s="54">
        <v>1</v>
      </c>
      <c r="Q22" s="54">
        <v>1</v>
      </c>
      <c r="R22" s="54">
        <v>1</v>
      </c>
      <c r="S22" s="54">
        <v>1</v>
      </c>
      <c r="T22" s="54">
        <f t="shared" si="2"/>
        <v>1</v>
      </c>
      <c r="U22" s="54">
        <v>1</v>
      </c>
      <c r="V22" s="54">
        <v>1</v>
      </c>
      <c r="W22" s="54">
        <f t="shared" si="3"/>
        <v>1</v>
      </c>
      <c r="X22" s="54">
        <f t="shared" si="4"/>
        <v>1</v>
      </c>
      <c r="Y22" s="54">
        <v>0</v>
      </c>
      <c r="Z22" s="54">
        <v>1</v>
      </c>
      <c r="AA22" s="54">
        <v>1</v>
      </c>
      <c r="AB22" s="54">
        <v>1</v>
      </c>
      <c r="AC22" s="54">
        <v>1</v>
      </c>
      <c r="AD22" s="54">
        <v>1</v>
      </c>
      <c r="AE22" s="54">
        <v>1</v>
      </c>
      <c r="AF22" s="54">
        <f t="shared" si="14"/>
        <v>1</v>
      </c>
      <c r="AG22" s="54">
        <v>1</v>
      </c>
      <c r="AH22" s="54">
        <f t="shared" si="5"/>
        <v>1</v>
      </c>
      <c r="AI22" s="54">
        <v>1</v>
      </c>
      <c r="AJ22" s="54">
        <v>1</v>
      </c>
      <c r="AK22" s="54">
        <f t="shared" si="6"/>
        <v>1</v>
      </c>
      <c r="AL22" s="54">
        <v>1</v>
      </c>
      <c r="AM22" s="54">
        <v>1</v>
      </c>
      <c r="AN22" s="54">
        <v>1</v>
      </c>
      <c r="AO22" s="54">
        <v>1</v>
      </c>
      <c r="AP22" s="54">
        <v>1</v>
      </c>
      <c r="AQ22" s="54">
        <v>1</v>
      </c>
      <c r="AR22" s="54">
        <v>1</v>
      </c>
      <c r="AS22" s="54">
        <v>1</v>
      </c>
      <c r="AT22" s="54">
        <v>1</v>
      </c>
      <c r="AU22" s="54">
        <f t="shared" si="15"/>
        <v>58.407500000000013</v>
      </c>
      <c r="AV22" s="54">
        <f t="shared" si="16"/>
        <v>9.0875000000000021</v>
      </c>
      <c r="AW22" s="54">
        <f t="shared" si="17"/>
        <v>8.0749999999999957</v>
      </c>
      <c r="AX22" s="54">
        <f t="shared" si="18"/>
        <v>6.8818750000000009</v>
      </c>
      <c r="AY22" s="54">
        <v>1</v>
      </c>
      <c r="AZ22" s="54">
        <v>1</v>
      </c>
      <c r="BA22" s="54">
        <v>1</v>
      </c>
      <c r="BG22" s="54">
        <f t="shared" si="19"/>
        <v>62.5</v>
      </c>
      <c r="BH22" s="11">
        <f t="shared" si="20"/>
        <v>5.5555555555555558E-5</v>
      </c>
    </row>
    <row r="23" spans="1:60" ht="32" x14ac:dyDescent="0.2">
      <c r="A23" s="54">
        <v>11</v>
      </c>
      <c r="B23" s="3" t="s">
        <v>883</v>
      </c>
      <c r="C23" s="22" t="s">
        <v>192</v>
      </c>
      <c r="D23" s="54">
        <v>1</v>
      </c>
      <c r="E23" s="54">
        <v>1</v>
      </c>
      <c r="F23" s="54">
        <f t="shared" si="7"/>
        <v>1</v>
      </c>
      <c r="G23" s="54">
        <f t="shared" si="8"/>
        <v>16</v>
      </c>
      <c r="H23" s="54">
        <f t="shared" si="9"/>
        <v>16</v>
      </c>
      <c r="I23" s="54">
        <f t="shared" si="10"/>
        <v>85</v>
      </c>
      <c r="J23" s="54">
        <v>25</v>
      </c>
      <c r="K23" s="54">
        <f t="shared" si="11"/>
        <v>1.5625</v>
      </c>
      <c r="L23" s="54">
        <f t="shared" si="12"/>
        <v>69</v>
      </c>
      <c r="M23" s="54">
        <f t="shared" si="13"/>
        <v>4.3125</v>
      </c>
      <c r="N23" s="54">
        <v>1</v>
      </c>
      <c r="O23" s="54">
        <v>1</v>
      </c>
      <c r="P23" s="54">
        <v>1</v>
      </c>
      <c r="Q23" s="54">
        <v>1</v>
      </c>
      <c r="R23" s="54">
        <v>1</v>
      </c>
      <c r="S23" s="54">
        <v>1</v>
      </c>
      <c r="T23" s="54">
        <f t="shared" si="2"/>
        <v>1</v>
      </c>
      <c r="U23" s="54">
        <v>1</v>
      </c>
      <c r="V23" s="54">
        <v>1</v>
      </c>
      <c r="W23" s="54">
        <f t="shared" si="3"/>
        <v>1</v>
      </c>
      <c r="X23" s="54">
        <f t="shared" si="4"/>
        <v>1</v>
      </c>
      <c r="Y23" s="54">
        <v>0</v>
      </c>
      <c r="Z23" s="54">
        <v>1</v>
      </c>
      <c r="AA23" s="54">
        <v>1</v>
      </c>
      <c r="AB23" s="54">
        <v>1</v>
      </c>
      <c r="AC23" s="54">
        <v>1</v>
      </c>
      <c r="AD23" s="54">
        <v>1</v>
      </c>
      <c r="AE23" s="54">
        <v>1</v>
      </c>
      <c r="AF23" s="54">
        <f t="shared" si="14"/>
        <v>1</v>
      </c>
      <c r="AG23" s="54">
        <v>1</v>
      </c>
      <c r="AH23" s="54">
        <f t="shared" si="5"/>
        <v>1</v>
      </c>
      <c r="AI23" s="54">
        <v>1</v>
      </c>
      <c r="AJ23" s="54">
        <v>1</v>
      </c>
      <c r="AK23" s="54">
        <f t="shared" si="6"/>
        <v>1</v>
      </c>
      <c r="AL23" s="54">
        <v>1</v>
      </c>
      <c r="AM23" s="54">
        <v>1</v>
      </c>
      <c r="AN23" s="54">
        <v>1</v>
      </c>
      <c r="AO23" s="54">
        <v>1</v>
      </c>
      <c r="AP23" s="54">
        <v>1</v>
      </c>
      <c r="AQ23" s="54">
        <v>1</v>
      </c>
      <c r="AR23" s="54">
        <v>1</v>
      </c>
      <c r="AS23" s="54">
        <v>1</v>
      </c>
      <c r="AT23" s="54">
        <v>1</v>
      </c>
      <c r="AU23" s="54">
        <f t="shared" si="15"/>
        <v>58.407500000000013</v>
      </c>
      <c r="AV23" s="54">
        <f t="shared" si="16"/>
        <v>9.0875000000000021</v>
      </c>
      <c r="AW23" s="54">
        <f t="shared" si="17"/>
        <v>8.0749999999999957</v>
      </c>
      <c r="AX23" s="54">
        <f t="shared" si="18"/>
        <v>6.8818750000000009</v>
      </c>
      <c r="AY23" s="54">
        <v>1</v>
      </c>
      <c r="AZ23" s="54">
        <v>1</v>
      </c>
      <c r="BA23" s="54">
        <v>1</v>
      </c>
      <c r="BG23" s="54">
        <f t="shared" si="19"/>
        <v>62.5</v>
      </c>
      <c r="BH23" s="11">
        <f t="shared" si="20"/>
        <v>5.5555555555555558E-5</v>
      </c>
    </row>
    <row r="24" spans="1:60" ht="32" x14ac:dyDescent="0.2">
      <c r="A24" s="54">
        <v>12</v>
      </c>
      <c r="B24" s="3" t="s">
        <v>684</v>
      </c>
      <c r="C24" s="3" t="s">
        <v>203</v>
      </c>
      <c r="D24" s="54">
        <v>1</v>
      </c>
      <c r="E24" s="54">
        <v>1</v>
      </c>
      <c r="F24" s="54">
        <f t="shared" si="7"/>
        <v>1</v>
      </c>
      <c r="G24" s="54">
        <f t="shared" si="8"/>
        <v>15</v>
      </c>
      <c r="H24" s="54">
        <f t="shared" si="9"/>
        <v>15</v>
      </c>
      <c r="I24" s="54">
        <f t="shared" si="10"/>
        <v>78</v>
      </c>
      <c r="J24" s="54">
        <v>20</v>
      </c>
      <c r="K24" s="54">
        <f t="shared" si="11"/>
        <v>1.3333333333333333</v>
      </c>
      <c r="L24" s="54">
        <f t="shared" si="12"/>
        <v>62</v>
      </c>
      <c r="M24" s="54">
        <f t="shared" si="13"/>
        <v>4.1333333333333337</v>
      </c>
      <c r="N24" s="54">
        <v>1</v>
      </c>
      <c r="O24" s="54">
        <v>1</v>
      </c>
      <c r="P24" s="54">
        <v>1</v>
      </c>
      <c r="Q24" s="54">
        <v>1</v>
      </c>
      <c r="R24" s="54">
        <v>1</v>
      </c>
      <c r="S24" s="54">
        <v>1</v>
      </c>
      <c r="T24" s="54">
        <f t="shared" si="2"/>
        <v>1</v>
      </c>
      <c r="U24" s="54">
        <v>1</v>
      </c>
      <c r="V24" s="54">
        <v>1</v>
      </c>
      <c r="W24" s="54">
        <f t="shared" si="3"/>
        <v>1</v>
      </c>
      <c r="X24" s="54">
        <f t="shared" si="4"/>
        <v>1</v>
      </c>
      <c r="Y24" s="54">
        <v>0</v>
      </c>
      <c r="Z24" s="54">
        <v>1</v>
      </c>
      <c r="AA24" s="54">
        <v>1</v>
      </c>
      <c r="AB24" s="54">
        <v>1</v>
      </c>
      <c r="AC24" s="54">
        <v>1</v>
      </c>
      <c r="AD24" s="54">
        <v>1</v>
      </c>
      <c r="AE24" s="54">
        <v>1</v>
      </c>
      <c r="AF24" s="54">
        <f t="shared" si="14"/>
        <v>2</v>
      </c>
      <c r="AG24" s="54">
        <v>1</v>
      </c>
      <c r="AH24" s="54">
        <f t="shared" si="5"/>
        <v>1</v>
      </c>
      <c r="AI24" s="54">
        <v>1</v>
      </c>
      <c r="AJ24" s="54">
        <v>1</v>
      </c>
      <c r="AK24" s="54">
        <f t="shared" si="6"/>
        <v>1</v>
      </c>
      <c r="AL24" s="54">
        <v>1</v>
      </c>
      <c r="AM24" s="54">
        <v>1</v>
      </c>
      <c r="AN24" s="54">
        <v>1</v>
      </c>
      <c r="AO24" s="54">
        <v>1</v>
      </c>
      <c r="AP24" s="54">
        <v>1</v>
      </c>
      <c r="AQ24" s="54">
        <v>1</v>
      </c>
      <c r="AR24" s="54">
        <v>1</v>
      </c>
      <c r="AS24" s="54">
        <v>1</v>
      </c>
      <c r="AT24" s="54">
        <v>1</v>
      </c>
      <c r="AU24" s="54">
        <f t="shared" si="15"/>
        <v>78.810000000000031</v>
      </c>
      <c r="AV24" s="54">
        <f t="shared" si="16"/>
        <v>5.9933333333333358</v>
      </c>
      <c r="AW24" s="54">
        <f t="shared" si="17"/>
        <v>7.3146666666666675</v>
      </c>
      <c r="AX24" s="54">
        <f t="shared" si="18"/>
        <v>5.5380000000000038</v>
      </c>
      <c r="AY24" s="54">
        <v>1</v>
      </c>
      <c r="AZ24" s="54">
        <v>1</v>
      </c>
      <c r="BA24" s="54">
        <v>1</v>
      </c>
      <c r="BG24" s="54">
        <f t="shared" si="19"/>
        <v>133.33333333333334</v>
      </c>
      <c r="BH24" s="11">
        <f t="shared" si="20"/>
        <v>5.208333333333333E-5</v>
      </c>
    </row>
    <row r="25" spans="1:60" ht="32" x14ac:dyDescent="0.2">
      <c r="A25" s="54">
        <v>13</v>
      </c>
      <c r="B25" s="3" t="s">
        <v>685</v>
      </c>
      <c r="C25" s="3" t="s">
        <v>203</v>
      </c>
      <c r="D25" s="54">
        <v>1</v>
      </c>
      <c r="E25" s="54">
        <v>1</v>
      </c>
      <c r="F25" s="54">
        <f t="shared" si="7"/>
        <v>1</v>
      </c>
      <c r="G25" s="54">
        <f t="shared" si="8"/>
        <v>14</v>
      </c>
      <c r="H25" s="54">
        <f t="shared" si="9"/>
        <v>14</v>
      </c>
      <c r="I25" s="54">
        <f t="shared" si="10"/>
        <v>75</v>
      </c>
      <c r="J25" s="54">
        <v>18</v>
      </c>
      <c r="K25" s="54">
        <f t="shared" si="11"/>
        <v>1.2857142857142858</v>
      </c>
      <c r="L25" s="54">
        <f t="shared" si="12"/>
        <v>60</v>
      </c>
      <c r="M25" s="54">
        <f t="shared" si="13"/>
        <v>4.2857142857142856</v>
      </c>
      <c r="N25" s="54">
        <v>1</v>
      </c>
      <c r="O25" s="54">
        <v>1</v>
      </c>
      <c r="P25" s="54">
        <v>1</v>
      </c>
      <c r="Q25" s="54">
        <v>1</v>
      </c>
      <c r="R25" s="54">
        <v>1</v>
      </c>
      <c r="S25" s="54">
        <v>1</v>
      </c>
      <c r="T25" s="54">
        <f t="shared" si="2"/>
        <v>1</v>
      </c>
      <c r="U25" s="54">
        <v>1</v>
      </c>
      <c r="V25" s="54">
        <v>1</v>
      </c>
      <c r="W25" s="54">
        <f t="shared" si="3"/>
        <v>1</v>
      </c>
      <c r="X25" s="54">
        <f t="shared" si="4"/>
        <v>1</v>
      </c>
      <c r="Y25" s="54">
        <v>1</v>
      </c>
      <c r="Z25" s="54">
        <v>1</v>
      </c>
      <c r="AA25" s="54">
        <v>1</v>
      </c>
      <c r="AB25" s="54">
        <v>1</v>
      </c>
      <c r="AC25" s="54">
        <v>1</v>
      </c>
      <c r="AD25" s="54">
        <v>1</v>
      </c>
      <c r="AE25" s="54">
        <v>1</v>
      </c>
      <c r="AF25" s="54">
        <f t="shared" si="14"/>
        <v>2</v>
      </c>
      <c r="AG25" s="54">
        <v>1</v>
      </c>
      <c r="AH25" s="54">
        <f t="shared" si="5"/>
        <v>1</v>
      </c>
      <c r="AI25" s="54">
        <v>1</v>
      </c>
      <c r="AJ25" s="54">
        <v>1</v>
      </c>
      <c r="AK25" s="54">
        <f t="shared" si="6"/>
        <v>1</v>
      </c>
      <c r="AL25" s="54">
        <v>1</v>
      </c>
      <c r="AM25" s="54">
        <v>1</v>
      </c>
      <c r="AN25" s="54">
        <v>1</v>
      </c>
      <c r="AO25" s="54">
        <v>1</v>
      </c>
      <c r="AP25" s="54">
        <v>1</v>
      </c>
      <c r="AQ25" s="54">
        <v>1</v>
      </c>
      <c r="AR25" s="54">
        <v>1</v>
      </c>
      <c r="AS25" s="54">
        <v>1</v>
      </c>
      <c r="AT25" s="54">
        <v>1</v>
      </c>
      <c r="AU25" s="54">
        <f t="shared" si="15"/>
        <v>83.853571428571442</v>
      </c>
      <c r="AV25" s="54">
        <f t="shared" si="16"/>
        <v>5.0414285714285718</v>
      </c>
      <c r="AW25" s="54">
        <f t="shared" si="17"/>
        <v>8.1257142857142881</v>
      </c>
      <c r="AX25" s="54">
        <f t="shared" si="18"/>
        <v>5.7557142857142836</v>
      </c>
      <c r="AY25" s="54">
        <v>1</v>
      </c>
      <c r="AZ25" s="54">
        <v>1</v>
      </c>
      <c r="BA25" s="54">
        <v>1</v>
      </c>
      <c r="BG25" s="54">
        <f t="shared" si="19"/>
        <v>142.85714285714286</v>
      </c>
      <c r="BH25" s="11">
        <f t="shared" si="20"/>
        <v>4.8611111111111115E-5</v>
      </c>
    </row>
    <row r="26" spans="1:60" ht="48" x14ac:dyDescent="0.2">
      <c r="A26" s="54">
        <v>14</v>
      </c>
      <c r="B26" s="3" t="s">
        <v>686</v>
      </c>
      <c r="C26" s="3" t="s">
        <v>203</v>
      </c>
      <c r="D26" s="54">
        <v>1</v>
      </c>
      <c r="E26" s="54">
        <v>1</v>
      </c>
      <c r="F26" s="54">
        <f t="shared" si="7"/>
        <v>1</v>
      </c>
      <c r="G26" s="54">
        <f t="shared" si="8"/>
        <v>21</v>
      </c>
      <c r="H26" s="54">
        <f t="shared" si="9"/>
        <v>21</v>
      </c>
      <c r="I26" s="54">
        <f t="shared" si="10"/>
        <v>121</v>
      </c>
      <c r="J26" s="54">
        <v>33</v>
      </c>
      <c r="K26" s="54">
        <f t="shared" si="11"/>
        <v>1.5714285714285714</v>
      </c>
      <c r="L26" s="54">
        <f t="shared" si="12"/>
        <v>99</v>
      </c>
      <c r="M26" s="54">
        <f t="shared" si="13"/>
        <v>4.7142857142857144</v>
      </c>
      <c r="N26" s="54">
        <v>1</v>
      </c>
      <c r="O26" s="54">
        <v>1</v>
      </c>
      <c r="P26" s="54">
        <v>1</v>
      </c>
      <c r="Q26" s="54">
        <v>1</v>
      </c>
      <c r="R26" s="54">
        <v>1</v>
      </c>
      <c r="S26" s="54">
        <v>1</v>
      </c>
      <c r="T26" s="54">
        <f t="shared" si="2"/>
        <v>1</v>
      </c>
      <c r="U26" s="54">
        <v>1</v>
      </c>
      <c r="V26" s="54">
        <v>1</v>
      </c>
      <c r="W26" s="54">
        <f t="shared" si="3"/>
        <v>1</v>
      </c>
      <c r="X26" s="54">
        <f t="shared" si="4"/>
        <v>1</v>
      </c>
      <c r="Y26" s="54">
        <v>1</v>
      </c>
      <c r="Z26" s="54">
        <v>1</v>
      </c>
      <c r="AA26" s="54">
        <v>1</v>
      </c>
      <c r="AB26" s="54">
        <v>1</v>
      </c>
      <c r="AC26" s="54">
        <v>1</v>
      </c>
      <c r="AD26" s="54">
        <v>1</v>
      </c>
      <c r="AE26" s="54">
        <v>1</v>
      </c>
      <c r="AF26" s="54">
        <f t="shared" si="14"/>
        <v>2</v>
      </c>
      <c r="AG26" s="54">
        <v>1</v>
      </c>
      <c r="AH26" s="54">
        <f t="shared" si="5"/>
        <v>1</v>
      </c>
      <c r="AI26" s="54">
        <v>0</v>
      </c>
      <c r="AJ26" s="54">
        <v>1</v>
      </c>
      <c r="AK26" s="54">
        <f t="shared" si="6"/>
        <v>1</v>
      </c>
      <c r="AL26" s="54">
        <v>1</v>
      </c>
      <c r="AM26" s="54">
        <v>1</v>
      </c>
      <c r="AN26" s="54">
        <v>1</v>
      </c>
      <c r="AO26" s="54">
        <v>0</v>
      </c>
      <c r="AP26" s="54">
        <v>1</v>
      </c>
      <c r="AQ26" s="54">
        <v>1</v>
      </c>
      <c r="AR26" s="54">
        <v>1</v>
      </c>
      <c r="AS26" s="54">
        <v>0</v>
      </c>
      <c r="AT26" s="54">
        <v>1</v>
      </c>
      <c r="AU26" s="54">
        <f t="shared" si="15"/>
        <v>52.577142857142888</v>
      </c>
      <c r="AV26" s="54">
        <f t="shared" si="16"/>
        <v>11.142857142857142</v>
      </c>
      <c r="AW26" s="54">
        <f t="shared" si="17"/>
        <v>11.070476190476192</v>
      </c>
      <c r="AX26" s="54">
        <f t="shared" si="18"/>
        <v>11.274285714285718</v>
      </c>
      <c r="AY26" s="54">
        <v>1</v>
      </c>
      <c r="AZ26" s="54">
        <v>1</v>
      </c>
      <c r="BA26" s="54">
        <v>1</v>
      </c>
      <c r="BG26" s="54">
        <f t="shared" si="19"/>
        <v>95.238095238095227</v>
      </c>
      <c r="BH26" s="11">
        <f t="shared" si="20"/>
        <v>7.2916666666666659E-5</v>
      </c>
    </row>
    <row r="27" spans="1:60" ht="64" x14ac:dyDescent="0.2">
      <c r="A27" s="54">
        <v>15</v>
      </c>
      <c r="B27" s="3" t="s">
        <v>884</v>
      </c>
      <c r="C27" s="3" t="s">
        <v>203</v>
      </c>
      <c r="D27" s="54">
        <v>1</v>
      </c>
      <c r="E27" s="54">
        <v>1</v>
      </c>
      <c r="F27" s="54">
        <f t="shared" si="7"/>
        <v>1</v>
      </c>
      <c r="G27" s="54">
        <f t="shared" si="8"/>
        <v>23</v>
      </c>
      <c r="H27" s="54">
        <f t="shared" si="9"/>
        <v>23</v>
      </c>
      <c r="I27" s="54">
        <f t="shared" si="10"/>
        <v>127</v>
      </c>
      <c r="J27" s="54">
        <v>38</v>
      </c>
      <c r="K27" s="54">
        <f t="shared" si="11"/>
        <v>1.6521739130434783</v>
      </c>
      <c r="L27" s="54">
        <f t="shared" si="12"/>
        <v>103</v>
      </c>
      <c r="M27" s="54">
        <f t="shared" si="13"/>
        <v>4.4782608695652177</v>
      </c>
      <c r="N27" s="54">
        <v>1</v>
      </c>
      <c r="O27" s="54">
        <v>1</v>
      </c>
      <c r="P27" s="54">
        <v>1</v>
      </c>
      <c r="Q27" s="54">
        <v>1</v>
      </c>
      <c r="R27" s="54">
        <v>1</v>
      </c>
      <c r="S27" s="54">
        <v>1</v>
      </c>
      <c r="T27" s="54">
        <f t="shared" si="2"/>
        <v>1</v>
      </c>
      <c r="U27" s="54">
        <v>1</v>
      </c>
      <c r="V27" s="54">
        <v>1</v>
      </c>
      <c r="W27" s="54">
        <f t="shared" si="3"/>
        <v>1</v>
      </c>
      <c r="X27" s="54">
        <f t="shared" si="4"/>
        <v>1</v>
      </c>
      <c r="Y27" s="54">
        <v>0</v>
      </c>
      <c r="Z27" s="54">
        <v>1</v>
      </c>
      <c r="AA27" s="54">
        <v>1</v>
      </c>
      <c r="AB27" s="54">
        <v>1</v>
      </c>
      <c r="AC27" s="54">
        <v>1</v>
      </c>
      <c r="AD27" s="54">
        <v>1</v>
      </c>
      <c r="AE27" s="54">
        <v>1</v>
      </c>
      <c r="AF27" s="54">
        <f t="shared" si="14"/>
        <v>2</v>
      </c>
      <c r="AG27" s="54">
        <v>1</v>
      </c>
      <c r="AH27" s="54">
        <f t="shared" si="5"/>
        <v>1</v>
      </c>
      <c r="AI27" s="54">
        <v>0</v>
      </c>
      <c r="AJ27" s="54">
        <v>1</v>
      </c>
      <c r="AK27" s="54">
        <f t="shared" si="6"/>
        <v>1</v>
      </c>
      <c r="AL27" s="54">
        <v>1</v>
      </c>
      <c r="AM27" s="54">
        <v>1</v>
      </c>
      <c r="AN27" s="54">
        <v>1</v>
      </c>
      <c r="AO27" s="54">
        <v>1</v>
      </c>
      <c r="AP27" s="54">
        <v>1</v>
      </c>
      <c r="AQ27" s="54">
        <v>1</v>
      </c>
      <c r="AR27" s="54">
        <v>1</v>
      </c>
      <c r="AS27" s="54">
        <v>1</v>
      </c>
      <c r="AT27" s="54">
        <v>1</v>
      </c>
      <c r="AU27" s="54">
        <f t="shared" si="15"/>
        <v>43.716086956521764</v>
      </c>
      <c r="AV27" s="54">
        <f t="shared" si="16"/>
        <v>12.875652173913043</v>
      </c>
      <c r="AW27" s="54">
        <f t="shared" si="17"/>
        <v>9.7565217391304309</v>
      </c>
      <c r="AX27" s="54">
        <f t="shared" si="18"/>
        <v>11.162608695652175</v>
      </c>
      <c r="AY27" s="54">
        <v>1</v>
      </c>
      <c r="AZ27" s="54">
        <v>1</v>
      </c>
      <c r="BA27" s="54">
        <v>1</v>
      </c>
      <c r="BG27" s="54">
        <f t="shared" si="19"/>
        <v>86.956521739130437</v>
      </c>
      <c r="BH27" s="11">
        <f t="shared" si="20"/>
        <v>7.9861111111111116E-5</v>
      </c>
    </row>
    <row r="28" spans="1:60" ht="48" x14ac:dyDescent="0.2">
      <c r="A28" s="54">
        <v>16</v>
      </c>
      <c r="B28" s="3" t="s">
        <v>688</v>
      </c>
      <c r="C28" s="22" t="s">
        <v>192</v>
      </c>
      <c r="D28" s="54">
        <v>1</v>
      </c>
      <c r="E28" s="54">
        <v>1</v>
      </c>
      <c r="F28" s="54">
        <f t="shared" si="7"/>
        <v>1</v>
      </c>
      <c r="G28" s="54">
        <f t="shared" si="8"/>
        <v>14</v>
      </c>
      <c r="H28" s="54">
        <f t="shared" si="9"/>
        <v>14</v>
      </c>
      <c r="I28" s="54">
        <f t="shared" si="10"/>
        <v>86</v>
      </c>
      <c r="J28" s="54">
        <v>27</v>
      </c>
      <c r="K28" s="54">
        <f t="shared" si="11"/>
        <v>1.9285714285714286</v>
      </c>
      <c r="L28" s="54">
        <f t="shared" si="12"/>
        <v>72</v>
      </c>
      <c r="M28" s="54">
        <f t="shared" si="13"/>
        <v>5.1428571428571432</v>
      </c>
      <c r="N28" s="54">
        <v>0</v>
      </c>
      <c r="O28" s="54">
        <v>1</v>
      </c>
      <c r="P28" s="54">
        <v>1</v>
      </c>
      <c r="Q28" s="54">
        <v>0</v>
      </c>
      <c r="R28" s="54">
        <v>1</v>
      </c>
      <c r="S28" s="54">
        <v>1</v>
      </c>
      <c r="T28" s="54">
        <f t="shared" si="2"/>
        <v>0</v>
      </c>
      <c r="U28" s="54">
        <v>1</v>
      </c>
      <c r="V28" s="54">
        <v>1</v>
      </c>
      <c r="W28" s="54">
        <f t="shared" si="3"/>
        <v>0</v>
      </c>
      <c r="X28" s="54">
        <f t="shared" si="4"/>
        <v>1</v>
      </c>
      <c r="Y28" s="54">
        <v>1</v>
      </c>
      <c r="Z28" s="54">
        <v>1</v>
      </c>
      <c r="AA28" s="54">
        <v>1</v>
      </c>
      <c r="AB28" s="54">
        <v>1</v>
      </c>
      <c r="AC28" s="54">
        <v>1</v>
      </c>
      <c r="AD28" s="54">
        <v>1</v>
      </c>
      <c r="AE28" s="54">
        <v>1</v>
      </c>
      <c r="AF28" s="54">
        <f t="shared" si="14"/>
        <v>1</v>
      </c>
      <c r="AG28" s="54">
        <v>1</v>
      </c>
      <c r="AH28" s="54">
        <f t="shared" si="5"/>
        <v>1</v>
      </c>
      <c r="AI28" s="54">
        <v>1</v>
      </c>
      <c r="AJ28" s="54">
        <v>1</v>
      </c>
      <c r="AK28" s="54">
        <f t="shared" si="6"/>
        <v>1</v>
      </c>
      <c r="AL28" s="54">
        <v>1</v>
      </c>
      <c r="AM28" s="54">
        <v>1</v>
      </c>
      <c r="AN28" s="54">
        <v>1</v>
      </c>
      <c r="AO28" s="54">
        <v>0</v>
      </c>
      <c r="AP28" s="54">
        <v>1</v>
      </c>
      <c r="AQ28" s="54">
        <v>1</v>
      </c>
      <c r="AR28" s="54">
        <v>1</v>
      </c>
      <c r="AS28" s="54">
        <v>0</v>
      </c>
      <c r="AT28" s="54">
        <v>1</v>
      </c>
      <c r="AU28" s="54">
        <f t="shared" si="15"/>
        <v>29.467857142857163</v>
      </c>
      <c r="AV28" s="54">
        <f t="shared" si="16"/>
        <v>12.627142857142861</v>
      </c>
      <c r="AW28" s="54">
        <f t="shared" si="17"/>
        <v>12.745714285714282</v>
      </c>
      <c r="AX28" s="54">
        <f t="shared" si="18"/>
        <v>9.7928571428571445</v>
      </c>
      <c r="AY28" s="54">
        <v>1</v>
      </c>
      <c r="AZ28" s="54">
        <v>1</v>
      </c>
      <c r="BA28" s="54">
        <v>1</v>
      </c>
      <c r="BG28" s="54">
        <f t="shared" si="19"/>
        <v>71.428571428571431</v>
      </c>
      <c r="BH28" s="11">
        <f t="shared" si="20"/>
        <v>4.8611111111111115E-5</v>
      </c>
    </row>
    <row r="29" spans="1:60" ht="48" x14ac:dyDescent="0.2">
      <c r="A29" s="54" t="s">
        <v>168</v>
      </c>
      <c r="B29" s="3" t="s">
        <v>689</v>
      </c>
      <c r="C29" s="22" t="s">
        <v>192</v>
      </c>
      <c r="D29" s="54">
        <v>1</v>
      </c>
      <c r="E29" s="54">
        <v>1</v>
      </c>
      <c r="F29" s="54">
        <f t="shared" si="7"/>
        <v>1</v>
      </c>
      <c r="G29" s="54">
        <f t="shared" si="8"/>
        <v>13</v>
      </c>
      <c r="H29" s="54">
        <f t="shared" si="9"/>
        <v>13</v>
      </c>
      <c r="I29" s="54">
        <f t="shared" si="10"/>
        <v>91</v>
      </c>
      <c r="J29" s="54">
        <v>28</v>
      </c>
      <c r="K29" s="54">
        <f t="shared" si="11"/>
        <v>2.1538461538461537</v>
      </c>
      <c r="L29" s="54">
        <f t="shared" si="12"/>
        <v>78</v>
      </c>
      <c r="M29" s="54">
        <f t="shared" si="13"/>
        <v>6</v>
      </c>
      <c r="N29" s="54">
        <v>1</v>
      </c>
      <c r="O29" s="54">
        <v>1</v>
      </c>
      <c r="P29" s="54">
        <v>1</v>
      </c>
      <c r="Q29" s="54">
        <v>1</v>
      </c>
      <c r="R29" s="54">
        <v>1</v>
      </c>
      <c r="S29" s="54">
        <v>1</v>
      </c>
      <c r="T29" s="54">
        <f t="shared" si="2"/>
        <v>1</v>
      </c>
      <c r="U29" s="54">
        <v>1</v>
      </c>
      <c r="V29" s="54">
        <v>1</v>
      </c>
      <c r="W29" s="54">
        <f t="shared" si="3"/>
        <v>1</v>
      </c>
      <c r="X29" s="54">
        <f t="shared" si="4"/>
        <v>1</v>
      </c>
      <c r="Y29" s="54">
        <v>0</v>
      </c>
      <c r="Z29" s="54">
        <v>1</v>
      </c>
      <c r="AA29" s="54">
        <v>1</v>
      </c>
      <c r="AB29" s="54">
        <v>1</v>
      </c>
      <c r="AC29" s="54">
        <v>1</v>
      </c>
      <c r="AD29" s="54">
        <v>1</v>
      </c>
      <c r="AE29" s="54">
        <v>1</v>
      </c>
      <c r="AF29" s="54">
        <f t="shared" si="14"/>
        <v>1</v>
      </c>
      <c r="AG29" s="54">
        <v>1</v>
      </c>
      <c r="AH29" s="54">
        <f t="shared" si="5"/>
        <v>1</v>
      </c>
      <c r="AI29" s="54">
        <v>0</v>
      </c>
      <c r="AJ29" s="54">
        <v>1</v>
      </c>
      <c r="AK29" s="54">
        <f t="shared" si="6"/>
        <v>1</v>
      </c>
      <c r="AL29" s="54">
        <v>1</v>
      </c>
      <c r="AM29" s="54">
        <v>0</v>
      </c>
      <c r="AN29" s="54">
        <v>1</v>
      </c>
      <c r="AO29" s="54">
        <v>1</v>
      </c>
      <c r="AP29" s="54">
        <v>1</v>
      </c>
      <c r="AQ29" s="54">
        <v>1</v>
      </c>
      <c r="AR29" s="54">
        <v>1</v>
      </c>
      <c r="AS29" s="54">
        <v>1</v>
      </c>
      <c r="AT29" s="54">
        <v>1</v>
      </c>
      <c r="AU29" s="54">
        <f t="shared" si="15"/>
        <v>11.424615384615402</v>
      </c>
      <c r="AV29" s="54">
        <f t="shared" si="16"/>
        <v>14.895384615384618</v>
      </c>
      <c r="AW29" s="54">
        <f t="shared" si="17"/>
        <v>17.655384615384616</v>
      </c>
      <c r="AX29" s="54">
        <f t="shared" si="18"/>
        <v>13.329999999999998</v>
      </c>
      <c r="AY29" s="54">
        <v>1</v>
      </c>
      <c r="AZ29" s="54">
        <v>1</v>
      </c>
      <c r="BA29" s="54">
        <v>1</v>
      </c>
      <c r="BG29" s="54">
        <f t="shared" si="19"/>
        <v>76.923076923076934</v>
      </c>
      <c r="BH29" s="11">
        <f t="shared" si="20"/>
        <v>4.5138888888888894E-5</v>
      </c>
    </row>
    <row r="30" spans="1:60" ht="48" x14ac:dyDescent="0.2">
      <c r="A30" s="54" t="s">
        <v>169</v>
      </c>
      <c r="B30" s="3" t="s">
        <v>690</v>
      </c>
      <c r="C30" s="22" t="s">
        <v>192</v>
      </c>
      <c r="D30" s="54">
        <v>1</v>
      </c>
      <c r="E30" s="54">
        <v>1</v>
      </c>
      <c r="F30" s="54">
        <f t="shared" si="7"/>
        <v>1</v>
      </c>
      <c r="G30" s="54">
        <f t="shared" si="8"/>
        <v>19</v>
      </c>
      <c r="H30" s="54">
        <f t="shared" si="9"/>
        <v>19</v>
      </c>
      <c r="I30" s="54">
        <f t="shared" si="10"/>
        <v>118</v>
      </c>
      <c r="J30" s="54">
        <v>36</v>
      </c>
      <c r="K30" s="54">
        <f t="shared" si="11"/>
        <v>1.8947368421052631</v>
      </c>
      <c r="L30" s="54">
        <f t="shared" si="12"/>
        <v>99</v>
      </c>
      <c r="M30" s="54">
        <f t="shared" si="13"/>
        <v>5.2105263157894735</v>
      </c>
      <c r="N30" s="54">
        <v>1</v>
      </c>
      <c r="O30" s="54">
        <v>1</v>
      </c>
      <c r="P30" s="54">
        <v>1</v>
      </c>
      <c r="Q30" s="54">
        <v>1</v>
      </c>
      <c r="R30" s="54">
        <v>1</v>
      </c>
      <c r="S30" s="54">
        <v>1</v>
      </c>
      <c r="T30" s="54">
        <f t="shared" si="2"/>
        <v>1</v>
      </c>
      <c r="U30" s="54">
        <v>1</v>
      </c>
      <c r="V30" s="54">
        <v>1</v>
      </c>
      <c r="W30" s="54">
        <f t="shared" si="3"/>
        <v>1</v>
      </c>
      <c r="X30" s="54">
        <f t="shared" si="4"/>
        <v>1</v>
      </c>
      <c r="Y30" s="54">
        <v>1</v>
      </c>
      <c r="Z30" s="54">
        <v>1</v>
      </c>
      <c r="AA30" s="54">
        <v>1</v>
      </c>
      <c r="AB30" s="54">
        <v>1</v>
      </c>
      <c r="AC30" s="54">
        <v>1</v>
      </c>
      <c r="AD30" s="54">
        <v>0</v>
      </c>
      <c r="AE30" s="54">
        <v>1</v>
      </c>
      <c r="AF30" s="54">
        <f t="shared" si="14"/>
        <v>1</v>
      </c>
      <c r="AG30" s="54">
        <v>1</v>
      </c>
      <c r="AH30" s="54">
        <f t="shared" si="5"/>
        <v>1</v>
      </c>
      <c r="AI30" s="54">
        <v>1</v>
      </c>
      <c r="AJ30" s="54">
        <v>1</v>
      </c>
      <c r="AK30" s="54">
        <f t="shared" si="6"/>
        <v>1</v>
      </c>
      <c r="AL30" s="54">
        <v>1</v>
      </c>
      <c r="AM30" s="54">
        <v>1</v>
      </c>
      <c r="AN30" s="54">
        <v>1</v>
      </c>
      <c r="AO30" s="54">
        <v>1</v>
      </c>
      <c r="AP30" s="54">
        <v>1</v>
      </c>
      <c r="AQ30" s="54">
        <v>1</v>
      </c>
      <c r="AR30" s="54">
        <v>1</v>
      </c>
      <c r="AS30" s="54">
        <v>1</v>
      </c>
      <c r="AT30" s="54">
        <v>1</v>
      </c>
      <c r="AU30" s="54">
        <f t="shared" si="15"/>
        <v>27.255263157894774</v>
      </c>
      <c r="AV30" s="54">
        <f t="shared" si="16"/>
        <v>14.177894736842106</v>
      </c>
      <c r="AW30" s="54">
        <f t="shared" si="17"/>
        <v>13.589473684210528</v>
      </c>
      <c r="AX30" s="54">
        <f t="shared" si="18"/>
        <v>12.611578947368422</v>
      </c>
      <c r="AY30" s="54">
        <v>1</v>
      </c>
      <c r="AZ30" s="54">
        <v>1</v>
      </c>
      <c r="BA30" s="54">
        <v>1</v>
      </c>
      <c r="BG30" s="54">
        <f t="shared" si="19"/>
        <v>52.631578947368418</v>
      </c>
      <c r="BH30" s="11">
        <f t="shared" si="20"/>
        <v>6.597222222222223E-5</v>
      </c>
    </row>
    <row r="31" spans="1:60" ht="32" x14ac:dyDescent="0.2">
      <c r="A31" s="54">
        <v>17</v>
      </c>
      <c r="B31" s="3" t="s">
        <v>691</v>
      </c>
      <c r="C31" s="22" t="s">
        <v>192</v>
      </c>
      <c r="D31" s="54">
        <v>1</v>
      </c>
      <c r="E31" s="54">
        <v>1</v>
      </c>
      <c r="F31" s="54">
        <f t="shared" si="7"/>
        <v>1</v>
      </c>
      <c r="G31" s="54">
        <f t="shared" si="8"/>
        <v>13</v>
      </c>
      <c r="H31" s="54">
        <f t="shared" si="9"/>
        <v>13</v>
      </c>
      <c r="I31" s="54">
        <f t="shared" si="10"/>
        <v>82</v>
      </c>
      <c r="J31" s="54">
        <v>26</v>
      </c>
      <c r="K31" s="54">
        <f t="shared" si="11"/>
        <v>2</v>
      </c>
      <c r="L31" s="54">
        <f t="shared" si="12"/>
        <v>69</v>
      </c>
      <c r="M31" s="54">
        <f t="shared" si="13"/>
        <v>5.3076923076923075</v>
      </c>
      <c r="N31" s="54">
        <v>1</v>
      </c>
      <c r="O31" s="54">
        <v>1</v>
      </c>
      <c r="P31" s="54">
        <v>1</v>
      </c>
      <c r="Q31" s="54">
        <v>1</v>
      </c>
      <c r="R31" s="54">
        <v>1</v>
      </c>
      <c r="S31" s="54">
        <v>1</v>
      </c>
      <c r="T31" s="54">
        <f t="shared" si="2"/>
        <v>1</v>
      </c>
      <c r="U31" s="54">
        <v>1</v>
      </c>
      <c r="V31" s="54">
        <v>1</v>
      </c>
      <c r="W31" s="54">
        <f t="shared" si="3"/>
        <v>1</v>
      </c>
      <c r="X31" s="54">
        <f t="shared" si="4"/>
        <v>1</v>
      </c>
      <c r="Y31" s="54">
        <v>1</v>
      </c>
      <c r="Z31" s="54">
        <v>1</v>
      </c>
      <c r="AA31" s="54">
        <v>0</v>
      </c>
      <c r="AB31" s="54">
        <v>1</v>
      </c>
      <c r="AC31" s="54">
        <v>1</v>
      </c>
      <c r="AD31" s="54">
        <v>1</v>
      </c>
      <c r="AE31" s="54">
        <v>1</v>
      </c>
      <c r="AF31" s="54">
        <f t="shared" si="14"/>
        <v>1</v>
      </c>
      <c r="AG31" s="54">
        <v>1</v>
      </c>
      <c r="AH31" s="54">
        <f t="shared" si="5"/>
        <v>1</v>
      </c>
      <c r="AI31" s="54">
        <v>1</v>
      </c>
      <c r="AJ31" s="54">
        <v>1</v>
      </c>
      <c r="AK31" s="54">
        <f t="shared" si="6"/>
        <v>1</v>
      </c>
      <c r="AL31" s="54">
        <v>1</v>
      </c>
      <c r="AM31" s="54">
        <v>1</v>
      </c>
      <c r="AN31" s="54">
        <v>1</v>
      </c>
      <c r="AO31" s="54">
        <v>1</v>
      </c>
      <c r="AP31" s="54">
        <v>1</v>
      </c>
      <c r="AQ31" s="54">
        <v>1</v>
      </c>
      <c r="AR31" s="54">
        <v>1</v>
      </c>
      <c r="AS31" s="54">
        <v>1</v>
      </c>
      <c r="AT31" s="54">
        <v>1</v>
      </c>
      <c r="AU31" s="54">
        <f t="shared" si="15"/>
        <v>24.440000000000019</v>
      </c>
      <c r="AV31" s="54">
        <f t="shared" si="16"/>
        <v>13.080000000000002</v>
      </c>
      <c r="AW31" s="54">
        <f t="shared" si="17"/>
        <v>13.584615384615386</v>
      </c>
      <c r="AX31" s="54">
        <f t="shared" si="18"/>
        <v>10.069230769230767</v>
      </c>
      <c r="AY31" s="54">
        <v>1</v>
      </c>
      <c r="AZ31" s="54">
        <v>1</v>
      </c>
      <c r="BA31" s="54">
        <v>1</v>
      </c>
      <c r="BG31" s="54">
        <f t="shared" si="19"/>
        <v>76.923076923076934</v>
      </c>
      <c r="BH31" s="11">
        <f t="shared" si="20"/>
        <v>4.5138888888888894E-5</v>
      </c>
    </row>
    <row r="32" spans="1:60" ht="32" x14ac:dyDescent="0.2">
      <c r="A32" s="54" t="s">
        <v>189</v>
      </c>
      <c r="B32" s="3" t="s">
        <v>796</v>
      </c>
      <c r="C32" s="22" t="s">
        <v>192</v>
      </c>
      <c r="D32" s="54">
        <v>1</v>
      </c>
      <c r="E32" s="54">
        <v>1</v>
      </c>
      <c r="F32" s="54">
        <f t="shared" si="7"/>
        <v>1</v>
      </c>
      <c r="G32" s="54">
        <f t="shared" si="8"/>
        <v>15</v>
      </c>
      <c r="H32" s="54">
        <f t="shared" si="9"/>
        <v>15</v>
      </c>
      <c r="I32" s="54">
        <f t="shared" si="10"/>
        <v>85</v>
      </c>
      <c r="J32" s="54">
        <v>24</v>
      </c>
      <c r="K32" s="54">
        <f t="shared" si="11"/>
        <v>1.6</v>
      </c>
      <c r="L32" s="54">
        <f t="shared" si="12"/>
        <v>68</v>
      </c>
      <c r="M32" s="54">
        <f t="shared" si="13"/>
        <v>4.5333333333333332</v>
      </c>
      <c r="N32" s="54">
        <v>0</v>
      </c>
      <c r="O32" s="54">
        <v>1</v>
      </c>
      <c r="P32" s="54">
        <v>1</v>
      </c>
      <c r="Q32" s="54">
        <v>1</v>
      </c>
      <c r="R32" s="54">
        <v>1</v>
      </c>
      <c r="S32" s="54">
        <v>1</v>
      </c>
      <c r="T32" s="54">
        <f t="shared" si="2"/>
        <v>1</v>
      </c>
      <c r="U32" s="54">
        <v>1</v>
      </c>
      <c r="V32" s="54">
        <v>1</v>
      </c>
      <c r="W32" s="54">
        <f t="shared" si="3"/>
        <v>1</v>
      </c>
      <c r="X32" s="54">
        <f t="shared" si="4"/>
        <v>1</v>
      </c>
      <c r="Y32" s="54">
        <v>1</v>
      </c>
      <c r="Z32" s="54">
        <v>1</v>
      </c>
      <c r="AA32" s="54">
        <v>1</v>
      </c>
      <c r="AB32" s="54">
        <v>1</v>
      </c>
      <c r="AC32" s="54">
        <v>1</v>
      </c>
      <c r="AD32" s="54">
        <v>1</v>
      </c>
      <c r="AE32" s="54">
        <v>1</v>
      </c>
      <c r="AF32" s="54">
        <f t="shared" si="14"/>
        <v>3</v>
      </c>
      <c r="AG32" s="54">
        <v>1</v>
      </c>
      <c r="AH32" s="54">
        <f t="shared" si="5"/>
        <v>1</v>
      </c>
      <c r="AI32" s="54">
        <v>1</v>
      </c>
      <c r="AJ32" s="54">
        <v>1</v>
      </c>
      <c r="AK32" s="54">
        <f t="shared" si="6"/>
        <v>0</v>
      </c>
      <c r="AL32" s="54">
        <v>1</v>
      </c>
      <c r="AM32" s="54">
        <v>1</v>
      </c>
      <c r="AN32" s="54">
        <v>1</v>
      </c>
      <c r="AO32" s="54">
        <v>1</v>
      </c>
      <c r="AP32" s="54">
        <v>1</v>
      </c>
      <c r="AQ32" s="54">
        <v>1</v>
      </c>
      <c r="AR32" s="54">
        <v>1</v>
      </c>
      <c r="AS32" s="54">
        <v>1</v>
      </c>
      <c r="AT32" s="54">
        <v>1</v>
      </c>
      <c r="AU32" s="54">
        <f t="shared" si="15"/>
        <v>56.250000000000028</v>
      </c>
      <c r="AV32" s="54">
        <f t="shared" si="16"/>
        <v>9.1400000000000041</v>
      </c>
      <c r="AW32" s="54">
        <f t="shared" si="17"/>
        <v>10.058666666666667</v>
      </c>
      <c r="AX32" s="54">
        <f t="shared" si="18"/>
        <v>7.4220000000000006</v>
      </c>
      <c r="AY32" s="54">
        <v>1</v>
      </c>
      <c r="AZ32" s="54">
        <v>1</v>
      </c>
      <c r="BA32" s="54">
        <v>1</v>
      </c>
      <c r="BG32" s="54">
        <f t="shared" si="19"/>
        <v>200</v>
      </c>
      <c r="BH32" s="11">
        <f t="shared" si="20"/>
        <v>5.208333333333333E-5</v>
      </c>
    </row>
    <row r="33" spans="1:60" ht="48" x14ac:dyDescent="0.2">
      <c r="A33" s="54" t="s">
        <v>190</v>
      </c>
      <c r="B33" s="3" t="s">
        <v>885</v>
      </c>
      <c r="C33" s="22" t="s">
        <v>192</v>
      </c>
      <c r="D33" s="54">
        <v>1</v>
      </c>
      <c r="E33" s="54">
        <v>1</v>
      </c>
      <c r="F33" s="54">
        <f t="shared" si="7"/>
        <v>1</v>
      </c>
      <c r="G33" s="54">
        <f t="shared" si="8"/>
        <v>16</v>
      </c>
      <c r="H33" s="54">
        <f t="shared" si="9"/>
        <v>16</v>
      </c>
      <c r="I33" s="54">
        <f t="shared" si="10"/>
        <v>87</v>
      </c>
      <c r="J33" s="54">
        <v>25</v>
      </c>
      <c r="K33" s="54">
        <f t="shared" si="11"/>
        <v>1.5625</v>
      </c>
      <c r="L33" s="54">
        <f t="shared" si="12"/>
        <v>71</v>
      </c>
      <c r="M33" s="54">
        <f t="shared" si="13"/>
        <v>4.4375</v>
      </c>
      <c r="N33" s="54">
        <v>1</v>
      </c>
      <c r="O33" s="54">
        <v>1</v>
      </c>
      <c r="P33" s="54">
        <v>1</v>
      </c>
      <c r="Q33" s="54">
        <v>1</v>
      </c>
      <c r="R33" s="54">
        <v>1</v>
      </c>
      <c r="S33" s="54">
        <v>1</v>
      </c>
      <c r="T33" s="54">
        <f t="shared" si="2"/>
        <v>1</v>
      </c>
      <c r="U33" s="54">
        <v>1</v>
      </c>
      <c r="V33" s="54">
        <v>1</v>
      </c>
      <c r="W33" s="54">
        <f t="shared" si="3"/>
        <v>1</v>
      </c>
      <c r="X33" s="54">
        <f t="shared" si="4"/>
        <v>1</v>
      </c>
      <c r="Y33" s="54">
        <v>1</v>
      </c>
      <c r="Z33" s="54">
        <v>1</v>
      </c>
      <c r="AA33" s="54">
        <v>1</v>
      </c>
      <c r="AB33" s="54">
        <v>1</v>
      </c>
      <c r="AC33" s="54">
        <v>1</v>
      </c>
      <c r="AD33" s="54">
        <v>1</v>
      </c>
      <c r="AE33" s="54">
        <v>1</v>
      </c>
      <c r="AF33" s="54">
        <f t="shared" si="14"/>
        <v>1</v>
      </c>
      <c r="AG33" s="54">
        <v>1</v>
      </c>
      <c r="AH33" s="54">
        <f t="shared" si="5"/>
        <v>1</v>
      </c>
      <c r="AI33" s="54">
        <v>1</v>
      </c>
      <c r="AJ33" s="54">
        <v>1</v>
      </c>
      <c r="AK33" s="54">
        <f t="shared" si="6"/>
        <v>1</v>
      </c>
      <c r="AL33" s="54">
        <v>1</v>
      </c>
      <c r="AM33" s="54">
        <v>0</v>
      </c>
      <c r="AN33" s="54">
        <v>1</v>
      </c>
      <c r="AO33" s="54">
        <v>1</v>
      </c>
      <c r="AP33" s="54">
        <v>1</v>
      </c>
      <c r="AQ33" s="54">
        <v>1</v>
      </c>
      <c r="AR33" s="54">
        <v>1</v>
      </c>
      <c r="AS33" s="54">
        <v>1</v>
      </c>
      <c r="AT33" s="54">
        <v>1</v>
      </c>
      <c r="AU33" s="54">
        <f t="shared" si="15"/>
        <v>58.407500000000013</v>
      </c>
      <c r="AV33" s="54">
        <f t="shared" si="16"/>
        <v>9.0875000000000021</v>
      </c>
      <c r="AW33" s="54">
        <f t="shared" si="17"/>
        <v>8.8099999999999987</v>
      </c>
      <c r="AX33" s="54">
        <f t="shared" si="18"/>
        <v>7.4706250000000018</v>
      </c>
      <c r="AY33" s="54">
        <v>1</v>
      </c>
      <c r="AZ33" s="54">
        <v>1</v>
      </c>
      <c r="BA33" s="54">
        <v>1</v>
      </c>
      <c r="BG33" s="54">
        <f t="shared" si="19"/>
        <v>62.5</v>
      </c>
      <c r="BH33" s="11">
        <f t="shared" si="20"/>
        <v>5.5555555555555558E-5</v>
      </c>
    </row>
    <row r="34" spans="1:60" ht="48" x14ac:dyDescent="0.2">
      <c r="A34" s="54">
        <v>18</v>
      </c>
      <c r="B34" s="3" t="s">
        <v>693</v>
      </c>
      <c r="C34" s="22" t="s">
        <v>192</v>
      </c>
      <c r="D34" s="54">
        <v>1</v>
      </c>
      <c r="E34" s="54">
        <v>1</v>
      </c>
      <c r="F34" s="54">
        <f t="shared" si="7"/>
        <v>1</v>
      </c>
      <c r="G34" s="54">
        <f t="shared" si="8"/>
        <v>16</v>
      </c>
      <c r="H34" s="54">
        <f t="shared" si="9"/>
        <v>16</v>
      </c>
      <c r="I34" s="54">
        <f t="shared" si="10"/>
        <v>97</v>
      </c>
      <c r="J34" s="54">
        <v>28</v>
      </c>
      <c r="K34" s="54">
        <f t="shared" si="11"/>
        <v>1.75</v>
      </c>
      <c r="L34" s="54">
        <f t="shared" si="12"/>
        <v>82</v>
      </c>
      <c r="M34" s="54">
        <f t="shared" si="13"/>
        <v>5.125</v>
      </c>
      <c r="N34" s="54">
        <v>1</v>
      </c>
      <c r="O34" s="54">
        <v>1</v>
      </c>
      <c r="P34" s="54">
        <v>1</v>
      </c>
      <c r="Q34" s="54">
        <v>1</v>
      </c>
      <c r="R34" s="54">
        <v>1</v>
      </c>
      <c r="S34" s="54">
        <v>1</v>
      </c>
      <c r="T34" s="54">
        <f t="shared" si="2"/>
        <v>1</v>
      </c>
      <c r="U34" s="54">
        <v>1</v>
      </c>
      <c r="V34" s="54">
        <v>1</v>
      </c>
      <c r="W34" s="54">
        <f t="shared" si="3"/>
        <v>1</v>
      </c>
      <c r="X34" s="54">
        <f t="shared" si="4"/>
        <v>1</v>
      </c>
      <c r="Y34" s="54">
        <v>1</v>
      </c>
      <c r="Z34" s="54">
        <v>1</v>
      </c>
      <c r="AA34" s="54">
        <v>1</v>
      </c>
      <c r="AB34" s="54">
        <v>1</v>
      </c>
      <c r="AC34" s="54">
        <v>1</v>
      </c>
      <c r="AD34" s="54">
        <v>1</v>
      </c>
      <c r="AE34" s="54">
        <v>1</v>
      </c>
      <c r="AF34" s="54">
        <f t="shared" si="14"/>
        <v>0</v>
      </c>
      <c r="AG34" s="54">
        <v>1</v>
      </c>
      <c r="AH34" s="54">
        <f t="shared" si="5"/>
        <v>1</v>
      </c>
      <c r="AI34" s="54">
        <v>1</v>
      </c>
      <c r="AJ34" s="54">
        <v>1</v>
      </c>
      <c r="AK34" s="54">
        <f t="shared" si="6"/>
        <v>1</v>
      </c>
      <c r="AL34" s="54">
        <v>1</v>
      </c>
      <c r="AM34" s="54">
        <v>1</v>
      </c>
      <c r="AN34" s="54">
        <v>1</v>
      </c>
      <c r="AO34" s="54">
        <v>1</v>
      </c>
      <c r="AP34" s="54">
        <v>1</v>
      </c>
      <c r="AQ34" s="54">
        <v>1</v>
      </c>
      <c r="AR34" s="54">
        <v>1</v>
      </c>
      <c r="AS34" s="54">
        <v>1</v>
      </c>
      <c r="AT34" s="54">
        <v>1</v>
      </c>
      <c r="AU34" s="54">
        <f t="shared" si="15"/>
        <v>42.54500000000003</v>
      </c>
      <c r="AV34" s="54">
        <f t="shared" si="16"/>
        <v>11.3</v>
      </c>
      <c r="AW34" s="54">
        <f t="shared" si="17"/>
        <v>12.484999999999999</v>
      </c>
      <c r="AX34" s="54">
        <f t="shared" si="18"/>
        <v>10.708750000000002</v>
      </c>
      <c r="AY34" s="54">
        <v>1</v>
      </c>
      <c r="AZ34" s="54">
        <v>1</v>
      </c>
      <c r="BA34" s="54">
        <v>1</v>
      </c>
      <c r="BG34" s="54">
        <f t="shared" si="19"/>
        <v>0</v>
      </c>
      <c r="BH34" s="11">
        <f t="shared" si="20"/>
        <v>5.5555555555555558E-5</v>
      </c>
    </row>
    <row r="35" spans="1:60" ht="64" x14ac:dyDescent="0.2">
      <c r="A35" s="54">
        <v>19</v>
      </c>
      <c r="B35" s="1" t="s">
        <v>694</v>
      </c>
      <c r="C35" s="22" t="s">
        <v>192</v>
      </c>
      <c r="D35" s="54">
        <v>1</v>
      </c>
      <c r="E35" s="54">
        <v>1</v>
      </c>
      <c r="F35" s="54">
        <f t="shared" si="7"/>
        <v>2</v>
      </c>
      <c r="G35" s="54">
        <f t="shared" si="8"/>
        <v>25</v>
      </c>
      <c r="H35" s="54">
        <f t="shared" si="9"/>
        <v>12.5</v>
      </c>
      <c r="I35" s="54">
        <f t="shared" si="10"/>
        <v>135</v>
      </c>
      <c r="J35" s="54">
        <v>41</v>
      </c>
      <c r="K35" s="54">
        <f t="shared" si="11"/>
        <v>1.64</v>
      </c>
      <c r="L35" s="54">
        <f t="shared" si="12"/>
        <v>110</v>
      </c>
      <c r="M35" s="54">
        <f t="shared" si="13"/>
        <v>4.4000000000000004</v>
      </c>
      <c r="N35" s="54">
        <v>1</v>
      </c>
      <c r="O35" s="54">
        <v>1</v>
      </c>
      <c r="P35" s="54">
        <v>1</v>
      </c>
      <c r="Q35" s="54">
        <v>1</v>
      </c>
      <c r="R35" s="54">
        <v>1</v>
      </c>
      <c r="S35" s="54">
        <v>1</v>
      </c>
      <c r="T35" s="54">
        <f t="shared" si="2"/>
        <v>1</v>
      </c>
      <c r="U35" s="54">
        <v>1</v>
      </c>
      <c r="V35" s="54">
        <v>1</v>
      </c>
      <c r="W35" s="54">
        <f t="shared" si="3"/>
        <v>1</v>
      </c>
      <c r="X35" s="54">
        <f t="shared" si="4"/>
        <v>1</v>
      </c>
      <c r="Y35" s="54">
        <v>0</v>
      </c>
      <c r="Z35" s="54">
        <v>1</v>
      </c>
      <c r="AA35" s="54">
        <v>1</v>
      </c>
      <c r="AB35" s="54">
        <v>1</v>
      </c>
      <c r="AC35" s="54">
        <v>1</v>
      </c>
      <c r="AD35" s="54">
        <v>1</v>
      </c>
      <c r="AE35" s="54">
        <v>1</v>
      </c>
      <c r="AF35" s="54">
        <f t="shared" si="14"/>
        <v>1</v>
      </c>
      <c r="AG35" s="54">
        <v>1</v>
      </c>
      <c r="AH35" s="54">
        <f t="shared" si="5"/>
        <v>1</v>
      </c>
      <c r="AI35" s="54">
        <v>0</v>
      </c>
      <c r="AJ35" s="54">
        <v>1</v>
      </c>
      <c r="AK35" s="54">
        <f t="shared" si="6"/>
        <v>1</v>
      </c>
      <c r="AL35" s="54">
        <v>1</v>
      </c>
      <c r="AM35" s="54">
        <v>1</v>
      </c>
      <c r="AN35" s="54">
        <v>1</v>
      </c>
      <c r="AO35" s="54">
        <v>1</v>
      </c>
      <c r="AP35" s="54">
        <v>1</v>
      </c>
      <c r="AQ35" s="54">
        <v>1</v>
      </c>
      <c r="AR35" s="54">
        <v>1</v>
      </c>
      <c r="AS35" s="54">
        <v>1</v>
      </c>
      <c r="AT35" s="54">
        <v>1</v>
      </c>
      <c r="AU35" s="54">
        <f t="shared" si="15"/>
        <v>55.403500000000037</v>
      </c>
      <c r="AV35" s="54">
        <f t="shared" si="16"/>
        <v>8.6370000000000005</v>
      </c>
      <c r="AW35" s="54">
        <f t="shared" si="17"/>
        <v>7.9392000000000031</v>
      </c>
      <c r="AX35" s="54">
        <f t="shared" si="18"/>
        <v>5.5440000000000005</v>
      </c>
      <c r="AY35" s="54">
        <v>1</v>
      </c>
      <c r="AZ35" s="54">
        <v>1</v>
      </c>
      <c r="BA35" s="54">
        <v>1</v>
      </c>
      <c r="BG35" s="54">
        <f t="shared" si="19"/>
        <v>40</v>
      </c>
      <c r="BH35" s="11">
        <f t="shared" si="20"/>
        <v>8.6805555555555545E-5</v>
      </c>
    </row>
    <row r="36" spans="1:60" ht="32" x14ac:dyDescent="0.2">
      <c r="A36" s="54" t="s">
        <v>562</v>
      </c>
      <c r="B36" s="3" t="s">
        <v>695</v>
      </c>
      <c r="C36" s="22" t="s">
        <v>192</v>
      </c>
      <c r="D36" s="54">
        <v>1</v>
      </c>
      <c r="E36" s="54">
        <v>1</v>
      </c>
      <c r="F36" s="54">
        <f t="shared" si="7"/>
        <v>1</v>
      </c>
      <c r="G36" s="54">
        <f t="shared" si="8"/>
        <v>13</v>
      </c>
      <c r="H36" s="54">
        <f t="shared" si="9"/>
        <v>13</v>
      </c>
      <c r="I36" s="54">
        <f t="shared" si="10"/>
        <v>80</v>
      </c>
      <c r="J36" s="54">
        <v>25</v>
      </c>
      <c r="K36" s="54">
        <f t="shared" si="11"/>
        <v>1.9230769230769231</v>
      </c>
      <c r="L36" s="54">
        <f t="shared" si="12"/>
        <v>67</v>
      </c>
      <c r="M36" s="54">
        <f t="shared" si="13"/>
        <v>5.1538461538461542</v>
      </c>
      <c r="N36" s="54">
        <v>1</v>
      </c>
      <c r="O36" s="54">
        <v>1</v>
      </c>
      <c r="P36" s="54">
        <v>1</v>
      </c>
      <c r="Q36" s="54">
        <v>1</v>
      </c>
      <c r="R36" s="54">
        <v>1</v>
      </c>
      <c r="S36" s="54">
        <v>1</v>
      </c>
      <c r="T36" s="54">
        <f t="shared" si="2"/>
        <v>1</v>
      </c>
      <c r="U36" s="54">
        <v>1</v>
      </c>
      <c r="V36" s="54">
        <v>1</v>
      </c>
      <c r="W36" s="54">
        <f t="shared" si="3"/>
        <v>1</v>
      </c>
      <c r="X36" s="54">
        <f t="shared" si="4"/>
        <v>1</v>
      </c>
      <c r="Y36" s="54">
        <v>1</v>
      </c>
      <c r="Z36" s="54">
        <v>1</v>
      </c>
      <c r="AA36" s="54">
        <v>1</v>
      </c>
      <c r="AB36" s="54">
        <v>1</v>
      </c>
      <c r="AC36" s="54">
        <v>1</v>
      </c>
      <c r="AD36" s="54">
        <v>1</v>
      </c>
      <c r="AE36" s="54">
        <v>1</v>
      </c>
      <c r="AF36" s="54">
        <f t="shared" si="14"/>
        <v>1</v>
      </c>
      <c r="AG36" s="54">
        <v>1</v>
      </c>
      <c r="AH36" s="54">
        <f t="shared" si="5"/>
        <v>1</v>
      </c>
      <c r="AI36" s="54">
        <v>1</v>
      </c>
      <c r="AJ36" s="54">
        <v>1</v>
      </c>
      <c r="AK36" s="54">
        <f t="shared" si="6"/>
        <v>1</v>
      </c>
      <c r="AL36" s="54">
        <v>1</v>
      </c>
      <c r="AM36" s="54">
        <v>1</v>
      </c>
      <c r="AN36" s="54">
        <v>1</v>
      </c>
      <c r="AO36" s="54">
        <v>1</v>
      </c>
      <c r="AP36" s="54">
        <v>1</v>
      </c>
      <c r="AQ36" s="54">
        <v>1</v>
      </c>
      <c r="AR36" s="54">
        <v>1</v>
      </c>
      <c r="AS36" s="54">
        <v>1</v>
      </c>
      <c r="AT36" s="54">
        <v>1</v>
      </c>
      <c r="AU36" s="54">
        <f t="shared" si="15"/>
        <v>30.947692307692328</v>
      </c>
      <c r="AV36" s="54">
        <f t="shared" si="16"/>
        <v>12.172307692307694</v>
      </c>
      <c r="AW36" s="54">
        <f t="shared" si="17"/>
        <v>12.68</v>
      </c>
      <c r="AX36" s="54">
        <f t="shared" si="18"/>
        <v>9.3446153846153877</v>
      </c>
      <c r="AY36" s="54">
        <v>1</v>
      </c>
      <c r="AZ36" s="54">
        <v>1</v>
      </c>
      <c r="BA36" s="54">
        <v>1</v>
      </c>
      <c r="BG36" s="54">
        <f t="shared" si="19"/>
        <v>76.923076923076934</v>
      </c>
      <c r="BH36" s="11">
        <f t="shared" si="20"/>
        <v>4.5138888888888894E-5</v>
      </c>
    </row>
    <row r="37" spans="1:60" ht="32" x14ac:dyDescent="0.2">
      <c r="A37" s="54" t="s">
        <v>564</v>
      </c>
      <c r="B37" s="3" t="s">
        <v>696</v>
      </c>
      <c r="C37" s="22" t="s">
        <v>192</v>
      </c>
      <c r="D37" s="54">
        <v>1</v>
      </c>
      <c r="E37" s="54">
        <v>1</v>
      </c>
      <c r="F37" s="54">
        <f t="shared" si="7"/>
        <v>1</v>
      </c>
      <c r="G37" s="54">
        <f t="shared" si="8"/>
        <v>15</v>
      </c>
      <c r="H37" s="54">
        <f t="shared" si="9"/>
        <v>15</v>
      </c>
      <c r="I37" s="54">
        <f t="shared" si="10"/>
        <v>87</v>
      </c>
      <c r="J37" s="54">
        <v>26</v>
      </c>
      <c r="K37" s="54">
        <f t="shared" si="11"/>
        <v>1.7333333333333334</v>
      </c>
      <c r="L37" s="54">
        <f t="shared" si="12"/>
        <v>72</v>
      </c>
      <c r="M37" s="54">
        <f t="shared" si="13"/>
        <v>4.8</v>
      </c>
      <c r="N37" s="54">
        <v>1</v>
      </c>
      <c r="O37" s="54">
        <v>1</v>
      </c>
      <c r="P37" s="54">
        <v>1</v>
      </c>
      <c r="Q37" s="54">
        <v>1</v>
      </c>
      <c r="R37" s="54">
        <v>1</v>
      </c>
      <c r="S37" s="54">
        <v>1</v>
      </c>
      <c r="T37" s="54">
        <f t="shared" si="2"/>
        <v>1</v>
      </c>
      <c r="U37" s="54">
        <v>1</v>
      </c>
      <c r="V37" s="54">
        <v>1</v>
      </c>
      <c r="W37" s="54">
        <f t="shared" si="3"/>
        <v>1</v>
      </c>
      <c r="X37" s="54">
        <f t="shared" si="4"/>
        <v>1</v>
      </c>
      <c r="Y37" s="54">
        <v>1</v>
      </c>
      <c r="Z37" s="54">
        <v>1</v>
      </c>
      <c r="AA37" s="54">
        <v>1</v>
      </c>
      <c r="AB37" s="54">
        <v>1</v>
      </c>
      <c r="AC37" s="54">
        <v>1</v>
      </c>
      <c r="AD37" s="54">
        <v>1</v>
      </c>
      <c r="AE37" s="54">
        <v>1</v>
      </c>
      <c r="AF37" s="54">
        <f t="shared" si="14"/>
        <v>1</v>
      </c>
      <c r="AG37" s="54">
        <v>0</v>
      </c>
      <c r="AH37" s="54">
        <f t="shared" si="5"/>
        <v>1</v>
      </c>
      <c r="AI37" s="54">
        <v>1</v>
      </c>
      <c r="AJ37" s="54">
        <v>1</v>
      </c>
      <c r="AK37" s="54">
        <f t="shared" si="6"/>
        <v>1</v>
      </c>
      <c r="AL37" s="54">
        <v>1</v>
      </c>
      <c r="AM37" s="54">
        <v>0</v>
      </c>
      <c r="AN37" s="54">
        <v>1</v>
      </c>
      <c r="AO37" s="54">
        <v>1</v>
      </c>
      <c r="AP37" s="54">
        <v>1</v>
      </c>
      <c r="AQ37" s="54">
        <v>1</v>
      </c>
      <c r="AR37" s="54">
        <v>1</v>
      </c>
      <c r="AS37" s="54">
        <v>1</v>
      </c>
      <c r="AT37" s="54">
        <v>1</v>
      </c>
      <c r="AU37" s="54">
        <f t="shared" si="15"/>
        <v>44.970000000000027</v>
      </c>
      <c r="AV37" s="54">
        <f t="shared" si="16"/>
        <v>10.713333333333338</v>
      </c>
      <c r="AW37" s="54">
        <f t="shared" si="17"/>
        <v>10.842666666666663</v>
      </c>
      <c r="AX37" s="54">
        <f t="shared" si="18"/>
        <v>8.6780000000000008</v>
      </c>
      <c r="AY37" s="54">
        <v>1</v>
      </c>
      <c r="AZ37" s="54">
        <v>1</v>
      </c>
      <c r="BA37" s="54">
        <v>1</v>
      </c>
      <c r="BG37" s="54">
        <f t="shared" si="19"/>
        <v>66.666666666666671</v>
      </c>
      <c r="BH37" s="11">
        <f t="shared" si="20"/>
        <v>5.208333333333333E-5</v>
      </c>
    </row>
    <row r="38" spans="1:60" ht="48" x14ac:dyDescent="0.2">
      <c r="A38" s="54">
        <v>20</v>
      </c>
      <c r="B38" s="1" t="s">
        <v>697</v>
      </c>
      <c r="C38" s="22" t="s">
        <v>192</v>
      </c>
      <c r="D38" s="54">
        <v>1</v>
      </c>
      <c r="E38" s="54">
        <v>1</v>
      </c>
      <c r="F38" s="54">
        <f t="shared" si="7"/>
        <v>1</v>
      </c>
      <c r="G38" s="54">
        <f t="shared" si="8"/>
        <v>17</v>
      </c>
      <c r="H38" s="54">
        <f t="shared" si="9"/>
        <v>17</v>
      </c>
      <c r="I38" s="54">
        <f t="shared" si="10"/>
        <v>101</v>
      </c>
      <c r="J38" s="54">
        <v>31</v>
      </c>
      <c r="K38" s="54">
        <f t="shared" si="11"/>
        <v>1.8235294117647058</v>
      </c>
      <c r="L38" s="54">
        <f t="shared" si="12"/>
        <v>82</v>
      </c>
      <c r="M38" s="54">
        <f t="shared" si="13"/>
        <v>4.8235294117647056</v>
      </c>
      <c r="N38" s="54">
        <v>1</v>
      </c>
      <c r="O38" s="54">
        <v>1</v>
      </c>
      <c r="P38" s="54">
        <v>1</v>
      </c>
      <c r="Q38" s="54">
        <v>1</v>
      </c>
      <c r="R38" s="54">
        <v>1</v>
      </c>
      <c r="S38" s="54">
        <v>1</v>
      </c>
      <c r="T38" s="54">
        <f t="shared" si="2"/>
        <v>1</v>
      </c>
      <c r="U38" s="54">
        <v>1</v>
      </c>
      <c r="V38" s="54">
        <v>1</v>
      </c>
      <c r="W38" s="54">
        <f t="shared" si="3"/>
        <v>1</v>
      </c>
      <c r="X38" s="54">
        <f t="shared" si="4"/>
        <v>1</v>
      </c>
      <c r="Y38" s="54">
        <v>0</v>
      </c>
      <c r="Z38" s="54">
        <v>1</v>
      </c>
      <c r="AA38" s="54">
        <v>1</v>
      </c>
      <c r="AB38" s="54">
        <v>1</v>
      </c>
      <c r="AC38" s="54">
        <v>1</v>
      </c>
      <c r="AD38" s="54">
        <v>1</v>
      </c>
      <c r="AE38" s="54">
        <v>1</v>
      </c>
      <c r="AF38" s="54">
        <f t="shared" si="14"/>
        <v>3</v>
      </c>
      <c r="AG38" s="54">
        <v>1</v>
      </c>
      <c r="AH38" s="54">
        <f t="shared" si="5"/>
        <v>1</v>
      </c>
      <c r="AI38" s="54">
        <v>0</v>
      </c>
      <c r="AJ38" s="54">
        <v>1</v>
      </c>
      <c r="AK38" s="54">
        <f t="shared" si="6"/>
        <v>0</v>
      </c>
      <c r="AL38" s="54">
        <v>1</v>
      </c>
      <c r="AM38" s="54">
        <v>1</v>
      </c>
      <c r="AN38" s="54">
        <v>1</v>
      </c>
      <c r="AO38" s="54">
        <v>0</v>
      </c>
      <c r="AP38" s="54">
        <v>1</v>
      </c>
      <c r="AQ38" s="54">
        <v>1</v>
      </c>
      <c r="AR38" s="54">
        <v>1</v>
      </c>
      <c r="AS38" s="54">
        <v>0</v>
      </c>
      <c r="AT38" s="54">
        <v>1</v>
      </c>
      <c r="AU38" s="54">
        <f t="shared" si="15"/>
        <v>35.309411764705914</v>
      </c>
      <c r="AV38" s="54">
        <f t="shared" si="16"/>
        <v>12.55764705882353</v>
      </c>
      <c r="AW38" s="54">
        <f t="shared" si="17"/>
        <v>11.858823529411762</v>
      </c>
      <c r="AX38" s="54">
        <f t="shared" si="18"/>
        <v>9.7888235294117649</v>
      </c>
      <c r="AY38" s="54">
        <v>1</v>
      </c>
      <c r="AZ38" s="54">
        <v>1</v>
      </c>
      <c r="BA38" s="54">
        <v>1</v>
      </c>
      <c r="BG38" s="54">
        <f t="shared" si="19"/>
        <v>176.47058823529412</v>
      </c>
      <c r="BH38" s="11">
        <f t="shared" si="20"/>
        <v>5.902777777777778E-5</v>
      </c>
    </row>
    <row r="39" spans="1:60" ht="80" x14ac:dyDescent="0.2">
      <c r="A39" s="54" t="s">
        <v>567</v>
      </c>
      <c r="B39" s="1" t="s">
        <v>698</v>
      </c>
      <c r="C39" s="3" t="s">
        <v>204</v>
      </c>
      <c r="D39" s="54">
        <v>1</v>
      </c>
      <c r="E39" s="54">
        <v>1</v>
      </c>
      <c r="F39" s="54">
        <f t="shared" si="7"/>
        <v>1</v>
      </c>
      <c r="G39" s="54">
        <f t="shared" si="8"/>
        <v>30</v>
      </c>
      <c r="H39" s="54">
        <f t="shared" si="9"/>
        <v>30</v>
      </c>
      <c r="I39" s="54">
        <f t="shared" si="10"/>
        <v>170</v>
      </c>
      <c r="J39" s="54">
        <v>53</v>
      </c>
      <c r="K39" s="54">
        <f t="shared" si="11"/>
        <v>1.7666666666666666</v>
      </c>
      <c r="L39" s="54">
        <f t="shared" si="12"/>
        <v>138</v>
      </c>
      <c r="M39" s="54">
        <f t="shared" si="13"/>
        <v>4.5999999999999996</v>
      </c>
      <c r="N39" s="54">
        <v>1</v>
      </c>
      <c r="O39" s="54">
        <v>1</v>
      </c>
      <c r="P39" s="54">
        <v>1</v>
      </c>
      <c r="Q39" s="54">
        <v>1</v>
      </c>
      <c r="R39" s="54">
        <v>1</v>
      </c>
      <c r="S39" s="54">
        <v>1</v>
      </c>
      <c r="T39" s="54">
        <f t="shared" si="2"/>
        <v>1</v>
      </c>
      <c r="U39" s="54">
        <v>1</v>
      </c>
      <c r="V39" s="54">
        <v>1</v>
      </c>
      <c r="W39" s="54">
        <f t="shared" si="3"/>
        <v>1</v>
      </c>
      <c r="X39" s="54">
        <f t="shared" si="4"/>
        <v>1</v>
      </c>
      <c r="Y39" s="54">
        <v>0</v>
      </c>
      <c r="Z39" s="54">
        <v>1</v>
      </c>
      <c r="AA39" s="54">
        <v>0</v>
      </c>
      <c r="AB39" s="54">
        <v>1</v>
      </c>
      <c r="AC39" s="54">
        <v>1</v>
      </c>
      <c r="AD39" s="54">
        <v>1</v>
      </c>
      <c r="AE39" s="54">
        <v>1</v>
      </c>
      <c r="AF39" s="54">
        <f t="shared" si="14"/>
        <v>3</v>
      </c>
      <c r="AG39" s="54">
        <v>0</v>
      </c>
      <c r="AH39" s="54">
        <f t="shared" si="5"/>
        <v>1</v>
      </c>
      <c r="AI39" s="54">
        <v>0</v>
      </c>
      <c r="AJ39" s="54">
        <v>1</v>
      </c>
      <c r="AK39" s="54">
        <f t="shared" si="6"/>
        <v>1</v>
      </c>
      <c r="AL39" s="54">
        <v>1</v>
      </c>
      <c r="AM39" s="54">
        <v>0</v>
      </c>
      <c r="AN39" s="54">
        <v>1</v>
      </c>
      <c r="AO39" s="54">
        <v>0</v>
      </c>
      <c r="AP39" s="54">
        <v>1</v>
      </c>
      <c r="AQ39" s="54">
        <v>1</v>
      </c>
      <c r="AR39" s="54">
        <v>1</v>
      </c>
      <c r="AS39" s="54">
        <v>0</v>
      </c>
      <c r="AT39" s="54">
        <v>1</v>
      </c>
      <c r="AU39" s="54">
        <f t="shared" si="15"/>
        <v>26.925000000000033</v>
      </c>
      <c r="AV39" s="54">
        <f t="shared" si="16"/>
        <v>16.956666666666667</v>
      </c>
      <c r="AW39" s="54">
        <f t="shared" si="17"/>
        <v>10.84933333333333</v>
      </c>
      <c r="AX39" s="54">
        <f t="shared" si="18"/>
        <v>15.235999999999997</v>
      </c>
      <c r="AY39" s="54">
        <v>1</v>
      </c>
      <c r="AZ39" s="54">
        <v>1</v>
      </c>
      <c r="BA39" s="54">
        <v>1</v>
      </c>
      <c r="BG39" s="54">
        <f t="shared" si="19"/>
        <v>100</v>
      </c>
      <c r="BH39" s="11">
        <f t="shared" si="20"/>
        <v>1.0416666666666666E-4</v>
      </c>
    </row>
    <row r="40" spans="1:60" ht="64" x14ac:dyDescent="0.2">
      <c r="A40" s="54">
        <v>21</v>
      </c>
      <c r="B40" s="1" t="s">
        <v>699</v>
      </c>
      <c r="C40" s="3" t="s">
        <v>203</v>
      </c>
      <c r="D40" s="54">
        <v>1</v>
      </c>
      <c r="E40" s="54">
        <v>1</v>
      </c>
      <c r="F40" s="54">
        <f t="shared" si="7"/>
        <v>1</v>
      </c>
      <c r="G40" s="54">
        <f t="shared" si="8"/>
        <v>26</v>
      </c>
      <c r="H40" s="54">
        <f t="shared" si="9"/>
        <v>26</v>
      </c>
      <c r="I40" s="54">
        <f t="shared" si="10"/>
        <v>138</v>
      </c>
      <c r="J40" s="54">
        <v>39</v>
      </c>
      <c r="K40" s="54">
        <f t="shared" si="11"/>
        <v>1.5</v>
      </c>
      <c r="L40" s="54">
        <f t="shared" si="12"/>
        <v>111</v>
      </c>
      <c r="M40" s="54">
        <f t="shared" si="13"/>
        <v>4.2692307692307692</v>
      </c>
      <c r="N40" s="54">
        <v>1</v>
      </c>
      <c r="O40" s="54">
        <v>1</v>
      </c>
      <c r="P40" s="54">
        <v>1</v>
      </c>
      <c r="Q40" s="54">
        <v>1</v>
      </c>
      <c r="R40" s="54">
        <v>1</v>
      </c>
      <c r="S40" s="54">
        <v>1</v>
      </c>
      <c r="T40" s="54">
        <f t="shared" si="2"/>
        <v>1</v>
      </c>
      <c r="U40" s="54">
        <v>1</v>
      </c>
      <c r="V40" s="54">
        <v>1</v>
      </c>
      <c r="W40" s="54">
        <f t="shared" si="3"/>
        <v>1</v>
      </c>
      <c r="X40" s="54">
        <f t="shared" si="4"/>
        <v>1</v>
      </c>
      <c r="Y40" s="54">
        <v>0</v>
      </c>
      <c r="Z40" s="54">
        <v>1</v>
      </c>
      <c r="AA40" s="54">
        <v>1</v>
      </c>
      <c r="AB40" s="54">
        <v>1</v>
      </c>
      <c r="AC40" s="54">
        <v>1</v>
      </c>
      <c r="AD40" s="54">
        <v>1</v>
      </c>
      <c r="AE40" s="54">
        <v>1</v>
      </c>
      <c r="AF40" s="54">
        <f t="shared" si="14"/>
        <v>2</v>
      </c>
      <c r="AG40" s="54">
        <v>1</v>
      </c>
      <c r="AH40" s="54">
        <f t="shared" si="5"/>
        <v>1</v>
      </c>
      <c r="AI40" s="54">
        <v>0</v>
      </c>
      <c r="AJ40" s="54">
        <v>1</v>
      </c>
      <c r="AK40" s="54">
        <f t="shared" si="6"/>
        <v>1</v>
      </c>
      <c r="AL40" s="54">
        <v>1</v>
      </c>
      <c r="AM40" s="54">
        <v>1</v>
      </c>
      <c r="AN40" s="54">
        <v>1</v>
      </c>
      <c r="AO40" s="54">
        <v>1</v>
      </c>
      <c r="AP40" s="54">
        <v>1</v>
      </c>
      <c r="AQ40" s="54">
        <v>1</v>
      </c>
      <c r="AR40" s="54">
        <v>1</v>
      </c>
      <c r="AS40" s="54">
        <v>1</v>
      </c>
      <c r="AT40" s="54">
        <v>1</v>
      </c>
      <c r="AU40" s="54">
        <f t="shared" si="15"/>
        <v>53.545000000000016</v>
      </c>
      <c r="AV40" s="54">
        <f t="shared" si="16"/>
        <v>12.250000000000004</v>
      </c>
      <c r="AW40" s="54">
        <f t="shared" si="17"/>
        <v>8.6169230769230758</v>
      </c>
      <c r="AX40" s="54">
        <f t="shared" si="18"/>
        <v>11.678076923076922</v>
      </c>
      <c r="AY40" s="54">
        <v>1</v>
      </c>
      <c r="AZ40" s="54">
        <v>1</v>
      </c>
      <c r="BA40" s="54">
        <v>1</v>
      </c>
      <c r="BG40" s="54">
        <f t="shared" si="19"/>
        <v>76.923076923076934</v>
      </c>
      <c r="BH40" s="11">
        <f t="shared" si="20"/>
        <v>9.0277777777777787E-5</v>
      </c>
    </row>
    <row r="41" spans="1:60" ht="48" x14ac:dyDescent="0.2">
      <c r="A41" s="54">
        <v>22</v>
      </c>
      <c r="B41" s="1" t="s">
        <v>700</v>
      </c>
      <c r="C41" s="22" t="s">
        <v>192</v>
      </c>
      <c r="D41" s="54">
        <v>1</v>
      </c>
      <c r="E41" s="54">
        <v>1</v>
      </c>
      <c r="F41" s="54">
        <f t="shared" si="7"/>
        <v>1</v>
      </c>
      <c r="G41" s="54">
        <f t="shared" si="8"/>
        <v>17</v>
      </c>
      <c r="H41" s="54">
        <f t="shared" si="9"/>
        <v>17</v>
      </c>
      <c r="I41" s="54">
        <f t="shared" si="10"/>
        <v>107</v>
      </c>
      <c r="J41" s="54">
        <v>33</v>
      </c>
      <c r="K41" s="54">
        <f t="shared" si="11"/>
        <v>1.9411764705882353</v>
      </c>
      <c r="L41" s="54">
        <f t="shared" si="12"/>
        <v>88</v>
      </c>
      <c r="M41" s="54">
        <f t="shared" si="13"/>
        <v>5.1764705882352944</v>
      </c>
      <c r="N41" s="54">
        <v>1</v>
      </c>
      <c r="O41" s="54">
        <v>1</v>
      </c>
      <c r="P41" s="54">
        <v>1</v>
      </c>
      <c r="Q41" s="54">
        <v>1</v>
      </c>
      <c r="R41" s="54">
        <v>1</v>
      </c>
      <c r="S41" s="54">
        <v>1</v>
      </c>
      <c r="T41" s="54">
        <f t="shared" si="2"/>
        <v>1</v>
      </c>
      <c r="U41" s="54">
        <v>1</v>
      </c>
      <c r="V41" s="54">
        <v>1</v>
      </c>
      <c r="W41" s="54">
        <f t="shared" si="3"/>
        <v>1</v>
      </c>
      <c r="X41" s="54">
        <f t="shared" si="4"/>
        <v>1</v>
      </c>
      <c r="Y41" s="54">
        <v>1</v>
      </c>
      <c r="Z41" s="54">
        <v>1</v>
      </c>
      <c r="AA41" s="54">
        <v>0</v>
      </c>
      <c r="AB41" s="54">
        <v>1</v>
      </c>
      <c r="AC41" s="54">
        <v>1</v>
      </c>
      <c r="AD41" s="54">
        <v>1</v>
      </c>
      <c r="AE41" s="54">
        <v>1</v>
      </c>
      <c r="AF41" s="54">
        <f t="shared" si="14"/>
        <v>3</v>
      </c>
      <c r="AG41" s="54">
        <v>1</v>
      </c>
      <c r="AH41" s="54">
        <f t="shared" si="5"/>
        <v>1</v>
      </c>
      <c r="AI41" s="54">
        <v>0</v>
      </c>
      <c r="AJ41" s="54">
        <v>1</v>
      </c>
      <c r="AK41" s="54">
        <f t="shared" si="6"/>
        <v>0</v>
      </c>
      <c r="AL41" s="54">
        <v>1</v>
      </c>
      <c r="AM41" s="54">
        <v>1</v>
      </c>
      <c r="AN41" s="54">
        <v>1</v>
      </c>
      <c r="AO41" s="54">
        <v>0</v>
      </c>
      <c r="AP41" s="54">
        <v>1</v>
      </c>
      <c r="AQ41" s="54">
        <v>1</v>
      </c>
      <c r="AR41" s="54">
        <v>1</v>
      </c>
      <c r="AS41" s="54">
        <v>0</v>
      </c>
      <c r="AT41" s="54">
        <v>1</v>
      </c>
      <c r="AU41" s="54">
        <f t="shared" si="15"/>
        <v>25.356470588235307</v>
      </c>
      <c r="AV41" s="54">
        <f t="shared" si="16"/>
        <v>13.945882352941176</v>
      </c>
      <c r="AW41" s="54">
        <f t="shared" si="17"/>
        <v>13.93411764705882</v>
      </c>
      <c r="AX41" s="54">
        <f t="shared" si="18"/>
        <v>11.451176470588237</v>
      </c>
      <c r="AY41" s="54">
        <v>1</v>
      </c>
      <c r="AZ41" s="54">
        <v>1</v>
      </c>
      <c r="BA41" s="54">
        <v>1</v>
      </c>
      <c r="BG41" s="54">
        <f t="shared" si="19"/>
        <v>176.47058823529412</v>
      </c>
      <c r="BH41" s="11">
        <f t="shared" si="20"/>
        <v>5.902777777777778E-5</v>
      </c>
    </row>
    <row r="42" spans="1:60" ht="80" x14ac:dyDescent="0.2">
      <c r="A42" s="54" t="s">
        <v>572</v>
      </c>
      <c r="B42" s="1" t="s">
        <v>698</v>
      </c>
      <c r="C42" s="3" t="s">
        <v>204</v>
      </c>
      <c r="D42" s="54">
        <v>1</v>
      </c>
      <c r="E42" s="54">
        <v>1</v>
      </c>
      <c r="F42" s="54">
        <f t="shared" si="7"/>
        <v>1</v>
      </c>
      <c r="G42" s="54">
        <f t="shared" si="8"/>
        <v>30</v>
      </c>
      <c r="H42" s="54">
        <f t="shared" si="9"/>
        <v>30</v>
      </c>
      <c r="I42" s="54">
        <f t="shared" si="10"/>
        <v>170</v>
      </c>
      <c r="J42" s="54">
        <v>53</v>
      </c>
      <c r="K42" s="54">
        <f t="shared" si="11"/>
        <v>1.7666666666666666</v>
      </c>
      <c r="L42" s="54">
        <f t="shared" si="12"/>
        <v>138</v>
      </c>
      <c r="M42" s="54">
        <f t="shared" si="13"/>
        <v>4.5999999999999996</v>
      </c>
      <c r="N42" s="54">
        <v>1</v>
      </c>
      <c r="O42" s="54">
        <v>1</v>
      </c>
      <c r="P42" s="54">
        <v>1</v>
      </c>
      <c r="Q42" s="54">
        <v>1</v>
      </c>
      <c r="R42" s="54">
        <v>1</v>
      </c>
      <c r="S42" s="54">
        <v>1</v>
      </c>
      <c r="T42" s="54">
        <f t="shared" si="2"/>
        <v>1</v>
      </c>
      <c r="U42" s="54">
        <v>1</v>
      </c>
      <c r="V42" s="54">
        <v>1</v>
      </c>
      <c r="W42" s="54">
        <f t="shared" si="3"/>
        <v>1</v>
      </c>
      <c r="X42" s="54">
        <f t="shared" si="4"/>
        <v>1</v>
      </c>
      <c r="Y42" s="54">
        <v>0</v>
      </c>
      <c r="Z42" s="54">
        <v>1</v>
      </c>
      <c r="AA42" s="54">
        <v>0</v>
      </c>
      <c r="AB42" s="54">
        <v>1</v>
      </c>
      <c r="AC42" s="54">
        <v>1</v>
      </c>
      <c r="AD42" s="54">
        <v>1</v>
      </c>
      <c r="AE42" s="54">
        <v>1</v>
      </c>
      <c r="AF42" s="54">
        <f t="shared" si="14"/>
        <v>3</v>
      </c>
      <c r="AG42" s="54">
        <v>0</v>
      </c>
      <c r="AH42" s="54">
        <f t="shared" si="5"/>
        <v>1</v>
      </c>
      <c r="AI42" s="54">
        <v>0</v>
      </c>
      <c r="AJ42" s="54">
        <v>1</v>
      </c>
      <c r="AK42" s="54">
        <f t="shared" si="6"/>
        <v>1</v>
      </c>
      <c r="AL42" s="54">
        <v>1</v>
      </c>
      <c r="AM42" s="54">
        <v>0</v>
      </c>
      <c r="AN42" s="54">
        <v>1</v>
      </c>
      <c r="AO42" s="54">
        <v>0</v>
      </c>
      <c r="AP42" s="54">
        <v>1</v>
      </c>
      <c r="AQ42" s="54">
        <v>1</v>
      </c>
      <c r="AR42" s="54">
        <v>1</v>
      </c>
      <c r="AS42" s="54">
        <v>0</v>
      </c>
      <c r="AT42" s="54">
        <v>1</v>
      </c>
      <c r="AU42" s="54">
        <f t="shared" si="15"/>
        <v>26.925000000000033</v>
      </c>
      <c r="AV42" s="54">
        <f t="shared" si="16"/>
        <v>16.956666666666667</v>
      </c>
      <c r="AW42" s="54">
        <f t="shared" si="17"/>
        <v>10.84933333333333</v>
      </c>
      <c r="AX42" s="54">
        <f t="shared" si="18"/>
        <v>15.235999999999997</v>
      </c>
      <c r="AY42" s="54">
        <v>0</v>
      </c>
      <c r="AZ42" s="54">
        <v>1</v>
      </c>
      <c r="BA42" s="54">
        <v>1</v>
      </c>
      <c r="BG42" s="54">
        <f t="shared" si="19"/>
        <v>100</v>
      </c>
      <c r="BH42" s="11">
        <f t="shared" si="20"/>
        <v>1.0416666666666666E-4</v>
      </c>
    </row>
    <row r="43" spans="1:60" ht="32" x14ac:dyDescent="0.2">
      <c r="A43" s="54" t="s">
        <v>172</v>
      </c>
      <c r="B43" s="1" t="s">
        <v>886</v>
      </c>
      <c r="C43" s="22" t="s">
        <v>192</v>
      </c>
      <c r="D43" s="54">
        <v>1</v>
      </c>
      <c r="E43" s="54">
        <v>1</v>
      </c>
      <c r="F43" s="54">
        <f t="shared" si="7"/>
        <v>1</v>
      </c>
      <c r="G43" s="54">
        <f t="shared" si="8"/>
        <v>15</v>
      </c>
      <c r="H43" s="54">
        <f t="shared" si="9"/>
        <v>15</v>
      </c>
      <c r="I43" s="54">
        <f t="shared" si="10"/>
        <v>83</v>
      </c>
      <c r="J43" s="54">
        <v>23</v>
      </c>
      <c r="K43" s="54">
        <f t="shared" si="11"/>
        <v>1.5333333333333334</v>
      </c>
      <c r="L43" s="54">
        <f t="shared" si="12"/>
        <v>68</v>
      </c>
      <c r="M43" s="54">
        <f t="shared" si="13"/>
        <v>4.5333333333333332</v>
      </c>
      <c r="N43" s="54">
        <v>1</v>
      </c>
      <c r="O43" s="54">
        <v>1</v>
      </c>
      <c r="P43" s="54">
        <v>1</v>
      </c>
      <c r="Q43" s="54">
        <v>1</v>
      </c>
      <c r="R43" s="54">
        <v>1</v>
      </c>
      <c r="S43" s="54">
        <v>1</v>
      </c>
      <c r="T43" s="54">
        <f t="shared" si="2"/>
        <v>1</v>
      </c>
      <c r="U43" s="54">
        <v>1</v>
      </c>
      <c r="V43" s="54">
        <v>1</v>
      </c>
      <c r="W43" s="54">
        <f t="shared" si="3"/>
        <v>1</v>
      </c>
      <c r="X43" s="54">
        <f t="shared" si="4"/>
        <v>1</v>
      </c>
      <c r="Y43" s="54">
        <v>1</v>
      </c>
      <c r="Z43" s="54">
        <v>1</v>
      </c>
      <c r="AA43" s="54">
        <v>1</v>
      </c>
      <c r="AB43" s="54">
        <v>1</v>
      </c>
      <c r="AC43" s="54">
        <v>1</v>
      </c>
      <c r="AD43" s="54">
        <v>1</v>
      </c>
      <c r="AE43" s="54">
        <v>1</v>
      </c>
      <c r="AF43" s="54">
        <f t="shared" si="14"/>
        <v>1</v>
      </c>
      <c r="AG43" s="54">
        <v>0</v>
      </c>
      <c r="AH43" s="54">
        <f t="shared" si="5"/>
        <v>1</v>
      </c>
      <c r="AI43" s="54">
        <v>1</v>
      </c>
      <c r="AJ43" s="54">
        <v>1</v>
      </c>
      <c r="AK43" s="54">
        <f t="shared" si="6"/>
        <v>1</v>
      </c>
      <c r="AL43" s="54">
        <v>1</v>
      </c>
      <c r="AM43" s="54">
        <v>0</v>
      </c>
      <c r="AN43" s="54">
        <v>1</v>
      </c>
      <c r="AO43" s="54">
        <v>1</v>
      </c>
      <c r="AP43" s="54">
        <v>1</v>
      </c>
      <c r="AQ43" s="54">
        <v>1</v>
      </c>
      <c r="AR43" s="54">
        <v>1</v>
      </c>
      <c r="AS43" s="54">
        <v>1</v>
      </c>
      <c r="AT43" s="54">
        <v>1</v>
      </c>
      <c r="AU43" s="54">
        <f t="shared" si="15"/>
        <v>61.890000000000015</v>
      </c>
      <c r="AV43" s="54">
        <f t="shared" si="16"/>
        <v>8.3533333333333388</v>
      </c>
      <c r="AW43" s="54">
        <f t="shared" si="17"/>
        <v>9.2746666666666613</v>
      </c>
      <c r="AX43" s="54">
        <f t="shared" si="18"/>
        <v>7.4220000000000006</v>
      </c>
      <c r="AY43" s="54">
        <v>1</v>
      </c>
      <c r="AZ43" s="54">
        <v>1</v>
      </c>
      <c r="BA43" s="54">
        <v>1</v>
      </c>
      <c r="BG43" s="54">
        <f t="shared" si="19"/>
        <v>66.666666666666671</v>
      </c>
      <c r="BH43" s="11">
        <f t="shared" si="20"/>
        <v>5.208333333333333E-5</v>
      </c>
    </row>
    <row r="44" spans="1:60" ht="48" x14ac:dyDescent="0.2">
      <c r="A44" s="54" t="s">
        <v>173</v>
      </c>
      <c r="B44" s="1" t="s">
        <v>887</v>
      </c>
      <c r="C44" s="22" t="s">
        <v>192</v>
      </c>
      <c r="D44" s="54">
        <v>1</v>
      </c>
      <c r="E44" s="54">
        <v>1</v>
      </c>
      <c r="F44" s="54">
        <f t="shared" si="7"/>
        <v>1</v>
      </c>
      <c r="G44" s="54">
        <f t="shared" si="8"/>
        <v>17</v>
      </c>
      <c r="H44" s="54">
        <f t="shared" si="9"/>
        <v>17</v>
      </c>
      <c r="I44" s="54">
        <f t="shared" si="10"/>
        <v>94</v>
      </c>
      <c r="J44" s="54">
        <v>25</v>
      </c>
      <c r="K44" s="54">
        <f t="shared" si="11"/>
        <v>1.4705882352941178</v>
      </c>
      <c r="L44" s="54">
        <f t="shared" si="12"/>
        <v>77</v>
      </c>
      <c r="M44" s="54">
        <f t="shared" si="13"/>
        <v>4.5294117647058822</v>
      </c>
      <c r="N44" s="54">
        <v>1</v>
      </c>
      <c r="O44" s="54">
        <v>1</v>
      </c>
      <c r="P44" s="54">
        <v>1</v>
      </c>
      <c r="Q44" s="54">
        <v>1</v>
      </c>
      <c r="R44" s="54">
        <v>1</v>
      </c>
      <c r="S44" s="54">
        <v>1</v>
      </c>
      <c r="T44" s="54">
        <f t="shared" si="2"/>
        <v>1</v>
      </c>
      <c r="U44" s="54">
        <v>1</v>
      </c>
      <c r="V44" s="54">
        <v>1</v>
      </c>
      <c r="W44" s="54">
        <f t="shared" si="3"/>
        <v>1</v>
      </c>
      <c r="X44" s="54">
        <f t="shared" si="4"/>
        <v>1</v>
      </c>
      <c r="Y44" s="54">
        <v>1</v>
      </c>
      <c r="Z44" s="54">
        <v>1</v>
      </c>
      <c r="AA44" s="54">
        <v>1</v>
      </c>
      <c r="AB44" s="54">
        <v>1</v>
      </c>
      <c r="AC44" s="54">
        <v>1</v>
      </c>
      <c r="AD44" s="54">
        <v>1</v>
      </c>
      <c r="AE44" s="54">
        <v>1</v>
      </c>
      <c r="AF44" s="54">
        <f t="shared" si="14"/>
        <v>1</v>
      </c>
      <c r="AG44" s="54">
        <v>0</v>
      </c>
      <c r="AH44" s="54">
        <f t="shared" si="5"/>
        <v>1</v>
      </c>
      <c r="AI44" s="54">
        <v>1</v>
      </c>
      <c r="AJ44" s="54">
        <v>1</v>
      </c>
      <c r="AK44" s="54">
        <f t="shared" si="6"/>
        <v>1</v>
      </c>
      <c r="AL44" s="54">
        <v>1</v>
      </c>
      <c r="AM44" s="54">
        <v>0</v>
      </c>
      <c r="AN44" s="54">
        <v>1</v>
      </c>
      <c r="AO44" s="54">
        <v>1</v>
      </c>
      <c r="AP44" s="54">
        <v>1</v>
      </c>
      <c r="AQ44" s="54">
        <v>1</v>
      </c>
      <c r="AR44" s="54">
        <v>1</v>
      </c>
      <c r="AS44" s="54">
        <v>1</v>
      </c>
      <c r="AT44" s="54">
        <v>1</v>
      </c>
      <c r="AU44" s="54">
        <f t="shared" si="15"/>
        <v>65.168235294117665</v>
      </c>
      <c r="AV44" s="54">
        <f t="shared" si="16"/>
        <v>8.3929411764705897</v>
      </c>
      <c r="AW44" s="54">
        <f t="shared" si="17"/>
        <v>9.4376470588235222</v>
      </c>
      <c r="AX44" s="54">
        <f t="shared" si="18"/>
        <v>8.4035294117647048</v>
      </c>
      <c r="AY44" s="54">
        <v>1</v>
      </c>
      <c r="AZ44" s="54">
        <v>1</v>
      </c>
      <c r="BA44" s="54">
        <v>1</v>
      </c>
      <c r="BG44" s="54">
        <f t="shared" si="19"/>
        <v>58.823529411764703</v>
      </c>
      <c r="BH44" s="11">
        <f t="shared" si="20"/>
        <v>5.902777777777778E-5</v>
      </c>
    </row>
    <row r="45" spans="1:60" ht="48" x14ac:dyDescent="0.2">
      <c r="A45" s="54">
        <v>24</v>
      </c>
      <c r="B45" s="1" t="s">
        <v>702</v>
      </c>
      <c r="C45" s="3" t="s">
        <v>204</v>
      </c>
      <c r="D45" s="54">
        <v>1</v>
      </c>
      <c r="E45" s="54">
        <v>1</v>
      </c>
      <c r="F45" s="54">
        <f t="shared" si="7"/>
        <v>1</v>
      </c>
      <c r="G45" s="54">
        <f t="shared" si="8"/>
        <v>19</v>
      </c>
      <c r="H45" s="54">
        <f t="shared" si="9"/>
        <v>19</v>
      </c>
      <c r="I45" s="54">
        <f t="shared" si="10"/>
        <v>117</v>
      </c>
      <c r="J45" s="54">
        <v>35</v>
      </c>
      <c r="K45" s="54">
        <f t="shared" si="11"/>
        <v>1.8421052631578947</v>
      </c>
      <c r="L45" s="54">
        <f t="shared" si="12"/>
        <v>94</v>
      </c>
      <c r="M45" s="54">
        <f t="shared" si="13"/>
        <v>4.9473684210526319</v>
      </c>
      <c r="N45" s="54">
        <v>0</v>
      </c>
      <c r="O45" s="54">
        <v>1</v>
      </c>
      <c r="P45" s="54">
        <v>0</v>
      </c>
      <c r="Q45" s="54">
        <v>0</v>
      </c>
      <c r="R45" s="54">
        <v>1</v>
      </c>
      <c r="S45" s="54">
        <v>1</v>
      </c>
      <c r="T45" s="54">
        <f t="shared" si="2"/>
        <v>0</v>
      </c>
      <c r="U45" s="54">
        <v>1</v>
      </c>
      <c r="V45" s="54">
        <v>1</v>
      </c>
      <c r="W45" s="54">
        <f t="shared" si="3"/>
        <v>0</v>
      </c>
      <c r="X45" s="54">
        <f t="shared" si="4"/>
        <v>1</v>
      </c>
      <c r="Y45" s="54">
        <v>1</v>
      </c>
      <c r="Z45" s="54">
        <v>1</v>
      </c>
      <c r="AA45" s="54">
        <v>1</v>
      </c>
      <c r="AB45" s="54">
        <v>1</v>
      </c>
      <c r="AC45" s="54">
        <v>1</v>
      </c>
      <c r="AD45" s="54">
        <v>1</v>
      </c>
      <c r="AE45" s="54">
        <v>1</v>
      </c>
      <c r="AF45" s="54">
        <f t="shared" si="14"/>
        <v>5</v>
      </c>
      <c r="AG45" s="54">
        <v>0</v>
      </c>
      <c r="AH45" s="54">
        <f t="shared" si="5"/>
        <v>1</v>
      </c>
      <c r="AI45" s="54">
        <v>1</v>
      </c>
      <c r="AJ45" s="54">
        <v>1</v>
      </c>
      <c r="AK45" s="54">
        <f t="shared" si="6"/>
        <v>0</v>
      </c>
      <c r="AL45" s="54">
        <v>1</v>
      </c>
      <c r="AM45" s="54">
        <v>1</v>
      </c>
      <c r="AN45" s="54">
        <v>1</v>
      </c>
      <c r="AO45" s="54">
        <v>1</v>
      </c>
      <c r="AP45" s="54">
        <v>1</v>
      </c>
      <c r="AQ45" s="54">
        <v>1</v>
      </c>
      <c r="AR45" s="54">
        <v>1</v>
      </c>
      <c r="AS45" s="54">
        <v>1</v>
      </c>
      <c r="AT45" s="54">
        <v>1</v>
      </c>
      <c r="AU45" s="54">
        <f t="shared" si="15"/>
        <v>31.707894736842121</v>
      </c>
      <c r="AV45" s="54">
        <f t="shared" si="16"/>
        <v>13.556842105263158</v>
      </c>
      <c r="AW45" s="54">
        <f t="shared" si="17"/>
        <v>13.279999999999998</v>
      </c>
      <c r="AX45" s="54">
        <f t="shared" si="18"/>
        <v>11.372105263157898</v>
      </c>
      <c r="AY45" s="54">
        <v>1</v>
      </c>
      <c r="AZ45" s="54">
        <v>1</v>
      </c>
      <c r="BA45" s="54">
        <v>1</v>
      </c>
      <c r="BG45" s="54">
        <f t="shared" si="19"/>
        <v>263.15789473684208</v>
      </c>
      <c r="BH45" s="11">
        <f t="shared" si="20"/>
        <v>6.597222222222223E-5</v>
      </c>
    </row>
    <row r="46" spans="1:60" ht="48" x14ac:dyDescent="0.2">
      <c r="A46" s="54" t="s">
        <v>576</v>
      </c>
      <c r="B46" s="1" t="s">
        <v>888</v>
      </c>
      <c r="C46" s="3" t="s">
        <v>203</v>
      </c>
      <c r="D46" s="54">
        <v>1</v>
      </c>
      <c r="E46" s="54">
        <v>1</v>
      </c>
      <c r="F46" s="54">
        <f t="shared" si="7"/>
        <v>1</v>
      </c>
      <c r="G46" s="54">
        <f t="shared" si="8"/>
        <v>18</v>
      </c>
      <c r="H46" s="54">
        <f t="shared" si="9"/>
        <v>18</v>
      </c>
      <c r="I46" s="54">
        <f t="shared" si="10"/>
        <v>111</v>
      </c>
      <c r="J46" s="54">
        <v>34</v>
      </c>
      <c r="K46" s="54">
        <f t="shared" si="11"/>
        <v>1.8888888888888888</v>
      </c>
      <c r="L46" s="54">
        <f t="shared" si="12"/>
        <v>92</v>
      </c>
      <c r="M46" s="54">
        <f t="shared" si="13"/>
        <v>5.1111111111111107</v>
      </c>
      <c r="N46" s="54">
        <v>1</v>
      </c>
      <c r="O46" s="54">
        <v>1</v>
      </c>
      <c r="P46" s="54">
        <v>0</v>
      </c>
      <c r="Q46" s="54">
        <v>1</v>
      </c>
      <c r="R46" s="54">
        <v>1</v>
      </c>
      <c r="S46" s="54">
        <v>1</v>
      </c>
      <c r="T46" s="54">
        <f t="shared" si="2"/>
        <v>1</v>
      </c>
      <c r="U46" s="54">
        <v>1</v>
      </c>
      <c r="V46" s="54">
        <v>1</v>
      </c>
      <c r="W46" s="54">
        <f t="shared" si="3"/>
        <v>0</v>
      </c>
      <c r="X46" s="54">
        <f t="shared" si="4"/>
        <v>1</v>
      </c>
      <c r="Y46" s="54">
        <v>1</v>
      </c>
      <c r="Z46" s="54">
        <v>1</v>
      </c>
      <c r="AA46" s="54">
        <v>1</v>
      </c>
      <c r="AB46" s="54">
        <v>1</v>
      </c>
      <c r="AC46" s="54">
        <v>1</v>
      </c>
      <c r="AD46" s="54">
        <v>1</v>
      </c>
      <c r="AE46" s="54">
        <v>1</v>
      </c>
      <c r="AF46" s="54">
        <f t="shared" si="14"/>
        <v>2</v>
      </c>
      <c r="AG46" s="54">
        <v>1</v>
      </c>
      <c r="AH46" s="54">
        <f t="shared" si="5"/>
        <v>1</v>
      </c>
      <c r="AI46" s="54">
        <v>1</v>
      </c>
      <c r="AJ46" s="54">
        <v>1</v>
      </c>
      <c r="AK46" s="54">
        <f t="shared" si="6"/>
        <v>1</v>
      </c>
      <c r="AL46" s="54">
        <v>1</v>
      </c>
      <c r="AM46" s="54">
        <v>1</v>
      </c>
      <c r="AN46" s="54">
        <v>1</v>
      </c>
      <c r="AO46" s="54">
        <v>0</v>
      </c>
      <c r="AP46" s="54">
        <v>1</v>
      </c>
      <c r="AQ46" s="54">
        <v>1</v>
      </c>
      <c r="AR46" s="54">
        <v>1</v>
      </c>
      <c r="AS46" s="54">
        <v>0</v>
      </c>
      <c r="AT46" s="54">
        <v>1</v>
      </c>
      <c r="AU46" s="54">
        <f t="shared" si="15"/>
        <v>28.765000000000025</v>
      </c>
      <c r="AV46" s="54">
        <f t="shared" si="16"/>
        <v>13.718888888888891</v>
      </c>
      <c r="AW46" s="54">
        <f t="shared" si="17"/>
        <v>13.262222222222221</v>
      </c>
      <c r="AX46" s="54">
        <f t="shared" si="18"/>
        <v>11.643333333333331</v>
      </c>
      <c r="AY46" s="54">
        <v>1</v>
      </c>
      <c r="AZ46" s="54">
        <v>1</v>
      </c>
      <c r="BA46" s="54">
        <v>1</v>
      </c>
      <c r="BG46" s="54">
        <f t="shared" si="19"/>
        <v>111.1111111111111</v>
      </c>
      <c r="BH46" s="11">
        <f t="shared" si="20"/>
        <v>6.2500000000000001E-5</v>
      </c>
    </row>
    <row r="47" spans="1:60" ht="32" x14ac:dyDescent="0.2">
      <c r="A47" s="54" t="s">
        <v>809</v>
      </c>
      <c r="B47" s="1" t="s">
        <v>810</v>
      </c>
      <c r="C47" s="22" t="s">
        <v>192</v>
      </c>
      <c r="D47" s="54">
        <v>1</v>
      </c>
      <c r="E47" s="54">
        <v>1</v>
      </c>
      <c r="F47" s="54">
        <f t="shared" si="7"/>
        <v>1</v>
      </c>
      <c r="G47" s="54">
        <f t="shared" si="8"/>
        <v>9</v>
      </c>
      <c r="H47" s="54">
        <f t="shared" si="9"/>
        <v>9</v>
      </c>
      <c r="I47" s="54">
        <f t="shared" si="10"/>
        <v>56</v>
      </c>
      <c r="J47" s="54">
        <v>16</v>
      </c>
      <c r="K47" s="54">
        <f t="shared" si="11"/>
        <v>1.7777777777777777</v>
      </c>
      <c r="L47" s="54">
        <f t="shared" si="12"/>
        <v>47</v>
      </c>
      <c r="M47" s="54">
        <f t="shared" si="13"/>
        <v>5.2222222222222223</v>
      </c>
      <c r="N47" s="54">
        <v>1</v>
      </c>
      <c r="O47" s="54">
        <v>1</v>
      </c>
      <c r="P47" s="54">
        <v>1</v>
      </c>
      <c r="Q47" s="54">
        <v>1</v>
      </c>
      <c r="R47" s="54">
        <v>1</v>
      </c>
      <c r="S47" s="54">
        <v>1</v>
      </c>
      <c r="T47" s="54">
        <f t="shared" si="2"/>
        <v>1</v>
      </c>
      <c r="U47" s="54">
        <v>1</v>
      </c>
      <c r="V47" s="54">
        <v>1</v>
      </c>
      <c r="W47" s="54">
        <f t="shared" si="3"/>
        <v>1</v>
      </c>
      <c r="X47" s="54">
        <f t="shared" si="4"/>
        <v>1</v>
      </c>
      <c r="Y47" s="54">
        <v>1</v>
      </c>
      <c r="Z47" s="54">
        <v>1</v>
      </c>
      <c r="AA47" s="54">
        <v>1</v>
      </c>
      <c r="AB47" s="54">
        <v>1</v>
      </c>
      <c r="AC47" s="54">
        <v>1</v>
      </c>
      <c r="AD47" s="54">
        <v>1</v>
      </c>
      <c r="AE47" s="54">
        <v>1</v>
      </c>
      <c r="AF47" s="54">
        <f t="shared" si="14"/>
        <v>1</v>
      </c>
      <c r="AG47" s="54">
        <v>0</v>
      </c>
      <c r="AH47" s="54">
        <f t="shared" si="5"/>
        <v>1</v>
      </c>
      <c r="AI47" s="54">
        <v>1</v>
      </c>
      <c r="AJ47" s="54">
        <v>1</v>
      </c>
      <c r="AK47" s="54">
        <f t="shared" si="6"/>
        <v>1</v>
      </c>
      <c r="AL47" s="54">
        <v>1</v>
      </c>
      <c r="AM47" s="54">
        <v>1</v>
      </c>
      <c r="AN47" s="54">
        <v>1</v>
      </c>
      <c r="AO47" s="54">
        <v>1</v>
      </c>
      <c r="AP47" s="54">
        <v>1</v>
      </c>
      <c r="AQ47" s="54">
        <v>1</v>
      </c>
      <c r="AR47" s="54">
        <v>1</v>
      </c>
      <c r="AS47" s="54">
        <v>1</v>
      </c>
      <c r="AT47" s="54">
        <v>1</v>
      </c>
      <c r="AU47" s="54">
        <f t="shared" si="15"/>
        <v>47.300000000000033</v>
      </c>
      <c r="AV47" s="54">
        <f t="shared" si="16"/>
        <v>8.8977777777777796</v>
      </c>
      <c r="AW47" s="54">
        <f t="shared" si="17"/>
        <v>12.271111111111111</v>
      </c>
      <c r="AX47" s="54">
        <f t="shared" si="18"/>
        <v>7.6666666666666679</v>
      </c>
      <c r="AY47" s="54">
        <v>1</v>
      </c>
      <c r="AZ47" s="54">
        <v>1</v>
      </c>
      <c r="BA47" s="54">
        <v>1</v>
      </c>
      <c r="BG47" s="54">
        <f t="shared" si="19"/>
        <v>111.1111111111111</v>
      </c>
      <c r="BH47" s="11">
        <f t="shared" si="20"/>
        <v>3.1250000000000001E-5</v>
      </c>
    </row>
    <row r="48" spans="1:60" ht="64" x14ac:dyDescent="0.2">
      <c r="A48" s="54">
        <v>25</v>
      </c>
      <c r="B48" s="1" t="s">
        <v>704</v>
      </c>
      <c r="C48" s="3" t="s">
        <v>203</v>
      </c>
      <c r="D48" s="54">
        <v>1</v>
      </c>
      <c r="E48" s="54">
        <v>1</v>
      </c>
      <c r="F48" s="54">
        <f t="shared" si="7"/>
        <v>1</v>
      </c>
      <c r="G48" s="54">
        <f t="shared" si="8"/>
        <v>24</v>
      </c>
      <c r="H48" s="54">
        <f t="shared" si="9"/>
        <v>24</v>
      </c>
      <c r="I48" s="54">
        <f t="shared" ref="I48:I111" si="21">LEN(SUBSTITUTE(B48," ",""))</f>
        <v>110</v>
      </c>
      <c r="J48" s="54">
        <v>42</v>
      </c>
      <c r="K48" s="54">
        <f t="shared" si="11"/>
        <v>1.75</v>
      </c>
      <c r="L48" s="54">
        <f t="shared" si="12"/>
        <v>108</v>
      </c>
      <c r="M48" s="54">
        <f t="shared" si="13"/>
        <v>4.5</v>
      </c>
      <c r="N48" s="54">
        <v>1</v>
      </c>
      <c r="O48" s="54">
        <v>1</v>
      </c>
      <c r="P48" s="54">
        <v>1</v>
      </c>
      <c r="Q48" s="54">
        <v>1</v>
      </c>
      <c r="R48" s="54">
        <v>1</v>
      </c>
      <c r="S48" s="54">
        <v>1</v>
      </c>
      <c r="T48" s="54">
        <f t="shared" si="2"/>
        <v>1</v>
      </c>
      <c r="U48" s="54">
        <v>1</v>
      </c>
      <c r="V48" s="54">
        <v>1</v>
      </c>
      <c r="W48" s="54">
        <f t="shared" si="3"/>
        <v>1</v>
      </c>
      <c r="X48" s="54">
        <f t="shared" si="4"/>
        <v>1</v>
      </c>
      <c r="Y48" s="54">
        <v>0</v>
      </c>
      <c r="Z48" s="54">
        <v>1</v>
      </c>
      <c r="AA48" s="54">
        <v>0</v>
      </c>
      <c r="AB48" s="54">
        <v>1</v>
      </c>
      <c r="AC48" s="54">
        <v>1</v>
      </c>
      <c r="AD48" s="54">
        <v>1</v>
      </c>
      <c r="AE48" s="54">
        <v>1</v>
      </c>
      <c r="AF48" s="54">
        <f t="shared" si="14"/>
        <v>2</v>
      </c>
      <c r="AG48" s="54">
        <v>1</v>
      </c>
      <c r="AH48" s="54">
        <f t="shared" si="5"/>
        <v>1</v>
      </c>
      <c r="AI48" s="54">
        <v>1</v>
      </c>
      <c r="AJ48" s="54">
        <v>1</v>
      </c>
      <c r="AK48" s="54">
        <f t="shared" si="6"/>
        <v>1</v>
      </c>
      <c r="AL48" s="54">
        <v>1</v>
      </c>
      <c r="AM48" s="54">
        <v>1</v>
      </c>
      <c r="AN48" s="54">
        <v>1</v>
      </c>
      <c r="AO48" s="54">
        <v>1</v>
      </c>
      <c r="AP48" s="54">
        <v>1</v>
      </c>
      <c r="AQ48" s="54">
        <v>1</v>
      </c>
      <c r="AR48" s="54">
        <v>1</v>
      </c>
      <c r="AS48" s="54">
        <v>1</v>
      </c>
      <c r="AT48" s="54">
        <v>1</v>
      </c>
      <c r="AU48" s="54">
        <f t="shared" si="15"/>
        <v>34.425000000000026</v>
      </c>
      <c r="AV48" s="54">
        <f t="shared" si="16"/>
        <v>14.420000000000002</v>
      </c>
      <c r="AW48" s="54">
        <f t="shared" ref="AW48:AW111" si="22">IF(G48=0,0,((0.0588*M48*100)-(0.296*(F48/G48)*100)-15.8))</f>
        <v>9.4266666666666659</v>
      </c>
      <c r="AX48" s="54">
        <f t="shared" si="18"/>
        <v>11.765000000000001</v>
      </c>
      <c r="AY48" s="54">
        <v>1</v>
      </c>
      <c r="AZ48" s="54">
        <v>1</v>
      </c>
      <c r="BA48" s="54">
        <v>1</v>
      </c>
      <c r="BG48" s="54">
        <f t="shared" ref="BG48:BG111" si="23">IF(E48=0,0,AF48/E48*1000)</f>
        <v>2000</v>
      </c>
      <c r="BH48" s="11">
        <f t="shared" si="20"/>
        <v>8.3333333333333331E-5</v>
      </c>
    </row>
    <row r="49" spans="1:60" ht="32" x14ac:dyDescent="0.2">
      <c r="A49" s="54" t="s">
        <v>580</v>
      </c>
      <c r="B49" s="1" t="s">
        <v>705</v>
      </c>
      <c r="C49" s="22" t="s">
        <v>192</v>
      </c>
      <c r="D49" s="54">
        <v>1</v>
      </c>
      <c r="E49" s="54">
        <v>1</v>
      </c>
      <c r="F49" s="54">
        <f t="shared" si="7"/>
        <v>1</v>
      </c>
      <c r="G49" s="54">
        <f t="shared" si="8"/>
        <v>10</v>
      </c>
      <c r="H49" s="54">
        <f t="shared" si="9"/>
        <v>10</v>
      </c>
      <c r="I49" s="54">
        <f t="shared" si="21"/>
        <v>53</v>
      </c>
      <c r="J49" s="54">
        <v>19</v>
      </c>
      <c r="K49" s="54">
        <f t="shared" si="11"/>
        <v>1.9</v>
      </c>
      <c r="L49" s="54">
        <f t="shared" si="12"/>
        <v>52</v>
      </c>
      <c r="M49" s="54">
        <f t="shared" si="13"/>
        <v>5.2</v>
      </c>
      <c r="N49" s="54">
        <v>1</v>
      </c>
      <c r="O49" s="54">
        <v>0</v>
      </c>
      <c r="P49" s="54">
        <v>1</v>
      </c>
      <c r="Q49" s="54">
        <v>1</v>
      </c>
      <c r="R49" s="54">
        <v>1</v>
      </c>
      <c r="S49" s="54">
        <v>1</v>
      </c>
      <c r="T49" s="54">
        <f t="shared" si="2"/>
        <v>1</v>
      </c>
      <c r="U49" s="54">
        <v>1</v>
      </c>
      <c r="V49" s="54">
        <v>1</v>
      </c>
      <c r="W49" s="54">
        <f t="shared" si="3"/>
        <v>1</v>
      </c>
      <c r="X49" s="54">
        <f t="shared" si="4"/>
        <v>1</v>
      </c>
      <c r="Y49" s="54">
        <v>0</v>
      </c>
      <c r="Z49" s="54">
        <v>1</v>
      </c>
      <c r="AA49" s="54">
        <v>1</v>
      </c>
      <c r="AB49" s="54">
        <v>1</v>
      </c>
      <c r="AC49" s="54">
        <v>1</v>
      </c>
      <c r="AD49" s="54">
        <v>1</v>
      </c>
      <c r="AE49" s="54">
        <v>1</v>
      </c>
      <c r="AF49" s="54">
        <f t="shared" si="14"/>
        <v>1</v>
      </c>
      <c r="AG49" s="54">
        <v>1</v>
      </c>
      <c r="AH49" s="54">
        <f t="shared" si="5"/>
        <v>1</v>
      </c>
      <c r="AI49" s="54">
        <v>1</v>
      </c>
      <c r="AJ49" s="54">
        <v>1</v>
      </c>
      <c r="AK49" s="54">
        <f t="shared" si="6"/>
        <v>1</v>
      </c>
      <c r="AL49" s="54">
        <v>1</v>
      </c>
      <c r="AM49" s="54">
        <v>1</v>
      </c>
      <c r="AN49" s="54">
        <v>1</v>
      </c>
      <c r="AO49" s="54">
        <v>1</v>
      </c>
      <c r="AP49" s="54">
        <v>1</v>
      </c>
      <c r="AQ49" s="54">
        <v>1</v>
      </c>
      <c r="AR49" s="54">
        <v>1</v>
      </c>
      <c r="AS49" s="54">
        <v>1</v>
      </c>
      <c r="AT49" s="54">
        <v>1</v>
      </c>
      <c r="AU49" s="54">
        <f t="shared" si="15"/>
        <v>35.945000000000029</v>
      </c>
      <c r="AV49" s="54">
        <f t="shared" si="16"/>
        <v>10.73</v>
      </c>
      <c r="AW49" s="54">
        <f t="shared" si="22"/>
        <v>11.815999999999995</v>
      </c>
      <c r="AX49" s="54">
        <f t="shared" si="18"/>
        <v>8.0620000000000012</v>
      </c>
      <c r="AY49" s="54">
        <v>1</v>
      </c>
      <c r="AZ49" s="54">
        <v>1</v>
      </c>
      <c r="BA49" s="54">
        <v>1</v>
      </c>
      <c r="BG49" s="54">
        <f t="shared" si="23"/>
        <v>1000</v>
      </c>
      <c r="BH49" s="11">
        <f t="shared" si="20"/>
        <v>3.4722222222222222E-5</v>
      </c>
    </row>
    <row r="50" spans="1:60" ht="48" x14ac:dyDescent="0.2">
      <c r="A50" s="54" t="s">
        <v>582</v>
      </c>
      <c r="B50" s="1" t="s">
        <v>812</v>
      </c>
      <c r="C50" s="22" t="s">
        <v>192</v>
      </c>
      <c r="D50" s="54">
        <v>1</v>
      </c>
      <c r="E50" s="54">
        <v>1</v>
      </c>
      <c r="F50" s="54">
        <f t="shared" si="7"/>
        <v>1</v>
      </c>
      <c r="G50" s="54">
        <f t="shared" si="8"/>
        <v>20</v>
      </c>
      <c r="H50" s="54">
        <f t="shared" si="9"/>
        <v>20</v>
      </c>
      <c r="I50" s="54">
        <f t="shared" si="21"/>
        <v>86</v>
      </c>
      <c r="J50" s="54">
        <v>32</v>
      </c>
      <c r="K50" s="54">
        <f t="shared" si="11"/>
        <v>1.6</v>
      </c>
      <c r="L50" s="54">
        <f t="shared" si="12"/>
        <v>85</v>
      </c>
      <c r="M50" s="54">
        <f t="shared" si="13"/>
        <v>4.25</v>
      </c>
      <c r="N50" s="54">
        <v>0</v>
      </c>
      <c r="O50" s="54">
        <v>1</v>
      </c>
      <c r="P50" s="54">
        <v>0</v>
      </c>
      <c r="Q50" s="54">
        <v>1</v>
      </c>
      <c r="R50" s="54">
        <v>1</v>
      </c>
      <c r="S50" s="54">
        <v>1</v>
      </c>
      <c r="T50" s="54">
        <f t="shared" si="2"/>
        <v>1</v>
      </c>
      <c r="U50" s="54">
        <v>1</v>
      </c>
      <c r="V50" s="54">
        <v>1</v>
      </c>
      <c r="W50" s="54">
        <f t="shared" si="3"/>
        <v>0</v>
      </c>
      <c r="X50" s="54">
        <f t="shared" si="4"/>
        <v>1</v>
      </c>
      <c r="Y50" s="54">
        <v>0</v>
      </c>
      <c r="Z50" s="54">
        <v>1</v>
      </c>
      <c r="AA50" s="54">
        <v>1</v>
      </c>
      <c r="AB50" s="54">
        <v>1</v>
      </c>
      <c r="AC50" s="54">
        <v>1</v>
      </c>
      <c r="AD50" s="54">
        <v>0</v>
      </c>
      <c r="AE50" s="54">
        <v>1</v>
      </c>
      <c r="AF50" s="54">
        <f t="shared" si="14"/>
        <v>1</v>
      </c>
      <c r="AG50" s="54">
        <v>0</v>
      </c>
      <c r="AH50" s="54">
        <f t="shared" si="5"/>
        <v>1</v>
      </c>
      <c r="AI50" s="54">
        <v>1</v>
      </c>
      <c r="AJ50" s="54">
        <v>1</v>
      </c>
      <c r="AK50" s="54">
        <f t="shared" si="6"/>
        <v>1</v>
      </c>
      <c r="AL50" s="54">
        <v>1</v>
      </c>
      <c r="AM50" s="54">
        <v>1</v>
      </c>
      <c r="AN50" s="54">
        <v>1</v>
      </c>
      <c r="AO50" s="54">
        <v>1</v>
      </c>
      <c r="AP50" s="54">
        <v>1</v>
      </c>
      <c r="AQ50" s="54">
        <v>1</v>
      </c>
      <c r="AR50" s="54">
        <v>1</v>
      </c>
      <c r="AS50" s="54">
        <v>1</v>
      </c>
      <c r="AT50" s="54">
        <v>1</v>
      </c>
      <c r="AU50" s="54">
        <f t="shared" si="15"/>
        <v>51.175000000000026</v>
      </c>
      <c r="AV50" s="54">
        <f t="shared" si="16"/>
        <v>11.090000000000003</v>
      </c>
      <c r="AW50" s="54">
        <f t="shared" si="22"/>
        <v>7.7099999999999973</v>
      </c>
      <c r="AX50" s="54">
        <f t="shared" si="18"/>
        <v>8.5874999999999986</v>
      </c>
      <c r="AY50" s="54">
        <v>1</v>
      </c>
      <c r="AZ50" s="54">
        <v>1</v>
      </c>
      <c r="BA50" s="54">
        <v>1</v>
      </c>
      <c r="BG50" s="54">
        <f t="shared" si="23"/>
        <v>1000</v>
      </c>
      <c r="BH50" s="11">
        <f t="shared" si="20"/>
        <v>6.9444444444444444E-5</v>
      </c>
    </row>
    <row r="51" spans="1:60" ht="48" x14ac:dyDescent="0.2">
      <c r="A51" s="54">
        <v>26</v>
      </c>
      <c r="B51" s="1" t="s">
        <v>707</v>
      </c>
      <c r="C51" s="22" t="s">
        <v>192</v>
      </c>
      <c r="D51" s="54">
        <v>1</v>
      </c>
      <c r="E51" s="54">
        <v>1</v>
      </c>
      <c r="F51" s="54">
        <f t="shared" si="7"/>
        <v>1</v>
      </c>
      <c r="G51" s="54">
        <f t="shared" si="8"/>
        <v>15</v>
      </c>
      <c r="H51" s="54">
        <f t="shared" si="9"/>
        <v>15</v>
      </c>
      <c r="I51" s="54">
        <f t="shared" si="21"/>
        <v>84</v>
      </c>
      <c r="J51" s="54">
        <v>32</v>
      </c>
      <c r="K51" s="54">
        <f t="shared" si="11"/>
        <v>2.1333333333333333</v>
      </c>
      <c r="L51" s="54">
        <f t="shared" si="12"/>
        <v>83</v>
      </c>
      <c r="M51" s="54">
        <f t="shared" si="13"/>
        <v>5.5333333333333332</v>
      </c>
      <c r="N51" s="54">
        <v>1</v>
      </c>
      <c r="O51" s="54">
        <v>1</v>
      </c>
      <c r="P51" s="54">
        <v>1</v>
      </c>
      <c r="Q51" s="54">
        <v>1</v>
      </c>
      <c r="R51" s="54">
        <v>1</v>
      </c>
      <c r="S51" s="54">
        <v>1</v>
      </c>
      <c r="T51" s="54">
        <f t="shared" si="2"/>
        <v>1</v>
      </c>
      <c r="U51" s="54">
        <v>1</v>
      </c>
      <c r="V51" s="54">
        <v>1</v>
      </c>
      <c r="W51" s="54">
        <f t="shared" si="3"/>
        <v>1</v>
      </c>
      <c r="X51" s="54">
        <f t="shared" si="4"/>
        <v>1</v>
      </c>
      <c r="Y51" s="54">
        <v>1</v>
      </c>
      <c r="Z51" s="54">
        <v>1</v>
      </c>
      <c r="AA51" s="54">
        <v>1</v>
      </c>
      <c r="AB51" s="54">
        <v>1</v>
      </c>
      <c r="AC51" s="54">
        <v>1</v>
      </c>
      <c r="AD51" s="54">
        <v>1</v>
      </c>
      <c r="AE51" s="54">
        <v>1</v>
      </c>
      <c r="AF51" s="54">
        <f t="shared" si="14"/>
        <v>1</v>
      </c>
      <c r="AG51" s="54">
        <v>1</v>
      </c>
      <c r="AH51" s="54">
        <f t="shared" si="5"/>
        <v>1</v>
      </c>
      <c r="AI51" s="54">
        <v>1</v>
      </c>
      <c r="AJ51" s="54">
        <v>1</v>
      </c>
      <c r="AK51" s="54">
        <f t="shared" si="6"/>
        <v>1</v>
      </c>
      <c r="AL51" s="54">
        <v>1</v>
      </c>
      <c r="AM51" s="54">
        <v>1</v>
      </c>
      <c r="AN51" s="54">
        <v>1</v>
      </c>
      <c r="AO51" s="54">
        <v>1</v>
      </c>
      <c r="AP51" s="54">
        <v>1</v>
      </c>
      <c r="AQ51" s="54">
        <v>1</v>
      </c>
      <c r="AR51" s="54">
        <v>1</v>
      </c>
      <c r="AS51" s="54">
        <v>1</v>
      </c>
      <c r="AT51" s="54">
        <v>1</v>
      </c>
      <c r="AU51" s="54">
        <f t="shared" si="15"/>
        <v>11.13000000000002</v>
      </c>
      <c r="AV51" s="54">
        <f t="shared" si="16"/>
        <v>15.433333333333337</v>
      </c>
      <c r="AW51" s="54">
        <f t="shared" si="22"/>
        <v>14.762666666666668</v>
      </c>
      <c r="AX51" s="54">
        <f t="shared" si="18"/>
        <v>12.131999999999998</v>
      </c>
      <c r="AY51" s="54">
        <v>1</v>
      </c>
      <c r="AZ51" s="54">
        <v>1</v>
      </c>
      <c r="BA51" s="54">
        <v>1</v>
      </c>
      <c r="BG51" s="54">
        <f t="shared" si="23"/>
        <v>1000</v>
      </c>
      <c r="BH51" s="11">
        <f t="shared" si="20"/>
        <v>5.208333333333333E-5</v>
      </c>
    </row>
    <row r="52" spans="1:60" ht="64" x14ac:dyDescent="0.2">
      <c r="A52" s="54">
        <v>27</v>
      </c>
      <c r="B52" s="1" t="s">
        <v>708</v>
      </c>
      <c r="C52" s="3" t="s">
        <v>203</v>
      </c>
      <c r="D52" s="54">
        <v>1</v>
      </c>
      <c r="E52" s="54">
        <v>1</v>
      </c>
      <c r="F52" s="54">
        <f t="shared" si="7"/>
        <v>1</v>
      </c>
      <c r="G52" s="54">
        <f t="shared" si="8"/>
        <v>25</v>
      </c>
      <c r="H52" s="54">
        <f t="shared" si="9"/>
        <v>25</v>
      </c>
      <c r="I52" s="54">
        <f t="shared" si="21"/>
        <v>119</v>
      </c>
      <c r="J52" s="54">
        <v>44</v>
      </c>
      <c r="K52" s="54">
        <f t="shared" si="11"/>
        <v>1.76</v>
      </c>
      <c r="L52" s="54">
        <f t="shared" si="12"/>
        <v>117</v>
      </c>
      <c r="M52" s="54">
        <f t="shared" si="13"/>
        <v>4.68</v>
      </c>
      <c r="N52" s="54">
        <v>1</v>
      </c>
      <c r="O52" s="54">
        <v>1</v>
      </c>
      <c r="P52" s="54">
        <v>1</v>
      </c>
      <c r="Q52" s="54">
        <v>1</v>
      </c>
      <c r="R52" s="54">
        <v>1</v>
      </c>
      <c r="S52" s="54">
        <v>1</v>
      </c>
      <c r="T52" s="54">
        <f t="shared" si="2"/>
        <v>1</v>
      </c>
      <c r="U52" s="54">
        <v>1</v>
      </c>
      <c r="V52" s="54">
        <v>1</v>
      </c>
      <c r="W52" s="54">
        <f t="shared" si="3"/>
        <v>1</v>
      </c>
      <c r="X52" s="54">
        <f t="shared" si="4"/>
        <v>1</v>
      </c>
      <c r="Y52" s="54">
        <v>0</v>
      </c>
      <c r="Z52" s="54">
        <v>1</v>
      </c>
      <c r="AA52" s="54">
        <v>1</v>
      </c>
      <c r="AB52" s="54">
        <v>1</v>
      </c>
      <c r="AC52" s="54">
        <v>1</v>
      </c>
      <c r="AD52" s="54">
        <v>1</v>
      </c>
      <c r="AE52" s="54">
        <v>1</v>
      </c>
      <c r="AF52" s="54">
        <f t="shared" si="14"/>
        <v>2</v>
      </c>
      <c r="AG52" s="54">
        <v>1</v>
      </c>
      <c r="AH52" s="54">
        <f t="shared" si="5"/>
        <v>1</v>
      </c>
      <c r="AI52" s="54">
        <v>1</v>
      </c>
      <c r="AJ52" s="54">
        <v>1</v>
      </c>
      <c r="AK52" s="54">
        <f t="shared" si="6"/>
        <v>1</v>
      </c>
      <c r="AL52" s="54">
        <v>1</v>
      </c>
      <c r="AM52" s="54">
        <v>1</v>
      </c>
      <c r="AN52" s="54">
        <v>1</v>
      </c>
      <c r="AO52" s="54">
        <v>1</v>
      </c>
      <c r="AP52" s="54">
        <v>1</v>
      </c>
      <c r="AQ52" s="54">
        <v>1</v>
      </c>
      <c r="AR52" s="54">
        <v>1</v>
      </c>
      <c r="AS52" s="54">
        <v>1</v>
      </c>
      <c r="AT52" s="54">
        <v>1</v>
      </c>
      <c r="AU52" s="54">
        <f t="shared" si="15"/>
        <v>32.564000000000021</v>
      </c>
      <c r="AV52" s="54">
        <f t="shared" si="16"/>
        <v>14.928000000000001</v>
      </c>
      <c r="AW52" s="54">
        <f t="shared" si="22"/>
        <v>10.534399999999998</v>
      </c>
      <c r="AX52" s="54">
        <f t="shared" si="18"/>
        <v>13.1128</v>
      </c>
      <c r="AY52" s="54">
        <v>1</v>
      </c>
      <c r="AZ52" s="54">
        <v>1</v>
      </c>
      <c r="BA52" s="54">
        <v>1</v>
      </c>
      <c r="BG52" s="54">
        <f t="shared" si="23"/>
        <v>2000</v>
      </c>
      <c r="BH52" s="11">
        <f t="shared" si="20"/>
        <v>8.6805555555555545E-5</v>
      </c>
    </row>
    <row r="53" spans="1:60" ht="48" x14ac:dyDescent="0.2">
      <c r="A53" s="54" t="s">
        <v>177</v>
      </c>
      <c r="B53" s="1" t="s">
        <v>815</v>
      </c>
      <c r="C53" s="3" t="s">
        <v>204</v>
      </c>
      <c r="D53" s="54">
        <v>1</v>
      </c>
      <c r="E53" s="54">
        <v>1</v>
      </c>
      <c r="F53" s="54">
        <f t="shared" si="7"/>
        <v>1</v>
      </c>
      <c r="G53" s="54">
        <f t="shared" si="8"/>
        <v>22</v>
      </c>
      <c r="H53" s="54">
        <f t="shared" si="9"/>
        <v>22</v>
      </c>
      <c r="I53" s="54">
        <f t="shared" si="21"/>
        <v>87</v>
      </c>
      <c r="J53" s="54">
        <v>31</v>
      </c>
      <c r="K53" s="54">
        <f t="shared" si="11"/>
        <v>1.4090909090909092</v>
      </c>
      <c r="L53" s="54">
        <f t="shared" si="12"/>
        <v>85</v>
      </c>
      <c r="M53" s="54">
        <f t="shared" si="13"/>
        <v>3.8636363636363638</v>
      </c>
      <c r="N53" s="54">
        <v>1</v>
      </c>
      <c r="O53" s="54">
        <v>1</v>
      </c>
      <c r="P53" s="54">
        <v>1</v>
      </c>
      <c r="Q53" s="54">
        <v>1</v>
      </c>
      <c r="R53" s="54">
        <v>1</v>
      </c>
      <c r="S53" s="54">
        <v>1</v>
      </c>
      <c r="T53" s="54">
        <f t="shared" si="2"/>
        <v>1</v>
      </c>
      <c r="U53" s="54">
        <v>1</v>
      </c>
      <c r="V53" s="54">
        <v>1</v>
      </c>
      <c r="W53" s="54">
        <f t="shared" si="3"/>
        <v>1</v>
      </c>
      <c r="X53" s="54">
        <f t="shared" si="4"/>
        <v>1</v>
      </c>
      <c r="Y53" s="54">
        <v>1</v>
      </c>
      <c r="Z53" s="54">
        <v>1</v>
      </c>
      <c r="AA53" s="54">
        <v>1</v>
      </c>
      <c r="AB53" s="54">
        <v>1</v>
      </c>
      <c r="AC53" s="54">
        <v>1</v>
      </c>
      <c r="AD53" s="54">
        <v>0</v>
      </c>
      <c r="AE53" s="54">
        <v>1</v>
      </c>
      <c r="AF53" s="54">
        <f t="shared" si="14"/>
        <v>2</v>
      </c>
      <c r="AG53" s="54">
        <v>0</v>
      </c>
      <c r="AH53" s="54">
        <f t="shared" si="5"/>
        <v>1</v>
      </c>
      <c r="AI53" s="54">
        <v>1</v>
      </c>
      <c r="AJ53" s="54">
        <v>1</v>
      </c>
      <c r="AK53" s="54">
        <f t="shared" si="6"/>
        <v>1</v>
      </c>
      <c r="AL53" s="54">
        <v>1</v>
      </c>
      <c r="AM53" s="54">
        <v>1</v>
      </c>
      <c r="AN53" s="54">
        <v>1</v>
      </c>
      <c r="AO53" s="54">
        <v>1</v>
      </c>
      <c r="AP53" s="54">
        <v>1</v>
      </c>
      <c r="AQ53" s="54">
        <v>1</v>
      </c>
      <c r="AR53" s="54">
        <v>1</v>
      </c>
      <c r="AS53" s="54">
        <v>1</v>
      </c>
      <c r="AT53" s="54">
        <v>1</v>
      </c>
      <c r="AU53" s="54">
        <f t="shared" si="15"/>
        <v>65.295909090909106</v>
      </c>
      <c r="AV53" s="54">
        <f t="shared" si="16"/>
        <v>9.6172727272727307</v>
      </c>
      <c r="AW53" s="54">
        <f t="shared" si="22"/>
        <v>5.5727272727272741</v>
      </c>
      <c r="AX53" s="54">
        <f t="shared" si="18"/>
        <v>7.7677272727272744</v>
      </c>
      <c r="AY53" s="54">
        <v>1</v>
      </c>
      <c r="AZ53" s="54">
        <v>1</v>
      </c>
      <c r="BA53" s="54">
        <v>1</v>
      </c>
      <c r="BG53" s="54">
        <f t="shared" si="23"/>
        <v>2000</v>
      </c>
      <c r="BH53" s="11">
        <f t="shared" si="20"/>
        <v>7.6388888888888887E-5</v>
      </c>
    </row>
    <row r="54" spans="1:60" ht="48" x14ac:dyDescent="0.2">
      <c r="A54" s="54">
        <v>28</v>
      </c>
      <c r="B54" s="1" t="s">
        <v>889</v>
      </c>
      <c r="C54" s="3" t="s">
        <v>203</v>
      </c>
      <c r="D54" s="54">
        <v>1</v>
      </c>
      <c r="E54" s="54">
        <v>1</v>
      </c>
      <c r="F54" s="54">
        <f t="shared" si="7"/>
        <v>1</v>
      </c>
      <c r="G54" s="54">
        <f t="shared" si="8"/>
        <v>18</v>
      </c>
      <c r="H54" s="54">
        <f t="shared" si="9"/>
        <v>18</v>
      </c>
      <c r="I54" s="54">
        <f t="shared" si="21"/>
        <v>83</v>
      </c>
      <c r="J54" s="54">
        <v>30</v>
      </c>
      <c r="K54" s="54">
        <f t="shared" si="11"/>
        <v>1.6666666666666667</v>
      </c>
      <c r="L54" s="54">
        <f t="shared" si="12"/>
        <v>81</v>
      </c>
      <c r="M54" s="54">
        <f t="shared" si="13"/>
        <v>4.5</v>
      </c>
      <c r="N54" s="54">
        <v>1</v>
      </c>
      <c r="O54" s="54">
        <v>1</v>
      </c>
      <c r="P54" s="54">
        <v>0</v>
      </c>
      <c r="Q54" s="54">
        <v>1</v>
      </c>
      <c r="R54" s="54">
        <v>1</v>
      </c>
      <c r="S54" s="54">
        <v>1</v>
      </c>
      <c r="T54" s="54">
        <f t="shared" si="2"/>
        <v>1</v>
      </c>
      <c r="U54" s="54">
        <v>1</v>
      </c>
      <c r="V54" s="54">
        <v>1</v>
      </c>
      <c r="W54" s="54">
        <f t="shared" si="3"/>
        <v>0</v>
      </c>
      <c r="X54" s="54">
        <f t="shared" si="4"/>
        <v>1</v>
      </c>
      <c r="Y54" s="54">
        <v>0</v>
      </c>
      <c r="Z54" s="54">
        <v>1</v>
      </c>
      <c r="AA54" s="54">
        <v>1</v>
      </c>
      <c r="AB54" s="54">
        <v>1</v>
      </c>
      <c r="AC54" s="54">
        <v>1</v>
      </c>
      <c r="AD54" s="54">
        <v>1</v>
      </c>
      <c r="AE54" s="54">
        <v>1</v>
      </c>
      <c r="AF54" s="54">
        <f t="shared" si="14"/>
        <v>2</v>
      </c>
      <c r="AG54" s="54">
        <v>1</v>
      </c>
      <c r="AH54" s="54">
        <f t="shared" si="5"/>
        <v>1</v>
      </c>
      <c r="AI54" s="54">
        <v>1</v>
      </c>
      <c r="AJ54" s="54">
        <v>1</v>
      </c>
      <c r="AK54" s="54">
        <f t="shared" si="6"/>
        <v>1</v>
      </c>
      <c r="AL54" s="54">
        <v>1</v>
      </c>
      <c r="AM54" s="54">
        <v>1</v>
      </c>
      <c r="AN54" s="54">
        <v>1</v>
      </c>
      <c r="AO54" s="54">
        <v>1</v>
      </c>
      <c r="AP54" s="54">
        <v>1</v>
      </c>
      <c r="AQ54" s="54">
        <v>1</v>
      </c>
      <c r="AR54" s="54">
        <v>1</v>
      </c>
      <c r="AS54" s="54">
        <v>1</v>
      </c>
      <c r="AT54" s="54">
        <v>1</v>
      </c>
      <c r="AU54" s="54">
        <f t="shared" si="15"/>
        <v>47.565000000000012</v>
      </c>
      <c r="AV54" s="54">
        <f t="shared" si="16"/>
        <v>11.096666666666668</v>
      </c>
      <c r="AW54" s="54">
        <f t="shared" si="22"/>
        <v>9.0155555555555544</v>
      </c>
      <c r="AX54" s="54">
        <f t="shared" si="18"/>
        <v>8.7650000000000006</v>
      </c>
      <c r="AY54" s="54">
        <v>1</v>
      </c>
      <c r="AZ54" s="54">
        <v>1</v>
      </c>
      <c r="BA54" s="54">
        <v>1</v>
      </c>
      <c r="BG54" s="54">
        <f t="shared" si="23"/>
        <v>2000</v>
      </c>
      <c r="BH54" s="11">
        <f t="shared" si="20"/>
        <v>6.2500000000000001E-5</v>
      </c>
    </row>
    <row r="55" spans="1:60" ht="64" x14ac:dyDescent="0.2">
      <c r="A55" s="54" t="s">
        <v>180</v>
      </c>
      <c r="B55" s="1" t="s">
        <v>817</v>
      </c>
      <c r="C55" s="22" t="s">
        <v>192</v>
      </c>
      <c r="D55" s="54">
        <v>1</v>
      </c>
      <c r="E55" s="54">
        <v>1</v>
      </c>
      <c r="F55" s="54">
        <f t="shared" si="7"/>
        <v>1</v>
      </c>
      <c r="G55" s="54">
        <f t="shared" si="8"/>
        <v>20</v>
      </c>
      <c r="H55" s="54">
        <f t="shared" si="9"/>
        <v>20</v>
      </c>
      <c r="I55" s="54">
        <f t="shared" si="21"/>
        <v>109</v>
      </c>
      <c r="J55" s="54">
        <v>35</v>
      </c>
      <c r="K55" s="54">
        <f t="shared" si="11"/>
        <v>1.75</v>
      </c>
      <c r="L55" s="54">
        <f t="shared" si="12"/>
        <v>105</v>
      </c>
      <c r="M55" s="54">
        <f t="shared" si="13"/>
        <v>5.25</v>
      </c>
      <c r="N55" s="54">
        <v>0</v>
      </c>
      <c r="O55" s="54">
        <v>0</v>
      </c>
      <c r="P55" s="54">
        <v>0</v>
      </c>
      <c r="Q55" s="54">
        <v>1</v>
      </c>
      <c r="R55" s="54">
        <v>1</v>
      </c>
      <c r="S55" s="54">
        <v>1</v>
      </c>
      <c r="T55" s="54">
        <f t="shared" si="2"/>
        <v>1</v>
      </c>
      <c r="U55" s="54">
        <v>1</v>
      </c>
      <c r="V55" s="54">
        <v>1</v>
      </c>
      <c r="W55" s="54">
        <f t="shared" si="3"/>
        <v>0</v>
      </c>
      <c r="X55" s="54">
        <f t="shared" si="4"/>
        <v>1</v>
      </c>
      <c r="Y55" s="54">
        <v>1</v>
      </c>
      <c r="Z55" s="54">
        <v>1</v>
      </c>
      <c r="AA55" s="54">
        <v>1</v>
      </c>
      <c r="AB55" s="54">
        <v>1</v>
      </c>
      <c r="AC55" s="54">
        <v>1</v>
      </c>
      <c r="AD55" s="54">
        <v>1</v>
      </c>
      <c r="AE55" s="54">
        <v>1</v>
      </c>
      <c r="AF55" s="54">
        <f t="shared" si="14"/>
        <v>4</v>
      </c>
      <c r="AG55" s="54">
        <v>0</v>
      </c>
      <c r="AH55" s="54">
        <f t="shared" si="5"/>
        <v>0</v>
      </c>
      <c r="AI55" s="54">
        <v>1</v>
      </c>
      <c r="AJ55" s="54">
        <v>1</v>
      </c>
      <c r="AK55" s="54">
        <f t="shared" si="6"/>
        <v>1</v>
      </c>
      <c r="AL55" s="54">
        <v>1</v>
      </c>
      <c r="AM55" s="54">
        <v>0</v>
      </c>
      <c r="AN55" s="54">
        <v>1</v>
      </c>
      <c r="AO55" s="54">
        <v>1</v>
      </c>
      <c r="AP55" s="54">
        <v>1</v>
      </c>
      <c r="AQ55" s="54">
        <v>1</v>
      </c>
      <c r="AR55" s="54">
        <v>1</v>
      </c>
      <c r="AS55" s="54">
        <v>1</v>
      </c>
      <c r="AT55" s="54">
        <v>1</v>
      </c>
      <c r="AU55" s="54">
        <f t="shared" si="15"/>
        <v>38.485000000000028</v>
      </c>
      <c r="AV55" s="54">
        <f t="shared" si="16"/>
        <v>12.860000000000003</v>
      </c>
      <c r="AW55" s="54">
        <f t="shared" si="22"/>
        <v>13.589999999999996</v>
      </c>
      <c r="AX55" s="54">
        <f t="shared" si="18"/>
        <v>13.297499999999999</v>
      </c>
      <c r="AY55" s="54">
        <v>1</v>
      </c>
      <c r="AZ55" s="54">
        <v>1</v>
      </c>
      <c r="BA55" s="54">
        <v>1</v>
      </c>
      <c r="BG55" s="54">
        <f t="shared" si="23"/>
        <v>4000</v>
      </c>
      <c r="BH55" s="11">
        <f t="shared" si="20"/>
        <v>6.9444444444444444E-5</v>
      </c>
    </row>
    <row r="56" spans="1:60" ht="64" x14ac:dyDescent="0.2">
      <c r="A56" s="54" t="s">
        <v>181</v>
      </c>
      <c r="B56" s="1" t="s">
        <v>712</v>
      </c>
      <c r="C56" s="22" t="s">
        <v>192</v>
      </c>
      <c r="D56" s="54">
        <v>1</v>
      </c>
      <c r="E56" s="54">
        <v>1</v>
      </c>
      <c r="F56" s="54">
        <f t="shared" si="7"/>
        <v>1</v>
      </c>
      <c r="G56" s="54">
        <f t="shared" si="8"/>
        <v>22</v>
      </c>
      <c r="H56" s="54">
        <f t="shared" si="9"/>
        <v>22</v>
      </c>
      <c r="I56" s="54">
        <f t="shared" si="21"/>
        <v>127</v>
      </c>
      <c r="J56" s="54">
        <v>41</v>
      </c>
      <c r="K56" s="54">
        <f t="shared" si="11"/>
        <v>1.8636363636363635</v>
      </c>
      <c r="L56" s="54">
        <f t="shared" si="12"/>
        <v>122</v>
      </c>
      <c r="M56" s="54">
        <f t="shared" si="13"/>
        <v>5.5454545454545459</v>
      </c>
      <c r="N56" s="54">
        <v>0</v>
      </c>
      <c r="O56" s="54">
        <v>1</v>
      </c>
      <c r="P56" s="54">
        <v>1</v>
      </c>
      <c r="Q56" s="54">
        <v>1</v>
      </c>
      <c r="R56" s="54">
        <v>1</v>
      </c>
      <c r="S56" s="54">
        <v>1</v>
      </c>
      <c r="T56" s="54">
        <f t="shared" si="2"/>
        <v>1</v>
      </c>
      <c r="U56" s="54">
        <v>1</v>
      </c>
      <c r="V56" s="54">
        <v>1</v>
      </c>
      <c r="W56" s="54">
        <f t="shared" si="3"/>
        <v>1</v>
      </c>
      <c r="X56" s="54">
        <f t="shared" si="4"/>
        <v>1</v>
      </c>
      <c r="Y56" s="54">
        <v>0</v>
      </c>
      <c r="Z56" s="54">
        <v>1</v>
      </c>
      <c r="AA56" s="54">
        <v>1</v>
      </c>
      <c r="AB56" s="54">
        <v>1</v>
      </c>
      <c r="AC56" s="54">
        <v>1</v>
      </c>
      <c r="AD56" s="54">
        <v>1</v>
      </c>
      <c r="AE56" s="54">
        <v>1</v>
      </c>
      <c r="AF56" s="54">
        <f t="shared" si="14"/>
        <v>5</v>
      </c>
      <c r="AG56" s="54">
        <v>1</v>
      </c>
      <c r="AH56" s="54">
        <f t="shared" si="5"/>
        <v>1</v>
      </c>
      <c r="AI56" s="54">
        <v>0</v>
      </c>
      <c r="AJ56" s="54">
        <v>1</v>
      </c>
      <c r="AK56" s="54">
        <f t="shared" si="6"/>
        <v>1</v>
      </c>
      <c r="AL56" s="54">
        <v>1</v>
      </c>
      <c r="AM56" s="54">
        <v>1</v>
      </c>
      <c r="AN56" s="54">
        <v>1</v>
      </c>
      <c r="AO56" s="54">
        <v>1</v>
      </c>
      <c r="AP56" s="54">
        <v>1</v>
      </c>
      <c r="AQ56" s="54">
        <v>1</v>
      </c>
      <c r="AR56" s="54">
        <v>1</v>
      </c>
      <c r="AS56" s="54">
        <v>1</v>
      </c>
      <c r="AT56" s="54">
        <v>1</v>
      </c>
      <c r="AU56" s="54">
        <f t="shared" si="15"/>
        <v>26.841363636363653</v>
      </c>
      <c r="AV56" s="54">
        <f t="shared" si="16"/>
        <v>14.980909090909091</v>
      </c>
      <c r="AW56" s="54">
        <f t="shared" si="22"/>
        <v>15.461818181818185</v>
      </c>
      <c r="AX56" s="54">
        <f t="shared" si="18"/>
        <v>15.689090909090915</v>
      </c>
      <c r="AY56" s="54">
        <v>0</v>
      </c>
      <c r="AZ56" s="54">
        <v>1</v>
      </c>
      <c r="BA56" s="54">
        <v>1</v>
      </c>
      <c r="BG56" s="54">
        <f t="shared" si="23"/>
        <v>5000</v>
      </c>
      <c r="BH56" s="11">
        <f t="shared" si="20"/>
        <v>7.6388888888888887E-5</v>
      </c>
    </row>
    <row r="57" spans="1:60" ht="64" x14ac:dyDescent="0.2">
      <c r="A57" s="54" t="s">
        <v>713</v>
      </c>
      <c r="B57" s="1" t="s">
        <v>714</v>
      </c>
      <c r="C57" s="22" t="s">
        <v>192</v>
      </c>
      <c r="D57" s="54">
        <v>1</v>
      </c>
      <c r="E57" s="54">
        <v>1</v>
      </c>
      <c r="F57" s="54">
        <f t="shared" si="7"/>
        <v>1</v>
      </c>
      <c r="G57" s="54">
        <f t="shared" si="8"/>
        <v>25</v>
      </c>
      <c r="H57" s="54">
        <f t="shared" si="9"/>
        <v>25</v>
      </c>
      <c r="I57" s="54">
        <f t="shared" si="21"/>
        <v>139</v>
      </c>
      <c r="J57" s="54">
        <v>50</v>
      </c>
      <c r="K57" s="54">
        <f t="shared" si="11"/>
        <v>2</v>
      </c>
      <c r="L57" s="54">
        <f t="shared" si="12"/>
        <v>137</v>
      </c>
      <c r="M57" s="54">
        <f t="shared" si="13"/>
        <v>5.48</v>
      </c>
      <c r="N57" s="54">
        <v>0</v>
      </c>
      <c r="O57" s="54">
        <v>1</v>
      </c>
      <c r="P57" s="54">
        <v>1</v>
      </c>
      <c r="Q57" s="54">
        <v>1</v>
      </c>
      <c r="R57" s="54">
        <v>1</v>
      </c>
      <c r="S57" s="54">
        <v>1</v>
      </c>
      <c r="T57" s="54">
        <f t="shared" si="2"/>
        <v>1</v>
      </c>
      <c r="U57" s="54">
        <v>1</v>
      </c>
      <c r="V57" s="54">
        <v>1</v>
      </c>
      <c r="W57" s="54">
        <f t="shared" si="3"/>
        <v>1</v>
      </c>
      <c r="X57" s="54">
        <f t="shared" si="4"/>
        <v>1</v>
      </c>
      <c r="Y57" s="54">
        <v>0</v>
      </c>
      <c r="Z57" s="54">
        <v>1</v>
      </c>
      <c r="AA57" s="54">
        <v>1</v>
      </c>
      <c r="AB57" s="54">
        <v>1</v>
      </c>
      <c r="AC57" s="54">
        <v>1</v>
      </c>
      <c r="AD57" s="54">
        <v>1</v>
      </c>
      <c r="AE57" s="54">
        <v>1</v>
      </c>
      <c r="AF57" s="54">
        <f t="shared" si="14"/>
        <v>2</v>
      </c>
      <c r="AG57" s="54">
        <v>1</v>
      </c>
      <c r="AH57" s="54">
        <f t="shared" si="5"/>
        <v>1</v>
      </c>
      <c r="AI57" s="54">
        <v>1</v>
      </c>
      <c r="AJ57" s="54">
        <v>0</v>
      </c>
      <c r="AK57" s="54">
        <f t="shared" si="6"/>
        <v>1</v>
      </c>
      <c r="AL57" s="54">
        <v>1</v>
      </c>
      <c r="AM57" s="54">
        <v>1</v>
      </c>
      <c r="AN57" s="54">
        <v>1</v>
      </c>
      <c r="AO57" s="54">
        <v>1</v>
      </c>
      <c r="AP57" s="54">
        <v>1</v>
      </c>
      <c r="AQ57" s="54">
        <v>1</v>
      </c>
      <c r="AR57" s="54">
        <v>1</v>
      </c>
      <c r="AS57" s="54">
        <v>1</v>
      </c>
      <c r="AT57" s="54">
        <v>1</v>
      </c>
      <c r="AU57" s="54">
        <f t="shared" si="15"/>
        <v>12.260000000000023</v>
      </c>
      <c r="AV57" s="54">
        <f t="shared" si="16"/>
        <v>17.760000000000002</v>
      </c>
      <c r="AW57" s="54">
        <f t="shared" si="22"/>
        <v>15.238399999999999</v>
      </c>
      <c r="AX57" s="54">
        <f t="shared" si="18"/>
        <v>16.880800000000001</v>
      </c>
      <c r="AY57" s="54">
        <v>1</v>
      </c>
      <c r="AZ57" s="54">
        <v>1</v>
      </c>
      <c r="BA57" s="54">
        <v>1</v>
      </c>
      <c r="BG57" s="54">
        <f t="shared" si="23"/>
        <v>2000</v>
      </c>
      <c r="BH57" s="11">
        <f t="shared" si="20"/>
        <v>8.6805555555555545E-5</v>
      </c>
    </row>
    <row r="58" spans="1:60" ht="80" x14ac:dyDescent="0.2">
      <c r="A58" s="54">
        <v>29</v>
      </c>
      <c r="B58" s="1" t="s">
        <v>890</v>
      </c>
      <c r="C58" s="22" t="s">
        <v>192</v>
      </c>
      <c r="D58" s="54">
        <v>1</v>
      </c>
      <c r="E58" s="54">
        <v>1</v>
      </c>
      <c r="F58" s="54">
        <f t="shared" si="7"/>
        <v>1</v>
      </c>
      <c r="G58" s="54">
        <f t="shared" si="8"/>
        <v>26</v>
      </c>
      <c r="H58" s="54">
        <f t="shared" si="9"/>
        <v>26</v>
      </c>
      <c r="I58" s="54">
        <f t="shared" si="21"/>
        <v>154</v>
      </c>
      <c r="J58" s="54">
        <v>50</v>
      </c>
      <c r="K58" s="54">
        <f t="shared" si="11"/>
        <v>1.9230769230769231</v>
      </c>
      <c r="L58" s="54">
        <f t="shared" si="12"/>
        <v>148</v>
      </c>
      <c r="M58" s="54">
        <f t="shared" si="13"/>
        <v>5.6923076923076925</v>
      </c>
      <c r="N58" s="54">
        <v>1</v>
      </c>
      <c r="O58" s="54">
        <v>1</v>
      </c>
      <c r="P58" s="54">
        <v>1</v>
      </c>
      <c r="Q58" s="54">
        <v>1</v>
      </c>
      <c r="R58" s="54">
        <v>1</v>
      </c>
      <c r="S58" s="54">
        <v>1</v>
      </c>
      <c r="T58" s="54">
        <f t="shared" si="2"/>
        <v>1</v>
      </c>
      <c r="U58" s="54">
        <v>1</v>
      </c>
      <c r="V58" s="54">
        <v>1</v>
      </c>
      <c r="W58" s="54">
        <f t="shared" si="3"/>
        <v>1</v>
      </c>
      <c r="X58" s="54">
        <f t="shared" si="4"/>
        <v>1</v>
      </c>
      <c r="Y58" s="54">
        <v>1</v>
      </c>
      <c r="Z58" s="54">
        <v>1</v>
      </c>
      <c r="AA58" s="54">
        <v>1</v>
      </c>
      <c r="AB58" s="54">
        <v>1</v>
      </c>
      <c r="AC58" s="54">
        <v>1</v>
      </c>
      <c r="AD58" s="54">
        <v>1</v>
      </c>
      <c r="AE58" s="54">
        <v>1</v>
      </c>
      <c r="AF58" s="54">
        <f t="shared" si="14"/>
        <v>6</v>
      </c>
      <c r="AG58" s="54">
        <v>1</v>
      </c>
      <c r="AH58" s="54">
        <f t="shared" si="5"/>
        <v>1</v>
      </c>
      <c r="AI58" s="54">
        <v>0</v>
      </c>
      <c r="AJ58" s="54">
        <v>1</v>
      </c>
      <c r="AK58" s="54">
        <f t="shared" si="6"/>
        <v>0</v>
      </c>
      <c r="AL58" s="54">
        <v>1</v>
      </c>
      <c r="AM58" s="54">
        <v>1</v>
      </c>
      <c r="AN58" s="54">
        <v>1</v>
      </c>
      <c r="AO58" s="54">
        <v>1</v>
      </c>
      <c r="AP58" s="54">
        <v>1</v>
      </c>
      <c r="AQ58" s="54">
        <v>1</v>
      </c>
      <c r="AR58" s="54">
        <v>0</v>
      </c>
      <c r="AS58" s="54">
        <v>1</v>
      </c>
      <c r="AT58" s="54">
        <v>1</v>
      </c>
      <c r="AU58" s="54">
        <f t="shared" si="15"/>
        <v>17.752692307692332</v>
      </c>
      <c r="AV58" s="54">
        <f t="shared" si="16"/>
        <v>17.242307692307694</v>
      </c>
      <c r="AW58" s="54">
        <f t="shared" si="22"/>
        <v>16.532307692307686</v>
      </c>
      <c r="AX58" s="54">
        <f t="shared" si="18"/>
        <v>18.380769230769232</v>
      </c>
      <c r="AY58" s="54">
        <v>1</v>
      </c>
      <c r="AZ58" s="54">
        <v>1</v>
      </c>
      <c r="BA58" s="54">
        <v>1</v>
      </c>
      <c r="BG58" s="54">
        <f t="shared" si="23"/>
        <v>6000</v>
      </c>
      <c r="BH58" s="11">
        <f t="shared" si="20"/>
        <v>9.0277777777777787E-5</v>
      </c>
    </row>
    <row r="59" spans="1:60" ht="48" x14ac:dyDescent="0.2">
      <c r="A59" s="54">
        <v>30</v>
      </c>
      <c r="B59" s="1" t="s">
        <v>716</v>
      </c>
      <c r="C59" s="22" t="s">
        <v>192</v>
      </c>
      <c r="D59" s="54">
        <v>1</v>
      </c>
      <c r="E59" s="54">
        <v>1</v>
      </c>
      <c r="F59" s="54">
        <f t="shared" si="7"/>
        <v>1</v>
      </c>
      <c r="G59" s="54">
        <f t="shared" si="8"/>
        <v>18</v>
      </c>
      <c r="H59" s="54">
        <f t="shared" si="9"/>
        <v>18</v>
      </c>
      <c r="I59" s="54">
        <f t="shared" si="21"/>
        <v>95</v>
      </c>
      <c r="J59" s="54">
        <v>34</v>
      </c>
      <c r="K59" s="54">
        <f t="shared" si="11"/>
        <v>1.8888888888888888</v>
      </c>
      <c r="L59" s="54">
        <f t="shared" si="12"/>
        <v>94</v>
      </c>
      <c r="M59" s="54">
        <f t="shared" si="13"/>
        <v>5.2222222222222223</v>
      </c>
      <c r="N59" s="54">
        <v>0</v>
      </c>
      <c r="O59" s="54">
        <v>1</v>
      </c>
      <c r="P59" s="54">
        <v>1</v>
      </c>
      <c r="Q59" s="54">
        <v>1</v>
      </c>
      <c r="R59" s="54">
        <v>1</v>
      </c>
      <c r="S59" s="54">
        <v>1</v>
      </c>
      <c r="T59" s="54">
        <f t="shared" si="2"/>
        <v>1</v>
      </c>
      <c r="U59" s="54">
        <v>1</v>
      </c>
      <c r="V59" s="54">
        <v>1</v>
      </c>
      <c r="W59" s="54">
        <f t="shared" si="3"/>
        <v>1</v>
      </c>
      <c r="X59" s="54">
        <f t="shared" si="4"/>
        <v>1</v>
      </c>
      <c r="Y59" s="54">
        <v>1</v>
      </c>
      <c r="Z59" s="54">
        <v>1</v>
      </c>
      <c r="AA59" s="54">
        <v>1</v>
      </c>
      <c r="AB59" s="54">
        <v>1</v>
      </c>
      <c r="AC59" s="54">
        <v>1</v>
      </c>
      <c r="AD59" s="54">
        <v>1</v>
      </c>
      <c r="AE59" s="54">
        <v>1</v>
      </c>
      <c r="AF59" s="54">
        <f t="shared" si="14"/>
        <v>1</v>
      </c>
      <c r="AG59" s="54">
        <v>1</v>
      </c>
      <c r="AH59" s="54">
        <f t="shared" si="5"/>
        <v>1</v>
      </c>
      <c r="AI59" s="54">
        <v>1</v>
      </c>
      <c r="AJ59" s="54">
        <v>1</v>
      </c>
      <c r="AK59" s="54">
        <f t="shared" si="6"/>
        <v>1</v>
      </c>
      <c r="AL59" s="54">
        <v>1</v>
      </c>
      <c r="AM59" s="54">
        <v>1</v>
      </c>
      <c r="AN59" s="54">
        <v>1</v>
      </c>
      <c r="AO59" s="54">
        <v>1</v>
      </c>
      <c r="AP59" s="54">
        <v>1</v>
      </c>
      <c r="AQ59" s="54">
        <v>1</v>
      </c>
      <c r="AR59" s="54">
        <v>1</v>
      </c>
      <c r="AS59" s="54">
        <v>1</v>
      </c>
      <c r="AT59" s="54">
        <v>1</v>
      </c>
      <c r="AU59" s="54">
        <f t="shared" si="15"/>
        <v>28.765000000000025</v>
      </c>
      <c r="AV59" s="54">
        <f t="shared" si="16"/>
        <v>13.718888888888891</v>
      </c>
      <c r="AW59" s="54">
        <f t="shared" si="22"/>
        <v>13.262222222222221</v>
      </c>
      <c r="AX59" s="54">
        <f t="shared" si="18"/>
        <v>12.166666666666664</v>
      </c>
      <c r="AY59" s="54">
        <v>1</v>
      </c>
      <c r="AZ59" s="54">
        <v>1</v>
      </c>
      <c r="BA59" s="54">
        <v>1</v>
      </c>
      <c r="BG59" s="54">
        <f t="shared" si="23"/>
        <v>1000</v>
      </c>
      <c r="BH59" s="11">
        <f t="shared" si="20"/>
        <v>6.2500000000000001E-5</v>
      </c>
    </row>
    <row r="60" spans="1:60" ht="48" x14ac:dyDescent="0.2">
      <c r="A60" s="54" t="s">
        <v>592</v>
      </c>
      <c r="B60" s="1" t="s">
        <v>717</v>
      </c>
      <c r="C60" s="22" t="s">
        <v>192</v>
      </c>
      <c r="D60" s="54">
        <v>1</v>
      </c>
      <c r="E60" s="54">
        <v>1</v>
      </c>
      <c r="F60" s="54">
        <f t="shared" si="7"/>
        <v>1</v>
      </c>
      <c r="G60" s="54">
        <f t="shared" si="8"/>
        <v>18</v>
      </c>
      <c r="H60" s="54">
        <f t="shared" si="9"/>
        <v>18</v>
      </c>
      <c r="I60" s="54">
        <f t="shared" si="21"/>
        <v>82</v>
      </c>
      <c r="J60" s="54">
        <v>30</v>
      </c>
      <c r="K60" s="54">
        <f t="shared" si="11"/>
        <v>1.6666666666666667</v>
      </c>
      <c r="L60" s="54">
        <f t="shared" si="12"/>
        <v>81</v>
      </c>
      <c r="M60" s="54">
        <f t="shared" si="13"/>
        <v>4.5</v>
      </c>
      <c r="N60" s="54">
        <v>0</v>
      </c>
      <c r="O60" s="54">
        <v>1</v>
      </c>
      <c r="P60" s="54">
        <v>0</v>
      </c>
      <c r="Q60" s="54">
        <v>1</v>
      </c>
      <c r="R60" s="54">
        <v>1</v>
      </c>
      <c r="S60" s="54">
        <v>1</v>
      </c>
      <c r="T60" s="54">
        <f t="shared" si="2"/>
        <v>1</v>
      </c>
      <c r="U60" s="54">
        <v>1</v>
      </c>
      <c r="V60" s="54">
        <v>1</v>
      </c>
      <c r="W60" s="54">
        <f t="shared" si="3"/>
        <v>0</v>
      </c>
      <c r="X60" s="54">
        <f t="shared" si="4"/>
        <v>1</v>
      </c>
      <c r="Y60" s="54">
        <v>0</v>
      </c>
      <c r="Z60" s="54">
        <v>1</v>
      </c>
      <c r="AA60" s="54">
        <v>1</v>
      </c>
      <c r="AB60" s="54">
        <v>1</v>
      </c>
      <c r="AC60" s="54">
        <v>1</v>
      </c>
      <c r="AD60" s="54">
        <v>0</v>
      </c>
      <c r="AE60" s="54">
        <v>1</v>
      </c>
      <c r="AF60" s="54">
        <f t="shared" si="14"/>
        <v>1</v>
      </c>
      <c r="AG60" s="54">
        <v>1</v>
      </c>
      <c r="AH60" s="54">
        <f t="shared" si="5"/>
        <v>1</v>
      </c>
      <c r="AI60" s="54">
        <v>1</v>
      </c>
      <c r="AJ60" s="54">
        <v>1</v>
      </c>
      <c r="AK60" s="54">
        <f t="shared" si="6"/>
        <v>1</v>
      </c>
      <c r="AL60" s="54">
        <v>1</v>
      </c>
      <c r="AM60" s="54">
        <v>1</v>
      </c>
      <c r="AN60" s="54">
        <v>1</v>
      </c>
      <c r="AO60" s="54">
        <v>1</v>
      </c>
      <c r="AP60" s="54">
        <v>1</v>
      </c>
      <c r="AQ60" s="54">
        <v>1</v>
      </c>
      <c r="AR60" s="54">
        <v>1</v>
      </c>
      <c r="AS60" s="54">
        <v>1</v>
      </c>
      <c r="AT60" s="54">
        <v>1</v>
      </c>
      <c r="AU60" s="54">
        <f t="shared" si="15"/>
        <v>47.565000000000012</v>
      </c>
      <c r="AV60" s="54">
        <f t="shared" si="16"/>
        <v>11.096666666666668</v>
      </c>
      <c r="AW60" s="54">
        <f t="shared" si="22"/>
        <v>9.0155555555555544</v>
      </c>
      <c r="AX60" s="54">
        <f t="shared" si="18"/>
        <v>8.7650000000000006</v>
      </c>
      <c r="AY60" s="54">
        <v>1</v>
      </c>
      <c r="AZ60" s="54">
        <v>1</v>
      </c>
      <c r="BA60" s="54">
        <v>1</v>
      </c>
      <c r="BG60" s="54">
        <f t="shared" si="23"/>
        <v>1000</v>
      </c>
      <c r="BH60" s="11">
        <f t="shared" si="20"/>
        <v>6.2500000000000001E-5</v>
      </c>
    </row>
    <row r="61" spans="1:60" ht="32" x14ac:dyDescent="0.2">
      <c r="A61" s="54" t="s">
        <v>594</v>
      </c>
      <c r="B61" s="1" t="s">
        <v>718</v>
      </c>
      <c r="C61" s="22" t="s">
        <v>192</v>
      </c>
      <c r="D61" s="54">
        <v>1</v>
      </c>
      <c r="E61" s="54">
        <v>1</v>
      </c>
      <c r="F61" s="54">
        <f t="shared" si="7"/>
        <v>1</v>
      </c>
      <c r="G61" s="54">
        <f t="shared" si="8"/>
        <v>13</v>
      </c>
      <c r="H61" s="54">
        <f t="shared" si="9"/>
        <v>13</v>
      </c>
      <c r="I61" s="54">
        <f t="shared" si="21"/>
        <v>67</v>
      </c>
      <c r="J61" s="54">
        <v>25</v>
      </c>
      <c r="K61" s="54">
        <f t="shared" si="11"/>
        <v>1.9230769230769231</v>
      </c>
      <c r="L61" s="54">
        <f t="shared" si="12"/>
        <v>64</v>
      </c>
      <c r="M61" s="54">
        <f t="shared" si="13"/>
        <v>4.9230769230769234</v>
      </c>
      <c r="N61" s="54">
        <v>0</v>
      </c>
      <c r="O61" s="54">
        <v>1</v>
      </c>
      <c r="P61" s="54">
        <v>1</v>
      </c>
      <c r="Q61" s="54">
        <v>1</v>
      </c>
      <c r="R61" s="54">
        <v>1</v>
      </c>
      <c r="S61" s="54">
        <v>1</v>
      </c>
      <c r="T61" s="54">
        <f t="shared" si="2"/>
        <v>1</v>
      </c>
      <c r="U61" s="54">
        <v>1</v>
      </c>
      <c r="V61" s="54">
        <v>1</v>
      </c>
      <c r="W61" s="54">
        <f t="shared" si="3"/>
        <v>1</v>
      </c>
      <c r="X61" s="54">
        <f t="shared" si="4"/>
        <v>1</v>
      </c>
      <c r="Y61" s="54">
        <v>0</v>
      </c>
      <c r="Z61" s="54">
        <v>1</v>
      </c>
      <c r="AA61" s="54">
        <v>1</v>
      </c>
      <c r="AB61" s="54">
        <v>1</v>
      </c>
      <c r="AC61" s="54">
        <v>1</v>
      </c>
      <c r="AD61" s="54">
        <v>1</v>
      </c>
      <c r="AE61" s="54">
        <v>1</v>
      </c>
      <c r="AF61" s="54">
        <f t="shared" si="14"/>
        <v>3</v>
      </c>
      <c r="AG61" s="54">
        <v>1</v>
      </c>
      <c r="AH61" s="54">
        <f t="shared" si="5"/>
        <v>1</v>
      </c>
      <c r="AI61" s="54">
        <v>1</v>
      </c>
      <c r="AJ61" s="54">
        <v>1</v>
      </c>
      <c r="AK61" s="54">
        <f t="shared" si="6"/>
        <v>0</v>
      </c>
      <c r="AL61" s="54">
        <v>1</v>
      </c>
      <c r="AM61" s="54">
        <v>1</v>
      </c>
      <c r="AN61" s="54">
        <v>1</v>
      </c>
      <c r="AO61" s="54">
        <v>1</v>
      </c>
      <c r="AP61" s="54">
        <v>1</v>
      </c>
      <c r="AQ61" s="54">
        <v>1</v>
      </c>
      <c r="AR61" s="54">
        <v>1</v>
      </c>
      <c r="AS61" s="54">
        <v>1</v>
      </c>
      <c r="AT61" s="54">
        <v>1</v>
      </c>
      <c r="AU61" s="54">
        <f t="shared" si="15"/>
        <v>30.947692307692328</v>
      </c>
      <c r="AV61" s="54">
        <f t="shared" si="16"/>
        <v>12.172307692307694</v>
      </c>
      <c r="AW61" s="54">
        <f t="shared" si="22"/>
        <v>10.870769230769231</v>
      </c>
      <c r="AX61" s="54">
        <f t="shared" si="18"/>
        <v>8.2576923076923094</v>
      </c>
      <c r="AY61" s="54">
        <v>1</v>
      </c>
      <c r="AZ61" s="54">
        <v>1</v>
      </c>
      <c r="BA61" s="54">
        <v>1</v>
      </c>
      <c r="BG61" s="54">
        <f t="shared" si="23"/>
        <v>3000</v>
      </c>
      <c r="BH61" s="11">
        <f t="shared" si="20"/>
        <v>4.5138888888888894E-5</v>
      </c>
    </row>
    <row r="62" spans="1:60" ht="48" x14ac:dyDescent="0.2">
      <c r="A62" s="54">
        <v>31</v>
      </c>
      <c r="B62" s="1" t="s">
        <v>719</v>
      </c>
      <c r="C62" s="3" t="s">
        <v>203</v>
      </c>
      <c r="D62" s="54">
        <v>1</v>
      </c>
      <c r="E62" s="54">
        <v>1</v>
      </c>
      <c r="F62" s="54">
        <f t="shared" si="7"/>
        <v>1</v>
      </c>
      <c r="G62" s="54">
        <f t="shared" si="8"/>
        <v>18</v>
      </c>
      <c r="H62" s="54">
        <f t="shared" si="9"/>
        <v>18</v>
      </c>
      <c r="I62" s="54">
        <f t="shared" si="21"/>
        <v>73</v>
      </c>
      <c r="J62" s="54">
        <v>25</v>
      </c>
      <c r="K62" s="54">
        <f t="shared" si="11"/>
        <v>1.3888888888888888</v>
      </c>
      <c r="L62" s="54">
        <f t="shared" si="12"/>
        <v>71</v>
      </c>
      <c r="M62" s="54">
        <f t="shared" si="13"/>
        <v>3.9444444444444446</v>
      </c>
      <c r="N62" s="54">
        <v>1</v>
      </c>
      <c r="O62" s="54">
        <v>1</v>
      </c>
      <c r="P62" s="54">
        <v>0</v>
      </c>
      <c r="Q62" s="54">
        <v>1</v>
      </c>
      <c r="R62" s="54">
        <v>1</v>
      </c>
      <c r="S62" s="54">
        <v>1</v>
      </c>
      <c r="T62" s="54">
        <f t="shared" si="2"/>
        <v>1</v>
      </c>
      <c r="U62" s="54">
        <v>1</v>
      </c>
      <c r="V62" s="54">
        <v>1</v>
      </c>
      <c r="W62" s="54">
        <f t="shared" si="3"/>
        <v>0</v>
      </c>
      <c r="X62" s="54">
        <f t="shared" si="4"/>
        <v>1</v>
      </c>
      <c r="Y62" s="54">
        <v>0</v>
      </c>
      <c r="Z62" s="54">
        <v>1</v>
      </c>
      <c r="AA62" s="54">
        <v>1</v>
      </c>
      <c r="AB62" s="54">
        <v>1</v>
      </c>
      <c r="AC62" s="54">
        <v>1</v>
      </c>
      <c r="AD62" s="54">
        <v>1</v>
      </c>
      <c r="AE62" s="54">
        <v>1</v>
      </c>
      <c r="AF62" s="54">
        <f t="shared" si="14"/>
        <v>2</v>
      </c>
      <c r="AG62" s="54">
        <v>1</v>
      </c>
      <c r="AH62" s="54">
        <f t="shared" si="5"/>
        <v>1</v>
      </c>
      <c r="AI62" s="54">
        <v>1</v>
      </c>
      <c r="AJ62" s="54">
        <v>1</v>
      </c>
      <c r="AK62" s="54">
        <f t="shared" si="6"/>
        <v>1</v>
      </c>
      <c r="AL62" s="54">
        <v>1</v>
      </c>
      <c r="AM62" s="54">
        <v>1</v>
      </c>
      <c r="AN62" s="54">
        <v>1</v>
      </c>
      <c r="AO62" s="54">
        <v>1</v>
      </c>
      <c r="AP62" s="54">
        <v>1</v>
      </c>
      <c r="AQ62" s="54">
        <v>1</v>
      </c>
      <c r="AR62" s="54">
        <v>1</v>
      </c>
      <c r="AS62" s="54">
        <v>1</v>
      </c>
      <c r="AT62" s="54">
        <v>1</v>
      </c>
      <c r="AU62" s="54">
        <f t="shared" si="15"/>
        <v>71.065000000000026</v>
      </c>
      <c r="AV62" s="54">
        <f t="shared" si="16"/>
        <v>7.818888888888889</v>
      </c>
      <c r="AW62" s="54">
        <f t="shared" si="22"/>
        <v>5.7488888888888852</v>
      </c>
      <c r="AX62" s="54">
        <f t="shared" si="18"/>
        <v>6.1483333333333334</v>
      </c>
      <c r="AY62" s="54">
        <v>1</v>
      </c>
      <c r="AZ62" s="54">
        <v>1</v>
      </c>
      <c r="BA62" s="54">
        <v>1</v>
      </c>
      <c r="BG62" s="54">
        <f t="shared" si="23"/>
        <v>2000</v>
      </c>
      <c r="BH62" s="11">
        <f t="shared" si="20"/>
        <v>6.2500000000000001E-5</v>
      </c>
    </row>
    <row r="63" spans="1:60" ht="48" x14ac:dyDescent="0.2">
      <c r="A63" s="54">
        <v>32</v>
      </c>
      <c r="B63" s="1" t="s">
        <v>720</v>
      </c>
      <c r="C63" s="22" t="s">
        <v>192</v>
      </c>
      <c r="D63" s="54">
        <v>1</v>
      </c>
      <c r="E63" s="54">
        <v>1</v>
      </c>
      <c r="F63" s="54">
        <f t="shared" si="7"/>
        <v>1</v>
      </c>
      <c r="G63" s="54">
        <f t="shared" si="8"/>
        <v>20</v>
      </c>
      <c r="H63" s="54">
        <f t="shared" si="9"/>
        <v>20</v>
      </c>
      <c r="I63" s="54">
        <f t="shared" si="21"/>
        <v>76</v>
      </c>
      <c r="J63" s="54">
        <v>29</v>
      </c>
      <c r="K63" s="54">
        <f t="shared" si="11"/>
        <v>1.45</v>
      </c>
      <c r="L63" s="54">
        <f t="shared" si="12"/>
        <v>75</v>
      </c>
      <c r="M63" s="54">
        <f t="shared" si="13"/>
        <v>3.75</v>
      </c>
      <c r="N63" s="54">
        <v>0</v>
      </c>
      <c r="O63" s="54">
        <v>1</v>
      </c>
      <c r="P63" s="54">
        <v>0</v>
      </c>
      <c r="Q63" s="54">
        <v>1</v>
      </c>
      <c r="R63" s="54">
        <v>1</v>
      </c>
      <c r="S63" s="54">
        <v>1</v>
      </c>
      <c r="T63" s="54">
        <f t="shared" si="2"/>
        <v>1</v>
      </c>
      <c r="U63" s="54">
        <v>1</v>
      </c>
      <c r="V63" s="54">
        <v>1</v>
      </c>
      <c r="W63" s="54">
        <f t="shared" si="3"/>
        <v>0</v>
      </c>
      <c r="X63" s="54">
        <f t="shared" si="4"/>
        <v>1</v>
      </c>
      <c r="Y63" s="54">
        <v>0</v>
      </c>
      <c r="Z63" s="54">
        <v>1</v>
      </c>
      <c r="AA63" s="54">
        <v>1</v>
      </c>
      <c r="AB63" s="54">
        <v>1</v>
      </c>
      <c r="AC63" s="54">
        <v>1</v>
      </c>
      <c r="AD63" s="54">
        <v>0</v>
      </c>
      <c r="AE63" s="54">
        <v>1</v>
      </c>
      <c r="AF63" s="54">
        <f t="shared" si="14"/>
        <v>1</v>
      </c>
      <c r="AG63" s="54">
        <v>1</v>
      </c>
      <c r="AH63" s="54">
        <f t="shared" si="5"/>
        <v>1</v>
      </c>
      <c r="AI63" s="54">
        <v>1</v>
      </c>
      <c r="AJ63" s="54">
        <v>1</v>
      </c>
      <c r="AK63" s="54">
        <f t="shared" si="6"/>
        <v>1</v>
      </c>
      <c r="AL63" s="54">
        <v>1</v>
      </c>
      <c r="AM63" s="54">
        <v>1</v>
      </c>
      <c r="AN63" s="54">
        <v>1</v>
      </c>
      <c r="AO63" s="54">
        <v>0</v>
      </c>
      <c r="AP63" s="54">
        <v>1</v>
      </c>
      <c r="AQ63" s="54">
        <v>1</v>
      </c>
      <c r="AR63" s="54">
        <v>1</v>
      </c>
      <c r="AS63" s="54">
        <v>0</v>
      </c>
      <c r="AT63" s="54">
        <v>1</v>
      </c>
      <c r="AU63" s="54">
        <f t="shared" si="15"/>
        <v>63.865000000000023</v>
      </c>
      <c r="AV63" s="54">
        <f t="shared" si="16"/>
        <v>9.32</v>
      </c>
      <c r="AW63" s="54">
        <f t="shared" si="22"/>
        <v>4.7699999999999996</v>
      </c>
      <c r="AX63" s="54">
        <f t="shared" si="18"/>
        <v>6.2325000000000017</v>
      </c>
      <c r="AY63" s="54">
        <v>1</v>
      </c>
      <c r="AZ63" s="54">
        <v>1</v>
      </c>
      <c r="BA63" s="54">
        <v>1</v>
      </c>
      <c r="BG63" s="54">
        <f t="shared" si="23"/>
        <v>1000</v>
      </c>
      <c r="BH63" s="11">
        <f t="shared" si="20"/>
        <v>6.9444444444444444E-5</v>
      </c>
    </row>
    <row r="64" spans="1:60" ht="48" x14ac:dyDescent="0.2">
      <c r="A64" s="54">
        <v>33</v>
      </c>
      <c r="B64" s="1" t="s">
        <v>721</v>
      </c>
      <c r="C64" s="22" t="s">
        <v>192</v>
      </c>
      <c r="D64" s="54">
        <v>1</v>
      </c>
      <c r="E64" s="54">
        <v>1</v>
      </c>
      <c r="F64" s="54">
        <f t="shared" si="7"/>
        <v>1</v>
      </c>
      <c r="G64" s="54">
        <f t="shared" si="8"/>
        <v>19</v>
      </c>
      <c r="H64" s="54">
        <f t="shared" si="9"/>
        <v>19</v>
      </c>
      <c r="I64" s="54">
        <f t="shared" si="21"/>
        <v>83</v>
      </c>
      <c r="J64" s="54">
        <v>30</v>
      </c>
      <c r="K64" s="54">
        <f t="shared" si="11"/>
        <v>1.5789473684210527</v>
      </c>
      <c r="L64" s="54">
        <f t="shared" si="12"/>
        <v>81</v>
      </c>
      <c r="M64" s="54">
        <f t="shared" si="13"/>
        <v>4.2631578947368425</v>
      </c>
      <c r="N64" s="54">
        <v>1</v>
      </c>
      <c r="O64" s="54">
        <v>1</v>
      </c>
      <c r="P64" s="54">
        <v>0</v>
      </c>
      <c r="Q64" s="54">
        <v>1</v>
      </c>
      <c r="R64" s="54">
        <v>1</v>
      </c>
      <c r="S64" s="54">
        <v>1</v>
      </c>
      <c r="T64" s="54">
        <f t="shared" si="2"/>
        <v>1</v>
      </c>
      <c r="U64" s="54">
        <v>1</v>
      </c>
      <c r="V64" s="54">
        <v>1</v>
      </c>
      <c r="W64" s="54">
        <f t="shared" si="3"/>
        <v>0</v>
      </c>
      <c r="X64" s="54">
        <f t="shared" si="4"/>
        <v>1</v>
      </c>
      <c r="Y64" s="54">
        <v>0</v>
      </c>
      <c r="Z64" s="54">
        <v>1</v>
      </c>
      <c r="AA64" s="54">
        <v>1</v>
      </c>
      <c r="AB64" s="54">
        <v>1</v>
      </c>
      <c r="AC64" s="54">
        <v>1</v>
      </c>
      <c r="AD64" s="54">
        <v>0</v>
      </c>
      <c r="AE64" s="54">
        <v>1</v>
      </c>
      <c r="AF64" s="54">
        <f t="shared" si="14"/>
        <v>2</v>
      </c>
      <c r="AG64" s="54">
        <v>1</v>
      </c>
      <c r="AH64" s="54">
        <f t="shared" si="5"/>
        <v>1</v>
      </c>
      <c r="AI64" s="54">
        <v>1</v>
      </c>
      <c r="AJ64" s="54">
        <v>1</v>
      </c>
      <c r="AK64" s="54">
        <f t="shared" si="6"/>
        <v>1</v>
      </c>
      <c r="AL64" s="54">
        <v>1</v>
      </c>
      <c r="AM64" s="54">
        <v>1</v>
      </c>
      <c r="AN64" s="54">
        <v>1</v>
      </c>
      <c r="AO64" s="54">
        <v>0</v>
      </c>
      <c r="AP64" s="54">
        <v>1</v>
      </c>
      <c r="AQ64" s="54">
        <v>1</v>
      </c>
      <c r="AR64" s="54">
        <v>1</v>
      </c>
      <c r="AS64" s="54">
        <v>1</v>
      </c>
      <c r="AT64" s="54">
        <v>1</v>
      </c>
      <c r="AU64" s="54">
        <f t="shared" si="15"/>
        <v>53.971052631578971</v>
      </c>
      <c r="AV64" s="54">
        <f t="shared" si="16"/>
        <v>10.451578947368422</v>
      </c>
      <c r="AW64" s="54">
        <f t="shared" si="22"/>
        <v>7.7094736842105256</v>
      </c>
      <c r="AX64" s="54">
        <f t="shared" si="18"/>
        <v>8.1494736842105269</v>
      </c>
      <c r="AY64" s="54">
        <v>1</v>
      </c>
      <c r="AZ64" s="54">
        <v>1</v>
      </c>
      <c r="BA64" s="54">
        <v>1</v>
      </c>
      <c r="BG64" s="54">
        <f t="shared" si="23"/>
        <v>2000</v>
      </c>
      <c r="BH64" s="11">
        <f t="shared" si="20"/>
        <v>6.597222222222223E-5</v>
      </c>
    </row>
    <row r="65" spans="1:60" ht="64" x14ac:dyDescent="0.2">
      <c r="A65" s="54">
        <v>34</v>
      </c>
      <c r="B65" s="1" t="s">
        <v>722</v>
      </c>
      <c r="C65" s="22" t="s">
        <v>192</v>
      </c>
      <c r="D65" s="54">
        <v>1</v>
      </c>
      <c r="E65" s="54">
        <v>1</v>
      </c>
      <c r="F65" s="54">
        <f t="shared" si="7"/>
        <v>2</v>
      </c>
      <c r="G65" s="54">
        <f t="shared" si="8"/>
        <v>30</v>
      </c>
      <c r="H65" s="54">
        <f t="shared" si="9"/>
        <v>15</v>
      </c>
      <c r="I65" s="54">
        <f t="shared" si="21"/>
        <v>124</v>
      </c>
      <c r="J65" s="54">
        <v>43</v>
      </c>
      <c r="K65" s="54">
        <f t="shared" si="11"/>
        <v>1.4333333333333333</v>
      </c>
      <c r="L65" s="54">
        <f t="shared" si="12"/>
        <v>122</v>
      </c>
      <c r="M65" s="54">
        <f t="shared" si="13"/>
        <v>4.0666666666666664</v>
      </c>
      <c r="N65" s="54">
        <v>0</v>
      </c>
      <c r="O65" s="54">
        <v>1</v>
      </c>
      <c r="P65" s="54">
        <v>1</v>
      </c>
      <c r="Q65" s="54">
        <v>1</v>
      </c>
      <c r="R65" s="54">
        <v>1</v>
      </c>
      <c r="S65" s="54">
        <v>1</v>
      </c>
      <c r="T65" s="54">
        <f t="shared" si="2"/>
        <v>1</v>
      </c>
      <c r="U65" s="54">
        <v>1</v>
      </c>
      <c r="V65" s="54">
        <v>1</v>
      </c>
      <c r="W65" s="54">
        <f t="shared" si="3"/>
        <v>1</v>
      </c>
      <c r="X65" s="54">
        <f t="shared" si="4"/>
        <v>1</v>
      </c>
      <c r="Y65" s="54">
        <v>0</v>
      </c>
      <c r="Z65" s="54">
        <v>1</v>
      </c>
      <c r="AA65" s="54">
        <v>1</v>
      </c>
      <c r="AB65" s="54">
        <v>1</v>
      </c>
      <c r="AC65" s="54">
        <v>1</v>
      </c>
      <c r="AD65" s="54">
        <v>1</v>
      </c>
      <c r="AE65" s="54">
        <v>1</v>
      </c>
      <c r="AF65" s="54">
        <f t="shared" si="14"/>
        <v>2</v>
      </c>
      <c r="AG65" s="54">
        <v>1</v>
      </c>
      <c r="AH65" s="54">
        <f t="shared" si="5"/>
        <v>1</v>
      </c>
      <c r="AI65" s="54">
        <v>0</v>
      </c>
      <c r="AJ65" s="54">
        <v>1</v>
      </c>
      <c r="AK65" s="54">
        <f t="shared" si="6"/>
        <v>1</v>
      </c>
      <c r="AL65" s="54">
        <v>1</v>
      </c>
      <c r="AM65" s="54">
        <v>0</v>
      </c>
      <c r="AN65" s="54">
        <v>1</v>
      </c>
      <c r="AO65" s="54">
        <v>1</v>
      </c>
      <c r="AP65" s="54">
        <v>1</v>
      </c>
      <c r="AQ65" s="54">
        <v>1</v>
      </c>
      <c r="AR65" s="54">
        <v>1</v>
      </c>
      <c r="AS65" s="54">
        <v>1</v>
      </c>
      <c r="AT65" s="54">
        <v>1</v>
      </c>
      <c r="AU65" s="54">
        <f t="shared" si="15"/>
        <v>70.350000000000023</v>
      </c>
      <c r="AV65" s="54">
        <f t="shared" si="16"/>
        <v>7.1733333333333356</v>
      </c>
      <c r="AW65" s="54">
        <f t="shared" si="22"/>
        <v>6.1386666666666621</v>
      </c>
      <c r="AX65" s="54">
        <f t="shared" si="18"/>
        <v>5.2240000000000002</v>
      </c>
      <c r="AY65" s="54">
        <v>0</v>
      </c>
      <c r="AZ65" s="54">
        <v>1</v>
      </c>
      <c r="BA65" s="54">
        <v>1</v>
      </c>
      <c r="BG65" s="54">
        <f t="shared" si="23"/>
        <v>2000</v>
      </c>
      <c r="BH65" s="11">
        <f t="shared" si="20"/>
        <v>1.0416666666666666E-4</v>
      </c>
    </row>
    <row r="66" spans="1:60" ht="80" x14ac:dyDescent="0.2">
      <c r="A66" s="54">
        <v>35</v>
      </c>
      <c r="B66" s="1" t="s">
        <v>723</v>
      </c>
      <c r="C66" s="22" t="s">
        <v>192</v>
      </c>
      <c r="D66" s="54">
        <v>1</v>
      </c>
      <c r="E66" s="54">
        <v>1</v>
      </c>
      <c r="F66" s="54">
        <f t="shared" si="7"/>
        <v>3</v>
      </c>
      <c r="G66" s="54">
        <f t="shared" si="8"/>
        <v>31</v>
      </c>
      <c r="H66" s="54">
        <f t="shared" si="9"/>
        <v>10.333333333333334</v>
      </c>
      <c r="I66" s="54">
        <f t="shared" si="21"/>
        <v>167</v>
      </c>
      <c r="J66" s="54">
        <v>59</v>
      </c>
      <c r="K66" s="54">
        <f t="shared" si="11"/>
        <v>1.903225806451613</v>
      </c>
      <c r="L66" s="54">
        <f t="shared" si="12"/>
        <v>163</v>
      </c>
      <c r="M66" s="54">
        <f t="shared" si="13"/>
        <v>5.258064516129032</v>
      </c>
      <c r="N66" s="54">
        <v>0</v>
      </c>
      <c r="O66" s="54">
        <v>1</v>
      </c>
      <c r="P66" s="54">
        <v>0</v>
      </c>
      <c r="Q66" s="54">
        <v>0</v>
      </c>
      <c r="R66" s="54">
        <v>1</v>
      </c>
      <c r="S66" s="54">
        <v>1</v>
      </c>
      <c r="T66" s="54">
        <f t="shared" si="2"/>
        <v>0</v>
      </c>
      <c r="U66" s="54">
        <v>1</v>
      </c>
      <c r="V66" s="54">
        <v>1</v>
      </c>
      <c r="W66" s="54">
        <f t="shared" si="3"/>
        <v>0</v>
      </c>
      <c r="X66" s="54">
        <f t="shared" si="4"/>
        <v>1</v>
      </c>
      <c r="Y66" s="54">
        <v>1</v>
      </c>
      <c r="Z66" s="54">
        <v>1</v>
      </c>
      <c r="AA66" s="54">
        <v>0</v>
      </c>
      <c r="AB66" s="54">
        <v>1</v>
      </c>
      <c r="AC66" s="54">
        <v>1</v>
      </c>
      <c r="AD66" s="54">
        <v>1</v>
      </c>
      <c r="AE66" s="54">
        <v>1</v>
      </c>
      <c r="AF66" s="54">
        <f t="shared" si="14"/>
        <v>4</v>
      </c>
      <c r="AG66" s="54">
        <v>1</v>
      </c>
      <c r="AH66" s="54">
        <f t="shared" si="5"/>
        <v>1</v>
      </c>
      <c r="AI66" s="54">
        <v>0</v>
      </c>
      <c r="AJ66" s="54">
        <v>1</v>
      </c>
      <c r="AK66" s="54">
        <f t="shared" si="6"/>
        <v>1</v>
      </c>
      <c r="AL66" s="54">
        <v>1</v>
      </c>
      <c r="AM66" s="54">
        <v>0</v>
      </c>
      <c r="AN66" s="54">
        <v>1</v>
      </c>
      <c r="AO66" s="54">
        <v>1</v>
      </c>
      <c r="AP66" s="54">
        <v>1</v>
      </c>
      <c r="AQ66" s="54">
        <v>1</v>
      </c>
      <c r="AR66" s="54">
        <v>1</v>
      </c>
      <c r="AS66" s="54">
        <v>0</v>
      </c>
      <c r="AT66" s="54">
        <v>1</v>
      </c>
      <c r="AU66" s="54">
        <f t="shared" si="15"/>
        <v>35.333763440860238</v>
      </c>
      <c r="AV66" s="54">
        <f t="shared" si="16"/>
        <v>10.898064516129036</v>
      </c>
      <c r="AW66" s="54">
        <f t="shared" si="22"/>
        <v>12.252903225806453</v>
      </c>
      <c r="AX66" s="54">
        <f t="shared" si="18"/>
        <v>8.5021505376344102</v>
      </c>
      <c r="AY66" s="54">
        <v>0</v>
      </c>
      <c r="AZ66" s="54">
        <v>1</v>
      </c>
      <c r="BA66" s="54">
        <v>1</v>
      </c>
      <c r="BG66" s="54">
        <f t="shared" si="23"/>
        <v>4000</v>
      </c>
      <c r="BH66" s="11">
        <f t="shared" si="20"/>
        <v>1.0763888888888889E-4</v>
      </c>
    </row>
    <row r="67" spans="1:60" ht="32" x14ac:dyDescent="0.2">
      <c r="A67" s="54">
        <v>36</v>
      </c>
      <c r="B67" s="1" t="s">
        <v>822</v>
      </c>
      <c r="C67" s="22" t="s">
        <v>192</v>
      </c>
      <c r="D67" s="54">
        <v>1</v>
      </c>
      <c r="E67" s="54">
        <v>1</v>
      </c>
      <c r="F67" s="54">
        <f t="shared" si="7"/>
        <v>1</v>
      </c>
      <c r="G67" s="54">
        <f t="shared" si="8"/>
        <v>18</v>
      </c>
      <c r="H67" s="54">
        <f t="shared" si="9"/>
        <v>18</v>
      </c>
      <c r="I67" s="54">
        <f t="shared" si="21"/>
        <v>65</v>
      </c>
      <c r="J67" s="54">
        <v>24</v>
      </c>
      <c r="K67" s="54">
        <f t="shared" si="11"/>
        <v>1.3333333333333333</v>
      </c>
      <c r="L67" s="54">
        <f t="shared" si="12"/>
        <v>64</v>
      </c>
      <c r="M67" s="54">
        <f t="shared" si="13"/>
        <v>3.5555555555555554</v>
      </c>
      <c r="N67" s="54">
        <v>1</v>
      </c>
      <c r="O67" s="54">
        <v>1</v>
      </c>
      <c r="P67" s="54">
        <v>0</v>
      </c>
      <c r="Q67" s="54">
        <v>1</v>
      </c>
      <c r="R67" s="54">
        <v>1</v>
      </c>
      <c r="S67" s="54">
        <v>1</v>
      </c>
      <c r="T67" s="54">
        <f t="shared" si="2"/>
        <v>1</v>
      </c>
      <c r="U67" s="54">
        <v>1</v>
      </c>
      <c r="V67" s="54">
        <v>1</v>
      </c>
      <c r="W67" s="54">
        <f t="shared" si="3"/>
        <v>0</v>
      </c>
      <c r="X67" s="54">
        <f t="shared" si="4"/>
        <v>1</v>
      </c>
      <c r="Y67" s="54">
        <v>0</v>
      </c>
      <c r="Z67" s="54">
        <v>1</v>
      </c>
      <c r="AA67" s="54">
        <v>1</v>
      </c>
      <c r="AB67" s="54">
        <v>1</v>
      </c>
      <c r="AC67" s="54">
        <v>1</v>
      </c>
      <c r="AD67" s="54">
        <v>0</v>
      </c>
      <c r="AE67" s="54">
        <v>1</v>
      </c>
      <c r="AF67" s="54">
        <f t="shared" si="14"/>
        <v>1</v>
      </c>
      <c r="AG67" s="54">
        <v>0</v>
      </c>
      <c r="AH67" s="54">
        <f t="shared" si="5"/>
        <v>1</v>
      </c>
      <c r="AI67" s="54">
        <v>1</v>
      </c>
      <c r="AJ67" s="54">
        <v>1</v>
      </c>
      <c r="AK67" s="54">
        <f t="shared" si="6"/>
        <v>1</v>
      </c>
      <c r="AL67" s="54">
        <v>1</v>
      </c>
      <c r="AM67" s="54">
        <v>1</v>
      </c>
      <c r="AN67" s="54">
        <v>1</v>
      </c>
      <c r="AO67" s="54">
        <v>1</v>
      </c>
      <c r="AP67" s="54">
        <v>1</v>
      </c>
      <c r="AQ67" s="54">
        <v>1</v>
      </c>
      <c r="AR67" s="54">
        <v>1</v>
      </c>
      <c r="AS67" s="54">
        <v>1</v>
      </c>
      <c r="AT67" s="54">
        <v>1</v>
      </c>
      <c r="AU67" s="54">
        <f t="shared" si="15"/>
        <v>75.765000000000029</v>
      </c>
      <c r="AV67" s="54">
        <f t="shared" si="16"/>
        <v>7.163333333333334</v>
      </c>
      <c r="AW67" s="54">
        <f t="shared" si="22"/>
        <v>3.4622222222222199</v>
      </c>
      <c r="AX67" s="54">
        <f t="shared" si="18"/>
        <v>4.3166666666666664</v>
      </c>
      <c r="AY67" s="54">
        <v>1</v>
      </c>
      <c r="AZ67" s="54">
        <v>1</v>
      </c>
      <c r="BA67" s="54">
        <v>1</v>
      </c>
      <c r="BG67" s="54">
        <f t="shared" si="23"/>
        <v>1000</v>
      </c>
      <c r="BH67" s="11">
        <f t="shared" si="20"/>
        <v>6.2500000000000001E-5</v>
      </c>
    </row>
    <row r="68" spans="1:60" ht="32" x14ac:dyDescent="0.2">
      <c r="A68" s="54">
        <v>37</v>
      </c>
      <c r="B68" s="1" t="s">
        <v>725</v>
      </c>
      <c r="C68" s="22" t="s">
        <v>192</v>
      </c>
      <c r="D68" s="54">
        <v>1</v>
      </c>
      <c r="E68" s="54">
        <v>1</v>
      </c>
      <c r="F68" s="54">
        <f t="shared" si="7"/>
        <v>1</v>
      </c>
      <c r="G68" s="54">
        <f t="shared" si="8"/>
        <v>15</v>
      </c>
      <c r="H68" s="54">
        <f t="shared" si="9"/>
        <v>15</v>
      </c>
      <c r="I68" s="54">
        <f t="shared" si="21"/>
        <v>75</v>
      </c>
      <c r="J68" s="54">
        <v>27</v>
      </c>
      <c r="K68" s="54">
        <f t="shared" si="11"/>
        <v>1.8</v>
      </c>
      <c r="L68" s="54">
        <f t="shared" si="12"/>
        <v>74</v>
      </c>
      <c r="M68" s="54">
        <f t="shared" si="13"/>
        <v>4.9333333333333336</v>
      </c>
      <c r="N68" s="54">
        <v>1</v>
      </c>
      <c r="O68" s="54">
        <v>1</v>
      </c>
      <c r="P68" s="54">
        <v>1</v>
      </c>
      <c r="Q68" s="54">
        <v>1</v>
      </c>
      <c r="R68" s="54">
        <v>1</v>
      </c>
      <c r="S68" s="54">
        <v>1</v>
      </c>
      <c r="T68" s="54">
        <f t="shared" ref="T68:T124" si="24">QUOTIENT((Q68+R68+S68),3)</f>
        <v>1</v>
      </c>
      <c r="U68" s="54">
        <v>1</v>
      </c>
      <c r="V68" s="54">
        <v>1</v>
      </c>
      <c r="W68" s="54">
        <f t="shared" ref="W68:W124" si="25">QUOTIENT((P68+T68),2)</f>
        <v>1</v>
      </c>
      <c r="X68" s="54">
        <f t="shared" ref="X68:X124" si="26">IF(U68=1,1,IF(V68=1,1,0))</f>
        <v>1</v>
      </c>
      <c r="Y68" s="54">
        <v>0</v>
      </c>
      <c r="Z68" s="54">
        <v>1</v>
      </c>
      <c r="AA68" s="54">
        <v>1</v>
      </c>
      <c r="AB68" s="54">
        <v>1</v>
      </c>
      <c r="AC68" s="54">
        <v>1</v>
      </c>
      <c r="AD68" s="54">
        <v>1</v>
      </c>
      <c r="AE68" s="54">
        <v>1</v>
      </c>
      <c r="AF68" s="54">
        <f t="shared" si="14"/>
        <v>1</v>
      </c>
      <c r="AG68" s="54">
        <v>1</v>
      </c>
      <c r="AH68" s="54">
        <f t="shared" ref="AH68:AH124" si="27">IF(G68&gt;0,IF((LEN(B68)-LEN(SUBSTITUTE(B68,"/","")))&gt;0,0,1),0)</f>
        <v>1</v>
      </c>
      <c r="AI68" s="54">
        <v>1</v>
      </c>
      <c r="AJ68" s="54">
        <v>1</v>
      </c>
      <c r="AK68" s="54">
        <f t="shared" ref="AK68:AK89" si="28">IF(G68&gt;0,IF(((LEN(B68)-LEN(SUBSTITUTE(B68,"(","")))+(LEN(B68)-LEN(SUBSTITUTE(B68,")","")))+(LEN(B68)-LEN(SUBSTITUTE(B68,"[","")))+(LEN(B68)-LEN(SUBSTITUTE(B68,"]","")))+(LEN(B68)-LEN(SUBSTITUTE(B68,"{","")))+(LEN(B68)-LEN(SUBSTITUTE(B68,"}",""))))&gt;0,0,1),0)</f>
        <v>1</v>
      </c>
      <c r="AL68" s="54">
        <v>1</v>
      </c>
      <c r="AM68" s="54">
        <v>1</v>
      </c>
      <c r="AN68" s="54">
        <v>1</v>
      </c>
      <c r="AO68" s="54">
        <v>1</v>
      </c>
      <c r="AP68" s="54">
        <v>1</v>
      </c>
      <c r="AQ68" s="54">
        <v>1</v>
      </c>
      <c r="AR68" s="54">
        <v>1</v>
      </c>
      <c r="AS68" s="54">
        <v>1</v>
      </c>
      <c r="AT68" s="54">
        <v>1</v>
      </c>
      <c r="AU68" s="54">
        <f t="shared" si="15"/>
        <v>39.330000000000013</v>
      </c>
      <c r="AV68" s="54">
        <f t="shared" si="16"/>
        <v>11.500000000000004</v>
      </c>
      <c r="AW68" s="54">
        <f t="shared" si="22"/>
        <v>11.234666666666666</v>
      </c>
      <c r="AX68" s="54">
        <f t="shared" si="18"/>
        <v>9.3060000000000009</v>
      </c>
      <c r="AY68" s="54">
        <v>1</v>
      </c>
      <c r="AZ68" s="54">
        <v>1</v>
      </c>
      <c r="BA68" s="54">
        <v>1</v>
      </c>
      <c r="BG68" s="54">
        <f t="shared" si="23"/>
        <v>1000</v>
      </c>
      <c r="BH68" s="11">
        <f t="shared" si="20"/>
        <v>5.208333333333333E-5</v>
      </c>
    </row>
    <row r="69" spans="1:60" ht="64" x14ac:dyDescent="0.2">
      <c r="A69" s="54">
        <v>38</v>
      </c>
      <c r="B69" s="1" t="s">
        <v>726</v>
      </c>
      <c r="C69" s="3" t="s">
        <v>204</v>
      </c>
      <c r="D69" s="54">
        <v>1</v>
      </c>
      <c r="E69" s="54">
        <v>1</v>
      </c>
      <c r="F69" s="54">
        <f t="shared" ref="F69:F124" si="29">IF(B69="",0,(LEN(B69)-LEN(SUBSTITUTE(B69,". ","."))+1))</f>
        <v>1</v>
      </c>
      <c r="G69" s="54">
        <f t="shared" ref="G69:G124" si="30">IF(B69="",0,LEN(B69)-LEN(SUBSTITUTE(B69," ",""))+1)</f>
        <v>25</v>
      </c>
      <c r="H69" s="54">
        <f t="shared" ref="H69:H124" si="31">IF(F69=0,0,G69/F69)</f>
        <v>25</v>
      </c>
      <c r="I69" s="54">
        <f t="shared" si="21"/>
        <v>139</v>
      </c>
      <c r="J69" s="54">
        <v>51</v>
      </c>
      <c r="K69" s="54">
        <f t="shared" ref="K69:K124" si="32">IF(G69=0,0,J69/G69)</f>
        <v>2.04</v>
      </c>
      <c r="L69" s="54">
        <f t="shared" ref="L69:L124" si="33">LEN(SUBSTITUTE(SUBSTITUTE(SUBSTITUTE(SUBSTITUTE(SUBSTITUTE(SUBSTITUTE(SUBSTITUTE(SUBSTITUTE(SUBSTITUTE(SUBSTITUTE(SUBSTITUTE(SUBSTITUTE(SUBSTITUTE(SUBSTITUTE(SUBSTITUTE(SUBSTITUTE(SUBSTITUTE(SUBSTITUTE(SUBSTITUTE(B69," ",""),".",""),",",""),"?",""),"!",""),";",""),"(",""),")",""),"[",""),"]",""),"-",""),"{",""),"}",""),"/",""),"+",""),"*",""),"_",""),"&amp;",""),"#",""))</f>
        <v>137</v>
      </c>
      <c r="M69" s="54">
        <f t="shared" ref="M69:M124" si="34">IF(G69=0,0,L69/G69)</f>
        <v>5.48</v>
      </c>
      <c r="N69" s="54">
        <v>1</v>
      </c>
      <c r="O69" s="54">
        <v>1</v>
      </c>
      <c r="P69" s="54">
        <v>1</v>
      </c>
      <c r="Q69" s="54">
        <v>1</v>
      </c>
      <c r="R69" s="54">
        <v>1</v>
      </c>
      <c r="S69" s="54">
        <v>1</v>
      </c>
      <c r="T69" s="54">
        <f t="shared" si="24"/>
        <v>1</v>
      </c>
      <c r="U69" s="54">
        <v>1</v>
      </c>
      <c r="V69" s="54">
        <v>1</v>
      </c>
      <c r="W69" s="54">
        <f t="shared" si="25"/>
        <v>1</v>
      </c>
      <c r="X69" s="54">
        <f t="shared" si="26"/>
        <v>1</v>
      </c>
      <c r="Y69" s="54">
        <v>0</v>
      </c>
      <c r="Z69" s="54">
        <v>1</v>
      </c>
      <c r="AA69" s="54">
        <v>1</v>
      </c>
      <c r="AB69" s="54">
        <v>1</v>
      </c>
      <c r="AC69" s="54">
        <v>1</v>
      </c>
      <c r="AD69" s="54">
        <v>1</v>
      </c>
      <c r="AE69" s="54">
        <v>1</v>
      </c>
      <c r="AF69" s="54">
        <f t="shared" ref="AF69:AF124" si="35">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2</v>
      </c>
      <c r="AG69" s="54">
        <v>1</v>
      </c>
      <c r="AH69" s="54">
        <f t="shared" si="27"/>
        <v>1</v>
      </c>
      <c r="AI69" s="54">
        <v>1</v>
      </c>
      <c r="AJ69" s="54">
        <v>1</v>
      </c>
      <c r="AK69" s="54">
        <f t="shared" si="28"/>
        <v>1</v>
      </c>
      <c r="AL69" s="54">
        <v>1</v>
      </c>
      <c r="AM69" s="54">
        <v>0</v>
      </c>
      <c r="AN69" s="54">
        <v>1</v>
      </c>
      <c r="AO69" s="54">
        <v>1</v>
      </c>
      <c r="AP69" s="54">
        <v>1</v>
      </c>
      <c r="AQ69" s="54">
        <v>1</v>
      </c>
      <c r="AR69" s="54">
        <v>1</v>
      </c>
      <c r="AS69" s="54">
        <v>1</v>
      </c>
      <c r="AT69" s="54">
        <v>1</v>
      </c>
      <c r="AU69" s="54">
        <f t="shared" ref="AU69:AU124" si="36">IF(G69=0,0,(206.835-(84.6*(K69))-(1.015*(H69))))</f>
        <v>8.8760000000000083</v>
      </c>
      <c r="AV69" s="54">
        <f t="shared" ref="AV69:AV124" si="37">IF(G69=0,0,(0.39*H69)+(11.8*K69)-15.59)</f>
        <v>18.232000000000003</v>
      </c>
      <c r="AW69" s="54">
        <f t="shared" si="22"/>
        <v>15.238399999999999</v>
      </c>
      <c r="AX69" s="54">
        <f t="shared" ref="AX69:AX124" si="38">IF(I69=0,0,(4.71*M69)+(0.5*H69)-21.43)</f>
        <v>16.880800000000001</v>
      </c>
      <c r="AY69" s="54">
        <v>1</v>
      </c>
      <c r="AZ69" s="54">
        <v>1</v>
      </c>
      <c r="BA69" s="54">
        <v>1</v>
      </c>
      <c r="BG69" s="54">
        <f t="shared" si="23"/>
        <v>2000</v>
      </c>
      <c r="BH69" s="11">
        <f t="shared" ref="BH69:BH124" si="39">G69/200/24/60</f>
        <v>8.6805555555555545E-5</v>
      </c>
    </row>
    <row r="70" spans="1:60" ht="32" x14ac:dyDescent="0.2">
      <c r="A70" s="54">
        <v>39</v>
      </c>
      <c r="B70" s="1" t="s">
        <v>891</v>
      </c>
      <c r="C70" s="3" t="s">
        <v>203</v>
      </c>
      <c r="D70" s="54">
        <v>1</v>
      </c>
      <c r="E70" s="54">
        <v>1</v>
      </c>
      <c r="F70" s="54">
        <f t="shared" si="29"/>
        <v>1</v>
      </c>
      <c r="G70" s="54">
        <f t="shared" si="30"/>
        <v>19</v>
      </c>
      <c r="H70" s="54">
        <f t="shared" si="31"/>
        <v>19</v>
      </c>
      <c r="I70" s="54">
        <f t="shared" si="21"/>
        <v>66</v>
      </c>
      <c r="J70" s="54">
        <v>24</v>
      </c>
      <c r="K70" s="54">
        <f t="shared" si="32"/>
        <v>1.263157894736842</v>
      </c>
      <c r="L70" s="54">
        <f t="shared" si="33"/>
        <v>64</v>
      </c>
      <c r="M70" s="54">
        <f t="shared" si="34"/>
        <v>3.3684210526315788</v>
      </c>
      <c r="N70" s="54">
        <v>0</v>
      </c>
      <c r="O70" s="54">
        <v>1</v>
      </c>
      <c r="P70" s="54">
        <v>1</v>
      </c>
      <c r="Q70" s="54">
        <v>1</v>
      </c>
      <c r="R70" s="54">
        <v>1</v>
      </c>
      <c r="S70" s="54">
        <v>1</v>
      </c>
      <c r="T70" s="54">
        <f t="shared" si="24"/>
        <v>1</v>
      </c>
      <c r="U70" s="54">
        <v>1</v>
      </c>
      <c r="V70" s="54">
        <v>1</v>
      </c>
      <c r="W70" s="54">
        <f t="shared" si="25"/>
        <v>1</v>
      </c>
      <c r="X70" s="54">
        <f t="shared" si="26"/>
        <v>1</v>
      </c>
      <c r="Y70" s="54">
        <v>0</v>
      </c>
      <c r="Z70" s="54">
        <v>1</v>
      </c>
      <c r="AA70" s="54">
        <v>1</v>
      </c>
      <c r="AB70" s="54">
        <v>1</v>
      </c>
      <c r="AC70" s="54">
        <v>1</v>
      </c>
      <c r="AD70" s="54">
        <v>1</v>
      </c>
      <c r="AE70" s="54">
        <v>1</v>
      </c>
      <c r="AF70" s="54">
        <f t="shared" si="35"/>
        <v>2</v>
      </c>
      <c r="AG70" s="54">
        <v>1</v>
      </c>
      <c r="AH70" s="54">
        <f t="shared" si="27"/>
        <v>1</v>
      </c>
      <c r="AI70" s="54">
        <v>1</v>
      </c>
      <c r="AJ70" s="54">
        <v>1</v>
      </c>
      <c r="AK70" s="54">
        <f t="shared" si="28"/>
        <v>1</v>
      </c>
      <c r="AL70" s="54">
        <v>1</v>
      </c>
      <c r="AM70" s="54">
        <v>1</v>
      </c>
      <c r="AN70" s="54">
        <v>1</v>
      </c>
      <c r="AO70" s="54">
        <v>1</v>
      </c>
      <c r="AP70" s="54">
        <v>1</v>
      </c>
      <c r="AQ70" s="54">
        <v>1</v>
      </c>
      <c r="AR70" s="54">
        <v>1</v>
      </c>
      <c r="AS70" s="54">
        <v>1</v>
      </c>
      <c r="AT70" s="54">
        <v>1</v>
      </c>
      <c r="AU70" s="54">
        <f t="shared" si="36"/>
        <v>80.686842105263182</v>
      </c>
      <c r="AV70" s="54">
        <f t="shared" si="37"/>
        <v>6.7252631578947373</v>
      </c>
      <c r="AW70" s="54">
        <f t="shared" si="22"/>
        <v>2.4484210526315771</v>
      </c>
      <c r="AX70" s="54">
        <f t="shared" si="38"/>
        <v>3.9352631578947381</v>
      </c>
      <c r="AY70" s="54">
        <v>1</v>
      </c>
      <c r="AZ70" s="54">
        <v>1</v>
      </c>
      <c r="BA70" s="54">
        <v>1</v>
      </c>
      <c r="BG70" s="54">
        <f t="shared" si="23"/>
        <v>2000</v>
      </c>
      <c r="BH70" s="11">
        <f t="shared" si="39"/>
        <v>6.597222222222223E-5</v>
      </c>
    </row>
    <row r="71" spans="1:60" ht="32" x14ac:dyDescent="0.2">
      <c r="A71" s="54">
        <v>40</v>
      </c>
      <c r="B71" s="1" t="s">
        <v>826</v>
      </c>
      <c r="C71" s="22" t="s">
        <v>192</v>
      </c>
      <c r="D71" s="54">
        <v>1</v>
      </c>
      <c r="E71" s="54">
        <v>1</v>
      </c>
      <c r="F71" s="54">
        <f t="shared" si="29"/>
        <v>1</v>
      </c>
      <c r="G71" s="54">
        <f t="shared" si="30"/>
        <v>12</v>
      </c>
      <c r="H71" s="54">
        <f t="shared" si="31"/>
        <v>12</v>
      </c>
      <c r="I71" s="54">
        <f t="shared" si="21"/>
        <v>57</v>
      </c>
      <c r="J71" s="54">
        <v>20</v>
      </c>
      <c r="K71" s="54">
        <f t="shared" si="32"/>
        <v>1.6666666666666667</v>
      </c>
      <c r="L71" s="54">
        <f t="shared" si="33"/>
        <v>56</v>
      </c>
      <c r="M71" s="54">
        <f t="shared" si="34"/>
        <v>4.666666666666667</v>
      </c>
      <c r="N71" s="54">
        <v>0</v>
      </c>
      <c r="O71" s="54">
        <v>1</v>
      </c>
      <c r="P71" s="54">
        <v>1</v>
      </c>
      <c r="Q71" s="54">
        <v>1</v>
      </c>
      <c r="R71" s="54">
        <v>1</v>
      </c>
      <c r="S71" s="54">
        <v>1</v>
      </c>
      <c r="T71" s="54">
        <f t="shared" si="24"/>
        <v>1</v>
      </c>
      <c r="U71" s="54">
        <v>1</v>
      </c>
      <c r="V71" s="54">
        <v>1</v>
      </c>
      <c r="W71" s="54">
        <f t="shared" si="25"/>
        <v>1</v>
      </c>
      <c r="X71" s="54">
        <f t="shared" si="26"/>
        <v>1</v>
      </c>
      <c r="Y71" s="54">
        <v>0</v>
      </c>
      <c r="Z71" s="54">
        <v>1</v>
      </c>
      <c r="AA71" s="54">
        <v>1</v>
      </c>
      <c r="AB71" s="54">
        <v>1</v>
      </c>
      <c r="AC71" s="54">
        <v>1</v>
      </c>
      <c r="AD71" s="54">
        <v>1</v>
      </c>
      <c r="AE71" s="54">
        <v>1</v>
      </c>
      <c r="AF71" s="54">
        <f t="shared" si="35"/>
        <v>1</v>
      </c>
      <c r="AG71" s="54">
        <v>1</v>
      </c>
      <c r="AH71" s="54">
        <f t="shared" si="27"/>
        <v>1</v>
      </c>
      <c r="AI71" s="54">
        <v>1</v>
      </c>
      <c r="AJ71" s="54">
        <v>1</v>
      </c>
      <c r="AK71" s="54">
        <f t="shared" si="28"/>
        <v>1</v>
      </c>
      <c r="AL71" s="54">
        <v>1</v>
      </c>
      <c r="AM71" s="54">
        <v>1</v>
      </c>
      <c r="AN71" s="54">
        <v>1</v>
      </c>
      <c r="AO71" s="54">
        <v>1</v>
      </c>
      <c r="AP71" s="54">
        <v>1</v>
      </c>
      <c r="AQ71" s="54">
        <v>1</v>
      </c>
      <c r="AR71" s="54">
        <v>1</v>
      </c>
      <c r="AS71" s="54">
        <v>1</v>
      </c>
      <c r="AT71" s="54">
        <v>1</v>
      </c>
      <c r="AU71" s="54">
        <f t="shared" si="36"/>
        <v>53.655000000000008</v>
      </c>
      <c r="AV71" s="54">
        <f t="shared" si="37"/>
        <v>8.7566666666666677</v>
      </c>
      <c r="AW71" s="54">
        <f t="shared" si="22"/>
        <v>9.1733333333333391</v>
      </c>
      <c r="AX71" s="54">
        <f t="shared" si="38"/>
        <v>6.5500000000000007</v>
      </c>
      <c r="AY71" s="54">
        <v>1</v>
      </c>
      <c r="AZ71" s="54">
        <v>1</v>
      </c>
      <c r="BA71" s="54">
        <v>1</v>
      </c>
      <c r="BG71" s="54">
        <f t="shared" si="23"/>
        <v>1000</v>
      </c>
      <c r="BH71" s="11">
        <f t="shared" si="39"/>
        <v>4.1666666666666665E-5</v>
      </c>
    </row>
    <row r="72" spans="1:60" ht="64" x14ac:dyDescent="0.2">
      <c r="A72" s="54" t="s">
        <v>356</v>
      </c>
      <c r="B72" s="1" t="s">
        <v>729</v>
      </c>
      <c r="C72" s="3" t="s">
        <v>204</v>
      </c>
      <c r="D72" s="54">
        <v>1</v>
      </c>
      <c r="E72" s="54">
        <v>1</v>
      </c>
      <c r="F72" s="54">
        <f t="shared" si="29"/>
        <v>1</v>
      </c>
      <c r="G72" s="54">
        <f t="shared" si="30"/>
        <v>23</v>
      </c>
      <c r="H72" s="54">
        <f t="shared" si="31"/>
        <v>23</v>
      </c>
      <c r="I72" s="54">
        <f t="shared" si="21"/>
        <v>115</v>
      </c>
      <c r="J72" s="54">
        <v>38</v>
      </c>
      <c r="K72" s="54">
        <f t="shared" si="32"/>
        <v>1.6521739130434783</v>
      </c>
      <c r="L72" s="54">
        <f t="shared" si="33"/>
        <v>109</v>
      </c>
      <c r="M72" s="54">
        <f t="shared" si="34"/>
        <v>4.7391304347826084</v>
      </c>
      <c r="N72" s="54">
        <v>0</v>
      </c>
      <c r="O72" s="54">
        <v>1</v>
      </c>
      <c r="P72" s="54">
        <v>0</v>
      </c>
      <c r="Q72" s="54">
        <v>1</v>
      </c>
      <c r="R72" s="54">
        <v>1</v>
      </c>
      <c r="S72" s="54">
        <v>1</v>
      </c>
      <c r="T72" s="54">
        <f t="shared" si="24"/>
        <v>1</v>
      </c>
      <c r="U72" s="54">
        <v>1</v>
      </c>
      <c r="V72" s="54">
        <v>1</v>
      </c>
      <c r="W72" s="54">
        <f t="shared" si="25"/>
        <v>0</v>
      </c>
      <c r="X72" s="54">
        <f t="shared" si="26"/>
        <v>1</v>
      </c>
      <c r="Y72" s="54">
        <v>1</v>
      </c>
      <c r="Z72" s="54">
        <v>1</v>
      </c>
      <c r="AA72" s="54">
        <v>1</v>
      </c>
      <c r="AB72" s="54">
        <v>1</v>
      </c>
      <c r="AC72" s="54">
        <v>1</v>
      </c>
      <c r="AD72" s="54">
        <v>1</v>
      </c>
      <c r="AE72" s="54">
        <v>1</v>
      </c>
      <c r="AF72" s="54">
        <f t="shared" si="35"/>
        <v>6</v>
      </c>
      <c r="AG72" s="54">
        <v>1</v>
      </c>
      <c r="AH72" s="54">
        <f t="shared" si="27"/>
        <v>1</v>
      </c>
      <c r="AI72" s="54">
        <v>1</v>
      </c>
      <c r="AJ72" s="54">
        <v>1</v>
      </c>
      <c r="AK72" s="54">
        <f t="shared" si="28"/>
        <v>0</v>
      </c>
      <c r="AL72" s="54">
        <v>1</v>
      </c>
      <c r="AM72" s="54">
        <v>1</v>
      </c>
      <c r="AN72" s="54">
        <v>1</v>
      </c>
      <c r="AO72" s="54">
        <v>1</v>
      </c>
      <c r="AP72" s="54">
        <v>1</v>
      </c>
      <c r="AQ72" s="54">
        <v>1</v>
      </c>
      <c r="AR72" s="54">
        <v>1</v>
      </c>
      <c r="AS72" s="54">
        <v>1</v>
      </c>
      <c r="AT72" s="54">
        <v>1</v>
      </c>
      <c r="AU72" s="54">
        <f t="shared" si="36"/>
        <v>43.716086956521764</v>
      </c>
      <c r="AV72" s="54">
        <f t="shared" si="37"/>
        <v>12.875652173913043</v>
      </c>
      <c r="AW72" s="54">
        <f t="shared" si="22"/>
        <v>10.779130434782601</v>
      </c>
      <c r="AX72" s="54">
        <f t="shared" si="38"/>
        <v>12.391304347826086</v>
      </c>
      <c r="AY72" s="54">
        <v>1</v>
      </c>
      <c r="AZ72" s="54">
        <v>1</v>
      </c>
      <c r="BA72" s="54">
        <v>1</v>
      </c>
      <c r="BG72" s="54">
        <f t="shared" si="23"/>
        <v>6000</v>
      </c>
      <c r="BH72" s="11">
        <f t="shared" si="39"/>
        <v>7.9861111111111116E-5</v>
      </c>
    </row>
    <row r="73" spans="1:60" ht="32" x14ac:dyDescent="0.2">
      <c r="A73" s="54">
        <v>41</v>
      </c>
      <c r="B73" s="1" t="s">
        <v>730</v>
      </c>
      <c r="C73" s="3" t="s">
        <v>203</v>
      </c>
      <c r="D73" s="54">
        <v>1</v>
      </c>
      <c r="E73" s="54">
        <v>1</v>
      </c>
      <c r="F73" s="54">
        <f t="shared" si="29"/>
        <v>1</v>
      </c>
      <c r="G73" s="54">
        <f t="shared" si="30"/>
        <v>13</v>
      </c>
      <c r="H73" s="54">
        <f t="shared" si="31"/>
        <v>13</v>
      </c>
      <c r="I73" s="54">
        <f t="shared" si="21"/>
        <v>63</v>
      </c>
      <c r="J73" s="54">
        <v>19</v>
      </c>
      <c r="K73" s="54">
        <f t="shared" si="32"/>
        <v>1.4615384615384615</v>
      </c>
      <c r="L73" s="54">
        <f t="shared" si="33"/>
        <v>61</v>
      </c>
      <c r="M73" s="54">
        <f t="shared" si="34"/>
        <v>4.6923076923076925</v>
      </c>
      <c r="N73" s="54">
        <v>1</v>
      </c>
      <c r="O73" s="54">
        <v>1</v>
      </c>
      <c r="P73" s="54">
        <v>0</v>
      </c>
      <c r="Q73" s="54">
        <v>1</v>
      </c>
      <c r="R73" s="54">
        <v>1</v>
      </c>
      <c r="S73" s="54">
        <v>1</v>
      </c>
      <c r="T73" s="54">
        <f t="shared" si="24"/>
        <v>1</v>
      </c>
      <c r="U73" s="54">
        <v>1</v>
      </c>
      <c r="V73" s="54">
        <v>1</v>
      </c>
      <c r="W73" s="54">
        <f t="shared" si="25"/>
        <v>0</v>
      </c>
      <c r="X73" s="54">
        <f t="shared" si="26"/>
        <v>1</v>
      </c>
      <c r="Y73" s="54">
        <v>1</v>
      </c>
      <c r="Z73" s="54">
        <v>1</v>
      </c>
      <c r="AA73" s="54">
        <v>1</v>
      </c>
      <c r="AB73" s="54">
        <v>1</v>
      </c>
      <c r="AC73" s="54">
        <v>1</v>
      </c>
      <c r="AD73" s="54">
        <v>1</v>
      </c>
      <c r="AE73" s="54">
        <v>1</v>
      </c>
      <c r="AF73" s="54">
        <f t="shared" si="35"/>
        <v>2</v>
      </c>
      <c r="AG73" s="54">
        <v>1</v>
      </c>
      <c r="AH73" s="54">
        <f t="shared" si="27"/>
        <v>1</v>
      </c>
      <c r="AI73" s="54">
        <v>0</v>
      </c>
      <c r="AJ73" s="54">
        <v>1</v>
      </c>
      <c r="AK73" s="54">
        <f t="shared" si="28"/>
        <v>1</v>
      </c>
      <c r="AL73" s="54">
        <v>1</v>
      </c>
      <c r="AM73" s="54">
        <v>1</v>
      </c>
      <c r="AN73" s="54">
        <v>1</v>
      </c>
      <c r="AO73" s="54">
        <v>1</v>
      </c>
      <c r="AP73" s="54">
        <v>1</v>
      </c>
      <c r="AQ73" s="54">
        <v>1</v>
      </c>
      <c r="AR73" s="54">
        <v>1</v>
      </c>
      <c r="AS73" s="54">
        <v>1</v>
      </c>
      <c r="AT73" s="54">
        <v>1</v>
      </c>
      <c r="AU73" s="54">
        <f t="shared" si="36"/>
        <v>69.993846153846178</v>
      </c>
      <c r="AV73" s="54">
        <f t="shared" si="37"/>
        <v>6.7261538461538457</v>
      </c>
      <c r="AW73" s="54">
        <f t="shared" si="22"/>
        <v>9.5138461538461527</v>
      </c>
      <c r="AX73" s="54">
        <f t="shared" si="38"/>
        <v>7.1707692307692312</v>
      </c>
      <c r="AY73" s="54">
        <v>1</v>
      </c>
      <c r="AZ73" s="54">
        <v>1</v>
      </c>
      <c r="BA73" s="54">
        <v>1</v>
      </c>
      <c r="BG73" s="54">
        <f t="shared" si="23"/>
        <v>2000</v>
      </c>
      <c r="BH73" s="11">
        <f t="shared" si="39"/>
        <v>4.5138888888888894E-5</v>
      </c>
    </row>
    <row r="74" spans="1:60" ht="32" x14ac:dyDescent="0.2">
      <c r="A74" s="54">
        <v>42</v>
      </c>
      <c r="B74" s="1" t="s">
        <v>829</v>
      </c>
      <c r="C74" s="22" t="s">
        <v>192</v>
      </c>
      <c r="D74" s="54">
        <v>1</v>
      </c>
      <c r="E74" s="54">
        <v>1</v>
      </c>
      <c r="F74" s="54">
        <f t="shared" si="29"/>
        <v>1</v>
      </c>
      <c r="G74" s="54">
        <f t="shared" si="30"/>
        <v>10</v>
      </c>
      <c r="H74" s="54">
        <f t="shared" si="31"/>
        <v>10</v>
      </c>
      <c r="I74" s="54">
        <f t="shared" si="21"/>
        <v>36</v>
      </c>
      <c r="J74" s="54">
        <v>13</v>
      </c>
      <c r="K74" s="54">
        <f t="shared" si="32"/>
        <v>1.3</v>
      </c>
      <c r="L74" s="54">
        <f t="shared" si="33"/>
        <v>35</v>
      </c>
      <c r="M74" s="54">
        <f t="shared" si="34"/>
        <v>3.5</v>
      </c>
      <c r="N74" s="54">
        <v>0</v>
      </c>
      <c r="O74" s="54">
        <v>1</v>
      </c>
      <c r="P74" s="54">
        <v>1</v>
      </c>
      <c r="Q74" s="54">
        <v>1</v>
      </c>
      <c r="R74" s="54">
        <v>1</v>
      </c>
      <c r="S74" s="54">
        <v>1</v>
      </c>
      <c r="T74" s="54">
        <f t="shared" si="24"/>
        <v>1</v>
      </c>
      <c r="U74" s="54">
        <v>1</v>
      </c>
      <c r="V74" s="54">
        <v>1</v>
      </c>
      <c r="W74" s="54">
        <f t="shared" si="25"/>
        <v>1</v>
      </c>
      <c r="X74" s="54">
        <f t="shared" si="26"/>
        <v>1</v>
      </c>
      <c r="Y74" s="54">
        <v>0</v>
      </c>
      <c r="Z74" s="54">
        <v>1</v>
      </c>
      <c r="AA74" s="54">
        <v>1</v>
      </c>
      <c r="AB74" s="54">
        <v>1</v>
      </c>
      <c r="AC74" s="54">
        <v>1</v>
      </c>
      <c r="AD74" s="54">
        <v>1</v>
      </c>
      <c r="AE74" s="54">
        <v>1</v>
      </c>
      <c r="AF74" s="54">
        <f t="shared" si="35"/>
        <v>1</v>
      </c>
      <c r="AG74" s="54">
        <v>1</v>
      </c>
      <c r="AH74" s="54">
        <f t="shared" si="27"/>
        <v>1</v>
      </c>
      <c r="AI74" s="54">
        <v>1</v>
      </c>
      <c r="AJ74" s="54">
        <v>1</v>
      </c>
      <c r="AK74" s="54">
        <f t="shared" si="28"/>
        <v>1</v>
      </c>
      <c r="AL74" s="54">
        <v>1</v>
      </c>
      <c r="AM74" s="54">
        <v>1</v>
      </c>
      <c r="AN74" s="54">
        <v>1</v>
      </c>
      <c r="AO74" s="54">
        <v>1</v>
      </c>
      <c r="AP74" s="54">
        <v>1</v>
      </c>
      <c r="AQ74" s="54">
        <v>1</v>
      </c>
      <c r="AR74" s="54">
        <v>1</v>
      </c>
      <c r="AS74" s="54">
        <v>1</v>
      </c>
      <c r="AT74" s="54">
        <v>1</v>
      </c>
      <c r="AU74" s="54">
        <f t="shared" si="36"/>
        <v>86.705000000000013</v>
      </c>
      <c r="AV74" s="54">
        <f t="shared" si="37"/>
        <v>3.6500000000000021</v>
      </c>
      <c r="AW74" s="54">
        <f t="shared" si="22"/>
        <v>1.8199999999999967</v>
      </c>
      <c r="AX74" s="54">
        <f t="shared" si="38"/>
        <v>5.4999999999999716E-2</v>
      </c>
      <c r="AY74" s="54">
        <v>1</v>
      </c>
      <c r="AZ74" s="54">
        <v>1</v>
      </c>
      <c r="BA74" s="54">
        <v>1</v>
      </c>
      <c r="BG74" s="54">
        <f t="shared" si="23"/>
        <v>1000</v>
      </c>
      <c r="BH74" s="11">
        <f t="shared" si="39"/>
        <v>3.4722222222222222E-5</v>
      </c>
    </row>
    <row r="75" spans="1:60" ht="48" x14ac:dyDescent="0.2">
      <c r="A75" s="54">
        <v>43</v>
      </c>
      <c r="B75" s="1" t="s">
        <v>892</v>
      </c>
      <c r="C75" s="3" t="s">
        <v>203</v>
      </c>
      <c r="D75" s="54">
        <v>1</v>
      </c>
      <c r="E75" s="54">
        <v>1</v>
      </c>
      <c r="F75" s="54">
        <f t="shared" si="29"/>
        <v>1</v>
      </c>
      <c r="G75" s="54">
        <f t="shared" si="30"/>
        <v>23</v>
      </c>
      <c r="H75" s="54">
        <f t="shared" si="31"/>
        <v>23</v>
      </c>
      <c r="I75" s="54">
        <f t="shared" si="21"/>
        <v>99</v>
      </c>
      <c r="J75" s="54">
        <v>36</v>
      </c>
      <c r="K75" s="54">
        <f t="shared" si="32"/>
        <v>1.5652173913043479</v>
      </c>
      <c r="L75" s="54">
        <f t="shared" si="33"/>
        <v>91</v>
      </c>
      <c r="M75" s="54">
        <f t="shared" si="34"/>
        <v>3.9565217391304346</v>
      </c>
      <c r="N75" s="54">
        <v>1</v>
      </c>
      <c r="O75" s="54">
        <v>1</v>
      </c>
      <c r="P75" s="54">
        <v>1</v>
      </c>
      <c r="Q75" s="54">
        <v>1</v>
      </c>
      <c r="R75" s="54">
        <v>1</v>
      </c>
      <c r="S75" s="54">
        <v>1</v>
      </c>
      <c r="T75" s="54">
        <f t="shared" si="24"/>
        <v>1</v>
      </c>
      <c r="U75" s="54">
        <v>1</v>
      </c>
      <c r="V75" s="54">
        <v>1</v>
      </c>
      <c r="W75" s="54">
        <f t="shared" si="25"/>
        <v>1</v>
      </c>
      <c r="X75" s="54">
        <f t="shared" si="26"/>
        <v>1</v>
      </c>
      <c r="Y75" s="54">
        <v>1</v>
      </c>
      <c r="Z75" s="54">
        <v>1</v>
      </c>
      <c r="AA75" s="54">
        <v>1</v>
      </c>
      <c r="AB75" s="54">
        <v>1</v>
      </c>
      <c r="AC75" s="54">
        <v>1</v>
      </c>
      <c r="AD75" s="54">
        <v>1</v>
      </c>
      <c r="AE75" s="54">
        <v>1</v>
      </c>
      <c r="AF75" s="54">
        <f t="shared" si="35"/>
        <v>8</v>
      </c>
      <c r="AG75" s="54">
        <v>0</v>
      </c>
      <c r="AH75" s="54">
        <f t="shared" si="27"/>
        <v>1</v>
      </c>
      <c r="AI75" s="54">
        <v>1</v>
      </c>
      <c r="AJ75" s="54">
        <v>1</v>
      </c>
      <c r="AK75" s="54">
        <f t="shared" si="28"/>
        <v>0</v>
      </c>
      <c r="AL75" s="54">
        <v>1</v>
      </c>
      <c r="AM75" s="54">
        <v>1</v>
      </c>
      <c r="AN75" s="54">
        <v>1</v>
      </c>
      <c r="AO75" s="54">
        <v>1</v>
      </c>
      <c r="AP75" s="54">
        <v>1</v>
      </c>
      <c r="AQ75" s="54">
        <v>1</v>
      </c>
      <c r="AR75" s="54">
        <v>1</v>
      </c>
      <c r="AS75" s="54">
        <v>1</v>
      </c>
      <c r="AT75" s="54">
        <v>1</v>
      </c>
      <c r="AU75" s="54">
        <f t="shared" si="36"/>
        <v>51.072608695652178</v>
      </c>
      <c r="AV75" s="54">
        <f t="shared" si="37"/>
        <v>11.849565217391305</v>
      </c>
      <c r="AW75" s="54">
        <f t="shared" si="22"/>
        <v>6.1773913043478217</v>
      </c>
      <c r="AX75" s="54">
        <f t="shared" si="38"/>
        <v>8.7052173913043482</v>
      </c>
      <c r="AY75" s="54">
        <v>1</v>
      </c>
      <c r="AZ75" s="54">
        <v>1</v>
      </c>
      <c r="BA75" s="54">
        <v>1</v>
      </c>
      <c r="BG75" s="54">
        <f t="shared" si="23"/>
        <v>8000</v>
      </c>
      <c r="BH75" s="11">
        <f t="shared" si="39"/>
        <v>7.9861111111111116E-5</v>
      </c>
    </row>
    <row r="76" spans="1:60" ht="32" x14ac:dyDescent="0.2">
      <c r="A76" s="54">
        <v>44</v>
      </c>
      <c r="B76" s="1" t="s">
        <v>733</v>
      </c>
      <c r="C76" s="22" t="s">
        <v>192</v>
      </c>
      <c r="D76" s="54">
        <v>1</v>
      </c>
      <c r="E76" s="54">
        <v>1</v>
      </c>
      <c r="F76" s="54">
        <f t="shared" si="29"/>
        <v>1</v>
      </c>
      <c r="G76" s="54">
        <f t="shared" si="30"/>
        <v>13</v>
      </c>
      <c r="H76" s="54">
        <f t="shared" si="31"/>
        <v>13</v>
      </c>
      <c r="I76" s="54">
        <f t="shared" si="21"/>
        <v>70</v>
      </c>
      <c r="J76" s="54">
        <v>23</v>
      </c>
      <c r="K76" s="54">
        <f t="shared" si="32"/>
        <v>1.7692307692307692</v>
      </c>
      <c r="L76" s="54">
        <f t="shared" si="33"/>
        <v>69</v>
      </c>
      <c r="M76" s="54">
        <f t="shared" si="34"/>
        <v>5.3076923076923075</v>
      </c>
      <c r="N76" s="54">
        <v>1</v>
      </c>
      <c r="O76" s="54">
        <v>1</v>
      </c>
      <c r="P76" s="54">
        <v>1</v>
      </c>
      <c r="Q76" s="54">
        <v>1</v>
      </c>
      <c r="R76" s="54">
        <v>1</v>
      </c>
      <c r="S76" s="54">
        <v>1</v>
      </c>
      <c r="T76" s="54">
        <f t="shared" si="24"/>
        <v>1</v>
      </c>
      <c r="U76" s="54">
        <v>1</v>
      </c>
      <c r="V76" s="54">
        <v>1</v>
      </c>
      <c r="W76" s="54">
        <f t="shared" si="25"/>
        <v>1</v>
      </c>
      <c r="X76" s="54">
        <f t="shared" si="26"/>
        <v>1</v>
      </c>
      <c r="Y76" s="54">
        <v>1</v>
      </c>
      <c r="Z76" s="54">
        <v>1</v>
      </c>
      <c r="AA76" s="54">
        <v>1</v>
      </c>
      <c r="AB76" s="54">
        <v>1</v>
      </c>
      <c r="AC76" s="54">
        <v>1</v>
      </c>
      <c r="AD76" s="54">
        <v>1</v>
      </c>
      <c r="AE76" s="54">
        <v>1</v>
      </c>
      <c r="AF76" s="54">
        <f t="shared" si="35"/>
        <v>1</v>
      </c>
      <c r="AG76" s="54">
        <v>0</v>
      </c>
      <c r="AH76" s="54">
        <f t="shared" si="27"/>
        <v>1</v>
      </c>
      <c r="AI76" s="54">
        <v>1</v>
      </c>
      <c r="AJ76" s="54">
        <v>1</v>
      </c>
      <c r="AK76" s="54">
        <f t="shared" si="28"/>
        <v>1</v>
      </c>
      <c r="AL76" s="54">
        <v>1</v>
      </c>
      <c r="AM76" s="54">
        <v>1</v>
      </c>
      <c r="AN76" s="54">
        <v>1</v>
      </c>
      <c r="AO76" s="54">
        <v>1</v>
      </c>
      <c r="AP76" s="54">
        <v>1</v>
      </c>
      <c r="AQ76" s="54">
        <v>1</v>
      </c>
      <c r="AR76" s="54">
        <v>1</v>
      </c>
      <c r="AS76" s="54">
        <v>1</v>
      </c>
      <c r="AT76" s="54">
        <v>1</v>
      </c>
      <c r="AU76" s="54">
        <f t="shared" si="36"/>
        <v>43.963076923076947</v>
      </c>
      <c r="AV76" s="54">
        <f t="shared" si="37"/>
        <v>10.356923076923078</v>
      </c>
      <c r="AW76" s="54">
        <f t="shared" si="22"/>
        <v>13.132307692307691</v>
      </c>
      <c r="AX76" s="54">
        <f t="shared" si="38"/>
        <v>10.069230769230767</v>
      </c>
      <c r="AY76" s="54">
        <v>1</v>
      </c>
      <c r="AZ76" s="54">
        <v>1</v>
      </c>
      <c r="BA76" s="54">
        <v>1</v>
      </c>
      <c r="BG76" s="54">
        <f t="shared" si="23"/>
        <v>1000</v>
      </c>
      <c r="BH76" s="11">
        <f t="shared" si="39"/>
        <v>4.5138888888888894E-5</v>
      </c>
    </row>
    <row r="77" spans="1:60" ht="48" x14ac:dyDescent="0.2">
      <c r="A77" s="54" t="s">
        <v>832</v>
      </c>
      <c r="B77" s="1" t="s">
        <v>893</v>
      </c>
      <c r="C77" s="22" t="s">
        <v>192</v>
      </c>
      <c r="D77" s="54">
        <v>1</v>
      </c>
      <c r="E77" s="54">
        <v>1</v>
      </c>
      <c r="F77" s="54">
        <f t="shared" si="29"/>
        <v>1</v>
      </c>
      <c r="G77" s="54">
        <f t="shared" si="30"/>
        <v>22</v>
      </c>
      <c r="H77" s="54">
        <f t="shared" si="31"/>
        <v>22</v>
      </c>
      <c r="I77" s="54">
        <f t="shared" si="21"/>
        <v>111</v>
      </c>
      <c r="J77" s="54">
        <v>37</v>
      </c>
      <c r="K77" s="54">
        <f t="shared" si="32"/>
        <v>1.6818181818181819</v>
      </c>
      <c r="L77" s="54">
        <f t="shared" si="33"/>
        <v>104</v>
      </c>
      <c r="M77" s="54">
        <f t="shared" si="34"/>
        <v>4.7272727272727275</v>
      </c>
      <c r="N77" s="54">
        <v>1</v>
      </c>
      <c r="O77" s="54">
        <v>1</v>
      </c>
      <c r="P77" s="54">
        <v>1</v>
      </c>
      <c r="Q77" s="54">
        <v>1</v>
      </c>
      <c r="R77" s="54">
        <v>1</v>
      </c>
      <c r="S77" s="54">
        <v>1</v>
      </c>
      <c r="T77" s="54">
        <f t="shared" si="24"/>
        <v>1</v>
      </c>
      <c r="U77" s="54">
        <v>1</v>
      </c>
      <c r="V77" s="54">
        <v>1</v>
      </c>
      <c r="W77" s="54">
        <f t="shared" si="25"/>
        <v>1</v>
      </c>
      <c r="X77" s="54">
        <f t="shared" si="26"/>
        <v>1</v>
      </c>
      <c r="Y77" s="54">
        <v>0</v>
      </c>
      <c r="Z77" s="54">
        <v>1</v>
      </c>
      <c r="AA77" s="54">
        <v>1</v>
      </c>
      <c r="AB77" s="54">
        <v>1</v>
      </c>
      <c r="AC77" s="54">
        <v>1</v>
      </c>
      <c r="AD77" s="54">
        <v>1</v>
      </c>
      <c r="AE77" s="54">
        <v>1</v>
      </c>
      <c r="AF77" s="54">
        <f t="shared" si="35"/>
        <v>7</v>
      </c>
      <c r="AG77" s="54">
        <v>1</v>
      </c>
      <c r="AH77" s="54">
        <f t="shared" si="27"/>
        <v>1</v>
      </c>
      <c r="AI77" s="54">
        <v>0</v>
      </c>
      <c r="AJ77" s="54">
        <v>1</v>
      </c>
      <c r="AK77" s="54">
        <f t="shared" si="28"/>
        <v>0</v>
      </c>
      <c r="AL77" s="54">
        <v>1</v>
      </c>
      <c r="AM77" s="54">
        <v>1</v>
      </c>
      <c r="AN77" s="54">
        <v>1</v>
      </c>
      <c r="AO77" s="54">
        <v>1</v>
      </c>
      <c r="AP77" s="54">
        <v>1</v>
      </c>
      <c r="AQ77" s="54">
        <v>1</v>
      </c>
      <c r="AR77" s="54">
        <v>1</v>
      </c>
      <c r="AS77" s="54">
        <v>1</v>
      </c>
      <c r="AT77" s="54">
        <v>1</v>
      </c>
      <c r="AU77" s="54">
        <f t="shared" si="36"/>
        <v>42.223181818181828</v>
      </c>
      <c r="AV77" s="54">
        <f t="shared" si="37"/>
        <v>12.835454545454549</v>
      </c>
      <c r="AW77" s="54">
        <f t="shared" si="22"/>
        <v>10.650909090909092</v>
      </c>
      <c r="AX77" s="54">
        <f t="shared" si="38"/>
        <v>11.835454545454546</v>
      </c>
      <c r="AY77" s="54">
        <v>1</v>
      </c>
      <c r="AZ77" s="54">
        <v>1</v>
      </c>
      <c r="BA77" s="54">
        <v>1</v>
      </c>
      <c r="BG77" s="54">
        <f t="shared" si="23"/>
        <v>7000</v>
      </c>
      <c r="BH77" s="11">
        <f t="shared" si="39"/>
        <v>7.6388888888888887E-5</v>
      </c>
    </row>
    <row r="78" spans="1:60" ht="32" x14ac:dyDescent="0.2">
      <c r="A78" s="54" t="s">
        <v>834</v>
      </c>
      <c r="B78" s="1" t="s">
        <v>835</v>
      </c>
      <c r="C78" s="22" t="s">
        <v>192</v>
      </c>
      <c r="D78" s="54">
        <v>1</v>
      </c>
      <c r="E78" s="54">
        <v>1</v>
      </c>
      <c r="F78" s="54">
        <f t="shared" si="29"/>
        <v>1</v>
      </c>
      <c r="G78" s="54">
        <f t="shared" si="30"/>
        <v>10</v>
      </c>
      <c r="H78" s="54">
        <f t="shared" si="31"/>
        <v>10</v>
      </c>
      <c r="I78" s="54">
        <f t="shared" si="21"/>
        <v>51</v>
      </c>
      <c r="J78" s="54">
        <v>19</v>
      </c>
      <c r="K78" s="54">
        <f t="shared" si="32"/>
        <v>1.9</v>
      </c>
      <c r="L78" s="54">
        <f t="shared" si="33"/>
        <v>49</v>
      </c>
      <c r="M78" s="54">
        <f t="shared" si="34"/>
        <v>4.9000000000000004</v>
      </c>
      <c r="N78" s="54">
        <v>0</v>
      </c>
      <c r="O78" s="54">
        <v>1</v>
      </c>
      <c r="P78" s="54">
        <v>1</v>
      </c>
      <c r="Q78" s="54">
        <v>1</v>
      </c>
      <c r="R78" s="54">
        <v>1</v>
      </c>
      <c r="S78" s="54">
        <v>1</v>
      </c>
      <c r="T78" s="54">
        <f t="shared" si="24"/>
        <v>1</v>
      </c>
      <c r="U78" s="54">
        <v>1</v>
      </c>
      <c r="V78" s="54">
        <v>1</v>
      </c>
      <c r="W78" s="54">
        <f t="shared" si="25"/>
        <v>1</v>
      </c>
      <c r="X78" s="54">
        <f t="shared" si="26"/>
        <v>1</v>
      </c>
      <c r="Y78" s="54">
        <v>1</v>
      </c>
      <c r="Z78" s="54">
        <v>1</v>
      </c>
      <c r="AA78" s="54">
        <v>1</v>
      </c>
      <c r="AB78" s="54">
        <v>1</v>
      </c>
      <c r="AC78" s="54">
        <v>1</v>
      </c>
      <c r="AD78" s="54">
        <v>1</v>
      </c>
      <c r="AE78" s="54">
        <v>1</v>
      </c>
      <c r="AF78" s="54">
        <f t="shared" si="35"/>
        <v>2</v>
      </c>
      <c r="AG78" s="54">
        <v>1</v>
      </c>
      <c r="AH78" s="54">
        <f t="shared" si="27"/>
        <v>1</v>
      </c>
      <c r="AI78" s="54">
        <v>1</v>
      </c>
      <c r="AJ78" s="54">
        <v>1</v>
      </c>
      <c r="AK78" s="54">
        <f t="shared" si="28"/>
        <v>1</v>
      </c>
      <c r="AL78" s="54">
        <v>1</v>
      </c>
      <c r="AM78" s="54">
        <v>1</v>
      </c>
      <c r="AN78" s="54">
        <v>1</v>
      </c>
      <c r="AO78" s="54">
        <v>1</v>
      </c>
      <c r="AP78" s="54">
        <v>1</v>
      </c>
      <c r="AQ78" s="54">
        <v>1</v>
      </c>
      <c r="AR78" s="54">
        <v>1</v>
      </c>
      <c r="AS78" s="54">
        <v>1</v>
      </c>
      <c r="AT78" s="54">
        <v>1</v>
      </c>
      <c r="AU78" s="54">
        <f t="shared" si="36"/>
        <v>35.945000000000029</v>
      </c>
      <c r="AV78" s="54">
        <f t="shared" si="37"/>
        <v>10.73</v>
      </c>
      <c r="AW78" s="54">
        <f t="shared" si="22"/>
        <v>10.051999999999996</v>
      </c>
      <c r="AX78" s="54">
        <f t="shared" si="38"/>
        <v>6.6490000000000009</v>
      </c>
      <c r="AY78" s="54">
        <v>1</v>
      </c>
      <c r="AZ78" s="54">
        <v>1</v>
      </c>
      <c r="BA78" s="54">
        <v>1</v>
      </c>
      <c r="BG78" s="54">
        <f t="shared" si="23"/>
        <v>2000</v>
      </c>
      <c r="BH78" s="11">
        <f t="shared" si="39"/>
        <v>3.4722222222222222E-5</v>
      </c>
    </row>
    <row r="79" spans="1:60" ht="32" x14ac:dyDescent="0.2">
      <c r="A79" s="54">
        <v>46</v>
      </c>
      <c r="B79" s="1" t="s">
        <v>836</v>
      </c>
      <c r="C79" s="22" t="s">
        <v>192</v>
      </c>
      <c r="D79" s="54">
        <v>1</v>
      </c>
      <c r="E79" s="54">
        <v>1</v>
      </c>
      <c r="F79" s="54">
        <f t="shared" si="29"/>
        <v>1</v>
      </c>
      <c r="G79" s="54">
        <f t="shared" si="30"/>
        <v>9</v>
      </c>
      <c r="H79" s="54">
        <f t="shared" si="31"/>
        <v>9</v>
      </c>
      <c r="I79" s="54">
        <f t="shared" si="21"/>
        <v>45</v>
      </c>
      <c r="J79" s="54">
        <v>14</v>
      </c>
      <c r="K79" s="54">
        <f t="shared" si="32"/>
        <v>1.5555555555555556</v>
      </c>
      <c r="L79" s="54">
        <f t="shared" si="33"/>
        <v>44</v>
      </c>
      <c r="M79" s="54">
        <f t="shared" si="34"/>
        <v>4.8888888888888893</v>
      </c>
      <c r="N79" s="54">
        <v>1</v>
      </c>
      <c r="O79" s="54">
        <v>1</v>
      </c>
      <c r="P79" s="54">
        <v>1</v>
      </c>
      <c r="Q79" s="54">
        <v>1</v>
      </c>
      <c r="R79" s="54">
        <v>1</v>
      </c>
      <c r="S79" s="54">
        <v>1</v>
      </c>
      <c r="T79" s="54">
        <f t="shared" si="24"/>
        <v>1</v>
      </c>
      <c r="U79" s="54">
        <v>1</v>
      </c>
      <c r="V79" s="54">
        <v>1</v>
      </c>
      <c r="W79" s="54">
        <f t="shared" si="25"/>
        <v>1</v>
      </c>
      <c r="X79" s="54">
        <f t="shared" si="26"/>
        <v>1</v>
      </c>
      <c r="Y79" s="54">
        <v>1</v>
      </c>
      <c r="Z79" s="54">
        <v>1</v>
      </c>
      <c r="AA79" s="54">
        <v>1</v>
      </c>
      <c r="AB79" s="54">
        <v>1</v>
      </c>
      <c r="AC79" s="54">
        <v>1</v>
      </c>
      <c r="AD79" s="54">
        <v>1</v>
      </c>
      <c r="AE79" s="54">
        <v>1</v>
      </c>
      <c r="AF79" s="54">
        <f t="shared" si="35"/>
        <v>1</v>
      </c>
      <c r="AG79" s="54">
        <v>1</v>
      </c>
      <c r="AH79" s="54">
        <f t="shared" si="27"/>
        <v>1</v>
      </c>
      <c r="AI79" s="54">
        <v>1</v>
      </c>
      <c r="AJ79" s="54">
        <v>1</v>
      </c>
      <c r="AK79" s="54">
        <f t="shared" si="28"/>
        <v>1</v>
      </c>
      <c r="AL79" s="54">
        <v>1</v>
      </c>
      <c r="AM79" s="54">
        <v>1</v>
      </c>
      <c r="AN79" s="54">
        <v>1</v>
      </c>
      <c r="AO79" s="54">
        <v>0</v>
      </c>
      <c r="AP79" s="54">
        <v>1</v>
      </c>
      <c r="AQ79" s="54">
        <v>1</v>
      </c>
      <c r="AR79" s="54">
        <v>1</v>
      </c>
      <c r="AS79" s="54">
        <v>0</v>
      </c>
      <c r="AT79" s="54">
        <v>1</v>
      </c>
      <c r="AU79" s="54">
        <f t="shared" si="36"/>
        <v>66.100000000000009</v>
      </c>
      <c r="AV79" s="54">
        <f t="shared" si="37"/>
        <v>6.2755555555555596</v>
      </c>
      <c r="AW79" s="54">
        <f t="shared" si="22"/>
        <v>9.6577777777777811</v>
      </c>
      <c r="AX79" s="54">
        <f t="shared" si="38"/>
        <v>6.0966666666666676</v>
      </c>
      <c r="AY79" s="54">
        <v>1</v>
      </c>
      <c r="AZ79" s="54">
        <v>1</v>
      </c>
      <c r="BA79" s="54">
        <v>1</v>
      </c>
      <c r="BG79" s="54">
        <f t="shared" si="23"/>
        <v>1000</v>
      </c>
      <c r="BH79" s="11">
        <f t="shared" si="39"/>
        <v>3.1250000000000001E-5</v>
      </c>
    </row>
    <row r="80" spans="1:60" ht="80" x14ac:dyDescent="0.2">
      <c r="A80" s="54">
        <v>47</v>
      </c>
      <c r="B80" s="1" t="s">
        <v>736</v>
      </c>
      <c r="C80" s="22" t="s">
        <v>192</v>
      </c>
      <c r="D80" s="54">
        <v>1</v>
      </c>
      <c r="E80" s="54">
        <v>1</v>
      </c>
      <c r="F80" s="54">
        <f t="shared" si="29"/>
        <v>1</v>
      </c>
      <c r="G80" s="54">
        <f t="shared" si="30"/>
        <v>30</v>
      </c>
      <c r="H80" s="54">
        <f t="shared" si="31"/>
        <v>30</v>
      </c>
      <c r="I80" s="54">
        <f t="shared" si="21"/>
        <v>160</v>
      </c>
      <c r="J80" s="54">
        <v>52</v>
      </c>
      <c r="K80" s="54">
        <f t="shared" si="32"/>
        <v>1.7333333333333334</v>
      </c>
      <c r="L80" s="54">
        <f t="shared" si="33"/>
        <v>154</v>
      </c>
      <c r="M80" s="54">
        <f t="shared" si="34"/>
        <v>5.1333333333333337</v>
      </c>
      <c r="N80" s="54">
        <v>1</v>
      </c>
      <c r="O80" s="54">
        <v>1</v>
      </c>
      <c r="P80" s="54">
        <v>1</v>
      </c>
      <c r="Q80" s="54">
        <v>1</v>
      </c>
      <c r="R80" s="54">
        <v>1</v>
      </c>
      <c r="S80" s="54">
        <v>1</v>
      </c>
      <c r="T80" s="54">
        <f t="shared" si="24"/>
        <v>1</v>
      </c>
      <c r="U80" s="54">
        <v>1</v>
      </c>
      <c r="V80" s="54">
        <v>1</v>
      </c>
      <c r="W80" s="54">
        <f t="shared" si="25"/>
        <v>1</v>
      </c>
      <c r="X80" s="54">
        <f t="shared" si="26"/>
        <v>1</v>
      </c>
      <c r="Y80" s="54">
        <v>1</v>
      </c>
      <c r="Z80" s="54">
        <v>1</v>
      </c>
      <c r="AA80" s="54">
        <v>1</v>
      </c>
      <c r="AB80" s="54">
        <v>1</v>
      </c>
      <c r="AC80" s="54">
        <v>1</v>
      </c>
      <c r="AD80" s="54">
        <v>1</v>
      </c>
      <c r="AE80" s="54">
        <v>1</v>
      </c>
      <c r="AF80" s="54">
        <f t="shared" si="35"/>
        <v>6</v>
      </c>
      <c r="AG80" s="54">
        <v>0</v>
      </c>
      <c r="AH80" s="54">
        <f t="shared" si="27"/>
        <v>1</v>
      </c>
      <c r="AI80" s="54">
        <v>0</v>
      </c>
      <c r="AJ80" s="54">
        <v>1</v>
      </c>
      <c r="AK80" s="54">
        <f t="shared" si="28"/>
        <v>0</v>
      </c>
      <c r="AL80" s="54">
        <v>1</v>
      </c>
      <c r="AM80" s="54">
        <v>1</v>
      </c>
      <c r="AN80" s="54">
        <v>1</v>
      </c>
      <c r="AO80" s="54">
        <v>1</v>
      </c>
      <c r="AP80" s="54">
        <v>1</v>
      </c>
      <c r="AQ80" s="54">
        <v>1</v>
      </c>
      <c r="AR80" s="54">
        <v>1</v>
      </c>
      <c r="AS80" s="54">
        <v>1</v>
      </c>
      <c r="AT80" s="54">
        <v>1</v>
      </c>
      <c r="AU80" s="54">
        <f t="shared" si="36"/>
        <v>29.745000000000026</v>
      </c>
      <c r="AV80" s="54">
        <f t="shared" si="37"/>
        <v>16.563333333333336</v>
      </c>
      <c r="AW80" s="54">
        <f t="shared" si="22"/>
        <v>13.397333333333332</v>
      </c>
      <c r="AX80" s="54">
        <f t="shared" si="38"/>
        <v>17.747999999999998</v>
      </c>
      <c r="AY80" s="54">
        <v>1</v>
      </c>
      <c r="AZ80" s="54">
        <v>1</v>
      </c>
      <c r="BA80" s="54">
        <v>1</v>
      </c>
      <c r="BG80" s="54">
        <f t="shared" si="23"/>
        <v>6000</v>
      </c>
      <c r="BH80" s="11">
        <f t="shared" si="39"/>
        <v>1.0416666666666666E-4</v>
      </c>
    </row>
    <row r="81" spans="1:60" ht="64" x14ac:dyDescent="0.2">
      <c r="A81" s="54">
        <v>48</v>
      </c>
      <c r="B81" s="1" t="s">
        <v>737</v>
      </c>
      <c r="C81" s="22" t="s">
        <v>192</v>
      </c>
      <c r="D81" s="54">
        <v>1</v>
      </c>
      <c r="E81" s="54">
        <v>1</v>
      </c>
      <c r="F81" s="54">
        <f t="shared" si="29"/>
        <v>1</v>
      </c>
      <c r="G81" s="54">
        <f t="shared" si="30"/>
        <v>22</v>
      </c>
      <c r="H81" s="54">
        <f t="shared" si="31"/>
        <v>22</v>
      </c>
      <c r="I81" s="54">
        <f t="shared" si="21"/>
        <v>118</v>
      </c>
      <c r="J81" s="54">
        <v>40</v>
      </c>
      <c r="K81" s="54">
        <f t="shared" si="32"/>
        <v>1.8181818181818181</v>
      </c>
      <c r="L81" s="54">
        <f t="shared" si="33"/>
        <v>115</v>
      </c>
      <c r="M81" s="54">
        <f t="shared" si="34"/>
        <v>5.2272727272727275</v>
      </c>
      <c r="N81" s="54">
        <v>1</v>
      </c>
      <c r="O81" s="54">
        <v>1</v>
      </c>
      <c r="P81" s="54">
        <v>1</v>
      </c>
      <c r="Q81" s="54">
        <v>1</v>
      </c>
      <c r="R81" s="54">
        <v>1</v>
      </c>
      <c r="S81" s="54">
        <v>1</v>
      </c>
      <c r="T81" s="54">
        <f t="shared" si="24"/>
        <v>1</v>
      </c>
      <c r="U81" s="54">
        <v>1</v>
      </c>
      <c r="V81" s="54">
        <v>1</v>
      </c>
      <c r="W81" s="54">
        <f t="shared" si="25"/>
        <v>1</v>
      </c>
      <c r="X81" s="54">
        <f t="shared" si="26"/>
        <v>1</v>
      </c>
      <c r="Y81" s="54">
        <v>0</v>
      </c>
      <c r="Z81" s="54">
        <v>1</v>
      </c>
      <c r="AA81" s="54">
        <v>1</v>
      </c>
      <c r="AB81" s="54">
        <v>1</v>
      </c>
      <c r="AC81" s="54">
        <v>1</v>
      </c>
      <c r="AD81" s="54">
        <v>1</v>
      </c>
      <c r="AE81" s="54">
        <v>1</v>
      </c>
      <c r="AF81" s="54">
        <f t="shared" si="35"/>
        <v>3</v>
      </c>
      <c r="AG81" s="54">
        <v>1</v>
      </c>
      <c r="AH81" s="54">
        <f t="shared" si="27"/>
        <v>1</v>
      </c>
      <c r="AI81" s="54">
        <v>1</v>
      </c>
      <c r="AJ81" s="54">
        <v>1</v>
      </c>
      <c r="AK81" s="54">
        <f t="shared" si="28"/>
        <v>0</v>
      </c>
      <c r="AL81" s="54">
        <v>1</v>
      </c>
      <c r="AM81" s="54">
        <v>1</v>
      </c>
      <c r="AN81" s="54">
        <v>1</v>
      </c>
      <c r="AO81" s="54">
        <v>1</v>
      </c>
      <c r="AP81" s="54">
        <v>1</v>
      </c>
      <c r="AQ81" s="54">
        <v>1</v>
      </c>
      <c r="AR81" s="54">
        <v>1</v>
      </c>
      <c r="AS81" s="54">
        <v>1</v>
      </c>
      <c r="AT81" s="54">
        <v>1</v>
      </c>
      <c r="AU81" s="54">
        <f t="shared" si="36"/>
        <v>30.686818181818197</v>
      </c>
      <c r="AV81" s="54">
        <f t="shared" si="37"/>
        <v>14.444545454545459</v>
      </c>
      <c r="AW81" s="54">
        <f t="shared" si="22"/>
        <v>13.590909090909093</v>
      </c>
      <c r="AX81" s="54">
        <f t="shared" si="38"/>
        <v>14.19045454545455</v>
      </c>
      <c r="AY81" s="54">
        <v>1</v>
      </c>
      <c r="AZ81" s="54">
        <v>1</v>
      </c>
      <c r="BA81" s="54">
        <v>1</v>
      </c>
      <c r="BG81" s="54">
        <f t="shared" si="23"/>
        <v>3000</v>
      </c>
      <c r="BH81" s="11">
        <f t="shared" si="39"/>
        <v>7.6388888888888887E-5</v>
      </c>
    </row>
    <row r="82" spans="1:60" ht="64" x14ac:dyDescent="0.2">
      <c r="A82" s="54">
        <v>49</v>
      </c>
      <c r="B82" s="1" t="s">
        <v>894</v>
      </c>
      <c r="C82" s="22" t="s">
        <v>192</v>
      </c>
      <c r="D82" s="54">
        <v>1</v>
      </c>
      <c r="E82" s="54">
        <v>1</v>
      </c>
      <c r="F82" s="54">
        <f t="shared" si="29"/>
        <v>1</v>
      </c>
      <c r="G82" s="54">
        <f t="shared" si="30"/>
        <v>24</v>
      </c>
      <c r="H82" s="54">
        <f t="shared" si="31"/>
        <v>24</v>
      </c>
      <c r="I82" s="54">
        <f t="shared" si="21"/>
        <v>126</v>
      </c>
      <c r="J82" s="54">
        <v>42</v>
      </c>
      <c r="K82" s="54">
        <f t="shared" si="32"/>
        <v>1.75</v>
      </c>
      <c r="L82" s="54">
        <f t="shared" si="33"/>
        <v>123</v>
      </c>
      <c r="M82" s="54">
        <f t="shared" si="34"/>
        <v>5.125</v>
      </c>
      <c r="N82" s="54">
        <v>1</v>
      </c>
      <c r="O82" s="54">
        <v>1</v>
      </c>
      <c r="P82" s="54">
        <v>1</v>
      </c>
      <c r="Q82" s="54">
        <v>1</v>
      </c>
      <c r="R82" s="54">
        <v>1</v>
      </c>
      <c r="S82" s="54">
        <v>1</v>
      </c>
      <c r="T82" s="54">
        <f t="shared" si="24"/>
        <v>1</v>
      </c>
      <c r="U82" s="54">
        <v>1</v>
      </c>
      <c r="V82" s="54">
        <v>1</v>
      </c>
      <c r="W82" s="54">
        <f t="shared" si="25"/>
        <v>1</v>
      </c>
      <c r="X82" s="54">
        <f t="shared" si="26"/>
        <v>1</v>
      </c>
      <c r="Y82" s="54">
        <v>0</v>
      </c>
      <c r="Z82" s="54">
        <v>1</v>
      </c>
      <c r="AA82" s="54">
        <v>1</v>
      </c>
      <c r="AB82" s="54">
        <v>1</v>
      </c>
      <c r="AC82" s="54">
        <v>1</v>
      </c>
      <c r="AD82" s="54">
        <v>1</v>
      </c>
      <c r="AE82" s="54">
        <v>1</v>
      </c>
      <c r="AF82" s="54">
        <f t="shared" si="35"/>
        <v>3</v>
      </c>
      <c r="AG82" s="54">
        <v>1</v>
      </c>
      <c r="AH82" s="54">
        <f t="shared" si="27"/>
        <v>1</v>
      </c>
      <c r="AI82" s="54">
        <v>1</v>
      </c>
      <c r="AJ82" s="54">
        <v>1</v>
      </c>
      <c r="AK82" s="54">
        <f t="shared" si="28"/>
        <v>0</v>
      </c>
      <c r="AL82" s="54">
        <v>1</v>
      </c>
      <c r="AM82" s="54">
        <v>1</v>
      </c>
      <c r="AN82" s="54">
        <v>1</v>
      </c>
      <c r="AO82" s="54">
        <v>0</v>
      </c>
      <c r="AP82" s="54">
        <v>1</v>
      </c>
      <c r="AQ82" s="54">
        <v>1</v>
      </c>
      <c r="AR82" s="54">
        <v>1</v>
      </c>
      <c r="AS82" s="54">
        <v>0</v>
      </c>
      <c r="AT82" s="54">
        <v>1</v>
      </c>
      <c r="AU82" s="54">
        <f t="shared" si="36"/>
        <v>34.425000000000026</v>
      </c>
      <c r="AV82" s="54">
        <f t="shared" si="37"/>
        <v>14.420000000000002</v>
      </c>
      <c r="AW82" s="54">
        <f t="shared" si="22"/>
        <v>13.101666666666667</v>
      </c>
      <c r="AX82" s="54">
        <f t="shared" si="38"/>
        <v>14.708750000000002</v>
      </c>
      <c r="AY82" s="54">
        <v>1</v>
      </c>
      <c r="AZ82" s="54">
        <v>1</v>
      </c>
      <c r="BA82" s="54">
        <v>1</v>
      </c>
      <c r="BG82" s="54">
        <f t="shared" si="23"/>
        <v>3000</v>
      </c>
      <c r="BH82" s="11">
        <f t="shared" si="39"/>
        <v>8.3333333333333331E-5</v>
      </c>
    </row>
    <row r="83" spans="1:60" ht="64" x14ac:dyDescent="0.2">
      <c r="A83" s="54">
        <v>50</v>
      </c>
      <c r="B83" s="1" t="s">
        <v>739</v>
      </c>
      <c r="C83" s="3" t="s">
        <v>203</v>
      </c>
      <c r="D83" s="54">
        <v>1</v>
      </c>
      <c r="E83" s="54">
        <v>1</v>
      </c>
      <c r="F83" s="54">
        <f t="shared" si="29"/>
        <v>1</v>
      </c>
      <c r="G83" s="54">
        <f t="shared" si="30"/>
        <v>30</v>
      </c>
      <c r="H83" s="54">
        <f t="shared" si="31"/>
        <v>30</v>
      </c>
      <c r="I83" s="54">
        <f t="shared" si="21"/>
        <v>124</v>
      </c>
      <c r="J83" s="54">
        <v>44</v>
      </c>
      <c r="K83" s="54">
        <f t="shared" si="32"/>
        <v>1.4666666666666666</v>
      </c>
      <c r="L83" s="54">
        <f t="shared" si="33"/>
        <v>122</v>
      </c>
      <c r="M83" s="54">
        <f t="shared" si="34"/>
        <v>4.0666666666666664</v>
      </c>
      <c r="N83" s="54">
        <v>1</v>
      </c>
      <c r="O83" s="54">
        <v>1</v>
      </c>
      <c r="P83" s="54">
        <v>1</v>
      </c>
      <c r="Q83" s="54">
        <v>1</v>
      </c>
      <c r="R83" s="54">
        <v>1</v>
      </c>
      <c r="S83" s="54">
        <v>1</v>
      </c>
      <c r="T83" s="54">
        <f t="shared" si="24"/>
        <v>1</v>
      </c>
      <c r="U83" s="54">
        <v>1</v>
      </c>
      <c r="V83" s="54">
        <v>1</v>
      </c>
      <c r="W83" s="54">
        <f t="shared" si="25"/>
        <v>1</v>
      </c>
      <c r="X83" s="54">
        <f t="shared" si="26"/>
        <v>1</v>
      </c>
      <c r="Y83" s="54">
        <v>0</v>
      </c>
      <c r="Z83" s="54">
        <v>1</v>
      </c>
      <c r="AA83" s="54">
        <v>1</v>
      </c>
      <c r="AB83" s="54">
        <v>1</v>
      </c>
      <c r="AC83" s="54">
        <v>1</v>
      </c>
      <c r="AD83" s="54">
        <v>1</v>
      </c>
      <c r="AE83" s="54">
        <v>1</v>
      </c>
      <c r="AF83" s="54">
        <f t="shared" si="35"/>
        <v>2</v>
      </c>
      <c r="AG83" s="54">
        <v>1</v>
      </c>
      <c r="AH83" s="54">
        <f t="shared" si="27"/>
        <v>1</v>
      </c>
      <c r="AI83" s="54">
        <v>0</v>
      </c>
      <c r="AJ83" s="54">
        <v>1</v>
      </c>
      <c r="AK83" s="54">
        <f t="shared" si="28"/>
        <v>1</v>
      </c>
      <c r="AL83" s="54">
        <v>1</v>
      </c>
      <c r="AM83" s="54">
        <v>1</v>
      </c>
      <c r="AN83" s="54">
        <v>1</v>
      </c>
      <c r="AO83" s="54">
        <v>1</v>
      </c>
      <c r="AP83" s="54">
        <v>1</v>
      </c>
      <c r="AQ83" s="54">
        <v>1</v>
      </c>
      <c r="AR83" s="54">
        <v>1</v>
      </c>
      <c r="AS83" s="54">
        <v>1</v>
      </c>
      <c r="AT83" s="54">
        <v>1</v>
      </c>
      <c r="AU83" s="54">
        <f t="shared" si="36"/>
        <v>52.305000000000028</v>
      </c>
      <c r="AV83" s="54">
        <f t="shared" si="37"/>
        <v>13.416666666666668</v>
      </c>
      <c r="AW83" s="54">
        <f t="shared" si="22"/>
        <v>7.1253333333333266</v>
      </c>
      <c r="AX83" s="54">
        <f t="shared" si="38"/>
        <v>12.723999999999997</v>
      </c>
      <c r="AY83" s="54">
        <v>1</v>
      </c>
      <c r="AZ83" s="54">
        <v>1</v>
      </c>
      <c r="BA83" s="54">
        <v>1</v>
      </c>
      <c r="BG83" s="54">
        <f t="shared" si="23"/>
        <v>2000</v>
      </c>
      <c r="BH83" s="11">
        <f t="shared" si="39"/>
        <v>1.0416666666666666E-4</v>
      </c>
    </row>
    <row r="84" spans="1:60" ht="48" x14ac:dyDescent="0.2">
      <c r="A84" s="54">
        <v>51</v>
      </c>
      <c r="B84" s="1" t="s">
        <v>740</v>
      </c>
      <c r="C84" s="22" t="s">
        <v>192</v>
      </c>
      <c r="D84" s="54">
        <v>1</v>
      </c>
      <c r="E84" s="54">
        <v>1</v>
      </c>
      <c r="F84" s="54">
        <f t="shared" si="29"/>
        <v>1</v>
      </c>
      <c r="G84" s="54">
        <f t="shared" si="30"/>
        <v>20</v>
      </c>
      <c r="H84" s="54">
        <f t="shared" si="31"/>
        <v>20</v>
      </c>
      <c r="I84" s="54">
        <f t="shared" si="21"/>
        <v>84</v>
      </c>
      <c r="J84" s="54">
        <v>28</v>
      </c>
      <c r="K84" s="54">
        <f t="shared" si="32"/>
        <v>1.4</v>
      </c>
      <c r="L84" s="54">
        <f t="shared" si="33"/>
        <v>83</v>
      </c>
      <c r="M84" s="54">
        <f t="shared" si="34"/>
        <v>4.1500000000000004</v>
      </c>
      <c r="N84" s="54">
        <v>1</v>
      </c>
      <c r="O84" s="54">
        <v>1</v>
      </c>
      <c r="P84" s="54">
        <v>1</v>
      </c>
      <c r="Q84" s="54">
        <v>1</v>
      </c>
      <c r="R84" s="54">
        <v>1</v>
      </c>
      <c r="S84" s="54">
        <v>1</v>
      </c>
      <c r="T84" s="54">
        <f t="shared" si="24"/>
        <v>1</v>
      </c>
      <c r="U84" s="54">
        <v>1</v>
      </c>
      <c r="V84" s="54">
        <v>1</v>
      </c>
      <c r="W84" s="54">
        <f t="shared" si="25"/>
        <v>1</v>
      </c>
      <c r="X84" s="54">
        <f t="shared" si="26"/>
        <v>1</v>
      </c>
      <c r="Y84" s="54">
        <v>1</v>
      </c>
      <c r="Z84" s="54">
        <v>1</v>
      </c>
      <c r="AA84" s="54">
        <v>1</v>
      </c>
      <c r="AB84" s="54">
        <v>1</v>
      </c>
      <c r="AC84" s="54">
        <v>1</v>
      </c>
      <c r="AD84" s="54">
        <v>1</v>
      </c>
      <c r="AE84" s="54">
        <v>1</v>
      </c>
      <c r="AF84" s="54">
        <f t="shared" si="35"/>
        <v>1</v>
      </c>
      <c r="AG84" s="54">
        <v>1</v>
      </c>
      <c r="AH84" s="54">
        <f t="shared" si="27"/>
        <v>1</v>
      </c>
      <c r="AI84" s="54">
        <v>1</v>
      </c>
      <c r="AJ84" s="54">
        <v>1</v>
      </c>
      <c r="AK84" s="54">
        <f t="shared" si="28"/>
        <v>1</v>
      </c>
      <c r="AL84" s="54">
        <v>1</v>
      </c>
      <c r="AM84" s="54">
        <v>0</v>
      </c>
      <c r="AN84" s="54">
        <v>1</v>
      </c>
      <c r="AO84" s="54">
        <v>1</v>
      </c>
      <c r="AP84" s="54">
        <v>1</v>
      </c>
      <c r="AQ84" s="54">
        <v>1</v>
      </c>
      <c r="AR84" s="54">
        <v>1</v>
      </c>
      <c r="AS84" s="54">
        <v>1</v>
      </c>
      <c r="AT84" s="54">
        <v>1</v>
      </c>
      <c r="AU84" s="54">
        <f t="shared" si="36"/>
        <v>68.095000000000027</v>
      </c>
      <c r="AV84" s="54">
        <f t="shared" si="37"/>
        <v>8.73</v>
      </c>
      <c r="AW84" s="54">
        <f t="shared" si="22"/>
        <v>7.1219999999999999</v>
      </c>
      <c r="AX84" s="54">
        <f t="shared" si="38"/>
        <v>8.116500000000002</v>
      </c>
      <c r="AY84" s="54">
        <v>1</v>
      </c>
      <c r="AZ84" s="54">
        <v>1</v>
      </c>
      <c r="BA84" s="54">
        <v>1</v>
      </c>
      <c r="BG84" s="54">
        <f t="shared" si="23"/>
        <v>1000</v>
      </c>
      <c r="BH84" s="11">
        <f t="shared" si="39"/>
        <v>6.9444444444444444E-5</v>
      </c>
    </row>
    <row r="85" spans="1:60" ht="48" x14ac:dyDescent="0.2">
      <c r="A85" s="54">
        <v>52</v>
      </c>
      <c r="B85" s="1" t="s">
        <v>741</v>
      </c>
      <c r="C85" s="3" t="s">
        <v>203</v>
      </c>
      <c r="D85" s="54">
        <v>1</v>
      </c>
      <c r="E85" s="54">
        <v>1</v>
      </c>
      <c r="F85" s="54">
        <f t="shared" si="29"/>
        <v>1</v>
      </c>
      <c r="G85" s="54">
        <f t="shared" si="30"/>
        <v>18</v>
      </c>
      <c r="H85" s="54">
        <f t="shared" si="31"/>
        <v>18</v>
      </c>
      <c r="I85" s="54">
        <f t="shared" si="21"/>
        <v>84</v>
      </c>
      <c r="J85" s="54">
        <v>30</v>
      </c>
      <c r="K85" s="54">
        <f t="shared" si="32"/>
        <v>1.6666666666666667</v>
      </c>
      <c r="L85" s="54">
        <f t="shared" si="33"/>
        <v>80</v>
      </c>
      <c r="M85" s="54">
        <f t="shared" si="34"/>
        <v>4.4444444444444446</v>
      </c>
      <c r="N85" s="54">
        <v>1</v>
      </c>
      <c r="O85" s="54">
        <v>1</v>
      </c>
      <c r="P85" s="54">
        <v>1</v>
      </c>
      <c r="Q85" s="54">
        <v>1</v>
      </c>
      <c r="R85" s="54">
        <v>1</v>
      </c>
      <c r="S85" s="54">
        <v>1</v>
      </c>
      <c r="T85" s="54">
        <f t="shared" si="24"/>
        <v>1</v>
      </c>
      <c r="U85" s="54">
        <v>1</v>
      </c>
      <c r="V85" s="54">
        <v>1</v>
      </c>
      <c r="W85" s="54">
        <f t="shared" si="25"/>
        <v>1</v>
      </c>
      <c r="X85" s="54">
        <f t="shared" si="26"/>
        <v>1</v>
      </c>
      <c r="Y85" s="54">
        <v>0</v>
      </c>
      <c r="Z85" s="54">
        <v>1</v>
      </c>
      <c r="AA85" s="54">
        <v>1</v>
      </c>
      <c r="AB85" s="54">
        <v>1</v>
      </c>
      <c r="AC85" s="54">
        <v>1</v>
      </c>
      <c r="AD85" s="54">
        <v>1</v>
      </c>
      <c r="AE85" s="54">
        <v>1</v>
      </c>
      <c r="AF85" s="54">
        <f t="shared" si="35"/>
        <v>4</v>
      </c>
      <c r="AG85" s="54">
        <v>0</v>
      </c>
      <c r="AH85" s="54">
        <f t="shared" si="27"/>
        <v>1</v>
      </c>
      <c r="AI85" s="54">
        <v>1</v>
      </c>
      <c r="AJ85" s="54">
        <v>1</v>
      </c>
      <c r="AK85" s="54">
        <f t="shared" si="28"/>
        <v>0</v>
      </c>
      <c r="AL85" s="54">
        <v>1</v>
      </c>
      <c r="AM85" s="54">
        <v>0</v>
      </c>
      <c r="AN85" s="54">
        <v>1</v>
      </c>
      <c r="AO85" s="54">
        <v>1</v>
      </c>
      <c r="AP85" s="54">
        <v>1</v>
      </c>
      <c r="AQ85" s="54">
        <v>1</v>
      </c>
      <c r="AR85" s="54">
        <v>1</v>
      </c>
      <c r="AS85" s="54">
        <v>1</v>
      </c>
      <c r="AT85" s="54">
        <v>1</v>
      </c>
      <c r="AU85" s="54">
        <f t="shared" si="36"/>
        <v>47.565000000000012</v>
      </c>
      <c r="AV85" s="54">
        <f t="shared" si="37"/>
        <v>11.096666666666668</v>
      </c>
      <c r="AW85" s="54">
        <f t="shared" si="22"/>
        <v>8.68888888888889</v>
      </c>
      <c r="AX85" s="54">
        <f t="shared" si="38"/>
        <v>8.5033333333333339</v>
      </c>
      <c r="AY85" s="54">
        <v>1</v>
      </c>
      <c r="AZ85" s="54">
        <v>1</v>
      </c>
      <c r="BA85" s="54">
        <v>1</v>
      </c>
      <c r="BG85" s="54">
        <f t="shared" si="23"/>
        <v>4000</v>
      </c>
      <c r="BH85" s="11">
        <f t="shared" si="39"/>
        <v>6.2500000000000001E-5</v>
      </c>
    </row>
    <row r="86" spans="1:60" ht="64" x14ac:dyDescent="0.2">
      <c r="A86" s="54">
        <v>53</v>
      </c>
      <c r="B86" s="1" t="s">
        <v>895</v>
      </c>
      <c r="C86" s="3" t="s">
        <v>203</v>
      </c>
      <c r="D86" s="54">
        <v>1</v>
      </c>
      <c r="E86" s="54">
        <v>1</v>
      </c>
      <c r="F86" s="54">
        <f t="shared" si="29"/>
        <v>1</v>
      </c>
      <c r="G86" s="54">
        <f t="shared" si="30"/>
        <v>28</v>
      </c>
      <c r="H86" s="54">
        <f t="shared" si="31"/>
        <v>28</v>
      </c>
      <c r="I86" s="54">
        <f t="shared" si="21"/>
        <v>122</v>
      </c>
      <c r="J86" s="54">
        <v>43</v>
      </c>
      <c r="K86" s="54">
        <f t="shared" si="32"/>
        <v>1.5357142857142858</v>
      </c>
      <c r="L86" s="54">
        <f t="shared" si="33"/>
        <v>120</v>
      </c>
      <c r="M86" s="54">
        <f t="shared" si="34"/>
        <v>4.2857142857142856</v>
      </c>
      <c r="N86" s="54">
        <v>1</v>
      </c>
      <c r="O86" s="54">
        <v>1</v>
      </c>
      <c r="P86" s="54">
        <v>1</v>
      </c>
      <c r="Q86" s="54">
        <v>1</v>
      </c>
      <c r="R86" s="54">
        <v>1</v>
      </c>
      <c r="S86" s="54">
        <v>1</v>
      </c>
      <c r="T86" s="54">
        <f t="shared" si="24"/>
        <v>1</v>
      </c>
      <c r="U86" s="54">
        <v>1</v>
      </c>
      <c r="V86" s="54">
        <v>1</v>
      </c>
      <c r="W86" s="54">
        <f t="shared" si="25"/>
        <v>1</v>
      </c>
      <c r="X86" s="54">
        <f t="shared" si="26"/>
        <v>1</v>
      </c>
      <c r="Y86" s="54">
        <v>0</v>
      </c>
      <c r="Z86" s="54">
        <v>1</v>
      </c>
      <c r="AA86" s="54">
        <v>1</v>
      </c>
      <c r="AB86" s="54">
        <v>1</v>
      </c>
      <c r="AC86" s="54">
        <v>1</v>
      </c>
      <c r="AD86" s="54">
        <v>1</v>
      </c>
      <c r="AE86" s="54">
        <v>1</v>
      </c>
      <c r="AF86" s="54">
        <f t="shared" si="35"/>
        <v>2</v>
      </c>
      <c r="AG86" s="54">
        <v>1</v>
      </c>
      <c r="AH86" s="54">
        <f t="shared" si="27"/>
        <v>1</v>
      </c>
      <c r="AI86" s="54">
        <v>0</v>
      </c>
      <c r="AJ86" s="54">
        <v>1</v>
      </c>
      <c r="AK86" s="54">
        <f t="shared" si="28"/>
        <v>1</v>
      </c>
      <c r="AL86" s="54">
        <v>1</v>
      </c>
      <c r="AM86" s="54">
        <v>1</v>
      </c>
      <c r="AN86" s="54">
        <v>1</v>
      </c>
      <c r="AO86" s="54">
        <v>1</v>
      </c>
      <c r="AP86" s="54">
        <v>1</v>
      </c>
      <c r="AQ86" s="54">
        <v>1</v>
      </c>
      <c r="AR86" s="54">
        <v>1</v>
      </c>
      <c r="AS86" s="54">
        <v>1</v>
      </c>
      <c r="AT86" s="54">
        <v>1</v>
      </c>
      <c r="AU86" s="54">
        <f t="shared" si="36"/>
        <v>48.493571428571428</v>
      </c>
      <c r="AV86" s="54">
        <f t="shared" si="37"/>
        <v>13.451428571428576</v>
      </c>
      <c r="AW86" s="54">
        <f t="shared" si="22"/>
        <v>8.3428571428571416</v>
      </c>
      <c r="AX86" s="54">
        <f t="shared" si="38"/>
        <v>12.755714285714284</v>
      </c>
      <c r="AY86" s="54">
        <v>1</v>
      </c>
      <c r="AZ86" s="54">
        <v>1</v>
      </c>
      <c r="BA86" s="54">
        <v>1</v>
      </c>
      <c r="BG86" s="54">
        <f t="shared" si="23"/>
        <v>2000</v>
      </c>
      <c r="BH86" s="11">
        <f t="shared" si="39"/>
        <v>9.722222222222223E-5</v>
      </c>
    </row>
    <row r="87" spans="1:60" ht="48" x14ac:dyDescent="0.2">
      <c r="A87" s="54">
        <v>54</v>
      </c>
      <c r="B87" s="1" t="s">
        <v>743</v>
      </c>
      <c r="C87" s="3" t="s">
        <v>203</v>
      </c>
      <c r="D87" s="54">
        <v>1</v>
      </c>
      <c r="E87" s="54">
        <v>1</v>
      </c>
      <c r="F87" s="54">
        <f t="shared" si="29"/>
        <v>1</v>
      </c>
      <c r="G87" s="54">
        <f t="shared" si="30"/>
        <v>23</v>
      </c>
      <c r="H87" s="54">
        <f t="shared" si="31"/>
        <v>23</v>
      </c>
      <c r="I87" s="54">
        <f t="shared" si="21"/>
        <v>107</v>
      </c>
      <c r="J87" s="54">
        <v>38</v>
      </c>
      <c r="K87" s="54">
        <f t="shared" si="32"/>
        <v>1.6521739130434783</v>
      </c>
      <c r="L87" s="54">
        <f t="shared" si="33"/>
        <v>105</v>
      </c>
      <c r="M87" s="54">
        <f t="shared" si="34"/>
        <v>4.5652173913043477</v>
      </c>
      <c r="N87" s="54">
        <v>1</v>
      </c>
      <c r="O87" s="54">
        <v>1</v>
      </c>
      <c r="P87" s="54">
        <v>0</v>
      </c>
      <c r="Q87" s="54">
        <v>1</v>
      </c>
      <c r="R87" s="54">
        <v>1</v>
      </c>
      <c r="S87" s="54">
        <v>1</v>
      </c>
      <c r="T87" s="54">
        <f t="shared" si="24"/>
        <v>1</v>
      </c>
      <c r="U87" s="54">
        <v>1</v>
      </c>
      <c r="V87" s="54">
        <v>1</v>
      </c>
      <c r="W87" s="54">
        <f t="shared" si="25"/>
        <v>0</v>
      </c>
      <c r="X87" s="54">
        <f t="shared" si="26"/>
        <v>1</v>
      </c>
      <c r="Y87" s="54">
        <v>0</v>
      </c>
      <c r="Z87" s="54">
        <v>1</v>
      </c>
      <c r="AA87" s="54">
        <v>1</v>
      </c>
      <c r="AB87" s="54">
        <v>1</v>
      </c>
      <c r="AC87" s="54">
        <v>1</v>
      </c>
      <c r="AD87" s="54">
        <v>1</v>
      </c>
      <c r="AE87" s="54">
        <v>1</v>
      </c>
      <c r="AF87" s="54">
        <f t="shared" si="35"/>
        <v>2</v>
      </c>
      <c r="AG87" s="54">
        <v>1</v>
      </c>
      <c r="AH87" s="54">
        <f t="shared" si="27"/>
        <v>1</v>
      </c>
      <c r="AI87" s="54">
        <v>0</v>
      </c>
      <c r="AJ87" s="54">
        <v>1</v>
      </c>
      <c r="AK87" s="54">
        <f t="shared" si="28"/>
        <v>1</v>
      </c>
      <c r="AL87" s="54">
        <v>1</v>
      </c>
      <c r="AM87" s="54">
        <v>1</v>
      </c>
      <c r="AN87" s="54">
        <v>1</v>
      </c>
      <c r="AO87" s="54">
        <v>0</v>
      </c>
      <c r="AP87" s="54">
        <v>1</v>
      </c>
      <c r="AQ87" s="54">
        <v>1</v>
      </c>
      <c r="AR87" s="54">
        <v>1</v>
      </c>
      <c r="AS87" s="54">
        <v>0</v>
      </c>
      <c r="AT87" s="54">
        <v>1</v>
      </c>
      <c r="AU87" s="54">
        <f t="shared" si="36"/>
        <v>43.716086956521764</v>
      </c>
      <c r="AV87" s="54">
        <f t="shared" si="37"/>
        <v>12.875652173913043</v>
      </c>
      <c r="AW87" s="54">
        <f t="shared" si="22"/>
        <v>9.7565217391304309</v>
      </c>
      <c r="AX87" s="54">
        <f t="shared" si="38"/>
        <v>11.572173913043478</v>
      </c>
      <c r="AY87" s="54">
        <v>1</v>
      </c>
      <c r="AZ87" s="54">
        <v>1</v>
      </c>
      <c r="BA87" s="54">
        <v>1</v>
      </c>
      <c r="BG87" s="54">
        <f t="shared" si="23"/>
        <v>2000</v>
      </c>
      <c r="BH87" s="11">
        <f t="shared" si="39"/>
        <v>7.9861111111111116E-5</v>
      </c>
    </row>
    <row r="88" spans="1:60" ht="48" x14ac:dyDescent="0.2">
      <c r="A88" s="54">
        <v>55</v>
      </c>
      <c r="B88" s="1" t="s">
        <v>744</v>
      </c>
      <c r="C88" s="22" t="s">
        <v>192</v>
      </c>
      <c r="D88" s="54">
        <v>1</v>
      </c>
      <c r="E88" s="54">
        <v>1</v>
      </c>
      <c r="F88" s="54">
        <f t="shared" si="29"/>
        <v>1</v>
      </c>
      <c r="G88" s="54">
        <f t="shared" si="30"/>
        <v>14</v>
      </c>
      <c r="H88" s="54">
        <f t="shared" si="31"/>
        <v>14</v>
      </c>
      <c r="I88" s="54">
        <f t="shared" si="21"/>
        <v>81</v>
      </c>
      <c r="J88" s="54">
        <v>28</v>
      </c>
      <c r="K88" s="54">
        <f t="shared" si="32"/>
        <v>2</v>
      </c>
      <c r="L88" s="54">
        <f t="shared" si="33"/>
        <v>80</v>
      </c>
      <c r="M88" s="54">
        <f t="shared" si="34"/>
        <v>5.7142857142857144</v>
      </c>
      <c r="N88" s="54">
        <v>1</v>
      </c>
      <c r="O88" s="54">
        <v>1</v>
      </c>
      <c r="P88" s="54">
        <v>1</v>
      </c>
      <c r="Q88" s="54">
        <v>1</v>
      </c>
      <c r="R88" s="54">
        <v>1</v>
      </c>
      <c r="S88" s="54">
        <v>1</v>
      </c>
      <c r="T88" s="54">
        <f t="shared" si="24"/>
        <v>1</v>
      </c>
      <c r="U88" s="54">
        <v>1</v>
      </c>
      <c r="V88" s="54">
        <v>1</v>
      </c>
      <c r="W88" s="54">
        <f t="shared" si="25"/>
        <v>1</v>
      </c>
      <c r="X88" s="54">
        <f t="shared" si="26"/>
        <v>1</v>
      </c>
      <c r="Y88" s="54">
        <v>0</v>
      </c>
      <c r="Z88" s="54">
        <v>1</v>
      </c>
      <c r="AA88" s="54">
        <v>1</v>
      </c>
      <c r="AB88" s="54">
        <v>1</v>
      </c>
      <c r="AC88" s="54">
        <v>1</v>
      </c>
      <c r="AD88" s="54">
        <v>1</v>
      </c>
      <c r="AE88" s="54">
        <v>1</v>
      </c>
      <c r="AF88" s="54">
        <f t="shared" si="35"/>
        <v>1</v>
      </c>
      <c r="AG88" s="54">
        <v>1</v>
      </c>
      <c r="AH88" s="54">
        <f t="shared" si="27"/>
        <v>1</v>
      </c>
      <c r="AI88" s="54">
        <v>1</v>
      </c>
      <c r="AJ88" s="54">
        <v>1</v>
      </c>
      <c r="AK88" s="54">
        <f t="shared" si="28"/>
        <v>1</v>
      </c>
      <c r="AL88" s="54">
        <v>1</v>
      </c>
      <c r="AM88" s="54">
        <v>1</v>
      </c>
      <c r="AN88" s="54">
        <v>1</v>
      </c>
      <c r="AO88" s="54">
        <v>1</v>
      </c>
      <c r="AP88" s="54">
        <v>1</v>
      </c>
      <c r="AQ88" s="54">
        <v>1</v>
      </c>
      <c r="AR88" s="54">
        <v>1</v>
      </c>
      <c r="AS88" s="54">
        <v>1</v>
      </c>
      <c r="AT88" s="54">
        <v>1</v>
      </c>
      <c r="AU88" s="54">
        <f t="shared" si="36"/>
        <v>23.425000000000018</v>
      </c>
      <c r="AV88" s="54">
        <f t="shared" si="37"/>
        <v>13.470000000000002</v>
      </c>
      <c r="AW88" s="54">
        <f t="shared" si="22"/>
        <v>15.685714285714287</v>
      </c>
      <c r="AX88" s="54">
        <f t="shared" si="38"/>
        <v>12.484285714285711</v>
      </c>
      <c r="AY88" s="54">
        <v>1</v>
      </c>
      <c r="AZ88" s="54">
        <v>1</v>
      </c>
      <c r="BA88" s="54">
        <v>1</v>
      </c>
      <c r="BG88" s="54">
        <f t="shared" si="23"/>
        <v>1000</v>
      </c>
      <c r="BH88" s="11">
        <f t="shared" si="39"/>
        <v>4.8611111111111115E-5</v>
      </c>
    </row>
    <row r="89" spans="1:60" ht="80" x14ac:dyDescent="0.2">
      <c r="A89" s="54">
        <v>56</v>
      </c>
      <c r="B89" s="1" t="s">
        <v>745</v>
      </c>
      <c r="C89" s="22" t="s">
        <v>192</v>
      </c>
      <c r="D89" s="54">
        <v>1</v>
      </c>
      <c r="E89" s="54">
        <v>1</v>
      </c>
      <c r="F89" s="54">
        <f t="shared" si="29"/>
        <v>2</v>
      </c>
      <c r="G89" s="54">
        <f t="shared" si="30"/>
        <v>37</v>
      </c>
      <c r="H89" s="54">
        <f t="shared" si="31"/>
        <v>18.5</v>
      </c>
      <c r="I89" s="54">
        <f t="shared" si="21"/>
        <v>159</v>
      </c>
      <c r="J89" s="54">
        <v>56</v>
      </c>
      <c r="K89" s="54">
        <f t="shared" si="32"/>
        <v>1.5135135135135136</v>
      </c>
      <c r="L89" s="54">
        <f t="shared" si="33"/>
        <v>157</v>
      </c>
      <c r="M89" s="54">
        <f t="shared" si="34"/>
        <v>4.243243243243243</v>
      </c>
      <c r="N89" s="54">
        <v>0</v>
      </c>
      <c r="O89" s="54">
        <v>1</v>
      </c>
      <c r="P89" s="54">
        <v>1</v>
      </c>
      <c r="Q89" s="54">
        <v>1</v>
      </c>
      <c r="R89" s="54">
        <v>1</v>
      </c>
      <c r="S89" s="54">
        <v>1</v>
      </c>
      <c r="T89" s="54">
        <f t="shared" si="24"/>
        <v>1</v>
      </c>
      <c r="U89" s="54">
        <v>1</v>
      </c>
      <c r="V89" s="54">
        <v>1</v>
      </c>
      <c r="W89" s="54">
        <f t="shared" si="25"/>
        <v>1</v>
      </c>
      <c r="X89" s="54">
        <f t="shared" si="26"/>
        <v>1</v>
      </c>
      <c r="Y89" s="54">
        <v>0</v>
      </c>
      <c r="Z89" s="54">
        <v>1</v>
      </c>
      <c r="AA89" s="54">
        <v>1</v>
      </c>
      <c r="AB89" s="54">
        <v>1</v>
      </c>
      <c r="AC89" s="54">
        <v>1</v>
      </c>
      <c r="AD89" s="54">
        <v>1</v>
      </c>
      <c r="AE89" s="54">
        <v>1</v>
      </c>
      <c r="AF89" s="54">
        <f t="shared" si="35"/>
        <v>2</v>
      </c>
      <c r="AG89" s="54">
        <v>1</v>
      </c>
      <c r="AH89" s="54">
        <f t="shared" si="27"/>
        <v>1</v>
      </c>
      <c r="AI89" s="54">
        <v>0</v>
      </c>
      <c r="AJ89" s="54">
        <v>1</v>
      </c>
      <c r="AK89" s="54">
        <f t="shared" si="28"/>
        <v>1</v>
      </c>
      <c r="AL89" s="54">
        <v>1</v>
      </c>
      <c r="AM89" s="54">
        <v>0</v>
      </c>
      <c r="AN89" s="54">
        <v>1</v>
      </c>
      <c r="AO89" s="54">
        <v>1</v>
      </c>
      <c r="AP89" s="54">
        <v>1</v>
      </c>
      <c r="AQ89" s="54">
        <v>1</v>
      </c>
      <c r="AR89" s="54">
        <v>1</v>
      </c>
      <c r="AS89" s="54">
        <v>1</v>
      </c>
      <c r="AT89" s="54">
        <v>1</v>
      </c>
      <c r="AU89" s="54">
        <f t="shared" si="36"/>
        <v>60.014256756756765</v>
      </c>
      <c r="AV89" s="54">
        <f t="shared" si="37"/>
        <v>9.4844594594594618</v>
      </c>
      <c r="AW89" s="54">
        <f t="shared" si="22"/>
        <v>7.5502702702702642</v>
      </c>
      <c r="AX89" s="54">
        <f t="shared" si="38"/>
        <v>7.8056756756756762</v>
      </c>
      <c r="AY89" s="54">
        <v>0</v>
      </c>
      <c r="AZ89" s="54">
        <v>1</v>
      </c>
      <c r="BA89" s="54">
        <v>1</v>
      </c>
      <c r="BG89" s="54">
        <f t="shared" si="23"/>
        <v>2000</v>
      </c>
      <c r="BH89" s="11">
        <f t="shared" si="39"/>
        <v>1.2847222222222223E-4</v>
      </c>
    </row>
    <row r="90" spans="1:60" ht="64" x14ac:dyDescent="0.2">
      <c r="A90" s="54">
        <v>57</v>
      </c>
      <c r="B90" s="1" t="s">
        <v>746</v>
      </c>
      <c r="C90" s="22" t="s">
        <v>192</v>
      </c>
      <c r="D90" s="54">
        <v>1</v>
      </c>
      <c r="E90" s="54">
        <v>1</v>
      </c>
      <c r="F90" s="54">
        <f t="shared" si="29"/>
        <v>1</v>
      </c>
      <c r="G90" s="54">
        <f t="shared" si="30"/>
        <v>29</v>
      </c>
      <c r="H90" s="54">
        <f t="shared" si="31"/>
        <v>29</v>
      </c>
      <c r="I90" s="54">
        <f t="shared" si="21"/>
        <v>127</v>
      </c>
      <c r="J90" s="54">
        <v>42</v>
      </c>
      <c r="K90" s="54">
        <f t="shared" si="32"/>
        <v>1.4482758620689655</v>
      </c>
      <c r="L90" s="54">
        <f t="shared" si="33"/>
        <v>124</v>
      </c>
      <c r="M90" s="54">
        <f t="shared" si="34"/>
        <v>4.2758620689655169</v>
      </c>
      <c r="N90" s="54">
        <v>1</v>
      </c>
      <c r="O90" s="54">
        <v>1</v>
      </c>
      <c r="P90" s="54">
        <v>1</v>
      </c>
      <c r="Q90" s="54">
        <v>1</v>
      </c>
      <c r="R90" s="54">
        <v>1</v>
      </c>
      <c r="S90" s="54">
        <v>1</v>
      </c>
      <c r="T90" s="54">
        <f t="shared" si="24"/>
        <v>1</v>
      </c>
      <c r="U90" s="54">
        <v>1</v>
      </c>
      <c r="V90" s="54">
        <v>1</v>
      </c>
      <c r="W90" s="54">
        <f t="shared" si="25"/>
        <v>1</v>
      </c>
      <c r="X90" s="54">
        <f t="shared" si="26"/>
        <v>1</v>
      </c>
      <c r="Y90" s="54">
        <v>0</v>
      </c>
      <c r="Z90" s="54">
        <v>1</v>
      </c>
      <c r="AA90" s="54">
        <v>1</v>
      </c>
      <c r="AB90" s="54">
        <v>1</v>
      </c>
      <c r="AC90" s="54">
        <v>1</v>
      </c>
      <c r="AD90" s="54">
        <v>1</v>
      </c>
      <c r="AE90" s="54">
        <v>1</v>
      </c>
      <c r="AF90" s="54">
        <f t="shared" si="35"/>
        <v>3</v>
      </c>
      <c r="AG90" s="54">
        <v>1</v>
      </c>
      <c r="AH90" s="54">
        <f t="shared" si="27"/>
        <v>1</v>
      </c>
      <c r="AI90" s="54">
        <v>0</v>
      </c>
      <c r="AJ90" s="54">
        <v>1</v>
      </c>
      <c r="AK90" s="54">
        <f>IF(G90&gt;0,IF(((LEN(B90)-LEN(SUBSTITUTE(B90,"(","")))+(LEN(B90)-LEN(SUBSTITUTE(B90,")","")))+(LEN(B90)-LEN(SUBSTITUTE(B90,"[","")))+(LEN(B90)-LEN(SUBSTITUTE(B90,"]","")))+(LEN(B90)-LEN(SUBSTITUTE(B90,"{","")))+(LEN(B90)-LEN(SUBSTITUTE(B90,"}",""))))&gt;0,0,1),0)</f>
        <v>1</v>
      </c>
      <c r="AL90" s="54">
        <v>1</v>
      </c>
      <c r="AM90" s="54">
        <v>1</v>
      </c>
      <c r="AN90" s="54">
        <v>1</v>
      </c>
      <c r="AO90" s="54">
        <v>1</v>
      </c>
      <c r="AP90" s="54">
        <v>1</v>
      </c>
      <c r="AQ90" s="54">
        <v>1</v>
      </c>
      <c r="AR90" s="54">
        <v>1</v>
      </c>
      <c r="AS90" s="54">
        <v>1</v>
      </c>
      <c r="AT90" s="54">
        <v>1</v>
      </c>
      <c r="AU90" s="54">
        <f t="shared" si="36"/>
        <v>54.875862068965532</v>
      </c>
      <c r="AV90" s="54">
        <f t="shared" si="37"/>
        <v>12.809655172413795</v>
      </c>
      <c r="AW90" s="54">
        <f t="shared" si="22"/>
        <v>8.3213793103448239</v>
      </c>
      <c r="AX90" s="54">
        <f t="shared" si="38"/>
        <v>13.209310344827585</v>
      </c>
      <c r="AY90" s="54">
        <v>1</v>
      </c>
      <c r="AZ90" s="54">
        <v>1</v>
      </c>
      <c r="BA90" s="54">
        <v>1</v>
      </c>
      <c r="BG90" s="54">
        <f t="shared" si="23"/>
        <v>3000</v>
      </c>
      <c r="BH90" s="11">
        <f t="shared" si="39"/>
        <v>1.0069444444444445E-4</v>
      </c>
    </row>
    <row r="91" spans="1:60" ht="32" x14ac:dyDescent="0.2">
      <c r="A91" s="54">
        <v>58</v>
      </c>
      <c r="B91" s="1" t="s">
        <v>896</v>
      </c>
      <c r="C91" s="22" t="s">
        <v>192</v>
      </c>
      <c r="D91" s="54">
        <v>1</v>
      </c>
      <c r="E91" s="54">
        <v>1</v>
      </c>
      <c r="F91" s="54">
        <f t="shared" si="29"/>
        <v>1</v>
      </c>
      <c r="G91" s="54">
        <f t="shared" si="30"/>
        <v>14</v>
      </c>
      <c r="H91" s="54">
        <f t="shared" si="31"/>
        <v>14</v>
      </c>
      <c r="I91" s="54">
        <f t="shared" si="21"/>
        <v>62</v>
      </c>
      <c r="J91" s="54">
        <v>18</v>
      </c>
      <c r="K91" s="54">
        <f t="shared" si="32"/>
        <v>1.2857142857142858</v>
      </c>
      <c r="L91" s="54">
        <f t="shared" si="33"/>
        <v>56</v>
      </c>
      <c r="M91" s="54">
        <f t="shared" si="34"/>
        <v>4</v>
      </c>
      <c r="N91" s="54">
        <v>1</v>
      </c>
      <c r="O91" s="54">
        <v>1</v>
      </c>
      <c r="P91" s="54">
        <v>1</v>
      </c>
      <c r="Q91" s="54">
        <v>1</v>
      </c>
      <c r="R91" s="54">
        <v>1</v>
      </c>
      <c r="S91" s="54">
        <v>1</v>
      </c>
      <c r="T91" s="54">
        <f t="shared" si="24"/>
        <v>1</v>
      </c>
      <c r="U91" s="54">
        <v>1</v>
      </c>
      <c r="V91" s="54">
        <v>1</v>
      </c>
      <c r="W91" s="54">
        <f t="shared" si="25"/>
        <v>1</v>
      </c>
      <c r="X91" s="54">
        <f t="shared" si="26"/>
        <v>1</v>
      </c>
      <c r="Y91" s="54">
        <v>0</v>
      </c>
      <c r="Z91" s="54">
        <v>1</v>
      </c>
      <c r="AA91" s="54">
        <v>1</v>
      </c>
      <c r="AB91" s="54">
        <v>1</v>
      </c>
      <c r="AC91" s="54">
        <v>1</v>
      </c>
      <c r="AD91" s="54">
        <v>1</v>
      </c>
      <c r="AE91" s="54">
        <v>1</v>
      </c>
      <c r="AF91" s="54">
        <f t="shared" si="35"/>
        <v>6</v>
      </c>
      <c r="AG91" s="54">
        <v>1</v>
      </c>
      <c r="AH91" s="54">
        <f t="shared" si="27"/>
        <v>1</v>
      </c>
      <c r="AI91" s="54">
        <v>1</v>
      </c>
      <c r="AJ91" s="54">
        <v>1</v>
      </c>
      <c r="AK91" s="54">
        <f t="shared" ref="AK91:AK124" si="40">IF(G91&gt;0,IF(((LEN(B91)-LEN(SUBSTITUTE(B91,"(","")))+(LEN(B91)-LEN(SUBSTITUTE(B91,")","")))+(LEN(B91)-LEN(SUBSTITUTE(B91,"[","")))+(LEN(B91)-LEN(SUBSTITUTE(B91,"]","")))+(LEN(B91)-LEN(SUBSTITUTE(B91,"{","")))+(LEN(B91)-LEN(SUBSTITUTE(B91,"}",""))))&gt;0,0,1),0)</f>
        <v>0</v>
      </c>
      <c r="AL91" s="54">
        <v>1</v>
      </c>
      <c r="AM91" s="54">
        <v>1</v>
      </c>
      <c r="AN91" s="54">
        <v>1</v>
      </c>
      <c r="AO91" s="54">
        <v>1</v>
      </c>
      <c r="AP91" s="54">
        <v>1</v>
      </c>
      <c r="AQ91" s="54">
        <v>1</v>
      </c>
      <c r="AR91" s="54">
        <v>1</v>
      </c>
      <c r="AS91" s="54">
        <v>1</v>
      </c>
      <c r="AT91" s="54">
        <v>1</v>
      </c>
      <c r="AU91" s="54">
        <f t="shared" si="36"/>
        <v>83.853571428571442</v>
      </c>
      <c r="AV91" s="54">
        <f t="shared" si="37"/>
        <v>5.0414285714285718</v>
      </c>
      <c r="AW91" s="54">
        <f t="shared" si="22"/>
        <v>5.605714285714285</v>
      </c>
      <c r="AX91" s="54">
        <f t="shared" si="38"/>
        <v>4.41</v>
      </c>
      <c r="AY91" s="30">
        <v>1</v>
      </c>
      <c r="AZ91" s="54">
        <v>1</v>
      </c>
      <c r="BA91" s="54">
        <v>1</v>
      </c>
      <c r="BG91" s="54">
        <f t="shared" si="23"/>
        <v>6000</v>
      </c>
      <c r="BH91" s="11">
        <f t="shared" si="39"/>
        <v>4.8611111111111115E-5</v>
      </c>
    </row>
    <row r="92" spans="1:60" ht="64" x14ac:dyDescent="0.2">
      <c r="A92" s="54">
        <v>59</v>
      </c>
      <c r="B92" s="1" t="s">
        <v>845</v>
      </c>
      <c r="C92" s="22" t="s">
        <v>192</v>
      </c>
      <c r="D92" s="54">
        <v>1</v>
      </c>
      <c r="E92" s="54">
        <v>1</v>
      </c>
      <c r="F92" s="54">
        <f t="shared" si="29"/>
        <v>2</v>
      </c>
      <c r="G92" s="54">
        <f t="shared" si="30"/>
        <v>25</v>
      </c>
      <c r="H92" s="54">
        <f t="shared" si="31"/>
        <v>12.5</v>
      </c>
      <c r="I92" s="54">
        <f t="shared" si="21"/>
        <v>126</v>
      </c>
      <c r="J92" s="54">
        <v>43</v>
      </c>
      <c r="K92" s="54">
        <f t="shared" si="32"/>
        <v>1.72</v>
      </c>
      <c r="L92" s="54">
        <f t="shared" si="33"/>
        <v>124</v>
      </c>
      <c r="M92" s="54">
        <f t="shared" si="34"/>
        <v>4.96</v>
      </c>
      <c r="N92" s="54">
        <v>0</v>
      </c>
      <c r="O92" s="54">
        <v>1</v>
      </c>
      <c r="P92" s="54">
        <v>1</v>
      </c>
      <c r="Q92" s="54">
        <v>1</v>
      </c>
      <c r="R92" s="54">
        <v>1</v>
      </c>
      <c r="S92" s="54">
        <v>1</v>
      </c>
      <c r="T92" s="54">
        <f t="shared" si="24"/>
        <v>1</v>
      </c>
      <c r="U92" s="54">
        <v>1</v>
      </c>
      <c r="V92" s="54">
        <v>1</v>
      </c>
      <c r="W92" s="54">
        <f t="shared" si="25"/>
        <v>1</v>
      </c>
      <c r="X92" s="54">
        <f t="shared" si="26"/>
        <v>1</v>
      </c>
      <c r="Y92" s="54">
        <v>1</v>
      </c>
      <c r="Z92" s="54">
        <v>1</v>
      </c>
      <c r="AA92" s="54">
        <v>1</v>
      </c>
      <c r="AB92" s="54">
        <v>1</v>
      </c>
      <c r="AC92" s="54">
        <v>1</v>
      </c>
      <c r="AD92" s="54">
        <v>1</v>
      </c>
      <c r="AE92" s="54">
        <v>1</v>
      </c>
      <c r="AF92" s="54">
        <f t="shared" si="35"/>
        <v>2</v>
      </c>
      <c r="AG92" s="54">
        <v>0</v>
      </c>
      <c r="AH92" s="54">
        <f t="shared" si="27"/>
        <v>1</v>
      </c>
      <c r="AI92" s="54">
        <v>0</v>
      </c>
      <c r="AJ92" s="54">
        <v>1</v>
      </c>
      <c r="AK92" s="54">
        <f t="shared" si="40"/>
        <v>1</v>
      </c>
      <c r="AL92" s="54">
        <v>1</v>
      </c>
      <c r="AM92" s="54">
        <v>0</v>
      </c>
      <c r="AN92" s="54">
        <v>1</v>
      </c>
      <c r="AO92" s="54">
        <v>1</v>
      </c>
      <c r="AP92" s="54">
        <v>1</v>
      </c>
      <c r="AQ92" s="54">
        <v>1</v>
      </c>
      <c r="AR92" s="54">
        <v>1</v>
      </c>
      <c r="AS92" s="54">
        <v>1</v>
      </c>
      <c r="AT92" s="54">
        <v>1</v>
      </c>
      <c r="AU92" s="54">
        <f t="shared" si="36"/>
        <v>48.635500000000008</v>
      </c>
      <c r="AV92" s="54">
        <f t="shared" si="37"/>
        <v>9.5809999999999995</v>
      </c>
      <c r="AW92" s="54">
        <f t="shared" si="22"/>
        <v>10.996799999999997</v>
      </c>
      <c r="AX92" s="54">
        <f t="shared" si="38"/>
        <v>8.1815999999999995</v>
      </c>
      <c r="AY92" s="31">
        <v>0</v>
      </c>
      <c r="AZ92" s="54">
        <v>1</v>
      </c>
      <c r="BA92" s="54">
        <v>1</v>
      </c>
      <c r="BG92" s="54">
        <f t="shared" si="23"/>
        <v>2000</v>
      </c>
      <c r="BH92" s="11">
        <f t="shared" si="39"/>
        <v>8.6805555555555545E-5</v>
      </c>
    </row>
    <row r="93" spans="1:60" ht="48" x14ac:dyDescent="0.2">
      <c r="A93" s="54">
        <v>60</v>
      </c>
      <c r="B93" s="1" t="s">
        <v>897</v>
      </c>
      <c r="C93" s="22" t="s">
        <v>192</v>
      </c>
      <c r="D93" s="54">
        <v>1</v>
      </c>
      <c r="E93" s="54">
        <v>1</v>
      </c>
      <c r="F93" s="54">
        <f t="shared" si="29"/>
        <v>1</v>
      </c>
      <c r="G93" s="54">
        <f t="shared" si="30"/>
        <v>14</v>
      </c>
      <c r="H93" s="54">
        <f t="shared" si="31"/>
        <v>14</v>
      </c>
      <c r="I93" s="54">
        <f t="shared" si="21"/>
        <v>81</v>
      </c>
      <c r="J93" s="54">
        <v>24</v>
      </c>
      <c r="K93" s="54">
        <f t="shared" si="32"/>
        <v>1.7142857142857142</v>
      </c>
      <c r="L93" s="54">
        <f t="shared" si="33"/>
        <v>77</v>
      </c>
      <c r="M93" s="54">
        <f t="shared" si="34"/>
        <v>5.5</v>
      </c>
      <c r="N93" s="54">
        <v>0</v>
      </c>
      <c r="O93" s="54">
        <v>1</v>
      </c>
      <c r="P93" s="54">
        <v>1</v>
      </c>
      <c r="Q93" s="54">
        <v>1</v>
      </c>
      <c r="R93" s="54">
        <v>1</v>
      </c>
      <c r="S93" s="54">
        <v>1</v>
      </c>
      <c r="T93" s="54">
        <f t="shared" si="24"/>
        <v>1</v>
      </c>
      <c r="U93" s="54">
        <v>1</v>
      </c>
      <c r="V93" s="54">
        <v>1</v>
      </c>
      <c r="W93" s="54">
        <f t="shared" si="25"/>
        <v>1</v>
      </c>
      <c r="X93" s="54">
        <f t="shared" si="26"/>
        <v>1</v>
      </c>
      <c r="Y93" s="54">
        <v>1</v>
      </c>
      <c r="Z93" s="54">
        <v>1</v>
      </c>
      <c r="AA93" s="54">
        <v>1</v>
      </c>
      <c r="AB93" s="54">
        <v>1</v>
      </c>
      <c r="AC93" s="54">
        <v>1</v>
      </c>
      <c r="AD93" s="54">
        <v>1</v>
      </c>
      <c r="AE93" s="54">
        <v>1</v>
      </c>
      <c r="AF93" s="54">
        <f t="shared" si="35"/>
        <v>4</v>
      </c>
      <c r="AG93" s="54">
        <v>1</v>
      </c>
      <c r="AH93" s="54">
        <f t="shared" si="27"/>
        <v>1</v>
      </c>
      <c r="AI93" s="54">
        <v>1</v>
      </c>
      <c r="AJ93" s="54">
        <v>1</v>
      </c>
      <c r="AK93" s="54">
        <f t="shared" si="40"/>
        <v>0</v>
      </c>
      <c r="AL93" s="54">
        <v>1</v>
      </c>
      <c r="AM93" s="54">
        <v>1</v>
      </c>
      <c r="AN93" s="54">
        <v>1</v>
      </c>
      <c r="AO93" s="54">
        <v>1</v>
      </c>
      <c r="AP93" s="54">
        <v>1</v>
      </c>
      <c r="AQ93" s="54">
        <v>1</v>
      </c>
      <c r="AR93" s="54">
        <v>1</v>
      </c>
      <c r="AS93" s="54">
        <v>1</v>
      </c>
      <c r="AT93" s="54">
        <v>1</v>
      </c>
      <c r="AU93" s="54">
        <f t="shared" si="36"/>
        <v>47.596428571428596</v>
      </c>
      <c r="AV93" s="54">
        <f t="shared" si="37"/>
        <v>10.098571428571429</v>
      </c>
      <c r="AW93" s="54">
        <f t="shared" si="22"/>
        <v>14.425714285714282</v>
      </c>
      <c r="AX93" s="54">
        <f t="shared" si="38"/>
        <v>11.475000000000001</v>
      </c>
      <c r="AY93" s="30">
        <v>1</v>
      </c>
      <c r="AZ93" s="54">
        <v>1</v>
      </c>
      <c r="BA93" s="54">
        <v>1</v>
      </c>
      <c r="BG93" s="54">
        <f t="shared" si="23"/>
        <v>4000</v>
      </c>
      <c r="BH93" s="11">
        <f t="shared" si="39"/>
        <v>4.8611111111111115E-5</v>
      </c>
    </row>
    <row r="94" spans="1:60" ht="48" x14ac:dyDescent="0.2">
      <c r="A94" s="54">
        <v>61</v>
      </c>
      <c r="B94" s="1" t="s">
        <v>898</v>
      </c>
      <c r="C94" s="22" t="s">
        <v>192</v>
      </c>
      <c r="D94" s="54">
        <v>1</v>
      </c>
      <c r="E94" s="54">
        <v>1</v>
      </c>
      <c r="F94" s="54">
        <f t="shared" si="29"/>
        <v>1</v>
      </c>
      <c r="G94" s="54">
        <f t="shared" si="30"/>
        <v>15</v>
      </c>
      <c r="H94" s="54">
        <f t="shared" si="31"/>
        <v>15</v>
      </c>
      <c r="I94" s="54">
        <f t="shared" si="21"/>
        <v>100</v>
      </c>
      <c r="J94" s="54">
        <v>30</v>
      </c>
      <c r="K94" s="54">
        <f t="shared" si="32"/>
        <v>2</v>
      </c>
      <c r="L94" s="54">
        <f t="shared" si="33"/>
        <v>91</v>
      </c>
      <c r="M94" s="54">
        <f t="shared" si="34"/>
        <v>6.0666666666666664</v>
      </c>
      <c r="N94" s="54">
        <v>0</v>
      </c>
      <c r="O94" s="54">
        <v>1</v>
      </c>
      <c r="P94" s="54">
        <v>1</v>
      </c>
      <c r="Q94" s="54">
        <v>1</v>
      </c>
      <c r="R94" s="54">
        <v>1</v>
      </c>
      <c r="S94" s="54">
        <v>1</v>
      </c>
      <c r="T94" s="54">
        <f t="shared" si="24"/>
        <v>1</v>
      </c>
      <c r="U94" s="54">
        <v>1</v>
      </c>
      <c r="V94" s="54">
        <v>1</v>
      </c>
      <c r="W94" s="54">
        <f t="shared" si="25"/>
        <v>1</v>
      </c>
      <c r="X94" s="54">
        <f t="shared" si="26"/>
        <v>1</v>
      </c>
      <c r="Y94" s="54">
        <v>1</v>
      </c>
      <c r="Z94" s="54">
        <v>1</v>
      </c>
      <c r="AA94" s="54">
        <v>1</v>
      </c>
      <c r="AB94" s="54">
        <v>1</v>
      </c>
      <c r="AC94" s="54">
        <v>1</v>
      </c>
      <c r="AD94" s="54">
        <v>1</v>
      </c>
      <c r="AE94" s="54">
        <v>1</v>
      </c>
      <c r="AF94" s="54">
        <f t="shared" si="35"/>
        <v>9</v>
      </c>
      <c r="AG94" s="54">
        <v>1</v>
      </c>
      <c r="AH94" s="54">
        <f t="shared" si="27"/>
        <v>1</v>
      </c>
      <c r="AI94" s="54">
        <v>1</v>
      </c>
      <c r="AJ94" s="54">
        <v>1</v>
      </c>
      <c r="AK94" s="54">
        <f t="shared" si="40"/>
        <v>0</v>
      </c>
      <c r="AL94" s="54">
        <v>1</v>
      </c>
      <c r="AM94" s="54">
        <v>1</v>
      </c>
      <c r="AN94" s="54">
        <v>1</v>
      </c>
      <c r="AO94" s="54">
        <v>1</v>
      </c>
      <c r="AP94" s="54">
        <v>1</v>
      </c>
      <c r="AQ94" s="54">
        <v>1</v>
      </c>
      <c r="AR94" s="54">
        <v>1</v>
      </c>
      <c r="AS94" s="54">
        <v>1</v>
      </c>
      <c r="AT94" s="54">
        <v>1</v>
      </c>
      <c r="AU94" s="54">
        <f t="shared" si="36"/>
        <v>22.410000000000021</v>
      </c>
      <c r="AV94" s="54">
        <f t="shared" si="37"/>
        <v>13.860000000000003</v>
      </c>
      <c r="AW94" s="54">
        <f t="shared" si="22"/>
        <v>17.89866666666666</v>
      </c>
      <c r="AX94" s="54">
        <f t="shared" si="38"/>
        <v>14.643999999999998</v>
      </c>
      <c r="AY94" s="30">
        <v>1</v>
      </c>
      <c r="AZ94" s="54">
        <v>1</v>
      </c>
      <c r="BA94" s="54">
        <v>1</v>
      </c>
      <c r="BG94" s="54">
        <f t="shared" si="23"/>
        <v>9000</v>
      </c>
      <c r="BH94" s="11">
        <f t="shared" si="39"/>
        <v>5.208333333333333E-5</v>
      </c>
    </row>
    <row r="95" spans="1:60" ht="64" x14ac:dyDescent="0.2">
      <c r="A95" s="54">
        <v>62</v>
      </c>
      <c r="B95" s="1" t="s">
        <v>899</v>
      </c>
      <c r="C95" s="22" t="s">
        <v>192</v>
      </c>
      <c r="D95" s="54">
        <v>1</v>
      </c>
      <c r="E95" s="54">
        <v>1</v>
      </c>
      <c r="F95" s="54">
        <f t="shared" si="29"/>
        <v>1</v>
      </c>
      <c r="G95" s="54">
        <f t="shared" si="30"/>
        <v>20</v>
      </c>
      <c r="H95" s="54">
        <f t="shared" si="31"/>
        <v>20</v>
      </c>
      <c r="I95" s="54">
        <f t="shared" si="21"/>
        <v>119</v>
      </c>
      <c r="J95" s="54">
        <v>41</v>
      </c>
      <c r="K95" s="54">
        <f t="shared" si="32"/>
        <v>2.0499999999999998</v>
      </c>
      <c r="L95" s="54">
        <f t="shared" si="33"/>
        <v>113</v>
      </c>
      <c r="M95" s="54">
        <f t="shared" si="34"/>
        <v>5.65</v>
      </c>
      <c r="N95" s="54">
        <v>0</v>
      </c>
      <c r="O95" s="54">
        <v>1</v>
      </c>
      <c r="P95" s="54">
        <v>1</v>
      </c>
      <c r="Q95" s="54">
        <v>1</v>
      </c>
      <c r="R95" s="54">
        <v>1</v>
      </c>
      <c r="S95" s="54">
        <v>1</v>
      </c>
      <c r="T95" s="54">
        <f t="shared" si="24"/>
        <v>1</v>
      </c>
      <c r="U95" s="54">
        <v>1</v>
      </c>
      <c r="V95" s="54">
        <v>1</v>
      </c>
      <c r="W95" s="54">
        <f t="shared" si="25"/>
        <v>1</v>
      </c>
      <c r="X95" s="54">
        <f t="shared" si="26"/>
        <v>1</v>
      </c>
      <c r="Y95" s="54">
        <v>1</v>
      </c>
      <c r="Z95" s="54">
        <v>1</v>
      </c>
      <c r="AA95" s="54">
        <v>1</v>
      </c>
      <c r="AB95" s="54">
        <v>1</v>
      </c>
      <c r="AC95" s="54">
        <v>1</v>
      </c>
      <c r="AD95" s="54">
        <v>1</v>
      </c>
      <c r="AE95" s="54">
        <v>1</v>
      </c>
      <c r="AF95" s="54">
        <f t="shared" si="35"/>
        <v>6</v>
      </c>
      <c r="AG95" s="54">
        <v>1</v>
      </c>
      <c r="AH95" s="54">
        <f t="shared" si="27"/>
        <v>1</v>
      </c>
      <c r="AI95" s="54">
        <v>1</v>
      </c>
      <c r="AJ95" s="54">
        <v>1</v>
      </c>
      <c r="AK95" s="54">
        <f t="shared" si="40"/>
        <v>0</v>
      </c>
      <c r="AL95" s="54">
        <v>1</v>
      </c>
      <c r="AM95" s="54">
        <v>1</v>
      </c>
      <c r="AN95" s="54">
        <v>1</v>
      </c>
      <c r="AO95" s="54">
        <v>1</v>
      </c>
      <c r="AP95" s="54">
        <v>1</v>
      </c>
      <c r="AQ95" s="54">
        <v>1</v>
      </c>
      <c r="AR95" s="54">
        <v>1</v>
      </c>
      <c r="AS95" s="54">
        <v>1</v>
      </c>
      <c r="AT95" s="54">
        <v>1</v>
      </c>
      <c r="AU95" s="54">
        <f t="shared" si="36"/>
        <v>13.105000000000032</v>
      </c>
      <c r="AV95" s="54">
        <f t="shared" si="37"/>
        <v>16.399999999999999</v>
      </c>
      <c r="AW95" s="54">
        <f t="shared" si="22"/>
        <v>15.942</v>
      </c>
      <c r="AX95" s="54">
        <f t="shared" si="38"/>
        <v>15.181500000000007</v>
      </c>
      <c r="AY95" s="30">
        <v>1</v>
      </c>
      <c r="AZ95" s="54">
        <v>1</v>
      </c>
      <c r="BA95" s="54">
        <v>1</v>
      </c>
      <c r="BG95" s="54">
        <f t="shared" si="23"/>
        <v>6000</v>
      </c>
      <c r="BH95" s="11">
        <f t="shared" si="39"/>
        <v>6.9444444444444444E-5</v>
      </c>
    </row>
    <row r="96" spans="1:60" ht="80" x14ac:dyDescent="0.2">
      <c r="A96" s="54">
        <v>63</v>
      </c>
      <c r="B96" s="1" t="s">
        <v>849</v>
      </c>
      <c r="C96" s="22" t="s">
        <v>192</v>
      </c>
      <c r="D96" s="54">
        <v>1</v>
      </c>
      <c r="E96" s="54">
        <v>1</v>
      </c>
      <c r="F96" s="54">
        <f t="shared" si="29"/>
        <v>1</v>
      </c>
      <c r="G96" s="54">
        <f t="shared" si="30"/>
        <v>28</v>
      </c>
      <c r="H96" s="54">
        <f t="shared" si="31"/>
        <v>28</v>
      </c>
      <c r="I96" s="54">
        <f t="shared" si="21"/>
        <v>149</v>
      </c>
      <c r="J96" s="54">
        <v>51</v>
      </c>
      <c r="K96" s="54">
        <f t="shared" si="32"/>
        <v>1.8214285714285714</v>
      </c>
      <c r="L96" s="54">
        <f t="shared" si="33"/>
        <v>145</v>
      </c>
      <c r="M96" s="54">
        <f t="shared" si="34"/>
        <v>5.1785714285714288</v>
      </c>
      <c r="N96" s="54">
        <v>0</v>
      </c>
      <c r="O96" s="54">
        <v>1</v>
      </c>
      <c r="P96" s="54">
        <v>1</v>
      </c>
      <c r="Q96" s="54">
        <v>1</v>
      </c>
      <c r="R96" s="54">
        <v>1</v>
      </c>
      <c r="S96" s="54">
        <v>1</v>
      </c>
      <c r="T96" s="54">
        <f t="shared" si="24"/>
        <v>1</v>
      </c>
      <c r="U96" s="54">
        <v>1</v>
      </c>
      <c r="V96" s="54">
        <v>1</v>
      </c>
      <c r="W96" s="54">
        <f t="shared" si="25"/>
        <v>1</v>
      </c>
      <c r="X96" s="54">
        <f t="shared" si="26"/>
        <v>1</v>
      </c>
      <c r="Y96" s="54">
        <v>1</v>
      </c>
      <c r="Z96" s="54">
        <v>1</v>
      </c>
      <c r="AA96" s="54">
        <v>1</v>
      </c>
      <c r="AB96" s="54">
        <v>1</v>
      </c>
      <c r="AC96" s="54">
        <v>1</v>
      </c>
      <c r="AD96" s="54">
        <v>1</v>
      </c>
      <c r="AE96" s="54">
        <v>1</v>
      </c>
      <c r="AF96" s="54">
        <f t="shared" si="35"/>
        <v>5</v>
      </c>
      <c r="AG96" s="54">
        <v>1</v>
      </c>
      <c r="AH96" s="54">
        <f t="shared" si="27"/>
        <v>0</v>
      </c>
      <c r="AI96" s="54">
        <v>1</v>
      </c>
      <c r="AJ96" s="54">
        <v>1</v>
      </c>
      <c r="AK96" s="54">
        <f t="shared" si="40"/>
        <v>1</v>
      </c>
      <c r="AL96" s="54">
        <v>1</v>
      </c>
      <c r="AM96" s="54">
        <v>1</v>
      </c>
      <c r="AN96" s="54">
        <v>1</v>
      </c>
      <c r="AO96" s="54">
        <v>1</v>
      </c>
      <c r="AP96" s="54">
        <v>1</v>
      </c>
      <c r="AQ96" s="54">
        <v>1</v>
      </c>
      <c r="AR96" s="54">
        <v>1</v>
      </c>
      <c r="AS96" s="54">
        <v>1</v>
      </c>
      <c r="AT96" s="54">
        <v>1</v>
      </c>
      <c r="AU96" s="54">
        <f t="shared" si="36"/>
        <v>24.322142857142882</v>
      </c>
      <c r="AV96" s="54">
        <f t="shared" si="37"/>
        <v>16.822857142857142</v>
      </c>
      <c r="AW96" s="54">
        <f t="shared" si="22"/>
        <v>13.592857142857142</v>
      </c>
      <c r="AX96" s="54">
        <f t="shared" si="38"/>
        <v>16.961071428571429</v>
      </c>
      <c r="AY96" s="30">
        <v>1</v>
      </c>
      <c r="AZ96" s="54">
        <v>1</v>
      </c>
      <c r="BA96" s="54">
        <v>1</v>
      </c>
      <c r="BG96" s="54">
        <f t="shared" si="23"/>
        <v>5000</v>
      </c>
      <c r="BH96" s="11">
        <f t="shared" si="39"/>
        <v>9.722222222222223E-5</v>
      </c>
    </row>
    <row r="97" spans="1:60" ht="48" x14ac:dyDescent="0.2">
      <c r="A97" s="54">
        <v>64</v>
      </c>
      <c r="B97" s="1" t="s">
        <v>900</v>
      </c>
      <c r="C97" s="22" t="s">
        <v>192</v>
      </c>
      <c r="D97" s="54">
        <v>1</v>
      </c>
      <c r="E97" s="54">
        <v>1</v>
      </c>
      <c r="F97" s="54">
        <f t="shared" si="29"/>
        <v>1</v>
      </c>
      <c r="G97" s="54">
        <f t="shared" si="30"/>
        <v>16</v>
      </c>
      <c r="H97" s="54">
        <f t="shared" si="31"/>
        <v>16</v>
      </c>
      <c r="I97" s="54">
        <f t="shared" si="21"/>
        <v>97</v>
      </c>
      <c r="J97" s="54">
        <v>31</v>
      </c>
      <c r="K97" s="54">
        <f t="shared" si="32"/>
        <v>1.9375</v>
      </c>
      <c r="L97" s="54">
        <f t="shared" si="33"/>
        <v>93</v>
      </c>
      <c r="M97" s="54">
        <f t="shared" si="34"/>
        <v>5.8125</v>
      </c>
      <c r="N97" s="54">
        <v>0</v>
      </c>
      <c r="O97" s="54">
        <v>1</v>
      </c>
      <c r="P97" s="54">
        <v>1</v>
      </c>
      <c r="Q97" s="54">
        <v>1</v>
      </c>
      <c r="R97" s="54">
        <v>1</v>
      </c>
      <c r="S97" s="54">
        <v>1</v>
      </c>
      <c r="T97" s="54">
        <f t="shared" si="24"/>
        <v>1</v>
      </c>
      <c r="U97" s="54">
        <v>1</v>
      </c>
      <c r="V97" s="54">
        <v>1</v>
      </c>
      <c r="W97" s="54">
        <f t="shared" si="25"/>
        <v>1</v>
      </c>
      <c r="X97" s="54">
        <f t="shared" si="26"/>
        <v>1</v>
      </c>
      <c r="Y97" s="54">
        <v>1</v>
      </c>
      <c r="Z97" s="54">
        <v>1</v>
      </c>
      <c r="AA97" s="54">
        <v>1</v>
      </c>
      <c r="AB97" s="54">
        <v>1</v>
      </c>
      <c r="AC97" s="54">
        <v>1</v>
      </c>
      <c r="AD97" s="54">
        <v>1</v>
      </c>
      <c r="AE97" s="54">
        <v>1</v>
      </c>
      <c r="AF97" s="54">
        <f t="shared" si="35"/>
        <v>4</v>
      </c>
      <c r="AG97" s="54">
        <v>1</v>
      </c>
      <c r="AH97" s="54">
        <f t="shared" si="27"/>
        <v>1</v>
      </c>
      <c r="AI97" s="54">
        <v>1</v>
      </c>
      <c r="AJ97" s="54">
        <v>1</v>
      </c>
      <c r="AK97" s="54">
        <f t="shared" si="40"/>
        <v>0</v>
      </c>
      <c r="AL97" s="54">
        <v>0</v>
      </c>
      <c r="AM97" s="54">
        <v>1</v>
      </c>
      <c r="AN97" s="54">
        <v>1</v>
      </c>
      <c r="AO97" s="54">
        <v>1</v>
      </c>
      <c r="AP97" s="54">
        <v>1</v>
      </c>
      <c r="AQ97" s="54">
        <v>1</v>
      </c>
      <c r="AR97" s="54">
        <v>1</v>
      </c>
      <c r="AS97" s="54">
        <v>1</v>
      </c>
      <c r="AT97" s="54">
        <v>1</v>
      </c>
      <c r="AU97" s="54">
        <f t="shared" si="36"/>
        <v>26.682500000000015</v>
      </c>
      <c r="AV97" s="54">
        <f t="shared" si="37"/>
        <v>13.512499999999999</v>
      </c>
      <c r="AW97" s="54">
        <f t="shared" si="22"/>
        <v>16.5275</v>
      </c>
      <c r="AX97" s="54">
        <f t="shared" si="38"/>
        <v>13.946874999999999</v>
      </c>
      <c r="AY97" s="30">
        <v>1</v>
      </c>
      <c r="AZ97" s="54">
        <v>1</v>
      </c>
      <c r="BA97" s="54">
        <v>1</v>
      </c>
      <c r="BG97" s="54">
        <f t="shared" si="23"/>
        <v>4000</v>
      </c>
      <c r="BH97" s="11">
        <f t="shared" si="39"/>
        <v>5.5555555555555558E-5</v>
      </c>
    </row>
    <row r="98" spans="1:60" ht="32" x14ac:dyDescent="0.2">
      <c r="A98" s="54">
        <v>65</v>
      </c>
      <c r="B98" s="1" t="s">
        <v>754</v>
      </c>
      <c r="C98" s="22" t="s">
        <v>192</v>
      </c>
      <c r="D98" s="54">
        <v>1</v>
      </c>
      <c r="E98" s="54">
        <v>1</v>
      </c>
      <c r="F98" s="54">
        <f t="shared" si="29"/>
        <v>1</v>
      </c>
      <c r="G98" s="54">
        <f t="shared" si="30"/>
        <v>16</v>
      </c>
      <c r="H98" s="54">
        <f t="shared" si="31"/>
        <v>16</v>
      </c>
      <c r="I98" s="54">
        <f t="shared" si="21"/>
        <v>69</v>
      </c>
      <c r="J98" s="54">
        <v>25</v>
      </c>
      <c r="K98" s="54">
        <f t="shared" si="32"/>
        <v>1.5625</v>
      </c>
      <c r="L98" s="54">
        <f t="shared" si="33"/>
        <v>68</v>
      </c>
      <c r="M98" s="54">
        <f t="shared" si="34"/>
        <v>4.25</v>
      </c>
      <c r="N98" s="54">
        <v>1</v>
      </c>
      <c r="O98" s="54">
        <v>1</v>
      </c>
      <c r="P98" s="54">
        <v>1</v>
      </c>
      <c r="Q98" s="54">
        <v>1</v>
      </c>
      <c r="R98" s="54">
        <v>1</v>
      </c>
      <c r="S98" s="54">
        <v>1</v>
      </c>
      <c r="T98" s="54">
        <f t="shared" si="24"/>
        <v>1</v>
      </c>
      <c r="U98" s="54">
        <v>1</v>
      </c>
      <c r="V98" s="54">
        <v>1</v>
      </c>
      <c r="W98" s="54">
        <f t="shared" si="25"/>
        <v>1</v>
      </c>
      <c r="X98" s="54">
        <f t="shared" si="26"/>
        <v>1</v>
      </c>
      <c r="Y98" s="54">
        <v>0</v>
      </c>
      <c r="Z98" s="54">
        <v>1</v>
      </c>
      <c r="AA98" s="54">
        <v>1</v>
      </c>
      <c r="AB98" s="54">
        <v>1</v>
      </c>
      <c r="AC98" s="54">
        <v>1</v>
      </c>
      <c r="AD98" s="54">
        <v>0</v>
      </c>
      <c r="AE98" s="54">
        <v>1</v>
      </c>
      <c r="AF98" s="54">
        <f t="shared" si="35"/>
        <v>1</v>
      </c>
      <c r="AG98" s="54">
        <v>1</v>
      </c>
      <c r="AH98" s="54">
        <f t="shared" si="27"/>
        <v>1</v>
      </c>
      <c r="AI98" s="54">
        <v>1</v>
      </c>
      <c r="AJ98" s="54">
        <v>1</v>
      </c>
      <c r="AK98" s="54">
        <f t="shared" si="40"/>
        <v>1</v>
      </c>
      <c r="AL98" s="54">
        <v>1</v>
      </c>
      <c r="AM98" s="54">
        <v>1</v>
      </c>
      <c r="AN98" s="54">
        <v>1</v>
      </c>
      <c r="AO98" s="54">
        <v>1</v>
      </c>
      <c r="AP98" s="54">
        <v>1</v>
      </c>
      <c r="AQ98" s="54">
        <v>1</v>
      </c>
      <c r="AR98" s="54">
        <v>1</v>
      </c>
      <c r="AS98" s="54">
        <v>1</v>
      </c>
      <c r="AT98" s="54">
        <v>1</v>
      </c>
      <c r="AU98" s="54">
        <f t="shared" si="36"/>
        <v>58.407500000000013</v>
      </c>
      <c r="AV98" s="54">
        <f t="shared" si="37"/>
        <v>9.0875000000000021</v>
      </c>
      <c r="AW98" s="54">
        <f t="shared" si="22"/>
        <v>7.3399999999999963</v>
      </c>
      <c r="AX98" s="54">
        <f t="shared" si="38"/>
        <v>6.5874999999999986</v>
      </c>
      <c r="AY98" s="30">
        <v>1</v>
      </c>
      <c r="AZ98" s="54">
        <v>1</v>
      </c>
      <c r="BA98" s="54">
        <v>1</v>
      </c>
      <c r="BG98" s="54">
        <f t="shared" si="23"/>
        <v>1000</v>
      </c>
      <c r="BH98" s="11">
        <f t="shared" si="39"/>
        <v>5.5555555555555558E-5</v>
      </c>
    </row>
    <row r="99" spans="1:60" ht="64" x14ac:dyDescent="0.2">
      <c r="A99" s="54" t="s">
        <v>639</v>
      </c>
      <c r="B99" s="1" t="s">
        <v>755</v>
      </c>
      <c r="C99" s="22" t="s">
        <v>192</v>
      </c>
      <c r="D99" s="54">
        <v>1</v>
      </c>
      <c r="E99" s="54">
        <v>1</v>
      </c>
      <c r="F99" s="54">
        <f t="shared" si="29"/>
        <v>1</v>
      </c>
      <c r="G99" s="54">
        <f t="shared" si="30"/>
        <v>25</v>
      </c>
      <c r="H99" s="54">
        <f t="shared" si="31"/>
        <v>25</v>
      </c>
      <c r="I99" s="54">
        <f t="shared" si="21"/>
        <v>139</v>
      </c>
      <c r="J99" s="54">
        <v>44</v>
      </c>
      <c r="K99" s="54">
        <f t="shared" si="32"/>
        <v>1.76</v>
      </c>
      <c r="L99" s="54">
        <f t="shared" si="33"/>
        <v>134</v>
      </c>
      <c r="M99" s="54">
        <f t="shared" si="34"/>
        <v>5.36</v>
      </c>
      <c r="N99" s="54">
        <v>0</v>
      </c>
      <c r="O99" s="54">
        <v>1</v>
      </c>
      <c r="P99" s="54">
        <v>0</v>
      </c>
      <c r="Q99" s="54">
        <v>0</v>
      </c>
      <c r="R99" s="54">
        <v>1</v>
      </c>
      <c r="S99" s="54">
        <v>1</v>
      </c>
      <c r="T99" s="54">
        <f t="shared" si="24"/>
        <v>0</v>
      </c>
      <c r="U99" s="54">
        <v>1</v>
      </c>
      <c r="V99" s="54">
        <v>1</v>
      </c>
      <c r="W99" s="54">
        <f t="shared" si="25"/>
        <v>0</v>
      </c>
      <c r="X99" s="54">
        <f t="shared" si="26"/>
        <v>1</v>
      </c>
      <c r="Y99" s="54">
        <v>1</v>
      </c>
      <c r="Z99" s="54">
        <v>1</v>
      </c>
      <c r="AA99" s="54">
        <v>1</v>
      </c>
      <c r="AB99" s="54">
        <v>1</v>
      </c>
      <c r="AC99" s="54">
        <v>1</v>
      </c>
      <c r="AD99" s="54">
        <v>1</v>
      </c>
      <c r="AE99" s="54">
        <v>1</v>
      </c>
      <c r="AF99" s="54">
        <f t="shared" si="35"/>
        <v>5</v>
      </c>
      <c r="AG99" s="54">
        <v>1</v>
      </c>
      <c r="AH99" s="54">
        <f t="shared" si="27"/>
        <v>1</v>
      </c>
      <c r="AI99" s="54">
        <v>0</v>
      </c>
      <c r="AJ99" s="54">
        <v>1</v>
      </c>
      <c r="AK99" s="54">
        <f t="shared" si="40"/>
        <v>0</v>
      </c>
      <c r="AL99" s="54">
        <v>1</v>
      </c>
      <c r="AM99" s="54">
        <v>1</v>
      </c>
      <c r="AN99" s="54">
        <v>1</v>
      </c>
      <c r="AO99" s="54">
        <v>1</v>
      </c>
      <c r="AP99" s="54">
        <v>1</v>
      </c>
      <c r="AQ99" s="54">
        <v>1</v>
      </c>
      <c r="AR99" s="54">
        <v>1</v>
      </c>
      <c r="AS99" s="54">
        <v>1</v>
      </c>
      <c r="AT99" s="54">
        <v>1</v>
      </c>
      <c r="AU99" s="54">
        <f t="shared" si="36"/>
        <v>32.564000000000021</v>
      </c>
      <c r="AV99" s="54">
        <f t="shared" si="37"/>
        <v>14.928000000000001</v>
      </c>
      <c r="AW99" s="54">
        <f t="shared" si="22"/>
        <v>14.532799999999998</v>
      </c>
      <c r="AX99" s="54">
        <f t="shared" si="38"/>
        <v>16.315599999999996</v>
      </c>
      <c r="AY99" s="30">
        <v>1</v>
      </c>
      <c r="AZ99" s="54">
        <v>1</v>
      </c>
      <c r="BA99" s="54">
        <v>1</v>
      </c>
      <c r="BG99" s="54">
        <f t="shared" si="23"/>
        <v>5000</v>
      </c>
      <c r="BH99" s="11">
        <f t="shared" si="39"/>
        <v>8.6805555555555545E-5</v>
      </c>
    </row>
    <row r="100" spans="1:60" ht="48" x14ac:dyDescent="0.2">
      <c r="A100" s="54" t="s">
        <v>641</v>
      </c>
      <c r="B100" s="1" t="s">
        <v>901</v>
      </c>
      <c r="C100" s="3" t="s">
        <v>204</v>
      </c>
      <c r="D100" s="54">
        <v>1</v>
      </c>
      <c r="E100" s="54">
        <v>1</v>
      </c>
      <c r="F100" s="54">
        <f t="shared" si="29"/>
        <v>1</v>
      </c>
      <c r="G100" s="54">
        <f t="shared" si="30"/>
        <v>18</v>
      </c>
      <c r="H100" s="54">
        <f t="shared" si="31"/>
        <v>18</v>
      </c>
      <c r="I100" s="54">
        <f t="shared" si="21"/>
        <v>84</v>
      </c>
      <c r="J100" s="54">
        <v>29</v>
      </c>
      <c r="K100" s="54">
        <f t="shared" si="32"/>
        <v>1.6111111111111112</v>
      </c>
      <c r="L100" s="54">
        <f t="shared" si="33"/>
        <v>82</v>
      </c>
      <c r="M100" s="54">
        <f t="shared" si="34"/>
        <v>4.5555555555555554</v>
      </c>
      <c r="N100" s="54">
        <v>1</v>
      </c>
      <c r="O100" s="54">
        <v>1</v>
      </c>
      <c r="P100" s="54">
        <v>1</v>
      </c>
      <c r="Q100" s="54">
        <v>1</v>
      </c>
      <c r="R100" s="54">
        <v>1</v>
      </c>
      <c r="S100" s="54">
        <v>1</v>
      </c>
      <c r="T100" s="54">
        <f t="shared" si="24"/>
        <v>1</v>
      </c>
      <c r="U100" s="54">
        <v>1</v>
      </c>
      <c r="V100" s="54">
        <v>1</v>
      </c>
      <c r="W100" s="54">
        <f t="shared" si="25"/>
        <v>1</v>
      </c>
      <c r="X100" s="54">
        <f t="shared" si="26"/>
        <v>1</v>
      </c>
      <c r="Y100" s="54">
        <v>0</v>
      </c>
      <c r="Z100" s="54">
        <v>1</v>
      </c>
      <c r="AA100" s="54">
        <v>1</v>
      </c>
      <c r="AB100" s="54">
        <v>1</v>
      </c>
      <c r="AC100" s="54">
        <v>1</v>
      </c>
      <c r="AD100" s="54">
        <v>1</v>
      </c>
      <c r="AE100" s="54">
        <v>1</v>
      </c>
      <c r="AF100" s="54">
        <f t="shared" si="35"/>
        <v>2</v>
      </c>
      <c r="AG100" s="54">
        <v>1</v>
      </c>
      <c r="AH100" s="54">
        <f t="shared" si="27"/>
        <v>1</v>
      </c>
      <c r="AI100" s="54">
        <v>1</v>
      </c>
      <c r="AJ100" s="54">
        <v>1</v>
      </c>
      <c r="AK100" s="54">
        <f t="shared" si="40"/>
        <v>1</v>
      </c>
      <c r="AL100" s="54">
        <v>1</v>
      </c>
      <c r="AM100" s="54">
        <v>1</v>
      </c>
      <c r="AN100" s="54">
        <v>1</v>
      </c>
      <c r="AO100" s="54">
        <v>1</v>
      </c>
      <c r="AP100" s="54">
        <v>1</v>
      </c>
      <c r="AQ100" s="54">
        <v>1</v>
      </c>
      <c r="AR100" s="54">
        <v>1</v>
      </c>
      <c r="AS100" s="54">
        <v>1</v>
      </c>
      <c r="AT100" s="54">
        <v>1</v>
      </c>
      <c r="AU100" s="54">
        <f t="shared" si="36"/>
        <v>52.265000000000029</v>
      </c>
      <c r="AV100" s="54">
        <f t="shared" si="37"/>
        <v>10.441111111111113</v>
      </c>
      <c r="AW100" s="54">
        <f t="shared" si="22"/>
        <v>9.3422222222222189</v>
      </c>
      <c r="AX100" s="54">
        <f t="shared" si="38"/>
        <v>9.0266666666666673</v>
      </c>
      <c r="AY100" s="30">
        <v>1</v>
      </c>
      <c r="AZ100" s="54">
        <v>1</v>
      </c>
      <c r="BA100" s="54">
        <v>1</v>
      </c>
      <c r="BG100" s="54">
        <f t="shared" si="23"/>
        <v>2000</v>
      </c>
      <c r="BH100" s="11">
        <f t="shared" si="39"/>
        <v>6.2500000000000001E-5</v>
      </c>
    </row>
    <row r="101" spans="1:60" ht="32" x14ac:dyDescent="0.2">
      <c r="A101" s="54">
        <v>66</v>
      </c>
      <c r="B101" s="1" t="s">
        <v>757</v>
      </c>
      <c r="C101" s="22" t="s">
        <v>192</v>
      </c>
      <c r="D101" s="54">
        <v>1</v>
      </c>
      <c r="E101" s="54">
        <v>1</v>
      </c>
      <c r="F101" s="54">
        <f t="shared" si="29"/>
        <v>1</v>
      </c>
      <c r="G101" s="54">
        <f t="shared" si="30"/>
        <v>10</v>
      </c>
      <c r="H101" s="54">
        <f t="shared" si="31"/>
        <v>10</v>
      </c>
      <c r="I101" s="54">
        <f t="shared" si="21"/>
        <v>51</v>
      </c>
      <c r="J101" s="54">
        <v>17</v>
      </c>
      <c r="K101" s="54">
        <f t="shared" si="32"/>
        <v>1.7</v>
      </c>
      <c r="L101" s="54">
        <f t="shared" si="33"/>
        <v>50</v>
      </c>
      <c r="M101" s="54">
        <f t="shared" si="34"/>
        <v>5</v>
      </c>
      <c r="N101" s="54">
        <v>0</v>
      </c>
      <c r="O101" s="54">
        <v>1</v>
      </c>
      <c r="P101" s="54">
        <v>1</v>
      </c>
      <c r="Q101" s="54">
        <v>1</v>
      </c>
      <c r="R101" s="54">
        <v>1</v>
      </c>
      <c r="S101" s="54">
        <v>1</v>
      </c>
      <c r="T101" s="54">
        <f t="shared" si="24"/>
        <v>1</v>
      </c>
      <c r="U101" s="54">
        <v>1</v>
      </c>
      <c r="V101" s="54">
        <v>1</v>
      </c>
      <c r="W101" s="54">
        <f t="shared" si="25"/>
        <v>1</v>
      </c>
      <c r="X101" s="54">
        <f t="shared" si="26"/>
        <v>1</v>
      </c>
      <c r="Y101" s="54">
        <v>1</v>
      </c>
      <c r="Z101" s="54">
        <v>1</v>
      </c>
      <c r="AA101" s="54">
        <v>1</v>
      </c>
      <c r="AB101" s="54">
        <v>1</v>
      </c>
      <c r="AC101" s="54">
        <v>1</v>
      </c>
      <c r="AD101" s="54">
        <v>1</v>
      </c>
      <c r="AE101" s="54">
        <v>1</v>
      </c>
      <c r="AF101" s="54">
        <f t="shared" si="35"/>
        <v>1</v>
      </c>
      <c r="AG101" s="54">
        <v>1</v>
      </c>
      <c r="AH101" s="54">
        <f t="shared" si="27"/>
        <v>1</v>
      </c>
      <c r="AI101" s="54">
        <v>1</v>
      </c>
      <c r="AJ101" s="54">
        <v>1</v>
      </c>
      <c r="AK101" s="54">
        <f t="shared" si="40"/>
        <v>1</v>
      </c>
      <c r="AL101" s="54">
        <v>1</v>
      </c>
      <c r="AM101" s="54">
        <v>1</v>
      </c>
      <c r="AN101" s="54">
        <v>1</v>
      </c>
      <c r="AO101" s="54">
        <v>1</v>
      </c>
      <c r="AP101" s="54">
        <v>1</v>
      </c>
      <c r="AQ101" s="54">
        <v>1</v>
      </c>
      <c r="AR101" s="54">
        <v>1</v>
      </c>
      <c r="AS101" s="54">
        <v>1</v>
      </c>
      <c r="AT101" s="54">
        <v>1</v>
      </c>
      <c r="AU101" s="54">
        <f t="shared" si="36"/>
        <v>52.865000000000016</v>
      </c>
      <c r="AV101" s="54">
        <f t="shared" si="37"/>
        <v>8.370000000000001</v>
      </c>
      <c r="AW101" s="54">
        <f t="shared" si="22"/>
        <v>10.639999999999997</v>
      </c>
      <c r="AX101" s="54">
        <f t="shared" si="38"/>
        <v>7.120000000000001</v>
      </c>
      <c r="AY101" s="30">
        <v>1</v>
      </c>
      <c r="AZ101" s="54">
        <v>1</v>
      </c>
      <c r="BA101" s="54">
        <v>1</v>
      </c>
      <c r="BG101" s="54">
        <f t="shared" si="23"/>
        <v>1000</v>
      </c>
      <c r="BH101" s="11">
        <f t="shared" si="39"/>
        <v>3.4722222222222222E-5</v>
      </c>
    </row>
    <row r="102" spans="1:60" ht="32" x14ac:dyDescent="0.2">
      <c r="A102" s="54">
        <v>67</v>
      </c>
      <c r="B102" s="1" t="s">
        <v>758</v>
      </c>
      <c r="C102" s="22" t="s">
        <v>192</v>
      </c>
      <c r="D102" s="54">
        <v>1</v>
      </c>
      <c r="E102" s="54">
        <v>1</v>
      </c>
      <c r="F102" s="54">
        <f t="shared" si="29"/>
        <v>1</v>
      </c>
      <c r="G102" s="54">
        <f t="shared" si="30"/>
        <v>10</v>
      </c>
      <c r="H102" s="54">
        <f t="shared" si="31"/>
        <v>10</v>
      </c>
      <c r="I102" s="54">
        <f t="shared" si="21"/>
        <v>50</v>
      </c>
      <c r="J102" s="54">
        <v>17</v>
      </c>
      <c r="K102" s="54">
        <f t="shared" si="32"/>
        <v>1.7</v>
      </c>
      <c r="L102" s="54">
        <f t="shared" si="33"/>
        <v>49</v>
      </c>
      <c r="M102" s="54">
        <f t="shared" si="34"/>
        <v>4.9000000000000004</v>
      </c>
      <c r="N102" s="54">
        <v>0</v>
      </c>
      <c r="O102" s="54">
        <v>1</v>
      </c>
      <c r="P102" s="54">
        <v>1</v>
      </c>
      <c r="Q102" s="54">
        <v>1</v>
      </c>
      <c r="R102" s="54">
        <v>1</v>
      </c>
      <c r="S102" s="54">
        <v>1</v>
      </c>
      <c r="T102" s="54">
        <f t="shared" si="24"/>
        <v>1</v>
      </c>
      <c r="U102" s="54">
        <v>1</v>
      </c>
      <c r="V102" s="54">
        <v>1</v>
      </c>
      <c r="W102" s="54">
        <f t="shared" si="25"/>
        <v>1</v>
      </c>
      <c r="X102" s="54">
        <f t="shared" si="26"/>
        <v>1</v>
      </c>
      <c r="Y102" s="54">
        <v>0</v>
      </c>
      <c r="Z102" s="54">
        <v>1</v>
      </c>
      <c r="AA102" s="54">
        <v>1</v>
      </c>
      <c r="AB102" s="54">
        <v>1</v>
      </c>
      <c r="AC102" s="54">
        <v>1</v>
      </c>
      <c r="AD102" s="54">
        <v>1</v>
      </c>
      <c r="AE102" s="54">
        <v>1</v>
      </c>
      <c r="AF102" s="54">
        <f t="shared" si="35"/>
        <v>1</v>
      </c>
      <c r="AG102" s="54">
        <v>1</v>
      </c>
      <c r="AH102" s="54">
        <f t="shared" si="27"/>
        <v>1</v>
      </c>
      <c r="AI102" s="54">
        <v>1</v>
      </c>
      <c r="AJ102" s="54">
        <v>1</v>
      </c>
      <c r="AK102" s="54">
        <f t="shared" si="40"/>
        <v>1</v>
      </c>
      <c r="AL102" s="54">
        <v>1</v>
      </c>
      <c r="AM102" s="54">
        <v>1</v>
      </c>
      <c r="AN102" s="54">
        <v>1</v>
      </c>
      <c r="AO102" s="54">
        <v>1</v>
      </c>
      <c r="AP102" s="54">
        <v>1</v>
      </c>
      <c r="AQ102" s="54">
        <v>1</v>
      </c>
      <c r="AR102" s="54">
        <v>1</v>
      </c>
      <c r="AS102" s="54">
        <v>1</v>
      </c>
      <c r="AT102" s="54">
        <v>1</v>
      </c>
      <c r="AU102" s="54">
        <f t="shared" si="36"/>
        <v>52.865000000000016</v>
      </c>
      <c r="AV102" s="54">
        <f t="shared" si="37"/>
        <v>8.370000000000001</v>
      </c>
      <c r="AW102" s="54">
        <f t="shared" si="22"/>
        <v>10.051999999999996</v>
      </c>
      <c r="AX102" s="54">
        <f t="shared" si="38"/>
        <v>6.6490000000000009</v>
      </c>
      <c r="AY102" s="30">
        <v>1</v>
      </c>
      <c r="AZ102" s="54">
        <v>1</v>
      </c>
      <c r="BA102" s="54">
        <v>1</v>
      </c>
      <c r="BG102" s="54">
        <f t="shared" si="23"/>
        <v>1000</v>
      </c>
      <c r="BH102" s="11">
        <f t="shared" si="39"/>
        <v>3.4722222222222222E-5</v>
      </c>
    </row>
    <row r="103" spans="1:60" ht="32" x14ac:dyDescent="0.2">
      <c r="A103" s="54">
        <v>68</v>
      </c>
      <c r="B103" s="1" t="s">
        <v>853</v>
      </c>
      <c r="C103" s="22" t="s">
        <v>192</v>
      </c>
      <c r="D103" s="54">
        <v>1</v>
      </c>
      <c r="E103" s="54">
        <v>1</v>
      </c>
      <c r="F103" s="54">
        <f t="shared" si="29"/>
        <v>1</v>
      </c>
      <c r="G103" s="54">
        <f t="shared" si="30"/>
        <v>10</v>
      </c>
      <c r="H103" s="54">
        <f t="shared" si="31"/>
        <v>10</v>
      </c>
      <c r="I103" s="54">
        <f t="shared" si="21"/>
        <v>49</v>
      </c>
      <c r="J103" s="54">
        <v>17</v>
      </c>
      <c r="K103" s="54">
        <f t="shared" si="32"/>
        <v>1.7</v>
      </c>
      <c r="L103" s="54">
        <f t="shared" si="33"/>
        <v>48</v>
      </c>
      <c r="M103" s="54">
        <f t="shared" si="34"/>
        <v>4.8</v>
      </c>
      <c r="N103" s="54">
        <v>0</v>
      </c>
      <c r="O103" s="54">
        <v>1</v>
      </c>
      <c r="P103" s="54">
        <v>1</v>
      </c>
      <c r="Q103" s="54">
        <v>1</v>
      </c>
      <c r="R103" s="54">
        <v>1</v>
      </c>
      <c r="S103" s="54">
        <v>1</v>
      </c>
      <c r="T103" s="54">
        <f t="shared" si="24"/>
        <v>1</v>
      </c>
      <c r="U103" s="54">
        <v>1</v>
      </c>
      <c r="V103" s="54">
        <v>1</v>
      </c>
      <c r="W103" s="54">
        <f t="shared" si="25"/>
        <v>1</v>
      </c>
      <c r="X103" s="54">
        <f t="shared" si="26"/>
        <v>1</v>
      </c>
      <c r="Y103" s="54">
        <v>0</v>
      </c>
      <c r="Z103" s="54">
        <v>1</v>
      </c>
      <c r="AA103" s="54">
        <v>1</v>
      </c>
      <c r="AB103" s="54">
        <v>1</v>
      </c>
      <c r="AC103" s="54">
        <v>1</v>
      </c>
      <c r="AD103" s="54">
        <v>1</v>
      </c>
      <c r="AE103" s="54">
        <v>1</v>
      </c>
      <c r="AF103" s="54">
        <f t="shared" si="35"/>
        <v>1</v>
      </c>
      <c r="AG103" s="54">
        <v>1</v>
      </c>
      <c r="AH103" s="54">
        <f t="shared" si="27"/>
        <v>1</v>
      </c>
      <c r="AI103" s="54">
        <v>1</v>
      </c>
      <c r="AJ103" s="54">
        <v>1</v>
      </c>
      <c r="AK103" s="54">
        <f t="shared" si="40"/>
        <v>1</v>
      </c>
      <c r="AL103" s="54">
        <v>1</v>
      </c>
      <c r="AM103" s="54">
        <v>1</v>
      </c>
      <c r="AN103" s="54">
        <v>1</v>
      </c>
      <c r="AO103" s="54">
        <v>1</v>
      </c>
      <c r="AP103" s="54">
        <v>1</v>
      </c>
      <c r="AQ103" s="54">
        <v>1</v>
      </c>
      <c r="AR103" s="54">
        <v>1</v>
      </c>
      <c r="AS103" s="54">
        <v>1</v>
      </c>
      <c r="AT103" s="54">
        <v>1</v>
      </c>
      <c r="AU103" s="54">
        <f t="shared" si="36"/>
        <v>52.865000000000016</v>
      </c>
      <c r="AV103" s="54">
        <f t="shared" si="37"/>
        <v>8.370000000000001</v>
      </c>
      <c r="AW103" s="54">
        <f t="shared" si="22"/>
        <v>9.4639999999999986</v>
      </c>
      <c r="AX103" s="54">
        <f t="shared" si="38"/>
        <v>6.1780000000000008</v>
      </c>
      <c r="AY103" s="31">
        <v>1</v>
      </c>
      <c r="AZ103" s="54">
        <v>1</v>
      </c>
      <c r="BA103" s="54">
        <v>1</v>
      </c>
      <c r="BG103" s="54">
        <f t="shared" si="23"/>
        <v>1000</v>
      </c>
      <c r="BH103" s="11">
        <f t="shared" si="39"/>
        <v>3.4722222222222222E-5</v>
      </c>
    </row>
    <row r="104" spans="1:60" ht="80" x14ac:dyDescent="0.2">
      <c r="A104" s="54">
        <v>69</v>
      </c>
      <c r="B104" s="1" t="s">
        <v>760</v>
      </c>
      <c r="C104" s="22" t="s">
        <v>192</v>
      </c>
      <c r="D104" s="54">
        <v>1</v>
      </c>
      <c r="E104" s="54">
        <v>1</v>
      </c>
      <c r="F104" s="54">
        <f t="shared" si="29"/>
        <v>1</v>
      </c>
      <c r="G104" s="54">
        <f t="shared" si="30"/>
        <v>33</v>
      </c>
      <c r="H104" s="54">
        <f t="shared" si="31"/>
        <v>33</v>
      </c>
      <c r="I104" s="54">
        <f t="shared" si="21"/>
        <v>177</v>
      </c>
      <c r="J104" s="54">
        <v>53</v>
      </c>
      <c r="K104" s="54">
        <f t="shared" si="32"/>
        <v>1.606060606060606</v>
      </c>
      <c r="L104" s="54">
        <f t="shared" si="33"/>
        <v>167</v>
      </c>
      <c r="M104" s="54">
        <f t="shared" si="34"/>
        <v>5.0606060606060606</v>
      </c>
      <c r="N104" s="54">
        <v>0</v>
      </c>
      <c r="O104" s="54">
        <v>1</v>
      </c>
      <c r="P104" s="54">
        <v>1</v>
      </c>
      <c r="Q104" s="54">
        <v>1</v>
      </c>
      <c r="R104" s="54">
        <v>1</v>
      </c>
      <c r="S104" s="54">
        <v>1</v>
      </c>
      <c r="T104" s="54">
        <f t="shared" si="24"/>
        <v>1</v>
      </c>
      <c r="U104" s="54">
        <v>1</v>
      </c>
      <c r="V104" s="54">
        <v>1</v>
      </c>
      <c r="W104" s="54">
        <f t="shared" si="25"/>
        <v>1</v>
      </c>
      <c r="X104" s="54">
        <f t="shared" si="26"/>
        <v>1</v>
      </c>
      <c r="Y104" s="54">
        <v>1</v>
      </c>
      <c r="Z104" s="54">
        <v>1</v>
      </c>
      <c r="AA104" s="54">
        <v>1</v>
      </c>
      <c r="AB104" s="54">
        <v>1</v>
      </c>
      <c r="AC104" s="54">
        <v>1</v>
      </c>
      <c r="AD104" s="54">
        <v>1</v>
      </c>
      <c r="AE104" s="54">
        <v>1</v>
      </c>
      <c r="AF104" s="54">
        <f t="shared" si="35"/>
        <v>10</v>
      </c>
      <c r="AG104" s="54">
        <v>1</v>
      </c>
      <c r="AH104" s="54">
        <f t="shared" si="27"/>
        <v>1</v>
      </c>
      <c r="AI104" s="54">
        <v>0</v>
      </c>
      <c r="AJ104" s="54">
        <v>0</v>
      </c>
      <c r="AK104" s="54">
        <f t="shared" si="40"/>
        <v>0</v>
      </c>
      <c r="AL104" s="54">
        <v>1</v>
      </c>
      <c r="AM104" s="54">
        <v>1</v>
      </c>
      <c r="AN104" s="54">
        <v>1</v>
      </c>
      <c r="AO104" s="54">
        <v>1</v>
      </c>
      <c r="AP104" s="54">
        <v>1</v>
      </c>
      <c r="AQ104" s="54">
        <v>1</v>
      </c>
      <c r="AR104" s="54">
        <v>1</v>
      </c>
      <c r="AS104" s="54">
        <v>1</v>
      </c>
      <c r="AT104" s="54">
        <v>1</v>
      </c>
      <c r="AU104" s="54">
        <f t="shared" si="36"/>
        <v>37.467272727272764</v>
      </c>
      <c r="AV104" s="54">
        <f t="shared" si="37"/>
        <v>16.231515151515154</v>
      </c>
      <c r="AW104" s="54">
        <f t="shared" si="22"/>
        <v>13.059393939393939</v>
      </c>
      <c r="AX104" s="54">
        <f t="shared" si="38"/>
        <v>18.905454545454546</v>
      </c>
      <c r="AY104" s="30">
        <v>1</v>
      </c>
      <c r="AZ104" s="54">
        <v>1</v>
      </c>
      <c r="BA104" s="54">
        <v>1</v>
      </c>
      <c r="BG104" s="54">
        <f t="shared" si="23"/>
        <v>10000</v>
      </c>
      <c r="BH104" s="11">
        <f t="shared" si="39"/>
        <v>1.1458333333333333E-4</v>
      </c>
    </row>
    <row r="105" spans="1:60" ht="48" x14ac:dyDescent="0.2">
      <c r="A105" s="54">
        <v>70</v>
      </c>
      <c r="B105" s="1" t="s">
        <v>761</v>
      </c>
      <c r="C105" s="22" t="s">
        <v>192</v>
      </c>
      <c r="D105" s="54">
        <v>1</v>
      </c>
      <c r="E105" s="54">
        <v>1</v>
      </c>
      <c r="F105" s="54">
        <f t="shared" si="29"/>
        <v>1</v>
      </c>
      <c r="G105" s="54">
        <f t="shared" si="30"/>
        <v>14</v>
      </c>
      <c r="H105" s="54">
        <f t="shared" si="31"/>
        <v>14</v>
      </c>
      <c r="I105" s="54">
        <f t="shared" si="21"/>
        <v>82</v>
      </c>
      <c r="J105" s="54">
        <v>26</v>
      </c>
      <c r="K105" s="54">
        <f t="shared" si="32"/>
        <v>1.8571428571428572</v>
      </c>
      <c r="L105" s="54">
        <f t="shared" si="33"/>
        <v>81</v>
      </c>
      <c r="M105" s="54">
        <f t="shared" si="34"/>
        <v>5.7857142857142856</v>
      </c>
      <c r="N105" s="54">
        <v>1</v>
      </c>
      <c r="O105" s="54">
        <v>1</v>
      </c>
      <c r="P105" s="54">
        <v>1</v>
      </c>
      <c r="Q105" s="54">
        <v>1</v>
      </c>
      <c r="R105" s="54">
        <v>1</v>
      </c>
      <c r="S105" s="54">
        <v>1</v>
      </c>
      <c r="T105" s="54">
        <f t="shared" si="24"/>
        <v>1</v>
      </c>
      <c r="U105" s="54">
        <v>1</v>
      </c>
      <c r="V105" s="54">
        <v>1</v>
      </c>
      <c r="W105" s="54">
        <f t="shared" si="25"/>
        <v>1</v>
      </c>
      <c r="X105" s="54">
        <f t="shared" si="26"/>
        <v>1</v>
      </c>
      <c r="Y105" s="54">
        <v>1</v>
      </c>
      <c r="Z105" s="54">
        <v>1</v>
      </c>
      <c r="AA105" s="54">
        <v>1</v>
      </c>
      <c r="AB105" s="54">
        <v>1</v>
      </c>
      <c r="AC105" s="54">
        <v>1</v>
      </c>
      <c r="AD105" s="54">
        <v>1</v>
      </c>
      <c r="AE105" s="54">
        <v>1</v>
      </c>
      <c r="AF105" s="54">
        <f t="shared" si="35"/>
        <v>1</v>
      </c>
      <c r="AG105" s="54">
        <v>1</v>
      </c>
      <c r="AH105" s="54">
        <f t="shared" si="27"/>
        <v>1</v>
      </c>
      <c r="AI105" s="54">
        <v>0</v>
      </c>
      <c r="AJ105" s="54">
        <v>1</v>
      </c>
      <c r="AK105" s="54">
        <f t="shared" si="40"/>
        <v>1</v>
      </c>
      <c r="AL105" s="54">
        <v>1</v>
      </c>
      <c r="AM105" s="54">
        <v>1</v>
      </c>
      <c r="AN105" s="54">
        <v>1</v>
      </c>
      <c r="AO105" s="54">
        <v>1</v>
      </c>
      <c r="AP105" s="54">
        <v>1</v>
      </c>
      <c r="AQ105" s="54">
        <v>1</v>
      </c>
      <c r="AR105" s="54">
        <v>1</v>
      </c>
      <c r="AS105" s="54">
        <v>1</v>
      </c>
      <c r="AT105" s="54">
        <v>1</v>
      </c>
      <c r="AU105" s="54">
        <f t="shared" si="36"/>
        <v>35.510714285714307</v>
      </c>
      <c r="AV105" s="54">
        <f t="shared" si="37"/>
        <v>11.784285714285716</v>
      </c>
      <c r="AW105" s="54">
        <f t="shared" si="22"/>
        <v>16.105714285714289</v>
      </c>
      <c r="AX105" s="54">
        <f t="shared" si="38"/>
        <v>12.820714285714281</v>
      </c>
      <c r="AY105" s="30">
        <v>1</v>
      </c>
      <c r="AZ105" s="54">
        <v>1</v>
      </c>
      <c r="BA105" s="54">
        <v>1</v>
      </c>
      <c r="BG105" s="54">
        <f t="shared" si="23"/>
        <v>1000</v>
      </c>
      <c r="BH105" s="11">
        <f t="shared" si="39"/>
        <v>4.8611111111111115E-5</v>
      </c>
    </row>
    <row r="106" spans="1:60" ht="64" x14ac:dyDescent="0.2">
      <c r="A106" s="54">
        <v>71</v>
      </c>
      <c r="B106" s="1" t="s">
        <v>762</v>
      </c>
      <c r="C106" s="22" t="s">
        <v>192</v>
      </c>
      <c r="D106" s="54">
        <v>1</v>
      </c>
      <c r="E106" s="54">
        <v>1</v>
      </c>
      <c r="F106" s="54">
        <f t="shared" si="29"/>
        <v>1</v>
      </c>
      <c r="G106" s="54">
        <f t="shared" si="30"/>
        <v>19</v>
      </c>
      <c r="H106" s="54">
        <f t="shared" si="31"/>
        <v>19</v>
      </c>
      <c r="I106" s="54">
        <f t="shared" si="21"/>
        <v>123</v>
      </c>
      <c r="J106" s="54">
        <v>43</v>
      </c>
      <c r="K106" s="54">
        <f t="shared" si="32"/>
        <v>2.263157894736842</v>
      </c>
      <c r="L106" s="54">
        <f t="shared" si="33"/>
        <v>120</v>
      </c>
      <c r="M106" s="54">
        <f t="shared" si="34"/>
        <v>6.3157894736842106</v>
      </c>
      <c r="N106" s="54">
        <v>0</v>
      </c>
      <c r="O106" s="54">
        <v>1</v>
      </c>
      <c r="P106" s="54">
        <v>0</v>
      </c>
      <c r="Q106" s="54">
        <v>1</v>
      </c>
      <c r="R106" s="54">
        <v>1</v>
      </c>
      <c r="S106" s="54">
        <v>1</v>
      </c>
      <c r="T106" s="54">
        <f t="shared" si="24"/>
        <v>1</v>
      </c>
      <c r="U106" s="54">
        <v>1</v>
      </c>
      <c r="V106" s="54">
        <v>1</v>
      </c>
      <c r="W106" s="54">
        <f t="shared" si="25"/>
        <v>0</v>
      </c>
      <c r="X106" s="54">
        <f t="shared" si="26"/>
        <v>1</v>
      </c>
      <c r="Y106" s="54">
        <v>1</v>
      </c>
      <c r="Z106" s="54">
        <v>1</v>
      </c>
      <c r="AA106" s="54">
        <v>1</v>
      </c>
      <c r="AB106" s="54">
        <v>1</v>
      </c>
      <c r="AC106" s="54">
        <v>1</v>
      </c>
      <c r="AD106" s="54">
        <v>1</v>
      </c>
      <c r="AE106" s="54">
        <v>1</v>
      </c>
      <c r="AF106" s="54">
        <f t="shared" si="35"/>
        <v>3</v>
      </c>
      <c r="AG106" s="54">
        <v>1</v>
      </c>
      <c r="AH106" s="54">
        <f t="shared" si="27"/>
        <v>1</v>
      </c>
      <c r="AI106" s="54">
        <v>0</v>
      </c>
      <c r="AJ106" s="54">
        <v>1</v>
      </c>
      <c r="AK106" s="54">
        <f t="shared" si="40"/>
        <v>1</v>
      </c>
      <c r="AL106" s="54">
        <v>1</v>
      </c>
      <c r="AM106" s="54">
        <v>1</v>
      </c>
      <c r="AN106" s="54">
        <v>1</v>
      </c>
      <c r="AO106" s="54">
        <v>1</v>
      </c>
      <c r="AP106" s="54">
        <v>1</v>
      </c>
      <c r="AQ106" s="54">
        <v>1</v>
      </c>
      <c r="AR106" s="54">
        <v>1</v>
      </c>
      <c r="AS106" s="54">
        <v>1</v>
      </c>
      <c r="AT106" s="54">
        <v>1</v>
      </c>
      <c r="AU106" s="54">
        <f t="shared" si="36"/>
        <v>-3.9131578947367984</v>
      </c>
      <c r="AV106" s="54">
        <f t="shared" si="37"/>
        <v>18.525263157894738</v>
      </c>
      <c r="AW106" s="54">
        <f t="shared" si="22"/>
        <v>19.778947368421047</v>
      </c>
      <c r="AX106" s="54">
        <f t="shared" si="38"/>
        <v>17.817368421052628</v>
      </c>
      <c r="AY106" s="30">
        <v>1</v>
      </c>
      <c r="AZ106" s="54">
        <v>1</v>
      </c>
      <c r="BA106" s="54">
        <v>1</v>
      </c>
      <c r="BG106" s="54">
        <f t="shared" si="23"/>
        <v>3000</v>
      </c>
      <c r="BH106" s="11">
        <f t="shared" si="39"/>
        <v>6.597222222222223E-5</v>
      </c>
    </row>
    <row r="107" spans="1:60" ht="32" x14ac:dyDescent="0.2">
      <c r="A107" s="54">
        <v>72</v>
      </c>
      <c r="B107" s="1" t="s">
        <v>856</v>
      </c>
      <c r="C107" s="22" t="s">
        <v>192</v>
      </c>
      <c r="D107" s="54">
        <v>1</v>
      </c>
      <c r="E107" s="54">
        <v>1</v>
      </c>
      <c r="F107" s="54">
        <f t="shared" si="29"/>
        <v>1</v>
      </c>
      <c r="G107" s="54">
        <f t="shared" si="30"/>
        <v>13</v>
      </c>
      <c r="H107" s="54">
        <f t="shared" si="31"/>
        <v>13</v>
      </c>
      <c r="I107" s="54">
        <f t="shared" si="21"/>
        <v>54</v>
      </c>
      <c r="J107" s="54">
        <v>19</v>
      </c>
      <c r="K107" s="54">
        <f t="shared" si="32"/>
        <v>1.4615384615384615</v>
      </c>
      <c r="L107" s="54">
        <f t="shared" si="33"/>
        <v>53</v>
      </c>
      <c r="M107" s="54">
        <f t="shared" si="34"/>
        <v>4.0769230769230766</v>
      </c>
      <c r="N107" s="54">
        <v>0</v>
      </c>
      <c r="O107" s="54">
        <v>1</v>
      </c>
      <c r="P107" s="54">
        <v>1</v>
      </c>
      <c r="Q107" s="54">
        <v>1</v>
      </c>
      <c r="R107" s="54">
        <v>1</v>
      </c>
      <c r="S107" s="54">
        <v>1</v>
      </c>
      <c r="T107" s="54">
        <f t="shared" si="24"/>
        <v>1</v>
      </c>
      <c r="U107" s="54">
        <v>1</v>
      </c>
      <c r="V107" s="54">
        <v>1</v>
      </c>
      <c r="W107" s="54">
        <f t="shared" si="25"/>
        <v>1</v>
      </c>
      <c r="X107" s="54">
        <f t="shared" si="26"/>
        <v>1</v>
      </c>
      <c r="Y107" s="54">
        <v>0</v>
      </c>
      <c r="Z107" s="54">
        <v>1</v>
      </c>
      <c r="AA107" s="54">
        <v>1</v>
      </c>
      <c r="AB107" s="54">
        <v>1</v>
      </c>
      <c r="AC107" s="54">
        <v>1</v>
      </c>
      <c r="AD107" s="54">
        <v>1</v>
      </c>
      <c r="AE107" s="54">
        <v>1</v>
      </c>
      <c r="AF107" s="54">
        <f t="shared" si="35"/>
        <v>2</v>
      </c>
      <c r="AG107" s="54">
        <v>1</v>
      </c>
      <c r="AH107" s="54">
        <f t="shared" si="27"/>
        <v>1</v>
      </c>
      <c r="AI107" s="54">
        <v>0</v>
      </c>
      <c r="AJ107" s="54">
        <v>1</v>
      </c>
      <c r="AK107" s="54">
        <f t="shared" si="40"/>
        <v>1</v>
      </c>
      <c r="AL107" s="54">
        <v>1</v>
      </c>
      <c r="AM107" s="54">
        <v>1</v>
      </c>
      <c r="AN107" s="54">
        <v>0</v>
      </c>
      <c r="AO107" s="54">
        <v>1</v>
      </c>
      <c r="AP107" s="54">
        <v>1</v>
      </c>
      <c r="AQ107" s="54">
        <v>1</v>
      </c>
      <c r="AR107" s="54">
        <v>1</v>
      </c>
      <c r="AS107" s="54">
        <v>1</v>
      </c>
      <c r="AT107" s="54">
        <v>1</v>
      </c>
      <c r="AU107" s="54">
        <f t="shared" si="36"/>
        <v>69.993846153846178</v>
      </c>
      <c r="AV107" s="54">
        <f t="shared" si="37"/>
        <v>6.7261538461538457</v>
      </c>
      <c r="AW107" s="54">
        <f t="shared" si="22"/>
        <v>5.8953846153846143</v>
      </c>
      <c r="AX107" s="54">
        <f t="shared" si="38"/>
        <v>4.2723076923076917</v>
      </c>
      <c r="AY107" s="30">
        <v>1</v>
      </c>
      <c r="AZ107" s="54">
        <v>1</v>
      </c>
      <c r="BA107" s="54">
        <v>1</v>
      </c>
      <c r="BG107" s="54">
        <f t="shared" si="23"/>
        <v>2000</v>
      </c>
      <c r="BH107" s="11">
        <f t="shared" si="39"/>
        <v>4.5138888888888894E-5</v>
      </c>
    </row>
    <row r="108" spans="1:60" ht="128" x14ac:dyDescent="0.2">
      <c r="A108" s="54">
        <v>73</v>
      </c>
      <c r="B108" s="1" t="s">
        <v>857</v>
      </c>
      <c r="C108" s="22" t="s">
        <v>192</v>
      </c>
      <c r="D108" s="54">
        <v>1</v>
      </c>
      <c r="E108" s="54">
        <v>1</v>
      </c>
      <c r="F108" s="54">
        <f t="shared" si="29"/>
        <v>3</v>
      </c>
      <c r="G108" s="54">
        <f t="shared" si="30"/>
        <v>45</v>
      </c>
      <c r="H108" s="54">
        <f t="shared" si="31"/>
        <v>15</v>
      </c>
      <c r="I108" s="54">
        <f t="shared" si="21"/>
        <v>264</v>
      </c>
      <c r="J108" s="54">
        <v>87</v>
      </c>
      <c r="K108" s="54">
        <f t="shared" si="32"/>
        <v>1.9333333333333333</v>
      </c>
      <c r="L108" s="54">
        <f t="shared" si="33"/>
        <v>255</v>
      </c>
      <c r="M108" s="54">
        <f t="shared" si="34"/>
        <v>5.666666666666667</v>
      </c>
      <c r="N108" s="54">
        <v>1</v>
      </c>
      <c r="O108" s="54">
        <v>1</v>
      </c>
      <c r="P108" s="54">
        <v>1</v>
      </c>
      <c r="Q108" s="54">
        <v>1</v>
      </c>
      <c r="R108" s="54">
        <v>1</v>
      </c>
      <c r="S108" s="54">
        <v>1</v>
      </c>
      <c r="T108" s="54">
        <f t="shared" si="24"/>
        <v>1</v>
      </c>
      <c r="U108" s="54">
        <v>1</v>
      </c>
      <c r="V108" s="54">
        <v>1</v>
      </c>
      <c r="W108" s="54">
        <f t="shared" si="25"/>
        <v>1</v>
      </c>
      <c r="X108" s="54">
        <f t="shared" si="26"/>
        <v>1</v>
      </c>
      <c r="Y108" s="54">
        <v>1</v>
      </c>
      <c r="Z108" s="54">
        <v>1</v>
      </c>
      <c r="AA108" s="54">
        <v>1</v>
      </c>
      <c r="AB108" s="54">
        <v>1</v>
      </c>
      <c r="AC108" s="54">
        <v>1</v>
      </c>
      <c r="AD108" s="54">
        <v>1</v>
      </c>
      <c r="AE108" s="54">
        <v>1</v>
      </c>
      <c r="AF108" s="54">
        <f t="shared" si="35"/>
        <v>10</v>
      </c>
      <c r="AG108" s="54">
        <v>0</v>
      </c>
      <c r="AH108" s="54">
        <f t="shared" si="27"/>
        <v>0</v>
      </c>
      <c r="AI108" s="54">
        <v>1</v>
      </c>
      <c r="AJ108" s="54">
        <v>1</v>
      </c>
      <c r="AK108" s="54">
        <f t="shared" si="40"/>
        <v>1</v>
      </c>
      <c r="AL108" s="54">
        <v>1</v>
      </c>
      <c r="AM108" s="54">
        <v>1</v>
      </c>
      <c r="AN108" s="54">
        <v>1</v>
      </c>
      <c r="AO108" s="54">
        <v>1</v>
      </c>
      <c r="AP108" s="54">
        <v>1</v>
      </c>
      <c r="AQ108" s="54">
        <v>1</v>
      </c>
      <c r="AR108" s="54">
        <v>1</v>
      </c>
      <c r="AS108" s="54">
        <v>1</v>
      </c>
      <c r="AT108" s="54">
        <v>1</v>
      </c>
      <c r="AU108" s="54">
        <f t="shared" si="36"/>
        <v>28.050000000000008</v>
      </c>
      <c r="AV108" s="54">
        <f t="shared" si="37"/>
        <v>13.073333333333338</v>
      </c>
      <c r="AW108" s="54">
        <f t="shared" si="22"/>
        <v>15.546666666666667</v>
      </c>
      <c r="AX108" s="54">
        <f t="shared" si="38"/>
        <v>12.759999999999998</v>
      </c>
      <c r="AY108" s="30">
        <v>0</v>
      </c>
      <c r="AZ108" s="54">
        <v>1</v>
      </c>
      <c r="BA108" s="54">
        <v>1</v>
      </c>
      <c r="BG108" s="54">
        <f t="shared" si="23"/>
        <v>10000</v>
      </c>
      <c r="BH108" s="11">
        <f t="shared" si="39"/>
        <v>1.5625E-4</v>
      </c>
    </row>
    <row r="109" spans="1:60" ht="48" x14ac:dyDescent="0.2">
      <c r="A109" s="54">
        <v>74</v>
      </c>
      <c r="B109" s="1" t="s">
        <v>858</v>
      </c>
      <c r="C109" s="22" t="s">
        <v>192</v>
      </c>
      <c r="D109" s="54">
        <v>1</v>
      </c>
      <c r="E109" s="54">
        <v>1</v>
      </c>
      <c r="F109" s="54">
        <f t="shared" si="29"/>
        <v>1</v>
      </c>
      <c r="G109" s="54">
        <f t="shared" si="30"/>
        <v>15</v>
      </c>
      <c r="H109" s="54">
        <f t="shared" si="31"/>
        <v>15</v>
      </c>
      <c r="I109" s="54">
        <f t="shared" si="21"/>
        <v>100</v>
      </c>
      <c r="J109" s="54">
        <v>32</v>
      </c>
      <c r="K109" s="54">
        <f t="shared" si="32"/>
        <v>2.1333333333333333</v>
      </c>
      <c r="L109" s="54">
        <f t="shared" si="33"/>
        <v>93</v>
      </c>
      <c r="M109" s="54">
        <f t="shared" si="34"/>
        <v>6.2</v>
      </c>
      <c r="N109" s="54">
        <v>1</v>
      </c>
      <c r="O109" s="54">
        <v>1</v>
      </c>
      <c r="P109" s="54">
        <v>1</v>
      </c>
      <c r="Q109" s="54">
        <v>1</v>
      </c>
      <c r="R109" s="54">
        <v>1</v>
      </c>
      <c r="S109" s="54">
        <v>1</v>
      </c>
      <c r="T109" s="54">
        <f t="shared" si="24"/>
        <v>1</v>
      </c>
      <c r="U109" s="54">
        <v>1</v>
      </c>
      <c r="V109" s="54">
        <v>1</v>
      </c>
      <c r="W109" s="54">
        <f t="shared" si="25"/>
        <v>1</v>
      </c>
      <c r="X109" s="54">
        <f t="shared" si="26"/>
        <v>1</v>
      </c>
      <c r="Y109" s="54">
        <v>1</v>
      </c>
      <c r="Z109" s="54">
        <v>1</v>
      </c>
      <c r="AA109" s="54">
        <v>1</v>
      </c>
      <c r="AB109" s="54">
        <v>1</v>
      </c>
      <c r="AC109" s="54">
        <v>1</v>
      </c>
      <c r="AD109" s="54">
        <v>1</v>
      </c>
      <c r="AE109" s="54">
        <v>1</v>
      </c>
      <c r="AF109" s="54">
        <f t="shared" si="35"/>
        <v>7</v>
      </c>
      <c r="AG109" s="54">
        <v>1</v>
      </c>
      <c r="AH109" s="54">
        <f t="shared" si="27"/>
        <v>0</v>
      </c>
      <c r="AI109" s="54">
        <v>0</v>
      </c>
      <c r="AJ109" s="54">
        <v>1</v>
      </c>
      <c r="AK109" s="54">
        <f t="shared" si="40"/>
        <v>0</v>
      </c>
      <c r="AL109" s="54">
        <v>1</v>
      </c>
      <c r="AM109" s="54">
        <v>1</v>
      </c>
      <c r="AN109" s="54">
        <v>1</v>
      </c>
      <c r="AO109" s="54">
        <v>1</v>
      </c>
      <c r="AP109" s="54">
        <v>1</v>
      </c>
      <c r="AQ109" s="54">
        <v>1</v>
      </c>
      <c r="AR109" s="54">
        <v>1</v>
      </c>
      <c r="AS109" s="54">
        <v>1</v>
      </c>
      <c r="AT109" s="54">
        <v>1</v>
      </c>
      <c r="AU109" s="54">
        <f t="shared" si="36"/>
        <v>11.13000000000002</v>
      </c>
      <c r="AV109" s="54">
        <f t="shared" si="37"/>
        <v>15.433333333333337</v>
      </c>
      <c r="AW109" s="54">
        <f t="shared" si="22"/>
        <v>18.682666666666666</v>
      </c>
      <c r="AX109" s="54">
        <f t="shared" si="38"/>
        <v>15.271999999999998</v>
      </c>
      <c r="AY109" s="54">
        <v>1</v>
      </c>
      <c r="AZ109" s="54">
        <v>1</v>
      </c>
      <c r="BA109" s="54">
        <v>1</v>
      </c>
      <c r="BG109" s="54">
        <f t="shared" si="23"/>
        <v>7000</v>
      </c>
      <c r="BH109" s="11">
        <f t="shared" si="39"/>
        <v>5.208333333333333E-5</v>
      </c>
    </row>
    <row r="110" spans="1:60" ht="80" x14ac:dyDescent="0.2">
      <c r="A110" s="54">
        <v>75</v>
      </c>
      <c r="B110" s="1" t="s">
        <v>902</v>
      </c>
      <c r="C110" s="22" t="s">
        <v>192</v>
      </c>
      <c r="D110" s="54">
        <v>1</v>
      </c>
      <c r="E110" s="54">
        <v>1</v>
      </c>
      <c r="F110" s="54">
        <f t="shared" si="29"/>
        <v>1</v>
      </c>
      <c r="G110" s="54">
        <f t="shared" si="30"/>
        <v>22</v>
      </c>
      <c r="H110" s="54">
        <f t="shared" si="31"/>
        <v>22</v>
      </c>
      <c r="I110" s="54">
        <f t="shared" si="21"/>
        <v>143</v>
      </c>
      <c r="J110" s="54">
        <v>46</v>
      </c>
      <c r="K110" s="54">
        <f t="shared" si="32"/>
        <v>2.0909090909090908</v>
      </c>
      <c r="L110" s="54">
        <f t="shared" si="33"/>
        <v>138</v>
      </c>
      <c r="M110" s="54">
        <f t="shared" si="34"/>
        <v>6.2727272727272725</v>
      </c>
      <c r="N110" s="54">
        <v>0</v>
      </c>
      <c r="O110" s="54">
        <v>1</v>
      </c>
      <c r="P110" s="54">
        <v>1</v>
      </c>
      <c r="Q110" s="54">
        <v>1</v>
      </c>
      <c r="R110" s="54">
        <v>1</v>
      </c>
      <c r="S110" s="54">
        <v>1</v>
      </c>
      <c r="T110" s="54">
        <f t="shared" si="24"/>
        <v>1</v>
      </c>
      <c r="U110" s="54">
        <v>1</v>
      </c>
      <c r="V110" s="54">
        <v>1</v>
      </c>
      <c r="W110" s="54">
        <f t="shared" si="25"/>
        <v>1</v>
      </c>
      <c r="X110" s="54">
        <f t="shared" si="26"/>
        <v>1</v>
      </c>
      <c r="Y110" s="54">
        <v>1</v>
      </c>
      <c r="Z110" s="54">
        <v>1</v>
      </c>
      <c r="AA110" s="54">
        <v>1</v>
      </c>
      <c r="AB110" s="54">
        <v>1</v>
      </c>
      <c r="AC110" s="54">
        <v>1</v>
      </c>
      <c r="AD110" s="54">
        <v>1</v>
      </c>
      <c r="AE110" s="54">
        <v>1</v>
      </c>
      <c r="AF110" s="54">
        <f t="shared" si="35"/>
        <v>5</v>
      </c>
      <c r="AG110" s="54">
        <v>1</v>
      </c>
      <c r="AH110" s="54">
        <f t="shared" si="27"/>
        <v>1</v>
      </c>
      <c r="AI110" s="54">
        <v>0</v>
      </c>
      <c r="AJ110" s="54">
        <v>1</v>
      </c>
      <c r="AK110" s="54">
        <f t="shared" si="40"/>
        <v>1</v>
      </c>
      <c r="AL110" s="54">
        <v>1</v>
      </c>
      <c r="AM110" s="54">
        <v>1</v>
      </c>
      <c r="AN110" s="54">
        <v>1</v>
      </c>
      <c r="AO110" s="54">
        <v>1</v>
      </c>
      <c r="AP110" s="54">
        <v>1</v>
      </c>
      <c r="AQ110" s="54">
        <v>1</v>
      </c>
      <c r="AR110" s="54">
        <v>1</v>
      </c>
      <c r="AS110" s="54">
        <v>1</v>
      </c>
      <c r="AT110" s="54">
        <v>1</v>
      </c>
      <c r="AU110" s="54">
        <f t="shared" si="36"/>
        <v>7.6140909090909332</v>
      </c>
      <c r="AV110" s="54">
        <f t="shared" si="37"/>
        <v>17.66272727272727</v>
      </c>
      <c r="AW110" s="54">
        <f t="shared" si="22"/>
        <v>19.738181818181818</v>
      </c>
      <c r="AX110" s="54">
        <f t="shared" si="38"/>
        <v>19.114545454545457</v>
      </c>
      <c r="AY110" s="54">
        <v>1</v>
      </c>
      <c r="AZ110" s="54">
        <v>1</v>
      </c>
      <c r="BA110" s="54">
        <v>1</v>
      </c>
      <c r="BG110" s="54">
        <f t="shared" si="23"/>
        <v>5000</v>
      </c>
      <c r="BH110" s="11">
        <f t="shared" si="39"/>
        <v>7.6388888888888887E-5</v>
      </c>
    </row>
    <row r="111" spans="1:60" ht="112" x14ac:dyDescent="0.2">
      <c r="A111" s="54">
        <v>76</v>
      </c>
      <c r="B111" s="1" t="s">
        <v>860</v>
      </c>
      <c r="C111" s="22" t="s">
        <v>192</v>
      </c>
      <c r="D111" s="54">
        <v>1</v>
      </c>
      <c r="E111" s="54">
        <v>1</v>
      </c>
      <c r="F111" s="54">
        <f t="shared" si="29"/>
        <v>2</v>
      </c>
      <c r="G111" s="54">
        <f t="shared" si="30"/>
        <v>45</v>
      </c>
      <c r="H111" s="54">
        <f t="shared" si="31"/>
        <v>22.5</v>
      </c>
      <c r="I111" s="54">
        <f t="shared" si="21"/>
        <v>241</v>
      </c>
      <c r="J111" s="54">
        <v>78</v>
      </c>
      <c r="K111" s="54">
        <f t="shared" si="32"/>
        <v>1.7333333333333334</v>
      </c>
      <c r="L111" s="54">
        <f t="shared" si="33"/>
        <v>224</v>
      </c>
      <c r="M111" s="54">
        <f t="shared" si="34"/>
        <v>4.9777777777777779</v>
      </c>
      <c r="N111" s="54">
        <v>1</v>
      </c>
      <c r="O111" s="54">
        <v>1</v>
      </c>
      <c r="P111" s="54">
        <v>1</v>
      </c>
      <c r="Q111" s="54">
        <v>1</v>
      </c>
      <c r="R111" s="54">
        <v>1</v>
      </c>
      <c r="S111" s="54">
        <v>1</v>
      </c>
      <c r="T111" s="54">
        <f t="shared" si="24"/>
        <v>1</v>
      </c>
      <c r="U111" s="54">
        <v>1</v>
      </c>
      <c r="V111" s="54">
        <v>1</v>
      </c>
      <c r="W111" s="54">
        <f t="shared" si="25"/>
        <v>1</v>
      </c>
      <c r="X111" s="54">
        <f t="shared" si="26"/>
        <v>1</v>
      </c>
      <c r="Y111" s="54">
        <v>1</v>
      </c>
      <c r="Z111" s="54">
        <v>1</v>
      </c>
      <c r="AA111" s="54">
        <v>0</v>
      </c>
      <c r="AB111" s="54">
        <v>1</v>
      </c>
      <c r="AC111" s="54">
        <v>0</v>
      </c>
      <c r="AD111" s="54">
        <v>1</v>
      </c>
      <c r="AE111" s="54">
        <v>1</v>
      </c>
      <c r="AF111" s="54">
        <f t="shared" si="35"/>
        <v>17</v>
      </c>
      <c r="AG111" s="54">
        <v>1</v>
      </c>
      <c r="AH111" s="54">
        <f t="shared" si="27"/>
        <v>1</v>
      </c>
      <c r="AI111" s="54">
        <v>1</v>
      </c>
      <c r="AJ111" s="54">
        <v>1</v>
      </c>
      <c r="AK111" s="54">
        <f t="shared" si="40"/>
        <v>0</v>
      </c>
      <c r="AL111" s="54">
        <v>1</v>
      </c>
      <c r="AM111" s="54">
        <v>1</v>
      </c>
      <c r="AN111" s="54">
        <v>1</v>
      </c>
      <c r="AO111" s="54">
        <v>0</v>
      </c>
      <c r="AP111" s="54">
        <v>1</v>
      </c>
      <c r="AQ111" s="54">
        <v>1</v>
      </c>
      <c r="AR111" s="54">
        <v>1</v>
      </c>
      <c r="AS111" s="54">
        <v>0</v>
      </c>
      <c r="AT111" s="54">
        <v>1</v>
      </c>
      <c r="AU111" s="54">
        <f t="shared" si="36"/>
        <v>37.357500000000023</v>
      </c>
      <c r="AV111" s="54">
        <f t="shared" si="37"/>
        <v>13.638333333333339</v>
      </c>
      <c r="AW111" s="54">
        <f t="shared" si="22"/>
        <v>12.153777777777776</v>
      </c>
      <c r="AX111" s="54">
        <f t="shared" si="38"/>
        <v>13.265333333333338</v>
      </c>
      <c r="AY111" s="54">
        <v>0</v>
      </c>
      <c r="AZ111" s="54">
        <v>1</v>
      </c>
      <c r="BA111" s="54">
        <v>1</v>
      </c>
      <c r="BG111" s="54">
        <f t="shared" si="23"/>
        <v>17000</v>
      </c>
      <c r="BH111" s="11">
        <f t="shared" si="39"/>
        <v>1.5625E-4</v>
      </c>
    </row>
    <row r="112" spans="1:60" ht="32" x14ac:dyDescent="0.2">
      <c r="A112" s="54">
        <v>77</v>
      </c>
      <c r="B112" s="1" t="s">
        <v>903</v>
      </c>
      <c r="C112" s="22" t="s">
        <v>192</v>
      </c>
      <c r="D112" s="54">
        <v>1</v>
      </c>
      <c r="E112" s="54">
        <v>1</v>
      </c>
      <c r="F112" s="54">
        <f t="shared" si="29"/>
        <v>1</v>
      </c>
      <c r="G112" s="54">
        <f t="shared" si="30"/>
        <v>10</v>
      </c>
      <c r="H112" s="54">
        <f t="shared" si="31"/>
        <v>10</v>
      </c>
      <c r="I112" s="54">
        <f t="shared" ref="I112:I124" si="41">LEN(SUBSTITUTE(B112," ",""))</f>
        <v>62</v>
      </c>
      <c r="J112" s="54">
        <v>19</v>
      </c>
      <c r="K112" s="54">
        <f t="shared" si="32"/>
        <v>1.9</v>
      </c>
      <c r="L112" s="54">
        <f t="shared" si="33"/>
        <v>61</v>
      </c>
      <c r="M112" s="54">
        <f t="shared" si="34"/>
        <v>6.1</v>
      </c>
      <c r="N112" s="54">
        <v>0</v>
      </c>
      <c r="O112" s="54">
        <v>1</v>
      </c>
      <c r="P112" s="54">
        <v>1</v>
      </c>
      <c r="Q112" s="54">
        <v>1</v>
      </c>
      <c r="R112" s="54">
        <v>1</v>
      </c>
      <c r="S112" s="54">
        <v>1</v>
      </c>
      <c r="T112" s="54">
        <f t="shared" si="24"/>
        <v>1</v>
      </c>
      <c r="U112" s="54">
        <v>1</v>
      </c>
      <c r="V112" s="54">
        <v>1</v>
      </c>
      <c r="W112" s="54">
        <f t="shared" si="25"/>
        <v>1</v>
      </c>
      <c r="X112" s="54">
        <f t="shared" si="26"/>
        <v>1</v>
      </c>
      <c r="Y112" s="54">
        <v>1</v>
      </c>
      <c r="Z112" s="54">
        <v>1</v>
      </c>
      <c r="AA112" s="54">
        <v>1</v>
      </c>
      <c r="AB112" s="54">
        <v>1</v>
      </c>
      <c r="AC112" s="54">
        <v>1</v>
      </c>
      <c r="AD112" s="54">
        <v>1</v>
      </c>
      <c r="AE112" s="54">
        <v>1</v>
      </c>
      <c r="AF112" s="54">
        <f t="shared" si="35"/>
        <v>1</v>
      </c>
      <c r="AG112" s="54">
        <v>1</v>
      </c>
      <c r="AH112" s="54">
        <f t="shared" si="27"/>
        <v>1</v>
      </c>
      <c r="AI112" s="54">
        <v>1</v>
      </c>
      <c r="AJ112" s="54">
        <v>1</v>
      </c>
      <c r="AK112" s="54">
        <f t="shared" si="40"/>
        <v>1</v>
      </c>
      <c r="AL112" s="54">
        <v>1</v>
      </c>
      <c r="AM112" s="54">
        <v>1</v>
      </c>
      <c r="AN112" s="54">
        <v>1</v>
      </c>
      <c r="AO112" s="54">
        <v>1</v>
      </c>
      <c r="AP112" s="54">
        <v>1</v>
      </c>
      <c r="AQ112" s="54">
        <v>1</v>
      </c>
      <c r="AR112" s="54">
        <v>1</v>
      </c>
      <c r="AS112" s="54">
        <v>1</v>
      </c>
      <c r="AT112" s="54">
        <v>1</v>
      </c>
      <c r="AU112" s="54">
        <f t="shared" si="36"/>
        <v>35.945000000000029</v>
      </c>
      <c r="AV112" s="54">
        <f t="shared" si="37"/>
        <v>10.73</v>
      </c>
      <c r="AW112" s="54">
        <f t="shared" ref="AW112:AW124" si="42">IF(G112=0,0,((0.0588*M112*100)-(0.296*(F112/G112)*100)-15.8))</f>
        <v>17.107999999999993</v>
      </c>
      <c r="AX112" s="54">
        <f t="shared" si="38"/>
        <v>12.300999999999995</v>
      </c>
      <c r="AY112" s="54">
        <v>1</v>
      </c>
      <c r="AZ112" s="54">
        <v>1</v>
      </c>
      <c r="BA112" s="54">
        <v>1</v>
      </c>
      <c r="BG112" s="54">
        <f t="shared" ref="BG112:BG124" si="43">IF(E112=0,0,AF112/E112*1000)</f>
        <v>1000</v>
      </c>
      <c r="BH112" s="11">
        <f t="shared" si="39"/>
        <v>3.4722222222222222E-5</v>
      </c>
    </row>
    <row r="113" spans="1:60" ht="32" x14ac:dyDescent="0.2">
      <c r="A113" s="54">
        <v>78</v>
      </c>
      <c r="B113" s="1" t="s">
        <v>862</v>
      </c>
      <c r="C113" s="3" t="s">
        <v>204</v>
      </c>
      <c r="D113" s="54">
        <v>1</v>
      </c>
      <c r="E113" s="54">
        <v>1</v>
      </c>
      <c r="F113" s="54">
        <f t="shared" si="29"/>
        <v>1</v>
      </c>
      <c r="G113" s="54">
        <f t="shared" si="30"/>
        <v>13</v>
      </c>
      <c r="H113" s="54">
        <f t="shared" si="31"/>
        <v>13</v>
      </c>
      <c r="I113" s="54">
        <f t="shared" si="41"/>
        <v>64</v>
      </c>
      <c r="J113" s="54">
        <v>20</v>
      </c>
      <c r="K113" s="54">
        <f t="shared" si="32"/>
        <v>1.5384615384615385</v>
      </c>
      <c r="L113" s="54">
        <f t="shared" si="33"/>
        <v>61</v>
      </c>
      <c r="M113" s="54">
        <f t="shared" si="34"/>
        <v>4.6923076923076925</v>
      </c>
      <c r="N113" s="54">
        <v>0</v>
      </c>
      <c r="O113" s="54">
        <v>1</v>
      </c>
      <c r="P113" s="54">
        <v>0</v>
      </c>
      <c r="Q113" s="54">
        <v>0</v>
      </c>
      <c r="R113" s="54">
        <v>1</v>
      </c>
      <c r="S113" s="54">
        <v>1</v>
      </c>
      <c r="T113" s="54">
        <f t="shared" si="24"/>
        <v>0</v>
      </c>
      <c r="U113" s="54">
        <v>1</v>
      </c>
      <c r="V113" s="54">
        <v>1</v>
      </c>
      <c r="W113" s="54">
        <f t="shared" si="25"/>
        <v>0</v>
      </c>
      <c r="X113" s="54">
        <f t="shared" si="26"/>
        <v>1</v>
      </c>
      <c r="Y113" s="54">
        <v>1</v>
      </c>
      <c r="Z113" s="54">
        <v>1</v>
      </c>
      <c r="AA113" s="54">
        <v>1</v>
      </c>
      <c r="AB113" s="54">
        <v>1</v>
      </c>
      <c r="AC113" s="54">
        <v>1</v>
      </c>
      <c r="AD113" s="54">
        <v>1</v>
      </c>
      <c r="AE113" s="54">
        <v>1</v>
      </c>
      <c r="AF113" s="54">
        <f t="shared" si="35"/>
        <v>3</v>
      </c>
      <c r="AG113" s="54">
        <v>0</v>
      </c>
      <c r="AH113" s="54">
        <f t="shared" si="27"/>
        <v>0</v>
      </c>
      <c r="AI113" s="54">
        <v>1</v>
      </c>
      <c r="AJ113" s="54">
        <v>1</v>
      </c>
      <c r="AK113" s="54">
        <f t="shared" si="40"/>
        <v>1</v>
      </c>
      <c r="AL113" s="54">
        <v>1</v>
      </c>
      <c r="AM113" s="54">
        <v>1</v>
      </c>
      <c r="AN113" s="54">
        <v>1</v>
      </c>
      <c r="AO113" s="54">
        <v>0</v>
      </c>
      <c r="AP113" s="54">
        <v>1</v>
      </c>
      <c r="AQ113" s="54">
        <v>1</v>
      </c>
      <c r="AR113" s="54">
        <v>1</v>
      </c>
      <c r="AS113" s="54">
        <v>0</v>
      </c>
      <c r="AT113" s="54">
        <v>1</v>
      </c>
      <c r="AU113" s="54">
        <f t="shared" si="36"/>
        <v>63.486153846153847</v>
      </c>
      <c r="AV113" s="54">
        <f t="shared" si="37"/>
        <v>7.6338461538461573</v>
      </c>
      <c r="AW113" s="54">
        <f t="shared" si="42"/>
        <v>9.5138461538461527</v>
      </c>
      <c r="AX113" s="54">
        <f t="shared" si="38"/>
        <v>7.1707692307692312</v>
      </c>
      <c r="AY113" s="54">
        <v>1</v>
      </c>
      <c r="AZ113" s="54">
        <v>1</v>
      </c>
      <c r="BA113" s="54">
        <v>1</v>
      </c>
      <c r="BG113" s="54">
        <f t="shared" si="43"/>
        <v>3000</v>
      </c>
      <c r="BH113" s="11">
        <f t="shared" si="39"/>
        <v>4.5138888888888894E-5</v>
      </c>
    </row>
    <row r="114" spans="1:60" ht="48" x14ac:dyDescent="0.2">
      <c r="A114" s="54" t="s">
        <v>863</v>
      </c>
      <c r="B114" s="1" t="s">
        <v>864</v>
      </c>
      <c r="C114" s="22" t="s">
        <v>192</v>
      </c>
      <c r="D114" s="54">
        <v>1</v>
      </c>
      <c r="E114" s="54">
        <v>1</v>
      </c>
      <c r="F114" s="54">
        <f t="shared" si="29"/>
        <v>1</v>
      </c>
      <c r="G114" s="54">
        <f t="shared" si="30"/>
        <v>12</v>
      </c>
      <c r="H114" s="54">
        <f t="shared" si="31"/>
        <v>12</v>
      </c>
      <c r="I114" s="54">
        <f t="shared" si="41"/>
        <v>92</v>
      </c>
      <c r="J114" s="54">
        <v>30</v>
      </c>
      <c r="K114" s="54">
        <f t="shared" si="32"/>
        <v>2.5</v>
      </c>
      <c r="L114" s="54">
        <f t="shared" si="33"/>
        <v>87</v>
      </c>
      <c r="M114" s="54">
        <f t="shared" si="34"/>
        <v>7.25</v>
      </c>
      <c r="N114" s="54">
        <v>1</v>
      </c>
      <c r="O114" s="54">
        <v>1</v>
      </c>
      <c r="P114" s="54">
        <v>1</v>
      </c>
      <c r="Q114" s="54">
        <v>1</v>
      </c>
      <c r="R114" s="54">
        <v>1</v>
      </c>
      <c r="S114" s="54">
        <v>1</v>
      </c>
      <c r="T114" s="54">
        <f t="shared" si="24"/>
        <v>1</v>
      </c>
      <c r="U114" s="54">
        <v>1</v>
      </c>
      <c r="V114" s="54">
        <v>1</v>
      </c>
      <c r="W114" s="54">
        <f t="shared" si="25"/>
        <v>1</v>
      </c>
      <c r="X114" s="54">
        <f t="shared" si="26"/>
        <v>1</v>
      </c>
      <c r="Y114" s="54">
        <v>1</v>
      </c>
      <c r="Z114" s="54">
        <v>1</v>
      </c>
      <c r="AA114" s="54">
        <v>1</v>
      </c>
      <c r="AB114" s="54">
        <v>1</v>
      </c>
      <c r="AC114" s="54">
        <v>1</v>
      </c>
      <c r="AD114" s="54">
        <v>1</v>
      </c>
      <c r="AE114" s="54">
        <v>1</v>
      </c>
      <c r="AF114" s="54">
        <f t="shared" si="35"/>
        <v>5</v>
      </c>
      <c r="AG114" s="54">
        <v>1</v>
      </c>
      <c r="AH114" s="54">
        <f t="shared" si="27"/>
        <v>1</v>
      </c>
      <c r="AI114" s="54">
        <v>1</v>
      </c>
      <c r="AJ114" s="54">
        <v>1</v>
      </c>
      <c r="AK114" s="54">
        <f t="shared" si="40"/>
        <v>0</v>
      </c>
      <c r="AL114" s="54">
        <v>1</v>
      </c>
      <c r="AM114" s="54">
        <v>1</v>
      </c>
      <c r="AN114" s="54">
        <v>1</v>
      </c>
      <c r="AO114" s="54">
        <v>1</v>
      </c>
      <c r="AP114" s="54">
        <v>1</v>
      </c>
      <c r="AQ114" s="54">
        <v>1</v>
      </c>
      <c r="AR114" s="54">
        <v>1</v>
      </c>
      <c r="AS114" s="54">
        <v>1</v>
      </c>
      <c r="AT114" s="54">
        <v>1</v>
      </c>
      <c r="AU114" s="54">
        <f t="shared" si="36"/>
        <v>-16.844999999999992</v>
      </c>
      <c r="AV114" s="54">
        <f t="shared" si="37"/>
        <v>18.59</v>
      </c>
      <c r="AW114" s="54">
        <f t="shared" si="42"/>
        <v>24.363333333333333</v>
      </c>
      <c r="AX114" s="54">
        <f t="shared" si="38"/>
        <v>18.717500000000001</v>
      </c>
      <c r="AY114" s="54">
        <v>1</v>
      </c>
      <c r="AZ114" s="54">
        <v>1</v>
      </c>
      <c r="BA114" s="54">
        <v>1</v>
      </c>
      <c r="BG114" s="54">
        <f t="shared" si="43"/>
        <v>5000</v>
      </c>
      <c r="BH114" s="11">
        <f t="shared" si="39"/>
        <v>4.1666666666666665E-5</v>
      </c>
    </row>
    <row r="115" spans="1:60" ht="32" x14ac:dyDescent="0.2">
      <c r="A115" s="54" t="s">
        <v>865</v>
      </c>
      <c r="B115" s="1" t="s">
        <v>904</v>
      </c>
      <c r="C115" s="22" t="s">
        <v>192</v>
      </c>
      <c r="D115" s="54">
        <v>1</v>
      </c>
      <c r="E115" s="54">
        <v>1</v>
      </c>
      <c r="F115" s="54">
        <f t="shared" si="29"/>
        <v>1</v>
      </c>
      <c r="G115" s="54">
        <f t="shared" si="30"/>
        <v>8</v>
      </c>
      <c r="H115" s="54">
        <f t="shared" si="31"/>
        <v>8</v>
      </c>
      <c r="I115" s="54">
        <f t="shared" si="41"/>
        <v>43</v>
      </c>
      <c r="J115" s="54">
        <v>13</v>
      </c>
      <c r="K115" s="54">
        <f t="shared" si="32"/>
        <v>1.625</v>
      </c>
      <c r="L115" s="54">
        <f t="shared" si="33"/>
        <v>42</v>
      </c>
      <c r="M115" s="54">
        <f t="shared" si="34"/>
        <v>5.25</v>
      </c>
      <c r="N115" s="54">
        <v>1</v>
      </c>
      <c r="O115" s="54">
        <v>1</v>
      </c>
      <c r="P115" s="54">
        <v>1</v>
      </c>
      <c r="Q115" s="54">
        <v>1</v>
      </c>
      <c r="R115" s="54">
        <v>1</v>
      </c>
      <c r="S115" s="54">
        <v>1</v>
      </c>
      <c r="T115" s="54">
        <f t="shared" si="24"/>
        <v>1</v>
      </c>
      <c r="U115" s="54">
        <v>1</v>
      </c>
      <c r="V115" s="54">
        <v>1</v>
      </c>
      <c r="W115" s="54">
        <f t="shared" si="25"/>
        <v>1</v>
      </c>
      <c r="X115" s="54">
        <f t="shared" si="26"/>
        <v>1</v>
      </c>
      <c r="Y115" s="54">
        <v>1</v>
      </c>
      <c r="Z115" s="54">
        <v>1</v>
      </c>
      <c r="AA115" s="54">
        <v>1</v>
      </c>
      <c r="AB115" s="54">
        <v>1</v>
      </c>
      <c r="AC115" s="54">
        <v>1</v>
      </c>
      <c r="AD115" s="54">
        <v>1</v>
      </c>
      <c r="AE115" s="54">
        <v>1</v>
      </c>
      <c r="AF115" s="54">
        <f t="shared" si="35"/>
        <v>1</v>
      </c>
      <c r="AG115" s="54">
        <v>1</v>
      </c>
      <c r="AH115" s="54">
        <f t="shared" si="27"/>
        <v>1</v>
      </c>
      <c r="AI115" s="54">
        <v>1</v>
      </c>
      <c r="AJ115" s="54">
        <v>1</v>
      </c>
      <c r="AK115" s="54">
        <f t="shared" si="40"/>
        <v>1</v>
      </c>
      <c r="AL115" s="54">
        <v>1</v>
      </c>
      <c r="AM115" s="54">
        <v>1</v>
      </c>
      <c r="AN115" s="54">
        <v>1</v>
      </c>
      <c r="AO115" s="54">
        <v>1</v>
      </c>
      <c r="AP115" s="54">
        <v>1</v>
      </c>
      <c r="AQ115" s="54">
        <v>1</v>
      </c>
      <c r="AR115" s="54">
        <v>1</v>
      </c>
      <c r="AS115" s="54">
        <v>1</v>
      </c>
      <c r="AT115" s="54">
        <v>1</v>
      </c>
      <c r="AU115" s="54">
        <f t="shared" si="36"/>
        <v>61.240000000000016</v>
      </c>
      <c r="AV115" s="54">
        <f t="shared" si="37"/>
        <v>6.7050000000000018</v>
      </c>
      <c r="AW115" s="54">
        <f t="shared" si="42"/>
        <v>11.369999999999997</v>
      </c>
      <c r="AX115" s="54">
        <f t="shared" si="38"/>
        <v>7.2974999999999994</v>
      </c>
      <c r="AY115" s="54">
        <v>1</v>
      </c>
      <c r="AZ115" s="54">
        <v>1</v>
      </c>
      <c r="BA115" s="54">
        <v>1</v>
      </c>
      <c r="BG115" s="54">
        <f t="shared" si="43"/>
        <v>1000</v>
      </c>
      <c r="BH115" s="11">
        <f t="shared" si="39"/>
        <v>2.7777777777777779E-5</v>
      </c>
    </row>
    <row r="116" spans="1:60" ht="32" x14ac:dyDescent="0.2">
      <c r="A116" s="54">
        <v>80</v>
      </c>
      <c r="B116" s="1" t="s">
        <v>867</v>
      </c>
      <c r="C116" s="22" t="s">
        <v>192</v>
      </c>
      <c r="D116" s="54">
        <v>1</v>
      </c>
      <c r="E116" s="54">
        <v>1</v>
      </c>
      <c r="F116" s="54">
        <f t="shared" si="29"/>
        <v>1</v>
      </c>
      <c r="G116" s="54">
        <f t="shared" si="30"/>
        <v>10</v>
      </c>
      <c r="H116" s="54">
        <f t="shared" si="31"/>
        <v>10</v>
      </c>
      <c r="I116" s="54">
        <f t="shared" si="41"/>
        <v>61</v>
      </c>
      <c r="J116" s="54">
        <v>21</v>
      </c>
      <c r="K116" s="54">
        <f t="shared" si="32"/>
        <v>2.1</v>
      </c>
      <c r="L116" s="54">
        <f t="shared" si="33"/>
        <v>60</v>
      </c>
      <c r="M116" s="54">
        <f t="shared" si="34"/>
        <v>6</v>
      </c>
      <c r="N116" s="54">
        <v>1</v>
      </c>
      <c r="O116" s="54">
        <v>1</v>
      </c>
      <c r="P116" s="54">
        <v>1</v>
      </c>
      <c r="Q116" s="54">
        <v>1</v>
      </c>
      <c r="R116" s="54">
        <v>1</v>
      </c>
      <c r="S116" s="54">
        <v>1</v>
      </c>
      <c r="T116" s="54">
        <f t="shared" si="24"/>
        <v>1</v>
      </c>
      <c r="U116" s="54">
        <v>1</v>
      </c>
      <c r="V116" s="54">
        <v>1</v>
      </c>
      <c r="W116" s="54">
        <f t="shared" si="25"/>
        <v>1</v>
      </c>
      <c r="X116" s="54">
        <f t="shared" si="26"/>
        <v>1</v>
      </c>
      <c r="Y116" s="54">
        <v>1</v>
      </c>
      <c r="Z116" s="54">
        <v>1</v>
      </c>
      <c r="AA116" s="54">
        <v>1</v>
      </c>
      <c r="AB116" s="54">
        <v>1</v>
      </c>
      <c r="AC116" s="54">
        <v>1</v>
      </c>
      <c r="AD116" s="54">
        <v>1</v>
      </c>
      <c r="AE116" s="54">
        <v>1</v>
      </c>
      <c r="AF116" s="54">
        <f t="shared" si="35"/>
        <v>1</v>
      </c>
      <c r="AG116" s="54">
        <v>1</v>
      </c>
      <c r="AH116" s="54">
        <f t="shared" si="27"/>
        <v>1</v>
      </c>
      <c r="AI116" s="54">
        <v>1</v>
      </c>
      <c r="AJ116" s="54">
        <v>1</v>
      </c>
      <c r="AK116" s="54">
        <f t="shared" si="40"/>
        <v>1</v>
      </c>
      <c r="AL116" s="54">
        <v>1</v>
      </c>
      <c r="AM116" s="54">
        <v>1</v>
      </c>
      <c r="AN116" s="54">
        <v>1</v>
      </c>
      <c r="AO116" s="54">
        <v>1</v>
      </c>
      <c r="AP116" s="54">
        <v>1</v>
      </c>
      <c r="AQ116" s="54">
        <v>1</v>
      </c>
      <c r="AR116" s="54">
        <v>1</v>
      </c>
      <c r="AS116" s="54">
        <v>1</v>
      </c>
      <c r="AT116" s="54">
        <v>1</v>
      </c>
      <c r="AU116" s="54">
        <f t="shared" si="36"/>
        <v>19.025000000000013</v>
      </c>
      <c r="AV116" s="54">
        <f t="shared" si="37"/>
        <v>13.09</v>
      </c>
      <c r="AW116" s="54">
        <f t="shared" si="42"/>
        <v>16.52</v>
      </c>
      <c r="AX116" s="54">
        <f t="shared" si="38"/>
        <v>11.829999999999998</v>
      </c>
      <c r="AY116" s="54">
        <v>1</v>
      </c>
      <c r="AZ116" s="54">
        <v>1</v>
      </c>
      <c r="BA116" s="54">
        <v>1</v>
      </c>
      <c r="BG116" s="54">
        <f t="shared" si="43"/>
        <v>1000</v>
      </c>
      <c r="BH116" s="11">
        <f t="shared" si="39"/>
        <v>3.4722222222222222E-5</v>
      </c>
    </row>
    <row r="117" spans="1:60" ht="32" x14ac:dyDescent="0.2">
      <c r="A117" s="54" t="s">
        <v>868</v>
      </c>
      <c r="B117" s="1" t="s">
        <v>869</v>
      </c>
      <c r="C117" s="22" t="s">
        <v>192</v>
      </c>
      <c r="D117" s="54">
        <v>1</v>
      </c>
      <c r="E117" s="54">
        <v>1</v>
      </c>
      <c r="F117" s="54">
        <f t="shared" si="29"/>
        <v>1</v>
      </c>
      <c r="G117" s="54">
        <f t="shared" si="30"/>
        <v>14</v>
      </c>
      <c r="H117" s="54">
        <f t="shared" si="31"/>
        <v>14</v>
      </c>
      <c r="I117" s="54">
        <f t="shared" si="41"/>
        <v>74</v>
      </c>
      <c r="J117" s="54">
        <v>26</v>
      </c>
      <c r="K117" s="54">
        <f t="shared" si="32"/>
        <v>1.8571428571428572</v>
      </c>
      <c r="L117" s="54">
        <f t="shared" si="33"/>
        <v>73</v>
      </c>
      <c r="M117" s="54">
        <f t="shared" si="34"/>
        <v>5.2142857142857144</v>
      </c>
      <c r="N117" s="54">
        <v>1</v>
      </c>
      <c r="O117" s="54">
        <v>1</v>
      </c>
      <c r="P117" s="54">
        <v>1</v>
      </c>
      <c r="Q117" s="54">
        <v>1</v>
      </c>
      <c r="R117" s="54">
        <v>1</v>
      </c>
      <c r="S117" s="54">
        <v>1</v>
      </c>
      <c r="T117" s="54">
        <f t="shared" si="24"/>
        <v>1</v>
      </c>
      <c r="U117" s="54">
        <v>1</v>
      </c>
      <c r="V117" s="54">
        <v>1</v>
      </c>
      <c r="W117" s="54">
        <f t="shared" si="25"/>
        <v>1</v>
      </c>
      <c r="X117" s="54">
        <f t="shared" si="26"/>
        <v>1</v>
      </c>
      <c r="Y117" s="54">
        <v>1</v>
      </c>
      <c r="Z117" s="54">
        <v>1</v>
      </c>
      <c r="AA117" s="54">
        <v>1</v>
      </c>
      <c r="AB117" s="54">
        <v>1</v>
      </c>
      <c r="AC117" s="54">
        <v>1</v>
      </c>
      <c r="AD117" s="54">
        <v>1</v>
      </c>
      <c r="AE117" s="54">
        <v>1</v>
      </c>
      <c r="AF117" s="54">
        <f t="shared" si="35"/>
        <v>1</v>
      </c>
      <c r="AG117" s="54">
        <v>1</v>
      </c>
      <c r="AH117" s="54">
        <f t="shared" si="27"/>
        <v>1</v>
      </c>
      <c r="AI117" s="54">
        <v>0</v>
      </c>
      <c r="AJ117" s="54">
        <v>1</v>
      </c>
      <c r="AK117" s="54">
        <f t="shared" si="40"/>
        <v>1</v>
      </c>
      <c r="AL117" s="54">
        <v>1</v>
      </c>
      <c r="AM117" s="54">
        <v>1</v>
      </c>
      <c r="AN117" s="54">
        <v>1</v>
      </c>
      <c r="AO117" s="54">
        <v>1</v>
      </c>
      <c r="AP117" s="54">
        <v>1</v>
      </c>
      <c r="AQ117" s="54">
        <v>1</v>
      </c>
      <c r="AR117" s="54">
        <v>1</v>
      </c>
      <c r="AS117" s="54">
        <v>1</v>
      </c>
      <c r="AT117" s="54">
        <v>1</v>
      </c>
      <c r="AU117" s="54">
        <f t="shared" si="36"/>
        <v>35.510714285714307</v>
      </c>
      <c r="AV117" s="54">
        <f t="shared" si="37"/>
        <v>11.784285714285716</v>
      </c>
      <c r="AW117" s="54">
        <f t="shared" si="42"/>
        <v>12.745714285714282</v>
      </c>
      <c r="AX117" s="54">
        <f t="shared" si="38"/>
        <v>10.129285714285714</v>
      </c>
      <c r="AY117" s="54">
        <v>1</v>
      </c>
      <c r="AZ117" s="54">
        <v>1</v>
      </c>
      <c r="BA117" s="54">
        <v>1</v>
      </c>
      <c r="BG117" s="54">
        <f t="shared" si="43"/>
        <v>1000</v>
      </c>
      <c r="BH117" s="11">
        <f t="shared" si="39"/>
        <v>4.8611111111111115E-5</v>
      </c>
    </row>
    <row r="118" spans="1:60" ht="48" x14ac:dyDescent="0.2">
      <c r="A118" s="54" t="s">
        <v>870</v>
      </c>
      <c r="B118" s="1" t="s">
        <v>905</v>
      </c>
      <c r="C118" s="22" t="s">
        <v>192</v>
      </c>
      <c r="D118" s="54">
        <v>1</v>
      </c>
      <c r="E118" s="54">
        <v>1</v>
      </c>
      <c r="F118" s="54">
        <f t="shared" si="29"/>
        <v>1</v>
      </c>
      <c r="G118" s="54">
        <f t="shared" si="30"/>
        <v>19</v>
      </c>
      <c r="H118" s="54">
        <f t="shared" si="31"/>
        <v>19</v>
      </c>
      <c r="I118" s="54">
        <f t="shared" si="41"/>
        <v>98</v>
      </c>
      <c r="J118" s="54">
        <v>35</v>
      </c>
      <c r="K118" s="54">
        <f t="shared" si="32"/>
        <v>1.8421052631578947</v>
      </c>
      <c r="L118" s="54">
        <f t="shared" si="33"/>
        <v>95</v>
      </c>
      <c r="M118" s="54">
        <f t="shared" si="34"/>
        <v>5</v>
      </c>
      <c r="N118" s="54">
        <v>1</v>
      </c>
      <c r="O118" s="54">
        <v>1</v>
      </c>
      <c r="P118" s="54">
        <v>1</v>
      </c>
      <c r="Q118" s="54">
        <v>1</v>
      </c>
      <c r="R118" s="54">
        <v>1</v>
      </c>
      <c r="S118" s="54">
        <v>1</v>
      </c>
      <c r="T118" s="54">
        <f t="shared" si="24"/>
        <v>1</v>
      </c>
      <c r="U118" s="54">
        <v>1</v>
      </c>
      <c r="V118" s="54">
        <v>1</v>
      </c>
      <c r="W118" s="54">
        <f t="shared" si="25"/>
        <v>1</v>
      </c>
      <c r="X118" s="54">
        <f t="shared" si="26"/>
        <v>1</v>
      </c>
      <c r="Y118" s="54">
        <v>1</v>
      </c>
      <c r="Z118" s="54">
        <v>1</v>
      </c>
      <c r="AA118" s="54">
        <v>1</v>
      </c>
      <c r="AB118" s="54">
        <v>1</v>
      </c>
      <c r="AC118" s="54">
        <v>1</v>
      </c>
      <c r="AD118" s="54">
        <v>1</v>
      </c>
      <c r="AE118" s="54">
        <v>1</v>
      </c>
      <c r="AF118" s="54">
        <f t="shared" si="35"/>
        <v>3</v>
      </c>
      <c r="AG118" s="54">
        <v>1</v>
      </c>
      <c r="AH118" s="54">
        <f t="shared" si="27"/>
        <v>1</v>
      </c>
      <c r="AI118" s="54">
        <v>0</v>
      </c>
      <c r="AJ118" s="54">
        <v>1</v>
      </c>
      <c r="AK118" s="54">
        <f t="shared" si="40"/>
        <v>1</v>
      </c>
      <c r="AL118" s="54">
        <v>1</v>
      </c>
      <c r="AM118" s="54">
        <v>1</v>
      </c>
      <c r="AN118" s="54">
        <v>1</v>
      </c>
      <c r="AO118" s="54">
        <v>1</v>
      </c>
      <c r="AP118" s="54">
        <v>1</v>
      </c>
      <c r="AQ118" s="54">
        <v>1</v>
      </c>
      <c r="AR118" s="54">
        <v>1</v>
      </c>
      <c r="AS118" s="54">
        <v>1</v>
      </c>
      <c r="AT118" s="54">
        <v>1</v>
      </c>
      <c r="AU118" s="54">
        <f t="shared" si="36"/>
        <v>31.707894736842121</v>
      </c>
      <c r="AV118" s="54">
        <f t="shared" si="37"/>
        <v>13.556842105263158</v>
      </c>
      <c r="AW118" s="54">
        <f t="shared" si="42"/>
        <v>12.042105263157893</v>
      </c>
      <c r="AX118" s="54">
        <f t="shared" si="38"/>
        <v>11.619999999999997</v>
      </c>
      <c r="AY118" s="54">
        <v>1</v>
      </c>
      <c r="AZ118" s="54">
        <v>1</v>
      </c>
      <c r="BA118" s="54">
        <v>1</v>
      </c>
      <c r="BG118" s="54">
        <f t="shared" si="43"/>
        <v>3000</v>
      </c>
      <c r="BH118" s="11">
        <f t="shared" si="39"/>
        <v>6.597222222222223E-5</v>
      </c>
    </row>
    <row r="119" spans="1:60" ht="80" x14ac:dyDescent="0.2">
      <c r="A119" s="54">
        <v>82</v>
      </c>
      <c r="B119" s="1" t="s">
        <v>872</v>
      </c>
      <c r="C119" s="22" t="s">
        <v>192</v>
      </c>
      <c r="D119" s="54">
        <v>1</v>
      </c>
      <c r="E119" s="54">
        <v>1</v>
      </c>
      <c r="F119" s="54">
        <f t="shared" si="29"/>
        <v>1</v>
      </c>
      <c r="G119" s="54">
        <f t="shared" si="30"/>
        <v>28</v>
      </c>
      <c r="H119" s="54">
        <f t="shared" si="31"/>
        <v>28</v>
      </c>
      <c r="I119" s="54">
        <f t="shared" si="41"/>
        <v>143</v>
      </c>
      <c r="J119" s="54">
        <v>47</v>
      </c>
      <c r="K119" s="54">
        <f t="shared" si="32"/>
        <v>1.6785714285714286</v>
      </c>
      <c r="L119" s="54">
        <f t="shared" si="33"/>
        <v>136</v>
      </c>
      <c r="M119" s="54">
        <f t="shared" si="34"/>
        <v>4.8571428571428568</v>
      </c>
      <c r="N119" s="54">
        <v>0</v>
      </c>
      <c r="O119" s="54">
        <v>1</v>
      </c>
      <c r="P119" s="54">
        <v>1</v>
      </c>
      <c r="Q119" s="54">
        <v>1</v>
      </c>
      <c r="R119" s="54">
        <v>1</v>
      </c>
      <c r="S119" s="54">
        <v>1</v>
      </c>
      <c r="T119" s="54">
        <f t="shared" si="24"/>
        <v>1</v>
      </c>
      <c r="U119" s="54">
        <v>1</v>
      </c>
      <c r="V119" s="54">
        <v>1</v>
      </c>
      <c r="W119" s="54">
        <f t="shared" si="25"/>
        <v>1</v>
      </c>
      <c r="X119" s="54">
        <f t="shared" si="26"/>
        <v>1</v>
      </c>
      <c r="Y119" s="54">
        <v>0</v>
      </c>
      <c r="Z119" s="54">
        <v>1</v>
      </c>
      <c r="AA119" s="54">
        <v>1</v>
      </c>
      <c r="AB119" s="54">
        <v>1</v>
      </c>
      <c r="AC119" s="54">
        <v>1</v>
      </c>
      <c r="AD119" s="54">
        <v>1</v>
      </c>
      <c r="AE119" s="54">
        <v>1</v>
      </c>
      <c r="AF119" s="54">
        <f t="shared" si="35"/>
        <v>7</v>
      </c>
      <c r="AG119" s="54">
        <v>1</v>
      </c>
      <c r="AH119" s="54">
        <f t="shared" si="27"/>
        <v>1</v>
      </c>
      <c r="AI119" s="54">
        <v>0</v>
      </c>
      <c r="AJ119" s="54">
        <v>0</v>
      </c>
      <c r="AK119" s="54">
        <f t="shared" si="40"/>
        <v>0</v>
      </c>
      <c r="AL119" s="54">
        <v>1</v>
      </c>
      <c r="AM119" s="54">
        <v>1</v>
      </c>
      <c r="AN119" s="54">
        <v>1</v>
      </c>
      <c r="AO119" s="54">
        <v>1</v>
      </c>
      <c r="AP119" s="54">
        <v>1</v>
      </c>
      <c r="AQ119" s="54">
        <v>1</v>
      </c>
      <c r="AR119" s="54">
        <v>1</v>
      </c>
      <c r="AS119" s="54">
        <v>1</v>
      </c>
      <c r="AT119" s="54">
        <v>1</v>
      </c>
      <c r="AU119" s="54">
        <f t="shared" si="36"/>
        <v>36.407857142857168</v>
      </c>
      <c r="AV119" s="54">
        <f t="shared" si="37"/>
        <v>15.137142857142859</v>
      </c>
      <c r="AW119" s="54">
        <f t="shared" si="42"/>
        <v>11.702857142857138</v>
      </c>
      <c r="AX119" s="54">
        <f t="shared" si="38"/>
        <v>15.447142857142858</v>
      </c>
      <c r="AY119" s="54">
        <v>1</v>
      </c>
      <c r="AZ119" s="54">
        <v>1</v>
      </c>
      <c r="BA119" s="54">
        <v>1</v>
      </c>
      <c r="BG119" s="54">
        <f t="shared" si="43"/>
        <v>7000</v>
      </c>
      <c r="BH119" s="11">
        <f t="shared" si="39"/>
        <v>9.722222222222223E-5</v>
      </c>
    </row>
    <row r="120" spans="1:60" ht="32" x14ac:dyDescent="0.2">
      <c r="A120" s="54" t="s">
        <v>873</v>
      </c>
      <c r="B120" s="1" t="s">
        <v>382</v>
      </c>
      <c r="C120" s="22" t="s">
        <v>192</v>
      </c>
      <c r="D120" s="54">
        <v>1</v>
      </c>
      <c r="E120" s="54">
        <v>1</v>
      </c>
      <c r="F120" s="54">
        <f t="shared" si="29"/>
        <v>1</v>
      </c>
      <c r="G120" s="54">
        <f t="shared" si="30"/>
        <v>10</v>
      </c>
      <c r="H120" s="54">
        <f t="shared" si="31"/>
        <v>10</v>
      </c>
      <c r="I120" s="54">
        <f t="shared" si="41"/>
        <v>64</v>
      </c>
      <c r="J120" s="54">
        <v>20</v>
      </c>
      <c r="K120" s="54">
        <f t="shared" si="32"/>
        <v>2</v>
      </c>
      <c r="L120" s="54">
        <f t="shared" si="33"/>
        <v>62</v>
      </c>
      <c r="M120" s="54">
        <f t="shared" si="34"/>
        <v>6.2</v>
      </c>
      <c r="N120" s="54">
        <v>0</v>
      </c>
      <c r="O120" s="54">
        <v>1</v>
      </c>
      <c r="P120" s="54">
        <v>1</v>
      </c>
      <c r="Q120" s="54">
        <v>0</v>
      </c>
      <c r="R120" s="54">
        <v>1</v>
      </c>
      <c r="S120" s="54">
        <v>1</v>
      </c>
      <c r="T120" s="54">
        <f t="shared" si="24"/>
        <v>0</v>
      </c>
      <c r="U120" s="54">
        <v>1</v>
      </c>
      <c r="V120" s="54">
        <v>1</v>
      </c>
      <c r="W120" s="54">
        <f t="shared" si="25"/>
        <v>0</v>
      </c>
      <c r="X120" s="54">
        <f t="shared" si="26"/>
        <v>1</v>
      </c>
      <c r="Y120" s="54">
        <v>0</v>
      </c>
      <c r="Z120" s="54">
        <v>1</v>
      </c>
      <c r="AA120" s="54">
        <v>1</v>
      </c>
      <c r="AB120" s="54">
        <v>1</v>
      </c>
      <c r="AC120" s="54">
        <v>1</v>
      </c>
      <c r="AD120" s="54">
        <v>1</v>
      </c>
      <c r="AE120" s="54">
        <v>1</v>
      </c>
      <c r="AF120" s="54">
        <f t="shared" si="35"/>
        <v>2</v>
      </c>
      <c r="AG120" s="54">
        <v>1</v>
      </c>
      <c r="AH120" s="54">
        <f t="shared" si="27"/>
        <v>0</v>
      </c>
      <c r="AI120" s="54">
        <v>1</v>
      </c>
      <c r="AJ120" s="54">
        <v>1</v>
      </c>
      <c r="AK120" s="54">
        <f t="shared" si="40"/>
        <v>1</v>
      </c>
      <c r="AL120" s="54">
        <v>1</v>
      </c>
      <c r="AM120" s="54">
        <v>1</v>
      </c>
      <c r="AN120" s="54">
        <v>1</v>
      </c>
      <c r="AO120" s="54">
        <v>1</v>
      </c>
      <c r="AP120" s="54">
        <v>1</v>
      </c>
      <c r="AQ120" s="54">
        <v>1</v>
      </c>
      <c r="AR120" s="54">
        <v>1</v>
      </c>
      <c r="AS120" s="54">
        <v>1</v>
      </c>
      <c r="AT120" s="54">
        <v>1</v>
      </c>
      <c r="AU120" s="54">
        <f t="shared" si="36"/>
        <v>27.485000000000021</v>
      </c>
      <c r="AV120" s="54">
        <f t="shared" si="37"/>
        <v>11.91</v>
      </c>
      <c r="AW120" s="54">
        <f t="shared" si="42"/>
        <v>17.696000000000002</v>
      </c>
      <c r="AX120" s="54">
        <f t="shared" si="38"/>
        <v>12.771999999999998</v>
      </c>
      <c r="AY120" s="54">
        <v>1</v>
      </c>
      <c r="AZ120" s="54">
        <v>1</v>
      </c>
      <c r="BA120" s="54">
        <v>1</v>
      </c>
      <c r="BG120" s="54">
        <f t="shared" si="43"/>
        <v>2000</v>
      </c>
      <c r="BH120" s="11">
        <f t="shared" si="39"/>
        <v>3.4722222222222222E-5</v>
      </c>
    </row>
    <row r="121" spans="1:60" ht="32" x14ac:dyDescent="0.2">
      <c r="A121" s="54" t="s">
        <v>874</v>
      </c>
      <c r="B121" s="1" t="s">
        <v>875</v>
      </c>
      <c r="C121" s="22" t="s">
        <v>192</v>
      </c>
      <c r="D121" s="54">
        <v>1</v>
      </c>
      <c r="E121" s="54">
        <v>1</v>
      </c>
      <c r="F121" s="54">
        <f t="shared" si="29"/>
        <v>1</v>
      </c>
      <c r="G121" s="54">
        <f t="shared" si="30"/>
        <v>7</v>
      </c>
      <c r="H121" s="54">
        <f t="shared" si="31"/>
        <v>7</v>
      </c>
      <c r="I121" s="54">
        <f t="shared" si="41"/>
        <v>41</v>
      </c>
      <c r="J121" s="54">
        <v>14</v>
      </c>
      <c r="K121" s="54">
        <f t="shared" si="32"/>
        <v>2</v>
      </c>
      <c r="L121" s="54">
        <f t="shared" si="33"/>
        <v>40</v>
      </c>
      <c r="M121" s="54">
        <f t="shared" si="34"/>
        <v>5.7142857142857144</v>
      </c>
      <c r="N121" s="54">
        <v>0</v>
      </c>
      <c r="O121" s="54">
        <v>1</v>
      </c>
      <c r="P121" s="54">
        <v>1</v>
      </c>
      <c r="Q121" s="54">
        <v>1</v>
      </c>
      <c r="R121" s="54">
        <v>1</v>
      </c>
      <c r="S121" s="54">
        <v>1</v>
      </c>
      <c r="T121" s="54">
        <f t="shared" si="24"/>
        <v>1</v>
      </c>
      <c r="U121" s="54">
        <v>1</v>
      </c>
      <c r="V121" s="54">
        <v>1</v>
      </c>
      <c r="W121" s="54">
        <f t="shared" si="25"/>
        <v>1</v>
      </c>
      <c r="X121" s="54">
        <f t="shared" si="26"/>
        <v>1</v>
      </c>
      <c r="Y121" s="54">
        <v>0</v>
      </c>
      <c r="Z121" s="54">
        <v>1</v>
      </c>
      <c r="AA121" s="54">
        <v>1</v>
      </c>
      <c r="AB121" s="54">
        <v>1</v>
      </c>
      <c r="AC121" s="54">
        <v>1</v>
      </c>
      <c r="AD121" s="54">
        <v>1</v>
      </c>
      <c r="AE121" s="54">
        <v>1</v>
      </c>
      <c r="AF121" s="54">
        <f t="shared" si="35"/>
        <v>1</v>
      </c>
      <c r="AG121" s="54">
        <v>1</v>
      </c>
      <c r="AH121" s="54">
        <f t="shared" si="27"/>
        <v>1</v>
      </c>
      <c r="AI121" s="54">
        <v>1</v>
      </c>
      <c r="AJ121" s="54">
        <v>1</v>
      </c>
      <c r="AK121" s="54">
        <f t="shared" si="40"/>
        <v>1</v>
      </c>
      <c r="AL121" s="54">
        <v>1</v>
      </c>
      <c r="AM121" s="54">
        <v>1</v>
      </c>
      <c r="AN121" s="54">
        <v>1</v>
      </c>
      <c r="AO121" s="54">
        <v>1</v>
      </c>
      <c r="AP121" s="54">
        <v>1</v>
      </c>
      <c r="AQ121" s="54">
        <v>1</v>
      </c>
      <c r="AR121" s="54">
        <v>1</v>
      </c>
      <c r="AS121" s="54">
        <v>1</v>
      </c>
      <c r="AT121" s="54">
        <v>1</v>
      </c>
      <c r="AU121" s="54">
        <f t="shared" si="36"/>
        <v>30.530000000000019</v>
      </c>
      <c r="AV121" s="54">
        <f t="shared" si="37"/>
        <v>10.740000000000002</v>
      </c>
      <c r="AW121" s="54">
        <f t="shared" si="42"/>
        <v>13.571428571428573</v>
      </c>
      <c r="AX121" s="54">
        <f t="shared" si="38"/>
        <v>8.9842857142857149</v>
      </c>
      <c r="AY121" s="54">
        <v>1</v>
      </c>
      <c r="AZ121" s="54">
        <v>1</v>
      </c>
      <c r="BA121" s="54">
        <v>1</v>
      </c>
      <c r="BG121" s="54">
        <f t="shared" si="43"/>
        <v>1000</v>
      </c>
      <c r="BH121" s="11">
        <f t="shared" si="39"/>
        <v>2.4305555555555558E-5</v>
      </c>
    </row>
    <row r="122" spans="1:60" ht="48" x14ac:dyDescent="0.2">
      <c r="A122" s="54">
        <v>84</v>
      </c>
      <c r="B122" s="1" t="s">
        <v>774</v>
      </c>
      <c r="C122" s="22" t="s">
        <v>192</v>
      </c>
      <c r="D122" s="54">
        <v>1</v>
      </c>
      <c r="E122" s="54">
        <v>1</v>
      </c>
      <c r="F122" s="54">
        <f t="shared" si="29"/>
        <v>1</v>
      </c>
      <c r="G122" s="54">
        <f t="shared" si="30"/>
        <v>14</v>
      </c>
      <c r="H122" s="54">
        <f t="shared" si="31"/>
        <v>14</v>
      </c>
      <c r="I122" s="54">
        <f t="shared" si="41"/>
        <v>89</v>
      </c>
      <c r="J122" s="54">
        <v>28</v>
      </c>
      <c r="K122" s="54">
        <f t="shared" si="32"/>
        <v>2</v>
      </c>
      <c r="L122" s="54">
        <f t="shared" si="33"/>
        <v>88</v>
      </c>
      <c r="M122" s="54">
        <f t="shared" si="34"/>
        <v>6.2857142857142856</v>
      </c>
      <c r="N122" s="54">
        <v>1</v>
      </c>
      <c r="O122" s="54">
        <v>1</v>
      </c>
      <c r="P122" s="54">
        <v>1</v>
      </c>
      <c r="Q122" s="54">
        <v>0</v>
      </c>
      <c r="R122" s="54">
        <v>1</v>
      </c>
      <c r="S122" s="54">
        <v>1</v>
      </c>
      <c r="T122" s="54">
        <f t="shared" si="24"/>
        <v>0</v>
      </c>
      <c r="U122" s="54">
        <v>1</v>
      </c>
      <c r="V122" s="54">
        <v>1</v>
      </c>
      <c r="W122" s="54">
        <f t="shared" si="25"/>
        <v>0</v>
      </c>
      <c r="X122" s="54">
        <f t="shared" si="26"/>
        <v>1</v>
      </c>
      <c r="Y122" s="54">
        <v>1</v>
      </c>
      <c r="Z122" s="54">
        <v>1</v>
      </c>
      <c r="AA122" s="54">
        <v>0</v>
      </c>
      <c r="AB122" s="54">
        <v>1</v>
      </c>
      <c r="AC122" s="54">
        <v>1</v>
      </c>
      <c r="AD122" s="54">
        <v>1</v>
      </c>
      <c r="AE122" s="54">
        <v>1</v>
      </c>
      <c r="AF122" s="54">
        <f t="shared" si="35"/>
        <v>1</v>
      </c>
      <c r="AG122" s="54">
        <v>1</v>
      </c>
      <c r="AH122" s="54">
        <f t="shared" si="27"/>
        <v>1</v>
      </c>
      <c r="AI122" s="54">
        <v>1</v>
      </c>
      <c r="AJ122" s="54">
        <v>1</v>
      </c>
      <c r="AK122" s="54">
        <f t="shared" si="40"/>
        <v>1</v>
      </c>
      <c r="AL122" s="54">
        <v>1</v>
      </c>
      <c r="AM122" s="54">
        <v>1</v>
      </c>
      <c r="AN122" s="54">
        <v>1</v>
      </c>
      <c r="AO122" s="54">
        <v>1</v>
      </c>
      <c r="AP122" s="54">
        <v>1</v>
      </c>
      <c r="AQ122" s="54">
        <v>1</v>
      </c>
      <c r="AR122" s="54">
        <v>1</v>
      </c>
      <c r="AS122" s="54">
        <v>0</v>
      </c>
      <c r="AT122" s="54">
        <v>1</v>
      </c>
      <c r="AU122" s="54">
        <f t="shared" si="36"/>
        <v>23.425000000000018</v>
      </c>
      <c r="AV122" s="54">
        <f t="shared" si="37"/>
        <v>13.470000000000002</v>
      </c>
      <c r="AW122" s="54">
        <f t="shared" si="42"/>
        <v>19.045714285714286</v>
      </c>
      <c r="AX122" s="54">
        <f t="shared" si="38"/>
        <v>15.175714285714285</v>
      </c>
      <c r="AY122" s="54">
        <v>1</v>
      </c>
      <c r="AZ122" s="54">
        <v>1</v>
      </c>
      <c r="BA122" s="54">
        <v>1</v>
      </c>
      <c r="BG122" s="54">
        <f t="shared" si="43"/>
        <v>1000</v>
      </c>
      <c r="BH122" s="11">
        <f t="shared" si="39"/>
        <v>4.8611111111111115E-5</v>
      </c>
    </row>
    <row r="123" spans="1:60" ht="96" x14ac:dyDescent="0.2">
      <c r="A123" s="54">
        <v>85</v>
      </c>
      <c r="B123" s="1" t="s">
        <v>906</v>
      </c>
      <c r="C123" s="22" t="s">
        <v>192</v>
      </c>
      <c r="D123" s="54">
        <v>1</v>
      </c>
      <c r="E123" s="54">
        <v>1</v>
      </c>
      <c r="F123" s="54">
        <f t="shared" si="29"/>
        <v>1</v>
      </c>
      <c r="G123" s="54">
        <f t="shared" si="30"/>
        <v>32</v>
      </c>
      <c r="H123" s="54">
        <f t="shared" si="31"/>
        <v>32</v>
      </c>
      <c r="I123" s="54">
        <f t="shared" si="41"/>
        <v>176</v>
      </c>
      <c r="J123" s="54">
        <v>61</v>
      </c>
      <c r="K123" s="54">
        <f t="shared" si="32"/>
        <v>1.90625</v>
      </c>
      <c r="L123" s="54">
        <f t="shared" si="33"/>
        <v>169</v>
      </c>
      <c r="M123" s="54">
        <f t="shared" si="34"/>
        <v>5.28125</v>
      </c>
      <c r="N123" s="54">
        <v>0</v>
      </c>
      <c r="O123" s="54">
        <v>1</v>
      </c>
      <c r="P123" s="54">
        <v>1</v>
      </c>
      <c r="Q123" s="54">
        <v>1</v>
      </c>
      <c r="R123" s="54">
        <v>1</v>
      </c>
      <c r="S123" s="54">
        <v>1</v>
      </c>
      <c r="T123" s="54">
        <f t="shared" si="24"/>
        <v>1</v>
      </c>
      <c r="U123" s="54">
        <v>1</v>
      </c>
      <c r="V123" s="54">
        <v>1</v>
      </c>
      <c r="W123" s="54">
        <f t="shared" si="25"/>
        <v>1</v>
      </c>
      <c r="X123" s="54">
        <f t="shared" si="26"/>
        <v>1</v>
      </c>
      <c r="Y123" s="54">
        <v>0</v>
      </c>
      <c r="Z123" s="54">
        <v>1</v>
      </c>
      <c r="AA123" s="54">
        <v>1</v>
      </c>
      <c r="AB123" s="54">
        <v>1</v>
      </c>
      <c r="AC123" s="54">
        <v>1</v>
      </c>
      <c r="AD123" s="54">
        <v>1</v>
      </c>
      <c r="AE123" s="54">
        <v>1</v>
      </c>
      <c r="AF123" s="54">
        <f t="shared" si="35"/>
        <v>7</v>
      </c>
      <c r="AG123" s="54">
        <v>0</v>
      </c>
      <c r="AH123" s="54">
        <f t="shared" si="27"/>
        <v>1</v>
      </c>
      <c r="AI123" s="54">
        <v>1</v>
      </c>
      <c r="AJ123" s="54">
        <v>1</v>
      </c>
      <c r="AK123" s="54">
        <f t="shared" si="40"/>
        <v>0</v>
      </c>
      <c r="AL123" s="54">
        <v>1</v>
      </c>
      <c r="AM123" s="54">
        <v>1</v>
      </c>
      <c r="AN123" s="54">
        <v>1</v>
      </c>
      <c r="AO123" s="54">
        <v>1</v>
      </c>
      <c r="AP123" s="54">
        <v>1</v>
      </c>
      <c r="AQ123" s="54">
        <v>1</v>
      </c>
      <c r="AR123" s="54">
        <v>1</v>
      </c>
      <c r="AS123" s="54">
        <v>1</v>
      </c>
      <c r="AT123" s="54">
        <v>1</v>
      </c>
      <c r="AU123" s="54">
        <f t="shared" si="36"/>
        <v>13.086250000000028</v>
      </c>
      <c r="AV123" s="54">
        <f t="shared" si="37"/>
        <v>19.383750000000003</v>
      </c>
      <c r="AW123" s="54">
        <f t="shared" si="42"/>
        <v>14.328749999999996</v>
      </c>
      <c r="AX123" s="54">
        <f t="shared" si="38"/>
        <v>19.444687500000001</v>
      </c>
      <c r="AY123" s="54">
        <v>1</v>
      </c>
      <c r="AZ123" s="54">
        <v>1</v>
      </c>
      <c r="BA123" s="54">
        <v>1</v>
      </c>
      <c r="BG123" s="54">
        <f t="shared" si="43"/>
        <v>7000</v>
      </c>
      <c r="BH123" s="11">
        <f t="shared" si="39"/>
        <v>1.1111111111111112E-4</v>
      </c>
    </row>
    <row r="124" spans="1:60" ht="32" x14ac:dyDescent="0.2">
      <c r="A124" s="54">
        <v>86</v>
      </c>
      <c r="B124" s="1" t="s">
        <v>776</v>
      </c>
      <c r="C124" s="22" t="s">
        <v>192</v>
      </c>
      <c r="D124" s="54">
        <v>1</v>
      </c>
      <c r="E124" s="54">
        <v>1</v>
      </c>
      <c r="F124" s="54">
        <f t="shared" si="29"/>
        <v>1</v>
      </c>
      <c r="G124" s="54">
        <f t="shared" si="30"/>
        <v>12</v>
      </c>
      <c r="H124" s="54">
        <f t="shared" si="31"/>
        <v>12</v>
      </c>
      <c r="I124" s="54">
        <f t="shared" si="41"/>
        <v>60</v>
      </c>
      <c r="J124" s="54">
        <v>19</v>
      </c>
      <c r="K124" s="54">
        <f t="shared" si="32"/>
        <v>1.5833333333333333</v>
      </c>
      <c r="L124" s="54">
        <f t="shared" si="33"/>
        <v>59</v>
      </c>
      <c r="M124" s="54">
        <f t="shared" si="34"/>
        <v>4.916666666666667</v>
      </c>
      <c r="N124" s="54">
        <v>1</v>
      </c>
      <c r="O124" s="54">
        <v>1</v>
      </c>
      <c r="P124" s="54">
        <v>1</v>
      </c>
      <c r="Q124" s="54">
        <v>1</v>
      </c>
      <c r="R124" s="54">
        <v>1</v>
      </c>
      <c r="S124" s="54">
        <v>1</v>
      </c>
      <c r="T124" s="54">
        <f t="shared" si="24"/>
        <v>1</v>
      </c>
      <c r="U124" s="54">
        <v>1</v>
      </c>
      <c r="V124" s="54">
        <v>1</v>
      </c>
      <c r="W124" s="54">
        <f t="shared" si="25"/>
        <v>1</v>
      </c>
      <c r="X124" s="54">
        <f t="shared" si="26"/>
        <v>1</v>
      </c>
      <c r="Y124" s="54">
        <v>1</v>
      </c>
      <c r="Z124" s="54">
        <v>1</v>
      </c>
      <c r="AA124" s="54">
        <v>1</v>
      </c>
      <c r="AB124" s="54">
        <v>1</v>
      </c>
      <c r="AC124" s="54">
        <v>1</v>
      </c>
      <c r="AD124" s="54">
        <v>1</v>
      </c>
      <c r="AE124" s="54">
        <v>1</v>
      </c>
      <c r="AF124" s="54">
        <f t="shared" si="35"/>
        <v>1</v>
      </c>
      <c r="AG124" s="54">
        <v>1</v>
      </c>
      <c r="AH124" s="54">
        <f t="shared" si="27"/>
        <v>1</v>
      </c>
      <c r="AI124" s="54">
        <v>1</v>
      </c>
      <c r="AJ124" s="54">
        <v>1</v>
      </c>
      <c r="AK124" s="54">
        <f t="shared" si="40"/>
        <v>1</v>
      </c>
      <c r="AL124" s="54">
        <v>1</v>
      </c>
      <c r="AM124" s="54">
        <v>1</v>
      </c>
      <c r="AN124" s="54">
        <v>1</v>
      </c>
      <c r="AO124" s="54">
        <v>1</v>
      </c>
      <c r="AP124" s="54">
        <v>1</v>
      </c>
      <c r="AQ124" s="54">
        <v>1</v>
      </c>
      <c r="AR124" s="54">
        <v>1</v>
      </c>
      <c r="AS124" s="54">
        <v>1</v>
      </c>
      <c r="AT124" s="54">
        <v>1</v>
      </c>
      <c r="AU124" s="54">
        <f t="shared" si="36"/>
        <v>60.70500000000002</v>
      </c>
      <c r="AV124" s="54">
        <f t="shared" si="37"/>
        <v>7.7733333333333334</v>
      </c>
      <c r="AW124" s="54">
        <f t="shared" si="42"/>
        <v>10.643333333333338</v>
      </c>
      <c r="AX124" s="54">
        <f t="shared" si="38"/>
        <v>7.7275000000000027</v>
      </c>
      <c r="AY124" s="54">
        <v>1</v>
      </c>
      <c r="AZ124" s="54">
        <v>1</v>
      </c>
      <c r="BA124" s="54">
        <v>1</v>
      </c>
      <c r="BG124" s="54">
        <f t="shared" si="43"/>
        <v>1000</v>
      </c>
      <c r="BH124" s="11">
        <f t="shared" si="39"/>
        <v>4.1666666666666665E-5</v>
      </c>
    </row>
  </sheetData>
  <conditionalFormatting sqref="F48:F103">
    <cfRule type="cellIs" dxfId="959" priority="185" operator="greaterThanOrEqual">
      <formula>2</formula>
    </cfRule>
    <cfRule type="cellIs" dxfId="958" priority="186" operator="equal">
      <formula>1</formula>
    </cfRule>
    <cfRule type="cellIs" dxfId="957" priority="194" operator="equal">
      <formula>0</formula>
    </cfRule>
  </conditionalFormatting>
  <conditionalFormatting sqref="G48:G103">
    <cfRule type="cellIs" dxfId="956" priority="182" operator="greaterThan">
      <formula>20</formula>
    </cfRule>
    <cfRule type="cellIs" dxfId="955" priority="183" operator="between">
      <formula>16</formula>
      <formula>20</formula>
    </cfRule>
    <cfRule type="cellIs" dxfId="954" priority="184" operator="between">
      <formula>5</formula>
      <formula>15</formula>
    </cfRule>
    <cfRule type="cellIs" dxfId="953" priority="193" operator="lessThan">
      <formula>5</formula>
    </cfRule>
  </conditionalFormatting>
  <conditionalFormatting sqref="AU48:AU103">
    <cfRule type="colorScale" priority="192">
      <colorScale>
        <cfvo type="num" val="0"/>
        <cfvo type="num" val="65"/>
        <cfvo type="num" val="100"/>
        <color rgb="FFFFCCCC"/>
        <color rgb="FFFFEB84"/>
        <color theme="9" tint="0.39997558519241921"/>
      </colorScale>
    </cfRule>
  </conditionalFormatting>
  <conditionalFormatting sqref="AV48:AX103">
    <cfRule type="colorScale" priority="191">
      <colorScale>
        <cfvo type="num" val="0"/>
        <cfvo type="num" val="8"/>
        <cfvo type="num" val="15"/>
        <color theme="9" tint="0.39997558519241921"/>
        <color rgb="FFFFEB84"/>
        <color rgb="FFFFCCCC"/>
      </colorScale>
    </cfRule>
  </conditionalFormatting>
  <conditionalFormatting sqref="AU2">
    <cfRule type="colorScale" priority="190">
      <colorScale>
        <cfvo type="num" val="0"/>
        <cfvo type="num" val="65"/>
        <cfvo type="num" val="100"/>
        <color rgb="FFFFCCCC"/>
        <color rgb="FFFFEB84"/>
        <color theme="9" tint="0.39997558519241921"/>
      </colorScale>
    </cfRule>
  </conditionalFormatting>
  <conditionalFormatting sqref="AV2">
    <cfRule type="colorScale" priority="189">
      <colorScale>
        <cfvo type="num" val="0"/>
        <cfvo type="num" val="8"/>
        <cfvo type="num" val="13"/>
        <color theme="9" tint="0.39997558519241921"/>
        <color rgb="FFFFEB84"/>
        <color rgb="FFFFCCCC"/>
      </colorScale>
    </cfRule>
  </conditionalFormatting>
  <conditionalFormatting sqref="AW2">
    <cfRule type="colorScale" priority="188">
      <colorScale>
        <cfvo type="num" val="0"/>
        <cfvo type="num" val="8"/>
        <cfvo type="num" val="13"/>
        <color theme="9" tint="0.39997558519241921"/>
        <color rgb="FFFFEB84"/>
        <color rgb="FFFFCCCC"/>
      </colorScale>
    </cfRule>
  </conditionalFormatting>
  <conditionalFormatting sqref="AX2">
    <cfRule type="colorScale" priority="187">
      <colorScale>
        <cfvo type="num" val="0"/>
        <cfvo type="num" val="8"/>
        <cfvo type="num" val="13"/>
        <color theme="9" tint="0.39997558519241921"/>
        <color rgb="FFFFEB84"/>
        <color rgb="FFFFCCCC"/>
      </colorScale>
    </cfRule>
  </conditionalFormatting>
  <conditionalFormatting sqref="L2:M2 O2:AE2 AG2:AT2 AY2:BA2">
    <cfRule type="colorScale" priority="181">
      <colorScale>
        <cfvo type="num" val="0"/>
        <cfvo type="num" val="50"/>
        <cfvo type="num" val="100"/>
        <color rgb="FFFFCCCC"/>
        <color rgb="FFFFEB84"/>
        <color theme="9" tint="0.39997558519241921"/>
      </colorScale>
    </cfRule>
  </conditionalFormatting>
  <conditionalFormatting sqref="BM2">
    <cfRule type="colorScale" priority="180">
      <colorScale>
        <cfvo type="num" val="0"/>
        <cfvo type="num" val="50"/>
        <cfvo type="num" val="100"/>
        <color rgb="FFFFCCCC"/>
        <color rgb="FFFFEB84"/>
        <color theme="9" tint="0.39997558519241921"/>
      </colorScale>
    </cfRule>
  </conditionalFormatting>
  <conditionalFormatting sqref="BG48:BG103">
    <cfRule type="cellIs" dxfId="952" priority="178" operator="greaterThanOrEqual">
      <formula>208</formula>
    </cfRule>
    <cfRule type="cellIs" dxfId="951" priority="179" operator="lessThan">
      <formula>208</formula>
    </cfRule>
  </conditionalFormatting>
  <conditionalFormatting sqref="BG2">
    <cfRule type="cellIs" dxfId="950" priority="176" operator="greaterThanOrEqual">
      <formula>208</formula>
    </cfRule>
    <cfRule type="cellIs" dxfId="949" priority="177" operator="lessThan">
      <formula>208</formula>
    </cfRule>
  </conditionalFormatting>
  <conditionalFormatting sqref="BB48:BB103 BB2">
    <cfRule type="cellIs" dxfId="948" priority="173" operator="greaterThanOrEqual">
      <formula>9</formula>
    </cfRule>
    <cfRule type="cellIs" dxfId="947" priority="174" operator="between">
      <formula>7</formula>
      <formula>9</formula>
    </cfRule>
    <cfRule type="cellIs" dxfId="946" priority="175" operator="lessThan">
      <formula>7</formula>
    </cfRule>
  </conditionalFormatting>
  <conditionalFormatting sqref="BC2:BF2">
    <cfRule type="cellIs" dxfId="945" priority="170" operator="greaterThanOrEqual">
      <formula>9</formula>
    </cfRule>
    <cfRule type="cellIs" dxfId="944" priority="171" operator="between">
      <formula>7</formula>
      <formula>9</formula>
    </cfRule>
    <cfRule type="cellIs" dxfId="943" priority="172" operator="lessThan">
      <formula>7</formula>
    </cfRule>
  </conditionalFormatting>
  <conditionalFormatting sqref="BC48:BC103">
    <cfRule type="cellIs" dxfId="942" priority="167" operator="greaterThanOrEqual">
      <formula>9</formula>
    </cfRule>
    <cfRule type="cellIs" dxfId="941" priority="168" operator="between">
      <formula>7</formula>
      <formula>9</formula>
    </cfRule>
    <cfRule type="cellIs" dxfId="940" priority="169" operator="lessThan">
      <formula>7</formula>
    </cfRule>
  </conditionalFormatting>
  <conditionalFormatting sqref="BD48:BD103">
    <cfRule type="cellIs" dxfId="939" priority="164" operator="greaterThanOrEqual">
      <formula>9</formula>
    </cfRule>
    <cfRule type="cellIs" dxfId="938" priority="165" operator="between">
      <formula>7</formula>
      <formula>9</formula>
    </cfRule>
    <cfRule type="cellIs" dxfId="937" priority="166" operator="lessThan">
      <formula>7</formula>
    </cfRule>
  </conditionalFormatting>
  <conditionalFormatting sqref="BE48:BF103">
    <cfRule type="cellIs" dxfId="936" priority="161" operator="greaterThanOrEqual">
      <formula>9</formula>
    </cfRule>
    <cfRule type="cellIs" dxfId="935" priority="162" operator="between">
      <formula>7</formula>
      <formula>9</formula>
    </cfRule>
    <cfRule type="cellIs" dxfId="934" priority="163" operator="lessThan">
      <formula>7</formula>
    </cfRule>
  </conditionalFormatting>
  <conditionalFormatting sqref="W48:Y103 AG48:AI103 T48:T103 AA48:AD103 AK48:AT103">
    <cfRule type="cellIs" dxfId="933" priority="160" operator="equal">
      <formula>0</formula>
    </cfRule>
  </conditionalFormatting>
  <conditionalFormatting sqref="W48:Y103 AG48:AI103 T48:T103 AA48:AD103 AK48:AT103">
    <cfRule type="cellIs" dxfId="932" priority="159" operator="equal">
      <formula>1</formula>
    </cfRule>
  </conditionalFormatting>
  <conditionalFormatting sqref="AF48:AF103">
    <cfRule type="cellIs" dxfId="931" priority="158" operator="equal">
      <formula>0</formula>
    </cfRule>
  </conditionalFormatting>
  <conditionalFormatting sqref="N2">
    <cfRule type="colorScale" priority="157">
      <colorScale>
        <cfvo type="num" val="0"/>
        <cfvo type="num" val="0.5"/>
        <cfvo type="num" val="1"/>
        <color rgb="FFFFCCCC"/>
        <color rgb="FFFFEB84"/>
        <color theme="9" tint="0.39997558519241921"/>
      </colorScale>
    </cfRule>
  </conditionalFormatting>
  <conditionalFormatting sqref="F4:F47">
    <cfRule type="cellIs" dxfId="930" priority="151" operator="greaterThanOrEqual">
      <formula>2</formula>
    </cfRule>
    <cfRule type="cellIs" dxfId="929" priority="152" operator="equal">
      <formula>1</formula>
    </cfRule>
    <cfRule type="cellIs" dxfId="928" priority="156" operator="equal">
      <formula>0</formula>
    </cfRule>
  </conditionalFormatting>
  <conditionalFormatting sqref="G4:G47">
    <cfRule type="cellIs" dxfId="927" priority="148" operator="greaterThan">
      <formula>20</formula>
    </cfRule>
    <cfRule type="cellIs" dxfId="926" priority="149" operator="between">
      <formula>16</formula>
      <formula>20</formula>
    </cfRule>
    <cfRule type="cellIs" dxfId="925" priority="150" operator="between">
      <formula>5</formula>
      <formula>15</formula>
    </cfRule>
    <cfRule type="cellIs" dxfId="924" priority="155" operator="lessThan">
      <formula>5</formula>
    </cfRule>
  </conditionalFormatting>
  <conditionalFormatting sqref="AU4:AU47">
    <cfRule type="colorScale" priority="154">
      <colorScale>
        <cfvo type="num" val="0"/>
        <cfvo type="num" val="65"/>
        <cfvo type="num" val="100"/>
        <color rgb="FFFFCCCC"/>
        <color rgb="FFFFEB84"/>
        <color theme="9" tint="0.39997558519241921"/>
      </colorScale>
    </cfRule>
  </conditionalFormatting>
  <conditionalFormatting sqref="AV4:AX47">
    <cfRule type="colorScale" priority="153">
      <colorScale>
        <cfvo type="num" val="0"/>
        <cfvo type="num" val="8"/>
        <cfvo type="num" val="15"/>
        <color theme="9" tint="0.39997558519241921"/>
        <color rgb="FFFFEB84"/>
        <color rgb="FFFFCCCC"/>
      </colorScale>
    </cfRule>
  </conditionalFormatting>
  <conditionalFormatting sqref="BG4:BG47">
    <cfRule type="cellIs" dxfId="923" priority="146" operator="greaterThanOrEqual">
      <formula>208</formula>
    </cfRule>
    <cfRule type="cellIs" dxfId="922" priority="147" operator="lessThan">
      <formula>208</formula>
    </cfRule>
  </conditionalFormatting>
  <conditionalFormatting sqref="BB4:BB47 BC4:BF4">
    <cfRule type="cellIs" dxfId="921" priority="143" operator="greaterThanOrEqual">
      <formula>9</formula>
    </cfRule>
    <cfRule type="cellIs" dxfId="920" priority="144" operator="between">
      <formula>7</formula>
      <formula>9</formula>
    </cfRule>
    <cfRule type="cellIs" dxfId="919" priority="145" operator="lessThan">
      <formula>7</formula>
    </cfRule>
  </conditionalFormatting>
  <conditionalFormatting sqref="BC4">
    <cfRule type="colorScale" priority="142">
      <colorScale>
        <cfvo type="num" val="0"/>
        <cfvo type="percentile" val="8"/>
        <cfvo type="num" val="15"/>
        <color theme="9" tint="0.39997558519241921"/>
        <color rgb="FFFFEB84"/>
        <color rgb="FFFFCCCC"/>
      </colorScale>
    </cfRule>
  </conditionalFormatting>
  <conditionalFormatting sqref="BD4">
    <cfRule type="colorScale" priority="141">
      <colorScale>
        <cfvo type="num" val="0"/>
        <cfvo type="percentile" val="8"/>
        <cfvo type="num" val="15"/>
        <color theme="9" tint="0.39997558519241921"/>
        <color rgb="FFFFEB84"/>
        <color rgb="FFFFCCCC"/>
      </colorScale>
    </cfRule>
  </conditionalFormatting>
  <conditionalFormatting sqref="BE4">
    <cfRule type="colorScale" priority="140">
      <colorScale>
        <cfvo type="num" val="0"/>
        <cfvo type="percentile" val="8"/>
        <cfvo type="num" val="15"/>
        <color theme="9" tint="0.39997558519241921"/>
        <color rgb="FFFFEB84"/>
        <color rgb="FFFFCCCC"/>
      </colorScale>
    </cfRule>
  </conditionalFormatting>
  <conditionalFormatting sqref="BF4">
    <cfRule type="colorScale" priority="139">
      <colorScale>
        <cfvo type="num" val="0"/>
        <cfvo type="percentile" val="8"/>
        <cfvo type="num" val="15"/>
        <color theme="9" tint="0.39997558519241921"/>
        <color rgb="FFFFEB84"/>
        <color rgb="FFFFCCCC"/>
      </colorScale>
    </cfRule>
  </conditionalFormatting>
  <conditionalFormatting sqref="BC5:BF5">
    <cfRule type="cellIs" dxfId="918" priority="136" operator="greaterThanOrEqual">
      <formula>9</formula>
    </cfRule>
    <cfRule type="cellIs" dxfId="917" priority="137" operator="between">
      <formula>7</formula>
      <formula>9</formula>
    </cfRule>
    <cfRule type="cellIs" dxfId="916" priority="138" operator="lessThan">
      <formula>7</formula>
    </cfRule>
  </conditionalFormatting>
  <conditionalFormatting sqref="BC6:BC47">
    <cfRule type="cellIs" dxfId="915" priority="133" operator="greaterThanOrEqual">
      <formula>9</formula>
    </cfRule>
    <cfRule type="cellIs" dxfId="914" priority="134" operator="between">
      <formula>7</formula>
      <formula>9</formula>
    </cfRule>
    <cfRule type="cellIs" dxfId="913" priority="135" operator="lessThan">
      <formula>7</formula>
    </cfRule>
  </conditionalFormatting>
  <conditionalFormatting sqref="BD6:BD47">
    <cfRule type="cellIs" dxfId="912" priority="130" operator="greaterThanOrEqual">
      <formula>9</formula>
    </cfRule>
    <cfRule type="cellIs" dxfId="911" priority="131" operator="between">
      <formula>7</formula>
      <formula>9</formula>
    </cfRule>
    <cfRule type="cellIs" dxfId="910" priority="132" operator="lessThan">
      <formula>7</formula>
    </cfRule>
  </conditionalFormatting>
  <conditionalFormatting sqref="BE6:BF47">
    <cfRule type="cellIs" dxfId="909" priority="127" operator="greaterThanOrEqual">
      <formula>9</formula>
    </cfRule>
    <cfRule type="cellIs" dxfId="908" priority="128" operator="between">
      <formula>7</formula>
      <formula>9</formula>
    </cfRule>
    <cfRule type="cellIs" dxfId="907" priority="129" operator="lessThan">
      <formula>7</formula>
    </cfRule>
  </conditionalFormatting>
  <conditionalFormatting sqref="AF4:AF47">
    <cfRule type="cellIs" dxfId="906" priority="125" operator="equal">
      <formula>0</formula>
    </cfRule>
    <cfRule type="colorScale" priority="126">
      <colorScale>
        <cfvo type="num" val="1"/>
        <cfvo type="num" val="3"/>
        <cfvo type="num" val="5"/>
        <color theme="9" tint="0.39997558519241921"/>
        <color rgb="FFFFEB84"/>
        <color rgb="FFFFCCCC"/>
      </colorScale>
    </cfRule>
  </conditionalFormatting>
  <conditionalFormatting sqref="F104:F124">
    <cfRule type="cellIs" dxfId="905" priority="119" operator="greaterThanOrEqual">
      <formula>2</formula>
    </cfRule>
    <cfRule type="cellIs" dxfId="904" priority="120" operator="equal">
      <formula>1</formula>
    </cfRule>
    <cfRule type="cellIs" dxfId="903" priority="124" operator="equal">
      <formula>0</formula>
    </cfRule>
  </conditionalFormatting>
  <conditionalFormatting sqref="G104:G124">
    <cfRule type="cellIs" dxfId="902" priority="116" operator="greaterThan">
      <formula>20</formula>
    </cfRule>
    <cfRule type="cellIs" dxfId="901" priority="117" operator="between">
      <formula>16</formula>
      <formula>20</formula>
    </cfRule>
    <cfRule type="cellIs" dxfId="900" priority="118" operator="between">
      <formula>5</formula>
      <formula>15</formula>
    </cfRule>
    <cfRule type="cellIs" dxfId="899" priority="123" operator="lessThan">
      <formula>5</formula>
    </cfRule>
  </conditionalFormatting>
  <conditionalFormatting sqref="AU104:AU124">
    <cfRule type="colorScale" priority="122">
      <colorScale>
        <cfvo type="num" val="0"/>
        <cfvo type="num" val="65"/>
        <cfvo type="num" val="100"/>
        <color rgb="FFFFCCCC"/>
        <color rgb="FFFFEB84"/>
        <color theme="9" tint="0.39997558519241921"/>
      </colorScale>
    </cfRule>
  </conditionalFormatting>
  <conditionalFormatting sqref="AV104:AX124">
    <cfRule type="colorScale" priority="121">
      <colorScale>
        <cfvo type="num" val="0"/>
        <cfvo type="num" val="8"/>
        <cfvo type="num" val="15"/>
        <color theme="9" tint="0.39997558519241921"/>
        <color rgb="FFFFEB84"/>
        <color rgb="FFFFCCCC"/>
      </colorScale>
    </cfRule>
  </conditionalFormatting>
  <conditionalFormatting sqref="BG104:BG124">
    <cfRule type="cellIs" dxfId="898" priority="114" operator="greaterThanOrEqual">
      <formula>208</formula>
    </cfRule>
    <cfRule type="cellIs" dxfId="897" priority="115" operator="lessThan">
      <formula>208</formula>
    </cfRule>
  </conditionalFormatting>
  <conditionalFormatting sqref="BB104:BB124">
    <cfRule type="cellIs" dxfId="896" priority="111" operator="greaterThanOrEqual">
      <formula>9</formula>
    </cfRule>
    <cfRule type="cellIs" dxfId="895" priority="112" operator="between">
      <formula>7</formula>
      <formula>9</formula>
    </cfRule>
    <cfRule type="cellIs" dxfId="894" priority="113" operator="lessThan">
      <formula>7</formula>
    </cfRule>
  </conditionalFormatting>
  <conditionalFormatting sqref="BC104:BC124">
    <cfRule type="cellIs" dxfId="893" priority="108" operator="greaterThanOrEqual">
      <formula>9</formula>
    </cfRule>
    <cfRule type="cellIs" dxfId="892" priority="109" operator="between">
      <formula>7</formula>
      <formula>9</formula>
    </cfRule>
    <cfRule type="cellIs" dxfId="891" priority="110" operator="lessThan">
      <formula>7</formula>
    </cfRule>
  </conditionalFormatting>
  <conditionalFormatting sqref="BD104:BD124">
    <cfRule type="cellIs" dxfId="890" priority="105" operator="greaterThanOrEqual">
      <formula>9</formula>
    </cfRule>
    <cfRule type="cellIs" dxfId="889" priority="106" operator="between">
      <formula>7</formula>
      <formula>9</formula>
    </cfRule>
    <cfRule type="cellIs" dxfId="888" priority="107" operator="lessThan">
      <formula>7</formula>
    </cfRule>
  </conditionalFormatting>
  <conditionalFormatting sqref="BE104:BF124">
    <cfRule type="cellIs" dxfId="887" priority="102" operator="greaterThanOrEqual">
      <formula>9</formula>
    </cfRule>
    <cfRule type="cellIs" dxfId="886" priority="103" operator="between">
      <formula>7</formula>
      <formula>9</formula>
    </cfRule>
    <cfRule type="cellIs" dxfId="885" priority="104" operator="lessThan">
      <formula>7</formula>
    </cfRule>
  </conditionalFormatting>
  <conditionalFormatting sqref="AG104:AI124 AZ124:BA124 W104:Y124 T104:T124 AA104:AD123 AA124:AE124 AK104:AT124">
    <cfRule type="cellIs" dxfId="884" priority="101" operator="equal">
      <formula>0</formula>
    </cfRule>
  </conditionalFormatting>
  <conditionalFormatting sqref="AG104:AI124 AZ124:BA124 W104:Y124 T104:T124 AA104:AD123 AA124:AE124 AK104:AT124">
    <cfRule type="cellIs" dxfId="883" priority="100" operator="equal">
      <formula>1</formula>
    </cfRule>
  </conditionalFormatting>
  <conditionalFormatting sqref="AF104:AF124">
    <cfRule type="cellIs" dxfId="882" priority="99" operator="equal">
      <formula>0</formula>
    </cfRule>
  </conditionalFormatting>
  <conditionalFormatting sqref="D4">
    <cfRule type="cellIs" dxfId="881" priority="98" operator="equal">
      <formula>0</formula>
    </cfRule>
  </conditionalFormatting>
  <conditionalFormatting sqref="D4">
    <cfRule type="cellIs" dxfId="880" priority="97" operator="equal">
      <formula>1</formula>
    </cfRule>
  </conditionalFormatting>
  <conditionalFormatting sqref="E4">
    <cfRule type="cellIs" dxfId="879" priority="96" operator="equal">
      <formula>0</formula>
    </cfRule>
  </conditionalFormatting>
  <conditionalFormatting sqref="E4">
    <cfRule type="cellIs" dxfId="878" priority="95" operator="equal">
      <formula>1</formula>
    </cfRule>
  </conditionalFormatting>
  <conditionalFormatting sqref="D5:D124">
    <cfRule type="cellIs" dxfId="877" priority="94" operator="equal">
      <formula>0</formula>
    </cfRule>
  </conditionalFormatting>
  <conditionalFormatting sqref="D5:D124">
    <cfRule type="cellIs" dxfId="876" priority="93" operator="equal">
      <formula>1</formula>
    </cfRule>
  </conditionalFormatting>
  <conditionalFormatting sqref="E5:E124">
    <cfRule type="cellIs" dxfId="875" priority="92" operator="equal">
      <formula>0</formula>
    </cfRule>
  </conditionalFormatting>
  <conditionalFormatting sqref="E5:E124">
    <cfRule type="cellIs" dxfId="874" priority="91" operator="equal">
      <formula>1</formula>
    </cfRule>
  </conditionalFormatting>
  <conditionalFormatting sqref="AE4:AE123">
    <cfRule type="cellIs" dxfId="873" priority="90" operator="equal">
      <formula>0</formula>
    </cfRule>
  </conditionalFormatting>
  <conditionalFormatting sqref="AE4:AE123">
    <cfRule type="cellIs" dxfId="872" priority="89" operator="equal">
      <formula>1</formula>
    </cfRule>
  </conditionalFormatting>
  <conditionalFormatting sqref="P124">
    <cfRule type="cellIs" dxfId="871" priority="88" operator="equal">
      <formula>0</formula>
    </cfRule>
  </conditionalFormatting>
  <conditionalFormatting sqref="P124">
    <cfRule type="cellIs" dxfId="870" priority="87" operator="equal">
      <formula>1</formula>
    </cfRule>
  </conditionalFormatting>
  <conditionalFormatting sqref="P4:P123">
    <cfRule type="cellIs" dxfId="869" priority="86" operator="equal">
      <formula>0</formula>
    </cfRule>
  </conditionalFormatting>
  <conditionalFormatting sqref="P4:P123">
    <cfRule type="cellIs" dxfId="868" priority="85" operator="equal">
      <formula>1</formula>
    </cfRule>
  </conditionalFormatting>
  <conditionalFormatting sqref="AG4:AT4 AG5:AI47 AK5:AT47">
    <cfRule type="cellIs" dxfId="867" priority="84" operator="equal">
      <formula>0</formula>
    </cfRule>
  </conditionalFormatting>
  <conditionalFormatting sqref="AG4:AT4 AG5:AI47 AK5:AT47">
    <cfRule type="cellIs" dxfId="866" priority="83" operator="equal">
      <formula>1</formula>
    </cfRule>
  </conditionalFormatting>
  <conditionalFormatting sqref="W4:Y47 T4:T47 AA4:AD47">
    <cfRule type="cellIs" dxfId="865" priority="82" operator="equal">
      <formula>0</formula>
    </cfRule>
  </conditionalFormatting>
  <conditionalFormatting sqref="W4:Y47 T4:T47 AA4:AD47">
    <cfRule type="cellIs" dxfId="864" priority="81" operator="equal">
      <formula>1</formula>
    </cfRule>
  </conditionalFormatting>
  <conditionalFormatting sqref="U4">
    <cfRule type="cellIs" dxfId="863" priority="80" operator="equal">
      <formula>0</formula>
    </cfRule>
  </conditionalFormatting>
  <conditionalFormatting sqref="U4">
    <cfRule type="cellIs" dxfId="862" priority="79" operator="equal">
      <formula>1</formula>
    </cfRule>
  </conditionalFormatting>
  <conditionalFormatting sqref="V4">
    <cfRule type="cellIs" dxfId="861" priority="78" operator="equal">
      <formula>0</formula>
    </cfRule>
  </conditionalFormatting>
  <conditionalFormatting sqref="V4">
    <cfRule type="cellIs" dxfId="860" priority="77" operator="equal">
      <formula>1</formula>
    </cfRule>
  </conditionalFormatting>
  <conditionalFormatting sqref="U5:U124">
    <cfRule type="cellIs" dxfId="859" priority="76" operator="equal">
      <formula>0</formula>
    </cfRule>
  </conditionalFormatting>
  <conditionalFormatting sqref="U5:U124">
    <cfRule type="cellIs" dxfId="858" priority="75" operator="equal">
      <formula>1</formula>
    </cfRule>
  </conditionalFormatting>
  <conditionalFormatting sqref="V5:V124">
    <cfRule type="cellIs" dxfId="857" priority="74" operator="equal">
      <formula>0</formula>
    </cfRule>
  </conditionalFormatting>
  <conditionalFormatting sqref="V5:V124">
    <cfRule type="cellIs" dxfId="856" priority="73" operator="equal">
      <formula>1</formula>
    </cfRule>
  </conditionalFormatting>
  <conditionalFormatting sqref="Z115:Z117 Z119:Z120 Z122:Z124">
    <cfRule type="cellIs" dxfId="855" priority="72" operator="equal">
      <formula>0</formula>
    </cfRule>
  </conditionalFormatting>
  <conditionalFormatting sqref="Z115:Z117 Z119:Z120 Z122:Z124">
    <cfRule type="cellIs" dxfId="854" priority="71" operator="equal">
      <formula>1</formula>
    </cfRule>
  </conditionalFormatting>
  <conditionalFormatting sqref="Z114">
    <cfRule type="cellIs" dxfId="853" priority="70" operator="equal">
      <formula>0</formula>
    </cfRule>
  </conditionalFormatting>
  <conditionalFormatting sqref="Z114">
    <cfRule type="cellIs" dxfId="852" priority="69" operator="equal">
      <formula>1</formula>
    </cfRule>
  </conditionalFormatting>
  <conditionalFormatting sqref="Z118">
    <cfRule type="cellIs" dxfId="851" priority="68" operator="equal">
      <formula>0</formula>
    </cfRule>
  </conditionalFormatting>
  <conditionalFormatting sqref="Z118">
    <cfRule type="cellIs" dxfId="850" priority="67" operator="equal">
      <formula>1</formula>
    </cfRule>
  </conditionalFormatting>
  <conditionalFormatting sqref="Z121">
    <cfRule type="cellIs" dxfId="849" priority="66" operator="equal">
      <formula>0</formula>
    </cfRule>
  </conditionalFormatting>
  <conditionalFormatting sqref="Z121">
    <cfRule type="cellIs" dxfId="848" priority="65" operator="equal">
      <formula>1</formula>
    </cfRule>
  </conditionalFormatting>
  <conditionalFormatting sqref="Z4:Z102">
    <cfRule type="cellIs" dxfId="847" priority="64" operator="equal">
      <formula>0</formula>
    </cfRule>
  </conditionalFormatting>
  <conditionalFormatting sqref="Z4:Z102">
    <cfRule type="cellIs" dxfId="846" priority="63" operator="equal">
      <formula>1</formula>
    </cfRule>
  </conditionalFormatting>
  <conditionalFormatting sqref="Z7:Z8">
    <cfRule type="cellIs" dxfId="845" priority="62" operator="equal">
      <formula>0</formula>
    </cfRule>
  </conditionalFormatting>
  <conditionalFormatting sqref="Z7:Z8">
    <cfRule type="cellIs" dxfId="844" priority="61" operator="equal">
      <formula>1</formula>
    </cfRule>
  </conditionalFormatting>
  <conditionalFormatting sqref="Z4:Z6">
    <cfRule type="cellIs" dxfId="843" priority="60" operator="equal">
      <formula>0</formula>
    </cfRule>
  </conditionalFormatting>
  <conditionalFormatting sqref="Z4:Z6">
    <cfRule type="cellIs" dxfId="842" priority="59" operator="equal">
      <formula>1</formula>
    </cfRule>
  </conditionalFormatting>
  <conditionalFormatting sqref="Z9:Z18">
    <cfRule type="cellIs" dxfId="841" priority="58" operator="equal">
      <formula>0</formula>
    </cfRule>
  </conditionalFormatting>
  <conditionalFormatting sqref="Z9:Z18">
    <cfRule type="cellIs" dxfId="840" priority="57" operator="equal">
      <formula>1</formula>
    </cfRule>
  </conditionalFormatting>
  <conditionalFormatting sqref="Z19:Z21">
    <cfRule type="cellIs" dxfId="839" priority="56" operator="equal">
      <formula>0</formula>
    </cfRule>
  </conditionalFormatting>
  <conditionalFormatting sqref="Z19:Z21">
    <cfRule type="cellIs" dxfId="838" priority="55" operator="equal">
      <formula>1</formula>
    </cfRule>
  </conditionalFormatting>
  <conditionalFormatting sqref="Z103:Z107">
    <cfRule type="cellIs" dxfId="837" priority="54" operator="equal">
      <formula>0</formula>
    </cfRule>
  </conditionalFormatting>
  <conditionalFormatting sqref="Z103:Z107">
    <cfRule type="cellIs" dxfId="836" priority="53" operator="equal">
      <formula>1</formula>
    </cfRule>
  </conditionalFormatting>
  <conditionalFormatting sqref="Z108:Z112">
    <cfRule type="cellIs" dxfId="835" priority="52" operator="equal">
      <formula>0</formula>
    </cfRule>
  </conditionalFormatting>
  <conditionalFormatting sqref="Z108:Z112">
    <cfRule type="cellIs" dxfId="834" priority="51" operator="equal">
      <formula>1</formula>
    </cfRule>
  </conditionalFormatting>
  <conditionalFormatting sqref="Z113">
    <cfRule type="cellIs" dxfId="833" priority="50" operator="equal">
      <formula>0</formula>
    </cfRule>
  </conditionalFormatting>
  <conditionalFormatting sqref="Z113">
    <cfRule type="cellIs" dxfId="832" priority="49" operator="equal">
      <formula>1</formula>
    </cfRule>
  </conditionalFormatting>
  <conditionalFormatting sqref="Z7">
    <cfRule type="cellIs" dxfId="831" priority="47" operator="equal">
      <formula>1</formula>
    </cfRule>
  </conditionalFormatting>
  <conditionalFormatting sqref="Z7">
    <cfRule type="cellIs" dxfId="830" priority="48" operator="equal">
      <formula>0</formula>
    </cfRule>
  </conditionalFormatting>
  <conditionalFormatting sqref="Z8">
    <cfRule type="cellIs" dxfId="829" priority="45" operator="equal">
      <formula>1</formula>
    </cfRule>
  </conditionalFormatting>
  <conditionalFormatting sqref="Z8">
    <cfRule type="cellIs" dxfId="828" priority="46" operator="equal">
      <formula>0</formula>
    </cfRule>
  </conditionalFormatting>
  <conditionalFormatting sqref="AJ5:AJ124">
    <cfRule type="cellIs" dxfId="827" priority="44" operator="equal">
      <formula>0</formula>
    </cfRule>
  </conditionalFormatting>
  <conditionalFormatting sqref="AJ5:AJ124">
    <cfRule type="cellIs" dxfId="826" priority="43" operator="equal">
      <formula>1</formula>
    </cfRule>
  </conditionalFormatting>
  <conditionalFormatting sqref="AZ4:BA123">
    <cfRule type="cellIs" dxfId="825" priority="42" operator="equal">
      <formula>0</formula>
    </cfRule>
  </conditionalFormatting>
  <conditionalFormatting sqref="AZ4:BA123">
    <cfRule type="cellIs" dxfId="824" priority="41" operator="equal">
      <formula>1</formula>
    </cfRule>
  </conditionalFormatting>
  <conditionalFormatting sqref="AY89:AY90 AY104:AY108 AY56:AY67">
    <cfRule type="cellIs" dxfId="823" priority="40" operator="equal">
      <formula>0</formula>
    </cfRule>
  </conditionalFormatting>
  <conditionalFormatting sqref="AY89:AY90 AY104:AY108 AY56:AY67">
    <cfRule type="cellIs" dxfId="822" priority="39" operator="equal">
      <formula>1</formula>
    </cfRule>
  </conditionalFormatting>
  <conditionalFormatting sqref="AY14">
    <cfRule type="cellIs" dxfId="821" priority="38" operator="equal">
      <formula>0</formula>
    </cfRule>
  </conditionalFormatting>
  <conditionalFormatting sqref="AY14">
    <cfRule type="cellIs" dxfId="820" priority="37" operator="equal">
      <formula>1</formula>
    </cfRule>
  </conditionalFormatting>
  <conditionalFormatting sqref="AY124">
    <cfRule type="cellIs" dxfId="819" priority="36" operator="equal">
      <formula>0</formula>
    </cfRule>
  </conditionalFormatting>
  <conditionalFormatting sqref="AY124">
    <cfRule type="cellIs" dxfId="818" priority="35" operator="equal">
      <formula>1</formula>
    </cfRule>
  </conditionalFormatting>
  <conditionalFormatting sqref="AY4:AY11">
    <cfRule type="cellIs" dxfId="817" priority="34" operator="equal">
      <formula>0</formula>
    </cfRule>
  </conditionalFormatting>
  <conditionalFormatting sqref="AY4:AY11">
    <cfRule type="cellIs" dxfId="816" priority="33" operator="equal">
      <formula>1</formula>
    </cfRule>
  </conditionalFormatting>
  <conditionalFormatting sqref="AY12:AY13">
    <cfRule type="cellIs" dxfId="815" priority="32" operator="equal">
      <formula>0</formula>
    </cfRule>
  </conditionalFormatting>
  <conditionalFormatting sqref="AY12:AY13">
    <cfRule type="cellIs" dxfId="814" priority="31" operator="equal">
      <formula>1</formula>
    </cfRule>
  </conditionalFormatting>
  <conditionalFormatting sqref="AY15:AY18">
    <cfRule type="cellIs" dxfId="813" priority="30" operator="equal">
      <formula>0</formula>
    </cfRule>
  </conditionalFormatting>
  <conditionalFormatting sqref="AY15:AY18">
    <cfRule type="cellIs" dxfId="812" priority="29" operator="equal">
      <formula>1</formula>
    </cfRule>
  </conditionalFormatting>
  <conditionalFormatting sqref="AY19:AY22">
    <cfRule type="cellIs" dxfId="811" priority="28" operator="equal">
      <formula>0</formula>
    </cfRule>
  </conditionalFormatting>
  <conditionalFormatting sqref="AY19:AY22">
    <cfRule type="cellIs" dxfId="810" priority="27" operator="equal">
      <formula>1</formula>
    </cfRule>
  </conditionalFormatting>
  <conditionalFormatting sqref="AY23:AY38">
    <cfRule type="cellIs" dxfId="809" priority="26" operator="equal">
      <formula>0</formula>
    </cfRule>
  </conditionalFormatting>
  <conditionalFormatting sqref="AY23:AY38">
    <cfRule type="cellIs" dxfId="808" priority="25" operator="equal">
      <formula>1</formula>
    </cfRule>
  </conditionalFormatting>
  <conditionalFormatting sqref="AY39:AY46">
    <cfRule type="cellIs" dxfId="807" priority="24" operator="equal">
      <formula>0</formula>
    </cfRule>
  </conditionalFormatting>
  <conditionalFormatting sqref="AY39:AY46">
    <cfRule type="cellIs" dxfId="806" priority="23" operator="equal">
      <formula>1</formula>
    </cfRule>
  </conditionalFormatting>
  <conditionalFormatting sqref="AY47:AY55">
    <cfRule type="cellIs" dxfId="805" priority="22" operator="equal">
      <formula>0</formula>
    </cfRule>
  </conditionalFormatting>
  <conditionalFormatting sqref="AY47:AY55">
    <cfRule type="cellIs" dxfId="804" priority="21" operator="equal">
      <formula>1</formula>
    </cfRule>
  </conditionalFormatting>
  <conditionalFormatting sqref="AY68:AY88">
    <cfRule type="cellIs" dxfId="803" priority="20" operator="equal">
      <formula>0</formula>
    </cfRule>
  </conditionalFormatting>
  <conditionalFormatting sqref="AY68:AY88">
    <cfRule type="cellIs" dxfId="802" priority="19" operator="equal">
      <formula>1</formula>
    </cfRule>
  </conditionalFormatting>
  <conditionalFormatting sqref="AY109:AY113">
    <cfRule type="cellIs" dxfId="801" priority="18" operator="equal">
      <formula>0</formula>
    </cfRule>
  </conditionalFormatting>
  <conditionalFormatting sqref="AY109:AY113">
    <cfRule type="cellIs" dxfId="800" priority="17" operator="equal">
      <formula>1</formula>
    </cfRule>
  </conditionalFormatting>
  <conditionalFormatting sqref="AY114:AY122">
    <cfRule type="cellIs" dxfId="799" priority="16" operator="equal">
      <formula>0</formula>
    </cfRule>
  </conditionalFormatting>
  <conditionalFormatting sqref="AY114:AY122">
    <cfRule type="cellIs" dxfId="798" priority="15" operator="equal">
      <formula>1</formula>
    </cfRule>
  </conditionalFormatting>
  <conditionalFormatting sqref="AY123">
    <cfRule type="cellIs" dxfId="797" priority="14" operator="equal">
      <formula>0</formula>
    </cfRule>
  </conditionalFormatting>
  <conditionalFormatting sqref="AY123">
    <cfRule type="cellIs" dxfId="796" priority="13" operator="equal">
      <formula>1</formula>
    </cfRule>
  </conditionalFormatting>
  <conditionalFormatting sqref="N124">
    <cfRule type="cellIs" dxfId="795" priority="11" operator="equal">
      <formula>1</formula>
    </cfRule>
    <cfRule type="cellIs" dxfId="794" priority="12" operator="notEqual">
      <formula>1</formula>
    </cfRule>
  </conditionalFormatting>
  <conditionalFormatting sqref="O124">
    <cfRule type="cellIs" dxfId="793" priority="10" operator="equal">
      <formula>0</formula>
    </cfRule>
  </conditionalFormatting>
  <conditionalFormatting sqref="O124">
    <cfRule type="cellIs" dxfId="792" priority="9" operator="equal">
      <formula>1</formula>
    </cfRule>
  </conditionalFormatting>
  <conditionalFormatting sqref="N4:N123">
    <cfRule type="cellIs" dxfId="791" priority="7" operator="equal">
      <formula>1</formula>
    </cfRule>
    <cfRule type="cellIs" dxfId="790" priority="8" operator="notEqual">
      <formula>1</formula>
    </cfRule>
  </conditionalFormatting>
  <conditionalFormatting sqref="O4:O123">
    <cfRule type="cellIs" dxfId="789" priority="6" operator="equal">
      <formula>0</formula>
    </cfRule>
  </conditionalFormatting>
  <conditionalFormatting sqref="O4:O123">
    <cfRule type="cellIs" dxfId="788" priority="5" operator="equal">
      <formula>1</formula>
    </cfRule>
  </conditionalFormatting>
  <conditionalFormatting sqref="Q4:S4">
    <cfRule type="cellIs" dxfId="787" priority="4" operator="equal">
      <formula>0</formula>
    </cfRule>
  </conditionalFormatting>
  <conditionalFormatting sqref="Q4:S4">
    <cfRule type="cellIs" dxfId="786" priority="3" operator="equal">
      <formula>1</formula>
    </cfRule>
  </conditionalFormatting>
  <conditionalFormatting sqref="Q5:S124">
    <cfRule type="cellIs" dxfId="785" priority="2" operator="equal">
      <formula>0</formula>
    </cfRule>
  </conditionalFormatting>
  <conditionalFormatting sqref="Q5:S124">
    <cfRule type="cellIs" dxfId="784" priority="1" operator="equal">
      <formula>1</formula>
    </cfRule>
  </conditionalFormatting>
  <dataValidations count="2">
    <dataValidation type="whole" allowBlank="1" showInputMessage="1" showErrorMessage="1" sqref="D4:E124 Y4:AE124 AG4:AT124 AY104:AY124 AZ4:BA124 AY4:AY90 O4:V124" xr:uid="{0210DBF2-0533-DB4E-90AE-8D6954141FDC}">
      <formula1>0</formula1>
      <formula2>1</formula2>
    </dataValidation>
    <dataValidation type="time" operator="greaterThanOrEqual" allowBlank="1" showInputMessage="1" showErrorMessage="1" sqref="BH2 BH4:BH124" xr:uid="{D0AB8523-9E22-EF4E-9348-5749B2BA7A9D}">
      <formula1>0</formula1>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D7814-57EA-B64E-B206-77F5D82FDAE6}">
  <sheetPr>
    <pageSetUpPr fitToPage="1"/>
  </sheetPr>
  <dimension ref="A1:BO124"/>
  <sheetViews>
    <sheetView zoomScale="120" zoomScaleNormal="120" workbookViewId="0">
      <pane xSplit="2" topLeftCell="J1" activePane="topRight" state="frozen"/>
      <selection activeCell="P103" sqref="P103"/>
      <selection pane="topRight" activeCell="Y2" sqref="Y2"/>
    </sheetView>
  </sheetViews>
  <sheetFormatPr baseColWidth="10" defaultColWidth="9.1640625" defaultRowHeight="15" x14ac:dyDescent="0.2"/>
  <cols>
    <col min="1" max="1" width="5.5" style="54" customWidth="1"/>
    <col min="2" max="2" width="34.1640625" style="1" customWidth="1"/>
    <col min="3" max="3" width="18.1640625" style="3" bestFit="1" customWidth="1"/>
    <col min="4" max="4" width="3.6640625" style="54" bestFit="1" customWidth="1"/>
    <col min="5" max="5" width="4.33203125" style="54" bestFit="1" customWidth="1"/>
    <col min="6" max="6" width="3.6640625" style="54" bestFit="1" customWidth="1"/>
    <col min="7" max="7" width="5.1640625" style="54" bestFit="1" customWidth="1"/>
    <col min="8" max="8" width="4.33203125" style="54" bestFit="1" customWidth="1"/>
    <col min="9" max="9" width="4" style="54" customWidth="1"/>
    <col min="10" max="10" width="5.1640625" style="54" bestFit="1" customWidth="1"/>
    <col min="11" max="11" width="3.6640625" style="54" customWidth="1"/>
    <col min="12" max="12" width="4.1640625" style="54" customWidth="1"/>
    <col min="13" max="13" width="4" style="54" customWidth="1"/>
    <col min="14" max="18" width="3.6640625" style="54" bestFit="1" customWidth="1"/>
    <col min="19" max="19" width="4.33203125" style="54" bestFit="1" customWidth="1"/>
    <col min="20" max="21" width="3.6640625" style="54" bestFit="1" customWidth="1"/>
    <col min="22" max="22" width="4" style="54" bestFit="1" customWidth="1"/>
    <col min="23" max="23" width="3.6640625" style="54" bestFit="1" customWidth="1"/>
    <col min="24" max="24" width="4.33203125" style="54" bestFit="1" customWidth="1"/>
    <col min="25" max="37" width="3.6640625" style="54" bestFit="1" customWidth="1"/>
    <col min="38" max="46" width="3.6640625" style="54" customWidth="1"/>
    <col min="47" max="47" width="4.6640625" style="54" customWidth="1"/>
    <col min="48" max="53" width="3.6640625" style="54" customWidth="1"/>
    <col min="54" max="55" width="3.6640625" style="54" bestFit="1" customWidth="1"/>
    <col min="56" max="57" width="3.6640625" style="54" customWidth="1"/>
    <col min="58" max="58" width="3.6640625" style="54" bestFit="1" customWidth="1"/>
    <col min="59" max="59" width="4.1640625" style="54" customWidth="1"/>
    <col min="60" max="60" width="8.33203125" style="54" customWidth="1"/>
    <col min="61" max="61" width="7.1640625" style="54" bestFit="1" customWidth="1"/>
    <col min="62" max="65" width="3.6640625" style="54" customWidth="1"/>
    <col min="66" max="66" width="3.6640625" style="54" bestFit="1" customWidth="1"/>
    <col min="67" max="16384" width="9.1640625" style="54"/>
  </cols>
  <sheetData>
    <row r="1" spans="1:67" s="9" customFormat="1" ht="154" x14ac:dyDescent="0.2">
      <c r="B1" s="10"/>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9" customFormat="1" x14ac:dyDescent="0.2">
      <c r="B2" s="9" t="s">
        <v>103</v>
      </c>
      <c r="C2" s="9">
        <f>COUNTA(A4:A103)</f>
        <v>100</v>
      </c>
      <c r="D2" s="9">
        <f>SUM(F4:F103)</f>
        <v>107</v>
      </c>
      <c r="E2" s="9">
        <f>SUM(G4:G103)</f>
        <v>1837</v>
      </c>
      <c r="F2" s="9">
        <f>IF(D2=0,0,E2/D2)</f>
        <v>17.168224299065422</v>
      </c>
      <c r="G2" s="9">
        <f>SUM(I4:I103)</f>
        <v>9557</v>
      </c>
      <c r="H2" s="9">
        <f>SUM(J4:J103)</f>
        <v>3083</v>
      </c>
      <c r="I2" s="9">
        <f>IF(E2=0,0,H2/E2)</f>
        <v>1.6782798040283071</v>
      </c>
      <c r="J2" s="9">
        <f>SUM(L4:L103)</f>
        <v>8627</v>
      </c>
      <c r="K2" s="9">
        <f>IF(E2=0,0,J2/E2)</f>
        <v>4.6962438758845941</v>
      </c>
      <c r="L2" s="9">
        <f>IF($C$2=0,0,COUNTIF(D4:D103,1)/$C$2*100)</f>
        <v>100</v>
      </c>
      <c r="M2" s="9">
        <f>IF($C$2=0,0,COUNTIF(E4:E103,1)/$C$2*100)</f>
        <v>100</v>
      </c>
      <c r="N2" s="16">
        <f>IF($C$2=0,0,SUM(N4:N103)/$C$2*100)</f>
        <v>63</v>
      </c>
      <c r="O2" s="9">
        <f>IF($C$2=0,0,COUNTIF(O4:O103,1)/$C$2*100)</f>
        <v>98</v>
      </c>
      <c r="P2" s="9">
        <f>IF($C$2=0,0,COUNTIF(P4:P103,1)/$C$2*100)</f>
        <v>85</v>
      </c>
      <c r="Q2" s="9">
        <f>IF($C$2=0,0,COUNTIF(Q4:Q103,1)/$C$2*100)</f>
        <v>95</v>
      </c>
      <c r="R2" s="9">
        <f>IF($C$2=0,0,COUNTIF(R4:R103,1)/$C$2*100)</f>
        <v>100</v>
      </c>
      <c r="S2" s="9">
        <f t="shared" ref="S2:AT2" si="0">IF($C$2=0,0,COUNTIF(S4:S103,1)/$C$2*100)</f>
        <v>100</v>
      </c>
      <c r="T2" s="9">
        <f t="shared" si="0"/>
        <v>95</v>
      </c>
      <c r="U2" s="9">
        <f>IF($C$2=0,0,COUNTIF(U4:U103,1)/$C$2*100)</f>
        <v>100</v>
      </c>
      <c r="V2" s="9">
        <f>IF(COUNTIF(U4:U102,0)=0,100,(COUNTIFS(V4:V102,1,U4:U102,0)/COUNTIF(U4:U102,0))*100)</f>
        <v>100</v>
      </c>
      <c r="W2" s="9">
        <f t="shared" si="0"/>
        <v>83</v>
      </c>
      <c r="X2" s="9">
        <f t="shared" si="0"/>
        <v>100</v>
      </c>
      <c r="Y2" s="9">
        <f t="shared" si="0"/>
        <v>44</v>
      </c>
      <c r="Z2" s="9">
        <f t="shared" si="0"/>
        <v>100</v>
      </c>
      <c r="AA2" s="9">
        <f t="shared" si="0"/>
        <v>93</v>
      </c>
      <c r="AB2" s="9">
        <f t="shared" si="0"/>
        <v>100</v>
      </c>
      <c r="AC2" s="9">
        <f t="shared" si="0"/>
        <v>100</v>
      </c>
      <c r="AD2" s="9">
        <f t="shared" si="0"/>
        <v>92</v>
      </c>
      <c r="AE2" s="9">
        <f t="shared" si="0"/>
        <v>100</v>
      </c>
      <c r="AF2" s="9">
        <f>SUM(AF4:AF103)</f>
        <v>240</v>
      </c>
      <c r="AG2" s="9">
        <f t="shared" si="0"/>
        <v>82</v>
      </c>
      <c r="AH2" s="9">
        <f t="shared" si="0"/>
        <v>97</v>
      </c>
      <c r="AI2" s="9">
        <f t="shared" si="0"/>
        <v>73</v>
      </c>
      <c r="AJ2" s="9">
        <f t="shared" si="0"/>
        <v>99</v>
      </c>
      <c r="AK2" s="9">
        <f t="shared" si="0"/>
        <v>75</v>
      </c>
      <c r="AL2" s="9">
        <f t="shared" si="0"/>
        <v>99</v>
      </c>
      <c r="AM2" s="9">
        <f t="shared" si="0"/>
        <v>85</v>
      </c>
      <c r="AN2" s="9">
        <f t="shared" si="0"/>
        <v>100</v>
      </c>
      <c r="AO2" s="9">
        <f t="shared" si="0"/>
        <v>88</v>
      </c>
      <c r="AP2" s="9">
        <f t="shared" si="0"/>
        <v>100</v>
      </c>
      <c r="AQ2" s="9">
        <f t="shared" si="0"/>
        <v>100</v>
      </c>
      <c r="AR2" s="9">
        <f t="shared" si="0"/>
        <v>99</v>
      </c>
      <c r="AS2" s="9">
        <f t="shared" si="0"/>
        <v>88</v>
      </c>
      <c r="AT2" s="9">
        <f t="shared" si="0"/>
        <v>100</v>
      </c>
      <c r="AU2" s="54">
        <f>IF(E2=0,0,(206.835-(84.6*(I2))-(1.015*(F2))))</f>
        <v>47.426780915653822</v>
      </c>
      <c r="AV2" s="54">
        <f>IF(E2=0,0,(0.39*F2)+(11.8*I2)-15.59)</f>
        <v>10.909309164169542</v>
      </c>
      <c r="AW2" s="54">
        <f>IF(E2=0,0,((0.0588*K2*100)-(0.296*(D2/E2)*100)-15.8))</f>
        <v>10.089798584648879</v>
      </c>
      <c r="AX2" s="54">
        <f>IF(G2=0,0,(4.71*K2)+(0.5*F2)-21.43)</f>
        <v>9.2734208049491507</v>
      </c>
      <c r="AY2" s="9">
        <f t="shared" ref="AY2:BA2" si="1">IF($C$2=0,0,COUNTIF(AY4:AY103,1)/$C$2*100)</f>
        <v>92</v>
      </c>
      <c r="AZ2" s="9">
        <f t="shared" si="1"/>
        <v>100</v>
      </c>
      <c r="BA2" s="9">
        <f t="shared" si="1"/>
        <v>100</v>
      </c>
      <c r="BG2" s="54">
        <f>IF(E2=0,0,AF2/E2*1000)</f>
        <v>130.647795318454</v>
      </c>
      <c r="BH2" s="11">
        <f>E2/200/24/60</f>
        <v>6.3784722222222229E-3</v>
      </c>
      <c r="BI2" s="11">
        <f>IF($C$2=0,0,BH2/$C$2)</f>
        <v>6.3784722222222224E-5</v>
      </c>
      <c r="BJ2" s="9">
        <f>IF($C$2=0,0,D2/$C$2)</f>
        <v>1.07</v>
      </c>
      <c r="BK2" s="9">
        <f>IF($C$2=0,0,E2/$C$2)</f>
        <v>18.37</v>
      </c>
      <c r="BL2" s="9">
        <f>IF($C$2=0,0,AF2/$C$2)</f>
        <v>2.4</v>
      </c>
      <c r="BM2" s="9">
        <f>(0.5*W2)+(0.5*X2)</f>
        <v>91.5</v>
      </c>
      <c r="BN2" s="9">
        <f>IF(C2=0,0,J2/G2*100)</f>
        <v>90.268912838756933</v>
      </c>
    </row>
    <row r="3" spans="1:67" s="5" customFormat="1" ht="223" x14ac:dyDescent="0.2">
      <c r="A3" s="5" t="s">
        <v>0</v>
      </c>
      <c r="B3" s="6"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48" x14ac:dyDescent="0.2">
      <c r="A4" s="54">
        <v>1</v>
      </c>
      <c r="B4" s="3" t="s">
        <v>667</v>
      </c>
      <c r="C4" s="22" t="s">
        <v>192</v>
      </c>
      <c r="D4" s="54">
        <v>1</v>
      </c>
      <c r="E4" s="54">
        <v>1</v>
      </c>
      <c r="F4" s="54">
        <f>IF(B4="",0,(LEN(B4)-LEN(SUBSTITUTE(B4,". ","."))+1))</f>
        <v>1</v>
      </c>
      <c r="G4" s="54">
        <f>IF(B4="",0,LEN(B4)-LEN(SUBSTITUTE(B4," ",""))+1)</f>
        <v>12</v>
      </c>
      <c r="H4" s="54">
        <f>IF(F4=0,0,G4/F4)</f>
        <v>12</v>
      </c>
      <c r="I4" s="54">
        <f>LEN(B4)</f>
        <v>88</v>
      </c>
      <c r="J4" s="54">
        <v>26</v>
      </c>
      <c r="K4" s="54">
        <f>IF(G4=0,0,J4/G4)</f>
        <v>2.1666666666666665</v>
      </c>
      <c r="L4" s="54">
        <f>LEN(SUBSTITUTE(SUBSTITUTE(SUBSTITUTE(SUBSTITUTE(SUBSTITUTE(SUBSTITUTE(SUBSTITUTE(SUBSTITUTE(SUBSTITUTE(SUBSTITUTE(SUBSTITUTE(SUBSTITUTE(SUBSTITUTE(SUBSTITUTE(SUBSTITUTE(SUBSTITUTE(SUBSTITUTE(SUBSTITUTE(SUBSTITUTE(B4," ",""),".",""),",",""),"?",""),"!",""),";",""),"(",""),")",""),"[",""),"]",""),"-",""),"{",""),"}",""),"/",""),"+",""),"*",""),"_",""),"&amp;",""),"#",""))</f>
        <v>74</v>
      </c>
      <c r="M4" s="54">
        <f>IF(G4=0,0,L4/G4)</f>
        <v>6.166666666666667</v>
      </c>
      <c r="N4" s="54">
        <v>1</v>
      </c>
      <c r="O4" s="54">
        <v>1</v>
      </c>
      <c r="P4" s="54">
        <v>1</v>
      </c>
      <c r="Q4" s="54">
        <v>1</v>
      </c>
      <c r="R4" s="54">
        <v>1</v>
      </c>
      <c r="S4" s="54">
        <v>1</v>
      </c>
      <c r="T4" s="54">
        <f t="shared" ref="T4:T67" si="2">QUOTIENT((Q4+R4+S4),3)</f>
        <v>1</v>
      </c>
      <c r="U4" s="54">
        <v>1</v>
      </c>
      <c r="V4" s="54">
        <v>1</v>
      </c>
      <c r="W4" s="54">
        <f t="shared" ref="W4:W67" si="3">QUOTIENT((P4+T4),2)</f>
        <v>1</v>
      </c>
      <c r="X4" s="54">
        <f t="shared" ref="X4:X67" si="4">IF(U4=1,1,IF(V4=1,1,0))</f>
        <v>1</v>
      </c>
      <c r="Y4" s="54">
        <v>1</v>
      </c>
      <c r="Z4" s="54">
        <v>1</v>
      </c>
      <c r="AA4" s="54">
        <v>1</v>
      </c>
      <c r="AB4" s="54">
        <v>1</v>
      </c>
      <c r="AC4" s="54">
        <v>1</v>
      </c>
      <c r="AD4" s="54">
        <v>1</v>
      </c>
      <c r="AE4" s="54">
        <v>1</v>
      </c>
      <c r="AF4" s="5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3</v>
      </c>
      <c r="AG4" s="54">
        <v>1</v>
      </c>
      <c r="AH4" s="54">
        <f t="shared" ref="AH4:AH67" si="5">IF(G4&gt;0,IF((LEN(B4)-LEN(SUBSTITUTE(B4,"/","")))&gt;0,0,1),0)</f>
        <v>1</v>
      </c>
      <c r="AI4" s="54">
        <v>1</v>
      </c>
      <c r="AJ4" s="54">
        <v>1</v>
      </c>
      <c r="AK4" s="54">
        <f t="shared" ref="AK4:AK67" si="6">IF(G4&gt;0,IF(((LEN(B4)-LEN(SUBSTITUTE(B4,"(","")))+(LEN(B4)-LEN(SUBSTITUTE(B4,")","")))+(LEN(B4)-LEN(SUBSTITUTE(B4,"[","")))+(LEN(B4)-LEN(SUBSTITUTE(B4,"]","")))+(LEN(B4)-LEN(SUBSTITUTE(B4,"{","")))+(LEN(B4)-LEN(SUBSTITUTE(B4,"}",""))))&gt;0,0,1),0)</f>
        <v>0</v>
      </c>
      <c r="AL4" s="54">
        <v>1</v>
      </c>
      <c r="AM4" s="54">
        <v>1</v>
      </c>
      <c r="AN4" s="54">
        <v>1</v>
      </c>
      <c r="AO4" s="54">
        <v>1</v>
      </c>
      <c r="AP4" s="54">
        <v>1</v>
      </c>
      <c r="AQ4" s="54">
        <v>1</v>
      </c>
      <c r="AR4" s="54">
        <v>1</v>
      </c>
      <c r="AS4" s="54">
        <v>1</v>
      </c>
      <c r="AT4" s="54">
        <v>1</v>
      </c>
      <c r="AU4" s="54">
        <f>IF(G4=0,0,(206.835-(84.6*(K4))-(1.015*(H4))))</f>
        <v>11.355000000000025</v>
      </c>
      <c r="AV4" s="54">
        <f>IF(G4=0,0,(0.39*H4)+(11.8*K4)-15.59)</f>
        <v>14.656666666666666</v>
      </c>
      <c r="AW4" s="54">
        <f>IF(G4=0,0,((0.0588*(LEN(SUBSTITUTE(B4," ",""))/G4)*100)-(0.296*(F4/G4)*100)-15.8))</f>
        <v>19.463333333333335</v>
      </c>
      <c r="AX4" s="54">
        <f>IF(I4=0,0,(4.71*M4)+(0.5*H4)-21.43)</f>
        <v>13.615000000000002</v>
      </c>
      <c r="AY4" s="54">
        <v>1</v>
      </c>
      <c r="AZ4" s="54">
        <v>1</v>
      </c>
      <c r="BA4" s="54">
        <v>1</v>
      </c>
      <c r="BG4" s="54">
        <f>IF(G4=0,0,AF4/G4*1000)</f>
        <v>250</v>
      </c>
      <c r="BH4" s="11">
        <f>G4/200/24/60</f>
        <v>4.1666666666666665E-5</v>
      </c>
    </row>
    <row r="5" spans="1:67" ht="32" x14ac:dyDescent="0.2">
      <c r="A5" s="54" t="s">
        <v>157</v>
      </c>
      <c r="B5" s="3" t="s">
        <v>668</v>
      </c>
      <c r="C5" s="22" t="s">
        <v>192</v>
      </c>
      <c r="D5" s="54">
        <v>1</v>
      </c>
      <c r="E5" s="54">
        <v>1</v>
      </c>
      <c r="F5" s="54">
        <f t="shared" ref="F5:F68" si="7">IF(B5="",0,(LEN(B5)-LEN(SUBSTITUTE(B5,". ","."))+1))</f>
        <v>1</v>
      </c>
      <c r="G5" s="54">
        <f t="shared" ref="G5:G68" si="8">IF(B5="",0,LEN(B5)-LEN(SUBSTITUTE(B5," ",""))+1)</f>
        <v>6</v>
      </c>
      <c r="H5" s="54">
        <f t="shared" ref="H5:H68" si="9">IF(F5=0,0,G5/F5)</f>
        <v>6</v>
      </c>
      <c r="I5" s="54">
        <f t="shared" ref="I5:I47" si="10">LEN(B5)</f>
        <v>29</v>
      </c>
      <c r="J5" s="54">
        <v>8</v>
      </c>
      <c r="K5" s="54">
        <f t="shared" ref="K5:K68" si="11">IF(G5=0,0,J5/G5)</f>
        <v>1.3333333333333333</v>
      </c>
      <c r="L5" s="54">
        <f t="shared" ref="L5:L68" si="12">LEN(SUBSTITUTE(SUBSTITUTE(SUBSTITUTE(SUBSTITUTE(SUBSTITUTE(SUBSTITUTE(SUBSTITUTE(SUBSTITUTE(SUBSTITUTE(SUBSTITUTE(SUBSTITUTE(SUBSTITUTE(SUBSTITUTE(SUBSTITUTE(SUBSTITUTE(SUBSTITUTE(SUBSTITUTE(SUBSTITUTE(SUBSTITUTE(B5," ",""),".",""),",",""),"?",""),"!",""),";",""),"(",""),")",""),"[",""),"]",""),"-",""),"{",""),"}",""),"/",""),"+",""),"*",""),"_",""),"&amp;",""),"#",""))</f>
        <v>23</v>
      </c>
      <c r="M5" s="54">
        <f t="shared" ref="M5:M68" si="13">IF(G5=0,0,L5/G5)</f>
        <v>3.8333333333333335</v>
      </c>
      <c r="N5" s="54">
        <v>0</v>
      </c>
      <c r="O5" s="54">
        <v>1</v>
      </c>
      <c r="P5" s="54">
        <v>1</v>
      </c>
      <c r="Q5" s="54">
        <v>1</v>
      </c>
      <c r="R5" s="54">
        <v>1</v>
      </c>
      <c r="S5" s="54">
        <v>1</v>
      </c>
      <c r="T5" s="54">
        <f t="shared" si="2"/>
        <v>1</v>
      </c>
      <c r="U5" s="54">
        <v>1</v>
      </c>
      <c r="V5" s="54">
        <v>1</v>
      </c>
      <c r="W5" s="54">
        <f t="shared" si="3"/>
        <v>1</v>
      </c>
      <c r="X5" s="54">
        <f t="shared" si="4"/>
        <v>1</v>
      </c>
      <c r="Y5" s="54">
        <v>0</v>
      </c>
      <c r="Z5" s="54">
        <v>1</v>
      </c>
      <c r="AA5" s="54">
        <v>1</v>
      </c>
      <c r="AB5" s="54">
        <v>1</v>
      </c>
      <c r="AC5" s="54">
        <v>1</v>
      </c>
      <c r="AD5" s="54">
        <v>1</v>
      </c>
      <c r="AE5" s="54">
        <v>1</v>
      </c>
      <c r="AF5" s="54">
        <f t="shared" ref="AF5:AF68" si="14">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1</v>
      </c>
      <c r="AG5" s="54">
        <v>1</v>
      </c>
      <c r="AH5" s="54">
        <f t="shared" si="5"/>
        <v>1</v>
      </c>
      <c r="AI5" s="54">
        <v>1</v>
      </c>
      <c r="AJ5" s="54">
        <v>1</v>
      </c>
      <c r="AK5" s="54">
        <f t="shared" si="6"/>
        <v>1</v>
      </c>
      <c r="AL5" s="54">
        <v>1</v>
      </c>
      <c r="AM5" s="54">
        <v>1</v>
      </c>
      <c r="AN5" s="54">
        <v>1</v>
      </c>
      <c r="AO5" s="54">
        <v>1</v>
      </c>
      <c r="AP5" s="54">
        <v>1</v>
      </c>
      <c r="AQ5" s="54">
        <v>1</v>
      </c>
      <c r="AR5" s="54">
        <v>1</v>
      </c>
      <c r="AS5" s="54">
        <v>1</v>
      </c>
      <c r="AT5" s="54">
        <v>1</v>
      </c>
      <c r="AU5" s="54">
        <f t="shared" ref="AU5:AU68" si="15">IF(G5=0,0,(206.835-(84.6*(K5))-(1.015*(H5))))</f>
        <v>87.945000000000022</v>
      </c>
      <c r="AV5" s="54">
        <f t="shared" ref="AV5:AV68" si="16">IF(G5=0,0,(0.39*H5)+(11.8*K5)-15.59)</f>
        <v>2.4833333333333343</v>
      </c>
      <c r="AW5" s="54">
        <f t="shared" ref="AW5:AW47" si="17">IF(G5=0,0,((0.0588*(LEN(SUBSTITUTE(B5," ",""))/G5)*100)-(0.296*(F5/G5)*100)-15.8))</f>
        <v>2.7866666666666653</v>
      </c>
      <c r="AX5" s="54">
        <f t="shared" ref="AX5:AX68" si="18">IF(I5=0,0,(4.71*M5)+(0.5*H5)-21.43)</f>
        <v>-0.375</v>
      </c>
      <c r="AY5" s="54">
        <v>1</v>
      </c>
      <c r="AZ5" s="54">
        <v>1</v>
      </c>
      <c r="BA5" s="54">
        <v>1</v>
      </c>
      <c r="BG5" s="54">
        <f t="shared" ref="BG5:BG47" si="19">IF(G5=0,0,AF5/G5*1000)</f>
        <v>166.66666666666666</v>
      </c>
      <c r="BH5" s="11">
        <f t="shared" ref="BH5:BH68" si="20">G5/200/24/60</f>
        <v>2.0833333333333333E-5</v>
      </c>
    </row>
    <row r="6" spans="1:67" ht="32" x14ac:dyDescent="0.2">
      <c r="A6" s="54" t="s">
        <v>158</v>
      </c>
      <c r="B6" s="3" t="s">
        <v>669</v>
      </c>
      <c r="C6" s="22" t="s">
        <v>192</v>
      </c>
      <c r="D6" s="54">
        <v>1</v>
      </c>
      <c r="E6" s="54">
        <v>1</v>
      </c>
      <c r="F6" s="54">
        <f t="shared" si="7"/>
        <v>1</v>
      </c>
      <c r="G6" s="54">
        <f t="shared" si="8"/>
        <v>9</v>
      </c>
      <c r="H6" s="54">
        <f t="shared" si="9"/>
        <v>9</v>
      </c>
      <c r="I6" s="54">
        <f t="shared" si="10"/>
        <v>48</v>
      </c>
      <c r="J6" s="54">
        <v>14</v>
      </c>
      <c r="K6" s="54">
        <f t="shared" si="11"/>
        <v>1.5555555555555556</v>
      </c>
      <c r="L6" s="54">
        <f t="shared" si="12"/>
        <v>37</v>
      </c>
      <c r="M6" s="54">
        <f t="shared" si="13"/>
        <v>4.1111111111111107</v>
      </c>
      <c r="N6" s="54">
        <v>0</v>
      </c>
      <c r="O6" s="54">
        <v>1</v>
      </c>
      <c r="P6" s="54">
        <v>1</v>
      </c>
      <c r="Q6" s="54">
        <v>1</v>
      </c>
      <c r="R6" s="54">
        <v>1</v>
      </c>
      <c r="S6" s="54">
        <v>1</v>
      </c>
      <c r="T6" s="54">
        <f t="shared" si="2"/>
        <v>1</v>
      </c>
      <c r="U6" s="54">
        <v>1</v>
      </c>
      <c r="V6" s="54">
        <v>1</v>
      </c>
      <c r="W6" s="54">
        <f t="shared" si="3"/>
        <v>1</v>
      </c>
      <c r="X6" s="54">
        <f t="shared" si="4"/>
        <v>1</v>
      </c>
      <c r="Y6" s="54">
        <v>1</v>
      </c>
      <c r="Z6" s="54">
        <v>1</v>
      </c>
      <c r="AA6" s="54">
        <v>1</v>
      </c>
      <c r="AB6" s="54">
        <v>1</v>
      </c>
      <c r="AC6" s="54">
        <v>1</v>
      </c>
      <c r="AD6" s="54">
        <v>1</v>
      </c>
      <c r="AE6" s="54">
        <v>1</v>
      </c>
      <c r="AF6" s="54">
        <f t="shared" si="14"/>
        <v>3</v>
      </c>
      <c r="AG6" s="54">
        <v>1</v>
      </c>
      <c r="AH6" s="54">
        <f t="shared" si="5"/>
        <v>1</v>
      </c>
      <c r="AI6" s="54">
        <v>1</v>
      </c>
      <c r="AJ6" s="54">
        <v>1</v>
      </c>
      <c r="AK6" s="54">
        <f t="shared" si="6"/>
        <v>0</v>
      </c>
      <c r="AL6" s="54">
        <v>1</v>
      </c>
      <c r="AM6" s="54">
        <v>1</v>
      </c>
      <c r="AN6" s="54">
        <v>1</v>
      </c>
      <c r="AO6" s="54">
        <v>1</v>
      </c>
      <c r="AP6" s="54">
        <v>1</v>
      </c>
      <c r="AQ6" s="54">
        <v>1</v>
      </c>
      <c r="AR6" s="54">
        <v>1</v>
      </c>
      <c r="AS6" s="54">
        <v>1</v>
      </c>
      <c r="AT6" s="54">
        <v>1</v>
      </c>
      <c r="AU6" s="54">
        <f t="shared" si="15"/>
        <v>66.100000000000009</v>
      </c>
      <c r="AV6" s="54">
        <f t="shared" si="16"/>
        <v>6.2755555555555596</v>
      </c>
      <c r="AW6" s="54">
        <f t="shared" si="17"/>
        <v>7.0444444444444478</v>
      </c>
      <c r="AX6" s="54">
        <f t="shared" si="18"/>
        <v>2.43333333333333</v>
      </c>
      <c r="AY6" s="54">
        <v>1</v>
      </c>
      <c r="AZ6" s="54">
        <v>1</v>
      </c>
      <c r="BA6" s="54">
        <v>1</v>
      </c>
      <c r="BG6" s="54">
        <f t="shared" si="19"/>
        <v>333.33333333333331</v>
      </c>
      <c r="BH6" s="11">
        <f t="shared" si="20"/>
        <v>3.1250000000000001E-5</v>
      </c>
      <c r="BK6" s="11"/>
      <c r="BL6" s="11"/>
    </row>
    <row r="7" spans="1:67" ht="32" x14ac:dyDescent="0.2">
      <c r="A7" s="54" t="s">
        <v>159</v>
      </c>
      <c r="B7" s="3" t="s">
        <v>670</v>
      </c>
      <c r="C7" s="22" t="s">
        <v>192</v>
      </c>
      <c r="D7" s="54">
        <v>1</v>
      </c>
      <c r="E7" s="54">
        <v>1</v>
      </c>
      <c r="F7" s="54">
        <f t="shared" si="7"/>
        <v>1</v>
      </c>
      <c r="G7" s="54">
        <f t="shared" si="8"/>
        <v>6</v>
      </c>
      <c r="H7" s="54">
        <f t="shared" si="9"/>
        <v>6</v>
      </c>
      <c r="I7" s="54">
        <f t="shared" si="10"/>
        <v>35</v>
      </c>
      <c r="J7" s="54">
        <v>9</v>
      </c>
      <c r="K7" s="54">
        <f t="shared" si="11"/>
        <v>1.5</v>
      </c>
      <c r="L7" s="54">
        <f t="shared" si="12"/>
        <v>29</v>
      </c>
      <c r="M7" s="54">
        <f t="shared" si="13"/>
        <v>4.833333333333333</v>
      </c>
      <c r="N7" s="54">
        <v>0</v>
      </c>
      <c r="O7" s="54">
        <v>1</v>
      </c>
      <c r="P7" s="54">
        <v>1</v>
      </c>
      <c r="Q7" s="54">
        <v>1</v>
      </c>
      <c r="R7" s="54">
        <v>1</v>
      </c>
      <c r="S7" s="54">
        <v>1</v>
      </c>
      <c r="T7" s="54">
        <f t="shared" si="2"/>
        <v>1</v>
      </c>
      <c r="U7" s="54">
        <v>1</v>
      </c>
      <c r="V7" s="54">
        <v>1</v>
      </c>
      <c r="W7" s="54">
        <f t="shared" si="3"/>
        <v>1</v>
      </c>
      <c r="X7" s="54">
        <f t="shared" si="4"/>
        <v>1</v>
      </c>
      <c r="Y7" s="54">
        <v>0</v>
      </c>
      <c r="Z7" s="54">
        <v>1</v>
      </c>
      <c r="AA7" s="54">
        <v>1</v>
      </c>
      <c r="AB7" s="54">
        <v>1</v>
      </c>
      <c r="AC7" s="54">
        <v>1</v>
      </c>
      <c r="AD7" s="54">
        <v>1</v>
      </c>
      <c r="AE7" s="54">
        <v>1</v>
      </c>
      <c r="AF7" s="54">
        <f t="shared" si="14"/>
        <v>1</v>
      </c>
      <c r="AG7" s="54">
        <v>1</v>
      </c>
      <c r="AH7" s="54">
        <f t="shared" si="5"/>
        <v>1</v>
      </c>
      <c r="AI7" s="54">
        <v>1</v>
      </c>
      <c r="AJ7" s="54">
        <v>1</v>
      </c>
      <c r="AK7" s="54">
        <f t="shared" si="6"/>
        <v>1</v>
      </c>
      <c r="AL7" s="54">
        <v>1</v>
      </c>
      <c r="AM7" s="54">
        <v>1</v>
      </c>
      <c r="AN7" s="54">
        <v>1</v>
      </c>
      <c r="AO7" s="54">
        <v>1</v>
      </c>
      <c r="AP7" s="54">
        <v>1</v>
      </c>
      <c r="AQ7" s="54">
        <v>1</v>
      </c>
      <c r="AR7" s="54">
        <v>1</v>
      </c>
      <c r="AS7" s="54">
        <v>1</v>
      </c>
      <c r="AT7" s="54">
        <v>1</v>
      </c>
      <c r="AU7" s="54">
        <f t="shared" si="15"/>
        <v>73.845000000000013</v>
      </c>
      <c r="AV7" s="54">
        <f t="shared" si="16"/>
        <v>4.4500000000000028</v>
      </c>
      <c r="AW7" s="54">
        <f t="shared" si="17"/>
        <v>8.6666666666666643</v>
      </c>
      <c r="AX7" s="54">
        <f t="shared" si="18"/>
        <v>4.3349999999999973</v>
      </c>
      <c r="AY7" s="54">
        <v>1</v>
      </c>
      <c r="AZ7" s="54">
        <v>1</v>
      </c>
      <c r="BA7" s="54">
        <v>1</v>
      </c>
      <c r="BG7" s="54">
        <f t="shared" si="19"/>
        <v>166.66666666666666</v>
      </c>
      <c r="BH7" s="11">
        <f t="shared" si="20"/>
        <v>2.0833333333333333E-5</v>
      </c>
    </row>
    <row r="8" spans="1:67" ht="32" x14ac:dyDescent="0.2">
      <c r="A8" s="54" t="s">
        <v>160</v>
      </c>
      <c r="B8" s="3" t="s">
        <v>907</v>
      </c>
      <c r="C8" s="22" t="s">
        <v>192</v>
      </c>
      <c r="D8" s="54">
        <v>1</v>
      </c>
      <c r="E8" s="54">
        <v>1</v>
      </c>
      <c r="F8" s="54">
        <f t="shared" si="7"/>
        <v>2</v>
      </c>
      <c r="G8" s="54">
        <f t="shared" si="8"/>
        <v>14</v>
      </c>
      <c r="H8" s="54">
        <f t="shared" si="9"/>
        <v>7</v>
      </c>
      <c r="I8" s="54">
        <f t="shared" si="10"/>
        <v>69</v>
      </c>
      <c r="J8" s="54">
        <v>17</v>
      </c>
      <c r="K8" s="54">
        <f t="shared" si="11"/>
        <v>1.2142857142857142</v>
      </c>
      <c r="L8" s="54">
        <f t="shared" si="12"/>
        <v>53</v>
      </c>
      <c r="M8" s="54">
        <f t="shared" si="13"/>
        <v>3.7857142857142856</v>
      </c>
      <c r="N8" s="54">
        <v>0</v>
      </c>
      <c r="O8" s="54">
        <v>1</v>
      </c>
      <c r="P8" s="54">
        <v>1</v>
      </c>
      <c r="Q8" s="54">
        <v>1</v>
      </c>
      <c r="R8" s="54">
        <v>1</v>
      </c>
      <c r="S8" s="54">
        <v>1</v>
      </c>
      <c r="T8" s="54">
        <f t="shared" si="2"/>
        <v>1</v>
      </c>
      <c r="U8" s="54">
        <v>1</v>
      </c>
      <c r="V8" s="54">
        <v>1</v>
      </c>
      <c r="W8" s="54">
        <f t="shared" si="3"/>
        <v>1</v>
      </c>
      <c r="X8" s="54">
        <f t="shared" si="4"/>
        <v>1</v>
      </c>
      <c r="Y8" s="54">
        <v>0</v>
      </c>
      <c r="Z8" s="54">
        <v>1</v>
      </c>
      <c r="AA8" s="54">
        <v>1</v>
      </c>
      <c r="AB8" s="54">
        <v>1</v>
      </c>
      <c r="AC8" s="54">
        <v>1</v>
      </c>
      <c r="AD8" s="54">
        <v>1</v>
      </c>
      <c r="AE8" s="54">
        <v>1</v>
      </c>
      <c r="AF8" s="54">
        <f t="shared" si="14"/>
        <v>3</v>
      </c>
      <c r="AG8" s="54">
        <v>1</v>
      </c>
      <c r="AH8" s="54">
        <f t="shared" si="5"/>
        <v>1</v>
      </c>
      <c r="AI8" s="54">
        <v>0</v>
      </c>
      <c r="AJ8" s="54">
        <v>1</v>
      </c>
      <c r="AK8" s="54">
        <f t="shared" si="6"/>
        <v>0</v>
      </c>
      <c r="AL8" s="54">
        <v>1</v>
      </c>
      <c r="AM8" s="54">
        <v>1</v>
      </c>
      <c r="AN8" s="54">
        <v>1</v>
      </c>
      <c r="AO8" s="54">
        <v>1</v>
      </c>
      <c r="AP8" s="54">
        <v>1</v>
      </c>
      <c r="AQ8" s="54">
        <v>1</v>
      </c>
      <c r="AR8" s="54">
        <v>1</v>
      </c>
      <c r="AS8" s="54">
        <v>1</v>
      </c>
      <c r="AT8" s="54">
        <v>1</v>
      </c>
      <c r="AU8" s="54">
        <f t="shared" si="15"/>
        <v>97.00142857142859</v>
      </c>
      <c r="AV8" s="54">
        <f t="shared" si="16"/>
        <v>1.4685714285714297</v>
      </c>
      <c r="AW8" s="54">
        <f t="shared" si="17"/>
        <v>3.4914285714285711</v>
      </c>
      <c r="AX8" s="54">
        <f t="shared" si="18"/>
        <v>-9.9285714285713311E-2</v>
      </c>
      <c r="AY8" s="54">
        <v>1</v>
      </c>
      <c r="AZ8" s="54">
        <v>1</v>
      </c>
      <c r="BA8" s="54">
        <v>1</v>
      </c>
      <c r="BG8" s="54">
        <f t="shared" si="19"/>
        <v>214.28571428571428</v>
      </c>
      <c r="BH8" s="11">
        <f t="shared" si="20"/>
        <v>4.8611111111111115E-5</v>
      </c>
    </row>
    <row r="9" spans="1:67" ht="32" x14ac:dyDescent="0.2">
      <c r="A9" s="54">
        <v>2</v>
      </c>
      <c r="B9" s="3" t="s">
        <v>672</v>
      </c>
      <c r="C9" s="22" t="s">
        <v>192</v>
      </c>
      <c r="D9" s="54">
        <v>1</v>
      </c>
      <c r="E9" s="54">
        <v>1</v>
      </c>
      <c r="F9" s="54">
        <f t="shared" si="7"/>
        <v>1</v>
      </c>
      <c r="G9" s="54">
        <f t="shared" si="8"/>
        <v>12</v>
      </c>
      <c r="H9" s="54">
        <f t="shared" si="9"/>
        <v>12</v>
      </c>
      <c r="I9" s="54">
        <f t="shared" si="10"/>
        <v>54</v>
      </c>
      <c r="J9" s="54">
        <v>13</v>
      </c>
      <c r="K9" s="54">
        <f t="shared" si="11"/>
        <v>1.0833333333333333</v>
      </c>
      <c r="L9" s="54">
        <f t="shared" si="12"/>
        <v>42</v>
      </c>
      <c r="M9" s="54">
        <f t="shared" si="13"/>
        <v>3.5</v>
      </c>
      <c r="N9" s="54">
        <v>0</v>
      </c>
      <c r="O9" s="54">
        <v>1</v>
      </c>
      <c r="P9" s="54">
        <v>1</v>
      </c>
      <c r="Q9" s="54">
        <v>1</v>
      </c>
      <c r="R9" s="54">
        <v>1</v>
      </c>
      <c r="S9" s="54">
        <v>1</v>
      </c>
      <c r="T9" s="54">
        <f t="shared" si="2"/>
        <v>1</v>
      </c>
      <c r="U9" s="54">
        <v>1</v>
      </c>
      <c r="V9" s="54">
        <v>1</v>
      </c>
      <c r="W9" s="54">
        <f t="shared" si="3"/>
        <v>1</v>
      </c>
      <c r="X9" s="54">
        <f t="shared" si="4"/>
        <v>1</v>
      </c>
      <c r="Y9" s="54">
        <v>0</v>
      </c>
      <c r="Z9" s="54">
        <v>1</v>
      </c>
      <c r="AA9" s="54">
        <v>1</v>
      </c>
      <c r="AB9" s="54">
        <v>1</v>
      </c>
      <c r="AC9" s="54">
        <v>1</v>
      </c>
      <c r="AD9" s="54">
        <v>1</v>
      </c>
      <c r="AE9" s="54">
        <v>1</v>
      </c>
      <c r="AF9" s="54">
        <f t="shared" si="14"/>
        <v>1</v>
      </c>
      <c r="AG9" s="54">
        <v>1</v>
      </c>
      <c r="AH9" s="54">
        <f t="shared" si="5"/>
        <v>1</v>
      </c>
      <c r="AI9" s="54">
        <v>1</v>
      </c>
      <c r="AJ9" s="54">
        <v>1</v>
      </c>
      <c r="AK9" s="54">
        <f t="shared" si="6"/>
        <v>1</v>
      </c>
      <c r="AL9" s="54">
        <v>1</v>
      </c>
      <c r="AM9" s="54">
        <v>1</v>
      </c>
      <c r="AN9" s="54">
        <v>1</v>
      </c>
      <c r="AO9" s="54">
        <v>1</v>
      </c>
      <c r="AP9" s="54">
        <v>1</v>
      </c>
      <c r="AQ9" s="54">
        <v>1</v>
      </c>
      <c r="AR9" s="54">
        <v>1</v>
      </c>
      <c r="AS9" s="54">
        <v>1</v>
      </c>
      <c r="AT9" s="54">
        <v>1</v>
      </c>
      <c r="AU9" s="54">
        <f t="shared" si="15"/>
        <v>103.00500000000002</v>
      </c>
      <c r="AV9" s="54">
        <f t="shared" si="16"/>
        <v>1.8733333333333313</v>
      </c>
      <c r="AW9" s="54">
        <f t="shared" si="17"/>
        <v>2.8033333333333346</v>
      </c>
      <c r="AX9" s="54">
        <f t="shared" si="18"/>
        <v>1.0549999999999997</v>
      </c>
      <c r="AY9" s="54">
        <v>1</v>
      </c>
      <c r="AZ9" s="54">
        <v>1</v>
      </c>
      <c r="BA9" s="54">
        <v>1</v>
      </c>
      <c r="BG9" s="54">
        <f t="shared" si="19"/>
        <v>83.333333333333329</v>
      </c>
      <c r="BH9" s="11">
        <f t="shared" si="20"/>
        <v>4.1666666666666665E-5</v>
      </c>
    </row>
    <row r="10" spans="1:67" ht="48" x14ac:dyDescent="0.2">
      <c r="A10" s="54">
        <v>3</v>
      </c>
      <c r="B10" s="3" t="s">
        <v>673</v>
      </c>
      <c r="C10" s="22" t="s">
        <v>192</v>
      </c>
      <c r="D10" s="54">
        <v>1</v>
      </c>
      <c r="E10" s="54">
        <v>1</v>
      </c>
      <c r="F10" s="54">
        <f t="shared" si="7"/>
        <v>1</v>
      </c>
      <c r="G10" s="54">
        <f t="shared" si="8"/>
        <v>16</v>
      </c>
      <c r="H10" s="54">
        <f t="shared" si="9"/>
        <v>16</v>
      </c>
      <c r="I10" s="54">
        <f t="shared" si="10"/>
        <v>96</v>
      </c>
      <c r="J10" s="54">
        <v>30</v>
      </c>
      <c r="K10" s="54">
        <f t="shared" si="11"/>
        <v>1.875</v>
      </c>
      <c r="L10" s="54">
        <f t="shared" si="12"/>
        <v>80</v>
      </c>
      <c r="M10" s="54">
        <f t="shared" si="13"/>
        <v>5</v>
      </c>
      <c r="N10" s="54">
        <v>1</v>
      </c>
      <c r="O10" s="54">
        <v>1</v>
      </c>
      <c r="P10" s="54">
        <v>1</v>
      </c>
      <c r="Q10" s="54">
        <v>1</v>
      </c>
      <c r="R10" s="54">
        <v>1</v>
      </c>
      <c r="S10" s="54">
        <v>1</v>
      </c>
      <c r="T10" s="54">
        <f t="shared" si="2"/>
        <v>1</v>
      </c>
      <c r="U10" s="54">
        <v>1</v>
      </c>
      <c r="V10" s="54">
        <v>1</v>
      </c>
      <c r="W10" s="54">
        <f t="shared" si="3"/>
        <v>1</v>
      </c>
      <c r="X10" s="54">
        <f t="shared" si="4"/>
        <v>1</v>
      </c>
      <c r="Y10" s="54">
        <v>0</v>
      </c>
      <c r="Z10" s="54">
        <v>1</v>
      </c>
      <c r="AA10" s="54">
        <v>0</v>
      </c>
      <c r="AB10" s="54">
        <v>1</v>
      </c>
      <c r="AC10" s="54">
        <v>1</v>
      </c>
      <c r="AD10" s="54">
        <v>1</v>
      </c>
      <c r="AE10" s="54">
        <v>1</v>
      </c>
      <c r="AF10" s="54">
        <f t="shared" si="14"/>
        <v>1</v>
      </c>
      <c r="AG10" s="54">
        <v>1</v>
      </c>
      <c r="AH10" s="54">
        <f t="shared" si="5"/>
        <v>1</v>
      </c>
      <c r="AI10" s="54">
        <v>1</v>
      </c>
      <c r="AJ10" s="54">
        <v>1</v>
      </c>
      <c r="AK10" s="54">
        <f t="shared" si="6"/>
        <v>1</v>
      </c>
      <c r="AL10" s="54">
        <v>1</v>
      </c>
      <c r="AM10" s="54">
        <v>1</v>
      </c>
      <c r="AN10" s="54">
        <v>1</v>
      </c>
      <c r="AO10" s="54">
        <v>1</v>
      </c>
      <c r="AP10" s="54">
        <v>1</v>
      </c>
      <c r="AQ10" s="54">
        <v>1</v>
      </c>
      <c r="AR10" s="54">
        <v>1</v>
      </c>
      <c r="AS10" s="54">
        <v>1</v>
      </c>
      <c r="AT10" s="54">
        <v>1</v>
      </c>
      <c r="AU10" s="54">
        <f t="shared" si="15"/>
        <v>31.97000000000001</v>
      </c>
      <c r="AV10" s="54">
        <f t="shared" si="16"/>
        <v>12.775000000000002</v>
      </c>
      <c r="AW10" s="54">
        <f t="shared" si="17"/>
        <v>12.117499999999996</v>
      </c>
      <c r="AX10" s="54">
        <f t="shared" si="18"/>
        <v>10.120000000000001</v>
      </c>
      <c r="AY10" s="54">
        <v>1</v>
      </c>
      <c r="AZ10" s="54">
        <v>1</v>
      </c>
      <c r="BA10" s="54">
        <v>1</v>
      </c>
      <c r="BG10" s="54">
        <f t="shared" si="19"/>
        <v>62.5</v>
      </c>
      <c r="BH10" s="11">
        <f t="shared" si="20"/>
        <v>5.5555555555555558E-5</v>
      </c>
    </row>
    <row r="11" spans="1:67" ht="48" x14ac:dyDescent="0.2">
      <c r="A11" s="54">
        <v>4</v>
      </c>
      <c r="B11" s="3" t="s">
        <v>674</v>
      </c>
      <c r="C11" s="22" t="s">
        <v>192</v>
      </c>
      <c r="D11" s="54">
        <v>1</v>
      </c>
      <c r="E11" s="54">
        <v>1</v>
      </c>
      <c r="F11" s="54">
        <f t="shared" si="7"/>
        <v>1</v>
      </c>
      <c r="G11" s="54">
        <f t="shared" si="8"/>
        <v>17</v>
      </c>
      <c r="H11" s="54">
        <f t="shared" si="9"/>
        <v>17</v>
      </c>
      <c r="I11" s="54">
        <f t="shared" si="10"/>
        <v>117</v>
      </c>
      <c r="J11" s="54">
        <v>33</v>
      </c>
      <c r="K11" s="54">
        <f t="shared" si="11"/>
        <v>1.9411764705882353</v>
      </c>
      <c r="L11" s="54">
        <f t="shared" si="12"/>
        <v>95</v>
      </c>
      <c r="M11" s="54">
        <f t="shared" si="13"/>
        <v>5.5882352941176467</v>
      </c>
      <c r="N11" s="54">
        <v>1</v>
      </c>
      <c r="O11" s="54">
        <v>1</v>
      </c>
      <c r="P11" s="54">
        <v>1</v>
      </c>
      <c r="Q11" s="54">
        <v>1</v>
      </c>
      <c r="R11" s="54">
        <v>1</v>
      </c>
      <c r="S11" s="54">
        <v>1</v>
      </c>
      <c r="T11" s="54">
        <f t="shared" si="2"/>
        <v>1</v>
      </c>
      <c r="U11" s="54">
        <v>1</v>
      </c>
      <c r="V11" s="54">
        <v>1</v>
      </c>
      <c r="W11" s="54">
        <f t="shared" si="3"/>
        <v>1</v>
      </c>
      <c r="X11" s="54">
        <f t="shared" si="4"/>
        <v>1</v>
      </c>
      <c r="Y11" s="54">
        <v>0</v>
      </c>
      <c r="Z11" s="54">
        <v>1</v>
      </c>
      <c r="AA11" s="54">
        <v>1</v>
      </c>
      <c r="AB11" s="54">
        <v>1</v>
      </c>
      <c r="AC11" s="54">
        <v>1</v>
      </c>
      <c r="AD11" s="54">
        <v>1</v>
      </c>
      <c r="AE11" s="54">
        <v>1</v>
      </c>
      <c r="AF11" s="54">
        <f t="shared" si="14"/>
        <v>6</v>
      </c>
      <c r="AG11" s="54">
        <v>1</v>
      </c>
      <c r="AH11" s="54">
        <f t="shared" si="5"/>
        <v>1</v>
      </c>
      <c r="AI11" s="54">
        <v>1</v>
      </c>
      <c r="AJ11" s="54">
        <v>1</v>
      </c>
      <c r="AK11" s="54">
        <f t="shared" si="6"/>
        <v>0</v>
      </c>
      <c r="AL11" s="54">
        <v>1</v>
      </c>
      <c r="AM11" s="54">
        <v>1</v>
      </c>
      <c r="AN11" s="54">
        <v>1</v>
      </c>
      <c r="AO11" s="54">
        <v>1</v>
      </c>
      <c r="AP11" s="54">
        <v>1</v>
      </c>
      <c r="AQ11" s="54">
        <v>1</v>
      </c>
      <c r="AR11" s="54">
        <v>1</v>
      </c>
      <c r="AS11" s="54">
        <v>1</v>
      </c>
      <c r="AT11" s="54">
        <v>1</v>
      </c>
      <c r="AU11" s="54">
        <f t="shared" si="15"/>
        <v>25.356470588235307</v>
      </c>
      <c r="AV11" s="54">
        <f t="shared" si="16"/>
        <v>13.945882352941176</v>
      </c>
      <c r="AW11" s="54">
        <f t="shared" si="17"/>
        <v>17.392941176470583</v>
      </c>
      <c r="AX11" s="54">
        <f t="shared" si="18"/>
        <v>13.390588235294118</v>
      </c>
      <c r="AY11" s="54">
        <v>1</v>
      </c>
      <c r="AZ11" s="54">
        <v>1</v>
      </c>
      <c r="BA11" s="54">
        <v>1</v>
      </c>
      <c r="BG11" s="54">
        <f t="shared" si="19"/>
        <v>352.94117647058823</v>
      </c>
      <c r="BH11" s="11">
        <f t="shared" si="20"/>
        <v>5.902777777777778E-5</v>
      </c>
    </row>
    <row r="12" spans="1:67" ht="32" x14ac:dyDescent="0.2">
      <c r="A12" s="54" t="s">
        <v>388</v>
      </c>
      <c r="B12" s="3" t="s">
        <v>675</v>
      </c>
      <c r="C12" s="3" t="s">
        <v>204</v>
      </c>
      <c r="D12" s="54">
        <v>1</v>
      </c>
      <c r="E12" s="54">
        <v>1</v>
      </c>
      <c r="F12" s="54">
        <f t="shared" si="7"/>
        <v>1</v>
      </c>
      <c r="G12" s="54">
        <f t="shared" si="8"/>
        <v>14</v>
      </c>
      <c r="H12" s="54">
        <f t="shared" si="9"/>
        <v>14</v>
      </c>
      <c r="I12" s="54">
        <f t="shared" si="10"/>
        <v>64</v>
      </c>
      <c r="J12" s="54">
        <v>18</v>
      </c>
      <c r="K12" s="54">
        <f t="shared" si="11"/>
        <v>1.2857142857142858</v>
      </c>
      <c r="L12" s="54">
        <f t="shared" si="12"/>
        <v>49</v>
      </c>
      <c r="M12" s="54">
        <f t="shared" si="13"/>
        <v>3.5</v>
      </c>
      <c r="N12" s="54">
        <v>1</v>
      </c>
      <c r="O12" s="54">
        <v>1</v>
      </c>
      <c r="P12" s="54">
        <v>1</v>
      </c>
      <c r="Q12" s="54">
        <v>1</v>
      </c>
      <c r="R12" s="54">
        <v>1</v>
      </c>
      <c r="S12" s="54">
        <v>1</v>
      </c>
      <c r="T12" s="54">
        <f t="shared" si="2"/>
        <v>1</v>
      </c>
      <c r="U12" s="54">
        <v>1</v>
      </c>
      <c r="V12" s="54">
        <v>1</v>
      </c>
      <c r="W12" s="54">
        <f t="shared" si="3"/>
        <v>1</v>
      </c>
      <c r="X12" s="54">
        <f t="shared" si="4"/>
        <v>1</v>
      </c>
      <c r="Y12" s="54">
        <v>0</v>
      </c>
      <c r="Z12" s="54">
        <v>1</v>
      </c>
      <c r="AA12" s="54">
        <v>1</v>
      </c>
      <c r="AB12" s="54">
        <v>1</v>
      </c>
      <c r="AC12" s="54">
        <v>1</v>
      </c>
      <c r="AD12" s="54">
        <v>1</v>
      </c>
      <c r="AE12" s="54">
        <v>1</v>
      </c>
      <c r="AF12" s="54">
        <f t="shared" si="14"/>
        <v>2</v>
      </c>
      <c r="AG12" s="54">
        <v>0</v>
      </c>
      <c r="AH12" s="54">
        <f t="shared" si="5"/>
        <v>1</v>
      </c>
      <c r="AI12" s="54">
        <v>1</v>
      </c>
      <c r="AJ12" s="54">
        <v>1</v>
      </c>
      <c r="AK12" s="54">
        <f t="shared" si="6"/>
        <v>1</v>
      </c>
      <c r="AL12" s="54">
        <v>1</v>
      </c>
      <c r="AM12" s="54">
        <v>1</v>
      </c>
      <c r="AN12" s="54">
        <v>1</v>
      </c>
      <c r="AO12" s="54">
        <v>1</v>
      </c>
      <c r="AP12" s="54">
        <v>1</v>
      </c>
      <c r="AQ12" s="54">
        <v>1</v>
      </c>
      <c r="AR12" s="54">
        <v>1</v>
      </c>
      <c r="AS12" s="54">
        <v>1</v>
      </c>
      <c r="AT12" s="54">
        <v>1</v>
      </c>
      <c r="AU12" s="54">
        <f t="shared" si="15"/>
        <v>83.853571428571442</v>
      </c>
      <c r="AV12" s="54">
        <f t="shared" si="16"/>
        <v>5.0414285714285718</v>
      </c>
      <c r="AW12" s="54">
        <f t="shared" si="17"/>
        <v>3.5057142857142871</v>
      </c>
      <c r="AX12" s="54">
        <f t="shared" si="18"/>
        <v>2.0549999999999997</v>
      </c>
      <c r="AY12" s="54">
        <v>1</v>
      </c>
      <c r="AZ12" s="54">
        <v>1</v>
      </c>
      <c r="BA12" s="54">
        <v>1</v>
      </c>
      <c r="BG12" s="54">
        <f t="shared" si="19"/>
        <v>142.85714285714286</v>
      </c>
      <c r="BH12" s="11">
        <f t="shared" si="20"/>
        <v>4.8611111111111115E-5</v>
      </c>
    </row>
    <row r="13" spans="1:67" ht="32" x14ac:dyDescent="0.2">
      <c r="A13" s="54" t="s">
        <v>389</v>
      </c>
      <c r="B13" s="3" t="s">
        <v>676</v>
      </c>
      <c r="C13" s="3" t="s">
        <v>204</v>
      </c>
      <c r="D13" s="54">
        <v>1</v>
      </c>
      <c r="E13" s="54">
        <v>1</v>
      </c>
      <c r="F13" s="54">
        <f t="shared" si="7"/>
        <v>1</v>
      </c>
      <c r="G13" s="54">
        <f t="shared" si="8"/>
        <v>14</v>
      </c>
      <c r="H13" s="54">
        <f t="shared" si="9"/>
        <v>14</v>
      </c>
      <c r="I13" s="54">
        <f t="shared" si="10"/>
        <v>68</v>
      </c>
      <c r="J13" s="54">
        <v>18</v>
      </c>
      <c r="K13" s="54">
        <f t="shared" si="11"/>
        <v>1.2857142857142858</v>
      </c>
      <c r="L13" s="54">
        <f t="shared" si="12"/>
        <v>53</v>
      </c>
      <c r="M13" s="54">
        <f t="shared" si="13"/>
        <v>3.7857142857142856</v>
      </c>
      <c r="N13" s="54">
        <v>1</v>
      </c>
      <c r="O13" s="54">
        <v>1</v>
      </c>
      <c r="P13" s="54">
        <v>1</v>
      </c>
      <c r="Q13" s="54">
        <v>1</v>
      </c>
      <c r="R13" s="54">
        <v>1</v>
      </c>
      <c r="S13" s="54">
        <v>1</v>
      </c>
      <c r="T13" s="54">
        <f t="shared" si="2"/>
        <v>1</v>
      </c>
      <c r="U13" s="54">
        <v>1</v>
      </c>
      <c r="V13" s="54">
        <v>1</v>
      </c>
      <c r="W13" s="54">
        <f t="shared" si="3"/>
        <v>1</v>
      </c>
      <c r="X13" s="54">
        <f t="shared" si="4"/>
        <v>1</v>
      </c>
      <c r="Y13" s="54">
        <v>0</v>
      </c>
      <c r="Z13" s="54">
        <v>1</v>
      </c>
      <c r="AA13" s="54">
        <v>1</v>
      </c>
      <c r="AB13" s="54">
        <v>1</v>
      </c>
      <c r="AC13" s="54">
        <v>1</v>
      </c>
      <c r="AD13" s="54">
        <v>1</v>
      </c>
      <c r="AE13" s="54">
        <v>1</v>
      </c>
      <c r="AF13" s="54">
        <f t="shared" si="14"/>
        <v>2</v>
      </c>
      <c r="AG13" s="54">
        <v>0</v>
      </c>
      <c r="AH13" s="54">
        <f t="shared" si="5"/>
        <v>1</v>
      </c>
      <c r="AI13" s="54">
        <v>1</v>
      </c>
      <c r="AJ13" s="54">
        <v>1</v>
      </c>
      <c r="AK13" s="54">
        <f t="shared" si="6"/>
        <v>1</v>
      </c>
      <c r="AL13" s="54">
        <v>1</v>
      </c>
      <c r="AM13" s="54">
        <v>1</v>
      </c>
      <c r="AN13" s="54">
        <v>1</v>
      </c>
      <c r="AO13" s="54">
        <v>1</v>
      </c>
      <c r="AP13" s="54">
        <v>1</v>
      </c>
      <c r="AQ13" s="54">
        <v>1</v>
      </c>
      <c r="AR13" s="54">
        <v>1</v>
      </c>
      <c r="AS13" s="54">
        <v>1</v>
      </c>
      <c r="AT13" s="54">
        <v>1</v>
      </c>
      <c r="AU13" s="54">
        <f t="shared" si="15"/>
        <v>83.853571428571442</v>
      </c>
      <c r="AV13" s="54">
        <f t="shared" si="16"/>
        <v>5.0414285714285718</v>
      </c>
      <c r="AW13" s="54">
        <f t="shared" si="17"/>
        <v>5.1857142857142833</v>
      </c>
      <c r="AX13" s="54">
        <f t="shared" si="18"/>
        <v>3.4007142857142867</v>
      </c>
      <c r="AY13" s="54">
        <v>1</v>
      </c>
      <c r="AZ13" s="54">
        <v>1</v>
      </c>
      <c r="BA13" s="54">
        <v>1</v>
      </c>
      <c r="BG13" s="54">
        <f t="shared" si="19"/>
        <v>142.85714285714286</v>
      </c>
      <c r="BH13" s="11">
        <f t="shared" si="20"/>
        <v>4.8611111111111115E-5</v>
      </c>
    </row>
    <row r="14" spans="1:67" ht="144" x14ac:dyDescent="0.2">
      <c r="A14" s="54">
        <v>5</v>
      </c>
      <c r="B14" s="3" t="s">
        <v>879</v>
      </c>
      <c r="C14" s="22" t="s">
        <v>192</v>
      </c>
      <c r="D14" s="54">
        <v>1</v>
      </c>
      <c r="E14" s="54">
        <v>1</v>
      </c>
      <c r="F14" s="54">
        <f t="shared" si="7"/>
        <v>1</v>
      </c>
      <c r="G14" s="54">
        <f t="shared" si="8"/>
        <v>52</v>
      </c>
      <c r="H14" s="54">
        <f t="shared" si="9"/>
        <v>52</v>
      </c>
      <c r="I14" s="54">
        <f t="shared" si="10"/>
        <v>300</v>
      </c>
      <c r="J14" s="54">
        <v>84</v>
      </c>
      <c r="K14" s="54">
        <f t="shared" si="11"/>
        <v>1.6153846153846154</v>
      </c>
      <c r="L14" s="54">
        <f t="shared" si="12"/>
        <v>245</v>
      </c>
      <c r="M14" s="54">
        <f t="shared" si="13"/>
        <v>4.7115384615384617</v>
      </c>
      <c r="N14" s="54">
        <v>1</v>
      </c>
      <c r="O14" s="54">
        <v>1</v>
      </c>
      <c r="P14" s="54">
        <v>1</v>
      </c>
      <c r="Q14" s="54">
        <v>1</v>
      </c>
      <c r="R14" s="54">
        <v>1</v>
      </c>
      <c r="S14" s="54">
        <v>1</v>
      </c>
      <c r="T14" s="54">
        <f t="shared" si="2"/>
        <v>1</v>
      </c>
      <c r="U14" s="54">
        <v>1</v>
      </c>
      <c r="V14" s="54">
        <v>1</v>
      </c>
      <c r="W14" s="54">
        <f t="shared" si="3"/>
        <v>1</v>
      </c>
      <c r="X14" s="54">
        <f t="shared" si="4"/>
        <v>1</v>
      </c>
      <c r="Y14" s="54">
        <v>0</v>
      </c>
      <c r="Z14" s="54">
        <v>1</v>
      </c>
      <c r="AA14" s="54">
        <v>1</v>
      </c>
      <c r="AB14" s="54">
        <v>1</v>
      </c>
      <c r="AC14" s="54">
        <v>1</v>
      </c>
      <c r="AD14" s="54">
        <v>1</v>
      </c>
      <c r="AE14" s="54">
        <v>1</v>
      </c>
      <c r="AF14" s="54">
        <f t="shared" si="14"/>
        <v>5</v>
      </c>
      <c r="AG14" s="54">
        <v>1</v>
      </c>
      <c r="AH14" s="54">
        <f t="shared" si="5"/>
        <v>0</v>
      </c>
      <c r="AI14" s="54">
        <v>0</v>
      </c>
      <c r="AJ14" s="54">
        <v>1</v>
      </c>
      <c r="AK14" s="54">
        <f t="shared" si="6"/>
        <v>0</v>
      </c>
      <c r="AL14" s="54">
        <v>1</v>
      </c>
      <c r="AM14" s="54">
        <v>1</v>
      </c>
      <c r="AN14" s="54">
        <v>1</v>
      </c>
      <c r="AO14" s="54">
        <v>1</v>
      </c>
      <c r="AP14" s="54">
        <v>1</v>
      </c>
      <c r="AQ14" s="54">
        <v>1</v>
      </c>
      <c r="AR14" s="54">
        <v>1</v>
      </c>
      <c r="AS14" s="54">
        <v>1</v>
      </c>
      <c r="AT14" s="54">
        <v>1</v>
      </c>
      <c r="AU14" s="54">
        <f t="shared" si="15"/>
        <v>17.393461538461573</v>
      </c>
      <c r="AV14" s="54">
        <f t="shared" si="16"/>
        <v>23.751538461538463</v>
      </c>
      <c r="AW14" s="54">
        <f t="shared" si="17"/>
        <v>11.78692307692307</v>
      </c>
      <c r="AX14" s="54">
        <f t="shared" si="18"/>
        <v>26.761346153846155</v>
      </c>
      <c r="AY14" s="54">
        <v>0</v>
      </c>
      <c r="AZ14" s="54">
        <v>1</v>
      </c>
      <c r="BA14" s="54">
        <v>1</v>
      </c>
      <c r="BG14" s="54">
        <f t="shared" si="19"/>
        <v>96.15384615384616</v>
      </c>
      <c r="BH14" s="11">
        <f t="shared" si="20"/>
        <v>1.8055555555555557E-4</v>
      </c>
    </row>
    <row r="15" spans="1:67" ht="64" x14ac:dyDescent="0.2">
      <c r="A15" s="54">
        <v>6</v>
      </c>
      <c r="B15" s="3" t="s">
        <v>678</v>
      </c>
      <c r="C15" s="22" t="s">
        <v>192</v>
      </c>
      <c r="D15" s="54">
        <v>1</v>
      </c>
      <c r="E15" s="54">
        <v>1</v>
      </c>
      <c r="F15" s="54">
        <f t="shared" si="7"/>
        <v>1</v>
      </c>
      <c r="G15" s="54">
        <f t="shared" si="8"/>
        <v>21</v>
      </c>
      <c r="H15" s="54">
        <f t="shared" si="9"/>
        <v>21</v>
      </c>
      <c r="I15" s="54">
        <f t="shared" si="10"/>
        <v>132</v>
      </c>
      <c r="J15" s="54">
        <v>41</v>
      </c>
      <c r="K15" s="54">
        <f t="shared" si="11"/>
        <v>1.9523809523809523</v>
      </c>
      <c r="L15" s="54">
        <f t="shared" si="12"/>
        <v>111</v>
      </c>
      <c r="M15" s="54">
        <f t="shared" si="13"/>
        <v>5.2857142857142856</v>
      </c>
      <c r="N15" s="54">
        <v>1</v>
      </c>
      <c r="O15" s="54">
        <v>1</v>
      </c>
      <c r="P15" s="54">
        <v>1</v>
      </c>
      <c r="Q15" s="54">
        <v>0</v>
      </c>
      <c r="R15" s="54">
        <v>1</v>
      </c>
      <c r="S15" s="54">
        <v>1</v>
      </c>
      <c r="T15" s="54">
        <f t="shared" si="2"/>
        <v>0</v>
      </c>
      <c r="U15" s="54">
        <v>1</v>
      </c>
      <c r="V15" s="54">
        <v>1</v>
      </c>
      <c r="W15" s="54">
        <f t="shared" si="3"/>
        <v>0</v>
      </c>
      <c r="X15" s="54">
        <f t="shared" si="4"/>
        <v>1</v>
      </c>
      <c r="Y15" s="54">
        <v>1</v>
      </c>
      <c r="Z15" s="54">
        <v>1</v>
      </c>
      <c r="AA15" s="54">
        <v>1</v>
      </c>
      <c r="AB15" s="54">
        <v>1</v>
      </c>
      <c r="AC15" s="54">
        <v>1</v>
      </c>
      <c r="AD15" s="54">
        <v>1</v>
      </c>
      <c r="AE15" s="54">
        <v>1</v>
      </c>
      <c r="AF15" s="54">
        <f t="shared" si="14"/>
        <v>1</v>
      </c>
      <c r="AG15" s="54">
        <v>1</v>
      </c>
      <c r="AH15" s="54">
        <f t="shared" si="5"/>
        <v>1</v>
      </c>
      <c r="AI15" s="54">
        <v>0</v>
      </c>
      <c r="AJ15" s="54">
        <v>1</v>
      </c>
      <c r="AK15" s="54">
        <f t="shared" si="6"/>
        <v>1</v>
      </c>
      <c r="AL15" s="54">
        <v>1</v>
      </c>
      <c r="AM15" s="54">
        <v>1</v>
      </c>
      <c r="AN15" s="54">
        <v>1</v>
      </c>
      <c r="AO15" s="54">
        <v>1</v>
      </c>
      <c r="AP15" s="54">
        <v>1</v>
      </c>
      <c r="AQ15" s="54">
        <v>1</v>
      </c>
      <c r="AR15" s="54">
        <v>1</v>
      </c>
      <c r="AS15" s="54">
        <v>1</v>
      </c>
      <c r="AT15" s="54">
        <v>1</v>
      </c>
      <c r="AU15" s="54">
        <f t="shared" si="15"/>
        <v>20.348571428571461</v>
      </c>
      <c r="AV15" s="54">
        <f t="shared" si="16"/>
        <v>15.638095238095236</v>
      </c>
      <c r="AW15" s="54">
        <f t="shared" si="17"/>
        <v>14.150476190476191</v>
      </c>
      <c r="AX15" s="54">
        <f t="shared" si="18"/>
        <v>13.965714285714284</v>
      </c>
      <c r="AY15" s="54">
        <v>1</v>
      </c>
      <c r="AZ15" s="54">
        <v>1</v>
      </c>
      <c r="BA15" s="54">
        <v>1</v>
      </c>
      <c r="BG15" s="54">
        <f t="shared" si="19"/>
        <v>47.619047619047613</v>
      </c>
      <c r="BH15" s="11">
        <f t="shared" si="20"/>
        <v>7.2916666666666659E-5</v>
      </c>
    </row>
    <row r="16" spans="1:67" ht="32" x14ac:dyDescent="0.2">
      <c r="A16" s="54">
        <v>7</v>
      </c>
      <c r="B16" s="3" t="s">
        <v>679</v>
      </c>
      <c r="C16" s="22" t="s">
        <v>192</v>
      </c>
      <c r="D16" s="54">
        <v>1</v>
      </c>
      <c r="E16" s="54">
        <v>1</v>
      </c>
      <c r="F16" s="54">
        <f t="shared" si="7"/>
        <v>1</v>
      </c>
      <c r="G16" s="54">
        <f t="shared" si="8"/>
        <v>17</v>
      </c>
      <c r="H16" s="54">
        <f t="shared" si="9"/>
        <v>17</v>
      </c>
      <c r="I16" s="54">
        <f t="shared" si="10"/>
        <v>86</v>
      </c>
      <c r="J16" s="54">
        <v>25</v>
      </c>
      <c r="K16" s="54">
        <f t="shared" si="11"/>
        <v>1.4705882352941178</v>
      </c>
      <c r="L16" s="54">
        <f t="shared" si="12"/>
        <v>67</v>
      </c>
      <c r="M16" s="54">
        <f t="shared" si="13"/>
        <v>3.9411764705882355</v>
      </c>
      <c r="N16" s="54">
        <v>0</v>
      </c>
      <c r="O16" s="54">
        <v>1</v>
      </c>
      <c r="P16" s="54">
        <v>1</v>
      </c>
      <c r="Q16" s="54">
        <v>1</v>
      </c>
      <c r="R16" s="54">
        <v>1</v>
      </c>
      <c r="S16" s="54">
        <v>1</v>
      </c>
      <c r="T16" s="54">
        <f t="shared" si="2"/>
        <v>1</v>
      </c>
      <c r="U16" s="54">
        <v>1</v>
      </c>
      <c r="V16" s="54">
        <v>1</v>
      </c>
      <c r="W16" s="54">
        <f t="shared" si="3"/>
        <v>1</v>
      </c>
      <c r="X16" s="54">
        <f t="shared" si="4"/>
        <v>1</v>
      </c>
      <c r="Y16" s="54">
        <v>0</v>
      </c>
      <c r="Z16" s="54">
        <v>1</v>
      </c>
      <c r="AA16" s="54">
        <v>1</v>
      </c>
      <c r="AB16" s="54">
        <v>1</v>
      </c>
      <c r="AC16" s="54">
        <v>1</v>
      </c>
      <c r="AD16" s="54">
        <v>1</v>
      </c>
      <c r="AE16" s="54">
        <v>1</v>
      </c>
      <c r="AF16" s="54">
        <f t="shared" si="14"/>
        <v>3</v>
      </c>
      <c r="AG16" s="54">
        <v>1</v>
      </c>
      <c r="AH16" s="54">
        <f t="shared" si="5"/>
        <v>1</v>
      </c>
      <c r="AI16" s="54">
        <v>1</v>
      </c>
      <c r="AJ16" s="54">
        <v>1</v>
      </c>
      <c r="AK16" s="54">
        <f t="shared" si="6"/>
        <v>0</v>
      </c>
      <c r="AL16" s="54">
        <v>1</v>
      </c>
      <c r="AM16" s="54">
        <v>1</v>
      </c>
      <c r="AN16" s="54">
        <v>1</v>
      </c>
      <c r="AO16" s="54">
        <v>1</v>
      </c>
      <c r="AP16" s="54">
        <v>1</v>
      </c>
      <c r="AQ16" s="54">
        <v>1</v>
      </c>
      <c r="AR16" s="54">
        <v>1</v>
      </c>
      <c r="AS16" s="54">
        <v>1</v>
      </c>
      <c r="AT16" s="54">
        <v>1</v>
      </c>
      <c r="AU16" s="54">
        <f t="shared" si="15"/>
        <v>65.168235294117665</v>
      </c>
      <c r="AV16" s="54">
        <f t="shared" si="16"/>
        <v>8.3929411764705897</v>
      </c>
      <c r="AW16" s="54">
        <f t="shared" si="17"/>
        <v>6.6705882352941117</v>
      </c>
      <c r="AX16" s="54">
        <f t="shared" si="18"/>
        <v>5.6329411764705881</v>
      </c>
      <c r="AY16" s="54">
        <v>1</v>
      </c>
      <c r="AZ16" s="54">
        <v>1</v>
      </c>
      <c r="BA16" s="54">
        <v>1</v>
      </c>
      <c r="BG16" s="54">
        <f t="shared" si="19"/>
        <v>176.47058823529412</v>
      </c>
      <c r="BH16" s="11">
        <f t="shared" si="20"/>
        <v>5.902777777777778E-5</v>
      </c>
    </row>
    <row r="17" spans="1:60" ht="32" x14ac:dyDescent="0.2">
      <c r="A17" s="54">
        <v>8</v>
      </c>
      <c r="B17" s="3" t="s">
        <v>680</v>
      </c>
      <c r="C17" s="22" t="s">
        <v>192</v>
      </c>
      <c r="D17" s="54">
        <v>1</v>
      </c>
      <c r="E17" s="54">
        <v>1</v>
      </c>
      <c r="F17" s="54">
        <f t="shared" si="7"/>
        <v>1</v>
      </c>
      <c r="G17" s="54">
        <f t="shared" si="8"/>
        <v>14</v>
      </c>
      <c r="H17" s="54">
        <f t="shared" si="9"/>
        <v>14</v>
      </c>
      <c r="I17" s="54">
        <f t="shared" si="10"/>
        <v>76</v>
      </c>
      <c r="J17" s="54">
        <v>22</v>
      </c>
      <c r="K17" s="54">
        <f t="shared" si="11"/>
        <v>1.5714285714285714</v>
      </c>
      <c r="L17" s="54">
        <f t="shared" si="12"/>
        <v>62</v>
      </c>
      <c r="M17" s="54">
        <f t="shared" si="13"/>
        <v>4.4285714285714288</v>
      </c>
      <c r="N17" s="54">
        <v>0</v>
      </c>
      <c r="O17" s="54">
        <v>1</v>
      </c>
      <c r="P17" s="54">
        <v>1</v>
      </c>
      <c r="Q17" s="54">
        <v>1</v>
      </c>
      <c r="R17" s="54">
        <v>1</v>
      </c>
      <c r="S17" s="54">
        <v>1</v>
      </c>
      <c r="T17" s="54">
        <f t="shared" si="2"/>
        <v>1</v>
      </c>
      <c r="U17" s="54">
        <v>1</v>
      </c>
      <c r="V17" s="54">
        <v>1</v>
      </c>
      <c r="W17" s="54">
        <f t="shared" si="3"/>
        <v>1</v>
      </c>
      <c r="X17" s="54">
        <f t="shared" si="4"/>
        <v>1</v>
      </c>
      <c r="Y17" s="54">
        <v>0</v>
      </c>
      <c r="Z17" s="54">
        <v>1</v>
      </c>
      <c r="AA17" s="54">
        <v>1</v>
      </c>
      <c r="AB17" s="54">
        <v>1</v>
      </c>
      <c r="AC17" s="54">
        <v>1</v>
      </c>
      <c r="AD17" s="54">
        <v>1</v>
      </c>
      <c r="AE17" s="54">
        <v>1</v>
      </c>
      <c r="AF17" s="54">
        <f t="shared" si="14"/>
        <v>1</v>
      </c>
      <c r="AG17" s="54">
        <v>1</v>
      </c>
      <c r="AH17" s="54">
        <f t="shared" si="5"/>
        <v>1</v>
      </c>
      <c r="AI17" s="54">
        <v>0</v>
      </c>
      <c r="AJ17" s="54">
        <v>1</v>
      </c>
      <c r="AK17" s="54">
        <f t="shared" si="6"/>
        <v>1</v>
      </c>
      <c r="AL17" s="54">
        <v>1</v>
      </c>
      <c r="AM17" s="54">
        <v>1</v>
      </c>
      <c r="AN17" s="54">
        <v>1</v>
      </c>
      <c r="AO17" s="54">
        <v>1</v>
      </c>
      <c r="AP17" s="54">
        <v>1</v>
      </c>
      <c r="AQ17" s="54">
        <v>1</v>
      </c>
      <c r="AR17" s="54">
        <v>1</v>
      </c>
      <c r="AS17" s="54">
        <v>1</v>
      </c>
      <c r="AT17" s="54">
        <v>1</v>
      </c>
      <c r="AU17" s="54">
        <f t="shared" si="15"/>
        <v>59.682142857142885</v>
      </c>
      <c r="AV17" s="54">
        <f t="shared" si="16"/>
        <v>8.4128571428571455</v>
      </c>
      <c r="AW17" s="54">
        <f t="shared" si="17"/>
        <v>8.5457142857142863</v>
      </c>
      <c r="AX17" s="54">
        <f t="shared" si="18"/>
        <v>6.4285714285714306</v>
      </c>
      <c r="AY17" s="54">
        <v>0</v>
      </c>
      <c r="AZ17" s="54">
        <v>1</v>
      </c>
      <c r="BA17" s="54">
        <v>1</v>
      </c>
      <c r="BG17" s="54">
        <f t="shared" si="19"/>
        <v>71.428571428571431</v>
      </c>
      <c r="BH17" s="11">
        <f t="shared" si="20"/>
        <v>4.8611111111111115E-5</v>
      </c>
    </row>
    <row r="18" spans="1:60" ht="32" x14ac:dyDescent="0.2">
      <c r="A18" s="54">
        <v>9</v>
      </c>
      <c r="B18" s="3" t="s">
        <v>681</v>
      </c>
      <c r="C18" s="22" t="s">
        <v>192</v>
      </c>
      <c r="D18" s="54">
        <v>1</v>
      </c>
      <c r="E18" s="54">
        <v>1</v>
      </c>
      <c r="F18" s="54">
        <f t="shared" si="7"/>
        <v>1</v>
      </c>
      <c r="G18" s="54">
        <f t="shared" si="8"/>
        <v>13</v>
      </c>
      <c r="H18" s="54">
        <f t="shared" si="9"/>
        <v>13</v>
      </c>
      <c r="I18" s="54">
        <f t="shared" si="10"/>
        <v>73</v>
      </c>
      <c r="J18" s="54">
        <v>21</v>
      </c>
      <c r="K18" s="54">
        <f t="shared" si="11"/>
        <v>1.6153846153846154</v>
      </c>
      <c r="L18" s="54">
        <f t="shared" si="12"/>
        <v>57</v>
      </c>
      <c r="M18" s="54">
        <f t="shared" si="13"/>
        <v>4.384615384615385</v>
      </c>
      <c r="N18" s="54">
        <v>0</v>
      </c>
      <c r="O18" s="54">
        <v>1</v>
      </c>
      <c r="P18" s="54">
        <v>1</v>
      </c>
      <c r="Q18" s="54">
        <v>1</v>
      </c>
      <c r="R18" s="54">
        <v>1</v>
      </c>
      <c r="S18" s="54">
        <v>1</v>
      </c>
      <c r="T18" s="54">
        <f t="shared" si="2"/>
        <v>1</v>
      </c>
      <c r="U18" s="54">
        <v>1</v>
      </c>
      <c r="V18" s="54">
        <v>1</v>
      </c>
      <c r="W18" s="54">
        <f t="shared" si="3"/>
        <v>1</v>
      </c>
      <c r="X18" s="54">
        <f t="shared" si="4"/>
        <v>1</v>
      </c>
      <c r="Y18" s="54">
        <v>0</v>
      </c>
      <c r="Z18" s="54">
        <v>1</v>
      </c>
      <c r="AA18" s="54">
        <v>1</v>
      </c>
      <c r="AB18" s="54">
        <v>1</v>
      </c>
      <c r="AC18" s="54">
        <v>1</v>
      </c>
      <c r="AD18" s="54">
        <v>1</v>
      </c>
      <c r="AE18" s="54">
        <v>1</v>
      </c>
      <c r="AF18" s="54">
        <f t="shared" si="14"/>
        <v>4</v>
      </c>
      <c r="AG18" s="54">
        <v>1</v>
      </c>
      <c r="AH18" s="54">
        <f t="shared" si="5"/>
        <v>1</v>
      </c>
      <c r="AI18" s="54">
        <v>1</v>
      </c>
      <c r="AJ18" s="54">
        <v>1</v>
      </c>
      <c r="AK18" s="54">
        <f t="shared" si="6"/>
        <v>1</v>
      </c>
      <c r="AL18" s="54">
        <v>1</v>
      </c>
      <c r="AM18" s="54">
        <v>1</v>
      </c>
      <c r="AN18" s="54">
        <v>1</v>
      </c>
      <c r="AO18" s="54">
        <v>1</v>
      </c>
      <c r="AP18" s="54">
        <v>1</v>
      </c>
      <c r="AQ18" s="54">
        <v>1</v>
      </c>
      <c r="AR18" s="54">
        <v>1</v>
      </c>
      <c r="AS18" s="54">
        <v>1</v>
      </c>
      <c r="AT18" s="54">
        <v>1</v>
      </c>
      <c r="AU18" s="54">
        <f t="shared" si="15"/>
        <v>56.978461538461566</v>
      </c>
      <c r="AV18" s="54">
        <f t="shared" si="16"/>
        <v>8.5415384615384617</v>
      </c>
      <c r="AW18" s="54">
        <f t="shared" si="17"/>
        <v>9.5138461538461527</v>
      </c>
      <c r="AX18" s="54">
        <f t="shared" si="18"/>
        <v>5.721538461538465</v>
      </c>
      <c r="AY18" s="54">
        <v>1</v>
      </c>
      <c r="AZ18" s="54">
        <v>1</v>
      </c>
      <c r="BA18" s="54">
        <v>1</v>
      </c>
      <c r="BG18" s="54">
        <f t="shared" si="19"/>
        <v>307.69230769230774</v>
      </c>
      <c r="BH18" s="11">
        <f t="shared" si="20"/>
        <v>4.5138888888888894E-5</v>
      </c>
    </row>
    <row r="19" spans="1:60" ht="32" x14ac:dyDescent="0.2">
      <c r="A19" s="54" t="s">
        <v>781</v>
      </c>
      <c r="B19" s="3" t="s">
        <v>880</v>
      </c>
      <c r="C19" s="22" t="s">
        <v>192</v>
      </c>
      <c r="D19" s="54">
        <v>1</v>
      </c>
      <c r="E19" s="54">
        <v>1</v>
      </c>
      <c r="F19" s="54">
        <f t="shared" si="7"/>
        <v>1</v>
      </c>
      <c r="G19" s="54">
        <f t="shared" si="8"/>
        <v>12</v>
      </c>
      <c r="H19" s="54">
        <f t="shared" si="9"/>
        <v>12</v>
      </c>
      <c r="I19" s="54">
        <f t="shared" si="10"/>
        <v>70</v>
      </c>
      <c r="J19" s="54">
        <v>20</v>
      </c>
      <c r="K19" s="54">
        <f t="shared" si="11"/>
        <v>1.6666666666666667</v>
      </c>
      <c r="L19" s="54">
        <f t="shared" si="12"/>
        <v>58</v>
      </c>
      <c r="M19" s="54">
        <f t="shared" si="13"/>
        <v>4.833333333333333</v>
      </c>
      <c r="N19" s="54">
        <v>1</v>
      </c>
      <c r="O19" s="54">
        <v>1</v>
      </c>
      <c r="P19" s="54">
        <v>1</v>
      </c>
      <c r="Q19" s="54">
        <v>1</v>
      </c>
      <c r="R19" s="54">
        <v>1</v>
      </c>
      <c r="S19" s="54">
        <v>1</v>
      </c>
      <c r="T19" s="54">
        <f t="shared" si="2"/>
        <v>1</v>
      </c>
      <c r="U19" s="54">
        <v>1</v>
      </c>
      <c r="V19" s="54">
        <v>1</v>
      </c>
      <c r="W19" s="54">
        <f t="shared" si="3"/>
        <v>1</v>
      </c>
      <c r="X19" s="54">
        <f t="shared" si="4"/>
        <v>1</v>
      </c>
      <c r="Y19" s="54">
        <v>1</v>
      </c>
      <c r="Z19" s="54">
        <v>1</v>
      </c>
      <c r="AA19" s="54">
        <v>1</v>
      </c>
      <c r="AB19" s="54">
        <v>1</v>
      </c>
      <c r="AC19" s="54">
        <v>1</v>
      </c>
      <c r="AD19" s="54">
        <v>1</v>
      </c>
      <c r="AE19" s="54">
        <v>1</v>
      </c>
      <c r="AF19" s="54">
        <f t="shared" si="14"/>
        <v>1</v>
      </c>
      <c r="AG19" s="54">
        <v>1</v>
      </c>
      <c r="AH19" s="54">
        <f t="shared" si="5"/>
        <v>1</v>
      </c>
      <c r="AI19" s="54">
        <v>1</v>
      </c>
      <c r="AJ19" s="54">
        <v>1</v>
      </c>
      <c r="AK19" s="54">
        <f t="shared" si="6"/>
        <v>1</v>
      </c>
      <c r="AL19" s="54">
        <v>1</v>
      </c>
      <c r="AM19" s="54">
        <v>1</v>
      </c>
      <c r="AN19" s="54">
        <v>1</v>
      </c>
      <c r="AO19" s="54">
        <v>1</v>
      </c>
      <c r="AP19" s="54">
        <v>1</v>
      </c>
      <c r="AQ19" s="54">
        <v>1</v>
      </c>
      <c r="AR19" s="54">
        <v>1</v>
      </c>
      <c r="AS19" s="54">
        <v>1</v>
      </c>
      <c r="AT19" s="54">
        <v>1</v>
      </c>
      <c r="AU19" s="54">
        <f t="shared" si="15"/>
        <v>53.655000000000008</v>
      </c>
      <c r="AV19" s="54">
        <f t="shared" si="16"/>
        <v>8.7566666666666677</v>
      </c>
      <c r="AW19" s="54">
        <f t="shared" si="17"/>
        <v>10.643333333333338</v>
      </c>
      <c r="AX19" s="54">
        <f t="shared" si="18"/>
        <v>7.3349999999999973</v>
      </c>
      <c r="AY19" s="54">
        <v>1</v>
      </c>
      <c r="AZ19" s="54">
        <v>1</v>
      </c>
      <c r="BA19" s="54">
        <v>1</v>
      </c>
      <c r="BG19" s="54">
        <f t="shared" si="19"/>
        <v>83.333333333333329</v>
      </c>
      <c r="BH19" s="11">
        <f t="shared" si="20"/>
        <v>4.1666666666666665E-5</v>
      </c>
    </row>
    <row r="20" spans="1:60" ht="32" x14ac:dyDescent="0.2">
      <c r="A20" s="54" t="s">
        <v>783</v>
      </c>
      <c r="B20" s="3" t="s">
        <v>881</v>
      </c>
      <c r="C20" s="22" t="s">
        <v>192</v>
      </c>
      <c r="D20" s="54">
        <v>1</v>
      </c>
      <c r="E20" s="54">
        <v>1</v>
      </c>
      <c r="F20" s="54">
        <f t="shared" si="7"/>
        <v>1</v>
      </c>
      <c r="G20" s="54">
        <f t="shared" si="8"/>
        <v>14</v>
      </c>
      <c r="H20" s="54">
        <f t="shared" si="9"/>
        <v>14</v>
      </c>
      <c r="I20" s="54">
        <f t="shared" si="10"/>
        <v>80</v>
      </c>
      <c r="J20" s="54">
        <v>24</v>
      </c>
      <c r="K20" s="54">
        <f t="shared" si="11"/>
        <v>1.7142857142857142</v>
      </c>
      <c r="L20" s="54">
        <f t="shared" si="12"/>
        <v>66</v>
      </c>
      <c r="M20" s="54">
        <f t="shared" si="13"/>
        <v>4.7142857142857144</v>
      </c>
      <c r="N20" s="54">
        <v>1</v>
      </c>
      <c r="O20" s="54">
        <v>1</v>
      </c>
      <c r="P20" s="54">
        <v>1</v>
      </c>
      <c r="Q20" s="54">
        <v>1</v>
      </c>
      <c r="R20" s="54">
        <v>1</v>
      </c>
      <c r="S20" s="54">
        <v>1</v>
      </c>
      <c r="T20" s="54">
        <f t="shared" si="2"/>
        <v>1</v>
      </c>
      <c r="U20" s="54">
        <v>1</v>
      </c>
      <c r="V20" s="54">
        <v>1</v>
      </c>
      <c r="W20" s="54">
        <f t="shared" si="3"/>
        <v>1</v>
      </c>
      <c r="X20" s="54">
        <f t="shared" si="4"/>
        <v>1</v>
      </c>
      <c r="Y20" s="54">
        <v>1</v>
      </c>
      <c r="Z20" s="54">
        <v>1</v>
      </c>
      <c r="AA20" s="54">
        <v>1</v>
      </c>
      <c r="AB20" s="54">
        <v>1</v>
      </c>
      <c r="AC20" s="54">
        <v>1</v>
      </c>
      <c r="AD20" s="54">
        <v>1</v>
      </c>
      <c r="AE20" s="54">
        <v>1</v>
      </c>
      <c r="AF20" s="54">
        <f t="shared" si="14"/>
        <v>1</v>
      </c>
      <c r="AG20" s="54">
        <v>1</v>
      </c>
      <c r="AH20" s="54">
        <f t="shared" si="5"/>
        <v>1</v>
      </c>
      <c r="AI20" s="54">
        <v>1</v>
      </c>
      <c r="AJ20" s="54">
        <v>1</v>
      </c>
      <c r="AK20" s="54">
        <f t="shared" si="6"/>
        <v>1</v>
      </c>
      <c r="AL20" s="54">
        <v>1</v>
      </c>
      <c r="AM20" s="54">
        <v>1</v>
      </c>
      <c r="AN20" s="54">
        <v>1</v>
      </c>
      <c r="AO20" s="54">
        <v>1</v>
      </c>
      <c r="AP20" s="54">
        <v>1</v>
      </c>
      <c r="AQ20" s="54">
        <v>1</v>
      </c>
      <c r="AR20" s="54">
        <v>1</v>
      </c>
      <c r="AS20" s="54">
        <v>1</v>
      </c>
      <c r="AT20" s="54">
        <v>1</v>
      </c>
      <c r="AU20" s="54">
        <f t="shared" si="15"/>
        <v>47.596428571428596</v>
      </c>
      <c r="AV20" s="54">
        <f t="shared" si="16"/>
        <v>10.098571428571429</v>
      </c>
      <c r="AW20" s="54">
        <f t="shared" si="17"/>
        <v>10.225714285714282</v>
      </c>
      <c r="AX20" s="54">
        <f t="shared" si="18"/>
        <v>7.774285714285714</v>
      </c>
      <c r="AY20" s="54">
        <v>1</v>
      </c>
      <c r="AZ20" s="54">
        <v>1</v>
      </c>
      <c r="BA20" s="54">
        <v>1</v>
      </c>
      <c r="BG20" s="54">
        <f t="shared" si="19"/>
        <v>71.428571428571431</v>
      </c>
      <c r="BH20" s="11">
        <f t="shared" si="20"/>
        <v>4.8611111111111115E-5</v>
      </c>
    </row>
    <row r="21" spans="1:60" ht="32" x14ac:dyDescent="0.2">
      <c r="A21" s="54" t="s">
        <v>785</v>
      </c>
      <c r="B21" s="3" t="s">
        <v>882</v>
      </c>
      <c r="C21" s="22" t="s">
        <v>192</v>
      </c>
      <c r="D21" s="54">
        <v>1</v>
      </c>
      <c r="E21" s="54">
        <v>1</v>
      </c>
      <c r="F21" s="54">
        <f t="shared" si="7"/>
        <v>1</v>
      </c>
      <c r="G21" s="54">
        <f t="shared" si="8"/>
        <v>11</v>
      </c>
      <c r="H21" s="54">
        <f t="shared" si="9"/>
        <v>11</v>
      </c>
      <c r="I21" s="54">
        <f t="shared" si="10"/>
        <v>64</v>
      </c>
      <c r="J21" s="54">
        <v>18</v>
      </c>
      <c r="K21" s="54">
        <f t="shared" si="11"/>
        <v>1.6363636363636365</v>
      </c>
      <c r="L21" s="54">
        <f t="shared" si="12"/>
        <v>53</v>
      </c>
      <c r="M21" s="54">
        <f t="shared" si="13"/>
        <v>4.8181818181818183</v>
      </c>
      <c r="N21" s="54">
        <v>1</v>
      </c>
      <c r="O21" s="54">
        <v>1</v>
      </c>
      <c r="P21" s="54">
        <v>1</v>
      </c>
      <c r="Q21" s="54">
        <v>1</v>
      </c>
      <c r="R21" s="54">
        <v>1</v>
      </c>
      <c r="S21" s="54">
        <v>1</v>
      </c>
      <c r="T21" s="54">
        <f t="shared" si="2"/>
        <v>1</v>
      </c>
      <c r="U21" s="54">
        <v>1</v>
      </c>
      <c r="V21" s="54">
        <v>1</v>
      </c>
      <c r="W21" s="54">
        <f t="shared" si="3"/>
        <v>1</v>
      </c>
      <c r="X21" s="54">
        <f t="shared" si="4"/>
        <v>1</v>
      </c>
      <c r="Y21" s="54">
        <v>1</v>
      </c>
      <c r="Z21" s="54">
        <v>1</v>
      </c>
      <c r="AA21" s="54">
        <v>1</v>
      </c>
      <c r="AB21" s="54">
        <v>1</v>
      </c>
      <c r="AC21" s="54">
        <v>1</v>
      </c>
      <c r="AD21" s="54">
        <v>1</v>
      </c>
      <c r="AE21" s="54">
        <v>1</v>
      </c>
      <c r="AF21" s="54">
        <f t="shared" si="14"/>
        <v>1</v>
      </c>
      <c r="AG21" s="54">
        <v>1</v>
      </c>
      <c r="AH21" s="54">
        <f t="shared" si="5"/>
        <v>1</v>
      </c>
      <c r="AI21" s="54">
        <v>1</v>
      </c>
      <c r="AJ21" s="54">
        <v>1</v>
      </c>
      <c r="AK21" s="54">
        <f t="shared" si="6"/>
        <v>1</v>
      </c>
      <c r="AL21" s="54">
        <v>1</v>
      </c>
      <c r="AM21" s="54">
        <v>1</v>
      </c>
      <c r="AN21" s="54">
        <v>1</v>
      </c>
      <c r="AO21" s="54">
        <v>1</v>
      </c>
      <c r="AP21" s="54">
        <v>1</v>
      </c>
      <c r="AQ21" s="54">
        <v>1</v>
      </c>
      <c r="AR21" s="54">
        <v>1</v>
      </c>
      <c r="AS21" s="54">
        <v>1</v>
      </c>
      <c r="AT21" s="54">
        <v>1</v>
      </c>
      <c r="AU21" s="54">
        <f t="shared" si="15"/>
        <v>57.233636363636371</v>
      </c>
      <c r="AV21" s="54">
        <f t="shared" si="16"/>
        <v>8.0090909090909115</v>
      </c>
      <c r="AW21" s="54">
        <f t="shared" si="17"/>
        <v>10.374545454545451</v>
      </c>
      <c r="AX21" s="54">
        <f t="shared" si="18"/>
        <v>6.7636363636363654</v>
      </c>
      <c r="AY21" s="54">
        <v>1</v>
      </c>
      <c r="AZ21" s="54">
        <v>1</v>
      </c>
      <c r="BA21" s="54">
        <v>1</v>
      </c>
      <c r="BG21" s="54">
        <f t="shared" si="19"/>
        <v>90.909090909090907</v>
      </c>
      <c r="BH21" s="11">
        <f t="shared" si="20"/>
        <v>3.8194444444444444E-5</v>
      </c>
    </row>
    <row r="22" spans="1:60" ht="32" x14ac:dyDescent="0.2">
      <c r="A22" s="54" t="s">
        <v>787</v>
      </c>
      <c r="B22" s="3" t="s">
        <v>883</v>
      </c>
      <c r="C22" s="22" t="s">
        <v>192</v>
      </c>
      <c r="D22" s="54">
        <v>1</v>
      </c>
      <c r="E22" s="54">
        <v>1</v>
      </c>
      <c r="F22" s="54">
        <f t="shared" si="7"/>
        <v>1</v>
      </c>
      <c r="G22" s="54">
        <f t="shared" si="8"/>
        <v>16</v>
      </c>
      <c r="H22" s="54">
        <f t="shared" si="9"/>
        <v>16</v>
      </c>
      <c r="I22" s="54">
        <f t="shared" si="10"/>
        <v>85</v>
      </c>
      <c r="J22" s="54">
        <v>25</v>
      </c>
      <c r="K22" s="54">
        <f t="shared" si="11"/>
        <v>1.5625</v>
      </c>
      <c r="L22" s="54">
        <f t="shared" si="12"/>
        <v>69</v>
      </c>
      <c r="M22" s="54">
        <f t="shared" si="13"/>
        <v>4.3125</v>
      </c>
      <c r="N22" s="54">
        <v>1</v>
      </c>
      <c r="O22" s="54">
        <v>1</v>
      </c>
      <c r="P22" s="54">
        <v>1</v>
      </c>
      <c r="Q22" s="54">
        <v>1</v>
      </c>
      <c r="R22" s="54">
        <v>1</v>
      </c>
      <c r="S22" s="54">
        <v>1</v>
      </c>
      <c r="T22" s="54">
        <f t="shared" si="2"/>
        <v>1</v>
      </c>
      <c r="U22" s="54">
        <v>1</v>
      </c>
      <c r="V22" s="54">
        <v>1</v>
      </c>
      <c r="W22" s="54">
        <f t="shared" si="3"/>
        <v>1</v>
      </c>
      <c r="X22" s="54">
        <f t="shared" si="4"/>
        <v>1</v>
      </c>
      <c r="Y22" s="54">
        <v>0</v>
      </c>
      <c r="Z22" s="54">
        <v>1</v>
      </c>
      <c r="AA22" s="54">
        <v>1</v>
      </c>
      <c r="AB22" s="54">
        <v>1</v>
      </c>
      <c r="AC22" s="54">
        <v>1</v>
      </c>
      <c r="AD22" s="54">
        <v>1</v>
      </c>
      <c r="AE22" s="54">
        <v>1</v>
      </c>
      <c r="AF22" s="54">
        <f t="shared" si="14"/>
        <v>1</v>
      </c>
      <c r="AG22" s="54">
        <v>1</v>
      </c>
      <c r="AH22" s="54">
        <f t="shared" si="5"/>
        <v>1</v>
      </c>
      <c r="AI22" s="54">
        <v>1</v>
      </c>
      <c r="AJ22" s="54">
        <v>1</v>
      </c>
      <c r="AK22" s="54">
        <f t="shared" si="6"/>
        <v>1</v>
      </c>
      <c r="AL22" s="54">
        <v>1</v>
      </c>
      <c r="AM22" s="54">
        <v>1</v>
      </c>
      <c r="AN22" s="54">
        <v>1</v>
      </c>
      <c r="AO22" s="54">
        <v>1</v>
      </c>
      <c r="AP22" s="54">
        <v>1</v>
      </c>
      <c r="AQ22" s="54">
        <v>1</v>
      </c>
      <c r="AR22" s="54">
        <v>1</v>
      </c>
      <c r="AS22" s="54">
        <v>1</v>
      </c>
      <c r="AT22" s="54">
        <v>1</v>
      </c>
      <c r="AU22" s="54">
        <f t="shared" si="15"/>
        <v>58.407500000000013</v>
      </c>
      <c r="AV22" s="54">
        <f t="shared" si="16"/>
        <v>9.0875000000000021</v>
      </c>
      <c r="AW22" s="54">
        <f t="shared" si="17"/>
        <v>8.0749999999999957</v>
      </c>
      <c r="AX22" s="54">
        <f t="shared" si="18"/>
        <v>6.8818750000000009</v>
      </c>
      <c r="AY22" s="54">
        <v>1</v>
      </c>
      <c r="AZ22" s="54">
        <v>1</v>
      </c>
      <c r="BA22" s="54">
        <v>1</v>
      </c>
      <c r="BG22" s="54">
        <f t="shared" si="19"/>
        <v>62.5</v>
      </c>
      <c r="BH22" s="11">
        <f t="shared" si="20"/>
        <v>5.5555555555555558E-5</v>
      </c>
    </row>
    <row r="23" spans="1:60" ht="32" x14ac:dyDescent="0.2">
      <c r="A23" s="54">
        <v>11</v>
      </c>
      <c r="B23" s="3" t="s">
        <v>883</v>
      </c>
      <c r="C23" s="22" t="s">
        <v>192</v>
      </c>
      <c r="D23" s="54">
        <v>1</v>
      </c>
      <c r="E23" s="54">
        <v>1</v>
      </c>
      <c r="F23" s="54">
        <f t="shared" si="7"/>
        <v>1</v>
      </c>
      <c r="G23" s="54">
        <f t="shared" si="8"/>
        <v>16</v>
      </c>
      <c r="H23" s="54">
        <f t="shared" si="9"/>
        <v>16</v>
      </c>
      <c r="I23" s="54">
        <f t="shared" si="10"/>
        <v>85</v>
      </c>
      <c r="J23" s="54">
        <v>25</v>
      </c>
      <c r="K23" s="54">
        <f t="shared" si="11"/>
        <v>1.5625</v>
      </c>
      <c r="L23" s="54">
        <f t="shared" si="12"/>
        <v>69</v>
      </c>
      <c r="M23" s="54">
        <f t="shared" si="13"/>
        <v>4.3125</v>
      </c>
      <c r="N23" s="54">
        <v>1</v>
      </c>
      <c r="O23" s="54">
        <v>1</v>
      </c>
      <c r="P23" s="54">
        <v>1</v>
      </c>
      <c r="Q23" s="54">
        <v>1</v>
      </c>
      <c r="R23" s="54">
        <v>1</v>
      </c>
      <c r="S23" s="54">
        <v>1</v>
      </c>
      <c r="T23" s="54">
        <f t="shared" si="2"/>
        <v>1</v>
      </c>
      <c r="U23" s="54">
        <v>1</v>
      </c>
      <c r="V23" s="54">
        <v>1</v>
      </c>
      <c r="W23" s="54">
        <f t="shared" si="3"/>
        <v>1</v>
      </c>
      <c r="X23" s="54">
        <f t="shared" si="4"/>
        <v>1</v>
      </c>
      <c r="Y23" s="54">
        <v>0</v>
      </c>
      <c r="Z23" s="54">
        <v>1</v>
      </c>
      <c r="AA23" s="54">
        <v>1</v>
      </c>
      <c r="AB23" s="54">
        <v>1</v>
      </c>
      <c r="AC23" s="54">
        <v>1</v>
      </c>
      <c r="AD23" s="54">
        <v>1</v>
      </c>
      <c r="AE23" s="54">
        <v>1</v>
      </c>
      <c r="AF23" s="54">
        <f t="shared" si="14"/>
        <v>1</v>
      </c>
      <c r="AG23" s="54">
        <v>1</v>
      </c>
      <c r="AH23" s="54">
        <f t="shared" si="5"/>
        <v>1</v>
      </c>
      <c r="AI23" s="54">
        <v>1</v>
      </c>
      <c r="AJ23" s="54">
        <v>1</v>
      </c>
      <c r="AK23" s="54">
        <f t="shared" si="6"/>
        <v>1</v>
      </c>
      <c r="AL23" s="54">
        <v>1</v>
      </c>
      <c r="AM23" s="54">
        <v>1</v>
      </c>
      <c r="AN23" s="54">
        <v>1</v>
      </c>
      <c r="AO23" s="54">
        <v>1</v>
      </c>
      <c r="AP23" s="54">
        <v>1</v>
      </c>
      <c r="AQ23" s="54">
        <v>1</v>
      </c>
      <c r="AR23" s="54">
        <v>1</v>
      </c>
      <c r="AS23" s="54">
        <v>1</v>
      </c>
      <c r="AT23" s="54">
        <v>1</v>
      </c>
      <c r="AU23" s="54">
        <f t="shared" si="15"/>
        <v>58.407500000000013</v>
      </c>
      <c r="AV23" s="54">
        <f t="shared" si="16"/>
        <v>9.0875000000000021</v>
      </c>
      <c r="AW23" s="54">
        <f t="shared" si="17"/>
        <v>8.0749999999999957</v>
      </c>
      <c r="AX23" s="54">
        <f t="shared" si="18"/>
        <v>6.8818750000000009</v>
      </c>
      <c r="AY23" s="54">
        <v>1</v>
      </c>
      <c r="AZ23" s="54">
        <v>1</v>
      </c>
      <c r="BA23" s="54">
        <v>1</v>
      </c>
      <c r="BG23" s="54">
        <f t="shared" si="19"/>
        <v>62.5</v>
      </c>
      <c r="BH23" s="11">
        <f t="shared" si="20"/>
        <v>5.5555555555555558E-5</v>
      </c>
    </row>
    <row r="24" spans="1:60" ht="32" x14ac:dyDescent="0.2">
      <c r="A24" s="54">
        <v>12</v>
      </c>
      <c r="B24" s="3" t="s">
        <v>908</v>
      </c>
      <c r="C24" s="3" t="s">
        <v>204</v>
      </c>
      <c r="D24" s="54">
        <v>1</v>
      </c>
      <c r="E24" s="54">
        <v>1</v>
      </c>
      <c r="F24" s="54">
        <f t="shared" si="7"/>
        <v>1</v>
      </c>
      <c r="G24" s="54">
        <f t="shared" si="8"/>
        <v>15</v>
      </c>
      <c r="H24" s="54">
        <f t="shared" si="9"/>
        <v>15</v>
      </c>
      <c r="I24" s="54">
        <f t="shared" si="10"/>
        <v>76</v>
      </c>
      <c r="J24" s="54">
        <v>20</v>
      </c>
      <c r="K24" s="54">
        <f t="shared" si="11"/>
        <v>1.3333333333333333</v>
      </c>
      <c r="L24" s="54">
        <f t="shared" si="12"/>
        <v>60</v>
      </c>
      <c r="M24" s="54">
        <f t="shared" si="13"/>
        <v>4</v>
      </c>
      <c r="N24" s="54">
        <v>1</v>
      </c>
      <c r="O24" s="54">
        <v>1</v>
      </c>
      <c r="P24" s="54">
        <v>1</v>
      </c>
      <c r="Q24" s="54">
        <v>1</v>
      </c>
      <c r="R24" s="54">
        <v>1</v>
      </c>
      <c r="S24" s="54">
        <v>1</v>
      </c>
      <c r="T24" s="54">
        <f t="shared" si="2"/>
        <v>1</v>
      </c>
      <c r="U24" s="54">
        <v>1</v>
      </c>
      <c r="V24" s="54">
        <v>1</v>
      </c>
      <c r="W24" s="54">
        <f t="shared" si="3"/>
        <v>1</v>
      </c>
      <c r="X24" s="54">
        <f t="shared" si="4"/>
        <v>1</v>
      </c>
      <c r="Y24" s="54">
        <v>0</v>
      </c>
      <c r="Z24" s="54">
        <v>1</v>
      </c>
      <c r="AA24" s="54">
        <v>1</v>
      </c>
      <c r="AB24" s="54">
        <v>1</v>
      </c>
      <c r="AC24" s="54">
        <v>1</v>
      </c>
      <c r="AD24" s="54">
        <v>1</v>
      </c>
      <c r="AE24" s="54">
        <v>1</v>
      </c>
      <c r="AF24" s="54">
        <f t="shared" si="14"/>
        <v>2</v>
      </c>
      <c r="AG24" s="54">
        <v>1</v>
      </c>
      <c r="AH24" s="54">
        <f t="shared" si="5"/>
        <v>1</v>
      </c>
      <c r="AI24" s="54">
        <v>1</v>
      </c>
      <c r="AJ24" s="54">
        <v>1</v>
      </c>
      <c r="AK24" s="54">
        <f t="shared" si="6"/>
        <v>1</v>
      </c>
      <c r="AL24" s="54">
        <v>1</v>
      </c>
      <c r="AM24" s="54">
        <v>1</v>
      </c>
      <c r="AN24" s="54">
        <v>1</v>
      </c>
      <c r="AO24" s="54">
        <v>1</v>
      </c>
      <c r="AP24" s="54">
        <v>1</v>
      </c>
      <c r="AQ24" s="54">
        <v>1</v>
      </c>
      <c r="AR24" s="54">
        <v>1</v>
      </c>
      <c r="AS24" s="54">
        <v>1</v>
      </c>
      <c r="AT24" s="54">
        <v>1</v>
      </c>
      <c r="AU24" s="54">
        <f t="shared" si="15"/>
        <v>78.810000000000031</v>
      </c>
      <c r="AV24" s="54">
        <f t="shared" si="16"/>
        <v>5.9933333333333358</v>
      </c>
      <c r="AW24" s="54">
        <f t="shared" si="17"/>
        <v>6.5306666666666686</v>
      </c>
      <c r="AX24" s="54">
        <f t="shared" si="18"/>
        <v>4.91</v>
      </c>
      <c r="AY24" s="54">
        <v>1</v>
      </c>
      <c r="AZ24" s="54">
        <v>1</v>
      </c>
      <c r="BA24" s="54">
        <v>1</v>
      </c>
      <c r="BG24" s="54">
        <f t="shared" si="19"/>
        <v>133.33333333333334</v>
      </c>
      <c r="BH24" s="11">
        <f t="shared" si="20"/>
        <v>5.208333333333333E-5</v>
      </c>
    </row>
    <row r="25" spans="1:60" ht="32" x14ac:dyDescent="0.2">
      <c r="A25" s="54">
        <v>13</v>
      </c>
      <c r="B25" s="3" t="s">
        <v>909</v>
      </c>
      <c r="C25" s="22" t="s">
        <v>204</v>
      </c>
      <c r="D25" s="54">
        <v>1</v>
      </c>
      <c r="E25" s="54">
        <v>1</v>
      </c>
      <c r="F25" s="54">
        <f t="shared" si="7"/>
        <v>1</v>
      </c>
      <c r="G25" s="54">
        <f t="shared" si="8"/>
        <v>14</v>
      </c>
      <c r="H25" s="54">
        <f t="shared" si="9"/>
        <v>14</v>
      </c>
      <c r="I25" s="54">
        <f t="shared" si="10"/>
        <v>73</v>
      </c>
      <c r="J25" s="54">
        <v>18</v>
      </c>
      <c r="K25" s="54">
        <f t="shared" si="11"/>
        <v>1.2857142857142858</v>
      </c>
      <c r="L25" s="54">
        <f t="shared" si="12"/>
        <v>58</v>
      </c>
      <c r="M25" s="54">
        <f t="shared" si="13"/>
        <v>4.1428571428571432</v>
      </c>
      <c r="N25" s="54">
        <v>1</v>
      </c>
      <c r="O25" s="54">
        <v>1</v>
      </c>
      <c r="P25" s="54">
        <v>1</v>
      </c>
      <c r="Q25" s="54">
        <v>1</v>
      </c>
      <c r="R25" s="54">
        <v>1</v>
      </c>
      <c r="S25" s="54">
        <v>1</v>
      </c>
      <c r="T25" s="54">
        <f t="shared" si="2"/>
        <v>1</v>
      </c>
      <c r="U25" s="54">
        <v>1</v>
      </c>
      <c r="V25" s="54">
        <v>1</v>
      </c>
      <c r="W25" s="54">
        <f t="shared" si="3"/>
        <v>1</v>
      </c>
      <c r="X25" s="54">
        <f t="shared" si="4"/>
        <v>1</v>
      </c>
      <c r="Y25" s="54">
        <v>1</v>
      </c>
      <c r="Z25" s="54">
        <v>1</v>
      </c>
      <c r="AA25" s="54">
        <v>1</v>
      </c>
      <c r="AB25" s="54">
        <v>1</v>
      </c>
      <c r="AC25" s="54">
        <v>1</v>
      </c>
      <c r="AD25" s="54">
        <v>1</v>
      </c>
      <c r="AE25" s="54">
        <v>1</v>
      </c>
      <c r="AF25" s="54">
        <f t="shared" si="14"/>
        <v>2</v>
      </c>
      <c r="AG25" s="54">
        <v>1</v>
      </c>
      <c r="AH25" s="54">
        <f t="shared" si="5"/>
        <v>1</v>
      </c>
      <c r="AI25" s="54">
        <v>1</v>
      </c>
      <c r="AJ25" s="54">
        <v>1</v>
      </c>
      <c r="AK25" s="54">
        <f t="shared" si="6"/>
        <v>1</v>
      </c>
      <c r="AL25" s="54">
        <v>1</v>
      </c>
      <c r="AM25" s="54">
        <v>1</v>
      </c>
      <c r="AN25" s="54">
        <v>1</v>
      </c>
      <c r="AO25" s="54">
        <v>1</v>
      </c>
      <c r="AP25" s="54">
        <v>1</v>
      </c>
      <c r="AQ25" s="54">
        <v>1</v>
      </c>
      <c r="AR25" s="54">
        <v>1</v>
      </c>
      <c r="AS25" s="54">
        <v>1</v>
      </c>
      <c r="AT25" s="54">
        <v>1</v>
      </c>
      <c r="AU25" s="54">
        <f t="shared" si="15"/>
        <v>83.853571428571442</v>
      </c>
      <c r="AV25" s="54">
        <f t="shared" si="16"/>
        <v>5.0414285714285718</v>
      </c>
      <c r="AW25" s="54">
        <f t="shared" si="17"/>
        <v>7.2857142857142847</v>
      </c>
      <c r="AX25" s="54">
        <f t="shared" si="18"/>
        <v>5.0828571428571436</v>
      </c>
      <c r="AY25" s="54">
        <v>1</v>
      </c>
      <c r="AZ25" s="54">
        <v>1</v>
      </c>
      <c r="BA25" s="54">
        <v>1</v>
      </c>
      <c r="BG25" s="54">
        <f t="shared" si="19"/>
        <v>142.85714285714286</v>
      </c>
      <c r="BH25" s="11">
        <f t="shared" si="20"/>
        <v>4.8611111111111115E-5</v>
      </c>
    </row>
    <row r="26" spans="1:60" ht="48" x14ac:dyDescent="0.2">
      <c r="A26" s="54">
        <v>14</v>
      </c>
      <c r="B26" s="3" t="s">
        <v>910</v>
      </c>
      <c r="C26" s="22" t="s">
        <v>204</v>
      </c>
      <c r="D26" s="54">
        <v>1</v>
      </c>
      <c r="E26" s="54">
        <v>1</v>
      </c>
      <c r="F26" s="54">
        <f t="shared" si="7"/>
        <v>1</v>
      </c>
      <c r="G26" s="54">
        <f t="shared" si="8"/>
        <v>21</v>
      </c>
      <c r="H26" s="54">
        <f t="shared" si="9"/>
        <v>21</v>
      </c>
      <c r="I26" s="54">
        <f t="shared" si="10"/>
        <v>119</v>
      </c>
      <c r="J26" s="54">
        <v>33</v>
      </c>
      <c r="K26" s="54">
        <f t="shared" si="11"/>
        <v>1.5714285714285714</v>
      </c>
      <c r="L26" s="54">
        <f t="shared" si="12"/>
        <v>97</v>
      </c>
      <c r="M26" s="54">
        <f t="shared" si="13"/>
        <v>4.6190476190476186</v>
      </c>
      <c r="N26" s="54">
        <v>1</v>
      </c>
      <c r="O26" s="54">
        <v>1</v>
      </c>
      <c r="P26" s="54">
        <v>1</v>
      </c>
      <c r="Q26" s="54">
        <v>1</v>
      </c>
      <c r="R26" s="54">
        <v>1</v>
      </c>
      <c r="S26" s="54">
        <v>1</v>
      </c>
      <c r="T26" s="54">
        <f t="shared" si="2"/>
        <v>1</v>
      </c>
      <c r="U26" s="54">
        <v>1</v>
      </c>
      <c r="V26" s="54">
        <v>1</v>
      </c>
      <c r="W26" s="54">
        <f t="shared" si="3"/>
        <v>1</v>
      </c>
      <c r="X26" s="54">
        <f t="shared" si="4"/>
        <v>1</v>
      </c>
      <c r="Y26" s="54">
        <v>1</v>
      </c>
      <c r="Z26" s="54">
        <v>1</v>
      </c>
      <c r="AA26" s="54">
        <v>1</v>
      </c>
      <c r="AB26" s="54">
        <v>1</v>
      </c>
      <c r="AC26" s="54">
        <v>1</v>
      </c>
      <c r="AD26" s="54">
        <v>1</v>
      </c>
      <c r="AE26" s="54">
        <v>1</v>
      </c>
      <c r="AF26" s="54">
        <f t="shared" si="14"/>
        <v>2</v>
      </c>
      <c r="AG26" s="54">
        <v>1</v>
      </c>
      <c r="AH26" s="54">
        <f t="shared" si="5"/>
        <v>1</v>
      </c>
      <c r="AI26" s="54">
        <v>0</v>
      </c>
      <c r="AJ26" s="54">
        <v>1</v>
      </c>
      <c r="AK26" s="54">
        <f t="shared" si="6"/>
        <v>1</v>
      </c>
      <c r="AL26" s="54">
        <v>1</v>
      </c>
      <c r="AM26" s="54">
        <v>1</v>
      </c>
      <c r="AN26" s="54">
        <v>1</v>
      </c>
      <c r="AO26" s="54">
        <v>0</v>
      </c>
      <c r="AP26" s="54">
        <v>1</v>
      </c>
      <c r="AQ26" s="54">
        <v>1</v>
      </c>
      <c r="AR26" s="54">
        <v>1</v>
      </c>
      <c r="AS26" s="54">
        <v>0</v>
      </c>
      <c r="AT26" s="54">
        <v>1</v>
      </c>
      <c r="AU26" s="54">
        <f t="shared" si="15"/>
        <v>52.577142857142888</v>
      </c>
      <c r="AV26" s="54">
        <f t="shared" si="16"/>
        <v>11.142857142857142</v>
      </c>
      <c r="AW26" s="54">
        <f t="shared" si="17"/>
        <v>10.51047619047619</v>
      </c>
      <c r="AX26" s="54">
        <f t="shared" si="18"/>
        <v>10.825714285714284</v>
      </c>
      <c r="AY26" s="54">
        <v>1</v>
      </c>
      <c r="AZ26" s="54">
        <v>1</v>
      </c>
      <c r="BA26" s="54">
        <v>1</v>
      </c>
      <c r="BG26" s="54">
        <f t="shared" si="19"/>
        <v>95.238095238095227</v>
      </c>
      <c r="BH26" s="11">
        <f t="shared" si="20"/>
        <v>7.2916666666666659E-5</v>
      </c>
    </row>
    <row r="27" spans="1:60" ht="48" x14ac:dyDescent="0.2">
      <c r="A27" s="54">
        <v>15</v>
      </c>
      <c r="B27" s="3" t="s">
        <v>911</v>
      </c>
      <c r="C27" s="22" t="s">
        <v>204</v>
      </c>
      <c r="D27" s="54">
        <v>1</v>
      </c>
      <c r="E27" s="54">
        <v>1</v>
      </c>
      <c r="F27" s="54">
        <f t="shared" si="7"/>
        <v>1</v>
      </c>
      <c r="G27" s="54">
        <f t="shared" si="8"/>
        <v>23</v>
      </c>
      <c r="H27" s="54">
        <f t="shared" si="9"/>
        <v>23</v>
      </c>
      <c r="I27" s="54">
        <f t="shared" si="10"/>
        <v>125</v>
      </c>
      <c r="J27" s="54">
        <v>38</v>
      </c>
      <c r="K27" s="54">
        <f t="shared" si="11"/>
        <v>1.6521739130434783</v>
      </c>
      <c r="L27" s="54">
        <f t="shared" si="12"/>
        <v>101</v>
      </c>
      <c r="M27" s="54">
        <f t="shared" si="13"/>
        <v>4.3913043478260869</v>
      </c>
      <c r="N27" s="54">
        <v>1</v>
      </c>
      <c r="O27" s="54">
        <v>1</v>
      </c>
      <c r="P27" s="54">
        <v>1</v>
      </c>
      <c r="Q27" s="54">
        <v>1</v>
      </c>
      <c r="R27" s="54">
        <v>1</v>
      </c>
      <c r="S27" s="54">
        <v>1</v>
      </c>
      <c r="T27" s="54">
        <f t="shared" si="2"/>
        <v>1</v>
      </c>
      <c r="U27" s="54">
        <v>1</v>
      </c>
      <c r="V27" s="54">
        <v>1</v>
      </c>
      <c r="W27" s="54">
        <f t="shared" si="3"/>
        <v>1</v>
      </c>
      <c r="X27" s="54">
        <f t="shared" si="4"/>
        <v>1</v>
      </c>
      <c r="Y27" s="54">
        <v>0</v>
      </c>
      <c r="Z27" s="54">
        <v>1</v>
      </c>
      <c r="AA27" s="54">
        <v>1</v>
      </c>
      <c r="AB27" s="54">
        <v>1</v>
      </c>
      <c r="AC27" s="54">
        <v>1</v>
      </c>
      <c r="AD27" s="54">
        <v>1</v>
      </c>
      <c r="AE27" s="54">
        <v>1</v>
      </c>
      <c r="AF27" s="54">
        <f t="shared" si="14"/>
        <v>2</v>
      </c>
      <c r="AG27" s="54">
        <v>1</v>
      </c>
      <c r="AH27" s="54">
        <f t="shared" si="5"/>
        <v>1</v>
      </c>
      <c r="AI27" s="54">
        <v>0</v>
      </c>
      <c r="AJ27" s="54">
        <v>1</v>
      </c>
      <c r="AK27" s="54">
        <f t="shared" si="6"/>
        <v>1</v>
      </c>
      <c r="AL27" s="54">
        <v>1</v>
      </c>
      <c r="AM27" s="54">
        <v>1</v>
      </c>
      <c r="AN27" s="54">
        <v>1</v>
      </c>
      <c r="AO27" s="54">
        <v>1</v>
      </c>
      <c r="AP27" s="54">
        <v>1</v>
      </c>
      <c r="AQ27" s="54">
        <v>1</v>
      </c>
      <c r="AR27" s="54">
        <v>1</v>
      </c>
      <c r="AS27" s="54">
        <v>1</v>
      </c>
      <c r="AT27" s="54">
        <v>1</v>
      </c>
      <c r="AU27" s="54">
        <f t="shared" si="15"/>
        <v>43.716086956521764</v>
      </c>
      <c r="AV27" s="54">
        <f t="shared" si="16"/>
        <v>12.875652173913043</v>
      </c>
      <c r="AW27" s="54">
        <f t="shared" si="17"/>
        <v>9.2452173913043438</v>
      </c>
      <c r="AX27" s="54">
        <f t="shared" si="18"/>
        <v>10.753043478260871</v>
      </c>
      <c r="AY27" s="54">
        <v>1</v>
      </c>
      <c r="AZ27" s="54">
        <v>1</v>
      </c>
      <c r="BA27" s="54">
        <v>1</v>
      </c>
      <c r="BG27" s="54">
        <f t="shared" si="19"/>
        <v>86.956521739130437</v>
      </c>
      <c r="BH27" s="11">
        <f t="shared" si="20"/>
        <v>7.9861111111111116E-5</v>
      </c>
    </row>
    <row r="28" spans="1:60" ht="48" x14ac:dyDescent="0.2">
      <c r="A28" s="54">
        <v>16</v>
      </c>
      <c r="B28" s="3" t="s">
        <v>688</v>
      </c>
      <c r="C28" s="22" t="s">
        <v>192</v>
      </c>
      <c r="D28" s="54">
        <v>1</v>
      </c>
      <c r="E28" s="54">
        <v>1</v>
      </c>
      <c r="F28" s="54">
        <f t="shared" si="7"/>
        <v>1</v>
      </c>
      <c r="G28" s="54">
        <f t="shared" si="8"/>
        <v>14</v>
      </c>
      <c r="H28" s="54">
        <f t="shared" si="9"/>
        <v>14</v>
      </c>
      <c r="I28" s="54">
        <f t="shared" si="10"/>
        <v>86</v>
      </c>
      <c r="J28" s="54">
        <v>27</v>
      </c>
      <c r="K28" s="54">
        <f t="shared" si="11"/>
        <v>1.9285714285714286</v>
      </c>
      <c r="L28" s="54">
        <f t="shared" si="12"/>
        <v>72</v>
      </c>
      <c r="M28" s="54">
        <f t="shared" si="13"/>
        <v>5.1428571428571432</v>
      </c>
      <c r="N28" s="54">
        <v>0</v>
      </c>
      <c r="O28" s="54">
        <v>1</v>
      </c>
      <c r="P28" s="54">
        <v>1</v>
      </c>
      <c r="Q28" s="54">
        <v>0</v>
      </c>
      <c r="R28" s="54">
        <v>1</v>
      </c>
      <c r="S28" s="54">
        <v>1</v>
      </c>
      <c r="T28" s="54">
        <f t="shared" si="2"/>
        <v>0</v>
      </c>
      <c r="U28" s="54">
        <v>1</v>
      </c>
      <c r="V28" s="54">
        <v>1</v>
      </c>
      <c r="W28" s="54">
        <f t="shared" si="3"/>
        <v>0</v>
      </c>
      <c r="X28" s="54">
        <f t="shared" si="4"/>
        <v>1</v>
      </c>
      <c r="Y28" s="54">
        <v>1</v>
      </c>
      <c r="Z28" s="54">
        <v>1</v>
      </c>
      <c r="AA28" s="54">
        <v>1</v>
      </c>
      <c r="AB28" s="54">
        <v>1</v>
      </c>
      <c r="AC28" s="54">
        <v>1</v>
      </c>
      <c r="AD28" s="54">
        <v>1</v>
      </c>
      <c r="AE28" s="54">
        <v>1</v>
      </c>
      <c r="AF28" s="54">
        <f t="shared" si="14"/>
        <v>1</v>
      </c>
      <c r="AG28" s="54">
        <v>1</v>
      </c>
      <c r="AH28" s="54">
        <f t="shared" si="5"/>
        <v>1</v>
      </c>
      <c r="AI28" s="54">
        <v>1</v>
      </c>
      <c r="AJ28" s="54">
        <v>1</v>
      </c>
      <c r="AK28" s="54">
        <f t="shared" si="6"/>
        <v>1</v>
      </c>
      <c r="AL28" s="54">
        <v>1</v>
      </c>
      <c r="AM28" s="54">
        <v>1</v>
      </c>
      <c r="AN28" s="54">
        <v>1</v>
      </c>
      <c r="AO28" s="54">
        <v>0</v>
      </c>
      <c r="AP28" s="54">
        <v>1</v>
      </c>
      <c r="AQ28" s="54">
        <v>1</v>
      </c>
      <c r="AR28" s="54">
        <v>1</v>
      </c>
      <c r="AS28" s="54">
        <v>0</v>
      </c>
      <c r="AT28" s="54">
        <v>1</v>
      </c>
      <c r="AU28" s="54">
        <f t="shared" si="15"/>
        <v>29.467857142857163</v>
      </c>
      <c r="AV28" s="54">
        <f t="shared" si="16"/>
        <v>12.627142857142861</v>
      </c>
      <c r="AW28" s="54">
        <f t="shared" si="17"/>
        <v>12.745714285714282</v>
      </c>
      <c r="AX28" s="54">
        <f t="shared" si="18"/>
        <v>9.7928571428571445</v>
      </c>
      <c r="AY28" s="54">
        <v>1</v>
      </c>
      <c r="AZ28" s="54">
        <v>1</v>
      </c>
      <c r="BA28" s="54">
        <v>1</v>
      </c>
      <c r="BG28" s="54">
        <f t="shared" si="19"/>
        <v>71.428571428571431</v>
      </c>
      <c r="BH28" s="11">
        <f t="shared" si="20"/>
        <v>4.8611111111111115E-5</v>
      </c>
    </row>
    <row r="29" spans="1:60" ht="48" x14ac:dyDescent="0.2">
      <c r="A29" s="54" t="s">
        <v>168</v>
      </c>
      <c r="B29" s="3" t="s">
        <v>689</v>
      </c>
      <c r="C29" s="22" t="s">
        <v>192</v>
      </c>
      <c r="D29" s="54">
        <v>1</v>
      </c>
      <c r="E29" s="54">
        <v>1</v>
      </c>
      <c r="F29" s="54">
        <f t="shared" si="7"/>
        <v>1</v>
      </c>
      <c r="G29" s="54">
        <f t="shared" si="8"/>
        <v>13</v>
      </c>
      <c r="H29" s="54">
        <f t="shared" si="9"/>
        <v>13</v>
      </c>
      <c r="I29" s="54">
        <f t="shared" si="10"/>
        <v>91</v>
      </c>
      <c r="J29" s="54">
        <v>28</v>
      </c>
      <c r="K29" s="54">
        <f t="shared" si="11"/>
        <v>2.1538461538461537</v>
      </c>
      <c r="L29" s="54">
        <f t="shared" si="12"/>
        <v>78</v>
      </c>
      <c r="M29" s="54">
        <f t="shared" si="13"/>
        <v>6</v>
      </c>
      <c r="N29" s="54">
        <v>1</v>
      </c>
      <c r="O29" s="54">
        <v>1</v>
      </c>
      <c r="P29" s="54">
        <v>1</v>
      </c>
      <c r="Q29" s="54">
        <v>1</v>
      </c>
      <c r="R29" s="54">
        <v>1</v>
      </c>
      <c r="S29" s="54">
        <v>1</v>
      </c>
      <c r="T29" s="54">
        <f t="shared" si="2"/>
        <v>1</v>
      </c>
      <c r="U29" s="54">
        <v>1</v>
      </c>
      <c r="V29" s="54">
        <v>1</v>
      </c>
      <c r="W29" s="54">
        <f t="shared" si="3"/>
        <v>1</v>
      </c>
      <c r="X29" s="54">
        <f t="shared" si="4"/>
        <v>1</v>
      </c>
      <c r="Y29" s="54">
        <v>0</v>
      </c>
      <c r="Z29" s="54">
        <v>1</v>
      </c>
      <c r="AA29" s="54">
        <v>1</v>
      </c>
      <c r="AB29" s="54">
        <v>1</v>
      </c>
      <c r="AC29" s="54">
        <v>1</v>
      </c>
      <c r="AD29" s="54">
        <v>1</v>
      </c>
      <c r="AE29" s="54">
        <v>1</v>
      </c>
      <c r="AF29" s="54">
        <f t="shared" si="14"/>
        <v>1</v>
      </c>
      <c r="AG29" s="54">
        <v>1</v>
      </c>
      <c r="AH29" s="54">
        <f t="shared" si="5"/>
        <v>1</v>
      </c>
      <c r="AI29" s="54">
        <v>0</v>
      </c>
      <c r="AJ29" s="54">
        <v>1</v>
      </c>
      <c r="AK29" s="54">
        <f t="shared" si="6"/>
        <v>1</v>
      </c>
      <c r="AL29" s="54">
        <v>1</v>
      </c>
      <c r="AM29" s="54">
        <v>0</v>
      </c>
      <c r="AN29" s="54">
        <v>1</v>
      </c>
      <c r="AO29" s="54">
        <v>1</v>
      </c>
      <c r="AP29" s="54">
        <v>1</v>
      </c>
      <c r="AQ29" s="54">
        <v>1</v>
      </c>
      <c r="AR29" s="54">
        <v>1</v>
      </c>
      <c r="AS29" s="54">
        <v>1</v>
      </c>
      <c r="AT29" s="54">
        <v>1</v>
      </c>
      <c r="AU29" s="54">
        <f t="shared" si="15"/>
        <v>11.424615384615402</v>
      </c>
      <c r="AV29" s="54">
        <f t="shared" si="16"/>
        <v>14.895384615384618</v>
      </c>
      <c r="AW29" s="54">
        <f t="shared" si="17"/>
        <v>17.655384615384616</v>
      </c>
      <c r="AX29" s="54">
        <f t="shared" si="18"/>
        <v>13.329999999999998</v>
      </c>
      <c r="AY29" s="54">
        <v>1</v>
      </c>
      <c r="AZ29" s="54">
        <v>1</v>
      </c>
      <c r="BA29" s="54">
        <v>1</v>
      </c>
      <c r="BG29" s="54">
        <f t="shared" si="19"/>
        <v>76.923076923076934</v>
      </c>
      <c r="BH29" s="11">
        <f t="shared" si="20"/>
        <v>4.5138888888888894E-5</v>
      </c>
    </row>
    <row r="30" spans="1:60" ht="48" x14ac:dyDescent="0.2">
      <c r="A30" s="54" t="s">
        <v>169</v>
      </c>
      <c r="B30" s="3" t="s">
        <v>690</v>
      </c>
      <c r="C30" s="22" t="s">
        <v>192</v>
      </c>
      <c r="D30" s="54">
        <v>1</v>
      </c>
      <c r="E30" s="54">
        <v>1</v>
      </c>
      <c r="F30" s="54">
        <f t="shared" si="7"/>
        <v>1</v>
      </c>
      <c r="G30" s="54">
        <f t="shared" si="8"/>
        <v>19</v>
      </c>
      <c r="H30" s="54">
        <f t="shared" si="9"/>
        <v>19</v>
      </c>
      <c r="I30" s="54">
        <f t="shared" si="10"/>
        <v>118</v>
      </c>
      <c r="J30" s="54">
        <v>36</v>
      </c>
      <c r="K30" s="54">
        <f t="shared" si="11"/>
        <v>1.8947368421052631</v>
      </c>
      <c r="L30" s="54">
        <f t="shared" si="12"/>
        <v>99</v>
      </c>
      <c r="M30" s="54">
        <f t="shared" si="13"/>
        <v>5.2105263157894735</v>
      </c>
      <c r="N30" s="54">
        <v>1</v>
      </c>
      <c r="O30" s="54">
        <v>1</v>
      </c>
      <c r="P30" s="54">
        <v>1</v>
      </c>
      <c r="Q30" s="54">
        <v>1</v>
      </c>
      <c r="R30" s="54">
        <v>1</v>
      </c>
      <c r="S30" s="54">
        <v>1</v>
      </c>
      <c r="T30" s="54">
        <f t="shared" si="2"/>
        <v>1</v>
      </c>
      <c r="U30" s="54">
        <v>1</v>
      </c>
      <c r="V30" s="54">
        <v>1</v>
      </c>
      <c r="W30" s="54">
        <f t="shared" si="3"/>
        <v>1</v>
      </c>
      <c r="X30" s="54">
        <f t="shared" si="4"/>
        <v>1</v>
      </c>
      <c r="Y30" s="54">
        <v>1</v>
      </c>
      <c r="Z30" s="54">
        <v>1</v>
      </c>
      <c r="AA30" s="54">
        <v>1</v>
      </c>
      <c r="AB30" s="54">
        <v>1</v>
      </c>
      <c r="AC30" s="54">
        <v>1</v>
      </c>
      <c r="AD30" s="54">
        <v>0</v>
      </c>
      <c r="AE30" s="54">
        <v>1</v>
      </c>
      <c r="AF30" s="54">
        <f t="shared" si="14"/>
        <v>1</v>
      </c>
      <c r="AG30" s="54">
        <v>1</v>
      </c>
      <c r="AH30" s="54">
        <f t="shared" si="5"/>
        <v>1</v>
      </c>
      <c r="AI30" s="54">
        <v>1</v>
      </c>
      <c r="AJ30" s="54">
        <v>1</v>
      </c>
      <c r="AK30" s="54">
        <f t="shared" si="6"/>
        <v>1</v>
      </c>
      <c r="AL30" s="54">
        <v>1</v>
      </c>
      <c r="AM30" s="54">
        <v>1</v>
      </c>
      <c r="AN30" s="54">
        <v>1</v>
      </c>
      <c r="AO30" s="54">
        <v>1</v>
      </c>
      <c r="AP30" s="54">
        <v>1</v>
      </c>
      <c r="AQ30" s="54">
        <v>1</v>
      </c>
      <c r="AR30" s="54">
        <v>1</v>
      </c>
      <c r="AS30" s="54">
        <v>1</v>
      </c>
      <c r="AT30" s="54">
        <v>1</v>
      </c>
      <c r="AU30" s="54">
        <f t="shared" si="15"/>
        <v>27.255263157894774</v>
      </c>
      <c r="AV30" s="54">
        <f t="shared" si="16"/>
        <v>14.177894736842106</v>
      </c>
      <c r="AW30" s="54">
        <f t="shared" si="17"/>
        <v>13.589473684210528</v>
      </c>
      <c r="AX30" s="54">
        <f t="shared" si="18"/>
        <v>12.611578947368422</v>
      </c>
      <c r="AY30" s="54">
        <v>1</v>
      </c>
      <c r="AZ30" s="54">
        <v>1</v>
      </c>
      <c r="BA30" s="54">
        <v>1</v>
      </c>
      <c r="BG30" s="54">
        <f t="shared" si="19"/>
        <v>52.631578947368418</v>
      </c>
      <c r="BH30" s="11">
        <f t="shared" si="20"/>
        <v>6.597222222222223E-5</v>
      </c>
    </row>
    <row r="31" spans="1:60" ht="32" x14ac:dyDescent="0.2">
      <c r="A31" s="54">
        <v>17</v>
      </c>
      <c r="B31" s="3" t="s">
        <v>691</v>
      </c>
      <c r="C31" s="22" t="s">
        <v>192</v>
      </c>
      <c r="D31" s="54">
        <v>1</v>
      </c>
      <c r="E31" s="54">
        <v>1</v>
      </c>
      <c r="F31" s="54">
        <f t="shared" si="7"/>
        <v>1</v>
      </c>
      <c r="G31" s="54">
        <f t="shared" si="8"/>
        <v>13</v>
      </c>
      <c r="H31" s="54">
        <f t="shared" si="9"/>
        <v>13</v>
      </c>
      <c r="I31" s="54">
        <f t="shared" si="10"/>
        <v>82</v>
      </c>
      <c r="J31" s="54">
        <v>26</v>
      </c>
      <c r="K31" s="54">
        <f t="shared" si="11"/>
        <v>2</v>
      </c>
      <c r="L31" s="54">
        <f t="shared" si="12"/>
        <v>69</v>
      </c>
      <c r="M31" s="54">
        <f t="shared" si="13"/>
        <v>5.3076923076923075</v>
      </c>
      <c r="N31" s="54">
        <v>1</v>
      </c>
      <c r="O31" s="54">
        <v>1</v>
      </c>
      <c r="P31" s="54">
        <v>1</v>
      </c>
      <c r="Q31" s="54">
        <v>1</v>
      </c>
      <c r="R31" s="54">
        <v>1</v>
      </c>
      <c r="S31" s="54">
        <v>1</v>
      </c>
      <c r="T31" s="54">
        <f t="shared" si="2"/>
        <v>1</v>
      </c>
      <c r="U31" s="54">
        <v>1</v>
      </c>
      <c r="V31" s="54">
        <v>1</v>
      </c>
      <c r="W31" s="54">
        <f t="shared" si="3"/>
        <v>1</v>
      </c>
      <c r="X31" s="54">
        <f t="shared" si="4"/>
        <v>1</v>
      </c>
      <c r="Y31" s="54">
        <v>1</v>
      </c>
      <c r="Z31" s="54">
        <v>1</v>
      </c>
      <c r="AA31" s="54">
        <v>0</v>
      </c>
      <c r="AB31" s="54">
        <v>1</v>
      </c>
      <c r="AC31" s="54">
        <v>1</v>
      </c>
      <c r="AD31" s="54">
        <v>1</v>
      </c>
      <c r="AE31" s="54">
        <v>1</v>
      </c>
      <c r="AF31" s="54">
        <f t="shared" si="14"/>
        <v>1</v>
      </c>
      <c r="AG31" s="54">
        <v>1</v>
      </c>
      <c r="AH31" s="54">
        <f t="shared" si="5"/>
        <v>1</v>
      </c>
      <c r="AI31" s="54">
        <v>1</v>
      </c>
      <c r="AJ31" s="54">
        <v>1</v>
      </c>
      <c r="AK31" s="54">
        <f t="shared" si="6"/>
        <v>1</v>
      </c>
      <c r="AL31" s="54">
        <v>1</v>
      </c>
      <c r="AM31" s="54">
        <v>1</v>
      </c>
      <c r="AN31" s="54">
        <v>1</v>
      </c>
      <c r="AO31" s="54">
        <v>1</v>
      </c>
      <c r="AP31" s="54">
        <v>1</v>
      </c>
      <c r="AQ31" s="54">
        <v>1</v>
      </c>
      <c r="AR31" s="54">
        <v>1</v>
      </c>
      <c r="AS31" s="54">
        <v>1</v>
      </c>
      <c r="AT31" s="54">
        <v>1</v>
      </c>
      <c r="AU31" s="54">
        <f t="shared" si="15"/>
        <v>24.440000000000019</v>
      </c>
      <c r="AV31" s="54">
        <f t="shared" si="16"/>
        <v>13.080000000000002</v>
      </c>
      <c r="AW31" s="54">
        <f t="shared" si="17"/>
        <v>13.584615384615386</v>
      </c>
      <c r="AX31" s="54">
        <f t="shared" si="18"/>
        <v>10.069230769230767</v>
      </c>
      <c r="AY31" s="54">
        <v>1</v>
      </c>
      <c r="AZ31" s="54">
        <v>1</v>
      </c>
      <c r="BA31" s="54">
        <v>1</v>
      </c>
      <c r="BG31" s="54">
        <f t="shared" si="19"/>
        <v>76.923076923076934</v>
      </c>
      <c r="BH31" s="11">
        <f t="shared" si="20"/>
        <v>4.5138888888888894E-5</v>
      </c>
    </row>
    <row r="32" spans="1:60" ht="32" x14ac:dyDescent="0.2">
      <c r="A32" s="54" t="s">
        <v>189</v>
      </c>
      <c r="B32" s="3" t="s">
        <v>796</v>
      </c>
      <c r="C32" s="22" t="s">
        <v>192</v>
      </c>
      <c r="D32" s="54">
        <v>1</v>
      </c>
      <c r="E32" s="54">
        <v>1</v>
      </c>
      <c r="F32" s="54">
        <f t="shared" si="7"/>
        <v>1</v>
      </c>
      <c r="G32" s="54">
        <f t="shared" si="8"/>
        <v>15</v>
      </c>
      <c r="H32" s="54">
        <f t="shared" si="9"/>
        <v>15</v>
      </c>
      <c r="I32" s="54">
        <f t="shared" si="10"/>
        <v>85</v>
      </c>
      <c r="J32" s="54">
        <v>24</v>
      </c>
      <c r="K32" s="54">
        <f t="shared" si="11"/>
        <v>1.6</v>
      </c>
      <c r="L32" s="54">
        <f t="shared" si="12"/>
        <v>68</v>
      </c>
      <c r="M32" s="54">
        <f t="shared" si="13"/>
        <v>4.5333333333333332</v>
      </c>
      <c r="N32" s="54">
        <v>0</v>
      </c>
      <c r="O32" s="54">
        <v>1</v>
      </c>
      <c r="P32" s="54">
        <v>1</v>
      </c>
      <c r="Q32" s="54">
        <v>1</v>
      </c>
      <c r="R32" s="54">
        <v>1</v>
      </c>
      <c r="S32" s="54">
        <v>1</v>
      </c>
      <c r="T32" s="54">
        <f t="shared" si="2"/>
        <v>1</v>
      </c>
      <c r="U32" s="54">
        <v>1</v>
      </c>
      <c r="V32" s="54">
        <v>1</v>
      </c>
      <c r="W32" s="54">
        <f t="shared" si="3"/>
        <v>1</v>
      </c>
      <c r="X32" s="54">
        <f t="shared" si="4"/>
        <v>1</v>
      </c>
      <c r="Y32" s="54">
        <v>1</v>
      </c>
      <c r="Z32" s="54">
        <v>1</v>
      </c>
      <c r="AA32" s="54">
        <v>1</v>
      </c>
      <c r="AB32" s="54">
        <v>1</v>
      </c>
      <c r="AC32" s="54">
        <v>1</v>
      </c>
      <c r="AD32" s="54">
        <v>1</v>
      </c>
      <c r="AE32" s="54">
        <v>1</v>
      </c>
      <c r="AF32" s="54">
        <f t="shared" si="14"/>
        <v>3</v>
      </c>
      <c r="AG32" s="54">
        <v>1</v>
      </c>
      <c r="AH32" s="54">
        <f t="shared" si="5"/>
        <v>1</v>
      </c>
      <c r="AI32" s="54">
        <v>1</v>
      </c>
      <c r="AJ32" s="54">
        <v>1</v>
      </c>
      <c r="AK32" s="54">
        <f t="shared" si="6"/>
        <v>0</v>
      </c>
      <c r="AL32" s="54">
        <v>1</v>
      </c>
      <c r="AM32" s="54">
        <v>1</v>
      </c>
      <c r="AN32" s="54">
        <v>1</v>
      </c>
      <c r="AO32" s="54">
        <v>1</v>
      </c>
      <c r="AP32" s="54">
        <v>1</v>
      </c>
      <c r="AQ32" s="54">
        <v>1</v>
      </c>
      <c r="AR32" s="54">
        <v>1</v>
      </c>
      <c r="AS32" s="54">
        <v>1</v>
      </c>
      <c r="AT32" s="54">
        <v>1</v>
      </c>
      <c r="AU32" s="54">
        <f t="shared" si="15"/>
        <v>56.250000000000028</v>
      </c>
      <c r="AV32" s="54">
        <f t="shared" si="16"/>
        <v>9.1400000000000041</v>
      </c>
      <c r="AW32" s="54">
        <f t="shared" si="17"/>
        <v>10.058666666666667</v>
      </c>
      <c r="AX32" s="54">
        <f t="shared" si="18"/>
        <v>7.4220000000000006</v>
      </c>
      <c r="AY32" s="54">
        <v>1</v>
      </c>
      <c r="AZ32" s="54">
        <v>1</v>
      </c>
      <c r="BA32" s="54">
        <v>1</v>
      </c>
      <c r="BG32" s="54">
        <f t="shared" si="19"/>
        <v>200</v>
      </c>
      <c r="BH32" s="11">
        <f t="shared" si="20"/>
        <v>5.208333333333333E-5</v>
      </c>
    </row>
    <row r="33" spans="1:60" ht="48" x14ac:dyDescent="0.2">
      <c r="A33" s="54" t="s">
        <v>190</v>
      </c>
      <c r="B33" s="3" t="s">
        <v>885</v>
      </c>
      <c r="C33" s="22" t="s">
        <v>192</v>
      </c>
      <c r="D33" s="54">
        <v>1</v>
      </c>
      <c r="E33" s="54">
        <v>1</v>
      </c>
      <c r="F33" s="54">
        <f t="shared" si="7"/>
        <v>1</v>
      </c>
      <c r="G33" s="54">
        <f t="shared" si="8"/>
        <v>16</v>
      </c>
      <c r="H33" s="54">
        <f t="shared" si="9"/>
        <v>16</v>
      </c>
      <c r="I33" s="54">
        <f t="shared" si="10"/>
        <v>87</v>
      </c>
      <c r="J33" s="54">
        <v>25</v>
      </c>
      <c r="K33" s="54">
        <f t="shared" si="11"/>
        <v>1.5625</v>
      </c>
      <c r="L33" s="54">
        <f t="shared" si="12"/>
        <v>71</v>
      </c>
      <c r="M33" s="54">
        <f t="shared" si="13"/>
        <v>4.4375</v>
      </c>
      <c r="N33" s="54">
        <v>1</v>
      </c>
      <c r="O33" s="54">
        <v>1</v>
      </c>
      <c r="P33" s="54">
        <v>1</v>
      </c>
      <c r="Q33" s="54">
        <v>1</v>
      </c>
      <c r="R33" s="54">
        <v>1</v>
      </c>
      <c r="S33" s="54">
        <v>1</v>
      </c>
      <c r="T33" s="54">
        <f t="shared" si="2"/>
        <v>1</v>
      </c>
      <c r="U33" s="54">
        <v>1</v>
      </c>
      <c r="V33" s="54">
        <v>1</v>
      </c>
      <c r="W33" s="54">
        <f t="shared" si="3"/>
        <v>1</v>
      </c>
      <c r="X33" s="54">
        <f t="shared" si="4"/>
        <v>1</v>
      </c>
      <c r="Y33" s="54">
        <v>1</v>
      </c>
      <c r="Z33" s="54">
        <v>1</v>
      </c>
      <c r="AA33" s="54">
        <v>1</v>
      </c>
      <c r="AB33" s="54">
        <v>1</v>
      </c>
      <c r="AC33" s="54">
        <v>1</v>
      </c>
      <c r="AD33" s="54">
        <v>1</v>
      </c>
      <c r="AE33" s="54">
        <v>1</v>
      </c>
      <c r="AF33" s="54">
        <f t="shared" si="14"/>
        <v>1</v>
      </c>
      <c r="AG33" s="54">
        <v>1</v>
      </c>
      <c r="AH33" s="54">
        <f t="shared" si="5"/>
        <v>1</v>
      </c>
      <c r="AI33" s="54">
        <v>1</v>
      </c>
      <c r="AJ33" s="54">
        <v>1</v>
      </c>
      <c r="AK33" s="54">
        <f t="shared" si="6"/>
        <v>1</v>
      </c>
      <c r="AL33" s="54">
        <v>1</v>
      </c>
      <c r="AM33" s="54">
        <v>0</v>
      </c>
      <c r="AN33" s="54">
        <v>1</v>
      </c>
      <c r="AO33" s="54">
        <v>1</v>
      </c>
      <c r="AP33" s="54">
        <v>1</v>
      </c>
      <c r="AQ33" s="54">
        <v>1</v>
      </c>
      <c r="AR33" s="54">
        <v>1</v>
      </c>
      <c r="AS33" s="54">
        <v>1</v>
      </c>
      <c r="AT33" s="54">
        <v>1</v>
      </c>
      <c r="AU33" s="54">
        <f t="shared" si="15"/>
        <v>58.407500000000013</v>
      </c>
      <c r="AV33" s="54">
        <f t="shared" si="16"/>
        <v>9.0875000000000021</v>
      </c>
      <c r="AW33" s="54">
        <f t="shared" si="17"/>
        <v>8.8099999999999987</v>
      </c>
      <c r="AX33" s="54">
        <f t="shared" si="18"/>
        <v>7.4706250000000018</v>
      </c>
      <c r="AY33" s="54">
        <v>1</v>
      </c>
      <c r="AZ33" s="54">
        <v>1</v>
      </c>
      <c r="BA33" s="54">
        <v>1</v>
      </c>
      <c r="BG33" s="54">
        <f t="shared" si="19"/>
        <v>62.5</v>
      </c>
      <c r="BH33" s="11">
        <f t="shared" si="20"/>
        <v>5.5555555555555558E-5</v>
      </c>
    </row>
    <row r="34" spans="1:60" ht="48" x14ac:dyDescent="0.2">
      <c r="A34" s="54">
        <v>18</v>
      </c>
      <c r="B34" s="3" t="s">
        <v>693</v>
      </c>
      <c r="C34" s="22" t="s">
        <v>192</v>
      </c>
      <c r="D34" s="54">
        <v>1</v>
      </c>
      <c r="E34" s="54">
        <v>1</v>
      </c>
      <c r="F34" s="54">
        <f t="shared" si="7"/>
        <v>1</v>
      </c>
      <c r="G34" s="54">
        <f t="shared" si="8"/>
        <v>16</v>
      </c>
      <c r="H34" s="54">
        <f t="shared" si="9"/>
        <v>16</v>
      </c>
      <c r="I34" s="54">
        <f t="shared" si="10"/>
        <v>97</v>
      </c>
      <c r="J34" s="54">
        <v>28</v>
      </c>
      <c r="K34" s="54">
        <f t="shared" si="11"/>
        <v>1.75</v>
      </c>
      <c r="L34" s="54">
        <f t="shared" si="12"/>
        <v>82</v>
      </c>
      <c r="M34" s="54">
        <f t="shared" si="13"/>
        <v>5.125</v>
      </c>
      <c r="N34" s="54">
        <v>1</v>
      </c>
      <c r="O34" s="54">
        <v>1</v>
      </c>
      <c r="P34" s="54">
        <v>1</v>
      </c>
      <c r="Q34" s="54">
        <v>1</v>
      </c>
      <c r="R34" s="54">
        <v>1</v>
      </c>
      <c r="S34" s="54">
        <v>1</v>
      </c>
      <c r="T34" s="54">
        <f t="shared" si="2"/>
        <v>1</v>
      </c>
      <c r="U34" s="54">
        <v>1</v>
      </c>
      <c r="V34" s="54">
        <v>1</v>
      </c>
      <c r="W34" s="54">
        <f t="shared" si="3"/>
        <v>1</v>
      </c>
      <c r="X34" s="54">
        <f t="shared" si="4"/>
        <v>1</v>
      </c>
      <c r="Y34" s="54">
        <v>1</v>
      </c>
      <c r="Z34" s="54">
        <v>1</v>
      </c>
      <c r="AA34" s="54">
        <v>1</v>
      </c>
      <c r="AB34" s="54">
        <v>1</v>
      </c>
      <c r="AC34" s="54">
        <v>1</v>
      </c>
      <c r="AD34" s="54">
        <v>1</v>
      </c>
      <c r="AE34" s="54">
        <v>1</v>
      </c>
      <c r="AF34" s="54">
        <f t="shared" si="14"/>
        <v>0</v>
      </c>
      <c r="AG34" s="54">
        <v>1</v>
      </c>
      <c r="AH34" s="54">
        <f t="shared" si="5"/>
        <v>1</v>
      </c>
      <c r="AI34" s="54">
        <v>1</v>
      </c>
      <c r="AJ34" s="54">
        <v>1</v>
      </c>
      <c r="AK34" s="54">
        <f t="shared" si="6"/>
        <v>1</v>
      </c>
      <c r="AL34" s="54">
        <v>1</v>
      </c>
      <c r="AM34" s="54">
        <v>1</v>
      </c>
      <c r="AN34" s="54">
        <v>1</v>
      </c>
      <c r="AO34" s="54">
        <v>1</v>
      </c>
      <c r="AP34" s="54">
        <v>1</v>
      </c>
      <c r="AQ34" s="54">
        <v>1</v>
      </c>
      <c r="AR34" s="54">
        <v>1</v>
      </c>
      <c r="AS34" s="54">
        <v>1</v>
      </c>
      <c r="AT34" s="54">
        <v>1</v>
      </c>
      <c r="AU34" s="54">
        <f t="shared" si="15"/>
        <v>42.54500000000003</v>
      </c>
      <c r="AV34" s="54">
        <f t="shared" si="16"/>
        <v>11.3</v>
      </c>
      <c r="AW34" s="54">
        <f t="shared" si="17"/>
        <v>12.484999999999999</v>
      </c>
      <c r="AX34" s="54">
        <f t="shared" si="18"/>
        <v>10.708750000000002</v>
      </c>
      <c r="AY34" s="54">
        <v>1</v>
      </c>
      <c r="AZ34" s="54">
        <v>1</v>
      </c>
      <c r="BA34" s="54">
        <v>1</v>
      </c>
      <c r="BG34" s="54">
        <f t="shared" si="19"/>
        <v>0</v>
      </c>
      <c r="BH34" s="11">
        <f t="shared" si="20"/>
        <v>5.5555555555555558E-5</v>
      </c>
    </row>
    <row r="35" spans="1:60" ht="64" x14ac:dyDescent="0.2">
      <c r="A35" s="54">
        <v>19</v>
      </c>
      <c r="B35" s="1" t="s">
        <v>694</v>
      </c>
      <c r="C35" s="22" t="s">
        <v>192</v>
      </c>
      <c r="D35" s="54">
        <v>1</v>
      </c>
      <c r="E35" s="54">
        <v>1</v>
      </c>
      <c r="F35" s="54">
        <f t="shared" si="7"/>
        <v>2</v>
      </c>
      <c r="G35" s="54">
        <f t="shared" si="8"/>
        <v>25</v>
      </c>
      <c r="H35" s="54">
        <f t="shared" si="9"/>
        <v>12.5</v>
      </c>
      <c r="I35" s="54">
        <f t="shared" si="10"/>
        <v>135</v>
      </c>
      <c r="J35" s="54">
        <v>41</v>
      </c>
      <c r="K35" s="54">
        <f t="shared" si="11"/>
        <v>1.64</v>
      </c>
      <c r="L35" s="54">
        <f t="shared" si="12"/>
        <v>110</v>
      </c>
      <c r="M35" s="54">
        <f t="shared" si="13"/>
        <v>4.4000000000000004</v>
      </c>
      <c r="N35" s="54">
        <v>1</v>
      </c>
      <c r="O35" s="54">
        <v>1</v>
      </c>
      <c r="P35" s="54">
        <v>1</v>
      </c>
      <c r="Q35" s="54">
        <v>1</v>
      </c>
      <c r="R35" s="54">
        <v>1</v>
      </c>
      <c r="S35" s="54">
        <v>1</v>
      </c>
      <c r="T35" s="54">
        <f t="shared" si="2"/>
        <v>1</v>
      </c>
      <c r="U35" s="54">
        <v>1</v>
      </c>
      <c r="V35" s="54">
        <v>1</v>
      </c>
      <c r="W35" s="54">
        <f t="shared" si="3"/>
        <v>1</v>
      </c>
      <c r="X35" s="54">
        <f t="shared" si="4"/>
        <v>1</v>
      </c>
      <c r="Y35" s="54">
        <v>0</v>
      </c>
      <c r="Z35" s="54">
        <v>1</v>
      </c>
      <c r="AA35" s="54">
        <v>1</v>
      </c>
      <c r="AB35" s="54">
        <v>1</v>
      </c>
      <c r="AC35" s="54">
        <v>1</v>
      </c>
      <c r="AD35" s="54">
        <v>1</v>
      </c>
      <c r="AE35" s="54">
        <v>1</v>
      </c>
      <c r="AF35" s="54">
        <f t="shared" si="14"/>
        <v>1</v>
      </c>
      <c r="AG35" s="54">
        <v>1</v>
      </c>
      <c r="AH35" s="54">
        <f t="shared" si="5"/>
        <v>1</v>
      </c>
      <c r="AI35" s="54">
        <v>0</v>
      </c>
      <c r="AJ35" s="54">
        <v>1</v>
      </c>
      <c r="AK35" s="54">
        <f t="shared" si="6"/>
        <v>1</v>
      </c>
      <c r="AL35" s="54">
        <v>1</v>
      </c>
      <c r="AM35" s="54">
        <v>1</v>
      </c>
      <c r="AN35" s="54">
        <v>1</v>
      </c>
      <c r="AO35" s="54">
        <v>1</v>
      </c>
      <c r="AP35" s="54">
        <v>1</v>
      </c>
      <c r="AQ35" s="54">
        <v>1</v>
      </c>
      <c r="AR35" s="54">
        <v>1</v>
      </c>
      <c r="AS35" s="54">
        <v>1</v>
      </c>
      <c r="AT35" s="54">
        <v>1</v>
      </c>
      <c r="AU35" s="54">
        <f t="shared" si="15"/>
        <v>55.403500000000037</v>
      </c>
      <c r="AV35" s="54">
        <f t="shared" si="16"/>
        <v>8.6370000000000005</v>
      </c>
      <c r="AW35" s="54">
        <f t="shared" si="17"/>
        <v>7.9392000000000031</v>
      </c>
      <c r="AX35" s="54">
        <f t="shared" si="18"/>
        <v>5.5440000000000005</v>
      </c>
      <c r="AY35" s="54">
        <v>1</v>
      </c>
      <c r="AZ35" s="54">
        <v>1</v>
      </c>
      <c r="BA35" s="54">
        <v>1</v>
      </c>
      <c r="BG35" s="54">
        <f t="shared" si="19"/>
        <v>40</v>
      </c>
      <c r="BH35" s="11">
        <f t="shared" si="20"/>
        <v>8.6805555555555545E-5</v>
      </c>
    </row>
    <row r="36" spans="1:60" ht="32" x14ac:dyDescent="0.2">
      <c r="A36" s="54" t="s">
        <v>562</v>
      </c>
      <c r="B36" s="3" t="s">
        <v>695</v>
      </c>
      <c r="C36" s="22" t="s">
        <v>192</v>
      </c>
      <c r="D36" s="54">
        <v>1</v>
      </c>
      <c r="E36" s="54">
        <v>1</v>
      </c>
      <c r="F36" s="54">
        <f t="shared" si="7"/>
        <v>1</v>
      </c>
      <c r="G36" s="54">
        <f t="shared" si="8"/>
        <v>13</v>
      </c>
      <c r="H36" s="54">
        <f t="shared" si="9"/>
        <v>13</v>
      </c>
      <c r="I36" s="54">
        <f t="shared" si="10"/>
        <v>80</v>
      </c>
      <c r="J36" s="54">
        <v>25</v>
      </c>
      <c r="K36" s="54">
        <f t="shared" si="11"/>
        <v>1.9230769230769231</v>
      </c>
      <c r="L36" s="54">
        <f t="shared" si="12"/>
        <v>67</v>
      </c>
      <c r="M36" s="54">
        <f t="shared" si="13"/>
        <v>5.1538461538461542</v>
      </c>
      <c r="N36" s="54">
        <v>1</v>
      </c>
      <c r="O36" s="54">
        <v>1</v>
      </c>
      <c r="P36" s="54">
        <v>1</v>
      </c>
      <c r="Q36" s="54">
        <v>1</v>
      </c>
      <c r="R36" s="54">
        <v>1</v>
      </c>
      <c r="S36" s="54">
        <v>1</v>
      </c>
      <c r="T36" s="54">
        <f t="shared" si="2"/>
        <v>1</v>
      </c>
      <c r="U36" s="54">
        <v>1</v>
      </c>
      <c r="V36" s="54">
        <v>1</v>
      </c>
      <c r="W36" s="54">
        <f t="shared" si="3"/>
        <v>1</v>
      </c>
      <c r="X36" s="54">
        <f t="shared" si="4"/>
        <v>1</v>
      </c>
      <c r="Y36" s="54">
        <v>1</v>
      </c>
      <c r="Z36" s="54">
        <v>1</v>
      </c>
      <c r="AA36" s="54">
        <v>1</v>
      </c>
      <c r="AB36" s="54">
        <v>1</v>
      </c>
      <c r="AC36" s="54">
        <v>1</v>
      </c>
      <c r="AD36" s="54">
        <v>1</v>
      </c>
      <c r="AE36" s="54">
        <v>1</v>
      </c>
      <c r="AF36" s="54">
        <f t="shared" si="14"/>
        <v>1</v>
      </c>
      <c r="AG36" s="54">
        <v>1</v>
      </c>
      <c r="AH36" s="54">
        <f t="shared" si="5"/>
        <v>1</v>
      </c>
      <c r="AI36" s="54">
        <v>1</v>
      </c>
      <c r="AJ36" s="54">
        <v>1</v>
      </c>
      <c r="AK36" s="54">
        <f t="shared" si="6"/>
        <v>1</v>
      </c>
      <c r="AL36" s="54">
        <v>1</v>
      </c>
      <c r="AM36" s="54">
        <v>1</v>
      </c>
      <c r="AN36" s="54">
        <v>1</v>
      </c>
      <c r="AO36" s="54">
        <v>1</v>
      </c>
      <c r="AP36" s="54">
        <v>1</v>
      </c>
      <c r="AQ36" s="54">
        <v>1</v>
      </c>
      <c r="AR36" s="54">
        <v>1</v>
      </c>
      <c r="AS36" s="54">
        <v>1</v>
      </c>
      <c r="AT36" s="54">
        <v>1</v>
      </c>
      <c r="AU36" s="54">
        <f t="shared" si="15"/>
        <v>30.947692307692328</v>
      </c>
      <c r="AV36" s="54">
        <f t="shared" si="16"/>
        <v>12.172307692307694</v>
      </c>
      <c r="AW36" s="54">
        <f t="shared" si="17"/>
        <v>12.68</v>
      </c>
      <c r="AX36" s="54">
        <f t="shared" si="18"/>
        <v>9.3446153846153877</v>
      </c>
      <c r="AY36" s="54">
        <v>1</v>
      </c>
      <c r="AZ36" s="54">
        <v>1</v>
      </c>
      <c r="BA36" s="54">
        <v>1</v>
      </c>
      <c r="BG36" s="54">
        <f t="shared" si="19"/>
        <v>76.923076923076934</v>
      </c>
      <c r="BH36" s="11">
        <f t="shared" si="20"/>
        <v>4.5138888888888894E-5</v>
      </c>
    </row>
    <row r="37" spans="1:60" ht="32" x14ac:dyDescent="0.2">
      <c r="A37" s="54" t="s">
        <v>564</v>
      </c>
      <c r="B37" s="3" t="s">
        <v>696</v>
      </c>
      <c r="C37" s="22" t="s">
        <v>192</v>
      </c>
      <c r="D37" s="54">
        <v>1</v>
      </c>
      <c r="E37" s="54">
        <v>1</v>
      </c>
      <c r="F37" s="54">
        <f t="shared" si="7"/>
        <v>1</v>
      </c>
      <c r="G37" s="54">
        <f t="shared" si="8"/>
        <v>15</v>
      </c>
      <c r="H37" s="54">
        <f t="shared" si="9"/>
        <v>15</v>
      </c>
      <c r="I37" s="54">
        <f t="shared" si="10"/>
        <v>87</v>
      </c>
      <c r="J37" s="54">
        <v>26</v>
      </c>
      <c r="K37" s="54">
        <f t="shared" si="11"/>
        <v>1.7333333333333334</v>
      </c>
      <c r="L37" s="54">
        <f t="shared" si="12"/>
        <v>72</v>
      </c>
      <c r="M37" s="54">
        <f t="shared" si="13"/>
        <v>4.8</v>
      </c>
      <c r="N37" s="54">
        <v>1</v>
      </c>
      <c r="O37" s="54">
        <v>1</v>
      </c>
      <c r="P37" s="54">
        <v>1</v>
      </c>
      <c r="Q37" s="54">
        <v>1</v>
      </c>
      <c r="R37" s="54">
        <v>1</v>
      </c>
      <c r="S37" s="54">
        <v>1</v>
      </c>
      <c r="T37" s="54">
        <f t="shared" si="2"/>
        <v>1</v>
      </c>
      <c r="U37" s="54">
        <v>1</v>
      </c>
      <c r="V37" s="54">
        <v>1</v>
      </c>
      <c r="W37" s="54">
        <f t="shared" si="3"/>
        <v>1</v>
      </c>
      <c r="X37" s="54">
        <f t="shared" si="4"/>
        <v>1</v>
      </c>
      <c r="Y37" s="54">
        <v>1</v>
      </c>
      <c r="Z37" s="54">
        <v>1</v>
      </c>
      <c r="AA37" s="54">
        <v>1</v>
      </c>
      <c r="AB37" s="54">
        <v>1</v>
      </c>
      <c r="AC37" s="54">
        <v>1</v>
      </c>
      <c r="AD37" s="54">
        <v>1</v>
      </c>
      <c r="AE37" s="54">
        <v>1</v>
      </c>
      <c r="AF37" s="54">
        <f t="shared" si="14"/>
        <v>1</v>
      </c>
      <c r="AG37" s="54">
        <v>0</v>
      </c>
      <c r="AH37" s="54">
        <f t="shared" si="5"/>
        <v>1</v>
      </c>
      <c r="AI37" s="54">
        <v>1</v>
      </c>
      <c r="AJ37" s="54">
        <v>1</v>
      </c>
      <c r="AK37" s="54">
        <f t="shared" si="6"/>
        <v>1</v>
      </c>
      <c r="AL37" s="54">
        <v>1</v>
      </c>
      <c r="AM37" s="54">
        <v>0</v>
      </c>
      <c r="AN37" s="54">
        <v>1</v>
      </c>
      <c r="AO37" s="54">
        <v>1</v>
      </c>
      <c r="AP37" s="54">
        <v>1</v>
      </c>
      <c r="AQ37" s="54">
        <v>1</v>
      </c>
      <c r="AR37" s="54">
        <v>1</v>
      </c>
      <c r="AS37" s="54">
        <v>1</v>
      </c>
      <c r="AT37" s="54">
        <v>1</v>
      </c>
      <c r="AU37" s="54">
        <f t="shared" si="15"/>
        <v>44.970000000000027</v>
      </c>
      <c r="AV37" s="54">
        <f t="shared" si="16"/>
        <v>10.713333333333338</v>
      </c>
      <c r="AW37" s="54">
        <f t="shared" si="17"/>
        <v>10.842666666666663</v>
      </c>
      <c r="AX37" s="54">
        <f t="shared" si="18"/>
        <v>8.6780000000000008</v>
      </c>
      <c r="AY37" s="54">
        <v>1</v>
      </c>
      <c r="AZ37" s="54">
        <v>1</v>
      </c>
      <c r="BA37" s="54">
        <v>1</v>
      </c>
      <c r="BG37" s="54">
        <f t="shared" si="19"/>
        <v>66.666666666666671</v>
      </c>
      <c r="BH37" s="11">
        <f t="shared" si="20"/>
        <v>5.208333333333333E-5</v>
      </c>
    </row>
    <row r="38" spans="1:60" ht="48" x14ac:dyDescent="0.2">
      <c r="A38" s="54">
        <v>20</v>
      </c>
      <c r="B38" s="1" t="s">
        <v>697</v>
      </c>
      <c r="C38" s="22" t="s">
        <v>192</v>
      </c>
      <c r="D38" s="54">
        <v>1</v>
      </c>
      <c r="E38" s="54">
        <v>1</v>
      </c>
      <c r="F38" s="54">
        <f t="shared" si="7"/>
        <v>1</v>
      </c>
      <c r="G38" s="54">
        <f t="shared" si="8"/>
        <v>17</v>
      </c>
      <c r="H38" s="54">
        <f t="shared" si="9"/>
        <v>17</v>
      </c>
      <c r="I38" s="54">
        <f t="shared" si="10"/>
        <v>101</v>
      </c>
      <c r="J38" s="54">
        <v>31</v>
      </c>
      <c r="K38" s="54">
        <f t="shared" si="11"/>
        <v>1.8235294117647058</v>
      </c>
      <c r="L38" s="54">
        <f t="shared" si="12"/>
        <v>82</v>
      </c>
      <c r="M38" s="54">
        <f t="shared" si="13"/>
        <v>4.8235294117647056</v>
      </c>
      <c r="N38" s="54">
        <v>1</v>
      </c>
      <c r="O38" s="54">
        <v>1</v>
      </c>
      <c r="P38" s="54">
        <v>1</v>
      </c>
      <c r="Q38" s="54">
        <v>1</v>
      </c>
      <c r="R38" s="54">
        <v>1</v>
      </c>
      <c r="S38" s="54">
        <v>1</v>
      </c>
      <c r="T38" s="54">
        <f t="shared" si="2"/>
        <v>1</v>
      </c>
      <c r="U38" s="54">
        <v>1</v>
      </c>
      <c r="V38" s="54">
        <v>1</v>
      </c>
      <c r="W38" s="54">
        <f t="shared" si="3"/>
        <v>1</v>
      </c>
      <c r="X38" s="54">
        <f t="shared" si="4"/>
        <v>1</v>
      </c>
      <c r="Y38" s="54">
        <v>0</v>
      </c>
      <c r="Z38" s="54">
        <v>1</v>
      </c>
      <c r="AA38" s="54">
        <v>1</v>
      </c>
      <c r="AB38" s="54">
        <v>1</v>
      </c>
      <c r="AC38" s="54">
        <v>1</v>
      </c>
      <c r="AD38" s="54">
        <v>1</v>
      </c>
      <c r="AE38" s="54">
        <v>1</v>
      </c>
      <c r="AF38" s="54">
        <f t="shared" si="14"/>
        <v>3</v>
      </c>
      <c r="AG38" s="54">
        <v>1</v>
      </c>
      <c r="AH38" s="54">
        <f t="shared" si="5"/>
        <v>1</v>
      </c>
      <c r="AI38" s="54">
        <v>0</v>
      </c>
      <c r="AJ38" s="54">
        <v>1</v>
      </c>
      <c r="AK38" s="54">
        <f t="shared" si="6"/>
        <v>0</v>
      </c>
      <c r="AL38" s="54">
        <v>1</v>
      </c>
      <c r="AM38" s="54">
        <v>1</v>
      </c>
      <c r="AN38" s="54">
        <v>1</v>
      </c>
      <c r="AO38" s="54">
        <v>0</v>
      </c>
      <c r="AP38" s="54">
        <v>1</v>
      </c>
      <c r="AQ38" s="54">
        <v>1</v>
      </c>
      <c r="AR38" s="54">
        <v>1</v>
      </c>
      <c r="AS38" s="54">
        <v>0</v>
      </c>
      <c r="AT38" s="54">
        <v>1</v>
      </c>
      <c r="AU38" s="54">
        <f t="shared" si="15"/>
        <v>35.309411764705914</v>
      </c>
      <c r="AV38" s="54">
        <f t="shared" si="16"/>
        <v>12.55764705882353</v>
      </c>
      <c r="AW38" s="54">
        <f t="shared" si="17"/>
        <v>11.858823529411762</v>
      </c>
      <c r="AX38" s="54">
        <f t="shared" si="18"/>
        <v>9.7888235294117649</v>
      </c>
      <c r="AY38" s="54">
        <v>1</v>
      </c>
      <c r="AZ38" s="54">
        <v>1</v>
      </c>
      <c r="BA38" s="54">
        <v>1</v>
      </c>
      <c r="BG38" s="54">
        <f t="shared" si="19"/>
        <v>176.47058823529412</v>
      </c>
      <c r="BH38" s="11">
        <f t="shared" si="20"/>
        <v>5.902777777777778E-5</v>
      </c>
    </row>
    <row r="39" spans="1:60" ht="80" x14ac:dyDescent="0.2">
      <c r="A39" s="54" t="s">
        <v>567</v>
      </c>
      <c r="B39" s="1" t="s">
        <v>698</v>
      </c>
      <c r="C39" s="3" t="s">
        <v>204</v>
      </c>
      <c r="D39" s="54">
        <v>1</v>
      </c>
      <c r="E39" s="54">
        <v>1</v>
      </c>
      <c r="F39" s="54">
        <f t="shared" si="7"/>
        <v>1</v>
      </c>
      <c r="G39" s="54">
        <f t="shared" si="8"/>
        <v>30</v>
      </c>
      <c r="H39" s="54">
        <f t="shared" si="9"/>
        <v>30</v>
      </c>
      <c r="I39" s="54">
        <f t="shared" si="10"/>
        <v>170</v>
      </c>
      <c r="J39" s="54">
        <v>53</v>
      </c>
      <c r="K39" s="54">
        <f t="shared" si="11"/>
        <v>1.7666666666666666</v>
      </c>
      <c r="L39" s="54">
        <f t="shared" si="12"/>
        <v>138</v>
      </c>
      <c r="M39" s="54">
        <f t="shared" si="13"/>
        <v>4.5999999999999996</v>
      </c>
      <c r="N39" s="54">
        <v>1</v>
      </c>
      <c r="O39" s="54">
        <v>1</v>
      </c>
      <c r="P39" s="54">
        <v>1</v>
      </c>
      <c r="Q39" s="54">
        <v>1</v>
      </c>
      <c r="R39" s="54">
        <v>1</v>
      </c>
      <c r="S39" s="54">
        <v>1</v>
      </c>
      <c r="T39" s="54">
        <f t="shared" si="2"/>
        <v>1</v>
      </c>
      <c r="U39" s="54">
        <v>1</v>
      </c>
      <c r="V39" s="54">
        <v>1</v>
      </c>
      <c r="W39" s="54">
        <f t="shared" si="3"/>
        <v>1</v>
      </c>
      <c r="X39" s="54">
        <f t="shared" si="4"/>
        <v>1</v>
      </c>
      <c r="Y39" s="54">
        <v>0</v>
      </c>
      <c r="Z39" s="54">
        <v>1</v>
      </c>
      <c r="AA39" s="54">
        <v>0</v>
      </c>
      <c r="AB39" s="54">
        <v>1</v>
      </c>
      <c r="AC39" s="54">
        <v>1</v>
      </c>
      <c r="AD39" s="54">
        <v>1</v>
      </c>
      <c r="AE39" s="54">
        <v>1</v>
      </c>
      <c r="AF39" s="54">
        <f t="shared" si="14"/>
        <v>3</v>
      </c>
      <c r="AG39" s="54">
        <v>0</v>
      </c>
      <c r="AH39" s="54">
        <f t="shared" si="5"/>
        <v>1</v>
      </c>
      <c r="AI39" s="54">
        <v>0</v>
      </c>
      <c r="AJ39" s="54">
        <v>1</v>
      </c>
      <c r="AK39" s="54">
        <f t="shared" si="6"/>
        <v>1</v>
      </c>
      <c r="AL39" s="54">
        <v>1</v>
      </c>
      <c r="AM39" s="54">
        <v>0</v>
      </c>
      <c r="AN39" s="54">
        <v>1</v>
      </c>
      <c r="AO39" s="54">
        <v>0</v>
      </c>
      <c r="AP39" s="54">
        <v>1</v>
      </c>
      <c r="AQ39" s="54">
        <v>1</v>
      </c>
      <c r="AR39" s="54">
        <v>1</v>
      </c>
      <c r="AS39" s="54">
        <v>0</v>
      </c>
      <c r="AT39" s="54">
        <v>1</v>
      </c>
      <c r="AU39" s="54">
        <f t="shared" si="15"/>
        <v>26.925000000000033</v>
      </c>
      <c r="AV39" s="54">
        <f t="shared" si="16"/>
        <v>16.956666666666667</v>
      </c>
      <c r="AW39" s="54">
        <f t="shared" si="17"/>
        <v>10.84933333333333</v>
      </c>
      <c r="AX39" s="54">
        <f t="shared" si="18"/>
        <v>15.235999999999997</v>
      </c>
      <c r="AY39" s="54">
        <v>1</v>
      </c>
      <c r="AZ39" s="54">
        <v>1</v>
      </c>
      <c r="BA39" s="54">
        <v>1</v>
      </c>
      <c r="BG39" s="54">
        <f t="shared" si="19"/>
        <v>100</v>
      </c>
      <c r="BH39" s="11">
        <f t="shared" si="20"/>
        <v>1.0416666666666666E-4</v>
      </c>
    </row>
    <row r="40" spans="1:60" ht="48" x14ac:dyDescent="0.2">
      <c r="A40" s="54">
        <v>21</v>
      </c>
      <c r="B40" s="1" t="s">
        <v>912</v>
      </c>
      <c r="C40" s="22" t="s">
        <v>204</v>
      </c>
      <c r="D40" s="54">
        <v>1</v>
      </c>
      <c r="E40" s="54">
        <v>1</v>
      </c>
      <c r="F40" s="54">
        <f t="shared" si="7"/>
        <v>1</v>
      </c>
      <c r="G40" s="54">
        <f t="shared" si="8"/>
        <v>26</v>
      </c>
      <c r="H40" s="54">
        <f t="shared" si="9"/>
        <v>26</v>
      </c>
      <c r="I40" s="54">
        <f t="shared" si="10"/>
        <v>136</v>
      </c>
      <c r="J40" s="54">
        <v>39</v>
      </c>
      <c r="K40" s="54">
        <f t="shared" si="11"/>
        <v>1.5</v>
      </c>
      <c r="L40" s="54">
        <f t="shared" si="12"/>
        <v>109</v>
      </c>
      <c r="M40" s="54">
        <f t="shared" si="13"/>
        <v>4.1923076923076925</v>
      </c>
      <c r="N40" s="54">
        <v>1</v>
      </c>
      <c r="O40" s="54">
        <v>1</v>
      </c>
      <c r="P40" s="54">
        <v>1</v>
      </c>
      <c r="Q40" s="54">
        <v>1</v>
      </c>
      <c r="R40" s="54">
        <v>1</v>
      </c>
      <c r="S40" s="54">
        <v>1</v>
      </c>
      <c r="T40" s="54">
        <f t="shared" si="2"/>
        <v>1</v>
      </c>
      <c r="U40" s="54">
        <v>1</v>
      </c>
      <c r="V40" s="54">
        <v>1</v>
      </c>
      <c r="W40" s="54">
        <f t="shared" si="3"/>
        <v>1</v>
      </c>
      <c r="X40" s="54">
        <f t="shared" si="4"/>
        <v>1</v>
      </c>
      <c r="Y40" s="54">
        <v>0</v>
      </c>
      <c r="Z40" s="54">
        <v>1</v>
      </c>
      <c r="AA40" s="54">
        <v>1</v>
      </c>
      <c r="AB40" s="54">
        <v>1</v>
      </c>
      <c r="AC40" s="54">
        <v>1</v>
      </c>
      <c r="AD40" s="54">
        <v>1</v>
      </c>
      <c r="AE40" s="54">
        <v>1</v>
      </c>
      <c r="AF40" s="54">
        <f t="shared" si="14"/>
        <v>2</v>
      </c>
      <c r="AG40" s="54">
        <v>1</v>
      </c>
      <c r="AH40" s="54">
        <f t="shared" si="5"/>
        <v>1</v>
      </c>
      <c r="AI40" s="54">
        <v>0</v>
      </c>
      <c r="AJ40" s="54">
        <v>1</v>
      </c>
      <c r="AK40" s="54">
        <f t="shared" si="6"/>
        <v>1</v>
      </c>
      <c r="AL40" s="54">
        <v>1</v>
      </c>
      <c r="AM40" s="54">
        <v>1</v>
      </c>
      <c r="AN40" s="54">
        <v>1</v>
      </c>
      <c r="AO40" s="54">
        <v>1</v>
      </c>
      <c r="AP40" s="54">
        <v>1</v>
      </c>
      <c r="AQ40" s="54">
        <v>1</v>
      </c>
      <c r="AR40" s="54">
        <v>1</v>
      </c>
      <c r="AS40" s="54">
        <v>1</v>
      </c>
      <c r="AT40" s="54">
        <v>1</v>
      </c>
      <c r="AU40" s="54">
        <f t="shared" si="15"/>
        <v>53.545000000000016</v>
      </c>
      <c r="AV40" s="54">
        <f t="shared" si="16"/>
        <v>12.250000000000004</v>
      </c>
      <c r="AW40" s="54">
        <f t="shared" si="17"/>
        <v>8.1646153846153844</v>
      </c>
      <c r="AX40" s="54">
        <f t="shared" si="18"/>
        <v>11.315769230769227</v>
      </c>
      <c r="AY40" s="54">
        <v>1</v>
      </c>
      <c r="AZ40" s="54">
        <v>1</v>
      </c>
      <c r="BA40" s="54">
        <v>1</v>
      </c>
      <c r="BG40" s="54">
        <f t="shared" si="19"/>
        <v>76.923076923076934</v>
      </c>
      <c r="BH40" s="11">
        <f t="shared" si="20"/>
        <v>9.0277777777777787E-5</v>
      </c>
    </row>
    <row r="41" spans="1:60" ht="48" x14ac:dyDescent="0.2">
      <c r="A41" s="54">
        <v>22</v>
      </c>
      <c r="B41" s="1" t="s">
        <v>700</v>
      </c>
      <c r="C41" s="22" t="s">
        <v>192</v>
      </c>
      <c r="D41" s="54">
        <v>1</v>
      </c>
      <c r="E41" s="54">
        <v>1</v>
      </c>
      <c r="F41" s="54">
        <f t="shared" si="7"/>
        <v>1</v>
      </c>
      <c r="G41" s="54">
        <f t="shared" si="8"/>
        <v>17</v>
      </c>
      <c r="H41" s="54">
        <f t="shared" si="9"/>
        <v>17</v>
      </c>
      <c r="I41" s="54">
        <f t="shared" si="10"/>
        <v>107</v>
      </c>
      <c r="J41" s="54">
        <v>33</v>
      </c>
      <c r="K41" s="54">
        <f t="shared" si="11"/>
        <v>1.9411764705882353</v>
      </c>
      <c r="L41" s="54">
        <f t="shared" si="12"/>
        <v>88</v>
      </c>
      <c r="M41" s="54">
        <f t="shared" si="13"/>
        <v>5.1764705882352944</v>
      </c>
      <c r="N41" s="54">
        <v>1</v>
      </c>
      <c r="O41" s="54">
        <v>1</v>
      </c>
      <c r="P41" s="54">
        <v>1</v>
      </c>
      <c r="Q41" s="54">
        <v>1</v>
      </c>
      <c r="R41" s="54">
        <v>1</v>
      </c>
      <c r="S41" s="54">
        <v>1</v>
      </c>
      <c r="T41" s="54">
        <f t="shared" si="2"/>
        <v>1</v>
      </c>
      <c r="U41" s="54">
        <v>1</v>
      </c>
      <c r="V41" s="54">
        <v>1</v>
      </c>
      <c r="W41" s="54">
        <f t="shared" si="3"/>
        <v>1</v>
      </c>
      <c r="X41" s="54">
        <f t="shared" si="4"/>
        <v>1</v>
      </c>
      <c r="Y41" s="54">
        <v>1</v>
      </c>
      <c r="Z41" s="54">
        <v>1</v>
      </c>
      <c r="AA41" s="54">
        <v>0</v>
      </c>
      <c r="AB41" s="54">
        <v>1</v>
      </c>
      <c r="AC41" s="54">
        <v>1</v>
      </c>
      <c r="AD41" s="54">
        <v>1</v>
      </c>
      <c r="AE41" s="54">
        <v>1</v>
      </c>
      <c r="AF41" s="54">
        <f t="shared" si="14"/>
        <v>3</v>
      </c>
      <c r="AG41" s="54">
        <v>1</v>
      </c>
      <c r="AH41" s="54">
        <f t="shared" si="5"/>
        <v>1</v>
      </c>
      <c r="AI41" s="54">
        <v>0</v>
      </c>
      <c r="AJ41" s="54">
        <v>1</v>
      </c>
      <c r="AK41" s="54">
        <f t="shared" si="6"/>
        <v>0</v>
      </c>
      <c r="AL41" s="54">
        <v>1</v>
      </c>
      <c r="AM41" s="54">
        <v>1</v>
      </c>
      <c r="AN41" s="54">
        <v>1</v>
      </c>
      <c r="AO41" s="54">
        <v>0</v>
      </c>
      <c r="AP41" s="54">
        <v>1</v>
      </c>
      <c r="AQ41" s="54">
        <v>1</v>
      </c>
      <c r="AR41" s="54">
        <v>1</v>
      </c>
      <c r="AS41" s="54">
        <v>0</v>
      </c>
      <c r="AT41" s="54">
        <v>1</v>
      </c>
      <c r="AU41" s="54">
        <f t="shared" si="15"/>
        <v>25.356470588235307</v>
      </c>
      <c r="AV41" s="54">
        <f t="shared" si="16"/>
        <v>13.945882352941176</v>
      </c>
      <c r="AW41" s="54">
        <f t="shared" si="17"/>
        <v>13.93411764705882</v>
      </c>
      <c r="AX41" s="54">
        <f t="shared" si="18"/>
        <v>11.451176470588237</v>
      </c>
      <c r="AY41" s="54">
        <v>1</v>
      </c>
      <c r="AZ41" s="54">
        <v>1</v>
      </c>
      <c r="BA41" s="54">
        <v>1</v>
      </c>
      <c r="BG41" s="54">
        <f t="shared" si="19"/>
        <v>176.47058823529412</v>
      </c>
      <c r="BH41" s="11">
        <f t="shared" si="20"/>
        <v>5.902777777777778E-5</v>
      </c>
    </row>
    <row r="42" spans="1:60" ht="80" x14ac:dyDescent="0.2">
      <c r="A42" s="54" t="s">
        <v>572</v>
      </c>
      <c r="B42" s="1" t="s">
        <v>698</v>
      </c>
      <c r="C42" s="3" t="s">
        <v>204</v>
      </c>
      <c r="D42" s="54">
        <v>1</v>
      </c>
      <c r="E42" s="54">
        <v>1</v>
      </c>
      <c r="F42" s="54">
        <f t="shared" si="7"/>
        <v>1</v>
      </c>
      <c r="G42" s="54">
        <f t="shared" si="8"/>
        <v>30</v>
      </c>
      <c r="H42" s="54">
        <f t="shared" si="9"/>
        <v>30</v>
      </c>
      <c r="I42" s="54">
        <f t="shared" si="10"/>
        <v>170</v>
      </c>
      <c r="J42" s="54">
        <v>53</v>
      </c>
      <c r="K42" s="54">
        <f t="shared" si="11"/>
        <v>1.7666666666666666</v>
      </c>
      <c r="L42" s="54">
        <f t="shared" si="12"/>
        <v>138</v>
      </c>
      <c r="M42" s="54">
        <f t="shared" si="13"/>
        <v>4.5999999999999996</v>
      </c>
      <c r="N42" s="54">
        <v>1</v>
      </c>
      <c r="O42" s="54">
        <v>1</v>
      </c>
      <c r="P42" s="54">
        <v>1</v>
      </c>
      <c r="Q42" s="54">
        <v>1</v>
      </c>
      <c r="R42" s="54">
        <v>1</v>
      </c>
      <c r="S42" s="54">
        <v>1</v>
      </c>
      <c r="T42" s="54">
        <f t="shared" si="2"/>
        <v>1</v>
      </c>
      <c r="U42" s="54">
        <v>1</v>
      </c>
      <c r="V42" s="54">
        <v>1</v>
      </c>
      <c r="W42" s="54">
        <f t="shared" si="3"/>
        <v>1</v>
      </c>
      <c r="X42" s="54">
        <f t="shared" si="4"/>
        <v>1</v>
      </c>
      <c r="Y42" s="54">
        <v>0</v>
      </c>
      <c r="Z42" s="54">
        <v>1</v>
      </c>
      <c r="AA42" s="54">
        <v>0</v>
      </c>
      <c r="AB42" s="54">
        <v>1</v>
      </c>
      <c r="AC42" s="54">
        <v>1</v>
      </c>
      <c r="AD42" s="54">
        <v>1</v>
      </c>
      <c r="AE42" s="54">
        <v>1</v>
      </c>
      <c r="AF42" s="54">
        <f t="shared" si="14"/>
        <v>3</v>
      </c>
      <c r="AG42" s="54">
        <v>0</v>
      </c>
      <c r="AH42" s="54">
        <f t="shared" si="5"/>
        <v>1</v>
      </c>
      <c r="AI42" s="54">
        <v>0</v>
      </c>
      <c r="AJ42" s="54">
        <v>1</v>
      </c>
      <c r="AK42" s="54">
        <f t="shared" si="6"/>
        <v>1</v>
      </c>
      <c r="AL42" s="54">
        <v>1</v>
      </c>
      <c r="AM42" s="54">
        <v>0</v>
      </c>
      <c r="AN42" s="54">
        <v>1</v>
      </c>
      <c r="AO42" s="54">
        <v>0</v>
      </c>
      <c r="AP42" s="54">
        <v>1</v>
      </c>
      <c r="AQ42" s="54">
        <v>1</v>
      </c>
      <c r="AR42" s="54">
        <v>1</v>
      </c>
      <c r="AS42" s="54">
        <v>0</v>
      </c>
      <c r="AT42" s="54">
        <v>1</v>
      </c>
      <c r="AU42" s="54">
        <f t="shared" si="15"/>
        <v>26.925000000000033</v>
      </c>
      <c r="AV42" s="54">
        <f t="shared" si="16"/>
        <v>16.956666666666667</v>
      </c>
      <c r="AW42" s="54">
        <f t="shared" si="17"/>
        <v>10.84933333333333</v>
      </c>
      <c r="AX42" s="54">
        <f t="shared" si="18"/>
        <v>15.235999999999997</v>
      </c>
      <c r="AY42" s="54">
        <v>0</v>
      </c>
      <c r="AZ42" s="54">
        <v>1</v>
      </c>
      <c r="BA42" s="54">
        <v>1</v>
      </c>
      <c r="BG42" s="54">
        <f t="shared" si="19"/>
        <v>100</v>
      </c>
      <c r="BH42" s="11">
        <f t="shared" si="20"/>
        <v>1.0416666666666666E-4</v>
      </c>
    </row>
    <row r="43" spans="1:60" ht="32" x14ac:dyDescent="0.2">
      <c r="A43" s="54" t="s">
        <v>172</v>
      </c>
      <c r="B43" s="1" t="s">
        <v>886</v>
      </c>
      <c r="C43" s="22" t="s">
        <v>192</v>
      </c>
      <c r="D43" s="54">
        <v>1</v>
      </c>
      <c r="E43" s="54">
        <v>1</v>
      </c>
      <c r="F43" s="54">
        <f t="shared" si="7"/>
        <v>1</v>
      </c>
      <c r="G43" s="54">
        <f t="shared" si="8"/>
        <v>15</v>
      </c>
      <c r="H43" s="54">
        <f t="shared" si="9"/>
        <v>15</v>
      </c>
      <c r="I43" s="54">
        <f t="shared" si="10"/>
        <v>83</v>
      </c>
      <c r="J43" s="54">
        <v>23</v>
      </c>
      <c r="K43" s="54">
        <f t="shared" si="11"/>
        <v>1.5333333333333334</v>
      </c>
      <c r="L43" s="54">
        <f t="shared" si="12"/>
        <v>68</v>
      </c>
      <c r="M43" s="54">
        <f t="shared" si="13"/>
        <v>4.5333333333333332</v>
      </c>
      <c r="N43" s="54">
        <v>1</v>
      </c>
      <c r="O43" s="54">
        <v>1</v>
      </c>
      <c r="P43" s="54">
        <v>1</v>
      </c>
      <c r="Q43" s="54">
        <v>1</v>
      </c>
      <c r="R43" s="54">
        <v>1</v>
      </c>
      <c r="S43" s="54">
        <v>1</v>
      </c>
      <c r="T43" s="54">
        <f t="shared" si="2"/>
        <v>1</v>
      </c>
      <c r="U43" s="54">
        <v>1</v>
      </c>
      <c r="V43" s="54">
        <v>1</v>
      </c>
      <c r="W43" s="54">
        <f t="shared" si="3"/>
        <v>1</v>
      </c>
      <c r="X43" s="54">
        <f t="shared" si="4"/>
        <v>1</v>
      </c>
      <c r="Y43" s="54">
        <v>1</v>
      </c>
      <c r="Z43" s="54">
        <v>1</v>
      </c>
      <c r="AA43" s="54">
        <v>1</v>
      </c>
      <c r="AB43" s="54">
        <v>1</v>
      </c>
      <c r="AC43" s="54">
        <v>1</v>
      </c>
      <c r="AD43" s="54">
        <v>1</v>
      </c>
      <c r="AE43" s="54">
        <v>1</v>
      </c>
      <c r="AF43" s="54">
        <f t="shared" si="14"/>
        <v>1</v>
      </c>
      <c r="AG43" s="54">
        <v>0</v>
      </c>
      <c r="AH43" s="54">
        <f t="shared" si="5"/>
        <v>1</v>
      </c>
      <c r="AI43" s="54">
        <v>1</v>
      </c>
      <c r="AJ43" s="54">
        <v>1</v>
      </c>
      <c r="AK43" s="54">
        <f t="shared" si="6"/>
        <v>1</v>
      </c>
      <c r="AL43" s="54">
        <v>1</v>
      </c>
      <c r="AM43" s="54">
        <v>0</v>
      </c>
      <c r="AN43" s="54">
        <v>1</v>
      </c>
      <c r="AO43" s="54">
        <v>1</v>
      </c>
      <c r="AP43" s="54">
        <v>1</v>
      </c>
      <c r="AQ43" s="54">
        <v>1</v>
      </c>
      <c r="AR43" s="54">
        <v>1</v>
      </c>
      <c r="AS43" s="54">
        <v>1</v>
      </c>
      <c r="AT43" s="54">
        <v>1</v>
      </c>
      <c r="AU43" s="54">
        <f t="shared" si="15"/>
        <v>61.890000000000015</v>
      </c>
      <c r="AV43" s="54">
        <f t="shared" si="16"/>
        <v>8.3533333333333388</v>
      </c>
      <c r="AW43" s="54">
        <f t="shared" si="17"/>
        <v>9.2746666666666613</v>
      </c>
      <c r="AX43" s="54">
        <f t="shared" si="18"/>
        <v>7.4220000000000006</v>
      </c>
      <c r="AY43" s="54">
        <v>1</v>
      </c>
      <c r="AZ43" s="54">
        <v>1</v>
      </c>
      <c r="BA43" s="54">
        <v>1</v>
      </c>
      <c r="BG43" s="54">
        <f t="shared" si="19"/>
        <v>66.666666666666671</v>
      </c>
      <c r="BH43" s="11">
        <f t="shared" si="20"/>
        <v>5.208333333333333E-5</v>
      </c>
    </row>
    <row r="44" spans="1:60" ht="48" x14ac:dyDescent="0.2">
      <c r="A44" s="54" t="s">
        <v>173</v>
      </c>
      <c r="B44" s="1" t="s">
        <v>887</v>
      </c>
      <c r="C44" s="22" t="s">
        <v>192</v>
      </c>
      <c r="D44" s="54">
        <v>1</v>
      </c>
      <c r="E44" s="54">
        <v>1</v>
      </c>
      <c r="F44" s="54">
        <f t="shared" si="7"/>
        <v>1</v>
      </c>
      <c r="G44" s="54">
        <f t="shared" si="8"/>
        <v>17</v>
      </c>
      <c r="H44" s="54">
        <f t="shared" si="9"/>
        <v>17</v>
      </c>
      <c r="I44" s="54">
        <f t="shared" si="10"/>
        <v>94</v>
      </c>
      <c r="J44" s="54">
        <v>25</v>
      </c>
      <c r="K44" s="54">
        <f t="shared" si="11"/>
        <v>1.4705882352941178</v>
      </c>
      <c r="L44" s="54">
        <f t="shared" si="12"/>
        <v>77</v>
      </c>
      <c r="M44" s="54">
        <f t="shared" si="13"/>
        <v>4.5294117647058822</v>
      </c>
      <c r="N44" s="54">
        <v>1</v>
      </c>
      <c r="O44" s="54">
        <v>1</v>
      </c>
      <c r="P44" s="54">
        <v>1</v>
      </c>
      <c r="Q44" s="54">
        <v>1</v>
      </c>
      <c r="R44" s="54">
        <v>1</v>
      </c>
      <c r="S44" s="54">
        <v>1</v>
      </c>
      <c r="T44" s="54">
        <f t="shared" si="2"/>
        <v>1</v>
      </c>
      <c r="U44" s="54">
        <v>1</v>
      </c>
      <c r="V44" s="54">
        <v>1</v>
      </c>
      <c r="W44" s="54">
        <f t="shared" si="3"/>
        <v>1</v>
      </c>
      <c r="X44" s="54">
        <f t="shared" si="4"/>
        <v>1</v>
      </c>
      <c r="Y44" s="54">
        <v>1</v>
      </c>
      <c r="Z44" s="54">
        <v>1</v>
      </c>
      <c r="AA44" s="54">
        <v>1</v>
      </c>
      <c r="AB44" s="54">
        <v>1</v>
      </c>
      <c r="AC44" s="54">
        <v>1</v>
      </c>
      <c r="AD44" s="54">
        <v>1</v>
      </c>
      <c r="AE44" s="54">
        <v>1</v>
      </c>
      <c r="AF44" s="54">
        <f t="shared" si="14"/>
        <v>1</v>
      </c>
      <c r="AG44" s="54">
        <v>0</v>
      </c>
      <c r="AH44" s="54">
        <f t="shared" si="5"/>
        <v>1</v>
      </c>
      <c r="AI44" s="54">
        <v>1</v>
      </c>
      <c r="AJ44" s="54">
        <v>1</v>
      </c>
      <c r="AK44" s="54">
        <f t="shared" si="6"/>
        <v>1</v>
      </c>
      <c r="AL44" s="54">
        <v>1</v>
      </c>
      <c r="AM44" s="54">
        <v>0</v>
      </c>
      <c r="AN44" s="54">
        <v>1</v>
      </c>
      <c r="AO44" s="54">
        <v>1</v>
      </c>
      <c r="AP44" s="54">
        <v>1</v>
      </c>
      <c r="AQ44" s="54">
        <v>1</v>
      </c>
      <c r="AR44" s="54">
        <v>1</v>
      </c>
      <c r="AS44" s="54">
        <v>1</v>
      </c>
      <c r="AT44" s="54">
        <v>1</v>
      </c>
      <c r="AU44" s="54">
        <f t="shared" si="15"/>
        <v>65.168235294117665</v>
      </c>
      <c r="AV44" s="54">
        <f t="shared" si="16"/>
        <v>8.3929411764705897</v>
      </c>
      <c r="AW44" s="54">
        <f t="shared" si="17"/>
        <v>9.4376470588235222</v>
      </c>
      <c r="AX44" s="54">
        <f t="shared" si="18"/>
        <v>8.4035294117647048</v>
      </c>
      <c r="AY44" s="54">
        <v>1</v>
      </c>
      <c r="AZ44" s="54">
        <v>1</v>
      </c>
      <c r="BA44" s="54">
        <v>1</v>
      </c>
      <c r="BG44" s="54">
        <f t="shared" si="19"/>
        <v>58.823529411764703</v>
      </c>
      <c r="BH44" s="11">
        <f t="shared" si="20"/>
        <v>5.902777777777778E-5</v>
      </c>
    </row>
    <row r="45" spans="1:60" ht="48" x14ac:dyDescent="0.2">
      <c r="A45" s="54">
        <v>24</v>
      </c>
      <c r="B45" s="1" t="s">
        <v>702</v>
      </c>
      <c r="C45" s="3" t="s">
        <v>204</v>
      </c>
      <c r="D45" s="54">
        <v>1</v>
      </c>
      <c r="E45" s="54">
        <v>1</v>
      </c>
      <c r="F45" s="54">
        <f t="shared" si="7"/>
        <v>1</v>
      </c>
      <c r="G45" s="54">
        <f t="shared" si="8"/>
        <v>19</v>
      </c>
      <c r="H45" s="54">
        <f t="shared" si="9"/>
        <v>19</v>
      </c>
      <c r="I45" s="54">
        <f t="shared" si="10"/>
        <v>117</v>
      </c>
      <c r="J45" s="54">
        <v>35</v>
      </c>
      <c r="K45" s="54">
        <f t="shared" si="11"/>
        <v>1.8421052631578947</v>
      </c>
      <c r="L45" s="54">
        <f t="shared" si="12"/>
        <v>94</v>
      </c>
      <c r="M45" s="54">
        <f t="shared" si="13"/>
        <v>4.9473684210526319</v>
      </c>
      <c r="N45" s="54">
        <v>0</v>
      </c>
      <c r="O45" s="54">
        <v>1</v>
      </c>
      <c r="P45" s="54">
        <v>0</v>
      </c>
      <c r="Q45" s="54">
        <v>0</v>
      </c>
      <c r="R45" s="54">
        <v>1</v>
      </c>
      <c r="S45" s="54">
        <v>1</v>
      </c>
      <c r="T45" s="54">
        <f t="shared" si="2"/>
        <v>0</v>
      </c>
      <c r="U45" s="54">
        <v>1</v>
      </c>
      <c r="V45" s="54">
        <v>1</v>
      </c>
      <c r="W45" s="54">
        <f t="shared" si="3"/>
        <v>0</v>
      </c>
      <c r="X45" s="54">
        <f t="shared" si="4"/>
        <v>1</v>
      </c>
      <c r="Y45" s="54">
        <v>1</v>
      </c>
      <c r="Z45" s="54">
        <v>1</v>
      </c>
      <c r="AA45" s="54">
        <v>1</v>
      </c>
      <c r="AB45" s="54">
        <v>1</v>
      </c>
      <c r="AC45" s="54">
        <v>1</v>
      </c>
      <c r="AD45" s="54">
        <v>1</v>
      </c>
      <c r="AE45" s="54">
        <v>1</v>
      </c>
      <c r="AF45" s="54">
        <f t="shared" si="14"/>
        <v>5</v>
      </c>
      <c r="AG45" s="54">
        <v>0</v>
      </c>
      <c r="AH45" s="54">
        <f t="shared" si="5"/>
        <v>1</v>
      </c>
      <c r="AI45" s="54">
        <v>1</v>
      </c>
      <c r="AJ45" s="54">
        <v>1</v>
      </c>
      <c r="AK45" s="54">
        <f t="shared" si="6"/>
        <v>0</v>
      </c>
      <c r="AL45" s="54">
        <v>1</v>
      </c>
      <c r="AM45" s="54">
        <v>1</v>
      </c>
      <c r="AN45" s="54">
        <v>1</v>
      </c>
      <c r="AO45" s="54">
        <v>1</v>
      </c>
      <c r="AP45" s="54">
        <v>1</v>
      </c>
      <c r="AQ45" s="54">
        <v>1</v>
      </c>
      <c r="AR45" s="54">
        <v>1</v>
      </c>
      <c r="AS45" s="54">
        <v>1</v>
      </c>
      <c r="AT45" s="54">
        <v>1</v>
      </c>
      <c r="AU45" s="54">
        <f t="shared" si="15"/>
        <v>31.707894736842121</v>
      </c>
      <c r="AV45" s="54">
        <f t="shared" si="16"/>
        <v>13.556842105263158</v>
      </c>
      <c r="AW45" s="54">
        <f t="shared" si="17"/>
        <v>13.279999999999998</v>
      </c>
      <c r="AX45" s="54">
        <f t="shared" si="18"/>
        <v>11.372105263157898</v>
      </c>
      <c r="AY45" s="54">
        <v>1</v>
      </c>
      <c r="AZ45" s="54">
        <v>1</v>
      </c>
      <c r="BA45" s="54">
        <v>1</v>
      </c>
      <c r="BG45" s="54">
        <f t="shared" si="19"/>
        <v>263.15789473684208</v>
      </c>
      <c r="BH45" s="11">
        <f t="shared" si="20"/>
        <v>6.597222222222223E-5</v>
      </c>
    </row>
    <row r="46" spans="1:60" ht="48" x14ac:dyDescent="0.2">
      <c r="A46" s="54" t="s">
        <v>576</v>
      </c>
      <c r="B46" s="1" t="s">
        <v>913</v>
      </c>
      <c r="C46" s="22" t="s">
        <v>204</v>
      </c>
      <c r="D46" s="54">
        <v>1</v>
      </c>
      <c r="E46" s="54">
        <v>1</v>
      </c>
      <c r="F46" s="54">
        <f t="shared" si="7"/>
        <v>1</v>
      </c>
      <c r="G46" s="54">
        <f t="shared" si="8"/>
        <v>18</v>
      </c>
      <c r="H46" s="54">
        <f t="shared" si="9"/>
        <v>18</v>
      </c>
      <c r="I46" s="54">
        <f t="shared" si="10"/>
        <v>109</v>
      </c>
      <c r="J46" s="54">
        <v>34</v>
      </c>
      <c r="K46" s="54">
        <f t="shared" si="11"/>
        <v>1.8888888888888888</v>
      </c>
      <c r="L46" s="54">
        <f t="shared" si="12"/>
        <v>90</v>
      </c>
      <c r="M46" s="54">
        <f t="shared" si="13"/>
        <v>5</v>
      </c>
      <c r="N46" s="54">
        <v>1</v>
      </c>
      <c r="O46" s="54">
        <v>1</v>
      </c>
      <c r="P46" s="54">
        <v>0</v>
      </c>
      <c r="Q46" s="54">
        <v>1</v>
      </c>
      <c r="R46" s="54">
        <v>1</v>
      </c>
      <c r="S46" s="54">
        <v>1</v>
      </c>
      <c r="T46" s="54">
        <f t="shared" si="2"/>
        <v>1</v>
      </c>
      <c r="U46" s="54">
        <v>1</v>
      </c>
      <c r="V46" s="54">
        <v>1</v>
      </c>
      <c r="W46" s="54">
        <f t="shared" si="3"/>
        <v>0</v>
      </c>
      <c r="X46" s="54">
        <f t="shared" si="4"/>
        <v>1</v>
      </c>
      <c r="Y46" s="54">
        <v>1</v>
      </c>
      <c r="Z46" s="54">
        <v>1</v>
      </c>
      <c r="AA46" s="54">
        <v>1</v>
      </c>
      <c r="AB46" s="54">
        <v>1</v>
      </c>
      <c r="AC46" s="54">
        <v>1</v>
      </c>
      <c r="AD46" s="54">
        <v>1</v>
      </c>
      <c r="AE46" s="54">
        <v>1</v>
      </c>
      <c r="AF46" s="54">
        <f t="shared" si="14"/>
        <v>2</v>
      </c>
      <c r="AG46" s="54">
        <v>1</v>
      </c>
      <c r="AH46" s="54">
        <f t="shared" si="5"/>
        <v>1</v>
      </c>
      <c r="AI46" s="54">
        <v>1</v>
      </c>
      <c r="AJ46" s="54">
        <v>1</v>
      </c>
      <c r="AK46" s="54">
        <f t="shared" si="6"/>
        <v>1</v>
      </c>
      <c r="AL46" s="54">
        <v>1</v>
      </c>
      <c r="AM46" s="54">
        <v>1</v>
      </c>
      <c r="AN46" s="54">
        <v>1</v>
      </c>
      <c r="AO46" s="54">
        <v>0</v>
      </c>
      <c r="AP46" s="54">
        <v>1</v>
      </c>
      <c r="AQ46" s="54">
        <v>1</v>
      </c>
      <c r="AR46" s="54">
        <v>1</v>
      </c>
      <c r="AS46" s="54">
        <v>0</v>
      </c>
      <c r="AT46" s="54">
        <v>1</v>
      </c>
      <c r="AU46" s="54">
        <f t="shared" si="15"/>
        <v>28.765000000000025</v>
      </c>
      <c r="AV46" s="54">
        <f t="shared" si="16"/>
        <v>13.718888888888891</v>
      </c>
      <c r="AW46" s="54">
        <f t="shared" si="17"/>
        <v>12.608888888888885</v>
      </c>
      <c r="AX46" s="54">
        <f t="shared" si="18"/>
        <v>11.119999999999997</v>
      </c>
      <c r="AY46" s="54">
        <v>1</v>
      </c>
      <c r="AZ46" s="54">
        <v>1</v>
      </c>
      <c r="BA46" s="54">
        <v>1</v>
      </c>
      <c r="BG46" s="54">
        <f t="shared" si="19"/>
        <v>111.1111111111111</v>
      </c>
      <c r="BH46" s="11">
        <f t="shared" si="20"/>
        <v>6.2500000000000001E-5</v>
      </c>
    </row>
    <row r="47" spans="1:60" ht="32" x14ac:dyDescent="0.2">
      <c r="A47" s="54" t="s">
        <v>809</v>
      </c>
      <c r="B47" s="1" t="s">
        <v>810</v>
      </c>
      <c r="C47" s="22" t="s">
        <v>192</v>
      </c>
      <c r="D47" s="54">
        <v>1</v>
      </c>
      <c r="E47" s="54">
        <v>1</v>
      </c>
      <c r="F47" s="54">
        <f t="shared" si="7"/>
        <v>1</v>
      </c>
      <c r="G47" s="54">
        <f t="shared" si="8"/>
        <v>9</v>
      </c>
      <c r="H47" s="54">
        <f t="shared" si="9"/>
        <v>9</v>
      </c>
      <c r="I47" s="54">
        <f t="shared" si="10"/>
        <v>56</v>
      </c>
      <c r="J47" s="54">
        <v>16</v>
      </c>
      <c r="K47" s="54">
        <f t="shared" si="11"/>
        <v>1.7777777777777777</v>
      </c>
      <c r="L47" s="54">
        <f t="shared" si="12"/>
        <v>47</v>
      </c>
      <c r="M47" s="54">
        <f t="shared" si="13"/>
        <v>5.2222222222222223</v>
      </c>
      <c r="N47" s="54">
        <v>1</v>
      </c>
      <c r="O47" s="54">
        <v>1</v>
      </c>
      <c r="P47" s="54">
        <v>1</v>
      </c>
      <c r="Q47" s="54">
        <v>1</v>
      </c>
      <c r="R47" s="54">
        <v>1</v>
      </c>
      <c r="S47" s="54">
        <v>1</v>
      </c>
      <c r="T47" s="54">
        <f t="shared" si="2"/>
        <v>1</v>
      </c>
      <c r="U47" s="54">
        <v>1</v>
      </c>
      <c r="V47" s="54">
        <v>1</v>
      </c>
      <c r="W47" s="54">
        <f t="shared" si="3"/>
        <v>1</v>
      </c>
      <c r="X47" s="54">
        <f t="shared" si="4"/>
        <v>1</v>
      </c>
      <c r="Y47" s="54">
        <v>1</v>
      </c>
      <c r="Z47" s="54">
        <v>1</v>
      </c>
      <c r="AA47" s="54">
        <v>1</v>
      </c>
      <c r="AB47" s="54">
        <v>1</v>
      </c>
      <c r="AC47" s="54">
        <v>1</v>
      </c>
      <c r="AD47" s="54">
        <v>1</v>
      </c>
      <c r="AE47" s="54">
        <v>1</v>
      </c>
      <c r="AF47" s="54">
        <f t="shared" si="14"/>
        <v>1</v>
      </c>
      <c r="AG47" s="54">
        <v>0</v>
      </c>
      <c r="AH47" s="54">
        <f t="shared" si="5"/>
        <v>1</v>
      </c>
      <c r="AI47" s="54">
        <v>1</v>
      </c>
      <c r="AJ47" s="54">
        <v>1</v>
      </c>
      <c r="AK47" s="54">
        <f t="shared" si="6"/>
        <v>1</v>
      </c>
      <c r="AL47" s="54">
        <v>1</v>
      </c>
      <c r="AM47" s="54">
        <v>1</v>
      </c>
      <c r="AN47" s="54">
        <v>1</v>
      </c>
      <c r="AO47" s="54">
        <v>1</v>
      </c>
      <c r="AP47" s="54">
        <v>1</v>
      </c>
      <c r="AQ47" s="54">
        <v>1</v>
      </c>
      <c r="AR47" s="54">
        <v>1</v>
      </c>
      <c r="AS47" s="54">
        <v>1</v>
      </c>
      <c r="AT47" s="54">
        <v>1</v>
      </c>
      <c r="AU47" s="54">
        <f t="shared" si="15"/>
        <v>47.300000000000033</v>
      </c>
      <c r="AV47" s="54">
        <f t="shared" si="16"/>
        <v>8.8977777777777796</v>
      </c>
      <c r="AW47" s="54">
        <f t="shared" si="17"/>
        <v>12.271111111111111</v>
      </c>
      <c r="AX47" s="54">
        <f t="shared" si="18"/>
        <v>7.6666666666666679</v>
      </c>
      <c r="AY47" s="54">
        <v>1</v>
      </c>
      <c r="AZ47" s="54">
        <v>1</v>
      </c>
      <c r="BA47" s="54">
        <v>1</v>
      </c>
      <c r="BG47" s="54">
        <f t="shared" si="19"/>
        <v>111.1111111111111</v>
      </c>
      <c r="BH47" s="11">
        <f t="shared" si="20"/>
        <v>3.1250000000000001E-5</v>
      </c>
    </row>
    <row r="48" spans="1:60" ht="48" x14ac:dyDescent="0.2">
      <c r="A48" s="54">
        <v>25</v>
      </c>
      <c r="B48" s="1" t="s">
        <v>914</v>
      </c>
      <c r="C48" s="22" t="s">
        <v>204</v>
      </c>
      <c r="D48" s="54">
        <v>1</v>
      </c>
      <c r="E48" s="54">
        <v>1</v>
      </c>
      <c r="F48" s="54">
        <f t="shared" si="7"/>
        <v>1</v>
      </c>
      <c r="G48" s="54">
        <f t="shared" si="8"/>
        <v>24</v>
      </c>
      <c r="H48" s="54">
        <f t="shared" si="9"/>
        <v>24</v>
      </c>
      <c r="I48" s="54">
        <f t="shared" ref="I48:I111" si="21">LEN(SUBSTITUTE(B48," ",""))</f>
        <v>108</v>
      </c>
      <c r="J48" s="54">
        <v>42</v>
      </c>
      <c r="K48" s="54">
        <f t="shared" si="11"/>
        <v>1.75</v>
      </c>
      <c r="L48" s="54">
        <f t="shared" si="12"/>
        <v>106</v>
      </c>
      <c r="M48" s="54">
        <f t="shared" si="13"/>
        <v>4.416666666666667</v>
      </c>
      <c r="N48" s="54">
        <v>1</v>
      </c>
      <c r="O48" s="54">
        <v>1</v>
      </c>
      <c r="P48" s="54">
        <v>1</v>
      </c>
      <c r="Q48" s="54">
        <v>1</v>
      </c>
      <c r="R48" s="54">
        <v>1</v>
      </c>
      <c r="S48" s="54">
        <v>1</v>
      </c>
      <c r="T48" s="54">
        <f t="shared" si="2"/>
        <v>1</v>
      </c>
      <c r="U48" s="54">
        <v>1</v>
      </c>
      <c r="V48" s="54">
        <v>1</v>
      </c>
      <c r="W48" s="54">
        <f t="shared" si="3"/>
        <v>1</v>
      </c>
      <c r="X48" s="54">
        <f t="shared" si="4"/>
        <v>1</v>
      </c>
      <c r="Y48" s="54">
        <v>0</v>
      </c>
      <c r="Z48" s="54">
        <v>1</v>
      </c>
      <c r="AA48" s="54">
        <v>0</v>
      </c>
      <c r="AB48" s="54">
        <v>1</v>
      </c>
      <c r="AC48" s="54">
        <v>1</v>
      </c>
      <c r="AD48" s="54">
        <v>1</v>
      </c>
      <c r="AE48" s="54">
        <v>1</v>
      </c>
      <c r="AF48" s="54">
        <f t="shared" si="14"/>
        <v>2</v>
      </c>
      <c r="AG48" s="54">
        <v>1</v>
      </c>
      <c r="AH48" s="54">
        <f t="shared" si="5"/>
        <v>1</v>
      </c>
      <c r="AI48" s="54">
        <v>1</v>
      </c>
      <c r="AJ48" s="54">
        <v>1</v>
      </c>
      <c r="AK48" s="54">
        <f t="shared" si="6"/>
        <v>1</v>
      </c>
      <c r="AL48" s="54">
        <v>1</v>
      </c>
      <c r="AM48" s="54">
        <v>1</v>
      </c>
      <c r="AN48" s="54">
        <v>1</v>
      </c>
      <c r="AO48" s="54">
        <v>1</v>
      </c>
      <c r="AP48" s="54">
        <v>1</v>
      </c>
      <c r="AQ48" s="54">
        <v>1</v>
      </c>
      <c r="AR48" s="54">
        <v>1</v>
      </c>
      <c r="AS48" s="54">
        <v>1</v>
      </c>
      <c r="AT48" s="54">
        <v>1</v>
      </c>
      <c r="AU48" s="54">
        <f t="shared" si="15"/>
        <v>34.425000000000026</v>
      </c>
      <c r="AV48" s="54">
        <f t="shared" si="16"/>
        <v>14.420000000000002</v>
      </c>
      <c r="AW48" s="54">
        <f t="shared" ref="AW48:AW111" si="22">IF(G48=0,0,((0.0588*M48*100)-(0.296*(F48/G48)*100)-15.8))</f>
        <v>8.9366666666666639</v>
      </c>
      <c r="AX48" s="54">
        <f t="shared" si="18"/>
        <v>11.372500000000002</v>
      </c>
      <c r="AY48" s="54">
        <v>1</v>
      </c>
      <c r="AZ48" s="54">
        <v>1</v>
      </c>
      <c r="BA48" s="54">
        <v>1</v>
      </c>
      <c r="BG48" s="54">
        <f t="shared" ref="BG48:BG111" si="23">IF(E48=0,0,AF48/E48*1000)</f>
        <v>2000</v>
      </c>
      <c r="BH48" s="11">
        <f t="shared" si="20"/>
        <v>8.3333333333333331E-5</v>
      </c>
    </row>
    <row r="49" spans="1:60" ht="32" x14ac:dyDescent="0.2">
      <c r="A49" s="54" t="s">
        <v>580</v>
      </c>
      <c r="B49" s="1" t="s">
        <v>705</v>
      </c>
      <c r="C49" s="22" t="s">
        <v>192</v>
      </c>
      <c r="D49" s="54">
        <v>1</v>
      </c>
      <c r="E49" s="54">
        <v>1</v>
      </c>
      <c r="F49" s="54">
        <f t="shared" si="7"/>
        <v>1</v>
      </c>
      <c r="G49" s="54">
        <f t="shared" si="8"/>
        <v>10</v>
      </c>
      <c r="H49" s="54">
        <f t="shared" si="9"/>
        <v>10</v>
      </c>
      <c r="I49" s="54">
        <f t="shared" si="21"/>
        <v>53</v>
      </c>
      <c r="J49" s="54">
        <v>19</v>
      </c>
      <c r="K49" s="54">
        <f t="shared" si="11"/>
        <v>1.9</v>
      </c>
      <c r="L49" s="54">
        <f t="shared" si="12"/>
        <v>52</v>
      </c>
      <c r="M49" s="54">
        <f t="shared" si="13"/>
        <v>5.2</v>
      </c>
      <c r="N49" s="54">
        <v>1</v>
      </c>
      <c r="O49" s="54">
        <v>0</v>
      </c>
      <c r="P49" s="54">
        <v>1</v>
      </c>
      <c r="Q49" s="54">
        <v>1</v>
      </c>
      <c r="R49" s="54">
        <v>1</v>
      </c>
      <c r="S49" s="54">
        <v>1</v>
      </c>
      <c r="T49" s="54">
        <f t="shared" si="2"/>
        <v>1</v>
      </c>
      <c r="U49" s="54">
        <v>1</v>
      </c>
      <c r="V49" s="54">
        <v>1</v>
      </c>
      <c r="W49" s="54">
        <f t="shared" si="3"/>
        <v>1</v>
      </c>
      <c r="X49" s="54">
        <f t="shared" si="4"/>
        <v>1</v>
      </c>
      <c r="Y49" s="54">
        <v>0</v>
      </c>
      <c r="Z49" s="54">
        <v>1</v>
      </c>
      <c r="AA49" s="54">
        <v>1</v>
      </c>
      <c r="AB49" s="54">
        <v>1</v>
      </c>
      <c r="AC49" s="54">
        <v>1</v>
      </c>
      <c r="AD49" s="54">
        <v>1</v>
      </c>
      <c r="AE49" s="54">
        <v>1</v>
      </c>
      <c r="AF49" s="54">
        <f t="shared" si="14"/>
        <v>1</v>
      </c>
      <c r="AG49" s="54">
        <v>1</v>
      </c>
      <c r="AH49" s="54">
        <f t="shared" si="5"/>
        <v>1</v>
      </c>
      <c r="AI49" s="54">
        <v>1</v>
      </c>
      <c r="AJ49" s="54">
        <v>1</v>
      </c>
      <c r="AK49" s="54">
        <f t="shared" si="6"/>
        <v>1</v>
      </c>
      <c r="AL49" s="54">
        <v>1</v>
      </c>
      <c r="AM49" s="54">
        <v>1</v>
      </c>
      <c r="AN49" s="54">
        <v>1</v>
      </c>
      <c r="AO49" s="54">
        <v>1</v>
      </c>
      <c r="AP49" s="54">
        <v>1</v>
      </c>
      <c r="AQ49" s="54">
        <v>1</v>
      </c>
      <c r="AR49" s="54">
        <v>1</v>
      </c>
      <c r="AS49" s="54">
        <v>1</v>
      </c>
      <c r="AT49" s="54">
        <v>1</v>
      </c>
      <c r="AU49" s="54">
        <f t="shared" si="15"/>
        <v>35.945000000000029</v>
      </c>
      <c r="AV49" s="54">
        <f t="shared" si="16"/>
        <v>10.73</v>
      </c>
      <c r="AW49" s="54">
        <f t="shared" si="22"/>
        <v>11.815999999999995</v>
      </c>
      <c r="AX49" s="54">
        <f t="shared" si="18"/>
        <v>8.0620000000000012</v>
      </c>
      <c r="AY49" s="54">
        <v>1</v>
      </c>
      <c r="AZ49" s="54">
        <v>1</v>
      </c>
      <c r="BA49" s="54">
        <v>1</v>
      </c>
      <c r="BG49" s="54">
        <f t="shared" si="23"/>
        <v>1000</v>
      </c>
      <c r="BH49" s="11">
        <f t="shared" si="20"/>
        <v>3.4722222222222222E-5</v>
      </c>
    </row>
    <row r="50" spans="1:60" ht="48" x14ac:dyDescent="0.2">
      <c r="A50" s="54" t="s">
        <v>582</v>
      </c>
      <c r="B50" s="1" t="s">
        <v>812</v>
      </c>
      <c r="C50" s="22" t="s">
        <v>192</v>
      </c>
      <c r="D50" s="54">
        <v>1</v>
      </c>
      <c r="E50" s="54">
        <v>1</v>
      </c>
      <c r="F50" s="54">
        <f t="shared" si="7"/>
        <v>1</v>
      </c>
      <c r="G50" s="54">
        <f t="shared" si="8"/>
        <v>20</v>
      </c>
      <c r="H50" s="54">
        <f t="shared" si="9"/>
        <v>20</v>
      </c>
      <c r="I50" s="54">
        <f t="shared" si="21"/>
        <v>86</v>
      </c>
      <c r="J50" s="54">
        <v>32</v>
      </c>
      <c r="K50" s="54">
        <f t="shared" si="11"/>
        <v>1.6</v>
      </c>
      <c r="L50" s="54">
        <f t="shared" si="12"/>
        <v>85</v>
      </c>
      <c r="M50" s="54">
        <f t="shared" si="13"/>
        <v>4.25</v>
      </c>
      <c r="N50" s="54">
        <v>0</v>
      </c>
      <c r="O50" s="54">
        <v>1</v>
      </c>
      <c r="P50" s="54">
        <v>0</v>
      </c>
      <c r="Q50" s="54">
        <v>1</v>
      </c>
      <c r="R50" s="54">
        <v>1</v>
      </c>
      <c r="S50" s="54">
        <v>1</v>
      </c>
      <c r="T50" s="54">
        <f t="shared" si="2"/>
        <v>1</v>
      </c>
      <c r="U50" s="54">
        <v>1</v>
      </c>
      <c r="V50" s="54">
        <v>1</v>
      </c>
      <c r="W50" s="54">
        <f t="shared" si="3"/>
        <v>0</v>
      </c>
      <c r="X50" s="54">
        <f t="shared" si="4"/>
        <v>1</v>
      </c>
      <c r="Y50" s="54">
        <v>0</v>
      </c>
      <c r="Z50" s="54">
        <v>1</v>
      </c>
      <c r="AA50" s="54">
        <v>1</v>
      </c>
      <c r="AB50" s="54">
        <v>1</v>
      </c>
      <c r="AC50" s="54">
        <v>1</v>
      </c>
      <c r="AD50" s="54">
        <v>0</v>
      </c>
      <c r="AE50" s="54">
        <v>1</v>
      </c>
      <c r="AF50" s="54">
        <f t="shared" si="14"/>
        <v>1</v>
      </c>
      <c r="AG50" s="54">
        <v>0</v>
      </c>
      <c r="AH50" s="54">
        <f t="shared" si="5"/>
        <v>1</v>
      </c>
      <c r="AI50" s="54">
        <v>1</v>
      </c>
      <c r="AJ50" s="54">
        <v>1</v>
      </c>
      <c r="AK50" s="54">
        <f t="shared" si="6"/>
        <v>1</v>
      </c>
      <c r="AL50" s="54">
        <v>1</v>
      </c>
      <c r="AM50" s="54">
        <v>1</v>
      </c>
      <c r="AN50" s="54">
        <v>1</v>
      </c>
      <c r="AO50" s="54">
        <v>1</v>
      </c>
      <c r="AP50" s="54">
        <v>1</v>
      </c>
      <c r="AQ50" s="54">
        <v>1</v>
      </c>
      <c r="AR50" s="54">
        <v>1</v>
      </c>
      <c r="AS50" s="54">
        <v>1</v>
      </c>
      <c r="AT50" s="54">
        <v>1</v>
      </c>
      <c r="AU50" s="54">
        <f t="shared" si="15"/>
        <v>51.175000000000026</v>
      </c>
      <c r="AV50" s="54">
        <f t="shared" si="16"/>
        <v>11.090000000000003</v>
      </c>
      <c r="AW50" s="54">
        <f t="shared" si="22"/>
        <v>7.7099999999999973</v>
      </c>
      <c r="AX50" s="54">
        <f t="shared" si="18"/>
        <v>8.5874999999999986</v>
      </c>
      <c r="AY50" s="54">
        <v>1</v>
      </c>
      <c r="AZ50" s="54">
        <v>1</v>
      </c>
      <c r="BA50" s="54">
        <v>1</v>
      </c>
      <c r="BG50" s="54">
        <f t="shared" si="23"/>
        <v>1000</v>
      </c>
      <c r="BH50" s="11">
        <f t="shared" si="20"/>
        <v>6.9444444444444444E-5</v>
      </c>
    </row>
    <row r="51" spans="1:60" ht="48" x14ac:dyDescent="0.2">
      <c r="A51" s="54">
        <v>26</v>
      </c>
      <c r="B51" s="1" t="s">
        <v>707</v>
      </c>
      <c r="C51" s="22" t="s">
        <v>192</v>
      </c>
      <c r="D51" s="54">
        <v>1</v>
      </c>
      <c r="E51" s="54">
        <v>1</v>
      </c>
      <c r="F51" s="54">
        <f t="shared" si="7"/>
        <v>1</v>
      </c>
      <c r="G51" s="54">
        <f t="shared" si="8"/>
        <v>15</v>
      </c>
      <c r="H51" s="54">
        <f t="shared" si="9"/>
        <v>15</v>
      </c>
      <c r="I51" s="54">
        <f t="shared" si="21"/>
        <v>84</v>
      </c>
      <c r="J51" s="54">
        <v>32</v>
      </c>
      <c r="K51" s="54">
        <f t="shared" si="11"/>
        <v>2.1333333333333333</v>
      </c>
      <c r="L51" s="54">
        <f t="shared" si="12"/>
        <v>83</v>
      </c>
      <c r="M51" s="54">
        <f t="shared" si="13"/>
        <v>5.5333333333333332</v>
      </c>
      <c r="N51" s="54">
        <v>1</v>
      </c>
      <c r="O51" s="54">
        <v>1</v>
      </c>
      <c r="P51" s="54">
        <v>1</v>
      </c>
      <c r="Q51" s="54">
        <v>1</v>
      </c>
      <c r="R51" s="54">
        <v>1</v>
      </c>
      <c r="S51" s="54">
        <v>1</v>
      </c>
      <c r="T51" s="54">
        <f t="shared" si="2"/>
        <v>1</v>
      </c>
      <c r="U51" s="54">
        <v>1</v>
      </c>
      <c r="V51" s="54">
        <v>1</v>
      </c>
      <c r="W51" s="54">
        <f t="shared" si="3"/>
        <v>1</v>
      </c>
      <c r="X51" s="54">
        <f t="shared" si="4"/>
        <v>1</v>
      </c>
      <c r="Y51" s="54">
        <v>1</v>
      </c>
      <c r="Z51" s="54">
        <v>1</v>
      </c>
      <c r="AA51" s="54">
        <v>1</v>
      </c>
      <c r="AB51" s="54">
        <v>1</v>
      </c>
      <c r="AC51" s="54">
        <v>1</v>
      </c>
      <c r="AD51" s="54">
        <v>1</v>
      </c>
      <c r="AE51" s="54">
        <v>1</v>
      </c>
      <c r="AF51" s="54">
        <f t="shared" si="14"/>
        <v>1</v>
      </c>
      <c r="AG51" s="54">
        <v>1</v>
      </c>
      <c r="AH51" s="54">
        <f t="shared" si="5"/>
        <v>1</v>
      </c>
      <c r="AI51" s="54">
        <v>1</v>
      </c>
      <c r="AJ51" s="54">
        <v>1</v>
      </c>
      <c r="AK51" s="54">
        <f t="shared" si="6"/>
        <v>1</v>
      </c>
      <c r="AL51" s="54">
        <v>1</v>
      </c>
      <c r="AM51" s="54">
        <v>1</v>
      </c>
      <c r="AN51" s="54">
        <v>1</v>
      </c>
      <c r="AO51" s="54">
        <v>1</v>
      </c>
      <c r="AP51" s="54">
        <v>1</v>
      </c>
      <c r="AQ51" s="54">
        <v>1</v>
      </c>
      <c r="AR51" s="54">
        <v>1</v>
      </c>
      <c r="AS51" s="54">
        <v>1</v>
      </c>
      <c r="AT51" s="54">
        <v>1</v>
      </c>
      <c r="AU51" s="54">
        <f t="shared" si="15"/>
        <v>11.13000000000002</v>
      </c>
      <c r="AV51" s="54">
        <f t="shared" si="16"/>
        <v>15.433333333333337</v>
      </c>
      <c r="AW51" s="54">
        <f t="shared" si="22"/>
        <v>14.762666666666668</v>
      </c>
      <c r="AX51" s="54">
        <f t="shared" si="18"/>
        <v>12.131999999999998</v>
      </c>
      <c r="AY51" s="54">
        <v>1</v>
      </c>
      <c r="AZ51" s="54">
        <v>1</v>
      </c>
      <c r="BA51" s="54">
        <v>1</v>
      </c>
      <c r="BG51" s="54">
        <f t="shared" si="23"/>
        <v>1000</v>
      </c>
      <c r="BH51" s="11">
        <f t="shared" si="20"/>
        <v>5.208333333333333E-5</v>
      </c>
    </row>
    <row r="52" spans="1:60" ht="64" x14ac:dyDescent="0.2">
      <c r="A52" s="54">
        <v>27</v>
      </c>
      <c r="B52" s="1" t="s">
        <v>915</v>
      </c>
      <c r="C52" s="22" t="s">
        <v>204</v>
      </c>
      <c r="D52" s="54">
        <v>1</v>
      </c>
      <c r="E52" s="54">
        <v>1</v>
      </c>
      <c r="F52" s="54">
        <f t="shared" si="7"/>
        <v>1</v>
      </c>
      <c r="G52" s="54">
        <f t="shared" si="8"/>
        <v>25</v>
      </c>
      <c r="H52" s="54">
        <f t="shared" si="9"/>
        <v>25</v>
      </c>
      <c r="I52" s="54">
        <f t="shared" si="21"/>
        <v>117</v>
      </c>
      <c r="J52" s="54">
        <v>44</v>
      </c>
      <c r="K52" s="54">
        <f t="shared" si="11"/>
        <v>1.76</v>
      </c>
      <c r="L52" s="54">
        <f t="shared" si="12"/>
        <v>115</v>
      </c>
      <c r="M52" s="54">
        <f t="shared" si="13"/>
        <v>4.5999999999999996</v>
      </c>
      <c r="N52" s="54">
        <v>1</v>
      </c>
      <c r="O52" s="54">
        <v>1</v>
      </c>
      <c r="P52" s="54">
        <v>1</v>
      </c>
      <c r="Q52" s="54">
        <v>1</v>
      </c>
      <c r="R52" s="54">
        <v>1</v>
      </c>
      <c r="S52" s="54">
        <v>1</v>
      </c>
      <c r="T52" s="54">
        <f t="shared" si="2"/>
        <v>1</v>
      </c>
      <c r="U52" s="54">
        <v>1</v>
      </c>
      <c r="V52" s="54">
        <v>1</v>
      </c>
      <c r="W52" s="54">
        <f t="shared" si="3"/>
        <v>1</v>
      </c>
      <c r="X52" s="54">
        <f t="shared" si="4"/>
        <v>1</v>
      </c>
      <c r="Y52" s="54">
        <v>0</v>
      </c>
      <c r="Z52" s="54">
        <v>1</v>
      </c>
      <c r="AA52" s="54">
        <v>1</v>
      </c>
      <c r="AB52" s="54">
        <v>1</v>
      </c>
      <c r="AC52" s="54">
        <v>1</v>
      </c>
      <c r="AD52" s="54">
        <v>1</v>
      </c>
      <c r="AE52" s="54">
        <v>1</v>
      </c>
      <c r="AF52" s="54">
        <f t="shared" si="14"/>
        <v>2</v>
      </c>
      <c r="AG52" s="54">
        <v>1</v>
      </c>
      <c r="AH52" s="54">
        <f t="shared" si="5"/>
        <v>1</v>
      </c>
      <c r="AI52" s="54">
        <v>1</v>
      </c>
      <c r="AJ52" s="54">
        <v>1</v>
      </c>
      <c r="AK52" s="54">
        <f t="shared" si="6"/>
        <v>1</v>
      </c>
      <c r="AL52" s="54">
        <v>1</v>
      </c>
      <c r="AM52" s="54">
        <v>1</v>
      </c>
      <c r="AN52" s="54">
        <v>1</v>
      </c>
      <c r="AO52" s="54">
        <v>1</v>
      </c>
      <c r="AP52" s="54">
        <v>1</v>
      </c>
      <c r="AQ52" s="54">
        <v>1</v>
      </c>
      <c r="AR52" s="54">
        <v>1</v>
      </c>
      <c r="AS52" s="54">
        <v>1</v>
      </c>
      <c r="AT52" s="54">
        <v>1</v>
      </c>
      <c r="AU52" s="54">
        <f t="shared" si="15"/>
        <v>32.564000000000021</v>
      </c>
      <c r="AV52" s="54">
        <f t="shared" si="16"/>
        <v>14.928000000000001</v>
      </c>
      <c r="AW52" s="54">
        <f t="shared" si="22"/>
        <v>10.063999999999993</v>
      </c>
      <c r="AX52" s="54">
        <f t="shared" si="18"/>
        <v>12.735999999999997</v>
      </c>
      <c r="AY52" s="54">
        <v>1</v>
      </c>
      <c r="AZ52" s="54">
        <v>1</v>
      </c>
      <c r="BA52" s="54">
        <v>1</v>
      </c>
      <c r="BG52" s="54">
        <f t="shared" si="23"/>
        <v>2000</v>
      </c>
      <c r="BH52" s="11">
        <f t="shared" si="20"/>
        <v>8.6805555555555545E-5</v>
      </c>
    </row>
    <row r="53" spans="1:60" ht="48" x14ac:dyDescent="0.2">
      <c r="A53" s="54" t="s">
        <v>177</v>
      </c>
      <c r="B53" s="1" t="s">
        <v>815</v>
      </c>
      <c r="C53" s="3" t="s">
        <v>204</v>
      </c>
      <c r="D53" s="54">
        <v>1</v>
      </c>
      <c r="E53" s="54">
        <v>1</v>
      </c>
      <c r="F53" s="54">
        <f t="shared" si="7"/>
        <v>1</v>
      </c>
      <c r="G53" s="54">
        <f t="shared" si="8"/>
        <v>22</v>
      </c>
      <c r="H53" s="54">
        <f t="shared" si="9"/>
        <v>22</v>
      </c>
      <c r="I53" s="54">
        <f t="shared" si="21"/>
        <v>87</v>
      </c>
      <c r="J53" s="54">
        <v>31</v>
      </c>
      <c r="K53" s="54">
        <f t="shared" si="11"/>
        <v>1.4090909090909092</v>
      </c>
      <c r="L53" s="54">
        <f t="shared" si="12"/>
        <v>85</v>
      </c>
      <c r="M53" s="54">
        <f t="shared" si="13"/>
        <v>3.8636363636363638</v>
      </c>
      <c r="N53" s="54">
        <v>1</v>
      </c>
      <c r="O53" s="54">
        <v>1</v>
      </c>
      <c r="P53" s="54">
        <v>1</v>
      </c>
      <c r="Q53" s="54">
        <v>1</v>
      </c>
      <c r="R53" s="54">
        <v>1</v>
      </c>
      <c r="S53" s="54">
        <v>1</v>
      </c>
      <c r="T53" s="54">
        <f t="shared" si="2"/>
        <v>1</v>
      </c>
      <c r="U53" s="54">
        <v>1</v>
      </c>
      <c r="V53" s="54">
        <v>1</v>
      </c>
      <c r="W53" s="54">
        <f t="shared" si="3"/>
        <v>1</v>
      </c>
      <c r="X53" s="54">
        <f t="shared" si="4"/>
        <v>1</v>
      </c>
      <c r="Y53" s="54">
        <v>1</v>
      </c>
      <c r="Z53" s="54">
        <v>1</v>
      </c>
      <c r="AA53" s="54">
        <v>1</v>
      </c>
      <c r="AB53" s="54">
        <v>1</v>
      </c>
      <c r="AC53" s="54">
        <v>1</v>
      </c>
      <c r="AD53" s="54">
        <v>0</v>
      </c>
      <c r="AE53" s="54">
        <v>1</v>
      </c>
      <c r="AF53" s="54">
        <f t="shared" si="14"/>
        <v>2</v>
      </c>
      <c r="AG53" s="54">
        <v>0</v>
      </c>
      <c r="AH53" s="54">
        <f t="shared" si="5"/>
        <v>1</v>
      </c>
      <c r="AI53" s="54">
        <v>1</v>
      </c>
      <c r="AJ53" s="54">
        <v>1</v>
      </c>
      <c r="AK53" s="54">
        <f t="shared" si="6"/>
        <v>1</v>
      </c>
      <c r="AL53" s="54">
        <v>1</v>
      </c>
      <c r="AM53" s="54">
        <v>1</v>
      </c>
      <c r="AN53" s="54">
        <v>1</v>
      </c>
      <c r="AO53" s="54">
        <v>1</v>
      </c>
      <c r="AP53" s="54">
        <v>1</v>
      </c>
      <c r="AQ53" s="54">
        <v>1</v>
      </c>
      <c r="AR53" s="54">
        <v>1</v>
      </c>
      <c r="AS53" s="54">
        <v>1</v>
      </c>
      <c r="AT53" s="54">
        <v>1</v>
      </c>
      <c r="AU53" s="54">
        <f t="shared" si="15"/>
        <v>65.295909090909106</v>
      </c>
      <c r="AV53" s="54">
        <f t="shared" si="16"/>
        <v>9.6172727272727307</v>
      </c>
      <c r="AW53" s="54">
        <f t="shared" si="22"/>
        <v>5.5727272727272741</v>
      </c>
      <c r="AX53" s="54">
        <f t="shared" si="18"/>
        <v>7.7677272727272744</v>
      </c>
      <c r="AY53" s="54">
        <v>1</v>
      </c>
      <c r="AZ53" s="54">
        <v>1</v>
      </c>
      <c r="BA53" s="54">
        <v>1</v>
      </c>
      <c r="BG53" s="54">
        <f t="shared" si="23"/>
        <v>2000</v>
      </c>
      <c r="BH53" s="11">
        <f t="shared" si="20"/>
        <v>7.6388888888888887E-5</v>
      </c>
    </row>
    <row r="54" spans="1:60" ht="48" x14ac:dyDescent="0.2">
      <c r="A54" s="54">
        <v>28</v>
      </c>
      <c r="B54" s="1" t="s">
        <v>916</v>
      </c>
      <c r="C54" s="22" t="s">
        <v>204</v>
      </c>
      <c r="D54" s="54">
        <v>1</v>
      </c>
      <c r="E54" s="54">
        <v>1</v>
      </c>
      <c r="F54" s="54">
        <f t="shared" si="7"/>
        <v>1</v>
      </c>
      <c r="G54" s="54">
        <f t="shared" si="8"/>
        <v>18</v>
      </c>
      <c r="H54" s="54">
        <f t="shared" si="9"/>
        <v>18</v>
      </c>
      <c r="I54" s="54">
        <f t="shared" si="21"/>
        <v>81</v>
      </c>
      <c r="J54" s="54">
        <v>30</v>
      </c>
      <c r="K54" s="54">
        <f t="shared" si="11"/>
        <v>1.6666666666666667</v>
      </c>
      <c r="L54" s="54">
        <f t="shared" si="12"/>
        <v>79</v>
      </c>
      <c r="M54" s="54">
        <f t="shared" si="13"/>
        <v>4.3888888888888893</v>
      </c>
      <c r="N54" s="54">
        <v>1</v>
      </c>
      <c r="O54" s="54">
        <v>1</v>
      </c>
      <c r="P54" s="54">
        <v>0</v>
      </c>
      <c r="Q54" s="54">
        <v>1</v>
      </c>
      <c r="R54" s="54">
        <v>1</v>
      </c>
      <c r="S54" s="54">
        <v>1</v>
      </c>
      <c r="T54" s="54">
        <f t="shared" si="2"/>
        <v>1</v>
      </c>
      <c r="U54" s="54">
        <v>1</v>
      </c>
      <c r="V54" s="54">
        <v>1</v>
      </c>
      <c r="W54" s="54">
        <f t="shared" si="3"/>
        <v>0</v>
      </c>
      <c r="X54" s="54">
        <f t="shared" si="4"/>
        <v>1</v>
      </c>
      <c r="Y54" s="54">
        <v>0</v>
      </c>
      <c r="Z54" s="54">
        <v>1</v>
      </c>
      <c r="AA54" s="54">
        <v>1</v>
      </c>
      <c r="AB54" s="54">
        <v>1</v>
      </c>
      <c r="AC54" s="54">
        <v>1</v>
      </c>
      <c r="AD54" s="54">
        <v>1</v>
      </c>
      <c r="AE54" s="54">
        <v>1</v>
      </c>
      <c r="AF54" s="54">
        <f t="shared" si="14"/>
        <v>2</v>
      </c>
      <c r="AG54" s="54">
        <v>1</v>
      </c>
      <c r="AH54" s="54">
        <f t="shared" si="5"/>
        <v>1</v>
      </c>
      <c r="AI54" s="54">
        <v>1</v>
      </c>
      <c r="AJ54" s="54">
        <v>1</v>
      </c>
      <c r="AK54" s="54">
        <f t="shared" si="6"/>
        <v>1</v>
      </c>
      <c r="AL54" s="54">
        <v>1</v>
      </c>
      <c r="AM54" s="54">
        <v>1</v>
      </c>
      <c r="AN54" s="54">
        <v>1</v>
      </c>
      <c r="AO54" s="54">
        <v>1</v>
      </c>
      <c r="AP54" s="54">
        <v>1</v>
      </c>
      <c r="AQ54" s="54">
        <v>1</v>
      </c>
      <c r="AR54" s="54">
        <v>1</v>
      </c>
      <c r="AS54" s="54">
        <v>1</v>
      </c>
      <c r="AT54" s="54">
        <v>1</v>
      </c>
      <c r="AU54" s="54">
        <f t="shared" si="15"/>
        <v>47.565000000000012</v>
      </c>
      <c r="AV54" s="54">
        <f t="shared" si="16"/>
        <v>11.096666666666668</v>
      </c>
      <c r="AW54" s="54">
        <f t="shared" si="22"/>
        <v>8.3622222222222184</v>
      </c>
      <c r="AX54" s="54">
        <f t="shared" si="18"/>
        <v>8.2416666666666671</v>
      </c>
      <c r="AY54" s="54">
        <v>1</v>
      </c>
      <c r="AZ54" s="54">
        <v>1</v>
      </c>
      <c r="BA54" s="54">
        <v>1</v>
      </c>
      <c r="BG54" s="54">
        <f t="shared" si="23"/>
        <v>2000</v>
      </c>
      <c r="BH54" s="11">
        <f t="shared" si="20"/>
        <v>6.2500000000000001E-5</v>
      </c>
    </row>
    <row r="55" spans="1:60" ht="64" x14ac:dyDescent="0.2">
      <c r="A55" s="54" t="s">
        <v>180</v>
      </c>
      <c r="B55" s="1" t="s">
        <v>817</v>
      </c>
      <c r="C55" s="22" t="s">
        <v>192</v>
      </c>
      <c r="D55" s="54">
        <v>1</v>
      </c>
      <c r="E55" s="54">
        <v>1</v>
      </c>
      <c r="F55" s="54">
        <f t="shared" si="7"/>
        <v>1</v>
      </c>
      <c r="G55" s="54">
        <f t="shared" si="8"/>
        <v>20</v>
      </c>
      <c r="H55" s="54">
        <f t="shared" si="9"/>
        <v>20</v>
      </c>
      <c r="I55" s="54">
        <f t="shared" si="21"/>
        <v>109</v>
      </c>
      <c r="J55" s="54">
        <v>35</v>
      </c>
      <c r="K55" s="54">
        <f t="shared" si="11"/>
        <v>1.75</v>
      </c>
      <c r="L55" s="54">
        <f t="shared" si="12"/>
        <v>105</v>
      </c>
      <c r="M55" s="54">
        <f t="shared" si="13"/>
        <v>5.25</v>
      </c>
      <c r="N55" s="54">
        <v>0</v>
      </c>
      <c r="O55" s="54">
        <v>0</v>
      </c>
      <c r="P55" s="54">
        <v>0</v>
      </c>
      <c r="Q55" s="54">
        <v>1</v>
      </c>
      <c r="R55" s="54">
        <v>1</v>
      </c>
      <c r="S55" s="54">
        <v>1</v>
      </c>
      <c r="T55" s="54">
        <f t="shared" si="2"/>
        <v>1</v>
      </c>
      <c r="U55" s="54">
        <v>1</v>
      </c>
      <c r="V55" s="54">
        <v>1</v>
      </c>
      <c r="W55" s="54">
        <f t="shared" si="3"/>
        <v>0</v>
      </c>
      <c r="X55" s="54">
        <f t="shared" si="4"/>
        <v>1</v>
      </c>
      <c r="Y55" s="54">
        <v>1</v>
      </c>
      <c r="Z55" s="54">
        <v>1</v>
      </c>
      <c r="AA55" s="54">
        <v>1</v>
      </c>
      <c r="AB55" s="54">
        <v>1</v>
      </c>
      <c r="AC55" s="54">
        <v>1</v>
      </c>
      <c r="AD55" s="54">
        <v>1</v>
      </c>
      <c r="AE55" s="54">
        <v>1</v>
      </c>
      <c r="AF55" s="54">
        <f t="shared" si="14"/>
        <v>4</v>
      </c>
      <c r="AG55" s="54">
        <v>0</v>
      </c>
      <c r="AH55" s="54">
        <f t="shared" si="5"/>
        <v>0</v>
      </c>
      <c r="AI55" s="54">
        <v>1</v>
      </c>
      <c r="AJ55" s="54">
        <v>1</v>
      </c>
      <c r="AK55" s="54">
        <f t="shared" si="6"/>
        <v>1</v>
      </c>
      <c r="AL55" s="54">
        <v>1</v>
      </c>
      <c r="AM55" s="54">
        <v>0</v>
      </c>
      <c r="AN55" s="54">
        <v>1</v>
      </c>
      <c r="AO55" s="54">
        <v>1</v>
      </c>
      <c r="AP55" s="54">
        <v>1</v>
      </c>
      <c r="AQ55" s="54">
        <v>1</v>
      </c>
      <c r="AR55" s="54">
        <v>1</v>
      </c>
      <c r="AS55" s="54">
        <v>1</v>
      </c>
      <c r="AT55" s="54">
        <v>1</v>
      </c>
      <c r="AU55" s="54">
        <f t="shared" si="15"/>
        <v>38.485000000000028</v>
      </c>
      <c r="AV55" s="54">
        <f t="shared" si="16"/>
        <v>12.860000000000003</v>
      </c>
      <c r="AW55" s="54">
        <f t="shared" si="22"/>
        <v>13.589999999999996</v>
      </c>
      <c r="AX55" s="54">
        <f t="shared" si="18"/>
        <v>13.297499999999999</v>
      </c>
      <c r="AY55" s="54">
        <v>1</v>
      </c>
      <c r="AZ55" s="54">
        <v>1</v>
      </c>
      <c r="BA55" s="54">
        <v>1</v>
      </c>
      <c r="BG55" s="54">
        <f t="shared" si="23"/>
        <v>4000</v>
      </c>
      <c r="BH55" s="11">
        <f t="shared" si="20"/>
        <v>6.9444444444444444E-5</v>
      </c>
    </row>
    <row r="56" spans="1:60" ht="64" x14ac:dyDescent="0.2">
      <c r="A56" s="54" t="s">
        <v>181</v>
      </c>
      <c r="B56" s="1" t="s">
        <v>712</v>
      </c>
      <c r="C56" s="22" t="s">
        <v>192</v>
      </c>
      <c r="D56" s="54">
        <v>1</v>
      </c>
      <c r="E56" s="54">
        <v>1</v>
      </c>
      <c r="F56" s="54">
        <f t="shared" si="7"/>
        <v>1</v>
      </c>
      <c r="G56" s="54">
        <f t="shared" si="8"/>
        <v>22</v>
      </c>
      <c r="H56" s="54">
        <f t="shared" si="9"/>
        <v>22</v>
      </c>
      <c r="I56" s="54">
        <f t="shared" si="21"/>
        <v>127</v>
      </c>
      <c r="J56" s="54">
        <v>41</v>
      </c>
      <c r="K56" s="54">
        <f t="shared" si="11"/>
        <v>1.8636363636363635</v>
      </c>
      <c r="L56" s="54">
        <f t="shared" si="12"/>
        <v>122</v>
      </c>
      <c r="M56" s="54">
        <f t="shared" si="13"/>
        <v>5.5454545454545459</v>
      </c>
      <c r="N56" s="54">
        <v>0</v>
      </c>
      <c r="O56" s="54">
        <v>1</v>
      </c>
      <c r="P56" s="54">
        <v>1</v>
      </c>
      <c r="Q56" s="54">
        <v>1</v>
      </c>
      <c r="R56" s="54">
        <v>1</v>
      </c>
      <c r="S56" s="54">
        <v>1</v>
      </c>
      <c r="T56" s="54">
        <f t="shared" si="2"/>
        <v>1</v>
      </c>
      <c r="U56" s="54">
        <v>1</v>
      </c>
      <c r="V56" s="54">
        <v>1</v>
      </c>
      <c r="W56" s="54">
        <f t="shared" si="3"/>
        <v>1</v>
      </c>
      <c r="X56" s="54">
        <f t="shared" si="4"/>
        <v>1</v>
      </c>
      <c r="Y56" s="54">
        <v>0</v>
      </c>
      <c r="Z56" s="54">
        <v>1</v>
      </c>
      <c r="AA56" s="54">
        <v>1</v>
      </c>
      <c r="AB56" s="54">
        <v>1</v>
      </c>
      <c r="AC56" s="54">
        <v>1</v>
      </c>
      <c r="AD56" s="54">
        <v>1</v>
      </c>
      <c r="AE56" s="54">
        <v>1</v>
      </c>
      <c r="AF56" s="54">
        <f t="shared" si="14"/>
        <v>5</v>
      </c>
      <c r="AG56" s="54">
        <v>1</v>
      </c>
      <c r="AH56" s="54">
        <f t="shared" si="5"/>
        <v>1</v>
      </c>
      <c r="AI56" s="54">
        <v>0</v>
      </c>
      <c r="AJ56" s="54">
        <v>1</v>
      </c>
      <c r="AK56" s="54">
        <f t="shared" si="6"/>
        <v>1</v>
      </c>
      <c r="AL56" s="54">
        <v>1</v>
      </c>
      <c r="AM56" s="54">
        <v>1</v>
      </c>
      <c r="AN56" s="54">
        <v>1</v>
      </c>
      <c r="AO56" s="54">
        <v>1</v>
      </c>
      <c r="AP56" s="54">
        <v>1</v>
      </c>
      <c r="AQ56" s="54">
        <v>1</v>
      </c>
      <c r="AR56" s="54">
        <v>1</v>
      </c>
      <c r="AS56" s="54">
        <v>1</v>
      </c>
      <c r="AT56" s="54">
        <v>1</v>
      </c>
      <c r="AU56" s="54">
        <f t="shared" si="15"/>
        <v>26.841363636363653</v>
      </c>
      <c r="AV56" s="54">
        <f t="shared" si="16"/>
        <v>14.980909090909091</v>
      </c>
      <c r="AW56" s="54">
        <f t="shared" si="22"/>
        <v>15.461818181818185</v>
      </c>
      <c r="AX56" s="54">
        <f t="shared" si="18"/>
        <v>15.689090909090915</v>
      </c>
      <c r="AY56" s="54">
        <v>0</v>
      </c>
      <c r="AZ56" s="54">
        <v>1</v>
      </c>
      <c r="BA56" s="54">
        <v>1</v>
      </c>
      <c r="BG56" s="54">
        <f t="shared" si="23"/>
        <v>5000</v>
      </c>
      <c r="BH56" s="11">
        <f t="shared" si="20"/>
        <v>7.6388888888888887E-5</v>
      </c>
    </row>
    <row r="57" spans="1:60" ht="64" x14ac:dyDescent="0.2">
      <c r="A57" s="54" t="s">
        <v>713</v>
      </c>
      <c r="B57" s="1" t="s">
        <v>714</v>
      </c>
      <c r="C57" s="22" t="s">
        <v>192</v>
      </c>
      <c r="D57" s="54">
        <v>1</v>
      </c>
      <c r="E57" s="54">
        <v>1</v>
      </c>
      <c r="F57" s="54">
        <f t="shared" si="7"/>
        <v>1</v>
      </c>
      <c r="G57" s="54">
        <f t="shared" si="8"/>
        <v>25</v>
      </c>
      <c r="H57" s="54">
        <f t="shared" si="9"/>
        <v>25</v>
      </c>
      <c r="I57" s="54">
        <f t="shared" si="21"/>
        <v>139</v>
      </c>
      <c r="J57" s="54">
        <v>50</v>
      </c>
      <c r="K57" s="54">
        <f t="shared" si="11"/>
        <v>2</v>
      </c>
      <c r="L57" s="54">
        <f t="shared" si="12"/>
        <v>137</v>
      </c>
      <c r="M57" s="54">
        <f t="shared" si="13"/>
        <v>5.48</v>
      </c>
      <c r="N57" s="54">
        <v>0</v>
      </c>
      <c r="O57" s="54">
        <v>1</v>
      </c>
      <c r="P57" s="54">
        <v>1</v>
      </c>
      <c r="Q57" s="54">
        <v>1</v>
      </c>
      <c r="R57" s="54">
        <v>1</v>
      </c>
      <c r="S57" s="54">
        <v>1</v>
      </c>
      <c r="T57" s="54">
        <f t="shared" si="2"/>
        <v>1</v>
      </c>
      <c r="U57" s="54">
        <v>1</v>
      </c>
      <c r="V57" s="54">
        <v>1</v>
      </c>
      <c r="W57" s="54">
        <f t="shared" si="3"/>
        <v>1</v>
      </c>
      <c r="X57" s="54">
        <f t="shared" si="4"/>
        <v>1</v>
      </c>
      <c r="Y57" s="54">
        <v>0</v>
      </c>
      <c r="Z57" s="54">
        <v>1</v>
      </c>
      <c r="AA57" s="54">
        <v>1</v>
      </c>
      <c r="AB57" s="54">
        <v>1</v>
      </c>
      <c r="AC57" s="54">
        <v>1</v>
      </c>
      <c r="AD57" s="54">
        <v>1</v>
      </c>
      <c r="AE57" s="54">
        <v>1</v>
      </c>
      <c r="AF57" s="54">
        <f t="shared" si="14"/>
        <v>2</v>
      </c>
      <c r="AG57" s="54">
        <v>1</v>
      </c>
      <c r="AH57" s="54">
        <f t="shared" si="5"/>
        <v>1</v>
      </c>
      <c r="AI57" s="54">
        <v>1</v>
      </c>
      <c r="AJ57" s="54">
        <v>0</v>
      </c>
      <c r="AK57" s="54">
        <f t="shared" si="6"/>
        <v>1</v>
      </c>
      <c r="AL57" s="54">
        <v>1</v>
      </c>
      <c r="AM57" s="54">
        <v>1</v>
      </c>
      <c r="AN57" s="54">
        <v>1</v>
      </c>
      <c r="AO57" s="54">
        <v>1</v>
      </c>
      <c r="AP57" s="54">
        <v>1</v>
      </c>
      <c r="AQ57" s="54">
        <v>1</v>
      </c>
      <c r="AR57" s="54">
        <v>1</v>
      </c>
      <c r="AS57" s="54">
        <v>1</v>
      </c>
      <c r="AT57" s="54">
        <v>1</v>
      </c>
      <c r="AU57" s="54">
        <f t="shared" si="15"/>
        <v>12.260000000000023</v>
      </c>
      <c r="AV57" s="54">
        <f t="shared" si="16"/>
        <v>17.760000000000002</v>
      </c>
      <c r="AW57" s="54">
        <f t="shared" si="22"/>
        <v>15.238399999999999</v>
      </c>
      <c r="AX57" s="54">
        <f t="shared" si="18"/>
        <v>16.880800000000001</v>
      </c>
      <c r="AY57" s="54">
        <v>1</v>
      </c>
      <c r="AZ57" s="54">
        <v>1</v>
      </c>
      <c r="BA57" s="54">
        <v>1</v>
      </c>
      <c r="BG57" s="54">
        <f t="shared" si="23"/>
        <v>2000</v>
      </c>
      <c r="BH57" s="11">
        <f t="shared" si="20"/>
        <v>8.6805555555555545E-5</v>
      </c>
    </row>
    <row r="58" spans="1:60" ht="80" x14ac:dyDescent="0.2">
      <c r="A58" s="54">
        <v>29</v>
      </c>
      <c r="B58" s="1" t="s">
        <v>890</v>
      </c>
      <c r="C58" s="22" t="s">
        <v>192</v>
      </c>
      <c r="D58" s="54">
        <v>1</v>
      </c>
      <c r="E58" s="54">
        <v>1</v>
      </c>
      <c r="F58" s="54">
        <f t="shared" si="7"/>
        <v>1</v>
      </c>
      <c r="G58" s="54">
        <f t="shared" si="8"/>
        <v>26</v>
      </c>
      <c r="H58" s="54">
        <f t="shared" si="9"/>
        <v>26</v>
      </c>
      <c r="I58" s="54">
        <f t="shared" si="21"/>
        <v>154</v>
      </c>
      <c r="J58" s="54">
        <v>50</v>
      </c>
      <c r="K58" s="54">
        <f t="shared" si="11"/>
        <v>1.9230769230769231</v>
      </c>
      <c r="L58" s="54">
        <f t="shared" si="12"/>
        <v>148</v>
      </c>
      <c r="M58" s="54">
        <f t="shared" si="13"/>
        <v>5.6923076923076925</v>
      </c>
      <c r="N58" s="54">
        <v>1</v>
      </c>
      <c r="O58" s="54">
        <v>1</v>
      </c>
      <c r="P58" s="54">
        <v>1</v>
      </c>
      <c r="Q58" s="54">
        <v>1</v>
      </c>
      <c r="R58" s="54">
        <v>1</v>
      </c>
      <c r="S58" s="54">
        <v>1</v>
      </c>
      <c r="T58" s="54">
        <f t="shared" si="2"/>
        <v>1</v>
      </c>
      <c r="U58" s="54">
        <v>1</v>
      </c>
      <c r="V58" s="54">
        <v>1</v>
      </c>
      <c r="W58" s="54">
        <f t="shared" si="3"/>
        <v>1</v>
      </c>
      <c r="X58" s="54">
        <f t="shared" si="4"/>
        <v>1</v>
      </c>
      <c r="Y58" s="54">
        <v>1</v>
      </c>
      <c r="Z58" s="54">
        <v>1</v>
      </c>
      <c r="AA58" s="54">
        <v>1</v>
      </c>
      <c r="AB58" s="54">
        <v>1</v>
      </c>
      <c r="AC58" s="54">
        <v>1</v>
      </c>
      <c r="AD58" s="54">
        <v>1</v>
      </c>
      <c r="AE58" s="54">
        <v>1</v>
      </c>
      <c r="AF58" s="54">
        <f t="shared" si="14"/>
        <v>6</v>
      </c>
      <c r="AG58" s="54">
        <v>1</v>
      </c>
      <c r="AH58" s="54">
        <f t="shared" si="5"/>
        <v>1</v>
      </c>
      <c r="AI58" s="54">
        <v>0</v>
      </c>
      <c r="AJ58" s="54">
        <v>1</v>
      </c>
      <c r="AK58" s="54">
        <f t="shared" si="6"/>
        <v>0</v>
      </c>
      <c r="AL58" s="54">
        <v>1</v>
      </c>
      <c r="AM58" s="54">
        <v>1</v>
      </c>
      <c r="AN58" s="54">
        <v>1</v>
      </c>
      <c r="AO58" s="54">
        <v>1</v>
      </c>
      <c r="AP58" s="54">
        <v>1</v>
      </c>
      <c r="AQ58" s="54">
        <v>1</v>
      </c>
      <c r="AR58" s="54">
        <v>0</v>
      </c>
      <c r="AS58" s="54">
        <v>1</v>
      </c>
      <c r="AT58" s="54">
        <v>1</v>
      </c>
      <c r="AU58" s="54">
        <f t="shared" si="15"/>
        <v>17.752692307692332</v>
      </c>
      <c r="AV58" s="54">
        <f t="shared" si="16"/>
        <v>17.242307692307694</v>
      </c>
      <c r="AW58" s="54">
        <f t="shared" si="22"/>
        <v>16.532307692307686</v>
      </c>
      <c r="AX58" s="54">
        <f t="shared" si="18"/>
        <v>18.380769230769232</v>
      </c>
      <c r="AY58" s="54">
        <v>1</v>
      </c>
      <c r="AZ58" s="54">
        <v>1</v>
      </c>
      <c r="BA58" s="54">
        <v>1</v>
      </c>
      <c r="BG58" s="54">
        <f t="shared" si="23"/>
        <v>6000</v>
      </c>
      <c r="BH58" s="11">
        <f t="shared" si="20"/>
        <v>9.0277777777777787E-5</v>
      </c>
    </row>
    <row r="59" spans="1:60" ht="48" x14ac:dyDescent="0.2">
      <c r="A59" s="54">
        <v>30</v>
      </c>
      <c r="B59" s="1" t="s">
        <v>716</v>
      </c>
      <c r="C59" s="22" t="s">
        <v>192</v>
      </c>
      <c r="D59" s="54">
        <v>1</v>
      </c>
      <c r="E59" s="54">
        <v>1</v>
      </c>
      <c r="F59" s="54">
        <f t="shared" si="7"/>
        <v>1</v>
      </c>
      <c r="G59" s="54">
        <f t="shared" si="8"/>
        <v>18</v>
      </c>
      <c r="H59" s="54">
        <f t="shared" si="9"/>
        <v>18</v>
      </c>
      <c r="I59" s="54">
        <f t="shared" si="21"/>
        <v>95</v>
      </c>
      <c r="J59" s="54">
        <v>34</v>
      </c>
      <c r="K59" s="54">
        <f t="shared" si="11"/>
        <v>1.8888888888888888</v>
      </c>
      <c r="L59" s="54">
        <f t="shared" si="12"/>
        <v>94</v>
      </c>
      <c r="M59" s="54">
        <f t="shared" si="13"/>
        <v>5.2222222222222223</v>
      </c>
      <c r="N59" s="54">
        <v>0</v>
      </c>
      <c r="O59" s="54">
        <v>1</v>
      </c>
      <c r="P59" s="54">
        <v>1</v>
      </c>
      <c r="Q59" s="54">
        <v>1</v>
      </c>
      <c r="R59" s="54">
        <v>1</v>
      </c>
      <c r="S59" s="54">
        <v>1</v>
      </c>
      <c r="T59" s="54">
        <f t="shared" si="2"/>
        <v>1</v>
      </c>
      <c r="U59" s="54">
        <v>1</v>
      </c>
      <c r="V59" s="54">
        <v>1</v>
      </c>
      <c r="W59" s="54">
        <f t="shared" si="3"/>
        <v>1</v>
      </c>
      <c r="X59" s="54">
        <f t="shared" si="4"/>
        <v>1</v>
      </c>
      <c r="Y59" s="54">
        <v>1</v>
      </c>
      <c r="Z59" s="54">
        <v>1</v>
      </c>
      <c r="AA59" s="54">
        <v>1</v>
      </c>
      <c r="AB59" s="54">
        <v>1</v>
      </c>
      <c r="AC59" s="54">
        <v>1</v>
      </c>
      <c r="AD59" s="54">
        <v>1</v>
      </c>
      <c r="AE59" s="54">
        <v>1</v>
      </c>
      <c r="AF59" s="54">
        <f t="shared" si="14"/>
        <v>1</v>
      </c>
      <c r="AG59" s="54">
        <v>1</v>
      </c>
      <c r="AH59" s="54">
        <f t="shared" si="5"/>
        <v>1</v>
      </c>
      <c r="AI59" s="54">
        <v>1</v>
      </c>
      <c r="AJ59" s="54">
        <v>1</v>
      </c>
      <c r="AK59" s="54">
        <f t="shared" si="6"/>
        <v>1</v>
      </c>
      <c r="AL59" s="54">
        <v>1</v>
      </c>
      <c r="AM59" s="54">
        <v>1</v>
      </c>
      <c r="AN59" s="54">
        <v>1</v>
      </c>
      <c r="AO59" s="54">
        <v>1</v>
      </c>
      <c r="AP59" s="54">
        <v>1</v>
      </c>
      <c r="AQ59" s="54">
        <v>1</v>
      </c>
      <c r="AR59" s="54">
        <v>1</v>
      </c>
      <c r="AS59" s="54">
        <v>1</v>
      </c>
      <c r="AT59" s="54">
        <v>1</v>
      </c>
      <c r="AU59" s="54">
        <f t="shared" si="15"/>
        <v>28.765000000000025</v>
      </c>
      <c r="AV59" s="54">
        <f t="shared" si="16"/>
        <v>13.718888888888891</v>
      </c>
      <c r="AW59" s="54">
        <f t="shared" si="22"/>
        <v>13.262222222222221</v>
      </c>
      <c r="AX59" s="54">
        <f t="shared" si="18"/>
        <v>12.166666666666664</v>
      </c>
      <c r="AY59" s="54">
        <v>1</v>
      </c>
      <c r="AZ59" s="54">
        <v>1</v>
      </c>
      <c r="BA59" s="54">
        <v>1</v>
      </c>
      <c r="BG59" s="54">
        <f t="shared" si="23"/>
        <v>1000</v>
      </c>
      <c r="BH59" s="11">
        <f t="shared" si="20"/>
        <v>6.2500000000000001E-5</v>
      </c>
    </row>
    <row r="60" spans="1:60" ht="48" x14ac:dyDescent="0.2">
      <c r="A60" s="54" t="s">
        <v>592</v>
      </c>
      <c r="B60" s="1" t="s">
        <v>717</v>
      </c>
      <c r="C60" s="22" t="s">
        <v>192</v>
      </c>
      <c r="D60" s="54">
        <v>1</v>
      </c>
      <c r="E60" s="54">
        <v>1</v>
      </c>
      <c r="F60" s="54">
        <f t="shared" si="7"/>
        <v>1</v>
      </c>
      <c r="G60" s="54">
        <f t="shared" si="8"/>
        <v>18</v>
      </c>
      <c r="H60" s="54">
        <f t="shared" si="9"/>
        <v>18</v>
      </c>
      <c r="I60" s="54">
        <f t="shared" si="21"/>
        <v>82</v>
      </c>
      <c r="J60" s="54">
        <v>30</v>
      </c>
      <c r="K60" s="54">
        <f t="shared" si="11"/>
        <v>1.6666666666666667</v>
      </c>
      <c r="L60" s="54">
        <f t="shared" si="12"/>
        <v>81</v>
      </c>
      <c r="M60" s="54">
        <f t="shared" si="13"/>
        <v>4.5</v>
      </c>
      <c r="N60" s="54">
        <v>0</v>
      </c>
      <c r="O60" s="54">
        <v>1</v>
      </c>
      <c r="P60" s="54">
        <v>0</v>
      </c>
      <c r="Q60" s="54">
        <v>1</v>
      </c>
      <c r="R60" s="54">
        <v>1</v>
      </c>
      <c r="S60" s="54">
        <v>1</v>
      </c>
      <c r="T60" s="54">
        <f t="shared" si="2"/>
        <v>1</v>
      </c>
      <c r="U60" s="54">
        <v>1</v>
      </c>
      <c r="V60" s="54">
        <v>1</v>
      </c>
      <c r="W60" s="54">
        <f t="shared" si="3"/>
        <v>0</v>
      </c>
      <c r="X60" s="54">
        <f t="shared" si="4"/>
        <v>1</v>
      </c>
      <c r="Y60" s="54">
        <v>0</v>
      </c>
      <c r="Z60" s="54">
        <v>1</v>
      </c>
      <c r="AA60" s="54">
        <v>1</v>
      </c>
      <c r="AB60" s="54">
        <v>1</v>
      </c>
      <c r="AC60" s="54">
        <v>1</v>
      </c>
      <c r="AD60" s="54">
        <v>0</v>
      </c>
      <c r="AE60" s="54">
        <v>1</v>
      </c>
      <c r="AF60" s="54">
        <f t="shared" si="14"/>
        <v>1</v>
      </c>
      <c r="AG60" s="54">
        <v>1</v>
      </c>
      <c r="AH60" s="54">
        <f t="shared" si="5"/>
        <v>1</v>
      </c>
      <c r="AI60" s="54">
        <v>1</v>
      </c>
      <c r="AJ60" s="54">
        <v>1</v>
      </c>
      <c r="AK60" s="54">
        <f t="shared" si="6"/>
        <v>1</v>
      </c>
      <c r="AL60" s="54">
        <v>1</v>
      </c>
      <c r="AM60" s="54">
        <v>1</v>
      </c>
      <c r="AN60" s="54">
        <v>1</v>
      </c>
      <c r="AO60" s="54">
        <v>1</v>
      </c>
      <c r="AP60" s="54">
        <v>1</v>
      </c>
      <c r="AQ60" s="54">
        <v>1</v>
      </c>
      <c r="AR60" s="54">
        <v>1</v>
      </c>
      <c r="AS60" s="54">
        <v>1</v>
      </c>
      <c r="AT60" s="54">
        <v>1</v>
      </c>
      <c r="AU60" s="54">
        <f t="shared" si="15"/>
        <v>47.565000000000012</v>
      </c>
      <c r="AV60" s="54">
        <f t="shared" si="16"/>
        <v>11.096666666666668</v>
      </c>
      <c r="AW60" s="54">
        <f t="shared" si="22"/>
        <v>9.0155555555555544</v>
      </c>
      <c r="AX60" s="54">
        <f t="shared" si="18"/>
        <v>8.7650000000000006</v>
      </c>
      <c r="AY60" s="54">
        <v>1</v>
      </c>
      <c r="AZ60" s="54">
        <v>1</v>
      </c>
      <c r="BA60" s="54">
        <v>1</v>
      </c>
      <c r="BG60" s="54">
        <f t="shared" si="23"/>
        <v>1000</v>
      </c>
      <c r="BH60" s="11">
        <f t="shared" si="20"/>
        <v>6.2500000000000001E-5</v>
      </c>
    </row>
    <row r="61" spans="1:60" ht="32" x14ac:dyDescent="0.2">
      <c r="A61" s="54" t="s">
        <v>594</v>
      </c>
      <c r="B61" s="1" t="s">
        <v>718</v>
      </c>
      <c r="C61" s="22" t="s">
        <v>192</v>
      </c>
      <c r="D61" s="54">
        <v>1</v>
      </c>
      <c r="E61" s="54">
        <v>1</v>
      </c>
      <c r="F61" s="54">
        <f t="shared" si="7"/>
        <v>1</v>
      </c>
      <c r="G61" s="54">
        <f t="shared" si="8"/>
        <v>13</v>
      </c>
      <c r="H61" s="54">
        <f t="shared" si="9"/>
        <v>13</v>
      </c>
      <c r="I61" s="54">
        <f t="shared" si="21"/>
        <v>67</v>
      </c>
      <c r="J61" s="54">
        <v>25</v>
      </c>
      <c r="K61" s="54">
        <f t="shared" si="11"/>
        <v>1.9230769230769231</v>
      </c>
      <c r="L61" s="54">
        <f t="shared" si="12"/>
        <v>64</v>
      </c>
      <c r="M61" s="54">
        <f t="shared" si="13"/>
        <v>4.9230769230769234</v>
      </c>
      <c r="N61" s="54">
        <v>0</v>
      </c>
      <c r="O61" s="54">
        <v>1</v>
      </c>
      <c r="P61" s="54">
        <v>1</v>
      </c>
      <c r="Q61" s="54">
        <v>1</v>
      </c>
      <c r="R61" s="54">
        <v>1</v>
      </c>
      <c r="S61" s="54">
        <v>1</v>
      </c>
      <c r="T61" s="54">
        <f t="shared" si="2"/>
        <v>1</v>
      </c>
      <c r="U61" s="54">
        <v>1</v>
      </c>
      <c r="V61" s="54">
        <v>1</v>
      </c>
      <c r="W61" s="54">
        <f t="shared" si="3"/>
        <v>1</v>
      </c>
      <c r="X61" s="54">
        <f t="shared" si="4"/>
        <v>1</v>
      </c>
      <c r="Y61" s="54">
        <v>0</v>
      </c>
      <c r="Z61" s="54">
        <v>1</v>
      </c>
      <c r="AA61" s="54">
        <v>1</v>
      </c>
      <c r="AB61" s="54">
        <v>1</v>
      </c>
      <c r="AC61" s="54">
        <v>1</v>
      </c>
      <c r="AD61" s="54">
        <v>1</v>
      </c>
      <c r="AE61" s="54">
        <v>1</v>
      </c>
      <c r="AF61" s="54">
        <f t="shared" si="14"/>
        <v>3</v>
      </c>
      <c r="AG61" s="54">
        <v>1</v>
      </c>
      <c r="AH61" s="54">
        <f t="shared" si="5"/>
        <v>1</v>
      </c>
      <c r="AI61" s="54">
        <v>1</v>
      </c>
      <c r="AJ61" s="54">
        <v>1</v>
      </c>
      <c r="AK61" s="54">
        <f t="shared" si="6"/>
        <v>0</v>
      </c>
      <c r="AL61" s="54">
        <v>1</v>
      </c>
      <c r="AM61" s="54">
        <v>1</v>
      </c>
      <c r="AN61" s="54">
        <v>1</v>
      </c>
      <c r="AO61" s="54">
        <v>1</v>
      </c>
      <c r="AP61" s="54">
        <v>1</v>
      </c>
      <c r="AQ61" s="54">
        <v>1</v>
      </c>
      <c r="AR61" s="54">
        <v>1</v>
      </c>
      <c r="AS61" s="54">
        <v>1</v>
      </c>
      <c r="AT61" s="54">
        <v>1</v>
      </c>
      <c r="AU61" s="54">
        <f t="shared" si="15"/>
        <v>30.947692307692328</v>
      </c>
      <c r="AV61" s="54">
        <f t="shared" si="16"/>
        <v>12.172307692307694</v>
      </c>
      <c r="AW61" s="54">
        <f t="shared" si="22"/>
        <v>10.870769230769231</v>
      </c>
      <c r="AX61" s="54">
        <f t="shared" si="18"/>
        <v>8.2576923076923094</v>
      </c>
      <c r="AY61" s="54">
        <v>1</v>
      </c>
      <c r="AZ61" s="54">
        <v>1</v>
      </c>
      <c r="BA61" s="54">
        <v>1</v>
      </c>
      <c r="BG61" s="54">
        <f t="shared" si="23"/>
        <v>3000</v>
      </c>
      <c r="BH61" s="11">
        <f t="shared" si="20"/>
        <v>4.5138888888888894E-5</v>
      </c>
    </row>
    <row r="62" spans="1:60" ht="32" x14ac:dyDescent="0.2">
      <c r="A62" s="54">
        <v>31</v>
      </c>
      <c r="B62" s="1" t="s">
        <v>917</v>
      </c>
      <c r="C62" s="22" t="s">
        <v>204</v>
      </c>
      <c r="D62" s="54">
        <v>1</v>
      </c>
      <c r="E62" s="54">
        <v>1</v>
      </c>
      <c r="F62" s="54">
        <f t="shared" si="7"/>
        <v>1</v>
      </c>
      <c r="G62" s="54">
        <f t="shared" si="8"/>
        <v>18</v>
      </c>
      <c r="H62" s="54">
        <f t="shared" si="9"/>
        <v>18</v>
      </c>
      <c r="I62" s="54">
        <f t="shared" si="21"/>
        <v>71</v>
      </c>
      <c r="J62" s="54">
        <v>25</v>
      </c>
      <c r="K62" s="54">
        <f t="shared" si="11"/>
        <v>1.3888888888888888</v>
      </c>
      <c r="L62" s="54">
        <f t="shared" si="12"/>
        <v>69</v>
      </c>
      <c r="M62" s="54">
        <f t="shared" si="13"/>
        <v>3.8333333333333335</v>
      </c>
      <c r="N62" s="54">
        <v>1</v>
      </c>
      <c r="O62" s="54">
        <v>1</v>
      </c>
      <c r="P62" s="54">
        <v>0</v>
      </c>
      <c r="Q62" s="54">
        <v>1</v>
      </c>
      <c r="R62" s="54">
        <v>1</v>
      </c>
      <c r="S62" s="54">
        <v>1</v>
      </c>
      <c r="T62" s="54">
        <f t="shared" si="2"/>
        <v>1</v>
      </c>
      <c r="U62" s="54">
        <v>1</v>
      </c>
      <c r="V62" s="54">
        <v>1</v>
      </c>
      <c r="W62" s="54">
        <f t="shared" si="3"/>
        <v>0</v>
      </c>
      <c r="X62" s="54">
        <f t="shared" si="4"/>
        <v>1</v>
      </c>
      <c r="Y62" s="54">
        <v>0</v>
      </c>
      <c r="Z62" s="54">
        <v>1</v>
      </c>
      <c r="AA62" s="54">
        <v>1</v>
      </c>
      <c r="AB62" s="54">
        <v>1</v>
      </c>
      <c r="AC62" s="54">
        <v>1</v>
      </c>
      <c r="AD62" s="54">
        <v>1</v>
      </c>
      <c r="AE62" s="54">
        <v>1</v>
      </c>
      <c r="AF62" s="54">
        <f t="shared" si="14"/>
        <v>2</v>
      </c>
      <c r="AG62" s="54">
        <v>1</v>
      </c>
      <c r="AH62" s="54">
        <f t="shared" si="5"/>
        <v>1</v>
      </c>
      <c r="AI62" s="54">
        <v>1</v>
      </c>
      <c r="AJ62" s="54">
        <v>1</v>
      </c>
      <c r="AK62" s="54">
        <f t="shared" si="6"/>
        <v>1</v>
      </c>
      <c r="AL62" s="54">
        <v>1</v>
      </c>
      <c r="AM62" s="54">
        <v>1</v>
      </c>
      <c r="AN62" s="54">
        <v>1</v>
      </c>
      <c r="AO62" s="54">
        <v>1</v>
      </c>
      <c r="AP62" s="54">
        <v>1</v>
      </c>
      <c r="AQ62" s="54">
        <v>1</v>
      </c>
      <c r="AR62" s="54">
        <v>1</v>
      </c>
      <c r="AS62" s="54">
        <v>1</v>
      </c>
      <c r="AT62" s="54">
        <v>1</v>
      </c>
      <c r="AU62" s="54">
        <f t="shared" si="15"/>
        <v>71.065000000000026</v>
      </c>
      <c r="AV62" s="54">
        <f t="shared" si="16"/>
        <v>7.818888888888889</v>
      </c>
      <c r="AW62" s="54">
        <f t="shared" si="22"/>
        <v>5.0955555555555527</v>
      </c>
      <c r="AX62" s="54">
        <f t="shared" si="18"/>
        <v>5.625</v>
      </c>
      <c r="AY62" s="54">
        <v>1</v>
      </c>
      <c r="AZ62" s="54">
        <v>1</v>
      </c>
      <c r="BA62" s="54">
        <v>1</v>
      </c>
      <c r="BG62" s="54">
        <f t="shared" si="23"/>
        <v>2000</v>
      </c>
      <c r="BH62" s="11">
        <f t="shared" si="20"/>
        <v>6.2500000000000001E-5</v>
      </c>
    </row>
    <row r="63" spans="1:60" ht="48" x14ac:dyDescent="0.2">
      <c r="A63" s="54">
        <v>32</v>
      </c>
      <c r="B63" s="1" t="s">
        <v>720</v>
      </c>
      <c r="C63" s="22" t="s">
        <v>192</v>
      </c>
      <c r="D63" s="54">
        <v>1</v>
      </c>
      <c r="E63" s="54">
        <v>1</v>
      </c>
      <c r="F63" s="54">
        <f t="shared" si="7"/>
        <v>1</v>
      </c>
      <c r="G63" s="54">
        <f t="shared" si="8"/>
        <v>20</v>
      </c>
      <c r="H63" s="54">
        <f t="shared" si="9"/>
        <v>20</v>
      </c>
      <c r="I63" s="54">
        <f t="shared" si="21"/>
        <v>76</v>
      </c>
      <c r="J63" s="54">
        <v>29</v>
      </c>
      <c r="K63" s="54">
        <f t="shared" si="11"/>
        <v>1.45</v>
      </c>
      <c r="L63" s="54">
        <f t="shared" si="12"/>
        <v>75</v>
      </c>
      <c r="M63" s="54">
        <f t="shared" si="13"/>
        <v>3.75</v>
      </c>
      <c r="N63" s="54">
        <v>0</v>
      </c>
      <c r="O63" s="54">
        <v>1</v>
      </c>
      <c r="P63" s="54">
        <v>0</v>
      </c>
      <c r="Q63" s="54">
        <v>1</v>
      </c>
      <c r="R63" s="54">
        <v>1</v>
      </c>
      <c r="S63" s="54">
        <v>1</v>
      </c>
      <c r="T63" s="54">
        <f t="shared" si="2"/>
        <v>1</v>
      </c>
      <c r="U63" s="54">
        <v>1</v>
      </c>
      <c r="V63" s="54">
        <v>1</v>
      </c>
      <c r="W63" s="54">
        <f t="shared" si="3"/>
        <v>0</v>
      </c>
      <c r="X63" s="54">
        <f t="shared" si="4"/>
        <v>1</v>
      </c>
      <c r="Y63" s="54">
        <v>0</v>
      </c>
      <c r="Z63" s="54">
        <v>1</v>
      </c>
      <c r="AA63" s="54">
        <v>1</v>
      </c>
      <c r="AB63" s="54">
        <v>1</v>
      </c>
      <c r="AC63" s="54">
        <v>1</v>
      </c>
      <c r="AD63" s="54">
        <v>0</v>
      </c>
      <c r="AE63" s="54">
        <v>1</v>
      </c>
      <c r="AF63" s="54">
        <f t="shared" si="14"/>
        <v>1</v>
      </c>
      <c r="AG63" s="54">
        <v>1</v>
      </c>
      <c r="AH63" s="54">
        <f t="shared" si="5"/>
        <v>1</v>
      </c>
      <c r="AI63" s="54">
        <v>1</v>
      </c>
      <c r="AJ63" s="54">
        <v>1</v>
      </c>
      <c r="AK63" s="54">
        <f t="shared" si="6"/>
        <v>1</v>
      </c>
      <c r="AL63" s="54">
        <v>1</v>
      </c>
      <c r="AM63" s="54">
        <v>1</v>
      </c>
      <c r="AN63" s="54">
        <v>1</v>
      </c>
      <c r="AO63" s="54">
        <v>0</v>
      </c>
      <c r="AP63" s="54">
        <v>1</v>
      </c>
      <c r="AQ63" s="54">
        <v>1</v>
      </c>
      <c r="AR63" s="54">
        <v>1</v>
      </c>
      <c r="AS63" s="54">
        <v>0</v>
      </c>
      <c r="AT63" s="54">
        <v>1</v>
      </c>
      <c r="AU63" s="54">
        <f t="shared" si="15"/>
        <v>63.865000000000023</v>
      </c>
      <c r="AV63" s="54">
        <f t="shared" si="16"/>
        <v>9.32</v>
      </c>
      <c r="AW63" s="54">
        <f t="shared" si="22"/>
        <v>4.7699999999999996</v>
      </c>
      <c r="AX63" s="54">
        <f t="shared" si="18"/>
        <v>6.2325000000000017</v>
      </c>
      <c r="AY63" s="54">
        <v>1</v>
      </c>
      <c r="AZ63" s="54">
        <v>1</v>
      </c>
      <c r="BA63" s="54">
        <v>1</v>
      </c>
      <c r="BG63" s="54">
        <f t="shared" si="23"/>
        <v>1000</v>
      </c>
      <c r="BH63" s="11">
        <f t="shared" si="20"/>
        <v>6.9444444444444444E-5</v>
      </c>
    </row>
    <row r="64" spans="1:60" ht="48" x14ac:dyDescent="0.2">
      <c r="A64" s="54">
        <v>33</v>
      </c>
      <c r="B64" s="1" t="s">
        <v>721</v>
      </c>
      <c r="C64" s="22" t="s">
        <v>192</v>
      </c>
      <c r="D64" s="54">
        <v>1</v>
      </c>
      <c r="E64" s="54">
        <v>1</v>
      </c>
      <c r="F64" s="54">
        <f t="shared" si="7"/>
        <v>1</v>
      </c>
      <c r="G64" s="54">
        <f t="shared" si="8"/>
        <v>19</v>
      </c>
      <c r="H64" s="54">
        <f t="shared" si="9"/>
        <v>19</v>
      </c>
      <c r="I64" s="54">
        <f t="shared" si="21"/>
        <v>83</v>
      </c>
      <c r="J64" s="54">
        <v>30</v>
      </c>
      <c r="K64" s="54">
        <f t="shared" si="11"/>
        <v>1.5789473684210527</v>
      </c>
      <c r="L64" s="54">
        <f t="shared" si="12"/>
        <v>81</v>
      </c>
      <c r="M64" s="54">
        <f t="shared" si="13"/>
        <v>4.2631578947368425</v>
      </c>
      <c r="N64" s="54">
        <v>1</v>
      </c>
      <c r="O64" s="54">
        <v>1</v>
      </c>
      <c r="P64" s="54">
        <v>0</v>
      </c>
      <c r="Q64" s="54">
        <v>1</v>
      </c>
      <c r="R64" s="54">
        <v>1</v>
      </c>
      <c r="S64" s="54">
        <v>1</v>
      </c>
      <c r="T64" s="54">
        <f t="shared" si="2"/>
        <v>1</v>
      </c>
      <c r="U64" s="54">
        <v>1</v>
      </c>
      <c r="V64" s="54">
        <v>1</v>
      </c>
      <c r="W64" s="54">
        <f t="shared" si="3"/>
        <v>0</v>
      </c>
      <c r="X64" s="54">
        <f t="shared" si="4"/>
        <v>1</v>
      </c>
      <c r="Y64" s="54">
        <v>0</v>
      </c>
      <c r="Z64" s="54">
        <v>1</v>
      </c>
      <c r="AA64" s="54">
        <v>1</v>
      </c>
      <c r="AB64" s="54">
        <v>1</v>
      </c>
      <c r="AC64" s="54">
        <v>1</v>
      </c>
      <c r="AD64" s="54">
        <v>0</v>
      </c>
      <c r="AE64" s="54">
        <v>1</v>
      </c>
      <c r="AF64" s="54">
        <f t="shared" si="14"/>
        <v>2</v>
      </c>
      <c r="AG64" s="54">
        <v>1</v>
      </c>
      <c r="AH64" s="54">
        <f t="shared" si="5"/>
        <v>1</v>
      </c>
      <c r="AI64" s="54">
        <v>1</v>
      </c>
      <c r="AJ64" s="54">
        <v>1</v>
      </c>
      <c r="AK64" s="54">
        <f t="shared" si="6"/>
        <v>1</v>
      </c>
      <c r="AL64" s="54">
        <v>1</v>
      </c>
      <c r="AM64" s="54">
        <v>1</v>
      </c>
      <c r="AN64" s="54">
        <v>1</v>
      </c>
      <c r="AO64" s="54">
        <v>0</v>
      </c>
      <c r="AP64" s="54">
        <v>1</v>
      </c>
      <c r="AQ64" s="54">
        <v>1</v>
      </c>
      <c r="AR64" s="54">
        <v>1</v>
      </c>
      <c r="AS64" s="54">
        <v>1</v>
      </c>
      <c r="AT64" s="54">
        <v>1</v>
      </c>
      <c r="AU64" s="54">
        <f t="shared" si="15"/>
        <v>53.971052631578971</v>
      </c>
      <c r="AV64" s="54">
        <f t="shared" si="16"/>
        <v>10.451578947368422</v>
      </c>
      <c r="AW64" s="54">
        <f t="shared" si="22"/>
        <v>7.7094736842105256</v>
      </c>
      <c r="AX64" s="54">
        <f t="shared" si="18"/>
        <v>8.1494736842105269</v>
      </c>
      <c r="AY64" s="54">
        <v>1</v>
      </c>
      <c r="AZ64" s="54">
        <v>1</v>
      </c>
      <c r="BA64" s="54">
        <v>1</v>
      </c>
      <c r="BG64" s="54">
        <f t="shared" si="23"/>
        <v>2000</v>
      </c>
      <c r="BH64" s="11">
        <f t="shared" si="20"/>
        <v>6.597222222222223E-5</v>
      </c>
    </row>
    <row r="65" spans="1:60" ht="64" x14ac:dyDescent="0.2">
      <c r="A65" s="54">
        <v>34</v>
      </c>
      <c r="B65" s="1" t="s">
        <v>722</v>
      </c>
      <c r="C65" s="22" t="s">
        <v>192</v>
      </c>
      <c r="D65" s="54">
        <v>1</v>
      </c>
      <c r="E65" s="54">
        <v>1</v>
      </c>
      <c r="F65" s="54">
        <f t="shared" si="7"/>
        <v>2</v>
      </c>
      <c r="G65" s="54">
        <f t="shared" si="8"/>
        <v>30</v>
      </c>
      <c r="H65" s="54">
        <f t="shared" si="9"/>
        <v>15</v>
      </c>
      <c r="I65" s="54">
        <f t="shared" si="21"/>
        <v>124</v>
      </c>
      <c r="J65" s="54">
        <v>43</v>
      </c>
      <c r="K65" s="54">
        <f t="shared" si="11"/>
        <v>1.4333333333333333</v>
      </c>
      <c r="L65" s="54">
        <f t="shared" si="12"/>
        <v>122</v>
      </c>
      <c r="M65" s="54">
        <f t="shared" si="13"/>
        <v>4.0666666666666664</v>
      </c>
      <c r="N65" s="54">
        <v>0</v>
      </c>
      <c r="O65" s="54">
        <v>1</v>
      </c>
      <c r="P65" s="54">
        <v>1</v>
      </c>
      <c r="Q65" s="54">
        <v>1</v>
      </c>
      <c r="R65" s="54">
        <v>1</v>
      </c>
      <c r="S65" s="54">
        <v>1</v>
      </c>
      <c r="T65" s="54">
        <f t="shared" si="2"/>
        <v>1</v>
      </c>
      <c r="U65" s="54">
        <v>1</v>
      </c>
      <c r="V65" s="54">
        <v>1</v>
      </c>
      <c r="W65" s="54">
        <f t="shared" si="3"/>
        <v>1</v>
      </c>
      <c r="X65" s="54">
        <f t="shared" si="4"/>
        <v>1</v>
      </c>
      <c r="Y65" s="54">
        <v>0</v>
      </c>
      <c r="Z65" s="54">
        <v>1</v>
      </c>
      <c r="AA65" s="54">
        <v>1</v>
      </c>
      <c r="AB65" s="54">
        <v>1</v>
      </c>
      <c r="AC65" s="54">
        <v>1</v>
      </c>
      <c r="AD65" s="54">
        <v>1</v>
      </c>
      <c r="AE65" s="54">
        <v>1</v>
      </c>
      <c r="AF65" s="54">
        <f t="shared" si="14"/>
        <v>2</v>
      </c>
      <c r="AG65" s="54">
        <v>1</v>
      </c>
      <c r="AH65" s="54">
        <f t="shared" si="5"/>
        <v>1</v>
      </c>
      <c r="AI65" s="54">
        <v>0</v>
      </c>
      <c r="AJ65" s="54">
        <v>1</v>
      </c>
      <c r="AK65" s="54">
        <f t="shared" si="6"/>
        <v>1</v>
      </c>
      <c r="AL65" s="54">
        <v>1</v>
      </c>
      <c r="AM65" s="54">
        <v>0</v>
      </c>
      <c r="AN65" s="54">
        <v>1</v>
      </c>
      <c r="AO65" s="54">
        <v>1</v>
      </c>
      <c r="AP65" s="54">
        <v>1</v>
      </c>
      <c r="AQ65" s="54">
        <v>1</v>
      </c>
      <c r="AR65" s="54">
        <v>1</v>
      </c>
      <c r="AS65" s="54">
        <v>1</v>
      </c>
      <c r="AT65" s="54">
        <v>1</v>
      </c>
      <c r="AU65" s="54">
        <f t="shared" si="15"/>
        <v>70.350000000000023</v>
      </c>
      <c r="AV65" s="54">
        <f t="shared" si="16"/>
        <v>7.1733333333333356</v>
      </c>
      <c r="AW65" s="54">
        <f t="shared" si="22"/>
        <v>6.1386666666666621</v>
      </c>
      <c r="AX65" s="54">
        <f t="shared" si="18"/>
        <v>5.2240000000000002</v>
      </c>
      <c r="AY65" s="54">
        <v>0</v>
      </c>
      <c r="AZ65" s="54">
        <v>1</v>
      </c>
      <c r="BA65" s="54">
        <v>1</v>
      </c>
      <c r="BG65" s="54">
        <f t="shared" si="23"/>
        <v>2000</v>
      </c>
      <c r="BH65" s="11">
        <f t="shared" si="20"/>
        <v>1.0416666666666666E-4</v>
      </c>
    </row>
    <row r="66" spans="1:60" ht="80" x14ac:dyDescent="0.2">
      <c r="A66" s="54">
        <v>35</v>
      </c>
      <c r="B66" s="1" t="s">
        <v>723</v>
      </c>
      <c r="C66" s="22" t="s">
        <v>192</v>
      </c>
      <c r="D66" s="54">
        <v>1</v>
      </c>
      <c r="E66" s="54">
        <v>1</v>
      </c>
      <c r="F66" s="54">
        <f t="shared" si="7"/>
        <v>3</v>
      </c>
      <c r="G66" s="54">
        <f t="shared" si="8"/>
        <v>31</v>
      </c>
      <c r="H66" s="54">
        <f t="shared" si="9"/>
        <v>10.333333333333334</v>
      </c>
      <c r="I66" s="54">
        <f t="shared" si="21"/>
        <v>167</v>
      </c>
      <c r="J66" s="54">
        <v>59</v>
      </c>
      <c r="K66" s="54">
        <f t="shared" si="11"/>
        <v>1.903225806451613</v>
      </c>
      <c r="L66" s="54">
        <f t="shared" si="12"/>
        <v>163</v>
      </c>
      <c r="M66" s="54">
        <f t="shared" si="13"/>
        <v>5.258064516129032</v>
      </c>
      <c r="N66" s="54">
        <v>0</v>
      </c>
      <c r="O66" s="54">
        <v>1</v>
      </c>
      <c r="P66" s="54">
        <v>0</v>
      </c>
      <c r="Q66" s="54">
        <v>0</v>
      </c>
      <c r="R66" s="54">
        <v>1</v>
      </c>
      <c r="S66" s="54">
        <v>1</v>
      </c>
      <c r="T66" s="54">
        <f t="shared" si="2"/>
        <v>0</v>
      </c>
      <c r="U66" s="54">
        <v>1</v>
      </c>
      <c r="V66" s="54">
        <v>1</v>
      </c>
      <c r="W66" s="54">
        <f t="shared" si="3"/>
        <v>0</v>
      </c>
      <c r="X66" s="54">
        <f t="shared" si="4"/>
        <v>1</v>
      </c>
      <c r="Y66" s="54">
        <v>1</v>
      </c>
      <c r="Z66" s="54">
        <v>1</v>
      </c>
      <c r="AA66" s="54">
        <v>0</v>
      </c>
      <c r="AB66" s="54">
        <v>1</v>
      </c>
      <c r="AC66" s="54">
        <v>1</v>
      </c>
      <c r="AD66" s="54">
        <v>1</v>
      </c>
      <c r="AE66" s="54">
        <v>1</v>
      </c>
      <c r="AF66" s="54">
        <f t="shared" si="14"/>
        <v>4</v>
      </c>
      <c r="AG66" s="54">
        <v>1</v>
      </c>
      <c r="AH66" s="54">
        <f t="shared" si="5"/>
        <v>1</v>
      </c>
      <c r="AI66" s="54">
        <v>0</v>
      </c>
      <c r="AJ66" s="54">
        <v>1</v>
      </c>
      <c r="AK66" s="54">
        <f t="shared" si="6"/>
        <v>1</v>
      </c>
      <c r="AL66" s="54">
        <v>1</v>
      </c>
      <c r="AM66" s="54">
        <v>0</v>
      </c>
      <c r="AN66" s="54">
        <v>1</v>
      </c>
      <c r="AO66" s="54">
        <v>1</v>
      </c>
      <c r="AP66" s="54">
        <v>1</v>
      </c>
      <c r="AQ66" s="54">
        <v>1</v>
      </c>
      <c r="AR66" s="54">
        <v>1</v>
      </c>
      <c r="AS66" s="54">
        <v>0</v>
      </c>
      <c r="AT66" s="54">
        <v>1</v>
      </c>
      <c r="AU66" s="54">
        <f t="shared" si="15"/>
        <v>35.333763440860238</v>
      </c>
      <c r="AV66" s="54">
        <f t="shared" si="16"/>
        <v>10.898064516129036</v>
      </c>
      <c r="AW66" s="54">
        <f t="shared" si="22"/>
        <v>12.252903225806453</v>
      </c>
      <c r="AX66" s="54">
        <f t="shared" si="18"/>
        <v>8.5021505376344102</v>
      </c>
      <c r="AY66" s="54">
        <v>0</v>
      </c>
      <c r="AZ66" s="54">
        <v>1</v>
      </c>
      <c r="BA66" s="54">
        <v>1</v>
      </c>
      <c r="BG66" s="54">
        <f t="shared" si="23"/>
        <v>4000</v>
      </c>
      <c r="BH66" s="11">
        <f t="shared" si="20"/>
        <v>1.0763888888888889E-4</v>
      </c>
    </row>
    <row r="67" spans="1:60" ht="32" x14ac:dyDescent="0.2">
      <c r="A67" s="54">
        <v>36</v>
      </c>
      <c r="B67" s="1" t="s">
        <v>822</v>
      </c>
      <c r="C67" s="22" t="s">
        <v>192</v>
      </c>
      <c r="D67" s="54">
        <v>1</v>
      </c>
      <c r="E67" s="54">
        <v>1</v>
      </c>
      <c r="F67" s="54">
        <f t="shared" si="7"/>
        <v>1</v>
      </c>
      <c r="G67" s="54">
        <f t="shared" si="8"/>
        <v>18</v>
      </c>
      <c r="H67" s="54">
        <f t="shared" si="9"/>
        <v>18</v>
      </c>
      <c r="I67" s="54">
        <f t="shared" si="21"/>
        <v>65</v>
      </c>
      <c r="J67" s="54">
        <v>24</v>
      </c>
      <c r="K67" s="54">
        <f t="shared" si="11"/>
        <v>1.3333333333333333</v>
      </c>
      <c r="L67" s="54">
        <f t="shared" si="12"/>
        <v>64</v>
      </c>
      <c r="M67" s="54">
        <f t="shared" si="13"/>
        <v>3.5555555555555554</v>
      </c>
      <c r="N67" s="54">
        <v>1</v>
      </c>
      <c r="O67" s="54">
        <v>1</v>
      </c>
      <c r="P67" s="54">
        <v>0</v>
      </c>
      <c r="Q67" s="54">
        <v>1</v>
      </c>
      <c r="R67" s="54">
        <v>1</v>
      </c>
      <c r="S67" s="54">
        <v>1</v>
      </c>
      <c r="T67" s="54">
        <f t="shared" si="2"/>
        <v>1</v>
      </c>
      <c r="U67" s="54">
        <v>1</v>
      </c>
      <c r="V67" s="54">
        <v>1</v>
      </c>
      <c r="W67" s="54">
        <f t="shared" si="3"/>
        <v>0</v>
      </c>
      <c r="X67" s="54">
        <f t="shared" si="4"/>
        <v>1</v>
      </c>
      <c r="Y67" s="54">
        <v>0</v>
      </c>
      <c r="Z67" s="54">
        <v>1</v>
      </c>
      <c r="AA67" s="54">
        <v>1</v>
      </c>
      <c r="AB67" s="54">
        <v>1</v>
      </c>
      <c r="AC67" s="54">
        <v>1</v>
      </c>
      <c r="AD67" s="54">
        <v>0</v>
      </c>
      <c r="AE67" s="54">
        <v>1</v>
      </c>
      <c r="AF67" s="54">
        <f t="shared" si="14"/>
        <v>1</v>
      </c>
      <c r="AG67" s="54">
        <v>0</v>
      </c>
      <c r="AH67" s="54">
        <f t="shared" si="5"/>
        <v>1</v>
      </c>
      <c r="AI67" s="54">
        <v>1</v>
      </c>
      <c r="AJ67" s="54">
        <v>1</v>
      </c>
      <c r="AK67" s="54">
        <f t="shared" si="6"/>
        <v>1</v>
      </c>
      <c r="AL67" s="54">
        <v>1</v>
      </c>
      <c r="AM67" s="54">
        <v>1</v>
      </c>
      <c r="AN67" s="54">
        <v>1</v>
      </c>
      <c r="AO67" s="54">
        <v>1</v>
      </c>
      <c r="AP67" s="54">
        <v>1</v>
      </c>
      <c r="AQ67" s="54">
        <v>1</v>
      </c>
      <c r="AR67" s="54">
        <v>1</v>
      </c>
      <c r="AS67" s="54">
        <v>1</v>
      </c>
      <c r="AT67" s="54">
        <v>1</v>
      </c>
      <c r="AU67" s="54">
        <f t="shared" si="15"/>
        <v>75.765000000000029</v>
      </c>
      <c r="AV67" s="54">
        <f t="shared" si="16"/>
        <v>7.163333333333334</v>
      </c>
      <c r="AW67" s="54">
        <f t="shared" si="22"/>
        <v>3.4622222222222199</v>
      </c>
      <c r="AX67" s="54">
        <f t="shared" si="18"/>
        <v>4.3166666666666664</v>
      </c>
      <c r="AY67" s="54">
        <v>1</v>
      </c>
      <c r="AZ67" s="54">
        <v>1</v>
      </c>
      <c r="BA67" s="54">
        <v>1</v>
      </c>
      <c r="BG67" s="54">
        <f t="shared" si="23"/>
        <v>1000</v>
      </c>
      <c r="BH67" s="11">
        <f t="shared" si="20"/>
        <v>6.2500000000000001E-5</v>
      </c>
    </row>
    <row r="68" spans="1:60" ht="32" x14ac:dyDescent="0.2">
      <c r="A68" s="54">
        <v>37</v>
      </c>
      <c r="B68" s="1" t="s">
        <v>725</v>
      </c>
      <c r="C68" s="22" t="s">
        <v>192</v>
      </c>
      <c r="D68" s="54">
        <v>1</v>
      </c>
      <c r="E68" s="54">
        <v>1</v>
      </c>
      <c r="F68" s="54">
        <f t="shared" si="7"/>
        <v>1</v>
      </c>
      <c r="G68" s="54">
        <f t="shared" si="8"/>
        <v>15</v>
      </c>
      <c r="H68" s="54">
        <f t="shared" si="9"/>
        <v>15</v>
      </c>
      <c r="I68" s="54">
        <f t="shared" si="21"/>
        <v>75</v>
      </c>
      <c r="J68" s="54">
        <v>27</v>
      </c>
      <c r="K68" s="54">
        <f t="shared" si="11"/>
        <v>1.8</v>
      </c>
      <c r="L68" s="54">
        <f t="shared" si="12"/>
        <v>74</v>
      </c>
      <c r="M68" s="54">
        <f t="shared" si="13"/>
        <v>4.9333333333333336</v>
      </c>
      <c r="N68" s="54">
        <v>1</v>
      </c>
      <c r="O68" s="54">
        <v>1</v>
      </c>
      <c r="P68" s="54">
        <v>1</v>
      </c>
      <c r="Q68" s="54">
        <v>1</v>
      </c>
      <c r="R68" s="54">
        <v>1</v>
      </c>
      <c r="S68" s="54">
        <v>1</v>
      </c>
      <c r="T68" s="54">
        <f t="shared" ref="T68:T124" si="24">QUOTIENT((Q68+R68+S68),3)</f>
        <v>1</v>
      </c>
      <c r="U68" s="54">
        <v>1</v>
      </c>
      <c r="V68" s="54">
        <v>1</v>
      </c>
      <c r="W68" s="54">
        <f t="shared" ref="W68:W124" si="25">QUOTIENT((P68+T68),2)</f>
        <v>1</v>
      </c>
      <c r="X68" s="54">
        <f t="shared" ref="X68:X124" si="26">IF(U68=1,1,IF(V68=1,1,0))</f>
        <v>1</v>
      </c>
      <c r="Y68" s="54">
        <v>0</v>
      </c>
      <c r="Z68" s="54">
        <v>1</v>
      </c>
      <c r="AA68" s="54">
        <v>1</v>
      </c>
      <c r="AB68" s="54">
        <v>1</v>
      </c>
      <c r="AC68" s="54">
        <v>1</v>
      </c>
      <c r="AD68" s="54">
        <v>1</v>
      </c>
      <c r="AE68" s="54">
        <v>1</v>
      </c>
      <c r="AF68" s="54">
        <f t="shared" si="14"/>
        <v>1</v>
      </c>
      <c r="AG68" s="54">
        <v>1</v>
      </c>
      <c r="AH68" s="54">
        <f t="shared" ref="AH68:AH124" si="27">IF(G68&gt;0,IF((LEN(B68)-LEN(SUBSTITUTE(B68,"/","")))&gt;0,0,1),0)</f>
        <v>1</v>
      </c>
      <c r="AI68" s="54">
        <v>1</v>
      </c>
      <c r="AJ68" s="54">
        <v>1</v>
      </c>
      <c r="AK68" s="54">
        <f t="shared" ref="AK68:AK124" si="28">IF(G68&gt;0,IF(((LEN(B68)-LEN(SUBSTITUTE(B68,"(","")))+(LEN(B68)-LEN(SUBSTITUTE(B68,")","")))+(LEN(B68)-LEN(SUBSTITUTE(B68,"[","")))+(LEN(B68)-LEN(SUBSTITUTE(B68,"]","")))+(LEN(B68)-LEN(SUBSTITUTE(B68,"{","")))+(LEN(B68)-LEN(SUBSTITUTE(B68,"}",""))))&gt;0,0,1),0)</f>
        <v>1</v>
      </c>
      <c r="AL68" s="54">
        <v>1</v>
      </c>
      <c r="AM68" s="54">
        <v>1</v>
      </c>
      <c r="AN68" s="54">
        <v>1</v>
      </c>
      <c r="AO68" s="54">
        <v>1</v>
      </c>
      <c r="AP68" s="54">
        <v>1</v>
      </c>
      <c r="AQ68" s="54">
        <v>1</v>
      </c>
      <c r="AR68" s="54">
        <v>1</v>
      </c>
      <c r="AS68" s="54">
        <v>1</v>
      </c>
      <c r="AT68" s="54">
        <v>1</v>
      </c>
      <c r="AU68" s="54">
        <f t="shared" si="15"/>
        <v>39.330000000000013</v>
      </c>
      <c r="AV68" s="54">
        <f t="shared" si="16"/>
        <v>11.500000000000004</v>
      </c>
      <c r="AW68" s="54">
        <f t="shared" si="22"/>
        <v>11.234666666666666</v>
      </c>
      <c r="AX68" s="54">
        <f t="shared" si="18"/>
        <v>9.3060000000000009</v>
      </c>
      <c r="AY68" s="54">
        <v>1</v>
      </c>
      <c r="AZ68" s="54">
        <v>1</v>
      </c>
      <c r="BA68" s="54">
        <v>1</v>
      </c>
      <c r="BG68" s="54">
        <f t="shared" si="23"/>
        <v>1000</v>
      </c>
      <c r="BH68" s="11">
        <f t="shared" si="20"/>
        <v>5.208333333333333E-5</v>
      </c>
    </row>
    <row r="69" spans="1:60" ht="64" x14ac:dyDescent="0.2">
      <c r="A69" s="54">
        <v>38</v>
      </c>
      <c r="B69" s="1" t="s">
        <v>726</v>
      </c>
      <c r="C69" s="3" t="s">
        <v>204</v>
      </c>
      <c r="D69" s="54">
        <v>1</v>
      </c>
      <c r="E69" s="54">
        <v>1</v>
      </c>
      <c r="F69" s="54">
        <f t="shared" ref="F69:F124" si="29">IF(B69="",0,(LEN(B69)-LEN(SUBSTITUTE(B69,". ","."))+1))</f>
        <v>1</v>
      </c>
      <c r="G69" s="54">
        <f t="shared" ref="G69:G124" si="30">IF(B69="",0,LEN(B69)-LEN(SUBSTITUTE(B69," ",""))+1)</f>
        <v>25</v>
      </c>
      <c r="H69" s="54">
        <f t="shared" ref="H69:H124" si="31">IF(F69=0,0,G69/F69)</f>
        <v>25</v>
      </c>
      <c r="I69" s="54">
        <f t="shared" si="21"/>
        <v>139</v>
      </c>
      <c r="J69" s="54">
        <v>51</v>
      </c>
      <c r="K69" s="54">
        <f t="shared" ref="K69:K124" si="32">IF(G69=0,0,J69/G69)</f>
        <v>2.04</v>
      </c>
      <c r="L69" s="54">
        <f t="shared" ref="L69:L124" si="33">LEN(SUBSTITUTE(SUBSTITUTE(SUBSTITUTE(SUBSTITUTE(SUBSTITUTE(SUBSTITUTE(SUBSTITUTE(SUBSTITUTE(SUBSTITUTE(SUBSTITUTE(SUBSTITUTE(SUBSTITUTE(SUBSTITUTE(SUBSTITUTE(SUBSTITUTE(SUBSTITUTE(SUBSTITUTE(SUBSTITUTE(SUBSTITUTE(B69," ",""),".",""),",",""),"?",""),"!",""),";",""),"(",""),")",""),"[",""),"]",""),"-",""),"{",""),"}",""),"/",""),"+",""),"*",""),"_",""),"&amp;",""),"#",""))</f>
        <v>137</v>
      </c>
      <c r="M69" s="54">
        <f t="shared" ref="M69:M124" si="34">IF(G69=0,0,L69/G69)</f>
        <v>5.48</v>
      </c>
      <c r="N69" s="54">
        <v>1</v>
      </c>
      <c r="O69" s="54">
        <v>1</v>
      </c>
      <c r="P69" s="54">
        <v>1</v>
      </c>
      <c r="Q69" s="54">
        <v>1</v>
      </c>
      <c r="R69" s="54">
        <v>1</v>
      </c>
      <c r="S69" s="54">
        <v>1</v>
      </c>
      <c r="T69" s="54">
        <f t="shared" si="24"/>
        <v>1</v>
      </c>
      <c r="U69" s="54">
        <v>1</v>
      </c>
      <c r="V69" s="54">
        <v>1</v>
      </c>
      <c r="W69" s="54">
        <f t="shared" si="25"/>
        <v>1</v>
      </c>
      <c r="X69" s="54">
        <f t="shared" si="26"/>
        <v>1</v>
      </c>
      <c r="Y69" s="54">
        <v>0</v>
      </c>
      <c r="Z69" s="54">
        <v>1</v>
      </c>
      <c r="AA69" s="54">
        <v>1</v>
      </c>
      <c r="AB69" s="54">
        <v>1</v>
      </c>
      <c r="AC69" s="54">
        <v>1</v>
      </c>
      <c r="AD69" s="54">
        <v>1</v>
      </c>
      <c r="AE69" s="54">
        <v>1</v>
      </c>
      <c r="AF69" s="54">
        <f t="shared" ref="AF69:AF124" si="35">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2</v>
      </c>
      <c r="AG69" s="54">
        <v>1</v>
      </c>
      <c r="AH69" s="54">
        <f t="shared" si="27"/>
        <v>1</v>
      </c>
      <c r="AI69" s="54">
        <v>1</v>
      </c>
      <c r="AJ69" s="54">
        <v>1</v>
      </c>
      <c r="AK69" s="54">
        <f t="shared" si="28"/>
        <v>1</v>
      </c>
      <c r="AL69" s="54">
        <v>1</v>
      </c>
      <c r="AM69" s="54">
        <v>0</v>
      </c>
      <c r="AN69" s="54">
        <v>1</v>
      </c>
      <c r="AO69" s="54">
        <v>1</v>
      </c>
      <c r="AP69" s="54">
        <v>1</v>
      </c>
      <c r="AQ69" s="54">
        <v>1</v>
      </c>
      <c r="AR69" s="54">
        <v>1</v>
      </c>
      <c r="AS69" s="54">
        <v>1</v>
      </c>
      <c r="AT69" s="54">
        <v>1</v>
      </c>
      <c r="AU69" s="54">
        <f t="shared" ref="AU69:AU124" si="36">IF(G69=0,0,(206.835-(84.6*(K69))-(1.015*(H69))))</f>
        <v>8.8760000000000083</v>
      </c>
      <c r="AV69" s="54">
        <f t="shared" ref="AV69:AV124" si="37">IF(G69=0,0,(0.39*H69)+(11.8*K69)-15.59)</f>
        <v>18.232000000000003</v>
      </c>
      <c r="AW69" s="54">
        <f t="shared" si="22"/>
        <v>15.238399999999999</v>
      </c>
      <c r="AX69" s="54">
        <f t="shared" ref="AX69:AX124" si="38">IF(I69=0,0,(4.71*M69)+(0.5*H69)-21.43)</f>
        <v>16.880800000000001</v>
      </c>
      <c r="AY69" s="54">
        <v>1</v>
      </c>
      <c r="AZ69" s="54">
        <v>1</v>
      </c>
      <c r="BA69" s="54">
        <v>1</v>
      </c>
      <c r="BG69" s="54">
        <f t="shared" si="23"/>
        <v>2000</v>
      </c>
      <c r="BH69" s="11">
        <f t="shared" ref="BH69:BH124" si="39">G69/200/24/60</f>
        <v>8.6805555555555545E-5</v>
      </c>
    </row>
    <row r="70" spans="1:60" ht="32" x14ac:dyDescent="0.2">
      <c r="A70" s="54">
        <v>39</v>
      </c>
      <c r="B70" s="1" t="s">
        <v>918</v>
      </c>
      <c r="C70" s="22" t="s">
        <v>204</v>
      </c>
      <c r="D70" s="54">
        <v>1</v>
      </c>
      <c r="E70" s="54">
        <v>1</v>
      </c>
      <c r="F70" s="54">
        <f t="shared" si="29"/>
        <v>1</v>
      </c>
      <c r="G70" s="54">
        <f t="shared" si="30"/>
        <v>19</v>
      </c>
      <c r="H70" s="54">
        <f t="shared" si="31"/>
        <v>19</v>
      </c>
      <c r="I70" s="54">
        <f t="shared" si="21"/>
        <v>64</v>
      </c>
      <c r="J70" s="54">
        <v>24</v>
      </c>
      <c r="K70" s="54">
        <f t="shared" si="32"/>
        <v>1.263157894736842</v>
      </c>
      <c r="L70" s="54">
        <f t="shared" si="33"/>
        <v>62</v>
      </c>
      <c r="M70" s="54">
        <f t="shared" si="34"/>
        <v>3.263157894736842</v>
      </c>
      <c r="N70" s="54">
        <v>0</v>
      </c>
      <c r="O70" s="54">
        <v>1</v>
      </c>
      <c r="P70" s="54">
        <v>1</v>
      </c>
      <c r="Q70" s="54">
        <v>1</v>
      </c>
      <c r="R70" s="54">
        <v>1</v>
      </c>
      <c r="S70" s="54">
        <v>1</v>
      </c>
      <c r="T70" s="54">
        <f t="shared" si="24"/>
        <v>1</v>
      </c>
      <c r="U70" s="54">
        <v>1</v>
      </c>
      <c r="V70" s="54">
        <v>1</v>
      </c>
      <c r="W70" s="54">
        <f t="shared" si="25"/>
        <v>1</v>
      </c>
      <c r="X70" s="54">
        <f t="shared" si="26"/>
        <v>1</v>
      </c>
      <c r="Y70" s="54">
        <v>0</v>
      </c>
      <c r="Z70" s="54">
        <v>1</v>
      </c>
      <c r="AA70" s="54">
        <v>1</v>
      </c>
      <c r="AB70" s="54">
        <v>1</v>
      </c>
      <c r="AC70" s="54">
        <v>1</v>
      </c>
      <c r="AD70" s="54">
        <v>1</v>
      </c>
      <c r="AE70" s="54">
        <v>1</v>
      </c>
      <c r="AF70" s="54">
        <f t="shared" si="35"/>
        <v>2</v>
      </c>
      <c r="AG70" s="54">
        <v>1</v>
      </c>
      <c r="AH70" s="54">
        <f t="shared" si="27"/>
        <v>1</v>
      </c>
      <c r="AI70" s="54">
        <v>1</v>
      </c>
      <c r="AJ70" s="54">
        <v>1</v>
      </c>
      <c r="AK70" s="54">
        <f t="shared" si="28"/>
        <v>1</v>
      </c>
      <c r="AL70" s="54">
        <v>1</v>
      </c>
      <c r="AM70" s="54">
        <v>1</v>
      </c>
      <c r="AN70" s="54">
        <v>1</v>
      </c>
      <c r="AO70" s="54">
        <v>1</v>
      </c>
      <c r="AP70" s="54">
        <v>1</v>
      </c>
      <c r="AQ70" s="54">
        <v>1</v>
      </c>
      <c r="AR70" s="54">
        <v>1</v>
      </c>
      <c r="AS70" s="54">
        <v>1</v>
      </c>
      <c r="AT70" s="54">
        <v>1</v>
      </c>
      <c r="AU70" s="54">
        <f t="shared" si="36"/>
        <v>80.686842105263182</v>
      </c>
      <c r="AV70" s="54">
        <f t="shared" si="37"/>
        <v>6.7252631578947373</v>
      </c>
      <c r="AW70" s="54">
        <f t="shared" si="22"/>
        <v>1.8294736842105266</v>
      </c>
      <c r="AX70" s="54">
        <f t="shared" si="38"/>
        <v>3.439473684210526</v>
      </c>
      <c r="AY70" s="54">
        <v>1</v>
      </c>
      <c r="AZ70" s="54">
        <v>1</v>
      </c>
      <c r="BA70" s="54">
        <v>1</v>
      </c>
      <c r="BG70" s="54">
        <f t="shared" si="23"/>
        <v>2000</v>
      </c>
      <c r="BH70" s="11">
        <f t="shared" si="39"/>
        <v>6.597222222222223E-5</v>
      </c>
    </row>
    <row r="71" spans="1:60" ht="32" x14ac:dyDescent="0.2">
      <c r="A71" s="54">
        <v>40</v>
      </c>
      <c r="B71" s="1" t="s">
        <v>826</v>
      </c>
      <c r="C71" s="22" t="s">
        <v>192</v>
      </c>
      <c r="D71" s="54">
        <v>1</v>
      </c>
      <c r="E71" s="54">
        <v>1</v>
      </c>
      <c r="F71" s="54">
        <f t="shared" si="29"/>
        <v>1</v>
      </c>
      <c r="G71" s="54">
        <f t="shared" si="30"/>
        <v>12</v>
      </c>
      <c r="H71" s="54">
        <f t="shared" si="31"/>
        <v>12</v>
      </c>
      <c r="I71" s="54">
        <f t="shared" si="21"/>
        <v>57</v>
      </c>
      <c r="J71" s="54">
        <v>20</v>
      </c>
      <c r="K71" s="54">
        <f t="shared" si="32"/>
        <v>1.6666666666666667</v>
      </c>
      <c r="L71" s="54">
        <f t="shared" si="33"/>
        <v>56</v>
      </c>
      <c r="M71" s="54">
        <f t="shared" si="34"/>
        <v>4.666666666666667</v>
      </c>
      <c r="N71" s="54">
        <v>0</v>
      </c>
      <c r="O71" s="54">
        <v>1</v>
      </c>
      <c r="P71" s="54">
        <v>1</v>
      </c>
      <c r="Q71" s="54">
        <v>1</v>
      </c>
      <c r="R71" s="54">
        <v>1</v>
      </c>
      <c r="S71" s="54">
        <v>1</v>
      </c>
      <c r="T71" s="54">
        <f t="shared" si="24"/>
        <v>1</v>
      </c>
      <c r="U71" s="54">
        <v>1</v>
      </c>
      <c r="V71" s="54">
        <v>1</v>
      </c>
      <c r="W71" s="54">
        <f t="shared" si="25"/>
        <v>1</v>
      </c>
      <c r="X71" s="54">
        <f t="shared" si="26"/>
        <v>1</v>
      </c>
      <c r="Y71" s="54">
        <v>0</v>
      </c>
      <c r="Z71" s="54">
        <v>1</v>
      </c>
      <c r="AA71" s="54">
        <v>1</v>
      </c>
      <c r="AB71" s="54">
        <v>1</v>
      </c>
      <c r="AC71" s="54">
        <v>1</v>
      </c>
      <c r="AD71" s="54">
        <v>1</v>
      </c>
      <c r="AE71" s="54">
        <v>1</v>
      </c>
      <c r="AF71" s="54">
        <f t="shared" si="35"/>
        <v>1</v>
      </c>
      <c r="AG71" s="54">
        <v>1</v>
      </c>
      <c r="AH71" s="54">
        <f t="shared" si="27"/>
        <v>1</v>
      </c>
      <c r="AI71" s="54">
        <v>1</v>
      </c>
      <c r="AJ71" s="54">
        <v>1</v>
      </c>
      <c r="AK71" s="54">
        <f t="shared" si="28"/>
        <v>1</v>
      </c>
      <c r="AL71" s="54">
        <v>1</v>
      </c>
      <c r="AM71" s="54">
        <v>1</v>
      </c>
      <c r="AN71" s="54">
        <v>1</v>
      </c>
      <c r="AO71" s="54">
        <v>1</v>
      </c>
      <c r="AP71" s="54">
        <v>1</v>
      </c>
      <c r="AQ71" s="54">
        <v>1</v>
      </c>
      <c r="AR71" s="54">
        <v>1</v>
      </c>
      <c r="AS71" s="54">
        <v>1</v>
      </c>
      <c r="AT71" s="54">
        <v>1</v>
      </c>
      <c r="AU71" s="54">
        <f t="shared" si="36"/>
        <v>53.655000000000008</v>
      </c>
      <c r="AV71" s="54">
        <f t="shared" si="37"/>
        <v>8.7566666666666677</v>
      </c>
      <c r="AW71" s="54">
        <f t="shared" si="22"/>
        <v>9.1733333333333391</v>
      </c>
      <c r="AX71" s="54">
        <f t="shared" si="38"/>
        <v>6.5500000000000007</v>
      </c>
      <c r="AY71" s="54">
        <v>1</v>
      </c>
      <c r="AZ71" s="54">
        <v>1</v>
      </c>
      <c r="BA71" s="54">
        <v>1</v>
      </c>
      <c r="BG71" s="54">
        <f t="shared" si="23"/>
        <v>1000</v>
      </c>
      <c r="BH71" s="11">
        <f t="shared" si="39"/>
        <v>4.1666666666666665E-5</v>
      </c>
    </row>
    <row r="72" spans="1:60" ht="64" x14ac:dyDescent="0.2">
      <c r="A72" s="54" t="s">
        <v>356</v>
      </c>
      <c r="B72" s="1" t="s">
        <v>729</v>
      </c>
      <c r="C72" s="3" t="s">
        <v>204</v>
      </c>
      <c r="D72" s="54">
        <v>1</v>
      </c>
      <c r="E72" s="54">
        <v>1</v>
      </c>
      <c r="F72" s="54">
        <f t="shared" si="29"/>
        <v>1</v>
      </c>
      <c r="G72" s="54">
        <f t="shared" si="30"/>
        <v>23</v>
      </c>
      <c r="H72" s="54">
        <f t="shared" si="31"/>
        <v>23</v>
      </c>
      <c r="I72" s="54">
        <f t="shared" si="21"/>
        <v>115</v>
      </c>
      <c r="J72" s="54">
        <v>38</v>
      </c>
      <c r="K72" s="54">
        <f t="shared" si="32"/>
        <v>1.6521739130434783</v>
      </c>
      <c r="L72" s="54">
        <f t="shared" si="33"/>
        <v>109</v>
      </c>
      <c r="M72" s="54">
        <f t="shared" si="34"/>
        <v>4.7391304347826084</v>
      </c>
      <c r="N72" s="54">
        <v>0</v>
      </c>
      <c r="O72" s="54">
        <v>1</v>
      </c>
      <c r="P72" s="54">
        <v>0</v>
      </c>
      <c r="Q72" s="54">
        <v>1</v>
      </c>
      <c r="R72" s="54">
        <v>1</v>
      </c>
      <c r="S72" s="54">
        <v>1</v>
      </c>
      <c r="T72" s="54">
        <f t="shared" si="24"/>
        <v>1</v>
      </c>
      <c r="U72" s="54">
        <v>1</v>
      </c>
      <c r="V72" s="54">
        <v>1</v>
      </c>
      <c r="W72" s="54">
        <f t="shared" si="25"/>
        <v>0</v>
      </c>
      <c r="X72" s="54">
        <f t="shared" si="26"/>
        <v>1</v>
      </c>
      <c r="Y72" s="54">
        <v>1</v>
      </c>
      <c r="Z72" s="54">
        <v>1</v>
      </c>
      <c r="AA72" s="54">
        <v>1</v>
      </c>
      <c r="AB72" s="54">
        <v>1</v>
      </c>
      <c r="AC72" s="54">
        <v>1</v>
      </c>
      <c r="AD72" s="54">
        <v>1</v>
      </c>
      <c r="AE72" s="54">
        <v>1</v>
      </c>
      <c r="AF72" s="54">
        <f t="shared" si="35"/>
        <v>6</v>
      </c>
      <c r="AG72" s="54">
        <v>1</v>
      </c>
      <c r="AH72" s="54">
        <f t="shared" si="27"/>
        <v>1</v>
      </c>
      <c r="AI72" s="54">
        <v>1</v>
      </c>
      <c r="AJ72" s="54">
        <v>1</v>
      </c>
      <c r="AK72" s="54">
        <f t="shared" si="28"/>
        <v>0</v>
      </c>
      <c r="AL72" s="54">
        <v>1</v>
      </c>
      <c r="AM72" s="54">
        <v>1</v>
      </c>
      <c r="AN72" s="54">
        <v>1</v>
      </c>
      <c r="AO72" s="54">
        <v>1</v>
      </c>
      <c r="AP72" s="54">
        <v>1</v>
      </c>
      <c r="AQ72" s="54">
        <v>1</v>
      </c>
      <c r="AR72" s="54">
        <v>1</v>
      </c>
      <c r="AS72" s="54">
        <v>1</v>
      </c>
      <c r="AT72" s="54">
        <v>1</v>
      </c>
      <c r="AU72" s="54">
        <f t="shared" si="36"/>
        <v>43.716086956521764</v>
      </c>
      <c r="AV72" s="54">
        <f t="shared" si="37"/>
        <v>12.875652173913043</v>
      </c>
      <c r="AW72" s="54">
        <f t="shared" si="22"/>
        <v>10.779130434782601</v>
      </c>
      <c r="AX72" s="54">
        <f t="shared" si="38"/>
        <v>12.391304347826086</v>
      </c>
      <c r="AY72" s="54">
        <v>1</v>
      </c>
      <c r="AZ72" s="54">
        <v>1</v>
      </c>
      <c r="BA72" s="54">
        <v>1</v>
      </c>
      <c r="BG72" s="54">
        <f t="shared" si="23"/>
        <v>6000</v>
      </c>
      <c r="BH72" s="11">
        <f t="shared" si="39"/>
        <v>7.9861111111111116E-5</v>
      </c>
    </row>
    <row r="73" spans="1:60" ht="32" x14ac:dyDescent="0.2">
      <c r="A73" s="54">
        <v>41</v>
      </c>
      <c r="B73" s="1" t="s">
        <v>919</v>
      </c>
      <c r="C73" s="22" t="s">
        <v>204</v>
      </c>
      <c r="D73" s="54">
        <v>1</v>
      </c>
      <c r="E73" s="54">
        <v>1</v>
      </c>
      <c r="F73" s="54">
        <f t="shared" si="29"/>
        <v>1</v>
      </c>
      <c r="G73" s="54">
        <f t="shared" si="30"/>
        <v>13</v>
      </c>
      <c r="H73" s="54">
        <f t="shared" si="31"/>
        <v>13</v>
      </c>
      <c r="I73" s="54">
        <f t="shared" si="21"/>
        <v>61</v>
      </c>
      <c r="J73" s="54">
        <v>19</v>
      </c>
      <c r="K73" s="54">
        <f t="shared" si="32"/>
        <v>1.4615384615384615</v>
      </c>
      <c r="L73" s="54">
        <f t="shared" si="33"/>
        <v>59</v>
      </c>
      <c r="M73" s="54">
        <f t="shared" si="34"/>
        <v>4.5384615384615383</v>
      </c>
      <c r="N73" s="54">
        <v>1</v>
      </c>
      <c r="O73" s="54">
        <v>1</v>
      </c>
      <c r="P73" s="54">
        <v>0</v>
      </c>
      <c r="Q73" s="54">
        <v>1</v>
      </c>
      <c r="R73" s="54">
        <v>1</v>
      </c>
      <c r="S73" s="54">
        <v>1</v>
      </c>
      <c r="T73" s="54">
        <f t="shared" si="24"/>
        <v>1</v>
      </c>
      <c r="U73" s="54">
        <v>1</v>
      </c>
      <c r="V73" s="54">
        <v>1</v>
      </c>
      <c r="W73" s="54">
        <f t="shared" si="25"/>
        <v>0</v>
      </c>
      <c r="X73" s="54">
        <f t="shared" si="26"/>
        <v>1</v>
      </c>
      <c r="Y73" s="54">
        <v>1</v>
      </c>
      <c r="Z73" s="54">
        <v>1</v>
      </c>
      <c r="AA73" s="54">
        <v>1</v>
      </c>
      <c r="AB73" s="54">
        <v>1</v>
      </c>
      <c r="AC73" s="54">
        <v>1</v>
      </c>
      <c r="AD73" s="54">
        <v>1</v>
      </c>
      <c r="AE73" s="54">
        <v>1</v>
      </c>
      <c r="AF73" s="54">
        <f t="shared" si="35"/>
        <v>2</v>
      </c>
      <c r="AG73" s="54">
        <v>1</v>
      </c>
      <c r="AH73" s="54">
        <f t="shared" si="27"/>
        <v>1</v>
      </c>
      <c r="AI73" s="54">
        <v>0</v>
      </c>
      <c r="AJ73" s="54">
        <v>1</v>
      </c>
      <c r="AK73" s="54">
        <f t="shared" si="28"/>
        <v>1</v>
      </c>
      <c r="AL73" s="54">
        <v>1</v>
      </c>
      <c r="AM73" s="54">
        <v>1</v>
      </c>
      <c r="AN73" s="54">
        <v>1</v>
      </c>
      <c r="AO73" s="54">
        <v>1</v>
      </c>
      <c r="AP73" s="54">
        <v>1</v>
      </c>
      <c r="AQ73" s="54">
        <v>1</v>
      </c>
      <c r="AR73" s="54">
        <v>1</v>
      </c>
      <c r="AS73" s="54">
        <v>1</v>
      </c>
      <c r="AT73" s="54">
        <v>1</v>
      </c>
      <c r="AU73" s="54">
        <f t="shared" si="36"/>
        <v>69.993846153846178</v>
      </c>
      <c r="AV73" s="54">
        <f t="shared" si="37"/>
        <v>6.7261538461538457</v>
      </c>
      <c r="AW73" s="54">
        <f t="shared" si="22"/>
        <v>8.6092307692307664</v>
      </c>
      <c r="AX73" s="54">
        <f t="shared" si="38"/>
        <v>6.4461538461538446</v>
      </c>
      <c r="AY73" s="54">
        <v>1</v>
      </c>
      <c r="AZ73" s="54">
        <v>1</v>
      </c>
      <c r="BA73" s="54">
        <v>1</v>
      </c>
      <c r="BG73" s="54">
        <f t="shared" si="23"/>
        <v>2000</v>
      </c>
      <c r="BH73" s="11">
        <f t="shared" si="39"/>
        <v>4.5138888888888894E-5</v>
      </c>
    </row>
    <row r="74" spans="1:60" ht="32" x14ac:dyDescent="0.2">
      <c r="A74" s="54">
        <v>42</v>
      </c>
      <c r="B74" s="1" t="s">
        <v>829</v>
      </c>
      <c r="C74" s="22" t="s">
        <v>192</v>
      </c>
      <c r="D74" s="54">
        <v>1</v>
      </c>
      <c r="E74" s="54">
        <v>1</v>
      </c>
      <c r="F74" s="54">
        <f t="shared" si="29"/>
        <v>1</v>
      </c>
      <c r="G74" s="54">
        <f t="shared" si="30"/>
        <v>10</v>
      </c>
      <c r="H74" s="54">
        <f t="shared" si="31"/>
        <v>10</v>
      </c>
      <c r="I74" s="54">
        <f t="shared" si="21"/>
        <v>36</v>
      </c>
      <c r="J74" s="54">
        <v>13</v>
      </c>
      <c r="K74" s="54">
        <f t="shared" si="32"/>
        <v>1.3</v>
      </c>
      <c r="L74" s="54">
        <f t="shared" si="33"/>
        <v>35</v>
      </c>
      <c r="M74" s="54">
        <f t="shared" si="34"/>
        <v>3.5</v>
      </c>
      <c r="N74" s="54">
        <v>0</v>
      </c>
      <c r="O74" s="54">
        <v>1</v>
      </c>
      <c r="P74" s="54">
        <v>1</v>
      </c>
      <c r="Q74" s="54">
        <v>1</v>
      </c>
      <c r="R74" s="54">
        <v>1</v>
      </c>
      <c r="S74" s="54">
        <v>1</v>
      </c>
      <c r="T74" s="54">
        <f t="shared" si="24"/>
        <v>1</v>
      </c>
      <c r="U74" s="54">
        <v>1</v>
      </c>
      <c r="V74" s="54">
        <v>1</v>
      </c>
      <c r="W74" s="54">
        <f t="shared" si="25"/>
        <v>1</v>
      </c>
      <c r="X74" s="54">
        <f t="shared" si="26"/>
        <v>1</v>
      </c>
      <c r="Y74" s="54">
        <v>0</v>
      </c>
      <c r="Z74" s="54">
        <v>1</v>
      </c>
      <c r="AA74" s="54">
        <v>1</v>
      </c>
      <c r="AB74" s="54">
        <v>1</v>
      </c>
      <c r="AC74" s="54">
        <v>1</v>
      </c>
      <c r="AD74" s="54">
        <v>1</v>
      </c>
      <c r="AE74" s="54">
        <v>1</v>
      </c>
      <c r="AF74" s="54">
        <f t="shared" si="35"/>
        <v>1</v>
      </c>
      <c r="AG74" s="54">
        <v>1</v>
      </c>
      <c r="AH74" s="54">
        <f t="shared" si="27"/>
        <v>1</v>
      </c>
      <c r="AI74" s="54">
        <v>1</v>
      </c>
      <c r="AJ74" s="54">
        <v>1</v>
      </c>
      <c r="AK74" s="54">
        <f t="shared" si="28"/>
        <v>1</v>
      </c>
      <c r="AL74" s="54">
        <v>1</v>
      </c>
      <c r="AM74" s="54">
        <v>1</v>
      </c>
      <c r="AN74" s="54">
        <v>1</v>
      </c>
      <c r="AO74" s="54">
        <v>1</v>
      </c>
      <c r="AP74" s="54">
        <v>1</v>
      </c>
      <c r="AQ74" s="54">
        <v>1</v>
      </c>
      <c r="AR74" s="54">
        <v>1</v>
      </c>
      <c r="AS74" s="54">
        <v>1</v>
      </c>
      <c r="AT74" s="54">
        <v>1</v>
      </c>
      <c r="AU74" s="54">
        <f t="shared" si="36"/>
        <v>86.705000000000013</v>
      </c>
      <c r="AV74" s="54">
        <f t="shared" si="37"/>
        <v>3.6500000000000021</v>
      </c>
      <c r="AW74" s="54">
        <f t="shared" si="22"/>
        <v>1.8199999999999967</v>
      </c>
      <c r="AX74" s="54">
        <f t="shared" si="38"/>
        <v>5.4999999999999716E-2</v>
      </c>
      <c r="AY74" s="54">
        <v>1</v>
      </c>
      <c r="AZ74" s="54">
        <v>1</v>
      </c>
      <c r="BA74" s="54">
        <v>1</v>
      </c>
      <c r="BG74" s="54">
        <f t="shared" si="23"/>
        <v>1000</v>
      </c>
      <c r="BH74" s="11">
        <f t="shared" si="39"/>
        <v>3.4722222222222222E-5</v>
      </c>
    </row>
    <row r="75" spans="1:60" ht="48" x14ac:dyDescent="0.2">
      <c r="A75" s="54">
        <v>43</v>
      </c>
      <c r="B75" s="1" t="s">
        <v>920</v>
      </c>
      <c r="C75" s="22" t="s">
        <v>204</v>
      </c>
      <c r="D75" s="54">
        <v>1</v>
      </c>
      <c r="E75" s="54">
        <v>1</v>
      </c>
      <c r="F75" s="54">
        <f t="shared" si="29"/>
        <v>1</v>
      </c>
      <c r="G75" s="54">
        <f t="shared" si="30"/>
        <v>23</v>
      </c>
      <c r="H75" s="54">
        <f t="shared" si="31"/>
        <v>23</v>
      </c>
      <c r="I75" s="54">
        <f t="shared" si="21"/>
        <v>97</v>
      </c>
      <c r="J75" s="54">
        <v>36</v>
      </c>
      <c r="K75" s="54">
        <f t="shared" si="32"/>
        <v>1.5652173913043479</v>
      </c>
      <c r="L75" s="54">
        <f t="shared" si="33"/>
        <v>89</v>
      </c>
      <c r="M75" s="54">
        <f t="shared" si="34"/>
        <v>3.8695652173913042</v>
      </c>
      <c r="N75" s="54">
        <v>1</v>
      </c>
      <c r="O75" s="54">
        <v>1</v>
      </c>
      <c r="P75" s="54">
        <v>1</v>
      </c>
      <c r="Q75" s="54">
        <v>1</v>
      </c>
      <c r="R75" s="54">
        <v>1</v>
      </c>
      <c r="S75" s="54">
        <v>1</v>
      </c>
      <c r="T75" s="54">
        <f t="shared" si="24"/>
        <v>1</v>
      </c>
      <c r="U75" s="54">
        <v>1</v>
      </c>
      <c r="V75" s="54">
        <v>1</v>
      </c>
      <c r="W75" s="54">
        <f t="shared" si="25"/>
        <v>1</v>
      </c>
      <c r="X75" s="54">
        <f t="shared" si="26"/>
        <v>1</v>
      </c>
      <c r="Y75" s="54">
        <v>1</v>
      </c>
      <c r="Z75" s="54">
        <v>1</v>
      </c>
      <c r="AA75" s="54">
        <v>1</v>
      </c>
      <c r="AB75" s="54">
        <v>1</v>
      </c>
      <c r="AC75" s="54">
        <v>1</v>
      </c>
      <c r="AD75" s="54">
        <v>1</v>
      </c>
      <c r="AE75" s="54">
        <v>1</v>
      </c>
      <c r="AF75" s="54">
        <f t="shared" si="35"/>
        <v>8</v>
      </c>
      <c r="AG75" s="54">
        <v>0</v>
      </c>
      <c r="AH75" s="54">
        <f t="shared" si="27"/>
        <v>1</v>
      </c>
      <c r="AI75" s="54">
        <v>1</v>
      </c>
      <c r="AJ75" s="54">
        <v>1</v>
      </c>
      <c r="AK75" s="54">
        <f t="shared" si="28"/>
        <v>0</v>
      </c>
      <c r="AL75" s="54">
        <v>1</v>
      </c>
      <c r="AM75" s="54">
        <v>1</v>
      </c>
      <c r="AN75" s="54">
        <v>1</v>
      </c>
      <c r="AO75" s="54">
        <v>1</v>
      </c>
      <c r="AP75" s="54">
        <v>1</v>
      </c>
      <c r="AQ75" s="54">
        <v>1</v>
      </c>
      <c r="AR75" s="54">
        <v>1</v>
      </c>
      <c r="AS75" s="54">
        <v>1</v>
      </c>
      <c r="AT75" s="54">
        <v>1</v>
      </c>
      <c r="AU75" s="54">
        <f t="shared" si="36"/>
        <v>51.072608695652178</v>
      </c>
      <c r="AV75" s="54">
        <f t="shared" si="37"/>
        <v>11.849565217391305</v>
      </c>
      <c r="AW75" s="54">
        <f t="shared" si="22"/>
        <v>5.6660869565217347</v>
      </c>
      <c r="AX75" s="54">
        <f t="shared" si="38"/>
        <v>8.2956521739130444</v>
      </c>
      <c r="AY75" s="54">
        <v>1</v>
      </c>
      <c r="AZ75" s="54">
        <v>1</v>
      </c>
      <c r="BA75" s="54">
        <v>1</v>
      </c>
      <c r="BG75" s="54">
        <f t="shared" si="23"/>
        <v>8000</v>
      </c>
      <c r="BH75" s="11">
        <f t="shared" si="39"/>
        <v>7.9861111111111116E-5</v>
      </c>
    </row>
    <row r="76" spans="1:60" ht="32" x14ac:dyDescent="0.2">
      <c r="A76" s="54">
        <v>44</v>
      </c>
      <c r="B76" s="1" t="s">
        <v>733</v>
      </c>
      <c r="C76" s="22" t="s">
        <v>192</v>
      </c>
      <c r="D76" s="54">
        <v>1</v>
      </c>
      <c r="E76" s="54">
        <v>1</v>
      </c>
      <c r="F76" s="54">
        <f t="shared" si="29"/>
        <v>1</v>
      </c>
      <c r="G76" s="54">
        <f t="shared" si="30"/>
        <v>13</v>
      </c>
      <c r="H76" s="54">
        <f t="shared" si="31"/>
        <v>13</v>
      </c>
      <c r="I76" s="54">
        <f t="shared" si="21"/>
        <v>70</v>
      </c>
      <c r="J76" s="54">
        <v>23</v>
      </c>
      <c r="K76" s="54">
        <f t="shared" si="32"/>
        <v>1.7692307692307692</v>
      </c>
      <c r="L76" s="54">
        <f t="shared" si="33"/>
        <v>69</v>
      </c>
      <c r="M76" s="54">
        <f t="shared" si="34"/>
        <v>5.3076923076923075</v>
      </c>
      <c r="N76" s="54">
        <v>1</v>
      </c>
      <c r="O76" s="54">
        <v>1</v>
      </c>
      <c r="P76" s="54">
        <v>1</v>
      </c>
      <c r="Q76" s="54">
        <v>1</v>
      </c>
      <c r="R76" s="54">
        <v>1</v>
      </c>
      <c r="S76" s="54">
        <v>1</v>
      </c>
      <c r="T76" s="54">
        <f t="shared" si="24"/>
        <v>1</v>
      </c>
      <c r="U76" s="54">
        <v>1</v>
      </c>
      <c r="V76" s="54">
        <v>1</v>
      </c>
      <c r="W76" s="54">
        <f t="shared" si="25"/>
        <v>1</v>
      </c>
      <c r="X76" s="54">
        <f t="shared" si="26"/>
        <v>1</v>
      </c>
      <c r="Y76" s="54">
        <v>1</v>
      </c>
      <c r="Z76" s="54">
        <v>1</v>
      </c>
      <c r="AA76" s="54">
        <v>1</v>
      </c>
      <c r="AB76" s="54">
        <v>1</v>
      </c>
      <c r="AC76" s="54">
        <v>1</v>
      </c>
      <c r="AD76" s="54">
        <v>1</v>
      </c>
      <c r="AE76" s="54">
        <v>1</v>
      </c>
      <c r="AF76" s="54">
        <f t="shared" si="35"/>
        <v>1</v>
      </c>
      <c r="AG76" s="54">
        <v>0</v>
      </c>
      <c r="AH76" s="54">
        <f t="shared" si="27"/>
        <v>1</v>
      </c>
      <c r="AI76" s="54">
        <v>1</v>
      </c>
      <c r="AJ76" s="54">
        <v>1</v>
      </c>
      <c r="AK76" s="54">
        <f t="shared" si="28"/>
        <v>1</v>
      </c>
      <c r="AL76" s="54">
        <v>1</v>
      </c>
      <c r="AM76" s="54">
        <v>1</v>
      </c>
      <c r="AN76" s="54">
        <v>1</v>
      </c>
      <c r="AO76" s="54">
        <v>1</v>
      </c>
      <c r="AP76" s="54">
        <v>1</v>
      </c>
      <c r="AQ76" s="54">
        <v>1</v>
      </c>
      <c r="AR76" s="54">
        <v>1</v>
      </c>
      <c r="AS76" s="54">
        <v>1</v>
      </c>
      <c r="AT76" s="54">
        <v>1</v>
      </c>
      <c r="AU76" s="54">
        <f t="shared" si="36"/>
        <v>43.963076923076947</v>
      </c>
      <c r="AV76" s="54">
        <f t="shared" si="37"/>
        <v>10.356923076923078</v>
      </c>
      <c r="AW76" s="54">
        <f t="shared" si="22"/>
        <v>13.132307692307691</v>
      </c>
      <c r="AX76" s="54">
        <f t="shared" si="38"/>
        <v>10.069230769230767</v>
      </c>
      <c r="AY76" s="54">
        <v>1</v>
      </c>
      <c r="AZ76" s="54">
        <v>1</v>
      </c>
      <c r="BA76" s="54">
        <v>1</v>
      </c>
      <c r="BG76" s="54">
        <f t="shared" si="23"/>
        <v>1000</v>
      </c>
      <c r="BH76" s="11">
        <f t="shared" si="39"/>
        <v>4.5138888888888894E-5</v>
      </c>
    </row>
    <row r="77" spans="1:60" ht="48" x14ac:dyDescent="0.2">
      <c r="A77" s="54" t="s">
        <v>832</v>
      </c>
      <c r="B77" s="1" t="s">
        <v>893</v>
      </c>
      <c r="C77" s="22" t="s">
        <v>192</v>
      </c>
      <c r="D77" s="54">
        <v>1</v>
      </c>
      <c r="E77" s="54">
        <v>1</v>
      </c>
      <c r="F77" s="54">
        <f t="shared" si="29"/>
        <v>1</v>
      </c>
      <c r="G77" s="54">
        <f t="shared" si="30"/>
        <v>22</v>
      </c>
      <c r="H77" s="54">
        <f t="shared" si="31"/>
        <v>22</v>
      </c>
      <c r="I77" s="54">
        <f t="shared" si="21"/>
        <v>111</v>
      </c>
      <c r="J77" s="54">
        <v>37</v>
      </c>
      <c r="K77" s="54">
        <f t="shared" si="32"/>
        <v>1.6818181818181819</v>
      </c>
      <c r="L77" s="54">
        <f t="shared" si="33"/>
        <v>104</v>
      </c>
      <c r="M77" s="54">
        <f t="shared" si="34"/>
        <v>4.7272727272727275</v>
      </c>
      <c r="N77" s="54">
        <v>1</v>
      </c>
      <c r="O77" s="54">
        <v>1</v>
      </c>
      <c r="P77" s="54">
        <v>1</v>
      </c>
      <c r="Q77" s="54">
        <v>1</v>
      </c>
      <c r="R77" s="54">
        <v>1</v>
      </c>
      <c r="S77" s="54">
        <v>1</v>
      </c>
      <c r="T77" s="54">
        <f t="shared" si="24"/>
        <v>1</v>
      </c>
      <c r="U77" s="54">
        <v>1</v>
      </c>
      <c r="V77" s="54">
        <v>1</v>
      </c>
      <c r="W77" s="54">
        <f t="shared" si="25"/>
        <v>1</v>
      </c>
      <c r="X77" s="54">
        <f t="shared" si="26"/>
        <v>1</v>
      </c>
      <c r="Y77" s="54">
        <v>0</v>
      </c>
      <c r="Z77" s="54">
        <v>1</v>
      </c>
      <c r="AA77" s="54">
        <v>1</v>
      </c>
      <c r="AB77" s="54">
        <v>1</v>
      </c>
      <c r="AC77" s="54">
        <v>1</v>
      </c>
      <c r="AD77" s="54">
        <v>1</v>
      </c>
      <c r="AE77" s="54">
        <v>1</v>
      </c>
      <c r="AF77" s="54">
        <f t="shared" si="35"/>
        <v>7</v>
      </c>
      <c r="AG77" s="54">
        <v>1</v>
      </c>
      <c r="AH77" s="54">
        <f t="shared" si="27"/>
        <v>1</v>
      </c>
      <c r="AI77" s="54">
        <v>0</v>
      </c>
      <c r="AJ77" s="54">
        <v>1</v>
      </c>
      <c r="AK77" s="54">
        <f t="shared" si="28"/>
        <v>0</v>
      </c>
      <c r="AL77" s="54">
        <v>1</v>
      </c>
      <c r="AM77" s="54">
        <v>1</v>
      </c>
      <c r="AN77" s="54">
        <v>1</v>
      </c>
      <c r="AO77" s="54">
        <v>1</v>
      </c>
      <c r="AP77" s="54">
        <v>1</v>
      </c>
      <c r="AQ77" s="54">
        <v>1</v>
      </c>
      <c r="AR77" s="54">
        <v>1</v>
      </c>
      <c r="AS77" s="54">
        <v>1</v>
      </c>
      <c r="AT77" s="54">
        <v>1</v>
      </c>
      <c r="AU77" s="54">
        <f t="shared" si="36"/>
        <v>42.223181818181828</v>
      </c>
      <c r="AV77" s="54">
        <f t="shared" si="37"/>
        <v>12.835454545454549</v>
      </c>
      <c r="AW77" s="54">
        <f t="shared" si="22"/>
        <v>10.650909090909092</v>
      </c>
      <c r="AX77" s="54">
        <f t="shared" si="38"/>
        <v>11.835454545454546</v>
      </c>
      <c r="AY77" s="54">
        <v>1</v>
      </c>
      <c r="AZ77" s="54">
        <v>1</v>
      </c>
      <c r="BA77" s="54">
        <v>1</v>
      </c>
      <c r="BG77" s="54">
        <f t="shared" si="23"/>
        <v>7000</v>
      </c>
      <c r="BH77" s="11">
        <f t="shared" si="39"/>
        <v>7.6388888888888887E-5</v>
      </c>
    </row>
    <row r="78" spans="1:60" ht="32" x14ac:dyDescent="0.2">
      <c r="A78" s="54" t="s">
        <v>834</v>
      </c>
      <c r="B78" s="1" t="s">
        <v>835</v>
      </c>
      <c r="C78" s="22" t="s">
        <v>192</v>
      </c>
      <c r="D78" s="54">
        <v>1</v>
      </c>
      <c r="E78" s="54">
        <v>1</v>
      </c>
      <c r="F78" s="54">
        <f t="shared" si="29"/>
        <v>1</v>
      </c>
      <c r="G78" s="54">
        <f t="shared" si="30"/>
        <v>10</v>
      </c>
      <c r="H78" s="54">
        <f t="shared" si="31"/>
        <v>10</v>
      </c>
      <c r="I78" s="54">
        <f t="shared" si="21"/>
        <v>51</v>
      </c>
      <c r="J78" s="54">
        <v>19</v>
      </c>
      <c r="K78" s="54">
        <f t="shared" si="32"/>
        <v>1.9</v>
      </c>
      <c r="L78" s="54">
        <f t="shared" si="33"/>
        <v>49</v>
      </c>
      <c r="M78" s="54">
        <f t="shared" si="34"/>
        <v>4.9000000000000004</v>
      </c>
      <c r="N78" s="54">
        <v>0</v>
      </c>
      <c r="O78" s="54">
        <v>1</v>
      </c>
      <c r="P78" s="54">
        <v>1</v>
      </c>
      <c r="Q78" s="54">
        <v>1</v>
      </c>
      <c r="R78" s="54">
        <v>1</v>
      </c>
      <c r="S78" s="54">
        <v>1</v>
      </c>
      <c r="T78" s="54">
        <f t="shared" si="24"/>
        <v>1</v>
      </c>
      <c r="U78" s="54">
        <v>1</v>
      </c>
      <c r="V78" s="54">
        <v>1</v>
      </c>
      <c r="W78" s="54">
        <f t="shared" si="25"/>
        <v>1</v>
      </c>
      <c r="X78" s="54">
        <f t="shared" si="26"/>
        <v>1</v>
      </c>
      <c r="Y78" s="54">
        <v>1</v>
      </c>
      <c r="Z78" s="54">
        <v>1</v>
      </c>
      <c r="AA78" s="54">
        <v>1</v>
      </c>
      <c r="AB78" s="54">
        <v>1</v>
      </c>
      <c r="AC78" s="54">
        <v>1</v>
      </c>
      <c r="AD78" s="54">
        <v>1</v>
      </c>
      <c r="AE78" s="54">
        <v>1</v>
      </c>
      <c r="AF78" s="54">
        <f t="shared" si="35"/>
        <v>2</v>
      </c>
      <c r="AG78" s="54">
        <v>1</v>
      </c>
      <c r="AH78" s="54">
        <f t="shared" si="27"/>
        <v>1</v>
      </c>
      <c r="AI78" s="54">
        <v>1</v>
      </c>
      <c r="AJ78" s="54">
        <v>1</v>
      </c>
      <c r="AK78" s="54">
        <f t="shared" si="28"/>
        <v>1</v>
      </c>
      <c r="AL78" s="54">
        <v>1</v>
      </c>
      <c r="AM78" s="54">
        <v>1</v>
      </c>
      <c r="AN78" s="54">
        <v>1</v>
      </c>
      <c r="AO78" s="54">
        <v>1</v>
      </c>
      <c r="AP78" s="54">
        <v>1</v>
      </c>
      <c r="AQ78" s="54">
        <v>1</v>
      </c>
      <c r="AR78" s="54">
        <v>1</v>
      </c>
      <c r="AS78" s="54">
        <v>1</v>
      </c>
      <c r="AT78" s="54">
        <v>1</v>
      </c>
      <c r="AU78" s="54">
        <f t="shared" si="36"/>
        <v>35.945000000000029</v>
      </c>
      <c r="AV78" s="54">
        <f t="shared" si="37"/>
        <v>10.73</v>
      </c>
      <c r="AW78" s="54">
        <f t="shared" si="22"/>
        <v>10.051999999999996</v>
      </c>
      <c r="AX78" s="54">
        <f t="shared" si="38"/>
        <v>6.6490000000000009</v>
      </c>
      <c r="AY78" s="54">
        <v>1</v>
      </c>
      <c r="AZ78" s="54">
        <v>1</v>
      </c>
      <c r="BA78" s="54">
        <v>1</v>
      </c>
      <c r="BG78" s="54">
        <f t="shared" si="23"/>
        <v>2000</v>
      </c>
      <c r="BH78" s="11">
        <f t="shared" si="39"/>
        <v>3.4722222222222222E-5</v>
      </c>
    </row>
    <row r="79" spans="1:60" ht="32" x14ac:dyDescent="0.2">
      <c r="A79" s="54">
        <v>46</v>
      </c>
      <c r="B79" s="1" t="s">
        <v>836</v>
      </c>
      <c r="C79" s="22" t="s">
        <v>192</v>
      </c>
      <c r="D79" s="54">
        <v>1</v>
      </c>
      <c r="E79" s="54">
        <v>1</v>
      </c>
      <c r="F79" s="54">
        <f t="shared" si="29"/>
        <v>1</v>
      </c>
      <c r="G79" s="54">
        <f t="shared" si="30"/>
        <v>9</v>
      </c>
      <c r="H79" s="54">
        <f t="shared" si="31"/>
        <v>9</v>
      </c>
      <c r="I79" s="54">
        <f t="shared" si="21"/>
        <v>45</v>
      </c>
      <c r="J79" s="54">
        <v>14</v>
      </c>
      <c r="K79" s="54">
        <f t="shared" si="32"/>
        <v>1.5555555555555556</v>
      </c>
      <c r="L79" s="54">
        <f t="shared" si="33"/>
        <v>44</v>
      </c>
      <c r="M79" s="54">
        <f t="shared" si="34"/>
        <v>4.8888888888888893</v>
      </c>
      <c r="N79" s="54">
        <v>1</v>
      </c>
      <c r="O79" s="54">
        <v>1</v>
      </c>
      <c r="P79" s="54">
        <v>1</v>
      </c>
      <c r="Q79" s="54">
        <v>1</v>
      </c>
      <c r="R79" s="54">
        <v>1</v>
      </c>
      <c r="S79" s="54">
        <v>1</v>
      </c>
      <c r="T79" s="54">
        <f t="shared" si="24"/>
        <v>1</v>
      </c>
      <c r="U79" s="54">
        <v>1</v>
      </c>
      <c r="V79" s="54">
        <v>1</v>
      </c>
      <c r="W79" s="54">
        <f t="shared" si="25"/>
        <v>1</v>
      </c>
      <c r="X79" s="54">
        <f t="shared" si="26"/>
        <v>1</v>
      </c>
      <c r="Y79" s="54">
        <v>1</v>
      </c>
      <c r="Z79" s="54">
        <v>1</v>
      </c>
      <c r="AA79" s="54">
        <v>1</v>
      </c>
      <c r="AB79" s="54">
        <v>1</v>
      </c>
      <c r="AC79" s="54">
        <v>1</v>
      </c>
      <c r="AD79" s="54">
        <v>1</v>
      </c>
      <c r="AE79" s="54">
        <v>1</v>
      </c>
      <c r="AF79" s="54">
        <f t="shared" si="35"/>
        <v>1</v>
      </c>
      <c r="AG79" s="54">
        <v>1</v>
      </c>
      <c r="AH79" s="54">
        <f t="shared" si="27"/>
        <v>1</v>
      </c>
      <c r="AI79" s="54">
        <v>1</v>
      </c>
      <c r="AJ79" s="54">
        <v>1</v>
      </c>
      <c r="AK79" s="54">
        <f t="shared" si="28"/>
        <v>1</v>
      </c>
      <c r="AL79" s="54">
        <v>1</v>
      </c>
      <c r="AM79" s="54">
        <v>1</v>
      </c>
      <c r="AN79" s="54">
        <v>1</v>
      </c>
      <c r="AO79" s="54">
        <v>0</v>
      </c>
      <c r="AP79" s="54">
        <v>1</v>
      </c>
      <c r="AQ79" s="54">
        <v>1</v>
      </c>
      <c r="AR79" s="54">
        <v>1</v>
      </c>
      <c r="AS79" s="54">
        <v>0</v>
      </c>
      <c r="AT79" s="54">
        <v>1</v>
      </c>
      <c r="AU79" s="54">
        <f t="shared" si="36"/>
        <v>66.100000000000009</v>
      </c>
      <c r="AV79" s="54">
        <f t="shared" si="37"/>
        <v>6.2755555555555596</v>
      </c>
      <c r="AW79" s="54">
        <f t="shared" si="22"/>
        <v>9.6577777777777811</v>
      </c>
      <c r="AX79" s="54">
        <f t="shared" si="38"/>
        <v>6.0966666666666676</v>
      </c>
      <c r="AY79" s="54">
        <v>1</v>
      </c>
      <c r="AZ79" s="54">
        <v>1</v>
      </c>
      <c r="BA79" s="54">
        <v>1</v>
      </c>
      <c r="BG79" s="54">
        <f t="shared" si="23"/>
        <v>1000</v>
      </c>
      <c r="BH79" s="11">
        <f t="shared" si="39"/>
        <v>3.1250000000000001E-5</v>
      </c>
    </row>
    <row r="80" spans="1:60" ht="80" x14ac:dyDescent="0.2">
      <c r="A80" s="54">
        <v>47</v>
      </c>
      <c r="B80" s="1" t="s">
        <v>736</v>
      </c>
      <c r="C80" s="22" t="s">
        <v>192</v>
      </c>
      <c r="D80" s="54">
        <v>1</v>
      </c>
      <c r="E80" s="54">
        <v>1</v>
      </c>
      <c r="F80" s="54">
        <f t="shared" si="29"/>
        <v>1</v>
      </c>
      <c r="G80" s="54">
        <f t="shared" si="30"/>
        <v>30</v>
      </c>
      <c r="H80" s="54">
        <f t="shared" si="31"/>
        <v>30</v>
      </c>
      <c r="I80" s="54">
        <f t="shared" si="21"/>
        <v>160</v>
      </c>
      <c r="J80" s="54">
        <v>52</v>
      </c>
      <c r="K80" s="54">
        <f t="shared" si="32"/>
        <v>1.7333333333333334</v>
      </c>
      <c r="L80" s="54">
        <f t="shared" si="33"/>
        <v>154</v>
      </c>
      <c r="M80" s="54">
        <f t="shared" si="34"/>
        <v>5.1333333333333337</v>
      </c>
      <c r="N80" s="54">
        <v>1</v>
      </c>
      <c r="O80" s="54">
        <v>1</v>
      </c>
      <c r="P80" s="54">
        <v>1</v>
      </c>
      <c r="Q80" s="54">
        <v>1</v>
      </c>
      <c r="R80" s="54">
        <v>1</v>
      </c>
      <c r="S80" s="54">
        <v>1</v>
      </c>
      <c r="T80" s="54">
        <f t="shared" si="24"/>
        <v>1</v>
      </c>
      <c r="U80" s="54">
        <v>1</v>
      </c>
      <c r="V80" s="54">
        <v>1</v>
      </c>
      <c r="W80" s="54">
        <f t="shared" si="25"/>
        <v>1</v>
      </c>
      <c r="X80" s="54">
        <f t="shared" si="26"/>
        <v>1</v>
      </c>
      <c r="Y80" s="54">
        <v>1</v>
      </c>
      <c r="Z80" s="54">
        <v>1</v>
      </c>
      <c r="AA80" s="54">
        <v>1</v>
      </c>
      <c r="AB80" s="54">
        <v>1</v>
      </c>
      <c r="AC80" s="54">
        <v>1</v>
      </c>
      <c r="AD80" s="54">
        <v>1</v>
      </c>
      <c r="AE80" s="54">
        <v>1</v>
      </c>
      <c r="AF80" s="54">
        <f t="shared" si="35"/>
        <v>6</v>
      </c>
      <c r="AG80" s="54">
        <v>0</v>
      </c>
      <c r="AH80" s="54">
        <f t="shared" si="27"/>
        <v>1</v>
      </c>
      <c r="AI80" s="54">
        <v>0</v>
      </c>
      <c r="AJ80" s="54">
        <v>1</v>
      </c>
      <c r="AK80" s="54">
        <f t="shared" si="28"/>
        <v>0</v>
      </c>
      <c r="AL80" s="54">
        <v>1</v>
      </c>
      <c r="AM80" s="54">
        <v>1</v>
      </c>
      <c r="AN80" s="54">
        <v>1</v>
      </c>
      <c r="AO80" s="54">
        <v>1</v>
      </c>
      <c r="AP80" s="54">
        <v>1</v>
      </c>
      <c r="AQ80" s="54">
        <v>1</v>
      </c>
      <c r="AR80" s="54">
        <v>1</v>
      </c>
      <c r="AS80" s="54">
        <v>1</v>
      </c>
      <c r="AT80" s="54">
        <v>1</v>
      </c>
      <c r="AU80" s="54">
        <f t="shared" si="36"/>
        <v>29.745000000000026</v>
      </c>
      <c r="AV80" s="54">
        <f t="shared" si="37"/>
        <v>16.563333333333336</v>
      </c>
      <c r="AW80" s="54">
        <f t="shared" si="22"/>
        <v>13.397333333333332</v>
      </c>
      <c r="AX80" s="54">
        <f t="shared" si="38"/>
        <v>17.747999999999998</v>
      </c>
      <c r="AY80" s="54">
        <v>1</v>
      </c>
      <c r="AZ80" s="54">
        <v>1</v>
      </c>
      <c r="BA80" s="54">
        <v>1</v>
      </c>
      <c r="BG80" s="54">
        <f t="shared" si="23"/>
        <v>6000</v>
      </c>
      <c r="BH80" s="11">
        <f t="shared" si="39"/>
        <v>1.0416666666666666E-4</v>
      </c>
    </row>
    <row r="81" spans="1:60" ht="64" x14ac:dyDescent="0.2">
      <c r="A81" s="54">
        <v>48</v>
      </c>
      <c r="B81" s="1" t="s">
        <v>737</v>
      </c>
      <c r="C81" s="22" t="s">
        <v>192</v>
      </c>
      <c r="D81" s="54">
        <v>1</v>
      </c>
      <c r="E81" s="54">
        <v>1</v>
      </c>
      <c r="F81" s="54">
        <f t="shared" si="29"/>
        <v>1</v>
      </c>
      <c r="G81" s="54">
        <f t="shared" si="30"/>
        <v>22</v>
      </c>
      <c r="H81" s="54">
        <f t="shared" si="31"/>
        <v>22</v>
      </c>
      <c r="I81" s="54">
        <f t="shared" si="21"/>
        <v>118</v>
      </c>
      <c r="J81" s="54">
        <v>40</v>
      </c>
      <c r="K81" s="54">
        <f t="shared" si="32"/>
        <v>1.8181818181818181</v>
      </c>
      <c r="L81" s="54">
        <f t="shared" si="33"/>
        <v>115</v>
      </c>
      <c r="M81" s="54">
        <f t="shared" si="34"/>
        <v>5.2272727272727275</v>
      </c>
      <c r="N81" s="54">
        <v>1</v>
      </c>
      <c r="O81" s="54">
        <v>1</v>
      </c>
      <c r="P81" s="54">
        <v>1</v>
      </c>
      <c r="Q81" s="54">
        <v>1</v>
      </c>
      <c r="R81" s="54">
        <v>1</v>
      </c>
      <c r="S81" s="54">
        <v>1</v>
      </c>
      <c r="T81" s="54">
        <f t="shared" si="24"/>
        <v>1</v>
      </c>
      <c r="U81" s="54">
        <v>1</v>
      </c>
      <c r="V81" s="54">
        <v>1</v>
      </c>
      <c r="W81" s="54">
        <f t="shared" si="25"/>
        <v>1</v>
      </c>
      <c r="X81" s="54">
        <f t="shared" si="26"/>
        <v>1</v>
      </c>
      <c r="Y81" s="54">
        <v>0</v>
      </c>
      <c r="Z81" s="54">
        <v>1</v>
      </c>
      <c r="AA81" s="54">
        <v>1</v>
      </c>
      <c r="AB81" s="54">
        <v>1</v>
      </c>
      <c r="AC81" s="54">
        <v>1</v>
      </c>
      <c r="AD81" s="54">
        <v>1</v>
      </c>
      <c r="AE81" s="54">
        <v>1</v>
      </c>
      <c r="AF81" s="54">
        <f t="shared" si="35"/>
        <v>3</v>
      </c>
      <c r="AG81" s="54">
        <v>1</v>
      </c>
      <c r="AH81" s="54">
        <f t="shared" si="27"/>
        <v>1</v>
      </c>
      <c r="AI81" s="54">
        <v>1</v>
      </c>
      <c r="AJ81" s="54">
        <v>1</v>
      </c>
      <c r="AK81" s="54">
        <f t="shared" si="28"/>
        <v>0</v>
      </c>
      <c r="AL81" s="54">
        <v>1</v>
      </c>
      <c r="AM81" s="54">
        <v>1</v>
      </c>
      <c r="AN81" s="54">
        <v>1</v>
      </c>
      <c r="AO81" s="54">
        <v>1</v>
      </c>
      <c r="AP81" s="54">
        <v>1</v>
      </c>
      <c r="AQ81" s="54">
        <v>1</v>
      </c>
      <c r="AR81" s="54">
        <v>1</v>
      </c>
      <c r="AS81" s="54">
        <v>1</v>
      </c>
      <c r="AT81" s="54">
        <v>1</v>
      </c>
      <c r="AU81" s="54">
        <f t="shared" si="36"/>
        <v>30.686818181818197</v>
      </c>
      <c r="AV81" s="54">
        <f t="shared" si="37"/>
        <v>14.444545454545459</v>
      </c>
      <c r="AW81" s="54">
        <f t="shared" si="22"/>
        <v>13.590909090909093</v>
      </c>
      <c r="AX81" s="54">
        <f t="shared" si="38"/>
        <v>14.19045454545455</v>
      </c>
      <c r="AY81" s="54">
        <v>1</v>
      </c>
      <c r="AZ81" s="54">
        <v>1</v>
      </c>
      <c r="BA81" s="54">
        <v>1</v>
      </c>
      <c r="BG81" s="54">
        <f t="shared" si="23"/>
        <v>3000</v>
      </c>
      <c r="BH81" s="11">
        <f t="shared" si="39"/>
        <v>7.6388888888888887E-5</v>
      </c>
    </row>
    <row r="82" spans="1:60" ht="64" x14ac:dyDescent="0.2">
      <c r="A82" s="54">
        <v>49</v>
      </c>
      <c r="B82" s="1" t="s">
        <v>894</v>
      </c>
      <c r="C82" s="22" t="s">
        <v>192</v>
      </c>
      <c r="D82" s="54">
        <v>1</v>
      </c>
      <c r="E82" s="54">
        <v>1</v>
      </c>
      <c r="F82" s="54">
        <f t="shared" si="29"/>
        <v>1</v>
      </c>
      <c r="G82" s="54">
        <f t="shared" si="30"/>
        <v>24</v>
      </c>
      <c r="H82" s="54">
        <f t="shared" si="31"/>
        <v>24</v>
      </c>
      <c r="I82" s="54">
        <f t="shared" si="21"/>
        <v>126</v>
      </c>
      <c r="J82" s="54">
        <v>42</v>
      </c>
      <c r="K82" s="54">
        <f t="shared" si="32"/>
        <v>1.75</v>
      </c>
      <c r="L82" s="54">
        <f t="shared" si="33"/>
        <v>123</v>
      </c>
      <c r="M82" s="54">
        <f t="shared" si="34"/>
        <v>5.125</v>
      </c>
      <c r="N82" s="54">
        <v>1</v>
      </c>
      <c r="O82" s="54">
        <v>1</v>
      </c>
      <c r="P82" s="54">
        <v>1</v>
      </c>
      <c r="Q82" s="54">
        <v>1</v>
      </c>
      <c r="R82" s="54">
        <v>1</v>
      </c>
      <c r="S82" s="54">
        <v>1</v>
      </c>
      <c r="T82" s="54">
        <f t="shared" si="24"/>
        <v>1</v>
      </c>
      <c r="U82" s="54">
        <v>1</v>
      </c>
      <c r="V82" s="54">
        <v>1</v>
      </c>
      <c r="W82" s="54">
        <f t="shared" si="25"/>
        <v>1</v>
      </c>
      <c r="X82" s="54">
        <f t="shared" si="26"/>
        <v>1</v>
      </c>
      <c r="Y82" s="54">
        <v>0</v>
      </c>
      <c r="Z82" s="54">
        <v>1</v>
      </c>
      <c r="AA82" s="54">
        <v>1</v>
      </c>
      <c r="AB82" s="54">
        <v>1</v>
      </c>
      <c r="AC82" s="54">
        <v>1</v>
      </c>
      <c r="AD82" s="54">
        <v>1</v>
      </c>
      <c r="AE82" s="54">
        <v>1</v>
      </c>
      <c r="AF82" s="54">
        <f t="shared" si="35"/>
        <v>3</v>
      </c>
      <c r="AG82" s="54">
        <v>1</v>
      </c>
      <c r="AH82" s="54">
        <f t="shared" si="27"/>
        <v>1</v>
      </c>
      <c r="AI82" s="54">
        <v>1</v>
      </c>
      <c r="AJ82" s="54">
        <v>1</v>
      </c>
      <c r="AK82" s="54">
        <f t="shared" si="28"/>
        <v>0</v>
      </c>
      <c r="AL82" s="54">
        <v>1</v>
      </c>
      <c r="AM82" s="54">
        <v>1</v>
      </c>
      <c r="AN82" s="54">
        <v>1</v>
      </c>
      <c r="AO82" s="54">
        <v>0</v>
      </c>
      <c r="AP82" s="54">
        <v>1</v>
      </c>
      <c r="AQ82" s="54">
        <v>1</v>
      </c>
      <c r="AR82" s="54">
        <v>1</v>
      </c>
      <c r="AS82" s="54">
        <v>0</v>
      </c>
      <c r="AT82" s="54">
        <v>1</v>
      </c>
      <c r="AU82" s="54">
        <f t="shared" si="36"/>
        <v>34.425000000000026</v>
      </c>
      <c r="AV82" s="54">
        <f t="shared" si="37"/>
        <v>14.420000000000002</v>
      </c>
      <c r="AW82" s="54">
        <f t="shared" si="22"/>
        <v>13.101666666666667</v>
      </c>
      <c r="AX82" s="54">
        <f t="shared" si="38"/>
        <v>14.708750000000002</v>
      </c>
      <c r="AY82" s="54">
        <v>1</v>
      </c>
      <c r="AZ82" s="54">
        <v>1</v>
      </c>
      <c r="BA82" s="54">
        <v>1</v>
      </c>
      <c r="BG82" s="54">
        <f t="shared" si="23"/>
        <v>3000</v>
      </c>
      <c r="BH82" s="11">
        <f t="shared" si="39"/>
        <v>8.3333333333333331E-5</v>
      </c>
    </row>
    <row r="83" spans="1:60" ht="64" x14ac:dyDescent="0.2">
      <c r="A83" s="54">
        <v>50</v>
      </c>
      <c r="B83" s="1" t="s">
        <v>921</v>
      </c>
      <c r="C83" s="22" t="s">
        <v>204</v>
      </c>
      <c r="D83" s="54">
        <v>1</v>
      </c>
      <c r="E83" s="54">
        <v>1</v>
      </c>
      <c r="F83" s="54">
        <f t="shared" si="29"/>
        <v>1</v>
      </c>
      <c r="G83" s="54">
        <f t="shared" si="30"/>
        <v>30</v>
      </c>
      <c r="H83" s="54">
        <f t="shared" si="31"/>
        <v>30</v>
      </c>
      <c r="I83" s="54">
        <f t="shared" si="21"/>
        <v>122</v>
      </c>
      <c r="J83" s="54">
        <v>44</v>
      </c>
      <c r="K83" s="54">
        <f t="shared" si="32"/>
        <v>1.4666666666666666</v>
      </c>
      <c r="L83" s="54">
        <f t="shared" si="33"/>
        <v>120</v>
      </c>
      <c r="M83" s="54">
        <f t="shared" si="34"/>
        <v>4</v>
      </c>
      <c r="N83" s="54">
        <v>1</v>
      </c>
      <c r="O83" s="54">
        <v>1</v>
      </c>
      <c r="P83" s="54">
        <v>1</v>
      </c>
      <c r="Q83" s="54">
        <v>1</v>
      </c>
      <c r="R83" s="54">
        <v>1</v>
      </c>
      <c r="S83" s="54">
        <v>1</v>
      </c>
      <c r="T83" s="54">
        <f t="shared" si="24"/>
        <v>1</v>
      </c>
      <c r="U83" s="54">
        <v>1</v>
      </c>
      <c r="V83" s="54">
        <v>1</v>
      </c>
      <c r="W83" s="54">
        <f t="shared" si="25"/>
        <v>1</v>
      </c>
      <c r="X83" s="54">
        <f t="shared" si="26"/>
        <v>1</v>
      </c>
      <c r="Y83" s="54">
        <v>0</v>
      </c>
      <c r="Z83" s="54">
        <v>1</v>
      </c>
      <c r="AA83" s="54">
        <v>1</v>
      </c>
      <c r="AB83" s="54">
        <v>1</v>
      </c>
      <c r="AC83" s="54">
        <v>1</v>
      </c>
      <c r="AD83" s="54">
        <v>1</v>
      </c>
      <c r="AE83" s="54">
        <v>1</v>
      </c>
      <c r="AF83" s="54">
        <f t="shared" si="35"/>
        <v>2</v>
      </c>
      <c r="AG83" s="54">
        <v>1</v>
      </c>
      <c r="AH83" s="54">
        <f t="shared" si="27"/>
        <v>1</v>
      </c>
      <c r="AI83" s="54">
        <v>0</v>
      </c>
      <c r="AJ83" s="54">
        <v>1</v>
      </c>
      <c r="AK83" s="54">
        <f t="shared" si="28"/>
        <v>1</v>
      </c>
      <c r="AL83" s="54">
        <v>1</v>
      </c>
      <c r="AM83" s="54">
        <v>1</v>
      </c>
      <c r="AN83" s="54">
        <v>1</v>
      </c>
      <c r="AO83" s="54">
        <v>1</v>
      </c>
      <c r="AP83" s="54">
        <v>1</v>
      </c>
      <c r="AQ83" s="54">
        <v>1</v>
      </c>
      <c r="AR83" s="54">
        <v>1</v>
      </c>
      <c r="AS83" s="54">
        <v>1</v>
      </c>
      <c r="AT83" s="54">
        <v>1</v>
      </c>
      <c r="AU83" s="54">
        <f t="shared" si="36"/>
        <v>52.305000000000028</v>
      </c>
      <c r="AV83" s="54">
        <f t="shared" si="37"/>
        <v>13.416666666666668</v>
      </c>
      <c r="AW83" s="54">
        <f t="shared" si="22"/>
        <v>6.7333333333333307</v>
      </c>
      <c r="AX83" s="54">
        <f t="shared" si="38"/>
        <v>12.410000000000004</v>
      </c>
      <c r="AY83" s="54">
        <v>1</v>
      </c>
      <c r="AZ83" s="54">
        <v>1</v>
      </c>
      <c r="BA83" s="54">
        <v>1</v>
      </c>
      <c r="BG83" s="54">
        <f t="shared" si="23"/>
        <v>2000</v>
      </c>
      <c r="BH83" s="11">
        <f t="shared" si="39"/>
        <v>1.0416666666666666E-4</v>
      </c>
    </row>
    <row r="84" spans="1:60" ht="48" x14ac:dyDescent="0.2">
      <c r="A84" s="54">
        <v>51</v>
      </c>
      <c r="B84" s="1" t="s">
        <v>740</v>
      </c>
      <c r="C84" s="22" t="s">
        <v>192</v>
      </c>
      <c r="D84" s="54">
        <v>1</v>
      </c>
      <c r="E84" s="54">
        <v>1</v>
      </c>
      <c r="F84" s="54">
        <f t="shared" si="29"/>
        <v>1</v>
      </c>
      <c r="G84" s="54">
        <f t="shared" si="30"/>
        <v>20</v>
      </c>
      <c r="H84" s="54">
        <f t="shared" si="31"/>
        <v>20</v>
      </c>
      <c r="I84" s="54">
        <f t="shared" si="21"/>
        <v>84</v>
      </c>
      <c r="J84" s="54">
        <v>28</v>
      </c>
      <c r="K84" s="54">
        <f t="shared" si="32"/>
        <v>1.4</v>
      </c>
      <c r="L84" s="54">
        <f t="shared" si="33"/>
        <v>83</v>
      </c>
      <c r="M84" s="54">
        <f t="shared" si="34"/>
        <v>4.1500000000000004</v>
      </c>
      <c r="N84" s="54">
        <v>1</v>
      </c>
      <c r="O84" s="54">
        <v>1</v>
      </c>
      <c r="P84" s="54">
        <v>1</v>
      </c>
      <c r="Q84" s="54">
        <v>1</v>
      </c>
      <c r="R84" s="54">
        <v>1</v>
      </c>
      <c r="S84" s="54">
        <v>1</v>
      </c>
      <c r="T84" s="54">
        <f t="shared" si="24"/>
        <v>1</v>
      </c>
      <c r="U84" s="54">
        <v>1</v>
      </c>
      <c r="V84" s="54">
        <v>1</v>
      </c>
      <c r="W84" s="54">
        <f t="shared" si="25"/>
        <v>1</v>
      </c>
      <c r="X84" s="54">
        <f t="shared" si="26"/>
        <v>1</v>
      </c>
      <c r="Y84" s="54">
        <v>1</v>
      </c>
      <c r="Z84" s="54">
        <v>1</v>
      </c>
      <c r="AA84" s="54">
        <v>1</v>
      </c>
      <c r="AB84" s="54">
        <v>1</v>
      </c>
      <c r="AC84" s="54">
        <v>1</v>
      </c>
      <c r="AD84" s="54">
        <v>1</v>
      </c>
      <c r="AE84" s="54">
        <v>1</v>
      </c>
      <c r="AF84" s="54">
        <f t="shared" si="35"/>
        <v>1</v>
      </c>
      <c r="AG84" s="54">
        <v>1</v>
      </c>
      <c r="AH84" s="54">
        <f t="shared" si="27"/>
        <v>1</v>
      </c>
      <c r="AI84" s="54">
        <v>1</v>
      </c>
      <c r="AJ84" s="54">
        <v>1</v>
      </c>
      <c r="AK84" s="54">
        <f t="shared" si="28"/>
        <v>1</v>
      </c>
      <c r="AL84" s="54">
        <v>1</v>
      </c>
      <c r="AM84" s="54">
        <v>0</v>
      </c>
      <c r="AN84" s="54">
        <v>1</v>
      </c>
      <c r="AO84" s="54">
        <v>1</v>
      </c>
      <c r="AP84" s="54">
        <v>1</v>
      </c>
      <c r="AQ84" s="54">
        <v>1</v>
      </c>
      <c r="AR84" s="54">
        <v>1</v>
      </c>
      <c r="AS84" s="54">
        <v>1</v>
      </c>
      <c r="AT84" s="54">
        <v>1</v>
      </c>
      <c r="AU84" s="54">
        <f t="shared" si="36"/>
        <v>68.095000000000027</v>
      </c>
      <c r="AV84" s="54">
        <f t="shared" si="37"/>
        <v>8.73</v>
      </c>
      <c r="AW84" s="54">
        <f t="shared" si="22"/>
        <v>7.1219999999999999</v>
      </c>
      <c r="AX84" s="54">
        <f t="shared" si="38"/>
        <v>8.116500000000002</v>
      </c>
      <c r="AY84" s="54">
        <v>1</v>
      </c>
      <c r="AZ84" s="54">
        <v>1</v>
      </c>
      <c r="BA84" s="54">
        <v>1</v>
      </c>
      <c r="BG84" s="54">
        <f t="shared" si="23"/>
        <v>1000</v>
      </c>
      <c r="BH84" s="11">
        <f t="shared" si="39"/>
        <v>6.9444444444444444E-5</v>
      </c>
    </row>
    <row r="85" spans="1:60" ht="48" x14ac:dyDescent="0.2">
      <c r="A85" s="54">
        <v>52</v>
      </c>
      <c r="B85" s="1" t="s">
        <v>922</v>
      </c>
      <c r="C85" s="22" t="s">
        <v>204</v>
      </c>
      <c r="D85" s="54">
        <v>1</v>
      </c>
      <c r="E85" s="54">
        <v>1</v>
      </c>
      <c r="F85" s="54">
        <f t="shared" si="29"/>
        <v>1</v>
      </c>
      <c r="G85" s="54">
        <f t="shared" si="30"/>
        <v>18</v>
      </c>
      <c r="H85" s="54">
        <f t="shared" si="31"/>
        <v>18</v>
      </c>
      <c r="I85" s="54">
        <f t="shared" si="21"/>
        <v>82</v>
      </c>
      <c r="J85" s="54">
        <v>30</v>
      </c>
      <c r="K85" s="54">
        <f t="shared" si="32"/>
        <v>1.6666666666666667</v>
      </c>
      <c r="L85" s="54">
        <f t="shared" si="33"/>
        <v>78</v>
      </c>
      <c r="M85" s="54">
        <f t="shared" si="34"/>
        <v>4.333333333333333</v>
      </c>
      <c r="N85" s="54">
        <v>1</v>
      </c>
      <c r="O85" s="54">
        <v>1</v>
      </c>
      <c r="P85" s="54">
        <v>1</v>
      </c>
      <c r="Q85" s="54">
        <v>1</v>
      </c>
      <c r="R85" s="54">
        <v>1</v>
      </c>
      <c r="S85" s="54">
        <v>1</v>
      </c>
      <c r="T85" s="54">
        <f t="shared" si="24"/>
        <v>1</v>
      </c>
      <c r="U85" s="54">
        <v>1</v>
      </c>
      <c r="V85" s="54">
        <v>1</v>
      </c>
      <c r="W85" s="54">
        <f t="shared" si="25"/>
        <v>1</v>
      </c>
      <c r="X85" s="54">
        <f t="shared" si="26"/>
        <v>1</v>
      </c>
      <c r="Y85" s="54">
        <v>0</v>
      </c>
      <c r="Z85" s="54">
        <v>1</v>
      </c>
      <c r="AA85" s="54">
        <v>1</v>
      </c>
      <c r="AB85" s="54">
        <v>1</v>
      </c>
      <c r="AC85" s="54">
        <v>1</v>
      </c>
      <c r="AD85" s="54">
        <v>1</v>
      </c>
      <c r="AE85" s="54">
        <v>1</v>
      </c>
      <c r="AF85" s="54">
        <f t="shared" si="35"/>
        <v>4</v>
      </c>
      <c r="AG85" s="54">
        <v>0</v>
      </c>
      <c r="AH85" s="54">
        <f t="shared" si="27"/>
        <v>1</v>
      </c>
      <c r="AI85" s="54">
        <v>1</v>
      </c>
      <c r="AJ85" s="54">
        <v>1</v>
      </c>
      <c r="AK85" s="54">
        <f t="shared" si="28"/>
        <v>0</v>
      </c>
      <c r="AL85" s="54">
        <v>1</v>
      </c>
      <c r="AM85" s="54">
        <v>0</v>
      </c>
      <c r="AN85" s="54">
        <v>1</v>
      </c>
      <c r="AO85" s="54">
        <v>1</v>
      </c>
      <c r="AP85" s="54">
        <v>1</v>
      </c>
      <c r="AQ85" s="54">
        <v>1</v>
      </c>
      <c r="AR85" s="54">
        <v>1</v>
      </c>
      <c r="AS85" s="54">
        <v>1</v>
      </c>
      <c r="AT85" s="54">
        <v>1</v>
      </c>
      <c r="AU85" s="54">
        <f t="shared" si="36"/>
        <v>47.565000000000012</v>
      </c>
      <c r="AV85" s="54">
        <f t="shared" si="37"/>
        <v>11.096666666666668</v>
      </c>
      <c r="AW85" s="54">
        <f t="shared" si="22"/>
        <v>8.0355555555555505</v>
      </c>
      <c r="AX85" s="54">
        <f t="shared" si="38"/>
        <v>7.98</v>
      </c>
      <c r="AY85" s="54">
        <v>1</v>
      </c>
      <c r="AZ85" s="54">
        <v>1</v>
      </c>
      <c r="BA85" s="54">
        <v>1</v>
      </c>
      <c r="BG85" s="54">
        <f t="shared" si="23"/>
        <v>4000</v>
      </c>
      <c r="BH85" s="11">
        <f t="shared" si="39"/>
        <v>6.2500000000000001E-5</v>
      </c>
    </row>
    <row r="86" spans="1:60" ht="64" x14ac:dyDescent="0.2">
      <c r="A86" s="54">
        <v>53</v>
      </c>
      <c r="B86" s="1" t="s">
        <v>923</v>
      </c>
      <c r="C86" s="22" t="s">
        <v>204</v>
      </c>
      <c r="D86" s="54">
        <v>1</v>
      </c>
      <c r="E86" s="54">
        <v>1</v>
      </c>
      <c r="F86" s="54">
        <f t="shared" si="29"/>
        <v>1</v>
      </c>
      <c r="G86" s="54">
        <f t="shared" si="30"/>
        <v>27</v>
      </c>
      <c r="H86" s="54">
        <f t="shared" si="31"/>
        <v>27</v>
      </c>
      <c r="I86" s="54">
        <f t="shared" si="21"/>
        <v>118</v>
      </c>
      <c r="J86" s="54">
        <v>42</v>
      </c>
      <c r="K86" s="54">
        <f t="shared" si="32"/>
        <v>1.5555555555555556</v>
      </c>
      <c r="L86" s="54">
        <f t="shared" si="33"/>
        <v>116</v>
      </c>
      <c r="M86" s="54">
        <f t="shared" si="34"/>
        <v>4.2962962962962967</v>
      </c>
      <c r="N86" s="54">
        <v>1</v>
      </c>
      <c r="O86" s="54">
        <v>1</v>
      </c>
      <c r="P86" s="54">
        <v>1</v>
      </c>
      <c r="Q86" s="54">
        <v>1</v>
      </c>
      <c r="R86" s="54">
        <v>1</v>
      </c>
      <c r="S86" s="54">
        <v>1</v>
      </c>
      <c r="T86" s="54">
        <f t="shared" si="24"/>
        <v>1</v>
      </c>
      <c r="U86" s="54">
        <v>1</v>
      </c>
      <c r="V86" s="54">
        <v>1</v>
      </c>
      <c r="W86" s="54">
        <f t="shared" si="25"/>
        <v>1</v>
      </c>
      <c r="X86" s="54">
        <f t="shared" si="26"/>
        <v>1</v>
      </c>
      <c r="Y86" s="54">
        <v>0</v>
      </c>
      <c r="Z86" s="54">
        <v>1</v>
      </c>
      <c r="AA86" s="54">
        <v>1</v>
      </c>
      <c r="AB86" s="54">
        <v>1</v>
      </c>
      <c r="AC86" s="54">
        <v>1</v>
      </c>
      <c r="AD86" s="54">
        <v>1</v>
      </c>
      <c r="AE86" s="54">
        <v>1</v>
      </c>
      <c r="AF86" s="54">
        <f t="shared" si="35"/>
        <v>2</v>
      </c>
      <c r="AG86" s="54">
        <v>1</v>
      </c>
      <c r="AH86" s="54">
        <f t="shared" si="27"/>
        <v>1</v>
      </c>
      <c r="AI86" s="54">
        <v>0</v>
      </c>
      <c r="AJ86" s="54">
        <v>1</v>
      </c>
      <c r="AK86" s="54">
        <f t="shared" si="28"/>
        <v>1</v>
      </c>
      <c r="AL86" s="54">
        <v>1</v>
      </c>
      <c r="AM86" s="54">
        <v>1</v>
      </c>
      <c r="AN86" s="54">
        <v>1</v>
      </c>
      <c r="AO86" s="54">
        <v>1</v>
      </c>
      <c r="AP86" s="54">
        <v>1</v>
      </c>
      <c r="AQ86" s="54">
        <v>1</v>
      </c>
      <c r="AR86" s="54">
        <v>1</v>
      </c>
      <c r="AS86" s="54">
        <v>1</v>
      </c>
      <c r="AT86" s="54">
        <v>1</v>
      </c>
      <c r="AU86" s="54">
        <f t="shared" si="36"/>
        <v>47.830000000000013</v>
      </c>
      <c r="AV86" s="54">
        <f t="shared" si="37"/>
        <v>13.295555555555559</v>
      </c>
      <c r="AW86" s="54">
        <f t="shared" si="22"/>
        <v>8.3659259259259287</v>
      </c>
      <c r="AX86" s="54">
        <f t="shared" si="38"/>
        <v>12.305555555555557</v>
      </c>
      <c r="AY86" s="54">
        <v>1</v>
      </c>
      <c r="AZ86" s="54">
        <v>1</v>
      </c>
      <c r="BA86" s="54">
        <v>1</v>
      </c>
      <c r="BG86" s="54">
        <f t="shared" si="23"/>
        <v>2000</v>
      </c>
      <c r="BH86" s="11">
        <f t="shared" si="39"/>
        <v>9.3750000000000016E-5</v>
      </c>
    </row>
    <row r="87" spans="1:60" ht="48" x14ac:dyDescent="0.2">
      <c r="A87" s="54">
        <v>54</v>
      </c>
      <c r="B87" s="1" t="s">
        <v>924</v>
      </c>
      <c r="C87" s="22" t="s">
        <v>204</v>
      </c>
      <c r="D87" s="54">
        <v>1</v>
      </c>
      <c r="E87" s="54">
        <v>1</v>
      </c>
      <c r="F87" s="54">
        <f t="shared" si="29"/>
        <v>1</v>
      </c>
      <c r="G87" s="54">
        <f t="shared" si="30"/>
        <v>23</v>
      </c>
      <c r="H87" s="54">
        <f t="shared" si="31"/>
        <v>23</v>
      </c>
      <c r="I87" s="54">
        <f t="shared" si="21"/>
        <v>105</v>
      </c>
      <c r="J87" s="54">
        <v>38</v>
      </c>
      <c r="K87" s="54">
        <f t="shared" si="32"/>
        <v>1.6521739130434783</v>
      </c>
      <c r="L87" s="54">
        <f t="shared" si="33"/>
        <v>103</v>
      </c>
      <c r="M87" s="54">
        <f t="shared" si="34"/>
        <v>4.4782608695652177</v>
      </c>
      <c r="N87" s="54">
        <v>1</v>
      </c>
      <c r="O87" s="54">
        <v>1</v>
      </c>
      <c r="P87" s="54">
        <v>0</v>
      </c>
      <c r="Q87" s="54">
        <v>1</v>
      </c>
      <c r="R87" s="54">
        <v>1</v>
      </c>
      <c r="S87" s="54">
        <v>1</v>
      </c>
      <c r="T87" s="54">
        <f t="shared" si="24"/>
        <v>1</v>
      </c>
      <c r="U87" s="54">
        <v>1</v>
      </c>
      <c r="V87" s="54">
        <v>1</v>
      </c>
      <c r="W87" s="54">
        <f t="shared" si="25"/>
        <v>0</v>
      </c>
      <c r="X87" s="54">
        <f t="shared" si="26"/>
        <v>1</v>
      </c>
      <c r="Y87" s="54">
        <v>0</v>
      </c>
      <c r="Z87" s="54">
        <v>1</v>
      </c>
      <c r="AA87" s="54">
        <v>1</v>
      </c>
      <c r="AB87" s="54">
        <v>1</v>
      </c>
      <c r="AC87" s="54">
        <v>1</v>
      </c>
      <c r="AD87" s="54">
        <v>1</v>
      </c>
      <c r="AE87" s="54">
        <v>1</v>
      </c>
      <c r="AF87" s="54">
        <f t="shared" si="35"/>
        <v>2</v>
      </c>
      <c r="AG87" s="54">
        <v>1</v>
      </c>
      <c r="AH87" s="54">
        <f t="shared" si="27"/>
        <v>1</v>
      </c>
      <c r="AI87" s="54">
        <v>0</v>
      </c>
      <c r="AJ87" s="54">
        <v>1</v>
      </c>
      <c r="AK87" s="54">
        <f t="shared" si="28"/>
        <v>1</v>
      </c>
      <c r="AL87" s="54">
        <v>1</v>
      </c>
      <c r="AM87" s="54">
        <v>1</v>
      </c>
      <c r="AN87" s="54">
        <v>1</v>
      </c>
      <c r="AO87" s="54">
        <v>0</v>
      </c>
      <c r="AP87" s="54">
        <v>1</v>
      </c>
      <c r="AQ87" s="54">
        <v>1</v>
      </c>
      <c r="AR87" s="54">
        <v>1</v>
      </c>
      <c r="AS87" s="54">
        <v>0</v>
      </c>
      <c r="AT87" s="54">
        <v>1</v>
      </c>
      <c r="AU87" s="54">
        <f t="shared" si="36"/>
        <v>43.716086956521764</v>
      </c>
      <c r="AV87" s="54">
        <f t="shared" si="37"/>
        <v>12.875652173913043</v>
      </c>
      <c r="AW87" s="54">
        <f t="shared" si="22"/>
        <v>9.2452173913043438</v>
      </c>
      <c r="AX87" s="54">
        <f t="shared" si="38"/>
        <v>11.162608695652175</v>
      </c>
      <c r="AY87" s="54">
        <v>1</v>
      </c>
      <c r="AZ87" s="54">
        <v>1</v>
      </c>
      <c r="BA87" s="54">
        <v>1</v>
      </c>
      <c r="BG87" s="54">
        <f t="shared" si="23"/>
        <v>2000</v>
      </c>
      <c r="BH87" s="11">
        <f t="shared" si="39"/>
        <v>7.9861111111111116E-5</v>
      </c>
    </row>
    <row r="88" spans="1:60" ht="48" x14ac:dyDescent="0.2">
      <c r="A88" s="54">
        <v>55</v>
      </c>
      <c r="B88" s="1" t="s">
        <v>744</v>
      </c>
      <c r="C88" s="22" t="s">
        <v>192</v>
      </c>
      <c r="D88" s="54">
        <v>1</v>
      </c>
      <c r="E88" s="54">
        <v>1</v>
      </c>
      <c r="F88" s="54">
        <f t="shared" si="29"/>
        <v>1</v>
      </c>
      <c r="G88" s="54">
        <f t="shared" si="30"/>
        <v>14</v>
      </c>
      <c r="H88" s="54">
        <f t="shared" si="31"/>
        <v>14</v>
      </c>
      <c r="I88" s="54">
        <f t="shared" si="21"/>
        <v>81</v>
      </c>
      <c r="J88" s="54">
        <v>28</v>
      </c>
      <c r="K88" s="54">
        <f t="shared" si="32"/>
        <v>2</v>
      </c>
      <c r="L88" s="54">
        <f t="shared" si="33"/>
        <v>80</v>
      </c>
      <c r="M88" s="54">
        <f t="shared" si="34"/>
        <v>5.7142857142857144</v>
      </c>
      <c r="N88" s="54">
        <v>1</v>
      </c>
      <c r="O88" s="54">
        <v>1</v>
      </c>
      <c r="P88" s="54">
        <v>1</v>
      </c>
      <c r="Q88" s="54">
        <v>1</v>
      </c>
      <c r="R88" s="54">
        <v>1</v>
      </c>
      <c r="S88" s="54">
        <v>1</v>
      </c>
      <c r="T88" s="54">
        <f t="shared" si="24"/>
        <v>1</v>
      </c>
      <c r="U88" s="54">
        <v>1</v>
      </c>
      <c r="V88" s="54">
        <v>1</v>
      </c>
      <c r="W88" s="54">
        <f t="shared" si="25"/>
        <v>1</v>
      </c>
      <c r="X88" s="54">
        <f t="shared" si="26"/>
        <v>1</v>
      </c>
      <c r="Y88" s="54">
        <v>0</v>
      </c>
      <c r="Z88" s="54">
        <v>1</v>
      </c>
      <c r="AA88" s="54">
        <v>1</v>
      </c>
      <c r="AB88" s="54">
        <v>1</v>
      </c>
      <c r="AC88" s="54">
        <v>1</v>
      </c>
      <c r="AD88" s="54">
        <v>1</v>
      </c>
      <c r="AE88" s="54">
        <v>1</v>
      </c>
      <c r="AF88" s="54">
        <f t="shared" si="35"/>
        <v>1</v>
      </c>
      <c r="AG88" s="54">
        <v>1</v>
      </c>
      <c r="AH88" s="54">
        <f t="shared" si="27"/>
        <v>1</v>
      </c>
      <c r="AI88" s="54">
        <v>1</v>
      </c>
      <c r="AJ88" s="54">
        <v>1</v>
      </c>
      <c r="AK88" s="54">
        <f t="shared" si="28"/>
        <v>1</v>
      </c>
      <c r="AL88" s="54">
        <v>1</v>
      </c>
      <c r="AM88" s="54">
        <v>1</v>
      </c>
      <c r="AN88" s="54">
        <v>1</v>
      </c>
      <c r="AO88" s="54">
        <v>1</v>
      </c>
      <c r="AP88" s="54">
        <v>1</v>
      </c>
      <c r="AQ88" s="54">
        <v>1</v>
      </c>
      <c r="AR88" s="54">
        <v>1</v>
      </c>
      <c r="AS88" s="54">
        <v>1</v>
      </c>
      <c r="AT88" s="54">
        <v>1</v>
      </c>
      <c r="AU88" s="54">
        <f t="shared" si="36"/>
        <v>23.425000000000018</v>
      </c>
      <c r="AV88" s="54">
        <f t="shared" si="37"/>
        <v>13.470000000000002</v>
      </c>
      <c r="AW88" s="54">
        <f t="shared" si="22"/>
        <v>15.685714285714287</v>
      </c>
      <c r="AX88" s="54">
        <f t="shared" si="38"/>
        <v>12.484285714285711</v>
      </c>
      <c r="AY88" s="54">
        <v>1</v>
      </c>
      <c r="AZ88" s="54">
        <v>1</v>
      </c>
      <c r="BA88" s="54">
        <v>1</v>
      </c>
      <c r="BG88" s="54">
        <f t="shared" si="23"/>
        <v>1000</v>
      </c>
      <c r="BH88" s="11">
        <f t="shared" si="39"/>
        <v>4.8611111111111115E-5</v>
      </c>
    </row>
    <row r="89" spans="1:60" ht="80" x14ac:dyDescent="0.2">
      <c r="A89" s="54">
        <v>56</v>
      </c>
      <c r="B89" s="1" t="s">
        <v>745</v>
      </c>
      <c r="C89" s="22" t="s">
        <v>192</v>
      </c>
      <c r="D89" s="54">
        <v>1</v>
      </c>
      <c r="E89" s="54">
        <v>1</v>
      </c>
      <c r="F89" s="54">
        <f t="shared" si="29"/>
        <v>2</v>
      </c>
      <c r="G89" s="54">
        <f t="shared" si="30"/>
        <v>37</v>
      </c>
      <c r="H89" s="54">
        <f t="shared" si="31"/>
        <v>18.5</v>
      </c>
      <c r="I89" s="54">
        <f t="shared" si="21"/>
        <v>159</v>
      </c>
      <c r="J89" s="54">
        <v>56</v>
      </c>
      <c r="K89" s="54">
        <f t="shared" si="32"/>
        <v>1.5135135135135136</v>
      </c>
      <c r="L89" s="54">
        <f t="shared" si="33"/>
        <v>157</v>
      </c>
      <c r="M89" s="54">
        <f t="shared" si="34"/>
        <v>4.243243243243243</v>
      </c>
      <c r="N89" s="54">
        <v>0</v>
      </c>
      <c r="O89" s="54">
        <v>1</v>
      </c>
      <c r="P89" s="54">
        <v>1</v>
      </c>
      <c r="Q89" s="54">
        <v>1</v>
      </c>
      <c r="R89" s="54">
        <v>1</v>
      </c>
      <c r="S89" s="54">
        <v>1</v>
      </c>
      <c r="T89" s="54">
        <f t="shared" si="24"/>
        <v>1</v>
      </c>
      <c r="U89" s="54">
        <v>1</v>
      </c>
      <c r="V89" s="54">
        <v>1</v>
      </c>
      <c r="W89" s="54">
        <f t="shared" si="25"/>
        <v>1</v>
      </c>
      <c r="X89" s="54">
        <f t="shared" si="26"/>
        <v>1</v>
      </c>
      <c r="Y89" s="54">
        <v>0</v>
      </c>
      <c r="Z89" s="54">
        <v>1</v>
      </c>
      <c r="AA89" s="54">
        <v>1</v>
      </c>
      <c r="AB89" s="54">
        <v>1</v>
      </c>
      <c r="AC89" s="54">
        <v>1</v>
      </c>
      <c r="AD89" s="54">
        <v>1</v>
      </c>
      <c r="AE89" s="54">
        <v>1</v>
      </c>
      <c r="AF89" s="54">
        <f t="shared" si="35"/>
        <v>2</v>
      </c>
      <c r="AG89" s="54">
        <v>1</v>
      </c>
      <c r="AH89" s="54">
        <f t="shared" si="27"/>
        <v>1</v>
      </c>
      <c r="AI89" s="54">
        <v>0</v>
      </c>
      <c r="AJ89" s="54">
        <v>1</v>
      </c>
      <c r="AK89" s="54">
        <f t="shared" si="28"/>
        <v>1</v>
      </c>
      <c r="AL89" s="54">
        <v>1</v>
      </c>
      <c r="AM89" s="54">
        <v>0</v>
      </c>
      <c r="AN89" s="54">
        <v>1</v>
      </c>
      <c r="AO89" s="54">
        <v>1</v>
      </c>
      <c r="AP89" s="54">
        <v>1</v>
      </c>
      <c r="AQ89" s="54">
        <v>1</v>
      </c>
      <c r="AR89" s="54">
        <v>1</v>
      </c>
      <c r="AS89" s="54">
        <v>1</v>
      </c>
      <c r="AT89" s="54">
        <v>1</v>
      </c>
      <c r="AU89" s="54">
        <f t="shared" si="36"/>
        <v>60.014256756756765</v>
      </c>
      <c r="AV89" s="54">
        <f t="shared" si="37"/>
        <v>9.4844594594594618</v>
      </c>
      <c r="AW89" s="54">
        <f t="shared" si="22"/>
        <v>7.5502702702702642</v>
      </c>
      <c r="AX89" s="54">
        <f t="shared" si="38"/>
        <v>7.8056756756756762</v>
      </c>
      <c r="AY89" s="54">
        <v>0</v>
      </c>
      <c r="AZ89" s="54">
        <v>1</v>
      </c>
      <c r="BA89" s="54">
        <v>1</v>
      </c>
      <c r="BG89" s="54">
        <f t="shared" si="23"/>
        <v>2000</v>
      </c>
      <c r="BH89" s="11">
        <f t="shared" si="39"/>
        <v>1.2847222222222223E-4</v>
      </c>
    </row>
    <row r="90" spans="1:60" ht="64" x14ac:dyDescent="0.2">
      <c r="A90" s="54">
        <v>57</v>
      </c>
      <c r="B90" s="1" t="s">
        <v>746</v>
      </c>
      <c r="C90" s="22" t="s">
        <v>192</v>
      </c>
      <c r="D90" s="54">
        <v>1</v>
      </c>
      <c r="E90" s="54">
        <v>1</v>
      </c>
      <c r="F90" s="54">
        <f t="shared" si="29"/>
        <v>1</v>
      </c>
      <c r="G90" s="54">
        <f t="shared" si="30"/>
        <v>29</v>
      </c>
      <c r="H90" s="54">
        <f t="shared" si="31"/>
        <v>29</v>
      </c>
      <c r="I90" s="54">
        <f t="shared" si="21"/>
        <v>127</v>
      </c>
      <c r="J90" s="54">
        <v>42</v>
      </c>
      <c r="K90" s="54">
        <f t="shared" si="32"/>
        <v>1.4482758620689655</v>
      </c>
      <c r="L90" s="54">
        <f t="shared" si="33"/>
        <v>124</v>
      </c>
      <c r="M90" s="54">
        <f t="shared" si="34"/>
        <v>4.2758620689655169</v>
      </c>
      <c r="N90" s="54">
        <v>1</v>
      </c>
      <c r="O90" s="54">
        <v>1</v>
      </c>
      <c r="P90" s="54">
        <v>1</v>
      </c>
      <c r="Q90" s="54">
        <v>1</v>
      </c>
      <c r="R90" s="54">
        <v>1</v>
      </c>
      <c r="S90" s="54">
        <v>1</v>
      </c>
      <c r="T90" s="54">
        <f t="shared" si="24"/>
        <v>1</v>
      </c>
      <c r="U90" s="54">
        <v>1</v>
      </c>
      <c r="V90" s="54">
        <v>1</v>
      </c>
      <c r="W90" s="54">
        <f t="shared" si="25"/>
        <v>1</v>
      </c>
      <c r="X90" s="54">
        <f t="shared" si="26"/>
        <v>1</v>
      </c>
      <c r="Y90" s="54">
        <v>0</v>
      </c>
      <c r="Z90" s="54">
        <v>1</v>
      </c>
      <c r="AA90" s="54">
        <v>1</v>
      </c>
      <c r="AB90" s="54">
        <v>1</v>
      </c>
      <c r="AC90" s="54">
        <v>1</v>
      </c>
      <c r="AD90" s="54">
        <v>1</v>
      </c>
      <c r="AE90" s="54">
        <v>1</v>
      </c>
      <c r="AF90" s="54">
        <f t="shared" si="35"/>
        <v>3</v>
      </c>
      <c r="AG90" s="54">
        <v>1</v>
      </c>
      <c r="AH90" s="54">
        <f t="shared" si="27"/>
        <v>1</v>
      </c>
      <c r="AI90" s="54">
        <v>0</v>
      </c>
      <c r="AJ90" s="54">
        <v>1</v>
      </c>
      <c r="AK90" s="54">
        <f t="shared" si="28"/>
        <v>1</v>
      </c>
      <c r="AL90" s="54">
        <v>1</v>
      </c>
      <c r="AM90" s="54">
        <v>1</v>
      </c>
      <c r="AN90" s="54">
        <v>1</v>
      </c>
      <c r="AO90" s="54">
        <v>1</v>
      </c>
      <c r="AP90" s="54">
        <v>1</v>
      </c>
      <c r="AQ90" s="54">
        <v>1</v>
      </c>
      <c r="AR90" s="54">
        <v>1</v>
      </c>
      <c r="AS90" s="54">
        <v>1</v>
      </c>
      <c r="AT90" s="54">
        <v>1</v>
      </c>
      <c r="AU90" s="54">
        <f t="shared" si="36"/>
        <v>54.875862068965532</v>
      </c>
      <c r="AV90" s="54">
        <f t="shared" si="37"/>
        <v>12.809655172413795</v>
      </c>
      <c r="AW90" s="54">
        <f t="shared" si="22"/>
        <v>8.3213793103448239</v>
      </c>
      <c r="AX90" s="54">
        <f t="shared" si="38"/>
        <v>13.209310344827585</v>
      </c>
      <c r="AY90" s="54">
        <v>1</v>
      </c>
      <c r="AZ90" s="54">
        <v>1</v>
      </c>
      <c r="BA90" s="54">
        <v>1</v>
      </c>
      <c r="BG90" s="54">
        <f t="shared" si="23"/>
        <v>3000</v>
      </c>
      <c r="BH90" s="11">
        <f t="shared" si="39"/>
        <v>1.0069444444444445E-4</v>
      </c>
    </row>
    <row r="91" spans="1:60" ht="32" x14ac:dyDescent="0.2">
      <c r="A91" s="54">
        <v>58</v>
      </c>
      <c r="B91" s="1" t="s">
        <v>896</v>
      </c>
      <c r="C91" s="22" t="s">
        <v>192</v>
      </c>
      <c r="D91" s="54">
        <v>1</v>
      </c>
      <c r="E91" s="54">
        <v>1</v>
      </c>
      <c r="F91" s="54">
        <f t="shared" si="29"/>
        <v>1</v>
      </c>
      <c r="G91" s="54">
        <f t="shared" si="30"/>
        <v>14</v>
      </c>
      <c r="H91" s="54">
        <f t="shared" si="31"/>
        <v>14</v>
      </c>
      <c r="I91" s="54">
        <f t="shared" si="21"/>
        <v>62</v>
      </c>
      <c r="J91" s="54">
        <v>18</v>
      </c>
      <c r="K91" s="54">
        <f t="shared" si="32"/>
        <v>1.2857142857142858</v>
      </c>
      <c r="L91" s="54">
        <f t="shared" si="33"/>
        <v>56</v>
      </c>
      <c r="M91" s="54">
        <f t="shared" si="34"/>
        <v>4</v>
      </c>
      <c r="N91" s="54">
        <v>1</v>
      </c>
      <c r="O91" s="54">
        <v>1</v>
      </c>
      <c r="P91" s="54">
        <v>1</v>
      </c>
      <c r="Q91" s="54">
        <v>1</v>
      </c>
      <c r="R91" s="54">
        <v>1</v>
      </c>
      <c r="S91" s="54">
        <v>1</v>
      </c>
      <c r="T91" s="54">
        <f t="shared" si="24"/>
        <v>1</v>
      </c>
      <c r="U91" s="54">
        <v>1</v>
      </c>
      <c r="V91" s="54">
        <v>1</v>
      </c>
      <c r="W91" s="54">
        <f t="shared" si="25"/>
        <v>1</v>
      </c>
      <c r="X91" s="54">
        <f t="shared" si="26"/>
        <v>1</v>
      </c>
      <c r="Y91" s="54">
        <v>0</v>
      </c>
      <c r="Z91" s="54">
        <v>1</v>
      </c>
      <c r="AA91" s="54">
        <v>1</v>
      </c>
      <c r="AB91" s="54">
        <v>1</v>
      </c>
      <c r="AC91" s="54">
        <v>1</v>
      </c>
      <c r="AD91" s="54">
        <v>1</v>
      </c>
      <c r="AE91" s="54">
        <v>1</v>
      </c>
      <c r="AF91" s="54">
        <f t="shared" si="35"/>
        <v>6</v>
      </c>
      <c r="AG91" s="54">
        <v>1</v>
      </c>
      <c r="AH91" s="54">
        <f t="shared" si="27"/>
        <v>1</v>
      </c>
      <c r="AI91" s="54">
        <v>1</v>
      </c>
      <c r="AJ91" s="54">
        <v>1</v>
      </c>
      <c r="AK91" s="54">
        <f t="shared" si="28"/>
        <v>0</v>
      </c>
      <c r="AL91" s="54">
        <v>1</v>
      </c>
      <c r="AM91" s="54">
        <v>1</v>
      </c>
      <c r="AN91" s="54">
        <v>1</v>
      </c>
      <c r="AO91" s="54">
        <v>1</v>
      </c>
      <c r="AP91" s="54">
        <v>1</v>
      </c>
      <c r="AQ91" s="54">
        <v>1</v>
      </c>
      <c r="AR91" s="54">
        <v>1</v>
      </c>
      <c r="AS91" s="54">
        <v>1</v>
      </c>
      <c r="AT91" s="54">
        <v>1</v>
      </c>
      <c r="AU91" s="54">
        <f t="shared" si="36"/>
        <v>83.853571428571442</v>
      </c>
      <c r="AV91" s="54">
        <f t="shared" si="37"/>
        <v>5.0414285714285718</v>
      </c>
      <c r="AW91" s="54">
        <f t="shared" si="22"/>
        <v>5.605714285714285</v>
      </c>
      <c r="AX91" s="54">
        <f t="shared" si="38"/>
        <v>4.41</v>
      </c>
      <c r="AY91" s="30">
        <v>1</v>
      </c>
      <c r="AZ91" s="54">
        <v>1</v>
      </c>
      <c r="BA91" s="54">
        <v>1</v>
      </c>
      <c r="BG91" s="54">
        <f t="shared" si="23"/>
        <v>6000</v>
      </c>
      <c r="BH91" s="11">
        <f t="shared" si="39"/>
        <v>4.8611111111111115E-5</v>
      </c>
    </row>
    <row r="92" spans="1:60" ht="64" x14ac:dyDescent="0.2">
      <c r="A92" s="54">
        <v>59</v>
      </c>
      <c r="B92" s="1" t="s">
        <v>845</v>
      </c>
      <c r="C92" s="22" t="s">
        <v>192</v>
      </c>
      <c r="D92" s="54">
        <v>1</v>
      </c>
      <c r="E92" s="54">
        <v>1</v>
      </c>
      <c r="F92" s="54">
        <f t="shared" si="29"/>
        <v>2</v>
      </c>
      <c r="G92" s="54">
        <f t="shared" si="30"/>
        <v>25</v>
      </c>
      <c r="H92" s="54">
        <f t="shared" si="31"/>
        <v>12.5</v>
      </c>
      <c r="I92" s="54">
        <f t="shared" si="21"/>
        <v>126</v>
      </c>
      <c r="J92" s="54">
        <v>43</v>
      </c>
      <c r="K92" s="54">
        <f t="shared" si="32"/>
        <v>1.72</v>
      </c>
      <c r="L92" s="54">
        <f t="shared" si="33"/>
        <v>124</v>
      </c>
      <c r="M92" s="54">
        <f t="shared" si="34"/>
        <v>4.96</v>
      </c>
      <c r="N92" s="54">
        <v>0</v>
      </c>
      <c r="O92" s="54">
        <v>1</v>
      </c>
      <c r="P92" s="54">
        <v>1</v>
      </c>
      <c r="Q92" s="54">
        <v>1</v>
      </c>
      <c r="R92" s="54">
        <v>1</v>
      </c>
      <c r="S92" s="54">
        <v>1</v>
      </c>
      <c r="T92" s="54">
        <f t="shared" si="24"/>
        <v>1</v>
      </c>
      <c r="U92" s="54">
        <v>1</v>
      </c>
      <c r="V92" s="54">
        <v>1</v>
      </c>
      <c r="W92" s="54">
        <f t="shared" si="25"/>
        <v>1</v>
      </c>
      <c r="X92" s="54">
        <f t="shared" si="26"/>
        <v>1</v>
      </c>
      <c r="Y92" s="54">
        <v>1</v>
      </c>
      <c r="Z92" s="54">
        <v>1</v>
      </c>
      <c r="AA92" s="54">
        <v>1</v>
      </c>
      <c r="AB92" s="54">
        <v>1</v>
      </c>
      <c r="AC92" s="54">
        <v>1</v>
      </c>
      <c r="AD92" s="54">
        <v>1</v>
      </c>
      <c r="AE92" s="54">
        <v>1</v>
      </c>
      <c r="AF92" s="54">
        <f t="shared" si="35"/>
        <v>2</v>
      </c>
      <c r="AG92" s="54">
        <v>0</v>
      </c>
      <c r="AH92" s="54">
        <f t="shared" si="27"/>
        <v>1</v>
      </c>
      <c r="AI92" s="54">
        <v>0</v>
      </c>
      <c r="AJ92" s="54">
        <v>1</v>
      </c>
      <c r="AK92" s="54">
        <f t="shared" si="28"/>
        <v>1</v>
      </c>
      <c r="AL92" s="54">
        <v>1</v>
      </c>
      <c r="AM92" s="54">
        <v>0</v>
      </c>
      <c r="AN92" s="54">
        <v>1</v>
      </c>
      <c r="AO92" s="54">
        <v>1</v>
      </c>
      <c r="AP92" s="54">
        <v>1</v>
      </c>
      <c r="AQ92" s="54">
        <v>1</v>
      </c>
      <c r="AR92" s="54">
        <v>1</v>
      </c>
      <c r="AS92" s="54">
        <v>1</v>
      </c>
      <c r="AT92" s="54">
        <v>1</v>
      </c>
      <c r="AU92" s="54">
        <f t="shared" si="36"/>
        <v>48.635500000000008</v>
      </c>
      <c r="AV92" s="54">
        <f t="shared" si="37"/>
        <v>9.5809999999999995</v>
      </c>
      <c r="AW92" s="54">
        <f t="shared" si="22"/>
        <v>10.996799999999997</v>
      </c>
      <c r="AX92" s="54">
        <f t="shared" si="38"/>
        <v>8.1815999999999995</v>
      </c>
      <c r="AY92" s="31">
        <v>0</v>
      </c>
      <c r="AZ92" s="54">
        <v>1</v>
      </c>
      <c r="BA92" s="54">
        <v>1</v>
      </c>
      <c r="BG92" s="54">
        <f t="shared" si="23"/>
        <v>2000</v>
      </c>
      <c r="BH92" s="11">
        <f t="shared" si="39"/>
        <v>8.6805555555555545E-5</v>
      </c>
    </row>
    <row r="93" spans="1:60" ht="48" x14ac:dyDescent="0.2">
      <c r="A93" s="54">
        <v>60</v>
      </c>
      <c r="B93" s="1" t="s">
        <v>897</v>
      </c>
      <c r="C93" s="22" t="s">
        <v>192</v>
      </c>
      <c r="D93" s="54">
        <v>1</v>
      </c>
      <c r="E93" s="54">
        <v>1</v>
      </c>
      <c r="F93" s="54">
        <f t="shared" si="29"/>
        <v>1</v>
      </c>
      <c r="G93" s="54">
        <f t="shared" si="30"/>
        <v>14</v>
      </c>
      <c r="H93" s="54">
        <f t="shared" si="31"/>
        <v>14</v>
      </c>
      <c r="I93" s="54">
        <f t="shared" si="21"/>
        <v>81</v>
      </c>
      <c r="J93" s="54">
        <v>24</v>
      </c>
      <c r="K93" s="54">
        <f t="shared" si="32"/>
        <v>1.7142857142857142</v>
      </c>
      <c r="L93" s="54">
        <f t="shared" si="33"/>
        <v>77</v>
      </c>
      <c r="M93" s="54">
        <f t="shared" si="34"/>
        <v>5.5</v>
      </c>
      <c r="N93" s="54">
        <v>0</v>
      </c>
      <c r="O93" s="54">
        <v>1</v>
      </c>
      <c r="P93" s="54">
        <v>1</v>
      </c>
      <c r="Q93" s="54">
        <v>1</v>
      </c>
      <c r="R93" s="54">
        <v>1</v>
      </c>
      <c r="S93" s="54">
        <v>1</v>
      </c>
      <c r="T93" s="54">
        <f t="shared" si="24"/>
        <v>1</v>
      </c>
      <c r="U93" s="54">
        <v>1</v>
      </c>
      <c r="V93" s="54">
        <v>1</v>
      </c>
      <c r="W93" s="54">
        <f t="shared" si="25"/>
        <v>1</v>
      </c>
      <c r="X93" s="54">
        <f t="shared" si="26"/>
        <v>1</v>
      </c>
      <c r="Y93" s="54">
        <v>1</v>
      </c>
      <c r="Z93" s="54">
        <v>1</v>
      </c>
      <c r="AA93" s="54">
        <v>1</v>
      </c>
      <c r="AB93" s="54">
        <v>1</v>
      </c>
      <c r="AC93" s="54">
        <v>1</v>
      </c>
      <c r="AD93" s="54">
        <v>1</v>
      </c>
      <c r="AE93" s="54">
        <v>1</v>
      </c>
      <c r="AF93" s="54">
        <f t="shared" si="35"/>
        <v>4</v>
      </c>
      <c r="AG93" s="54">
        <v>1</v>
      </c>
      <c r="AH93" s="54">
        <f t="shared" si="27"/>
        <v>1</v>
      </c>
      <c r="AI93" s="54">
        <v>1</v>
      </c>
      <c r="AJ93" s="54">
        <v>1</v>
      </c>
      <c r="AK93" s="54">
        <f t="shared" si="28"/>
        <v>0</v>
      </c>
      <c r="AL93" s="54">
        <v>1</v>
      </c>
      <c r="AM93" s="54">
        <v>1</v>
      </c>
      <c r="AN93" s="54">
        <v>1</v>
      </c>
      <c r="AO93" s="54">
        <v>1</v>
      </c>
      <c r="AP93" s="54">
        <v>1</v>
      </c>
      <c r="AQ93" s="54">
        <v>1</v>
      </c>
      <c r="AR93" s="54">
        <v>1</v>
      </c>
      <c r="AS93" s="54">
        <v>1</v>
      </c>
      <c r="AT93" s="54">
        <v>1</v>
      </c>
      <c r="AU93" s="54">
        <f t="shared" si="36"/>
        <v>47.596428571428596</v>
      </c>
      <c r="AV93" s="54">
        <f t="shared" si="37"/>
        <v>10.098571428571429</v>
      </c>
      <c r="AW93" s="54">
        <f t="shared" si="22"/>
        <v>14.425714285714282</v>
      </c>
      <c r="AX93" s="54">
        <f t="shared" si="38"/>
        <v>11.475000000000001</v>
      </c>
      <c r="AY93" s="30">
        <v>1</v>
      </c>
      <c r="AZ93" s="54">
        <v>1</v>
      </c>
      <c r="BA93" s="54">
        <v>1</v>
      </c>
      <c r="BG93" s="54">
        <f t="shared" si="23"/>
        <v>4000</v>
      </c>
      <c r="BH93" s="11">
        <f t="shared" si="39"/>
        <v>4.8611111111111115E-5</v>
      </c>
    </row>
    <row r="94" spans="1:60" ht="48" x14ac:dyDescent="0.2">
      <c r="A94" s="54">
        <v>61</v>
      </c>
      <c r="B94" s="1" t="s">
        <v>898</v>
      </c>
      <c r="C94" s="22" t="s">
        <v>192</v>
      </c>
      <c r="D94" s="54">
        <v>1</v>
      </c>
      <c r="E94" s="54">
        <v>1</v>
      </c>
      <c r="F94" s="54">
        <f t="shared" si="29"/>
        <v>1</v>
      </c>
      <c r="G94" s="54">
        <f t="shared" si="30"/>
        <v>15</v>
      </c>
      <c r="H94" s="54">
        <f t="shared" si="31"/>
        <v>15</v>
      </c>
      <c r="I94" s="54">
        <f t="shared" si="21"/>
        <v>100</v>
      </c>
      <c r="J94" s="54">
        <v>30</v>
      </c>
      <c r="K94" s="54">
        <f t="shared" si="32"/>
        <v>2</v>
      </c>
      <c r="L94" s="54">
        <f t="shared" si="33"/>
        <v>91</v>
      </c>
      <c r="M94" s="54">
        <f t="shared" si="34"/>
        <v>6.0666666666666664</v>
      </c>
      <c r="N94" s="54">
        <v>0</v>
      </c>
      <c r="O94" s="54">
        <v>1</v>
      </c>
      <c r="P94" s="54">
        <v>1</v>
      </c>
      <c r="Q94" s="54">
        <v>1</v>
      </c>
      <c r="R94" s="54">
        <v>1</v>
      </c>
      <c r="S94" s="54">
        <v>1</v>
      </c>
      <c r="T94" s="54">
        <f t="shared" si="24"/>
        <v>1</v>
      </c>
      <c r="U94" s="54">
        <v>1</v>
      </c>
      <c r="V94" s="54">
        <v>1</v>
      </c>
      <c r="W94" s="54">
        <f t="shared" si="25"/>
        <v>1</v>
      </c>
      <c r="X94" s="54">
        <f t="shared" si="26"/>
        <v>1</v>
      </c>
      <c r="Y94" s="54">
        <v>1</v>
      </c>
      <c r="Z94" s="54">
        <v>1</v>
      </c>
      <c r="AA94" s="54">
        <v>1</v>
      </c>
      <c r="AB94" s="54">
        <v>1</v>
      </c>
      <c r="AC94" s="54">
        <v>1</v>
      </c>
      <c r="AD94" s="54">
        <v>1</v>
      </c>
      <c r="AE94" s="54">
        <v>1</v>
      </c>
      <c r="AF94" s="54">
        <f t="shared" si="35"/>
        <v>9</v>
      </c>
      <c r="AG94" s="54">
        <v>1</v>
      </c>
      <c r="AH94" s="54">
        <f t="shared" si="27"/>
        <v>1</v>
      </c>
      <c r="AI94" s="54">
        <v>1</v>
      </c>
      <c r="AJ94" s="54">
        <v>1</v>
      </c>
      <c r="AK94" s="54">
        <f t="shared" si="28"/>
        <v>0</v>
      </c>
      <c r="AL94" s="54">
        <v>1</v>
      </c>
      <c r="AM94" s="54">
        <v>1</v>
      </c>
      <c r="AN94" s="54">
        <v>1</v>
      </c>
      <c r="AO94" s="54">
        <v>1</v>
      </c>
      <c r="AP94" s="54">
        <v>1</v>
      </c>
      <c r="AQ94" s="54">
        <v>1</v>
      </c>
      <c r="AR94" s="54">
        <v>1</v>
      </c>
      <c r="AS94" s="54">
        <v>1</v>
      </c>
      <c r="AT94" s="54">
        <v>1</v>
      </c>
      <c r="AU94" s="54">
        <f t="shared" si="36"/>
        <v>22.410000000000021</v>
      </c>
      <c r="AV94" s="54">
        <f t="shared" si="37"/>
        <v>13.860000000000003</v>
      </c>
      <c r="AW94" s="54">
        <f t="shared" si="22"/>
        <v>17.89866666666666</v>
      </c>
      <c r="AX94" s="54">
        <f t="shared" si="38"/>
        <v>14.643999999999998</v>
      </c>
      <c r="AY94" s="30">
        <v>1</v>
      </c>
      <c r="AZ94" s="54">
        <v>1</v>
      </c>
      <c r="BA94" s="54">
        <v>1</v>
      </c>
      <c r="BG94" s="54">
        <f t="shared" si="23"/>
        <v>9000</v>
      </c>
      <c r="BH94" s="11">
        <f t="shared" si="39"/>
        <v>5.208333333333333E-5</v>
      </c>
    </row>
    <row r="95" spans="1:60" ht="64" x14ac:dyDescent="0.2">
      <c r="A95" s="54">
        <v>62</v>
      </c>
      <c r="B95" s="1" t="s">
        <v>899</v>
      </c>
      <c r="C95" s="22" t="s">
        <v>192</v>
      </c>
      <c r="D95" s="54">
        <v>1</v>
      </c>
      <c r="E95" s="54">
        <v>1</v>
      </c>
      <c r="F95" s="54">
        <f t="shared" si="29"/>
        <v>1</v>
      </c>
      <c r="G95" s="54">
        <f t="shared" si="30"/>
        <v>20</v>
      </c>
      <c r="H95" s="54">
        <f t="shared" si="31"/>
        <v>20</v>
      </c>
      <c r="I95" s="54">
        <f t="shared" si="21"/>
        <v>119</v>
      </c>
      <c r="J95" s="54">
        <v>41</v>
      </c>
      <c r="K95" s="54">
        <f t="shared" si="32"/>
        <v>2.0499999999999998</v>
      </c>
      <c r="L95" s="54">
        <f t="shared" si="33"/>
        <v>113</v>
      </c>
      <c r="M95" s="54">
        <f t="shared" si="34"/>
        <v>5.65</v>
      </c>
      <c r="N95" s="54">
        <v>0</v>
      </c>
      <c r="O95" s="54">
        <v>1</v>
      </c>
      <c r="P95" s="54">
        <v>1</v>
      </c>
      <c r="Q95" s="54">
        <v>1</v>
      </c>
      <c r="R95" s="54">
        <v>1</v>
      </c>
      <c r="S95" s="54">
        <v>1</v>
      </c>
      <c r="T95" s="54">
        <f t="shared" si="24"/>
        <v>1</v>
      </c>
      <c r="U95" s="54">
        <v>1</v>
      </c>
      <c r="V95" s="54">
        <v>1</v>
      </c>
      <c r="W95" s="54">
        <f t="shared" si="25"/>
        <v>1</v>
      </c>
      <c r="X95" s="54">
        <f t="shared" si="26"/>
        <v>1</v>
      </c>
      <c r="Y95" s="54">
        <v>1</v>
      </c>
      <c r="Z95" s="54">
        <v>1</v>
      </c>
      <c r="AA95" s="54">
        <v>1</v>
      </c>
      <c r="AB95" s="54">
        <v>1</v>
      </c>
      <c r="AC95" s="54">
        <v>1</v>
      </c>
      <c r="AD95" s="54">
        <v>1</v>
      </c>
      <c r="AE95" s="54">
        <v>1</v>
      </c>
      <c r="AF95" s="54">
        <f t="shared" si="35"/>
        <v>6</v>
      </c>
      <c r="AG95" s="54">
        <v>1</v>
      </c>
      <c r="AH95" s="54">
        <f t="shared" si="27"/>
        <v>1</v>
      </c>
      <c r="AI95" s="54">
        <v>1</v>
      </c>
      <c r="AJ95" s="54">
        <v>1</v>
      </c>
      <c r="AK95" s="54">
        <f t="shared" si="28"/>
        <v>0</v>
      </c>
      <c r="AL95" s="54">
        <v>1</v>
      </c>
      <c r="AM95" s="54">
        <v>1</v>
      </c>
      <c r="AN95" s="54">
        <v>1</v>
      </c>
      <c r="AO95" s="54">
        <v>1</v>
      </c>
      <c r="AP95" s="54">
        <v>1</v>
      </c>
      <c r="AQ95" s="54">
        <v>1</v>
      </c>
      <c r="AR95" s="54">
        <v>1</v>
      </c>
      <c r="AS95" s="54">
        <v>1</v>
      </c>
      <c r="AT95" s="54">
        <v>1</v>
      </c>
      <c r="AU95" s="54">
        <f t="shared" si="36"/>
        <v>13.105000000000032</v>
      </c>
      <c r="AV95" s="54">
        <f t="shared" si="37"/>
        <v>16.399999999999999</v>
      </c>
      <c r="AW95" s="54">
        <f t="shared" si="22"/>
        <v>15.942</v>
      </c>
      <c r="AX95" s="54">
        <f t="shared" si="38"/>
        <v>15.181500000000007</v>
      </c>
      <c r="AY95" s="30">
        <v>1</v>
      </c>
      <c r="AZ95" s="54">
        <v>1</v>
      </c>
      <c r="BA95" s="54">
        <v>1</v>
      </c>
      <c r="BG95" s="54">
        <f t="shared" si="23"/>
        <v>6000</v>
      </c>
      <c r="BH95" s="11">
        <f t="shared" si="39"/>
        <v>6.9444444444444444E-5</v>
      </c>
    </row>
    <row r="96" spans="1:60" ht="80" x14ac:dyDescent="0.2">
      <c r="A96" s="54">
        <v>63</v>
      </c>
      <c r="B96" s="1" t="s">
        <v>849</v>
      </c>
      <c r="C96" s="22" t="s">
        <v>192</v>
      </c>
      <c r="D96" s="54">
        <v>1</v>
      </c>
      <c r="E96" s="54">
        <v>1</v>
      </c>
      <c r="F96" s="54">
        <f t="shared" si="29"/>
        <v>1</v>
      </c>
      <c r="G96" s="54">
        <f t="shared" si="30"/>
        <v>28</v>
      </c>
      <c r="H96" s="54">
        <f t="shared" si="31"/>
        <v>28</v>
      </c>
      <c r="I96" s="54">
        <f t="shared" si="21"/>
        <v>149</v>
      </c>
      <c r="J96" s="54">
        <v>51</v>
      </c>
      <c r="K96" s="54">
        <f t="shared" si="32"/>
        <v>1.8214285714285714</v>
      </c>
      <c r="L96" s="54">
        <f t="shared" si="33"/>
        <v>145</v>
      </c>
      <c r="M96" s="54">
        <f t="shared" si="34"/>
        <v>5.1785714285714288</v>
      </c>
      <c r="N96" s="54">
        <v>0</v>
      </c>
      <c r="O96" s="54">
        <v>1</v>
      </c>
      <c r="P96" s="54">
        <v>1</v>
      </c>
      <c r="Q96" s="54">
        <v>1</v>
      </c>
      <c r="R96" s="54">
        <v>1</v>
      </c>
      <c r="S96" s="54">
        <v>1</v>
      </c>
      <c r="T96" s="54">
        <f t="shared" si="24"/>
        <v>1</v>
      </c>
      <c r="U96" s="54">
        <v>1</v>
      </c>
      <c r="V96" s="54">
        <v>1</v>
      </c>
      <c r="W96" s="54">
        <f t="shared" si="25"/>
        <v>1</v>
      </c>
      <c r="X96" s="54">
        <f t="shared" si="26"/>
        <v>1</v>
      </c>
      <c r="Y96" s="54">
        <v>1</v>
      </c>
      <c r="Z96" s="54">
        <v>1</v>
      </c>
      <c r="AA96" s="54">
        <v>1</v>
      </c>
      <c r="AB96" s="54">
        <v>1</v>
      </c>
      <c r="AC96" s="54">
        <v>1</v>
      </c>
      <c r="AD96" s="54">
        <v>1</v>
      </c>
      <c r="AE96" s="54">
        <v>1</v>
      </c>
      <c r="AF96" s="54">
        <f t="shared" si="35"/>
        <v>5</v>
      </c>
      <c r="AG96" s="54">
        <v>1</v>
      </c>
      <c r="AH96" s="54">
        <f t="shared" si="27"/>
        <v>0</v>
      </c>
      <c r="AI96" s="54">
        <v>1</v>
      </c>
      <c r="AJ96" s="54">
        <v>1</v>
      </c>
      <c r="AK96" s="54">
        <f t="shared" si="28"/>
        <v>1</v>
      </c>
      <c r="AL96" s="54">
        <v>1</v>
      </c>
      <c r="AM96" s="54">
        <v>1</v>
      </c>
      <c r="AN96" s="54">
        <v>1</v>
      </c>
      <c r="AO96" s="54">
        <v>1</v>
      </c>
      <c r="AP96" s="54">
        <v>1</v>
      </c>
      <c r="AQ96" s="54">
        <v>1</v>
      </c>
      <c r="AR96" s="54">
        <v>1</v>
      </c>
      <c r="AS96" s="54">
        <v>1</v>
      </c>
      <c r="AT96" s="54">
        <v>1</v>
      </c>
      <c r="AU96" s="54">
        <f t="shared" si="36"/>
        <v>24.322142857142882</v>
      </c>
      <c r="AV96" s="54">
        <f t="shared" si="37"/>
        <v>16.822857142857142</v>
      </c>
      <c r="AW96" s="54">
        <f t="shared" si="22"/>
        <v>13.592857142857142</v>
      </c>
      <c r="AX96" s="54">
        <f t="shared" si="38"/>
        <v>16.961071428571429</v>
      </c>
      <c r="AY96" s="30">
        <v>1</v>
      </c>
      <c r="AZ96" s="54">
        <v>1</v>
      </c>
      <c r="BA96" s="54">
        <v>1</v>
      </c>
      <c r="BG96" s="54">
        <f t="shared" si="23"/>
        <v>5000</v>
      </c>
      <c r="BH96" s="11">
        <f t="shared" si="39"/>
        <v>9.722222222222223E-5</v>
      </c>
    </row>
    <row r="97" spans="1:60" ht="48" x14ac:dyDescent="0.2">
      <c r="A97" s="54">
        <v>64</v>
      </c>
      <c r="B97" s="1" t="s">
        <v>900</v>
      </c>
      <c r="C97" s="22" t="s">
        <v>192</v>
      </c>
      <c r="D97" s="54">
        <v>1</v>
      </c>
      <c r="E97" s="54">
        <v>1</v>
      </c>
      <c r="F97" s="54">
        <f t="shared" si="29"/>
        <v>1</v>
      </c>
      <c r="G97" s="54">
        <f t="shared" si="30"/>
        <v>16</v>
      </c>
      <c r="H97" s="54">
        <f t="shared" si="31"/>
        <v>16</v>
      </c>
      <c r="I97" s="54">
        <f t="shared" si="21"/>
        <v>97</v>
      </c>
      <c r="J97" s="54">
        <v>31</v>
      </c>
      <c r="K97" s="54">
        <f t="shared" si="32"/>
        <v>1.9375</v>
      </c>
      <c r="L97" s="54">
        <f t="shared" si="33"/>
        <v>93</v>
      </c>
      <c r="M97" s="54">
        <f t="shared" si="34"/>
        <v>5.8125</v>
      </c>
      <c r="N97" s="54">
        <v>0</v>
      </c>
      <c r="O97" s="54">
        <v>1</v>
      </c>
      <c r="P97" s="54">
        <v>1</v>
      </c>
      <c r="Q97" s="54">
        <v>1</v>
      </c>
      <c r="R97" s="54">
        <v>1</v>
      </c>
      <c r="S97" s="54">
        <v>1</v>
      </c>
      <c r="T97" s="54">
        <f t="shared" si="24"/>
        <v>1</v>
      </c>
      <c r="U97" s="54">
        <v>1</v>
      </c>
      <c r="V97" s="54">
        <v>1</v>
      </c>
      <c r="W97" s="54">
        <f t="shared" si="25"/>
        <v>1</v>
      </c>
      <c r="X97" s="54">
        <f t="shared" si="26"/>
        <v>1</v>
      </c>
      <c r="Y97" s="54">
        <v>1</v>
      </c>
      <c r="Z97" s="54">
        <v>1</v>
      </c>
      <c r="AA97" s="54">
        <v>1</v>
      </c>
      <c r="AB97" s="54">
        <v>1</v>
      </c>
      <c r="AC97" s="54">
        <v>1</v>
      </c>
      <c r="AD97" s="54">
        <v>1</v>
      </c>
      <c r="AE97" s="54">
        <v>1</v>
      </c>
      <c r="AF97" s="54">
        <f t="shared" si="35"/>
        <v>4</v>
      </c>
      <c r="AG97" s="54">
        <v>1</v>
      </c>
      <c r="AH97" s="54">
        <f t="shared" si="27"/>
        <v>1</v>
      </c>
      <c r="AI97" s="54">
        <v>1</v>
      </c>
      <c r="AJ97" s="54">
        <v>1</v>
      </c>
      <c r="AK97" s="54">
        <f t="shared" si="28"/>
        <v>0</v>
      </c>
      <c r="AL97" s="54">
        <v>0</v>
      </c>
      <c r="AM97" s="54">
        <v>1</v>
      </c>
      <c r="AN97" s="54">
        <v>1</v>
      </c>
      <c r="AO97" s="54">
        <v>1</v>
      </c>
      <c r="AP97" s="54">
        <v>1</v>
      </c>
      <c r="AQ97" s="54">
        <v>1</v>
      </c>
      <c r="AR97" s="54">
        <v>1</v>
      </c>
      <c r="AS97" s="54">
        <v>1</v>
      </c>
      <c r="AT97" s="54">
        <v>1</v>
      </c>
      <c r="AU97" s="54">
        <f t="shared" si="36"/>
        <v>26.682500000000015</v>
      </c>
      <c r="AV97" s="54">
        <f t="shared" si="37"/>
        <v>13.512499999999999</v>
      </c>
      <c r="AW97" s="54">
        <f t="shared" si="22"/>
        <v>16.5275</v>
      </c>
      <c r="AX97" s="54">
        <f t="shared" si="38"/>
        <v>13.946874999999999</v>
      </c>
      <c r="AY97" s="30">
        <v>1</v>
      </c>
      <c r="AZ97" s="54">
        <v>1</v>
      </c>
      <c r="BA97" s="54">
        <v>1</v>
      </c>
      <c r="BG97" s="54">
        <f t="shared" si="23"/>
        <v>4000</v>
      </c>
      <c r="BH97" s="11">
        <f t="shared" si="39"/>
        <v>5.5555555555555558E-5</v>
      </c>
    </row>
    <row r="98" spans="1:60" ht="32" x14ac:dyDescent="0.2">
      <c r="A98" s="54">
        <v>65</v>
      </c>
      <c r="B98" s="1" t="s">
        <v>754</v>
      </c>
      <c r="C98" s="22" t="s">
        <v>192</v>
      </c>
      <c r="D98" s="54">
        <v>1</v>
      </c>
      <c r="E98" s="54">
        <v>1</v>
      </c>
      <c r="F98" s="54">
        <f t="shared" si="29"/>
        <v>1</v>
      </c>
      <c r="G98" s="54">
        <f t="shared" si="30"/>
        <v>16</v>
      </c>
      <c r="H98" s="54">
        <f t="shared" si="31"/>
        <v>16</v>
      </c>
      <c r="I98" s="54">
        <f t="shared" si="21"/>
        <v>69</v>
      </c>
      <c r="J98" s="54">
        <v>25</v>
      </c>
      <c r="K98" s="54">
        <f t="shared" si="32"/>
        <v>1.5625</v>
      </c>
      <c r="L98" s="54">
        <f t="shared" si="33"/>
        <v>68</v>
      </c>
      <c r="M98" s="54">
        <f t="shared" si="34"/>
        <v>4.25</v>
      </c>
      <c r="N98" s="54">
        <v>1</v>
      </c>
      <c r="O98" s="54">
        <v>1</v>
      </c>
      <c r="P98" s="54">
        <v>1</v>
      </c>
      <c r="Q98" s="54">
        <v>1</v>
      </c>
      <c r="R98" s="54">
        <v>1</v>
      </c>
      <c r="S98" s="54">
        <v>1</v>
      </c>
      <c r="T98" s="54">
        <f t="shared" si="24"/>
        <v>1</v>
      </c>
      <c r="U98" s="54">
        <v>1</v>
      </c>
      <c r="V98" s="54">
        <v>1</v>
      </c>
      <c r="W98" s="54">
        <f t="shared" si="25"/>
        <v>1</v>
      </c>
      <c r="X98" s="54">
        <f t="shared" si="26"/>
        <v>1</v>
      </c>
      <c r="Y98" s="54">
        <v>0</v>
      </c>
      <c r="Z98" s="54">
        <v>1</v>
      </c>
      <c r="AA98" s="54">
        <v>1</v>
      </c>
      <c r="AB98" s="54">
        <v>1</v>
      </c>
      <c r="AC98" s="54">
        <v>1</v>
      </c>
      <c r="AD98" s="54">
        <v>0</v>
      </c>
      <c r="AE98" s="54">
        <v>1</v>
      </c>
      <c r="AF98" s="54">
        <f t="shared" si="35"/>
        <v>1</v>
      </c>
      <c r="AG98" s="54">
        <v>1</v>
      </c>
      <c r="AH98" s="54">
        <f t="shared" si="27"/>
        <v>1</v>
      </c>
      <c r="AI98" s="54">
        <v>1</v>
      </c>
      <c r="AJ98" s="54">
        <v>1</v>
      </c>
      <c r="AK98" s="54">
        <f t="shared" si="28"/>
        <v>1</v>
      </c>
      <c r="AL98" s="54">
        <v>1</v>
      </c>
      <c r="AM98" s="54">
        <v>1</v>
      </c>
      <c r="AN98" s="54">
        <v>1</v>
      </c>
      <c r="AO98" s="54">
        <v>1</v>
      </c>
      <c r="AP98" s="54">
        <v>1</v>
      </c>
      <c r="AQ98" s="54">
        <v>1</v>
      </c>
      <c r="AR98" s="54">
        <v>1</v>
      </c>
      <c r="AS98" s="54">
        <v>1</v>
      </c>
      <c r="AT98" s="54">
        <v>1</v>
      </c>
      <c r="AU98" s="54">
        <f t="shared" si="36"/>
        <v>58.407500000000013</v>
      </c>
      <c r="AV98" s="54">
        <f t="shared" si="37"/>
        <v>9.0875000000000021</v>
      </c>
      <c r="AW98" s="54">
        <f t="shared" si="22"/>
        <v>7.3399999999999963</v>
      </c>
      <c r="AX98" s="54">
        <f t="shared" si="38"/>
        <v>6.5874999999999986</v>
      </c>
      <c r="AY98" s="30">
        <v>1</v>
      </c>
      <c r="AZ98" s="54">
        <v>1</v>
      </c>
      <c r="BA98" s="54">
        <v>1</v>
      </c>
      <c r="BG98" s="54">
        <f t="shared" si="23"/>
        <v>1000</v>
      </c>
      <c r="BH98" s="11">
        <f t="shared" si="39"/>
        <v>5.5555555555555558E-5</v>
      </c>
    </row>
    <row r="99" spans="1:60" ht="64" x14ac:dyDescent="0.2">
      <c r="A99" s="54" t="s">
        <v>639</v>
      </c>
      <c r="B99" s="1" t="s">
        <v>755</v>
      </c>
      <c r="C99" s="22" t="s">
        <v>192</v>
      </c>
      <c r="D99" s="54">
        <v>1</v>
      </c>
      <c r="E99" s="54">
        <v>1</v>
      </c>
      <c r="F99" s="54">
        <f t="shared" si="29"/>
        <v>1</v>
      </c>
      <c r="G99" s="54">
        <f t="shared" si="30"/>
        <v>25</v>
      </c>
      <c r="H99" s="54">
        <f t="shared" si="31"/>
        <v>25</v>
      </c>
      <c r="I99" s="54">
        <f t="shared" si="21"/>
        <v>139</v>
      </c>
      <c r="J99" s="54">
        <v>44</v>
      </c>
      <c r="K99" s="54">
        <f t="shared" si="32"/>
        <v>1.76</v>
      </c>
      <c r="L99" s="54">
        <f t="shared" si="33"/>
        <v>134</v>
      </c>
      <c r="M99" s="54">
        <f t="shared" si="34"/>
        <v>5.36</v>
      </c>
      <c r="N99" s="54">
        <v>0</v>
      </c>
      <c r="O99" s="54">
        <v>1</v>
      </c>
      <c r="P99" s="54">
        <v>0</v>
      </c>
      <c r="Q99" s="54">
        <v>0</v>
      </c>
      <c r="R99" s="54">
        <v>1</v>
      </c>
      <c r="S99" s="54">
        <v>1</v>
      </c>
      <c r="T99" s="54">
        <f t="shared" si="24"/>
        <v>0</v>
      </c>
      <c r="U99" s="54">
        <v>1</v>
      </c>
      <c r="V99" s="54">
        <v>1</v>
      </c>
      <c r="W99" s="54">
        <f t="shared" si="25"/>
        <v>0</v>
      </c>
      <c r="X99" s="54">
        <f t="shared" si="26"/>
        <v>1</v>
      </c>
      <c r="Y99" s="54">
        <v>1</v>
      </c>
      <c r="Z99" s="54">
        <v>1</v>
      </c>
      <c r="AA99" s="54">
        <v>1</v>
      </c>
      <c r="AB99" s="54">
        <v>1</v>
      </c>
      <c r="AC99" s="54">
        <v>1</v>
      </c>
      <c r="AD99" s="54">
        <v>1</v>
      </c>
      <c r="AE99" s="54">
        <v>1</v>
      </c>
      <c r="AF99" s="54">
        <f t="shared" si="35"/>
        <v>5</v>
      </c>
      <c r="AG99" s="54">
        <v>1</v>
      </c>
      <c r="AH99" s="54">
        <f t="shared" si="27"/>
        <v>1</v>
      </c>
      <c r="AI99" s="54">
        <v>0</v>
      </c>
      <c r="AJ99" s="54">
        <v>1</v>
      </c>
      <c r="AK99" s="54">
        <f t="shared" si="28"/>
        <v>0</v>
      </c>
      <c r="AL99" s="54">
        <v>1</v>
      </c>
      <c r="AM99" s="54">
        <v>1</v>
      </c>
      <c r="AN99" s="54">
        <v>1</v>
      </c>
      <c r="AO99" s="54">
        <v>1</v>
      </c>
      <c r="AP99" s="54">
        <v>1</v>
      </c>
      <c r="AQ99" s="54">
        <v>1</v>
      </c>
      <c r="AR99" s="54">
        <v>1</v>
      </c>
      <c r="AS99" s="54">
        <v>1</v>
      </c>
      <c r="AT99" s="54">
        <v>1</v>
      </c>
      <c r="AU99" s="54">
        <f t="shared" si="36"/>
        <v>32.564000000000021</v>
      </c>
      <c r="AV99" s="54">
        <f t="shared" si="37"/>
        <v>14.928000000000001</v>
      </c>
      <c r="AW99" s="54">
        <f t="shared" si="22"/>
        <v>14.532799999999998</v>
      </c>
      <c r="AX99" s="54">
        <f t="shared" si="38"/>
        <v>16.315599999999996</v>
      </c>
      <c r="AY99" s="30">
        <v>1</v>
      </c>
      <c r="AZ99" s="54">
        <v>1</v>
      </c>
      <c r="BA99" s="54">
        <v>1</v>
      </c>
      <c r="BG99" s="54">
        <f t="shared" si="23"/>
        <v>5000</v>
      </c>
      <c r="BH99" s="11">
        <f t="shared" si="39"/>
        <v>8.6805555555555545E-5</v>
      </c>
    </row>
    <row r="100" spans="1:60" ht="48" x14ac:dyDescent="0.2">
      <c r="A100" s="54" t="s">
        <v>641</v>
      </c>
      <c r="B100" s="1" t="s">
        <v>901</v>
      </c>
      <c r="C100" s="3" t="s">
        <v>204</v>
      </c>
      <c r="D100" s="54">
        <v>1</v>
      </c>
      <c r="E100" s="54">
        <v>1</v>
      </c>
      <c r="F100" s="54">
        <f t="shared" si="29"/>
        <v>1</v>
      </c>
      <c r="G100" s="54">
        <f t="shared" si="30"/>
        <v>18</v>
      </c>
      <c r="H100" s="54">
        <f t="shared" si="31"/>
        <v>18</v>
      </c>
      <c r="I100" s="54">
        <f t="shared" si="21"/>
        <v>84</v>
      </c>
      <c r="J100" s="54">
        <v>29</v>
      </c>
      <c r="K100" s="54">
        <f t="shared" si="32"/>
        <v>1.6111111111111112</v>
      </c>
      <c r="L100" s="54">
        <f t="shared" si="33"/>
        <v>82</v>
      </c>
      <c r="M100" s="54">
        <f t="shared" si="34"/>
        <v>4.5555555555555554</v>
      </c>
      <c r="N100" s="54">
        <v>1</v>
      </c>
      <c r="O100" s="54">
        <v>1</v>
      </c>
      <c r="P100" s="54">
        <v>1</v>
      </c>
      <c r="Q100" s="54">
        <v>1</v>
      </c>
      <c r="R100" s="54">
        <v>1</v>
      </c>
      <c r="S100" s="54">
        <v>1</v>
      </c>
      <c r="T100" s="54">
        <f t="shared" si="24"/>
        <v>1</v>
      </c>
      <c r="U100" s="54">
        <v>1</v>
      </c>
      <c r="V100" s="54">
        <v>1</v>
      </c>
      <c r="W100" s="54">
        <f t="shared" si="25"/>
        <v>1</v>
      </c>
      <c r="X100" s="54">
        <f t="shared" si="26"/>
        <v>1</v>
      </c>
      <c r="Y100" s="54">
        <v>0</v>
      </c>
      <c r="Z100" s="54">
        <v>1</v>
      </c>
      <c r="AA100" s="54">
        <v>1</v>
      </c>
      <c r="AB100" s="54">
        <v>1</v>
      </c>
      <c r="AC100" s="54">
        <v>1</v>
      </c>
      <c r="AD100" s="54">
        <v>1</v>
      </c>
      <c r="AE100" s="54">
        <v>1</v>
      </c>
      <c r="AF100" s="54">
        <f t="shared" si="35"/>
        <v>2</v>
      </c>
      <c r="AG100" s="54">
        <v>1</v>
      </c>
      <c r="AH100" s="54">
        <f t="shared" si="27"/>
        <v>1</v>
      </c>
      <c r="AI100" s="54">
        <v>1</v>
      </c>
      <c r="AJ100" s="54">
        <v>1</v>
      </c>
      <c r="AK100" s="54">
        <f t="shared" si="28"/>
        <v>1</v>
      </c>
      <c r="AL100" s="54">
        <v>1</v>
      </c>
      <c r="AM100" s="54">
        <v>1</v>
      </c>
      <c r="AN100" s="54">
        <v>1</v>
      </c>
      <c r="AO100" s="54">
        <v>1</v>
      </c>
      <c r="AP100" s="54">
        <v>1</v>
      </c>
      <c r="AQ100" s="54">
        <v>1</v>
      </c>
      <c r="AR100" s="54">
        <v>1</v>
      </c>
      <c r="AS100" s="54">
        <v>1</v>
      </c>
      <c r="AT100" s="54">
        <v>1</v>
      </c>
      <c r="AU100" s="54">
        <f t="shared" si="36"/>
        <v>52.265000000000029</v>
      </c>
      <c r="AV100" s="54">
        <f t="shared" si="37"/>
        <v>10.441111111111113</v>
      </c>
      <c r="AW100" s="54">
        <f t="shared" si="22"/>
        <v>9.3422222222222189</v>
      </c>
      <c r="AX100" s="54">
        <f t="shared" si="38"/>
        <v>9.0266666666666673</v>
      </c>
      <c r="AY100" s="30">
        <v>1</v>
      </c>
      <c r="AZ100" s="54">
        <v>1</v>
      </c>
      <c r="BA100" s="54">
        <v>1</v>
      </c>
      <c r="BG100" s="54">
        <f t="shared" si="23"/>
        <v>2000</v>
      </c>
      <c r="BH100" s="11">
        <f t="shared" si="39"/>
        <v>6.2500000000000001E-5</v>
      </c>
    </row>
    <row r="101" spans="1:60" ht="32" x14ac:dyDescent="0.2">
      <c r="A101" s="54">
        <v>66</v>
      </c>
      <c r="B101" s="1" t="s">
        <v>757</v>
      </c>
      <c r="C101" s="22" t="s">
        <v>192</v>
      </c>
      <c r="D101" s="54">
        <v>1</v>
      </c>
      <c r="E101" s="54">
        <v>1</v>
      </c>
      <c r="F101" s="54">
        <f t="shared" si="29"/>
        <v>1</v>
      </c>
      <c r="G101" s="54">
        <f t="shared" si="30"/>
        <v>10</v>
      </c>
      <c r="H101" s="54">
        <f t="shared" si="31"/>
        <v>10</v>
      </c>
      <c r="I101" s="54">
        <f t="shared" si="21"/>
        <v>51</v>
      </c>
      <c r="J101" s="54">
        <v>17</v>
      </c>
      <c r="K101" s="54">
        <f t="shared" si="32"/>
        <v>1.7</v>
      </c>
      <c r="L101" s="54">
        <f t="shared" si="33"/>
        <v>50</v>
      </c>
      <c r="M101" s="54">
        <f t="shared" si="34"/>
        <v>5</v>
      </c>
      <c r="N101" s="54">
        <v>0</v>
      </c>
      <c r="O101" s="54">
        <v>1</v>
      </c>
      <c r="P101" s="54">
        <v>1</v>
      </c>
      <c r="Q101" s="54">
        <v>1</v>
      </c>
      <c r="R101" s="54">
        <v>1</v>
      </c>
      <c r="S101" s="54">
        <v>1</v>
      </c>
      <c r="T101" s="54">
        <f t="shared" si="24"/>
        <v>1</v>
      </c>
      <c r="U101" s="54">
        <v>1</v>
      </c>
      <c r="V101" s="54">
        <v>1</v>
      </c>
      <c r="W101" s="54">
        <f t="shared" si="25"/>
        <v>1</v>
      </c>
      <c r="X101" s="54">
        <f t="shared" si="26"/>
        <v>1</v>
      </c>
      <c r="Y101" s="54">
        <v>1</v>
      </c>
      <c r="Z101" s="54">
        <v>1</v>
      </c>
      <c r="AA101" s="54">
        <v>1</v>
      </c>
      <c r="AB101" s="54">
        <v>1</v>
      </c>
      <c r="AC101" s="54">
        <v>1</v>
      </c>
      <c r="AD101" s="54">
        <v>1</v>
      </c>
      <c r="AE101" s="54">
        <v>1</v>
      </c>
      <c r="AF101" s="54">
        <f t="shared" si="35"/>
        <v>1</v>
      </c>
      <c r="AG101" s="54">
        <v>1</v>
      </c>
      <c r="AH101" s="54">
        <f t="shared" si="27"/>
        <v>1</v>
      </c>
      <c r="AI101" s="54">
        <v>1</v>
      </c>
      <c r="AJ101" s="54">
        <v>1</v>
      </c>
      <c r="AK101" s="54">
        <f t="shared" si="28"/>
        <v>1</v>
      </c>
      <c r="AL101" s="54">
        <v>1</v>
      </c>
      <c r="AM101" s="54">
        <v>1</v>
      </c>
      <c r="AN101" s="54">
        <v>1</v>
      </c>
      <c r="AO101" s="54">
        <v>1</v>
      </c>
      <c r="AP101" s="54">
        <v>1</v>
      </c>
      <c r="AQ101" s="54">
        <v>1</v>
      </c>
      <c r="AR101" s="54">
        <v>1</v>
      </c>
      <c r="AS101" s="54">
        <v>1</v>
      </c>
      <c r="AT101" s="54">
        <v>1</v>
      </c>
      <c r="AU101" s="54">
        <f t="shared" si="36"/>
        <v>52.865000000000016</v>
      </c>
      <c r="AV101" s="54">
        <f t="shared" si="37"/>
        <v>8.370000000000001</v>
      </c>
      <c r="AW101" s="54">
        <f t="shared" si="22"/>
        <v>10.639999999999997</v>
      </c>
      <c r="AX101" s="54">
        <f t="shared" si="38"/>
        <v>7.120000000000001</v>
      </c>
      <c r="AY101" s="30">
        <v>1</v>
      </c>
      <c r="AZ101" s="54">
        <v>1</v>
      </c>
      <c r="BA101" s="54">
        <v>1</v>
      </c>
      <c r="BG101" s="54">
        <f t="shared" si="23"/>
        <v>1000</v>
      </c>
      <c r="BH101" s="11">
        <f t="shared" si="39"/>
        <v>3.4722222222222222E-5</v>
      </c>
    </row>
    <row r="102" spans="1:60" ht="32" x14ac:dyDescent="0.2">
      <c r="A102" s="54">
        <v>67</v>
      </c>
      <c r="B102" s="1" t="s">
        <v>758</v>
      </c>
      <c r="C102" s="22" t="s">
        <v>192</v>
      </c>
      <c r="D102" s="54">
        <v>1</v>
      </c>
      <c r="E102" s="54">
        <v>1</v>
      </c>
      <c r="F102" s="54">
        <f t="shared" si="29"/>
        <v>1</v>
      </c>
      <c r="G102" s="54">
        <f t="shared" si="30"/>
        <v>10</v>
      </c>
      <c r="H102" s="54">
        <f t="shared" si="31"/>
        <v>10</v>
      </c>
      <c r="I102" s="54">
        <f t="shared" si="21"/>
        <v>50</v>
      </c>
      <c r="J102" s="54">
        <v>17</v>
      </c>
      <c r="K102" s="54">
        <f t="shared" si="32"/>
        <v>1.7</v>
      </c>
      <c r="L102" s="54">
        <f t="shared" si="33"/>
        <v>49</v>
      </c>
      <c r="M102" s="54">
        <f t="shared" si="34"/>
        <v>4.9000000000000004</v>
      </c>
      <c r="N102" s="54">
        <v>0</v>
      </c>
      <c r="O102" s="54">
        <v>1</v>
      </c>
      <c r="P102" s="54">
        <v>1</v>
      </c>
      <c r="Q102" s="54">
        <v>1</v>
      </c>
      <c r="R102" s="54">
        <v>1</v>
      </c>
      <c r="S102" s="54">
        <v>1</v>
      </c>
      <c r="T102" s="54">
        <f t="shared" si="24"/>
        <v>1</v>
      </c>
      <c r="U102" s="54">
        <v>1</v>
      </c>
      <c r="V102" s="54">
        <v>1</v>
      </c>
      <c r="W102" s="54">
        <f t="shared" si="25"/>
        <v>1</v>
      </c>
      <c r="X102" s="54">
        <f t="shared" si="26"/>
        <v>1</v>
      </c>
      <c r="Y102" s="54">
        <v>0</v>
      </c>
      <c r="Z102" s="54">
        <v>1</v>
      </c>
      <c r="AA102" s="54">
        <v>1</v>
      </c>
      <c r="AB102" s="54">
        <v>1</v>
      </c>
      <c r="AC102" s="54">
        <v>1</v>
      </c>
      <c r="AD102" s="54">
        <v>1</v>
      </c>
      <c r="AE102" s="54">
        <v>1</v>
      </c>
      <c r="AF102" s="54">
        <f t="shared" si="35"/>
        <v>1</v>
      </c>
      <c r="AG102" s="54">
        <v>1</v>
      </c>
      <c r="AH102" s="54">
        <f t="shared" si="27"/>
        <v>1</v>
      </c>
      <c r="AI102" s="54">
        <v>1</v>
      </c>
      <c r="AJ102" s="54">
        <v>1</v>
      </c>
      <c r="AK102" s="54">
        <f t="shared" si="28"/>
        <v>1</v>
      </c>
      <c r="AL102" s="54">
        <v>1</v>
      </c>
      <c r="AM102" s="54">
        <v>1</v>
      </c>
      <c r="AN102" s="54">
        <v>1</v>
      </c>
      <c r="AO102" s="54">
        <v>1</v>
      </c>
      <c r="AP102" s="54">
        <v>1</v>
      </c>
      <c r="AQ102" s="54">
        <v>1</v>
      </c>
      <c r="AR102" s="54">
        <v>1</v>
      </c>
      <c r="AS102" s="54">
        <v>1</v>
      </c>
      <c r="AT102" s="54">
        <v>1</v>
      </c>
      <c r="AU102" s="54">
        <f t="shared" si="36"/>
        <v>52.865000000000016</v>
      </c>
      <c r="AV102" s="54">
        <f t="shared" si="37"/>
        <v>8.370000000000001</v>
      </c>
      <c r="AW102" s="54">
        <f t="shared" si="22"/>
        <v>10.051999999999996</v>
      </c>
      <c r="AX102" s="54">
        <f t="shared" si="38"/>
        <v>6.6490000000000009</v>
      </c>
      <c r="AY102" s="30">
        <v>1</v>
      </c>
      <c r="AZ102" s="54">
        <v>1</v>
      </c>
      <c r="BA102" s="54">
        <v>1</v>
      </c>
      <c r="BG102" s="54">
        <f t="shared" si="23"/>
        <v>1000</v>
      </c>
      <c r="BH102" s="11">
        <f t="shared" si="39"/>
        <v>3.4722222222222222E-5</v>
      </c>
    </row>
    <row r="103" spans="1:60" ht="32" x14ac:dyDescent="0.2">
      <c r="A103" s="54">
        <v>68</v>
      </c>
      <c r="B103" s="1" t="s">
        <v>853</v>
      </c>
      <c r="C103" s="22" t="s">
        <v>192</v>
      </c>
      <c r="D103" s="54">
        <v>1</v>
      </c>
      <c r="E103" s="54">
        <v>1</v>
      </c>
      <c r="F103" s="54">
        <f t="shared" si="29"/>
        <v>1</v>
      </c>
      <c r="G103" s="54">
        <f t="shared" si="30"/>
        <v>10</v>
      </c>
      <c r="H103" s="54">
        <f t="shared" si="31"/>
        <v>10</v>
      </c>
      <c r="I103" s="54">
        <f t="shared" si="21"/>
        <v>49</v>
      </c>
      <c r="J103" s="54">
        <v>17</v>
      </c>
      <c r="K103" s="54">
        <f t="shared" si="32"/>
        <v>1.7</v>
      </c>
      <c r="L103" s="54">
        <f t="shared" si="33"/>
        <v>48</v>
      </c>
      <c r="M103" s="54">
        <f t="shared" si="34"/>
        <v>4.8</v>
      </c>
      <c r="N103" s="54">
        <v>0</v>
      </c>
      <c r="O103" s="54">
        <v>1</v>
      </c>
      <c r="P103" s="54">
        <v>1</v>
      </c>
      <c r="Q103" s="54">
        <v>1</v>
      </c>
      <c r="R103" s="54">
        <v>1</v>
      </c>
      <c r="S103" s="54">
        <v>1</v>
      </c>
      <c r="T103" s="54">
        <f t="shared" si="24"/>
        <v>1</v>
      </c>
      <c r="U103" s="54">
        <v>1</v>
      </c>
      <c r="V103" s="54">
        <v>1</v>
      </c>
      <c r="W103" s="54">
        <f t="shared" si="25"/>
        <v>1</v>
      </c>
      <c r="X103" s="54">
        <f t="shared" si="26"/>
        <v>1</v>
      </c>
      <c r="Y103" s="54">
        <v>0</v>
      </c>
      <c r="Z103" s="54">
        <v>1</v>
      </c>
      <c r="AA103" s="54">
        <v>1</v>
      </c>
      <c r="AB103" s="54">
        <v>1</v>
      </c>
      <c r="AC103" s="54">
        <v>1</v>
      </c>
      <c r="AD103" s="54">
        <v>1</v>
      </c>
      <c r="AE103" s="54">
        <v>1</v>
      </c>
      <c r="AF103" s="54">
        <f t="shared" si="35"/>
        <v>1</v>
      </c>
      <c r="AG103" s="54">
        <v>1</v>
      </c>
      <c r="AH103" s="54">
        <f t="shared" si="27"/>
        <v>1</v>
      </c>
      <c r="AI103" s="54">
        <v>1</v>
      </c>
      <c r="AJ103" s="54">
        <v>1</v>
      </c>
      <c r="AK103" s="54">
        <f t="shared" si="28"/>
        <v>1</v>
      </c>
      <c r="AL103" s="54">
        <v>1</v>
      </c>
      <c r="AM103" s="54">
        <v>1</v>
      </c>
      <c r="AN103" s="54">
        <v>1</v>
      </c>
      <c r="AO103" s="54">
        <v>1</v>
      </c>
      <c r="AP103" s="54">
        <v>1</v>
      </c>
      <c r="AQ103" s="54">
        <v>1</v>
      </c>
      <c r="AR103" s="54">
        <v>1</v>
      </c>
      <c r="AS103" s="54">
        <v>1</v>
      </c>
      <c r="AT103" s="54">
        <v>1</v>
      </c>
      <c r="AU103" s="54">
        <f t="shared" si="36"/>
        <v>52.865000000000016</v>
      </c>
      <c r="AV103" s="54">
        <f t="shared" si="37"/>
        <v>8.370000000000001</v>
      </c>
      <c r="AW103" s="54">
        <f t="shared" si="22"/>
        <v>9.4639999999999986</v>
      </c>
      <c r="AX103" s="54">
        <f t="shared" si="38"/>
        <v>6.1780000000000008</v>
      </c>
      <c r="AY103" s="31">
        <v>1</v>
      </c>
      <c r="AZ103" s="54">
        <v>1</v>
      </c>
      <c r="BA103" s="54">
        <v>1</v>
      </c>
      <c r="BG103" s="54">
        <f t="shared" si="23"/>
        <v>1000</v>
      </c>
      <c r="BH103" s="11">
        <f t="shared" si="39"/>
        <v>3.4722222222222222E-5</v>
      </c>
    </row>
    <row r="104" spans="1:60" ht="80" x14ac:dyDescent="0.2">
      <c r="A104" s="54">
        <v>69</v>
      </c>
      <c r="B104" s="1" t="s">
        <v>760</v>
      </c>
      <c r="C104" s="22" t="s">
        <v>192</v>
      </c>
      <c r="D104" s="54">
        <v>1</v>
      </c>
      <c r="E104" s="54">
        <v>1</v>
      </c>
      <c r="F104" s="54">
        <f t="shared" si="29"/>
        <v>1</v>
      </c>
      <c r="G104" s="54">
        <f t="shared" si="30"/>
        <v>33</v>
      </c>
      <c r="H104" s="54">
        <f t="shared" si="31"/>
        <v>33</v>
      </c>
      <c r="I104" s="54">
        <f t="shared" si="21"/>
        <v>177</v>
      </c>
      <c r="J104" s="54">
        <v>53</v>
      </c>
      <c r="K104" s="54">
        <f t="shared" si="32"/>
        <v>1.606060606060606</v>
      </c>
      <c r="L104" s="54">
        <f t="shared" si="33"/>
        <v>167</v>
      </c>
      <c r="M104" s="54">
        <f t="shared" si="34"/>
        <v>5.0606060606060606</v>
      </c>
      <c r="N104" s="54">
        <v>0</v>
      </c>
      <c r="O104" s="54">
        <v>1</v>
      </c>
      <c r="P104" s="54">
        <v>1</v>
      </c>
      <c r="Q104" s="54">
        <v>1</v>
      </c>
      <c r="R104" s="54">
        <v>1</v>
      </c>
      <c r="S104" s="54">
        <v>1</v>
      </c>
      <c r="T104" s="54">
        <f t="shared" si="24"/>
        <v>1</v>
      </c>
      <c r="U104" s="54">
        <v>1</v>
      </c>
      <c r="V104" s="54">
        <v>1</v>
      </c>
      <c r="W104" s="54">
        <f t="shared" si="25"/>
        <v>1</v>
      </c>
      <c r="X104" s="54">
        <f t="shared" si="26"/>
        <v>1</v>
      </c>
      <c r="Y104" s="54">
        <v>1</v>
      </c>
      <c r="Z104" s="54">
        <v>1</v>
      </c>
      <c r="AA104" s="54">
        <v>1</v>
      </c>
      <c r="AB104" s="54">
        <v>1</v>
      </c>
      <c r="AC104" s="54">
        <v>1</v>
      </c>
      <c r="AD104" s="54">
        <v>1</v>
      </c>
      <c r="AE104" s="54">
        <v>1</v>
      </c>
      <c r="AF104" s="54">
        <f t="shared" si="35"/>
        <v>10</v>
      </c>
      <c r="AG104" s="54">
        <v>1</v>
      </c>
      <c r="AH104" s="54">
        <f t="shared" si="27"/>
        <v>1</v>
      </c>
      <c r="AI104" s="54">
        <v>0</v>
      </c>
      <c r="AJ104" s="54">
        <v>0</v>
      </c>
      <c r="AK104" s="54">
        <f t="shared" si="28"/>
        <v>0</v>
      </c>
      <c r="AL104" s="54">
        <v>1</v>
      </c>
      <c r="AM104" s="54">
        <v>1</v>
      </c>
      <c r="AN104" s="54">
        <v>1</v>
      </c>
      <c r="AO104" s="54">
        <v>1</v>
      </c>
      <c r="AP104" s="54">
        <v>1</v>
      </c>
      <c r="AQ104" s="54">
        <v>1</v>
      </c>
      <c r="AR104" s="54">
        <v>1</v>
      </c>
      <c r="AS104" s="54">
        <v>1</v>
      </c>
      <c r="AT104" s="54">
        <v>1</v>
      </c>
      <c r="AU104" s="54">
        <f t="shared" si="36"/>
        <v>37.467272727272764</v>
      </c>
      <c r="AV104" s="54">
        <f t="shared" si="37"/>
        <v>16.231515151515154</v>
      </c>
      <c r="AW104" s="54">
        <f t="shared" si="22"/>
        <v>13.059393939393939</v>
      </c>
      <c r="AX104" s="54">
        <f t="shared" si="38"/>
        <v>18.905454545454546</v>
      </c>
      <c r="AY104" s="30">
        <v>1</v>
      </c>
      <c r="AZ104" s="54">
        <v>1</v>
      </c>
      <c r="BA104" s="54">
        <v>1</v>
      </c>
      <c r="BG104" s="54">
        <f t="shared" si="23"/>
        <v>10000</v>
      </c>
      <c r="BH104" s="11">
        <f t="shared" si="39"/>
        <v>1.1458333333333333E-4</v>
      </c>
    </row>
    <row r="105" spans="1:60" ht="48" x14ac:dyDescent="0.2">
      <c r="A105" s="54">
        <v>70</v>
      </c>
      <c r="B105" s="1" t="s">
        <v>761</v>
      </c>
      <c r="C105" s="22" t="s">
        <v>192</v>
      </c>
      <c r="D105" s="54">
        <v>1</v>
      </c>
      <c r="E105" s="54">
        <v>1</v>
      </c>
      <c r="F105" s="54">
        <f t="shared" si="29"/>
        <v>1</v>
      </c>
      <c r="G105" s="54">
        <f t="shared" si="30"/>
        <v>14</v>
      </c>
      <c r="H105" s="54">
        <f t="shared" si="31"/>
        <v>14</v>
      </c>
      <c r="I105" s="54">
        <f t="shared" si="21"/>
        <v>82</v>
      </c>
      <c r="J105" s="54">
        <v>26</v>
      </c>
      <c r="K105" s="54">
        <f t="shared" si="32"/>
        <v>1.8571428571428572</v>
      </c>
      <c r="L105" s="54">
        <f t="shared" si="33"/>
        <v>81</v>
      </c>
      <c r="M105" s="54">
        <f t="shared" si="34"/>
        <v>5.7857142857142856</v>
      </c>
      <c r="N105" s="54">
        <v>1</v>
      </c>
      <c r="O105" s="54">
        <v>1</v>
      </c>
      <c r="P105" s="54">
        <v>1</v>
      </c>
      <c r="Q105" s="54">
        <v>1</v>
      </c>
      <c r="R105" s="54">
        <v>1</v>
      </c>
      <c r="S105" s="54">
        <v>1</v>
      </c>
      <c r="T105" s="54">
        <f t="shared" si="24"/>
        <v>1</v>
      </c>
      <c r="U105" s="54">
        <v>1</v>
      </c>
      <c r="V105" s="54">
        <v>1</v>
      </c>
      <c r="W105" s="54">
        <f t="shared" si="25"/>
        <v>1</v>
      </c>
      <c r="X105" s="54">
        <f t="shared" si="26"/>
        <v>1</v>
      </c>
      <c r="Y105" s="54">
        <v>1</v>
      </c>
      <c r="Z105" s="54">
        <v>1</v>
      </c>
      <c r="AA105" s="54">
        <v>1</v>
      </c>
      <c r="AB105" s="54">
        <v>1</v>
      </c>
      <c r="AC105" s="54">
        <v>1</v>
      </c>
      <c r="AD105" s="54">
        <v>1</v>
      </c>
      <c r="AE105" s="54">
        <v>1</v>
      </c>
      <c r="AF105" s="54">
        <f t="shared" si="35"/>
        <v>1</v>
      </c>
      <c r="AG105" s="54">
        <v>1</v>
      </c>
      <c r="AH105" s="54">
        <f t="shared" si="27"/>
        <v>1</v>
      </c>
      <c r="AI105" s="54">
        <v>0</v>
      </c>
      <c r="AJ105" s="54">
        <v>1</v>
      </c>
      <c r="AK105" s="54">
        <f t="shared" si="28"/>
        <v>1</v>
      </c>
      <c r="AL105" s="54">
        <v>1</v>
      </c>
      <c r="AM105" s="54">
        <v>1</v>
      </c>
      <c r="AN105" s="54">
        <v>1</v>
      </c>
      <c r="AO105" s="54">
        <v>1</v>
      </c>
      <c r="AP105" s="54">
        <v>1</v>
      </c>
      <c r="AQ105" s="54">
        <v>1</v>
      </c>
      <c r="AR105" s="54">
        <v>1</v>
      </c>
      <c r="AS105" s="54">
        <v>1</v>
      </c>
      <c r="AT105" s="54">
        <v>1</v>
      </c>
      <c r="AU105" s="54">
        <f t="shared" si="36"/>
        <v>35.510714285714307</v>
      </c>
      <c r="AV105" s="54">
        <f t="shared" si="37"/>
        <v>11.784285714285716</v>
      </c>
      <c r="AW105" s="54">
        <f t="shared" si="22"/>
        <v>16.105714285714289</v>
      </c>
      <c r="AX105" s="54">
        <f t="shared" si="38"/>
        <v>12.820714285714281</v>
      </c>
      <c r="AY105" s="30">
        <v>1</v>
      </c>
      <c r="AZ105" s="54">
        <v>1</v>
      </c>
      <c r="BA105" s="54">
        <v>1</v>
      </c>
      <c r="BG105" s="54">
        <f t="shared" si="23"/>
        <v>1000</v>
      </c>
      <c r="BH105" s="11">
        <f t="shared" si="39"/>
        <v>4.8611111111111115E-5</v>
      </c>
    </row>
    <row r="106" spans="1:60" ht="64" x14ac:dyDescent="0.2">
      <c r="A106" s="54">
        <v>71</v>
      </c>
      <c r="B106" s="1" t="s">
        <v>762</v>
      </c>
      <c r="C106" s="22" t="s">
        <v>192</v>
      </c>
      <c r="D106" s="54">
        <v>1</v>
      </c>
      <c r="E106" s="54">
        <v>1</v>
      </c>
      <c r="F106" s="54">
        <f t="shared" si="29"/>
        <v>1</v>
      </c>
      <c r="G106" s="54">
        <f t="shared" si="30"/>
        <v>19</v>
      </c>
      <c r="H106" s="54">
        <f t="shared" si="31"/>
        <v>19</v>
      </c>
      <c r="I106" s="54">
        <f t="shared" si="21"/>
        <v>123</v>
      </c>
      <c r="J106" s="54">
        <v>43</v>
      </c>
      <c r="K106" s="54">
        <f t="shared" si="32"/>
        <v>2.263157894736842</v>
      </c>
      <c r="L106" s="54">
        <f t="shared" si="33"/>
        <v>120</v>
      </c>
      <c r="M106" s="54">
        <f t="shared" si="34"/>
        <v>6.3157894736842106</v>
      </c>
      <c r="N106" s="54">
        <v>0</v>
      </c>
      <c r="O106" s="54">
        <v>1</v>
      </c>
      <c r="P106" s="54">
        <v>0</v>
      </c>
      <c r="Q106" s="54">
        <v>1</v>
      </c>
      <c r="R106" s="54">
        <v>1</v>
      </c>
      <c r="S106" s="54">
        <v>1</v>
      </c>
      <c r="T106" s="54">
        <f t="shared" si="24"/>
        <v>1</v>
      </c>
      <c r="U106" s="54">
        <v>1</v>
      </c>
      <c r="V106" s="54">
        <v>1</v>
      </c>
      <c r="W106" s="54">
        <f t="shared" si="25"/>
        <v>0</v>
      </c>
      <c r="X106" s="54">
        <f t="shared" si="26"/>
        <v>1</v>
      </c>
      <c r="Y106" s="54">
        <v>1</v>
      </c>
      <c r="Z106" s="54">
        <v>1</v>
      </c>
      <c r="AA106" s="54">
        <v>1</v>
      </c>
      <c r="AB106" s="54">
        <v>1</v>
      </c>
      <c r="AC106" s="54">
        <v>1</v>
      </c>
      <c r="AD106" s="54">
        <v>1</v>
      </c>
      <c r="AE106" s="54">
        <v>1</v>
      </c>
      <c r="AF106" s="54">
        <f t="shared" si="35"/>
        <v>3</v>
      </c>
      <c r="AG106" s="54">
        <v>1</v>
      </c>
      <c r="AH106" s="54">
        <f t="shared" si="27"/>
        <v>1</v>
      </c>
      <c r="AI106" s="54">
        <v>0</v>
      </c>
      <c r="AJ106" s="54">
        <v>1</v>
      </c>
      <c r="AK106" s="54">
        <f t="shared" si="28"/>
        <v>1</v>
      </c>
      <c r="AL106" s="54">
        <v>1</v>
      </c>
      <c r="AM106" s="54">
        <v>1</v>
      </c>
      <c r="AN106" s="54">
        <v>1</v>
      </c>
      <c r="AO106" s="54">
        <v>1</v>
      </c>
      <c r="AP106" s="54">
        <v>1</v>
      </c>
      <c r="AQ106" s="54">
        <v>1</v>
      </c>
      <c r="AR106" s="54">
        <v>1</v>
      </c>
      <c r="AS106" s="54">
        <v>1</v>
      </c>
      <c r="AT106" s="54">
        <v>1</v>
      </c>
      <c r="AU106" s="54">
        <f t="shared" si="36"/>
        <v>-3.9131578947367984</v>
      </c>
      <c r="AV106" s="54">
        <f t="shared" si="37"/>
        <v>18.525263157894738</v>
      </c>
      <c r="AW106" s="54">
        <f t="shared" si="22"/>
        <v>19.778947368421047</v>
      </c>
      <c r="AX106" s="54">
        <f t="shared" si="38"/>
        <v>17.817368421052628</v>
      </c>
      <c r="AY106" s="30">
        <v>1</v>
      </c>
      <c r="AZ106" s="54">
        <v>1</v>
      </c>
      <c r="BA106" s="54">
        <v>1</v>
      </c>
      <c r="BG106" s="54">
        <f t="shared" si="23"/>
        <v>3000</v>
      </c>
      <c r="BH106" s="11">
        <f t="shared" si="39"/>
        <v>6.597222222222223E-5</v>
      </c>
    </row>
    <row r="107" spans="1:60" ht="32" x14ac:dyDescent="0.2">
      <c r="A107" s="54">
        <v>72</v>
      </c>
      <c r="B107" s="1" t="s">
        <v>856</v>
      </c>
      <c r="C107" s="22" t="s">
        <v>192</v>
      </c>
      <c r="D107" s="54">
        <v>1</v>
      </c>
      <c r="E107" s="54">
        <v>1</v>
      </c>
      <c r="F107" s="54">
        <f t="shared" si="29"/>
        <v>1</v>
      </c>
      <c r="G107" s="54">
        <f t="shared" si="30"/>
        <v>13</v>
      </c>
      <c r="H107" s="54">
        <f t="shared" si="31"/>
        <v>13</v>
      </c>
      <c r="I107" s="54">
        <f t="shared" si="21"/>
        <v>54</v>
      </c>
      <c r="J107" s="54">
        <v>19</v>
      </c>
      <c r="K107" s="54">
        <f t="shared" si="32"/>
        <v>1.4615384615384615</v>
      </c>
      <c r="L107" s="54">
        <f t="shared" si="33"/>
        <v>53</v>
      </c>
      <c r="M107" s="54">
        <f t="shared" si="34"/>
        <v>4.0769230769230766</v>
      </c>
      <c r="N107" s="54">
        <v>0</v>
      </c>
      <c r="O107" s="54">
        <v>1</v>
      </c>
      <c r="P107" s="54">
        <v>1</v>
      </c>
      <c r="Q107" s="54">
        <v>1</v>
      </c>
      <c r="R107" s="54">
        <v>1</v>
      </c>
      <c r="S107" s="54">
        <v>1</v>
      </c>
      <c r="T107" s="54">
        <f t="shared" si="24"/>
        <v>1</v>
      </c>
      <c r="U107" s="54">
        <v>1</v>
      </c>
      <c r="V107" s="54">
        <v>1</v>
      </c>
      <c r="W107" s="54">
        <f t="shared" si="25"/>
        <v>1</v>
      </c>
      <c r="X107" s="54">
        <f t="shared" si="26"/>
        <v>1</v>
      </c>
      <c r="Y107" s="54">
        <v>0</v>
      </c>
      <c r="Z107" s="54">
        <v>1</v>
      </c>
      <c r="AA107" s="54">
        <v>1</v>
      </c>
      <c r="AB107" s="54">
        <v>1</v>
      </c>
      <c r="AC107" s="54">
        <v>1</v>
      </c>
      <c r="AD107" s="54">
        <v>1</v>
      </c>
      <c r="AE107" s="54">
        <v>1</v>
      </c>
      <c r="AF107" s="54">
        <f t="shared" si="35"/>
        <v>2</v>
      </c>
      <c r="AG107" s="54">
        <v>1</v>
      </c>
      <c r="AH107" s="54">
        <f t="shared" si="27"/>
        <v>1</v>
      </c>
      <c r="AI107" s="54">
        <v>0</v>
      </c>
      <c r="AJ107" s="54">
        <v>1</v>
      </c>
      <c r="AK107" s="54">
        <f t="shared" si="28"/>
        <v>1</v>
      </c>
      <c r="AL107" s="54">
        <v>1</v>
      </c>
      <c r="AM107" s="54">
        <v>1</v>
      </c>
      <c r="AN107" s="54">
        <v>0</v>
      </c>
      <c r="AO107" s="54">
        <v>1</v>
      </c>
      <c r="AP107" s="54">
        <v>1</v>
      </c>
      <c r="AQ107" s="54">
        <v>1</v>
      </c>
      <c r="AR107" s="54">
        <v>1</v>
      </c>
      <c r="AS107" s="54">
        <v>1</v>
      </c>
      <c r="AT107" s="54">
        <v>1</v>
      </c>
      <c r="AU107" s="54">
        <f t="shared" si="36"/>
        <v>69.993846153846178</v>
      </c>
      <c r="AV107" s="54">
        <f t="shared" si="37"/>
        <v>6.7261538461538457</v>
      </c>
      <c r="AW107" s="54">
        <f t="shared" si="22"/>
        <v>5.8953846153846143</v>
      </c>
      <c r="AX107" s="54">
        <f t="shared" si="38"/>
        <v>4.2723076923076917</v>
      </c>
      <c r="AY107" s="30">
        <v>1</v>
      </c>
      <c r="AZ107" s="54">
        <v>1</v>
      </c>
      <c r="BA107" s="54">
        <v>1</v>
      </c>
      <c r="BG107" s="54">
        <f t="shared" si="23"/>
        <v>2000</v>
      </c>
      <c r="BH107" s="11">
        <f t="shared" si="39"/>
        <v>4.5138888888888894E-5</v>
      </c>
    </row>
    <row r="108" spans="1:60" ht="128" x14ac:dyDescent="0.2">
      <c r="A108" s="54">
        <v>73</v>
      </c>
      <c r="B108" s="1" t="s">
        <v>857</v>
      </c>
      <c r="C108" s="22" t="s">
        <v>192</v>
      </c>
      <c r="D108" s="54">
        <v>1</v>
      </c>
      <c r="E108" s="54">
        <v>1</v>
      </c>
      <c r="F108" s="54">
        <f t="shared" si="29"/>
        <v>3</v>
      </c>
      <c r="G108" s="54">
        <f t="shared" si="30"/>
        <v>45</v>
      </c>
      <c r="H108" s="54">
        <f t="shared" si="31"/>
        <v>15</v>
      </c>
      <c r="I108" s="54">
        <f t="shared" si="21"/>
        <v>264</v>
      </c>
      <c r="J108" s="54">
        <v>87</v>
      </c>
      <c r="K108" s="54">
        <f t="shared" si="32"/>
        <v>1.9333333333333333</v>
      </c>
      <c r="L108" s="54">
        <f t="shared" si="33"/>
        <v>255</v>
      </c>
      <c r="M108" s="54">
        <f t="shared" si="34"/>
        <v>5.666666666666667</v>
      </c>
      <c r="N108" s="54">
        <v>1</v>
      </c>
      <c r="O108" s="54">
        <v>1</v>
      </c>
      <c r="P108" s="54">
        <v>1</v>
      </c>
      <c r="Q108" s="54">
        <v>1</v>
      </c>
      <c r="R108" s="54">
        <v>1</v>
      </c>
      <c r="S108" s="54">
        <v>1</v>
      </c>
      <c r="T108" s="54">
        <f t="shared" si="24"/>
        <v>1</v>
      </c>
      <c r="U108" s="54">
        <v>1</v>
      </c>
      <c r="V108" s="54">
        <v>1</v>
      </c>
      <c r="W108" s="54">
        <f t="shared" si="25"/>
        <v>1</v>
      </c>
      <c r="X108" s="54">
        <f t="shared" si="26"/>
        <v>1</v>
      </c>
      <c r="Y108" s="54">
        <v>1</v>
      </c>
      <c r="Z108" s="54">
        <v>1</v>
      </c>
      <c r="AA108" s="54">
        <v>1</v>
      </c>
      <c r="AB108" s="54">
        <v>1</v>
      </c>
      <c r="AC108" s="54">
        <v>1</v>
      </c>
      <c r="AD108" s="54">
        <v>1</v>
      </c>
      <c r="AE108" s="54">
        <v>1</v>
      </c>
      <c r="AF108" s="54">
        <f t="shared" si="35"/>
        <v>10</v>
      </c>
      <c r="AG108" s="54">
        <v>0</v>
      </c>
      <c r="AH108" s="54">
        <f t="shared" si="27"/>
        <v>0</v>
      </c>
      <c r="AI108" s="54">
        <v>1</v>
      </c>
      <c r="AJ108" s="54">
        <v>1</v>
      </c>
      <c r="AK108" s="54">
        <f t="shared" si="28"/>
        <v>1</v>
      </c>
      <c r="AL108" s="54">
        <v>1</v>
      </c>
      <c r="AM108" s="54">
        <v>1</v>
      </c>
      <c r="AN108" s="54">
        <v>1</v>
      </c>
      <c r="AO108" s="54">
        <v>1</v>
      </c>
      <c r="AP108" s="54">
        <v>1</v>
      </c>
      <c r="AQ108" s="54">
        <v>1</v>
      </c>
      <c r="AR108" s="54">
        <v>1</v>
      </c>
      <c r="AS108" s="54">
        <v>1</v>
      </c>
      <c r="AT108" s="54">
        <v>1</v>
      </c>
      <c r="AU108" s="54">
        <f t="shared" si="36"/>
        <v>28.050000000000008</v>
      </c>
      <c r="AV108" s="54">
        <f t="shared" si="37"/>
        <v>13.073333333333338</v>
      </c>
      <c r="AW108" s="54">
        <f t="shared" si="22"/>
        <v>15.546666666666667</v>
      </c>
      <c r="AX108" s="54">
        <f t="shared" si="38"/>
        <v>12.759999999999998</v>
      </c>
      <c r="AY108" s="30">
        <v>0</v>
      </c>
      <c r="AZ108" s="54">
        <v>1</v>
      </c>
      <c r="BA108" s="54">
        <v>1</v>
      </c>
      <c r="BG108" s="54">
        <f t="shared" si="23"/>
        <v>10000</v>
      </c>
      <c r="BH108" s="11">
        <f t="shared" si="39"/>
        <v>1.5625E-4</v>
      </c>
    </row>
    <row r="109" spans="1:60" ht="48" x14ac:dyDescent="0.2">
      <c r="A109" s="54">
        <v>74</v>
      </c>
      <c r="B109" s="1" t="s">
        <v>858</v>
      </c>
      <c r="C109" s="22" t="s">
        <v>192</v>
      </c>
      <c r="D109" s="54">
        <v>1</v>
      </c>
      <c r="E109" s="54">
        <v>1</v>
      </c>
      <c r="F109" s="54">
        <f t="shared" si="29"/>
        <v>1</v>
      </c>
      <c r="G109" s="54">
        <f t="shared" si="30"/>
        <v>15</v>
      </c>
      <c r="H109" s="54">
        <f t="shared" si="31"/>
        <v>15</v>
      </c>
      <c r="I109" s="54">
        <f t="shared" si="21"/>
        <v>100</v>
      </c>
      <c r="J109" s="54">
        <v>32</v>
      </c>
      <c r="K109" s="54">
        <f t="shared" si="32"/>
        <v>2.1333333333333333</v>
      </c>
      <c r="L109" s="54">
        <f t="shared" si="33"/>
        <v>93</v>
      </c>
      <c r="M109" s="54">
        <f t="shared" si="34"/>
        <v>6.2</v>
      </c>
      <c r="N109" s="54">
        <v>1</v>
      </c>
      <c r="O109" s="54">
        <v>1</v>
      </c>
      <c r="P109" s="54">
        <v>1</v>
      </c>
      <c r="Q109" s="54">
        <v>1</v>
      </c>
      <c r="R109" s="54">
        <v>1</v>
      </c>
      <c r="S109" s="54">
        <v>1</v>
      </c>
      <c r="T109" s="54">
        <f t="shared" si="24"/>
        <v>1</v>
      </c>
      <c r="U109" s="54">
        <v>1</v>
      </c>
      <c r="V109" s="54">
        <v>1</v>
      </c>
      <c r="W109" s="54">
        <f t="shared" si="25"/>
        <v>1</v>
      </c>
      <c r="X109" s="54">
        <f t="shared" si="26"/>
        <v>1</v>
      </c>
      <c r="Y109" s="54">
        <v>1</v>
      </c>
      <c r="Z109" s="54">
        <v>1</v>
      </c>
      <c r="AA109" s="54">
        <v>1</v>
      </c>
      <c r="AB109" s="54">
        <v>1</v>
      </c>
      <c r="AC109" s="54">
        <v>1</v>
      </c>
      <c r="AD109" s="54">
        <v>1</v>
      </c>
      <c r="AE109" s="54">
        <v>1</v>
      </c>
      <c r="AF109" s="54">
        <f t="shared" si="35"/>
        <v>7</v>
      </c>
      <c r="AG109" s="54">
        <v>1</v>
      </c>
      <c r="AH109" s="54">
        <f t="shared" si="27"/>
        <v>0</v>
      </c>
      <c r="AI109" s="54">
        <v>0</v>
      </c>
      <c r="AJ109" s="54">
        <v>1</v>
      </c>
      <c r="AK109" s="54">
        <f t="shared" si="28"/>
        <v>0</v>
      </c>
      <c r="AL109" s="54">
        <v>1</v>
      </c>
      <c r="AM109" s="54">
        <v>1</v>
      </c>
      <c r="AN109" s="54">
        <v>1</v>
      </c>
      <c r="AO109" s="54">
        <v>1</v>
      </c>
      <c r="AP109" s="54">
        <v>1</v>
      </c>
      <c r="AQ109" s="54">
        <v>1</v>
      </c>
      <c r="AR109" s="54">
        <v>1</v>
      </c>
      <c r="AS109" s="54">
        <v>1</v>
      </c>
      <c r="AT109" s="54">
        <v>1</v>
      </c>
      <c r="AU109" s="54">
        <f t="shared" si="36"/>
        <v>11.13000000000002</v>
      </c>
      <c r="AV109" s="54">
        <f t="shared" si="37"/>
        <v>15.433333333333337</v>
      </c>
      <c r="AW109" s="54">
        <f t="shared" si="22"/>
        <v>18.682666666666666</v>
      </c>
      <c r="AX109" s="54">
        <f t="shared" si="38"/>
        <v>15.271999999999998</v>
      </c>
      <c r="AY109" s="54">
        <v>1</v>
      </c>
      <c r="AZ109" s="54">
        <v>1</v>
      </c>
      <c r="BA109" s="54">
        <v>1</v>
      </c>
      <c r="BG109" s="54">
        <f t="shared" si="23"/>
        <v>7000</v>
      </c>
      <c r="BH109" s="11">
        <f t="shared" si="39"/>
        <v>5.208333333333333E-5</v>
      </c>
    </row>
    <row r="110" spans="1:60" ht="80" x14ac:dyDescent="0.2">
      <c r="A110" s="54">
        <v>75</v>
      </c>
      <c r="B110" s="1" t="s">
        <v>902</v>
      </c>
      <c r="C110" s="22" t="s">
        <v>192</v>
      </c>
      <c r="D110" s="54">
        <v>1</v>
      </c>
      <c r="E110" s="54">
        <v>1</v>
      </c>
      <c r="F110" s="54">
        <f t="shared" si="29"/>
        <v>1</v>
      </c>
      <c r="G110" s="54">
        <f t="shared" si="30"/>
        <v>22</v>
      </c>
      <c r="H110" s="54">
        <f t="shared" si="31"/>
        <v>22</v>
      </c>
      <c r="I110" s="54">
        <f t="shared" si="21"/>
        <v>143</v>
      </c>
      <c r="J110" s="54">
        <v>46</v>
      </c>
      <c r="K110" s="54">
        <f t="shared" si="32"/>
        <v>2.0909090909090908</v>
      </c>
      <c r="L110" s="54">
        <f t="shared" si="33"/>
        <v>138</v>
      </c>
      <c r="M110" s="54">
        <f t="shared" si="34"/>
        <v>6.2727272727272725</v>
      </c>
      <c r="N110" s="54">
        <v>0</v>
      </c>
      <c r="O110" s="54">
        <v>1</v>
      </c>
      <c r="P110" s="54">
        <v>1</v>
      </c>
      <c r="Q110" s="54">
        <v>1</v>
      </c>
      <c r="R110" s="54">
        <v>1</v>
      </c>
      <c r="S110" s="54">
        <v>1</v>
      </c>
      <c r="T110" s="54">
        <f t="shared" si="24"/>
        <v>1</v>
      </c>
      <c r="U110" s="54">
        <v>1</v>
      </c>
      <c r="V110" s="54">
        <v>1</v>
      </c>
      <c r="W110" s="54">
        <f t="shared" si="25"/>
        <v>1</v>
      </c>
      <c r="X110" s="54">
        <f t="shared" si="26"/>
        <v>1</v>
      </c>
      <c r="Y110" s="54">
        <v>1</v>
      </c>
      <c r="Z110" s="54">
        <v>1</v>
      </c>
      <c r="AA110" s="54">
        <v>1</v>
      </c>
      <c r="AB110" s="54">
        <v>1</v>
      </c>
      <c r="AC110" s="54">
        <v>1</v>
      </c>
      <c r="AD110" s="54">
        <v>1</v>
      </c>
      <c r="AE110" s="54">
        <v>1</v>
      </c>
      <c r="AF110" s="54">
        <f t="shared" si="35"/>
        <v>5</v>
      </c>
      <c r="AG110" s="54">
        <v>1</v>
      </c>
      <c r="AH110" s="54">
        <f t="shared" si="27"/>
        <v>1</v>
      </c>
      <c r="AI110" s="54">
        <v>0</v>
      </c>
      <c r="AJ110" s="54">
        <v>1</v>
      </c>
      <c r="AK110" s="54">
        <f t="shared" si="28"/>
        <v>1</v>
      </c>
      <c r="AL110" s="54">
        <v>1</v>
      </c>
      <c r="AM110" s="54">
        <v>1</v>
      </c>
      <c r="AN110" s="54">
        <v>1</v>
      </c>
      <c r="AO110" s="54">
        <v>1</v>
      </c>
      <c r="AP110" s="54">
        <v>1</v>
      </c>
      <c r="AQ110" s="54">
        <v>1</v>
      </c>
      <c r="AR110" s="54">
        <v>1</v>
      </c>
      <c r="AS110" s="54">
        <v>1</v>
      </c>
      <c r="AT110" s="54">
        <v>1</v>
      </c>
      <c r="AU110" s="54">
        <f t="shared" si="36"/>
        <v>7.6140909090909332</v>
      </c>
      <c r="AV110" s="54">
        <f t="shared" si="37"/>
        <v>17.66272727272727</v>
      </c>
      <c r="AW110" s="54">
        <f t="shared" si="22"/>
        <v>19.738181818181818</v>
      </c>
      <c r="AX110" s="54">
        <f t="shared" si="38"/>
        <v>19.114545454545457</v>
      </c>
      <c r="AY110" s="54">
        <v>1</v>
      </c>
      <c r="AZ110" s="54">
        <v>1</v>
      </c>
      <c r="BA110" s="54">
        <v>1</v>
      </c>
      <c r="BG110" s="54">
        <f t="shared" si="23"/>
        <v>5000</v>
      </c>
      <c r="BH110" s="11">
        <f t="shared" si="39"/>
        <v>7.6388888888888887E-5</v>
      </c>
    </row>
    <row r="111" spans="1:60" ht="112" x14ac:dyDescent="0.2">
      <c r="A111" s="54">
        <v>76</v>
      </c>
      <c r="B111" s="1" t="s">
        <v>860</v>
      </c>
      <c r="C111" s="22" t="s">
        <v>192</v>
      </c>
      <c r="D111" s="54">
        <v>1</v>
      </c>
      <c r="E111" s="54">
        <v>1</v>
      </c>
      <c r="F111" s="54">
        <f t="shared" si="29"/>
        <v>2</v>
      </c>
      <c r="G111" s="54">
        <f t="shared" si="30"/>
        <v>45</v>
      </c>
      <c r="H111" s="54">
        <f t="shared" si="31"/>
        <v>22.5</v>
      </c>
      <c r="I111" s="54">
        <f t="shared" si="21"/>
        <v>241</v>
      </c>
      <c r="J111" s="54">
        <v>78</v>
      </c>
      <c r="K111" s="54">
        <f t="shared" si="32"/>
        <v>1.7333333333333334</v>
      </c>
      <c r="L111" s="54">
        <f t="shared" si="33"/>
        <v>224</v>
      </c>
      <c r="M111" s="54">
        <f t="shared" si="34"/>
        <v>4.9777777777777779</v>
      </c>
      <c r="N111" s="54">
        <v>1</v>
      </c>
      <c r="O111" s="54">
        <v>1</v>
      </c>
      <c r="P111" s="54">
        <v>1</v>
      </c>
      <c r="Q111" s="54">
        <v>1</v>
      </c>
      <c r="R111" s="54">
        <v>1</v>
      </c>
      <c r="S111" s="54">
        <v>1</v>
      </c>
      <c r="T111" s="54">
        <f t="shared" si="24"/>
        <v>1</v>
      </c>
      <c r="U111" s="54">
        <v>1</v>
      </c>
      <c r="V111" s="54">
        <v>1</v>
      </c>
      <c r="W111" s="54">
        <f t="shared" si="25"/>
        <v>1</v>
      </c>
      <c r="X111" s="54">
        <f t="shared" si="26"/>
        <v>1</v>
      </c>
      <c r="Y111" s="54">
        <v>1</v>
      </c>
      <c r="Z111" s="54">
        <v>1</v>
      </c>
      <c r="AA111" s="54">
        <v>0</v>
      </c>
      <c r="AB111" s="54">
        <v>1</v>
      </c>
      <c r="AC111" s="54">
        <v>0</v>
      </c>
      <c r="AD111" s="54">
        <v>1</v>
      </c>
      <c r="AE111" s="54">
        <v>1</v>
      </c>
      <c r="AF111" s="54">
        <f t="shared" si="35"/>
        <v>17</v>
      </c>
      <c r="AG111" s="54">
        <v>1</v>
      </c>
      <c r="AH111" s="54">
        <f t="shared" si="27"/>
        <v>1</v>
      </c>
      <c r="AI111" s="54">
        <v>1</v>
      </c>
      <c r="AJ111" s="54">
        <v>1</v>
      </c>
      <c r="AK111" s="54">
        <f t="shared" si="28"/>
        <v>0</v>
      </c>
      <c r="AL111" s="54">
        <v>1</v>
      </c>
      <c r="AM111" s="54">
        <v>1</v>
      </c>
      <c r="AN111" s="54">
        <v>1</v>
      </c>
      <c r="AO111" s="54">
        <v>0</v>
      </c>
      <c r="AP111" s="54">
        <v>1</v>
      </c>
      <c r="AQ111" s="54">
        <v>1</v>
      </c>
      <c r="AR111" s="54">
        <v>1</v>
      </c>
      <c r="AS111" s="54">
        <v>0</v>
      </c>
      <c r="AT111" s="54">
        <v>1</v>
      </c>
      <c r="AU111" s="54">
        <f t="shared" si="36"/>
        <v>37.357500000000023</v>
      </c>
      <c r="AV111" s="54">
        <f t="shared" si="37"/>
        <v>13.638333333333339</v>
      </c>
      <c r="AW111" s="54">
        <f t="shared" si="22"/>
        <v>12.153777777777776</v>
      </c>
      <c r="AX111" s="54">
        <f t="shared" si="38"/>
        <v>13.265333333333338</v>
      </c>
      <c r="AY111" s="54">
        <v>0</v>
      </c>
      <c r="AZ111" s="54">
        <v>1</v>
      </c>
      <c r="BA111" s="54">
        <v>1</v>
      </c>
      <c r="BG111" s="54">
        <f t="shared" si="23"/>
        <v>17000</v>
      </c>
      <c r="BH111" s="11">
        <f t="shared" si="39"/>
        <v>1.5625E-4</v>
      </c>
    </row>
    <row r="112" spans="1:60" ht="32" x14ac:dyDescent="0.2">
      <c r="A112" s="54">
        <v>77</v>
      </c>
      <c r="B112" s="1" t="s">
        <v>903</v>
      </c>
      <c r="C112" s="22" t="s">
        <v>192</v>
      </c>
      <c r="D112" s="54">
        <v>1</v>
      </c>
      <c r="E112" s="54">
        <v>1</v>
      </c>
      <c r="F112" s="54">
        <f t="shared" si="29"/>
        <v>1</v>
      </c>
      <c r="G112" s="54">
        <f t="shared" si="30"/>
        <v>10</v>
      </c>
      <c r="H112" s="54">
        <f t="shared" si="31"/>
        <v>10</v>
      </c>
      <c r="I112" s="54">
        <f t="shared" ref="I112:I124" si="40">LEN(SUBSTITUTE(B112," ",""))</f>
        <v>62</v>
      </c>
      <c r="J112" s="54">
        <v>19</v>
      </c>
      <c r="K112" s="54">
        <f t="shared" si="32"/>
        <v>1.9</v>
      </c>
      <c r="L112" s="54">
        <f t="shared" si="33"/>
        <v>61</v>
      </c>
      <c r="M112" s="54">
        <f t="shared" si="34"/>
        <v>6.1</v>
      </c>
      <c r="N112" s="54">
        <v>0</v>
      </c>
      <c r="O112" s="54">
        <v>1</v>
      </c>
      <c r="P112" s="54">
        <v>1</v>
      </c>
      <c r="Q112" s="54">
        <v>1</v>
      </c>
      <c r="R112" s="54">
        <v>1</v>
      </c>
      <c r="S112" s="54">
        <v>1</v>
      </c>
      <c r="T112" s="54">
        <f t="shared" si="24"/>
        <v>1</v>
      </c>
      <c r="U112" s="54">
        <v>1</v>
      </c>
      <c r="V112" s="54">
        <v>1</v>
      </c>
      <c r="W112" s="54">
        <f t="shared" si="25"/>
        <v>1</v>
      </c>
      <c r="X112" s="54">
        <f t="shared" si="26"/>
        <v>1</v>
      </c>
      <c r="Y112" s="54">
        <v>1</v>
      </c>
      <c r="Z112" s="54">
        <v>1</v>
      </c>
      <c r="AA112" s="54">
        <v>1</v>
      </c>
      <c r="AB112" s="54">
        <v>1</v>
      </c>
      <c r="AC112" s="54">
        <v>1</v>
      </c>
      <c r="AD112" s="54">
        <v>1</v>
      </c>
      <c r="AE112" s="54">
        <v>1</v>
      </c>
      <c r="AF112" s="54">
        <f t="shared" si="35"/>
        <v>1</v>
      </c>
      <c r="AG112" s="54">
        <v>1</v>
      </c>
      <c r="AH112" s="54">
        <f t="shared" si="27"/>
        <v>1</v>
      </c>
      <c r="AI112" s="54">
        <v>1</v>
      </c>
      <c r="AJ112" s="54">
        <v>1</v>
      </c>
      <c r="AK112" s="54">
        <f t="shared" si="28"/>
        <v>1</v>
      </c>
      <c r="AL112" s="54">
        <v>1</v>
      </c>
      <c r="AM112" s="54">
        <v>1</v>
      </c>
      <c r="AN112" s="54">
        <v>1</v>
      </c>
      <c r="AO112" s="54">
        <v>1</v>
      </c>
      <c r="AP112" s="54">
        <v>1</v>
      </c>
      <c r="AQ112" s="54">
        <v>1</v>
      </c>
      <c r="AR112" s="54">
        <v>1</v>
      </c>
      <c r="AS112" s="54">
        <v>1</v>
      </c>
      <c r="AT112" s="54">
        <v>1</v>
      </c>
      <c r="AU112" s="54">
        <f t="shared" si="36"/>
        <v>35.945000000000029</v>
      </c>
      <c r="AV112" s="54">
        <f t="shared" si="37"/>
        <v>10.73</v>
      </c>
      <c r="AW112" s="54">
        <f t="shared" ref="AW112:AW124" si="41">IF(G112=0,0,((0.0588*M112*100)-(0.296*(F112/G112)*100)-15.8))</f>
        <v>17.107999999999993</v>
      </c>
      <c r="AX112" s="54">
        <f t="shared" si="38"/>
        <v>12.300999999999995</v>
      </c>
      <c r="AY112" s="54">
        <v>1</v>
      </c>
      <c r="AZ112" s="54">
        <v>1</v>
      </c>
      <c r="BA112" s="54">
        <v>1</v>
      </c>
      <c r="BG112" s="54">
        <f t="shared" ref="BG112:BG124" si="42">IF(E112=0,0,AF112/E112*1000)</f>
        <v>1000</v>
      </c>
      <c r="BH112" s="11">
        <f t="shared" si="39"/>
        <v>3.4722222222222222E-5</v>
      </c>
    </row>
    <row r="113" spans="1:60" ht="32" x14ac:dyDescent="0.2">
      <c r="A113" s="54">
        <v>78</v>
      </c>
      <c r="B113" s="1" t="s">
        <v>862</v>
      </c>
      <c r="C113" s="3" t="s">
        <v>204</v>
      </c>
      <c r="D113" s="54">
        <v>1</v>
      </c>
      <c r="E113" s="54">
        <v>1</v>
      </c>
      <c r="F113" s="54">
        <f t="shared" si="29"/>
        <v>1</v>
      </c>
      <c r="G113" s="54">
        <f t="shared" si="30"/>
        <v>13</v>
      </c>
      <c r="H113" s="54">
        <f t="shared" si="31"/>
        <v>13</v>
      </c>
      <c r="I113" s="54">
        <f t="shared" si="40"/>
        <v>64</v>
      </c>
      <c r="J113" s="54">
        <v>20</v>
      </c>
      <c r="K113" s="54">
        <f t="shared" si="32"/>
        <v>1.5384615384615385</v>
      </c>
      <c r="L113" s="54">
        <f t="shared" si="33"/>
        <v>61</v>
      </c>
      <c r="M113" s="54">
        <f t="shared" si="34"/>
        <v>4.6923076923076925</v>
      </c>
      <c r="N113" s="54">
        <v>0</v>
      </c>
      <c r="O113" s="54">
        <v>1</v>
      </c>
      <c r="P113" s="54">
        <v>0</v>
      </c>
      <c r="Q113" s="54">
        <v>0</v>
      </c>
      <c r="R113" s="54">
        <v>1</v>
      </c>
      <c r="S113" s="54">
        <v>1</v>
      </c>
      <c r="T113" s="54">
        <f t="shared" si="24"/>
        <v>0</v>
      </c>
      <c r="U113" s="54">
        <v>1</v>
      </c>
      <c r="V113" s="54">
        <v>1</v>
      </c>
      <c r="W113" s="54">
        <f t="shared" si="25"/>
        <v>0</v>
      </c>
      <c r="X113" s="54">
        <f t="shared" si="26"/>
        <v>1</v>
      </c>
      <c r="Y113" s="54">
        <v>1</v>
      </c>
      <c r="Z113" s="54">
        <v>1</v>
      </c>
      <c r="AA113" s="54">
        <v>1</v>
      </c>
      <c r="AB113" s="54">
        <v>1</v>
      </c>
      <c r="AC113" s="54">
        <v>1</v>
      </c>
      <c r="AD113" s="54">
        <v>1</v>
      </c>
      <c r="AE113" s="54">
        <v>1</v>
      </c>
      <c r="AF113" s="54">
        <f t="shared" si="35"/>
        <v>3</v>
      </c>
      <c r="AG113" s="54">
        <v>0</v>
      </c>
      <c r="AH113" s="54">
        <f t="shared" si="27"/>
        <v>0</v>
      </c>
      <c r="AI113" s="54">
        <v>1</v>
      </c>
      <c r="AJ113" s="54">
        <v>1</v>
      </c>
      <c r="AK113" s="54">
        <f t="shared" si="28"/>
        <v>1</v>
      </c>
      <c r="AL113" s="54">
        <v>1</v>
      </c>
      <c r="AM113" s="54">
        <v>1</v>
      </c>
      <c r="AN113" s="54">
        <v>1</v>
      </c>
      <c r="AO113" s="54">
        <v>0</v>
      </c>
      <c r="AP113" s="54">
        <v>1</v>
      </c>
      <c r="AQ113" s="54">
        <v>1</v>
      </c>
      <c r="AR113" s="54">
        <v>1</v>
      </c>
      <c r="AS113" s="54">
        <v>0</v>
      </c>
      <c r="AT113" s="54">
        <v>1</v>
      </c>
      <c r="AU113" s="54">
        <f t="shared" si="36"/>
        <v>63.486153846153847</v>
      </c>
      <c r="AV113" s="54">
        <f t="shared" si="37"/>
        <v>7.6338461538461573</v>
      </c>
      <c r="AW113" s="54">
        <f t="shared" si="41"/>
        <v>9.5138461538461527</v>
      </c>
      <c r="AX113" s="54">
        <f t="shared" si="38"/>
        <v>7.1707692307692312</v>
      </c>
      <c r="AY113" s="54">
        <v>1</v>
      </c>
      <c r="AZ113" s="54">
        <v>1</v>
      </c>
      <c r="BA113" s="54">
        <v>1</v>
      </c>
      <c r="BG113" s="54">
        <f t="shared" si="42"/>
        <v>3000</v>
      </c>
      <c r="BH113" s="11">
        <f t="shared" si="39"/>
        <v>4.5138888888888894E-5</v>
      </c>
    </row>
    <row r="114" spans="1:60" ht="48" x14ac:dyDescent="0.2">
      <c r="A114" s="54" t="s">
        <v>863</v>
      </c>
      <c r="B114" s="1" t="s">
        <v>864</v>
      </c>
      <c r="C114" s="22" t="s">
        <v>192</v>
      </c>
      <c r="D114" s="54">
        <v>1</v>
      </c>
      <c r="E114" s="54">
        <v>1</v>
      </c>
      <c r="F114" s="54">
        <f t="shared" si="29"/>
        <v>1</v>
      </c>
      <c r="G114" s="54">
        <f t="shared" si="30"/>
        <v>12</v>
      </c>
      <c r="H114" s="54">
        <f t="shared" si="31"/>
        <v>12</v>
      </c>
      <c r="I114" s="54">
        <f t="shared" si="40"/>
        <v>92</v>
      </c>
      <c r="J114" s="54">
        <v>30</v>
      </c>
      <c r="K114" s="54">
        <f t="shared" si="32"/>
        <v>2.5</v>
      </c>
      <c r="L114" s="54">
        <f t="shared" si="33"/>
        <v>87</v>
      </c>
      <c r="M114" s="54">
        <f t="shared" si="34"/>
        <v>7.25</v>
      </c>
      <c r="N114" s="54">
        <v>1</v>
      </c>
      <c r="O114" s="54">
        <v>1</v>
      </c>
      <c r="P114" s="54">
        <v>1</v>
      </c>
      <c r="Q114" s="54">
        <v>1</v>
      </c>
      <c r="R114" s="54">
        <v>1</v>
      </c>
      <c r="S114" s="54">
        <v>1</v>
      </c>
      <c r="T114" s="54">
        <f t="shared" si="24"/>
        <v>1</v>
      </c>
      <c r="U114" s="54">
        <v>1</v>
      </c>
      <c r="V114" s="54">
        <v>1</v>
      </c>
      <c r="W114" s="54">
        <f t="shared" si="25"/>
        <v>1</v>
      </c>
      <c r="X114" s="54">
        <f t="shared" si="26"/>
        <v>1</v>
      </c>
      <c r="Y114" s="54">
        <v>1</v>
      </c>
      <c r="Z114" s="54">
        <v>1</v>
      </c>
      <c r="AA114" s="54">
        <v>1</v>
      </c>
      <c r="AB114" s="54">
        <v>1</v>
      </c>
      <c r="AC114" s="54">
        <v>1</v>
      </c>
      <c r="AD114" s="54">
        <v>1</v>
      </c>
      <c r="AE114" s="54">
        <v>1</v>
      </c>
      <c r="AF114" s="54">
        <f t="shared" si="35"/>
        <v>5</v>
      </c>
      <c r="AG114" s="54">
        <v>1</v>
      </c>
      <c r="AH114" s="54">
        <f t="shared" si="27"/>
        <v>1</v>
      </c>
      <c r="AI114" s="54">
        <v>1</v>
      </c>
      <c r="AJ114" s="54">
        <v>1</v>
      </c>
      <c r="AK114" s="54">
        <f t="shared" si="28"/>
        <v>0</v>
      </c>
      <c r="AL114" s="54">
        <v>1</v>
      </c>
      <c r="AM114" s="54">
        <v>1</v>
      </c>
      <c r="AN114" s="54">
        <v>1</v>
      </c>
      <c r="AO114" s="54">
        <v>1</v>
      </c>
      <c r="AP114" s="54">
        <v>1</v>
      </c>
      <c r="AQ114" s="54">
        <v>1</v>
      </c>
      <c r="AR114" s="54">
        <v>1</v>
      </c>
      <c r="AS114" s="54">
        <v>1</v>
      </c>
      <c r="AT114" s="54">
        <v>1</v>
      </c>
      <c r="AU114" s="54">
        <f t="shared" si="36"/>
        <v>-16.844999999999992</v>
      </c>
      <c r="AV114" s="54">
        <f t="shared" si="37"/>
        <v>18.59</v>
      </c>
      <c r="AW114" s="54">
        <f t="shared" si="41"/>
        <v>24.363333333333333</v>
      </c>
      <c r="AX114" s="54">
        <f t="shared" si="38"/>
        <v>18.717500000000001</v>
      </c>
      <c r="AY114" s="54">
        <v>1</v>
      </c>
      <c r="AZ114" s="54">
        <v>1</v>
      </c>
      <c r="BA114" s="54">
        <v>1</v>
      </c>
      <c r="BG114" s="54">
        <f t="shared" si="42"/>
        <v>5000</v>
      </c>
      <c r="BH114" s="11">
        <f t="shared" si="39"/>
        <v>4.1666666666666665E-5</v>
      </c>
    </row>
    <row r="115" spans="1:60" ht="32" x14ac:dyDescent="0.2">
      <c r="A115" s="54" t="s">
        <v>865</v>
      </c>
      <c r="B115" s="1" t="s">
        <v>904</v>
      </c>
      <c r="C115" s="22" t="s">
        <v>192</v>
      </c>
      <c r="D115" s="54">
        <v>1</v>
      </c>
      <c r="E115" s="54">
        <v>1</v>
      </c>
      <c r="F115" s="54">
        <f t="shared" si="29"/>
        <v>1</v>
      </c>
      <c r="G115" s="54">
        <f t="shared" si="30"/>
        <v>8</v>
      </c>
      <c r="H115" s="54">
        <f t="shared" si="31"/>
        <v>8</v>
      </c>
      <c r="I115" s="54">
        <f t="shared" si="40"/>
        <v>43</v>
      </c>
      <c r="J115" s="54">
        <v>13</v>
      </c>
      <c r="K115" s="54">
        <f t="shared" si="32"/>
        <v>1.625</v>
      </c>
      <c r="L115" s="54">
        <f t="shared" si="33"/>
        <v>42</v>
      </c>
      <c r="M115" s="54">
        <f t="shared" si="34"/>
        <v>5.25</v>
      </c>
      <c r="N115" s="54">
        <v>1</v>
      </c>
      <c r="O115" s="54">
        <v>1</v>
      </c>
      <c r="P115" s="54">
        <v>1</v>
      </c>
      <c r="Q115" s="54">
        <v>1</v>
      </c>
      <c r="R115" s="54">
        <v>1</v>
      </c>
      <c r="S115" s="54">
        <v>1</v>
      </c>
      <c r="T115" s="54">
        <f t="shared" si="24"/>
        <v>1</v>
      </c>
      <c r="U115" s="54">
        <v>1</v>
      </c>
      <c r="V115" s="54">
        <v>1</v>
      </c>
      <c r="W115" s="54">
        <f t="shared" si="25"/>
        <v>1</v>
      </c>
      <c r="X115" s="54">
        <f t="shared" si="26"/>
        <v>1</v>
      </c>
      <c r="Y115" s="54">
        <v>1</v>
      </c>
      <c r="Z115" s="54">
        <v>1</v>
      </c>
      <c r="AA115" s="54">
        <v>1</v>
      </c>
      <c r="AB115" s="54">
        <v>1</v>
      </c>
      <c r="AC115" s="54">
        <v>1</v>
      </c>
      <c r="AD115" s="54">
        <v>1</v>
      </c>
      <c r="AE115" s="54">
        <v>1</v>
      </c>
      <c r="AF115" s="54">
        <f t="shared" si="35"/>
        <v>1</v>
      </c>
      <c r="AG115" s="54">
        <v>1</v>
      </c>
      <c r="AH115" s="54">
        <f t="shared" si="27"/>
        <v>1</v>
      </c>
      <c r="AI115" s="54">
        <v>1</v>
      </c>
      <c r="AJ115" s="54">
        <v>1</v>
      </c>
      <c r="AK115" s="54">
        <f t="shared" si="28"/>
        <v>1</v>
      </c>
      <c r="AL115" s="54">
        <v>1</v>
      </c>
      <c r="AM115" s="54">
        <v>1</v>
      </c>
      <c r="AN115" s="54">
        <v>1</v>
      </c>
      <c r="AO115" s="54">
        <v>1</v>
      </c>
      <c r="AP115" s="54">
        <v>1</v>
      </c>
      <c r="AQ115" s="54">
        <v>1</v>
      </c>
      <c r="AR115" s="54">
        <v>1</v>
      </c>
      <c r="AS115" s="54">
        <v>1</v>
      </c>
      <c r="AT115" s="54">
        <v>1</v>
      </c>
      <c r="AU115" s="54">
        <f t="shared" si="36"/>
        <v>61.240000000000016</v>
      </c>
      <c r="AV115" s="54">
        <f t="shared" si="37"/>
        <v>6.7050000000000018</v>
      </c>
      <c r="AW115" s="54">
        <f t="shared" si="41"/>
        <v>11.369999999999997</v>
      </c>
      <c r="AX115" s="54">
        <f t="shared" si="38"/>
        <v>7.2974999999999994</v>
      </c>
      <c r="AY115" s="54">
        <v>1</v>
      </c>
      <c r="AZ115" s="54">
        <v>1</v>
      </c>
      <c r="BA115" s="54">
        <v>1</v>
      </c>
      <c r="BG115" s="54">
        <f t="shared" si="42"/>
        <v>1000</v>
      </c>
      <c r="BH115" s="11">
        <f t="shared" si="39"/>
        <v>2.7777777777777779E-5</v>
      </c>
    </row>
    <row r="116" spans="1:60" ht="32" x14ac:dyDescent="0.2">
      <c r="A116" s="54">
        <v>80</v>
      </c>
      <c r="B116" s="1" t="s">
        <v>867</v>
      </c>
      <c r="C116" s="22" t="s">
        <v>192</v>
      </c>
      <c r="D116" s="54">
        <v>1</v>
      </c>
      <c r="E116" s="54">
        <v>1</v>
      </c>
      <c r="F116" s="54">
        <f t="shared" si="29"/>
        <v>1</v>
      </c>
      <c r="G116" s="54">
        <f t="shared" si="30"/>
        <v>10</v>
      </c>
      <c r="H116" s="54">
        <f t="shared" si="31"/>
        <v>10</v>
      </c>
      <c r="I116" s="54">
        <f t="shared" si="40"/>
        <v>61</v>
      </c>
      <c r="J116" s="54">
        <v>21</v>
      </c>
      <c r="K116" s="54">
        <f t="shared" si="32"/>
        <v>2.1</v>
      </c>
      <c r="L116" s="54">
        <f t="shared" si="33"/>
        <v>60</v>
      </c>
      <c r="M116" s="54">
        <f t="shared" si="34"/>
        <v>6</v>
      </c>
      <c r="N116" s="54">
        <v>1</v>
      </c>
      <c r="O116" s="54">
        <v>1</v>
      </c>
      <c r="P116" s="54">
        <v>1</v>
      </c>
      <c r="Q116" s="54">
        <v>1</v>
      </c>
      <c r="R116" s="54">
        <v>1</v>
      </c>
      <c r="S116" s="54">
        <v>1</v>
      </c>
      <c r="T116" s="54">
        <f t="shared" si="24"/>
        <v>1</v>
      </c>
      <c r="U116" s="54">
        <v>1</v>
      </c>
      <c r="V116" s="54">
        <v>1</v>
      </c>
      <c r="W116" s="54">
        <f t="shared" si="25"/>
        <v>1</v>
      </c>
      <c r="X116" s="54">
        <f t="shared" si="26"/>
        <v>1</v>
      </c>
      <c r="Y116" s="54">
        <v>1</v>
      </c>
      <c r="Z116" s="54">
        <v>1</v>
      </c>
      <c r="AA116" s="54">
        <v>1</v>
      </c>
      <c r="AB116" s="54">
        <v>1</v>
      </c>
      <c r="AC116" s="54">
        <v>1</v>
      </c>
      <c r="AD116" s="54">
        <v>1</v>
      </c>
      <c r="AE116" s="54">
        <v>1</v>
      </c>
      <c r="AF116" s="54">
        <f t="shared" si="35"/>
        <v>1</v>
      </c>
      <c r="AG116" s="54">
        <v>1</v>
      </c>
      <c r="AH116" s="54">
        <f t="shared" si="27"/>
        <v>1</v>
      </c>
      <c r="AI116" s="54">
        <v>1</v>
      </c>
      <c r="AJ116" s="54">
        <v>1</v>
      </c>
      <c r="AK116" s="54">
        <f t="shared" si="28"/>
        <v>1</v>
      </c>
      <c r="AL116" s="54">
        <v>1</v>
      </c>
      <c r="AM116" s="54">
        <v>1</v>
      </c>
      <c r="AN116" s="54">
        <v>1</v>
      </c>
      <c r="AO116" s="54">
        <v>1</v>
      </c>
      <c r="AP116" s="54">
        <v>1</v>
      </c>
      <c r="AQ116" s="54">
        <v>1</v>
      </c>
      <c r="AR116" s="54">
        <v>1</v>
      </c>
      <c r="AS116" s="54">
        <v>1</v>
      </c>
      <c r="AT116" s="54">
        <v>1</v>
      </c>
      <c r="AU116" s="54">
        <f t="shared" si="36"/>
        <v>19.025000000000013</v>
      </c>
      <c r="AV116" s="54">
        <f t="shared" si="37"/>
        <v>13.09</v>
      </c>
      <c r="AW116" s="54">
        <f t="shared" si="41"/>
        <v>16.52</v>
      </c>
      <c r="AX116" s="54">
        <f t="shared" si="38"/>
        <v>11.829999999999998</v>
      </c>
      <c r="AY116" s="54">
        <v>1</v>
      </c>
      <c r="AZ116" s="54">
        <v>1</v>
      </c>
      <c r="BA116" s="54">
        <v>1</v>
      </c>
      <c r="BG116" s="54">
        <f t="shared" si="42"/>
        <v>1000</v>
      </c>
      <c r="BH116" s="11">
        <f t="shared" si="39"/>
        <v>3.4722222222222222E-5</v>
      </c>
    </row>
    <row r="117" spans="1:60" ht="32" x14ac:dyDescent="0.2">
      <c r="A117" s="54" t="s">
        <v>868</v>
      </c>
      <c r="B117" s="1" t="s">
        <v>869</v>
      </c>
      <c r="C117" s="22" t="s">
        <v>192</v>
      </c>
      <c r="D117" s="54">
        <v>1</v>
      </c>
      <c r="E117" s="54">
        <v>1</v>
      </c>
      <c r="F117" s="54">
        <f t="shared" si="29"/>
        <v>1</v>
      </c>
      <c r="G117" s="54">
        <f t="shared" si="30"/>
        <v>14</v>
      </c>
      <c r="H117" s="54">
        <f t="shared" si="31"/>
        <v>14</v>
      </c>
      <c r="I117" s="54">
        <f t="shared" si="40"/>
        <v>74</v>
      </c>
      <c r="J117" s="54">
        <v>26</v>
      </c>
      <c r="K117" s="54">
        <f t="shared" si="32"/>
        <v>1.8571428571428572</v>
      </c>
      <c r="L117" s="54">
        <f t="shared" si="33"/>
        <v>73</v>
      </c>
      <c r="M117" s="54">
        <f t="shared" si="34"/>
        <v>5.2142857142857144</v>
      </c>
      <c r="N117" s="54">
        <v>1</v>
      </c>
      <c r="O117" s="54">
        <v>1</v>
      </c>
      <c r="P117" s="54">
        <v>1</v>
      </c>
      <c r="Q117" s="54">
        <v>1</v>
      </c>
      <c r="R117" s="54">
        <v>1</v>
      </c>
      <c r="S117" s="54">
        <v>1</v>
      </c>
      <c r="T117" s="54">
        <f t="shared" si="24"/>
        <v>1</v>
      </c>
      <c r="U117" s="54">
        <v>1</v>
      </c>
      <c r="V117" s="54">
        <v>1</v>
      </c>
      <c r="W117" s="54">
        <f t="shared" si="25"/>
        <v>1</v>
      </c>
      <c r="X117" s="54">
        <f t="shared" si="26"/>
        <v>1</v>
      </c>
      <c r="Y117" s="54">
        <v>1</v>
      </c>
      <c r="Z117" s="54">
        <v>1</v>
      </c>
      <c r="AA117" s="54">
        <v>1</v>
      </c>
      <c r="AB117" s="54">
        <v>1</v>
      </c>
      <c r="AC117" s="54">
        <v>1</v>
      </c>
      <c r="AD117" s="54">
        <v>1</v>
      </c>
      <c r="AE117" s="54">
        <v>1</v>
      </c>
      <c r="AF117" s="54">
        <f t="shared" si="35"/>
        <v>1</v>
      </c>
      <c r="AG117" s="54">
        <v>1</v>
      </c>
      <c r="AH117" s="54">
        <f t="shared" si="27"/>
        <v>1</v>
      </c>
      <c r="AI117" s="54">
        <v>0</v>
      </c>
      <c r="AJ117" s="54">
        <v>1</v>
      </c>
      <c r="AK117" s="54">
        <f t="shared" si="28"/>
        <v>1</v>
      </c>
      <c r="AL117" s="54">
        <v>1</v>
      </c>
      <c r="AM117" s="54">
        <v>1</v>
      </c>
      <c r="AN117" s="54">
        <v>1</v>
      </c>
      <c r="AO117" s="54">
        <v>1</v>
      </c>
      <c r="AP117" s="54">
        <v>1</v>
      </c>
      <c r="AQ117" s="54">
        <v>1</v>
      </c>
      <c r="AR117" s="54">
        <v>1</v>
      </c>
      <c r="AS117" s="54">
        <v>1</v>
      </c>
      <c r="AT117" s="54">
        <v>1</v>
      </c>
      <c r="AU117" s="54">
        <f t="shared" si="36"/>
        <v>35.510714285714307</v>
      </c>
      <c r="AV117" s="54">
        <f t="shared" si="37"/>
        <v>11.784285714285716</v>
      </c>
      <c r="AW117" s="54">
        <f t="shared" si="41"/>
        <v>12.745714285714282</v>
      </c>
      <c r="AX117" s="54">
        <f t="shared" si="38"/>
        <v>10.129285714285714</v>
      </c>
      <c r="AY117" s="54">
        <v>1</v>
      </c>
      <c r="AZ117" s="54">
        <v>1</v>
      </c>
      <c r="BA117" s="54">
        <v>1</v>
      </c>
      <c r="BG117" s="54">
        <f t="shared" si="42"/>
        <v>1000</v>
      </c>
      <c r="BH117" s="11">
        <f t="shared" si="39"/>
        <v>4.8611111111111115E-5</v>
      </c>
    </row>
    <row r="118" spans="1:60" ht="48" x14ac:dyDescent="0.2">
      <c r="A118" s="54" t="s">
        <v>870</v>
      </c>
      <c r="B118" s="1" t="s">
        <v>905</v>
      </c>
      <c r="C118" s="22" t="s">
        <v>192</v>
      </c>
      <c r="D118" s="54">
        <v>1</v>
      </c>
      <c r="E118" s="54">
        <v>1</v>
      </c>
      <c r="F118" s="54">
        <f t="shared" si="29"/>
        <v>1</v>
      </c>
      <c r="G118" s="54">
        <f t="shared" si="30"/>
        <v>19</v>
      </c>
      <c r="H118" s="54">
        <f t="shared" si="31"/>
        <v>19</v>
      </c>
      <c r="I118" s="54">
        <f t="shared" si="40"/>
        <v>98</v>
      </c>
      <c r="J118" s="54">
        <v>35</v>
      </c>
      <c r="K118" s="54">
        <f t="shared" si="32"/>
        <v>1.8421052631578947</v>
      </c>
      <c r="L118" s="54">
        <f t="shared" si="33"/>
        <v>95</v>
      </c>
      <c r="M118" s="54">
        <f t="shared" si="34"/>
        <v>5</v>
      </c>
      <c r="N118" s="54">
        <v>1</v>
      </c>
      <c r="O118" s="54">
        <v>1</v>
      </c>
      <c r="P118" s="54">
        <v>1</v>
      </c>
      <c r="Q118" s="54">
        <v>1</v>
      </c>
      <c r="R118" s="54">
        <v>1</v>
      </c>
      <c r="S118" s="54">
        <v>1</v>
      </c>
      <c r="T118" s="54">
        <f t="shared" si="24"/>
        <v>1</v>
      </c>
      <c r="U118" s="54">
        <v>1</v>
      </c>
      <c r="V118" s="54">
        <v>1</v>
      </c>
      <c r="W118" s="54">
        <f t="shared" si="25"/>
        <v>1</v>
      </c>
      <c r="X118" s="54">
        <f t="shared" si="26"/>
        <v>1</v>
      </c>
      <c r="Y118" s="54">
        <v>1</v>
      </c>
      <c r="Z118" s="54">
        <v>1</v>
      </c>
      <c r="AA118" s="54">
        <v>1</v>
      </c>
      <c r="AB118" s="54">
        <v>1</v>
      </c>
      <c r="AC118" s="54">
        <v>1</v>
      </c>
      <c r="AD118" s="54">
        <v>1</v>
      </c>
      <c r="AE118" s="54">
        <v>1</v>
      </c>
      <c r="AF118" s="54">
        <f t="shared" si="35"/>
        <v>3</v>
      </c>
      <c r="AG118" s="54">
        <v>1</v>
      </c>
      <c r="AH118" s="54">
        <f t="shared" si="27"/>
        <v>1</v>
      </c>
      <c r="AI118" s="54">
        <v>0</v>
      </c>
      <c r="AJ118" s="54">
        <v>1</v>
      </c>
      <c r="AK118" s="54">
        <f t="shared" si="28"/>
        <v>1</v>
      </c>
      <c r="AL118" s="54">
        <v>1</v>
      </c>
      <c r="AM118" s="54">
        <v>1</v>
      </c>
      <c r="AN118" s="54">
        <v>1</v>
      </c>
      <c r="AO118" s="54">
        <v>1</v>
      </c>
      <c r="AP118" s="54">
        <v>1</v>
      </c>
      <c r="AQ118" s="54">
        <v>1</v>
      </c>
      <c r="AR118" s="54">
        <v>1</v>
      </c>
      <c r="AS118" s="54">
        <v>1</v>
      </c>
      <c r="AT118" s="54">
        <v>1</v>
      </c>
      <c r="AU118" s="54">
        <f t="shared" si="36"/>
        <v>31.707894736842121</v>
      </c>
      <c r="AV118" s="54">
        <f t="shared" si="37"/>
        <v>13.556842105263158</v>
      </c>
      <c r="AW118" s="54">
        <f t="shared" si="41"/>
        <v>12.042105263157893</v>
      </c>
      <c r="AX118" s="54">
        <f t="shared" si="38"/>
        <v>11.619999999999997</v>
      </c>
      <c r="AY118" s="54">
        <v>1</v>
      </c>
      <c r="AZ118" s="54">
        <v>1</v>
      </c>
      <c r="BA118" s="54">
        <v>1</v>
      </c>
      <c r="BG118" s="54">
        <f t="shared" si="42"/>
        <v>3000</v>
      </c>
      <c r="BH118" s="11">
        <f t="shared" si="39"/>
        <v>6.597222222222223E-5</v>
      </c>
    </row>
    <row r="119" spans="1:60" ht="80" x14ac:dyDescent="0.2">
      <c r="A119" s="54">
        <v>82</v>
      </c>
      <c r="B119" s="1" t="s">
        <v>872</v>
      </c>
      <c r="C119" s="22" t="s">
        <v>192</v>
      </c>
      <c r="D119" s="54">
        <v>1</v>
      </c>
      <c r="E119" s="54">
        <v>1</v>
      </c>
      <c r="F119" s="54">
        <f t="shared" si="29"/>
        <v>1</v>
      </c>
      <c r="G119" s="54">
        <f t="shared" si="30"/>
        <v>28</v>
      </c>
      <c r="H119" s="54">
        <f t="shared" si="31"/>
        <v>28</v>
      </c>
      <c r="I119" s="54">
        <f t="shared" si="40"/>
        <v>143</v>
      </c>
      <c r="J119" s="54">
        <v>47</v>
      </c>
      <c r="K119" s="54">
        <f t="shared" si="32"/>
        <v>1.6785714285714286</v>
      </c>
      <c r="L119" s="54">
        <f t="shared" si="33"/>
        <v>136</v>
      </c>
      <c r="M119" s="54">
        <f t="shared" si="34"/>
        <v>4.8571428571428568</v>
      </c>
      <c r="N119" s="54">
        <v>0</v>
      </c>
      <c r="O119" s="54">
        <v>1</v>
      </c>
      <c r="P119" s="54">
        <v>1</v>
      </c>
      <c r="Q119" s="54">
        <v>1</v>
      </c>
      <c r="R119" s="54">
        <v>1</v>
      </c>
      <c r="S119" s="54">
        <v>1</v>
      </c>
      <c r="T119" s="54">
        <f t="shared" si="24"/>
        <v>1</v>
      </c>
      <c r="U119" s="54">
        <v>1</v>
      </c>
      <c r="V119" s="54">
        <v>1</v>
      </c>
      <c r="W119" s="54">
        <f t="shared" si="25"/>
        <v>1</v>
      </c>
      <c r="X119" s="54">
        <f t="shared" si="26"/>
        <v>1</v>
      </c>
      <c r="Y119" s="54">
        <v>0</v>
      </c>
      <c r="Z119" s="54">
        <v>1</v>
      </c>
      <c r="AA119" s="54">
        <v>1</v>
      </c>
      <c r="AB119" s="54">
        <v>1</v>
      </c>
      <c r="AC119" s="54">
        <v>1</v>
      </c>
      <c r="AD119" s="54">
        <v>1</v>
      </c>
      <c r="AE119" s="54">
        <v>1</v>
      </c>
      <c r="AF119" s="54">
        <f t="shared" si="35"/>
        <v>7</v>
      </c>
      <c r="AG119" s="54">
        <v>1</v>
      </c>
      <c r="AH119" s="54">
        <f t="shared" si="27"/>
        <v>1</v>
      </c>
      <c r="AI119" s="54">
        <v>0</v>
      </c>
      <c r="AJ119" s="54">
        <v>0</v>
      </c>
      <c r="AK119" s="54">
        <f t="shared" si="28"/>
        <v>0</v>
      </c>
      <c r="AL119" s="54">
        <v>1</v>
      </c>
      <c r="AM119" s="54">
        <v>1</v>
      </c>
      <c r="AN119" s="54">
        <v>1</v>
      </c>
      <c r="AO119" s="54">
        <v>1</v>
      </c>
      <c r="AP119" s="54">
        <v>1</v>
      </c>
      <c r="AQ119" s="54">
        <v>1</v>
      </c>
      <c r="AR119" s="54">
        <v>1</v>
      </c>
      <c r="AS119" s="54">
        <v>1</v>
      </c>
      <c r="AT119" s="54">
        <v>1</v>
      </c>
      <c r="AU119" s="54">
        <f t="shared" si="36"/>
        <v>36.407857142857168</v>
      </c>
      <c r="AV119" s="54">
        <f t="shared" si="37"/>
        <v>15.137142857142859</v>
      </c>
      <c r="AW119" s="54">
        <f t="shared" si="41"/>
        <v>11.702857142857138</v>
      </c>
      <c r="AX119" s="54">
        <f t="shared" si="38"/>
        <v>15.447142857142858</v>
      </c>
      <c r="AY119" s="54">
        <v>1</v>
      </c>
      <c r="AZ119" s="54">
        <v>1</v>
      </c>
      <c r="BA119" s="54">
        <v>1</v>
      </c>
      <c r="BG119" s="54">
        <f t="shared" si="42"/>
        <v>7000</v>
      </c>
      <c r="BH119" s="11">
        <f t="shared" si="39"/>
        <v>9.722222222222223E-5</v>
      </c>
    </row>
    <row r="120" spans="1:60" ht="32" x14ac:dyDescent="0.2">
      <c r="A120" s="54" t="s">
        <v>873</v>
      </c>
      <c r="B120" s="1" t="s">
        <v>382</v>
      </c>
      <c r="C120" s="22" t="s">
        <v>192</v>
      </c>
      <c r="D120" s="54">
        <v>1</v>
      </c>
      <c r="E120" s="54">
        <v>1</v>
      </c>
      <c r="F120" s="54">
        <f t="shared" si="29"/>
        <v>1</v>
      </c>
      <c r="G120" s="54">
        <f t="shared" si="30"/>
        <v>10</v>
      </c>
      <c r="H120" s="54">
        <f t="shared" si="31"/>
        <v>10</v>
      </c>
      <c r="I120" s="54">
        <f t="shared" si="40"/>
        <v>64</v>
      </c>
      <c r="J120" s="54">
        <v>20</v>
      </c>
      <c r="K120" s="54">
        <f t="shared" si="32"/>
        <v>2</v>
      </c>
      <c r="L120" s="54">
        <f t="shared" si="33"/>
        <v>62</v>
      </c>
      <c r="M120" s="54">
        <f t="shared" si="34"/>
        <v>6.2</v>
      </c>
      <c r="N120" s="54">
        <v>0</v>
      </c>
      <c r="O120" s="54">
        <v>1</v>
      </c>
      <c r="P120" s="54">
        <v>1</v>
      </c>
      <c r="Q120" s="54">
        <v>0</v>
      </c>
      <c r="R120" s="54">
        <v>1</v>
      </c>
      <c r="S120" s="54">
        <v>1</v>
      </c>
      <c r="T120" s="54">
        <f t="shared" si="24"/>
        <v>0</v>
      </c>
      <c r="U120" s="54">
        <v>1</v>
      </c>
      <c r="V120" s="54">
        <v>1</v>
      </c>
      <c r="W120" s="54">
        <f t="shared" si="25"/>
        <v>0</v>
      </c>
      <c r="X120" s="54">
        <f t="shared" si="26"/>
        <v>1</v>
      </c>
      <c r="Y120" s="54">
        <v>0</v>
      </c>
      <c r="Z120" s="54">
        <v>1</v>
      </c>
      <c r="AA120" s="54">
        <v>1</v>
      </c>
      <c r="AB120" s="54">
        <v>1</v>
      </c>
      <c r="AC120" s="54">
        <v>1</v>
      </c>
      <c r="AD120" s="54">
        <v>1</v>
      </c>
      <c r="AE120" s="54">
        <v>1</v>
      </c>
      <c r="AF120" s="54">
        <f t="shared" si="35"/>
        <v>2</v>
      </c>
      <c r="AG120" s="54">
        <v>1</v>
      </c>
      <c r="AH120" s="54">
        <f t="shared" si="27"/>
        <v>0</v>
      </c>
      <c r="AI120" s="54">
        <v>1</v>
      </c>
      <c r="AJ120" s="54">
        <v>1</v>
      </c>
      <c r="AK120" s="54">
        <f t="shared" si="28"/>
        <v>1</v>
      </c>
      <c r="AL120" s="54">
        <v>1</v>
      </c>
      <c r="AM120" s="54">
        <v>1</v>
      </c>
      <c r="AN120" s="54">
        <v>1</v>
      </c>
      <c r="AO120" s="54">
        <v>1</v>
      </c>
      <c r="AP120" s="54">
        <v>1</v>
      </c>
      <c r="AQ120" s="54">
        <v>1</v>
      </c>
      <c r="AR120" s="54">
        <v>1</v>
      </c>
      <c r="AS120" s="54">
        <v>1</v>
      </c>
      <c r="AT120" s="54">
        <v>1</v>
      </c>
      <c r="AU120" s="54">
        <f t="shared" si="36"/>
        <v>27.485000000000021</v>
      </c>
      <c r="AV120" s="54">
        <f t="shared" si="37"/>
        <v>11.91</v>
      </c>
      <c r="AW120" s="54">
        <f t="shared" si="41"/>
        <v>17.696000000000002</v>
      </c>
      <c r="AX120" s="54">
        <f t="shared" si="38"/>
        <v>12.771999999999998</v>
      </c>
      <c r="AY120" s="54">
        <v>1</v>
      </c>
      <c r="AZ120" s="54">
        <v>1</v>
      </c>
      <c r="BA120" s="54">
        <v>1</v>
      </c>
      <c r="BG120" s="54">
        <f t="shared" si="42"/>
        <v>2000</v>
      </c>
      <c r="BH120" s="11">
        <f t="shared" si="39"/>
        <v>3.4722222222222222E-5</v>
      </c>
    </row>
    <row r="121" spans="1:60" ht="32" x14ac:dyDescent="0.2">
      <c r="A121" s="54" t="s">
        <v>874</v>
      </c>
      <c r="B121" s="1" t="s">
        <v>875</v>
      </c>
      <c r="C121" s="22" t="s">
        <v>192</v>
      </c>
      <c r="D121" s="54">
        <v>1</v>
      </c>
      <c r="E121" s="54">
        <v>1</v>
      </c>
      <c r="F121" s="54">
        <f t="shared" si="29"/>
        <v>1</v>
      </c>
      <c r="G121" s="54">
        <f t="shared" si="30"/>
        <v>7</v>
      </c>
      <c r="H121" s="54">
        <f t="shared" si="31"/>
        <v>7</v>
      </c>
      <c r="I121" s="54">
        <f t="shared" si="40"/>
        <v>41</v>
      </c>
      <c r="J121" s="54">
        <v>14</v>
      </c>
      <c r="K121" s="54">
        <f t="shared" si="32"/>
        <v>2</v>
      </c>
      <c r="L121" s="54">
        <f t="shared" si="33"/>
        <v>40</v>
      </c>
      <c r="M121" s="54">
        <f t="shared" si="34"/>
        <v>5.7142857142857144</v>
      </c>
      <c r="N121" s="54">
        <v>0</v>
      </c>
      <c r="O121" s="54">
        <v>1</v>
      </c>
      <c r="P121" s="54">
        <v>1</v>
      </c>
      <c r="Q121" s="54">
        <v>1</v>
      </c>
      <c r="R121" s="54">
        <v>1</v>
      </c>
      <c r="S121" s="54">
        <v>1</v>
      </c>
      <c r="T121" s="54">
        <f t="shared" si="24"/>
        <v>1</v>
      </c>
      <c r="U121" s="54">
        <v>1</v>
      </c>
      <c r="V121" s="54">
        <v>1</v>
      </c>
      <c r="W121" s="54">
        <f t="shared" si="25"/>
        <v>1</v>
      </c>
      <c r="X121" s="54">
        <f t="shared" si="26"/>
        <v>1</v>
      </c>
      <c r="Y121" s="54">
        <v>0</v>
      </c>
      <c r="Z121" s="54">
        <v>1</v>
      </c>
      <c r="AA121" s="54">
        <v>1</v>
      </c>
      <c r="AB121" s="54">
        <v>1</v>
      </c>
      <c r="AC121" s="54">
        <v>1</v>
      </c>
      <c r="AD121" s="54">
        <v>1</v>
      </c>
      <c r="AE121" s="54">
        <v>1</v>
      </c>
      <c r="AF121" s="54">
        <f t="shared" si="35"/>
        <v>1</v>
      </c>
      <c r="AG121" s="54">
        <v>1</v>
      </c>
      <c r="AH121" s="54">
        <f t="shared" si="27"/>
        <v>1</v>
      </c>
      <c r="AI121" s="54">
        <v>1</v>
      </c>
      <c r="AJ121" s="54">
        <v>1</v>
      </c>
      <c r="AK121" s="54">
        <f t="shared" si="28"/>
        <v>1</v>
      </c>
      <c r="AL121" s="54">
        <v>1</v>
      </c>
      <c r="AM121" s="54">
        <v>1</v>
      </c>
      <c r="AN121" s="54">
        <v>1</v>
      </c>
      <c r="AO121" s="54">
        <v>1</v>
      </c>
      <c r="AP121" s="54">
        <v>1</v>
      </c>
      <c r="AQ121" s="54">
        <v>1</v>
      </c>
      <c r="AR121" s="54">
        <v>1</v>
      </c>
      <c r="AS121" s="54">
        <v>1</v>
      </c>
      <c r="AT121" s="54">
        <v>1</v>
      </c>
      <c r="AU121" s="54">
        <f t="shared" si="36"/>
        <v>30.530000000000019</v>
      </c>
      <c r="AV121" s="54">
        <f t="shared" si="37"/>
        <v>10.740000000000002</v>
      </c>
      <c r="AW121" s="54">
        <f t="shared" si="41"/>
        <v>13.571428571428573</v>
      </c>
      <c r="AX121" s="54">
        <f t="shared" si="38"/>
        <v>8.9842857142857149</v>
      </c>
      <c r="AY121" s="54">
        <v>1</v>
      </c>
      <c r="AZ121" s="54">
        <v>1</v>
      </c>
      <c r="BA121" s="54">
        <v>1</v>
      </c>
      <c r="BG121" s="54">
        <f t="shared" si="42"/>
        <v>1000</v>
      </c>
      <c r="BH121" s="11">
        <f t="shared" si="39"/>
        <v>2.4305555555555558E-5</v>
      </c>
    </row>
    <row r="122" spans="1:60" ht="48" x14ac:dyDescent="0.2">
      <c r="A122" s="54">
        <v>84</v>
      </c>
      <c r="B122" s="1" t="s">
        <v>774</v>
      </c>
      <c r="C122" s="22" t="s">
        <v>192</v>
      </c>
      <c r="D122" s="54">
        <v>1</v>
      </c>
      <c r="E122" s="54">
        <v>1</v>
      </c>
      <c r="F122" s="54">
        <f t="shared" si="29"/>
        <v>1</v>
      </c>
      <c r="G122" s="54">
        <f t="shared" si="30"/>
        <v>14</v>
      </c>
      <c r="H122" s="54">
        <f t="shared" si="31"/>
        <v>14</v>
      </c>
      <c r="I122" s="54">
        <f t="shared" si="40"/>
        <v>89</v>
      </c>
      <c r="J122" s="54">
        <v>28</v>
      </c>
      <c r="K122" s="54">
        <f t="shared" si="32"/>
        <v>2</v>
      </c>
      <c r="L122" s="54">
        <f t="shared" si="33"/>
        <v>88</v>
      </c>
      <c r="M122" s="54">
        <f t="shared" si="34"/>
        <v>6.2857142857142856</v>
      </c>
      <c r="N122" s="54">
        <v>1</v>
      </c>
      <c r="O122" s="54">
        <v>1</v>
      </c>
      <c r="P122" s="54">
        <v>1</v>
      </c>
      <c r="Q122" s="54">
        <v>0</v>
      </c>
      <c r="R122" s="54">
        <v>1</v>
      </c>
      <c r="S122" s="54">
        <v>1</v>
      </c>
      <c r="T122" s="54">
        <f t="shared" si="24"/>
        <v>0</v>
      </c>
      <c r="U122" s="54">
        <v>1</v>
      </c>
      <c r="V122" s="54">
        <v>1</v>
      </c>
      <c r="W122" s="54">
        <f t="shared" si="25"/>
        <v>0</v>
      </c>
      <c r="X122" s="54">
        <f t="shared" si="26"/>
        <v>1</v>
      </c>
      <c r="Y122" s="54">
        <v>1</v>
      </c>
      <c r="Z122" s="54">
        <v>1</v>
      </c>
      <c r="AA122" s="54">
        <v>0</v>
      </c>
      <c r="AB122" s="54">
        <v>1</v>
      </c>
      <c r="AC122" s="54">
        <v>1</v>
      </c>
      <c r="AD122" s="54">
        <v>1</v>
      </c>
      <c r="AE122" s="54">
        <v>1</v>
      </c>
      <c r="AF122" s="54">
        <f t="shared" si="35"/>
        <v>1</v>
      </c>
      <c r="AG122" s="54">
        <v>1</v>
      </c>
      <c r="AH122" s="54">
        <f t="shared" si="27"/>
        <v>1</v>
      </c>
      <c r="AI122" s="54">
        <v>1</v>
      </c>
      <c r="AJ122" s="54">
        <v>1</v>
      </c>
      <c r="AK122" s="54">
        <f t="shared" si="28"/>
        <v>1</v>
      </c>
      <c r="AL122" s="54">
        <v>1</v>
      </c>
      <c r="AM122" s="54">
        <v>1</v>
      </c>
      <c r="AN122" s="54">
        <v>1</v>
      </c>
      <c r="AO122" s="54">
        <v>1</v>
      </c>
      <c r="AP122" s="54">
        <v>1</v>
      </c>
      <c r="AQ122" s="54">
        <v>1</v>
      </c>
      <c r="AR122" s="54">
        <v>1</v>
      </c>
      <c r="AS122" s="54">
        <v>0</v>
      </c>
      <c r="AT122" s="54">
        <v>1</v>
      </c>
      <c r="AU122" s="54">
        <f t="shared" si="36"/>
        <v>23.425000000000018</v>
      </c>
      <c r="AV122" s="54">
        <f t="shared" si="37"/>
        <v>13.470000000000002</v>
      </c>
      <c r="AW122" s="54">
        <f t="shared" si="41"/>
        <v>19.045714285714286</v>
      </c>
      <c r="AX122" s="54">
        <f t="shared" si="38"/>
        <v>15.175714285714285</v>
      </c>
      <c r="AY122" s="54">
        <v>1</v>
      </c>
      <c r="AZ122" s="54">
        <v>1</v>
      </c>
      <c r="BA122" s="54">
        <v>1</v>
      </c>
      <c r="BG122" s="54">
        <f t="shared" si="42"/>
        <v>1000</v>
      </c>
      <c r="BH122" s="11">
        <f t="shared" si="39"/>
        <v>4.8611111111111115E-5</v>
      </c>
    </row>
    <row r="123" spans="1:60" ht="96" x14ac:dyDescent="0.2">
      <c r="A123" s="54">
        <v>85</v>
      </c>
      <c r="B123" s="1" t="s">
        <v>906</v>
      </c>
      <c r="C123" s="22" t="s">
        <v>192</v>
      </c>
      <c r="D123" s="54">
        <v>1</v>
      </c>
      <c r="E123" s="54">
        <v>1</v>
      </c>
      <c r="F123" s="54">
        <f t="shared" si="29"/>
        <v>1</v>
      </c>
      <c r="G123" s="54">
        <f t="shared" si="30"/>
        <v>32</v>
      </c>
      <c r="H123" s="54">
        <f t="shared" si="31"/>
        <v>32</v>
      </c>
      <c r="I123" s="54">
        <f t="shared" si="40"/>
        <v>176</v>
      </c>
      <c r="J123" s="54">
        <v>61</v>
      </c>
      <c r="K123" s="54">
        <f t="shared" si="32"/>
        <v>1.90625</v>
      </c>
      <c r="L123" s="54">
        <f t="shared" si="33"/>
        <v>169</v>
      </c>
      <c r="M123" s="54">
        <f t="shared" si="34"/>
        <v>5.28125</v>
      </c>
      <c r="N123" s="54">
        <v>0</v>
      </c>
      <c r="O123" s="54">
        <v>1</v>
      </c>
      <c r="P123" s="54">
        <v>1</v>
      </c>
      <c r="Q123" s="54">
        <v>1</v>
      </c>
      <c r="R123" s="54">
        <v>1</v>
      </c>
      <c r="S123" s="54">
        <v>1</v>
      </c>
      <c r="T123" s="54">
        <f t="shared" si="24"/>
        <v>1</v>
      </c>
      <c r="U123" s="54">
        <v>1</v>
      </c>
      <c r="V123" s="54">
        <v>1</v>
      </c>
      <c r="W123" s="54">
        <f t="shared" si="25"/>
        <v>1</v>
      </c>
      <c r="X123" s="54">
        <f t="shared" si="26"/>
        <v>1</v>
      </c>
      <c r="Y123" s="54">
        <v>0</v>
      </c>
      <c r="Z123" s="54">
        <v>1</v>
      </c>
      <c r="AA123" s="54">
        <v>1</v>
      </c>
      <c r="AB123" s="54">
        <v>1</v>
      </c>
      <c r="AC123" s="54">
        <v>1</v>
      </c>
      <c r="AD123" s="54">
        <v>1</v>
      </c>
      <c r="AE123" s="54">
        <v>1</v>
      </c>
      <c r="AF123" s="54">
        <f t="shared" si="35"/>
        <v>7</v>
      </c>
      <c r="AG123" s="54">
        <v>0</v>
      </c>
      <c r="AH123" s="54">
        <f t="shared" si="27"/>
        <v>1</v>
      </c>
      <c r="AI123" s="54">
        <v>1</v>
      </c>
      <c r="AJ123" s="54">
        <v>1</v>
      </c>
      <c r="AK123" s="54">
        <f t="shared" si="28"/>
        <v>0</v>
      </c>
      <c r="AL123" s="54">
        <v>1</v>
      </c>
      <c r="AM123" s="54">
        <v>1</v>
      </c>
      <c r="AN123" s="54">
        <v>1</v>
      </c>
      <c r="AO123" s="54">
        <v>1</v>
      </c>
      <c r="AP123" s="54">
        <v>1</v>
      </c>
      <c r="AQ123" s="54">
        <v>1</v>
      </c>
      <c r="AR123" s="54">
        <v>1</v>
      </c>
      <c r="AS123" s="54">
        <v>1</v>
      </c>
      <c r="AT123" s="54">
        <v>1</v>
      </c>
      <c r="AU123" s="54">
        <f t="shared" si="36"/>
        <v>13.086250000000028</v>
      </c>
      <c r="AV123" s="54">
        <f t="shared" si="37"/>
        <v>19.383750000000003</v>
      </c>
      <c r="AW123" s="54">
        <f t="shared" si="41"/>
        <v>14.328749999999996</v>
      </c>
      <c r="AX123" s="54">
        <f t="shared" si="38"/>
        <v>19.444687500000001</v>
      </c>
      <c r="AY123" s="54">
        <v>1</v>
      </c>
      <c r="AZ123" s="54">
        <v>1</v>
      </c>
      <c r="BA123" s="54">
        <v>1</v>
      </c>
      <c r="BG123" s="54">
        <f t="shared" si="42"/>
        <v>7000</v>
      </c>
      <c r="BH123" s="11">
        <f t="shared" si="39"/>
        <v>1.1111111111111112E-4</v>
      </c>
    </row>
    <row r="124" spans="1:60" ht="32" x14ac:dyDescent="0.2">
      <c r="A124" s="54">
        <v>86</v>
      </c>
      <c r="B124" s="1" t="s">
        <v>776</v>
      </c>
      <c r="C124" s="22" t="s">
        <v>192</v>
      </c>
      <c r="D124" s="54">
        <v>1</v>
      </c>
      <c r="E124" s="54">
        <v>1</v>
      </c>
      <c r="F124" s="54">
        <f t="shared" si="29"/>
        <v>1</v>
      </c>
      <c r="G124" s="54">
        <f t="shared" si="30"/>
        <v>12</v>
      </c>
      <c r="H124" s="54">
        <f t="shared" si="31"/>
        <v>12</v>
      </c>
      <c r="I124" s="54">
        <f t="shared" si="40"/>
        <v>60</v>
      </c>
      <c r="J124" s="54">
        <v>19</v>
      </c>
      <c r="K124" s="54">
        <f t="shared" si="32"/>
        <v>1.5833333333333333</v>
      </c>
      <c r="L124" s="54">
        <f t="shared" si="33"/>
        <v>59</v>
      </c>
      <c r="M124" s="54">
        <f t="shared" si="34"/>
        <v>4.916666666666667</v>
      </c>
      <c r="N124" s="54">
        <v>1</v>
      </c>
      <c r="O124" s="54">
        <v>1</v>
      </c>
      <c r="P124" s="54">
        <v>1</v>
      </c>
      <c r="Q124" s="54">
        <v>1</v>
      </c>
      <c r="R124" s="54">
        <v>1</v>
      </c>
      <c r="S124" s="54">
        <v>1</v>
      </c>
      <c r="T124" s="54">
        <f t="shared" si="24"/>
        <v>1</v>
      </c>
      <c r="U124" s="54">
        <v>1</v>
      </c>
      <c r="V124" s="54">
        <v>1</v>
      </c>
      <c r="W124" s="54">
        <f t="shared" si="25"/>
        <v>1</v>
      </c>
      <c r="X124" s="54">
        <f t="shared" si="26"/>
        <v>1</v>
      </c>
      <c r="Y124" s="54">
        <v>1</v>
      </c>
      <c r="Z124" s="54">
        <v>1</v>
      </c>
      <c r="AA124" s="54">
        <v>1</v>
      </c>
      <c r="AB124" s="54">
        <v>1</v>
      </c>
      <c r="AC124" s="54">
        <v>1</v>
      </c>
      <c r="AD124" s="54">
        <v>1</v>
      </c>
      <c r="AE124" s="54">
        <v>1</v>
      </c>
      <c r="AF124" s="54">
        <f t="shared" si="35"/>
        <v>1</v>
      </c>
      <c r="AG124" s="54">
        <v>1</v>
      </c>
      <c r="AH124" s="54">
        <f t="shared" si="27"/>
        <v>1</v>
      </c>
      <c r="AI124" s="54">
        <v>1</v>
      </c>
      <c r="AJ124" s="54">
        <v>1</v>
      </c>
      <c r="AK124" s="54">
        <f t="shared" si="28"/>
        <v>1</v>
      </c>
      <c r="AL124" s="54">
        <v>1</v>
      </c>
      <c r="AM124" s="54">
        <v>1</v>
      </c>
      <c r="AN124" s="54">
        <v>1</v>
      </c>
      <c r="AO124" s="54">
        <v>1</v>
      </c>
      <c r="AP124" s="54">
        <v>1</v>
      </c>
      <c r="AQ124" s="54">
        <v>1</v>
      </c>
      <c r="AR124" s="54">
        <v>1</v>
      </c>
      <c r="AS124" s="54">
        <v>1</v>
      </c>
      <c r="AT124" s="54">
        <v>1</v>
      </c>
      <c r="AU124" s="54">
        <f t="shared" si="36"/>
        <v>60.70500000000002</v>
      </c>
      <c r="AV124" s="54">
        <f t="shared" si="37"/>
        <v>7.7733333333333334</v>
      </c>
      <c r="AW124" s="54">
        <f t="shared" si="41"/>
        <v>10.643333333333338</v>
      </c>
      <c r="AX124" s="54">
        <f t="shared" si="38"/>
        <v>7.7275000000000027</v>
      </c>
      <c r="AY124" s="54">
        <v>1</v>
      </c>
      <c r="AZ124" s="54">
        <v>1</v>
      </c>
      <c r="BA124" s="54">
        <v>1</v>
      </c>
      <c r="BG124" s="54">
        <f t="shared" si="42"/>
        <v>1000</v>
      </c>
      <c r="BH124" s="11">
        <f t="shared" si="39"/>
        <v>4.1666666666666665E-5</v>
      </c>
    </row>
  </sheetData>
  <conditionalFormatting sqref="F48:F103">
    <cfRule type="cellIs" dxfId="783" priority="185" operator="greaterThanOrEqual">
      <formula>2</formula>
    </cfRule>
    <cfRule type="cellIs" dxfId="782" priority="186" operator="equal">
      <formula>1</formula>
    </cfRule>
    <cfRule type="cellIs" dxfId="781" priority="194" operator="equal">
      <formula>0</formula>
    </cfRule>
  </conditionalFormatting>
  <conditionalFormatting sqref="G48:G103">
    <cfRule type="cellIs" dxfId="780" priority="182" operator="greaterThan">
      <formula>20</formula>
    </cfRule>
    <cfRule type="cellIs" dxfId="779" priority="183" operator="between">
      <formula>16</formula>
      <formula>20</formula>
    </cfRule>
    <cfRule type="cellIs" dxfId="778" priority="184" operator="between">
      <formula>5</formula>
      <formula>15</formula>
    </cfRule>
    <cfRule type="cellIs" dxfId="777" priority="193" operator="lessThan">
      <formula>5</formula>
    </cfRule>
  </conditionalFormatting>
  <conditionalFormatting sqref="AU48:AU103">
    <cfRule type="colorScale" priority="192">
      <colorScale>
        <cfvo type="num" val="0"/>
        <cfvo type="num" val="65"/>
        <cfvo type="num" val="100"/>
        <color rgb="FFFFCCCC"/>
        <color rgb="FFFFEB84"/>
        <color theme="9" tint="0.39997558519241921"/>
      </colorScale>
    </cfRule>
  </conditionalFormatting>
  <conditionalFormatting sqref="AV48:AX103 AW125:AW140">
    <cfRule type="colorScale" priority="191">
      <colorScale>
        <cfvo type="num" val="0"/>
        <cfvo type="num" val="8"/>
        <cfvo type="num" val="15"/>
        <color theme="9" tint="0.39997558519241921"/>
        <color rgb="FFFFEB84"/>
        <color rgb="FFFFCCCC"/>
      </colorScale>
    </cfRule>
  </conditionalFormatting>
  <conditionalFormatting sqref="AU2">
    <cfRule type="colorScale" priority="190">
      <colorScale>
        <cfvo type="num" val="0"/>
        <cfvo type="num" val="65"/>
        <cfvo type="num" val="100"/>
        <color rgb="FFFFCCCC"/>
        <color rgb="FFFFEB84"/>
        <color theme="9" tint="0.39997558519241921"/>
      </colorScale>
    </cfRule>
  </conditionalFormatting>
  <conditionalFormatting sqref="AV2">
    <cfRule type="colorScale" priority="189">
      <colorScale>
        <cfvo type="num" val="0"/>
        <cfvo type="num" val="8"/>
        <cfvo type="num" val="13"/>
        <color theme="9" tint="0.39997558519241921"/>
        <color rgb="FFFFEB84"/>
        <color rgb="FFFFCCCC"/>
      </colorScale>
    </cfRule>
  </conditionalFormatting>
  <conditionalFormatting sqref="AW2">
    <cfRule type="colorScale" priority="188">
      <colorScale>
        <cfvo type="num" val="0"/>
        <cfvo type="num" val="8"/>
        <cfvo type="num" val="13"/>
        <color theme="9" tint="0.39997558519241921"/>
        <color rgb="FFFFEB84"/>
        <color rgb="FFFFCCCC"/>
      </colorScale>
    </cfRule>
  </conditionalFormatting>
  <conditionalFormatting sqref="AX2">
    <cfRule type="colorScale" priority="187">
      <colorScale>
        <cfvo type="num" val="0"/>
        <cfvo type="num" val="8"/>
        <cfvo type="num" val="13"/>
        <color theme="9" tint="0.39997558519241921"/>
        <color rgb="FFFFEB84"/>
        <color rgb="FFFFCCCC"/>
      </colorScale>
    </cfRule>
  </conditionalFormatting>
  <conditionalFormatting sqref="L2:M2 O2:AE2 AG2:AT2 AY2:BA2">
    <cfRule type="colorScale" priority="181">
      <colorScale>
        <cfvo type="num" val="0"/>
        <cfvo type="num" val="50"/>
        <cfvo type="num" val="100"/>
        <color rgb="FFFFCCCC"/>
        <color rgb="FFFFEB84"/>
        <color theme="9" tint="0.39997558519241921"/>
      </colorScale>
    </cfRule>
  </conditionalFormatting>
  <conditionalFormatting sqref="BM2">
    <cfRule type="colorScale" priority="180">
      <colorScale>
        <cfvo type="num" val="0"/>
        <cfvo type="num" val="50"/>
        <cfvo type="num" val="100"/>
        <color rgb="FFFFCCCC"/>
        <color rgb="FFFFEB84"/>
        <color theme="9" tint="0.39997558519241921"/>
      </colorScale>
    </cfRule>
  </conditionalFormatting>
  <conditionalFormatting sqref="BG48:BG103">
    <cfRule type="cellIs" dxfId="776" priority="178" operator="greaterThanOrEqual">
      <formula>208</formula>
    </cfRule>
    <cfRule type="cellIs" dxfId="775" priority="179" operator="lessThan">
      <formula>208</formula>
    </cfRule>
  </conditionalFormatting>
  <conditionalFormatting sqref="BG2">
    <cfRule type="cellIs" dxfId="774" priority="176" operator="greaterThanOrEqual">
      <formula>208</formula>
    </cfRule>
    <cfRule type="cellIs" dxfId="773" priority="177" operator="lessThan">
      <formula>208</formula>
    </cfRule>
  </conditionalFormatting>
  <conditionalFormatting sqref="BB48:BB103 BB2">
    <cfRule type="cellIs" dxfId="772" priority="173" operator="greaterThanOrEqual">
      <formula>9</formula>
    </cfRule>
    <cfRule type="cellIs" dxfId="771" priority="174" operator="between">
      <formula>7</formula>
      <formula>9</formula>
    </cfRule>
    <cfRule type="cellIs" dxfId="770" priority="175" operator="lessThan">
      <formula>7</formula>
    </cfRule>
  </conditionalFormatting>
  <conditionalFormatting sqref="BC2:BF2">
    <cfRule type="cellIs" dxfId="769" priority="170" operator="greaterThanOrEqual">
      <formula>9</formula>
    </cfRule>
    <cfRule type="cellIs" dxfId="768" priority="171" operator="between">
      <formula>7</formula>
      <formula>9</formula>
    </cfRule>
    <cfRule type="cellIs" dxfId="767" priority="172" operator="lessThan">
      <formula>7</formula>
    </cfRule>
  </conditionalFormatting>
  <conditionalFormatting sqref="BC48:BC103">
    <cfRule type="cellIs" dxfId="766" priority="167" operator="greaterThanOrEqual">
      <formula>9</formula>
    </cfRule>
    <cfRule type="cellIs" dxfId="765" priority="168" operator="between">
      <formula>7</formula>
      <formula>9</formula>
    </cfRule>
    <cfRule type="cellIs" dxfId="764" priority="169" operator="lessThan">
      <formula>7</formula>
    </cfRule>
  </conditionalFormatting>
  <conditionalFormatting sqref="BD48:BD103">
    <cfRule type="cellIs" dxfId="763" priority="164" operator="greaterThanOrEqual">
      <formula>9</formula>
    </cfRule>
    <cfRule type="cellIs" dxfId="762" priority="165" operator="between">
      <formula>7</formula>
      <formula>9</formula>
    </cfRule>
    <cfRule type="cellIs" dxfId="761" priority="166" operator="lessThan">
      <formula>7</formula>
    </cfRule>
  </conditionalFormatting>
  <conditionalFormatting sqref="BE48:BF103">
    <cfRule type="cellIs" dxfId="760" priority="161" operator="greaterThanOrEqual">
      <formula>9</formula>
    </cfRule>
    <cfRule type="cellIs" dxfId="759" priority="162" operator="between">
      <formula>7</formula>
      <formula>9</formula>
    </cfRule>
    <cfRule type="cellIs" dxfId="758" priority="163" operator="lessThan">
      <formula>7</formula>
    </cfRule>
  </conditionalFormatting>
  <conditionalFormatting sqref="W48:Y103 AG48:AI103 T48:T103 AA48:AD103 AK48:AT103">
    <cfRule type="cellIs" dxfId="757" priority="159" operator="equal">
      <formula>1</formula>
    </cfRule>
    <cfRule type="cellIs" dxfId="756" priority="160" operator="equal">
      <formula>0</formula>
    </cfRule>
  </conditionalFormatting>
  <conditionalFormatting sqref="AF48:AF103">
    <cfRule type="cellIs" dxfId="755" priority="158" operator="equal">
      <formula>0</formula>
    </cfRule>
  </conditionalFormatting>
  <conditionalFormatting sqref="N2">
    <cfRule type="colorScale" priority="157">
      <colorScale>
        <cfvo type="num" val="0"/>
        <cfvo type="num" val="0.5"/>
        <cfvo type="num" val="1"/>
        <color rgb="FFFFCCCC"/>
        <color rgb="FFFFEB84"/>
        <color theme="9" tint="0.39997558519241921"/>
      </colorScale>
    </cfRule>
  </conditionalFormatting>
  <conditionalFormatting sqref="F4:F47">
    <cfRule type="cellIs" dxfId="754" priority="151" operator="greaterThanOrEqual">
      <formula>2</formula>
    </cfRule>
    <cfRule type="cellIs" dxfId="753" priority="152" operator="equal">
      <formula>1</formula>
    </cfRule>
    <cfRule type="cellIs" dxfId="752" priority="156" operator="equal">
      <formula>0</formula>
    </cfRule>
  </conditionalFormatting>
  <conditionalFormatting sqref="G4:G47">
    <cfRule type="cellIs" dxfId="751" priority="148" operator="greaterThan">
      <formula>20</formula>
    </cfRule>
    <cfRule type="cellIs" dxfId="750" priority="149" operator="between">
      <formula>16</formula>
      <formula>20</formula>
    </cfRule>
    <cfRule type="cellIs" dxfId="749" priority="150" operator="between">
      <formula>5</formula>
      <formula>15</formula>
    </cfRule>
    <cfRule type="cellIs" dxfId="748" priority="155" operator="lessThan">
      <formula>5</formula>
    </cfRule>
  </conditionalFormatting>
  <conditionalFormatting sqref="AU4:AU47">
    <cfRule type="colorScale" priority="154">
      <colorScale>
        <cfvo type="num" val="0"/>
        <cfvo type="num" val="65"/>
        <cfvo type="num" val="100"/>
        <color rgb="FFFFCCCC"/>
        <color rgb="FFFFEB84"/>
        <color theme="9" tint="0.39997558519241921"/>
      </colorScale>
    </cfRule>
  </conditionalFormatting>
  <conditionalFormatting sqref="AV4:AX47">
    <cfRule type="colorScale" priority="153">
      <colorScale>
        <cfvo type="num" val="0"/>
        <cfvo type="num" val="8"/>
        <cfvo type="num" val="15"/>
        <color theme="9" tint="0.39997558519241921"/>
        <color rgb="FFFFEB84"/>
        <color rgb="FFFFCCCC"/>
      </colorScale>
    </cfRule>
  </conditionalFormatting>
  <conditionalFormatting sqref="BG4:BG47">
    <cfRule type="cellIs" dxfId="747" priority="146" operator="greaterThanOrEqual">
      <formula>208</formula>
    </cfRule>
    <cfRule type="cellIs" dxfId="746" priority="147" operator="lessThan">
      <formula>208</formula>
    </cfRule>
  </conditionalFormatting>
  <conditionalFormatting sqref="BB4:BB47 BC4:BF4">
    <cfRule type="cellIs" dxfId="745" priority="143" operator="greaterThanOrEqual">
      <formula>9</formula>
    </cfRule>
    <cfRule type="cellIs" dxfId="744" priority="144" operator="between">
      <formula>7</formula>
      <formula>9</formula>
    </cfRule>
    <cfRule type="cellIs" dxfId="743" priority="145" operator="lessThan">
      <formula>7</formula>
    </cfRule>
  </conditionalFormatting>
  <conditionalFormatting sqref="BC4">
    <cfRule type="colorScale" priority="142">
      <colorScale>
        <cfvo type="num" val="0"/>
        <cfvo type="percentile" val="8"/>
        <cfvo type="num" val="15"/>
        <color theme="9" tint="0.39997558519241921"/>
        <color rgb="FFFFEB84"/>
        <color rgb="FFFFCCCC"/>
      </colorScale>
    </cfRule>
  </conditionalFormatting>
  <conditionalFormatting sqref="BD4">
    <cfRule type="colorScale" priority="141">
      <colorScale>
        <cfvo type="num" val="0"/>
        <cfvo type="percentile" val="8"/>
        <cfvo type="num" val="15"/>
        <color theme="9" tint="0.39997558519241921"/>
        <color rgb="FFFFEB84"/>
        <color rgb="FFFFCCCC"/>
      </colorScale>
    </cfRule>
  </conditionalFormatting>
  <conditionalFormatting sqref="BE4">
    <cfRule type="colorScale" priority="140">
      <colorScale>
        <cfvo type="num" val="0"/>
        <cfvo type="percentile" val="8"/>
        <cfvo type="num" val="15"/>
        <color theme="9" tint="0.39997558519241921"/>
        <color rgb="FFFFEB84"/>
        <color rgb="FFFFCCCC"/>
      </colorScale>
    </cfRule>
  </conditionalFormatting>
  <conditionalFormatting sqref="BF4">
    <cfRule type="colorScale" priority="139">
      <colorScale>
        <cfvo type="num" val="0"/>
        <cfvo type="percentile" val="8"/>
        <cfvo type="num" val="15"/>
        <color theme="9" tint="0.39997558519241921"/>
        <color rgb="FFFFEB84"/>
        <color rgb="FFFFCCCC"/>
      </colorScale>
    </cfRule>
  </conditionalFormatting>
  <conditionalFormatting sqref="BC5:BF5">
    <cfRule type="cellIs" dxfId="742" priority="136" operator="greaterThanOrEqual">
      <formula>9</formula>
    </cfRule>
    <cfRule type="cellIs" dxfId="741" priority="137" operator="between">
      <formula>7</formula>
      <formula>9</formula>
    </cfRule>
    <cfRule type="cellIs" dxfId="740" priority="138" operator="lessThan">
      <formula>7</formula>
    </cfRule>
  </conditionalFormatting>
  <conditionalFormatting sqref="BC6:BC47">
    <cfRule type="cellIs" dxfId="739" priority="133" operator="greaterThanOrEqual">
      <formula>9</formula>
    </cfRule>
    <cfRule type="cellIs" dxfId="738" priority="134" operator="between">
      <formula>7</formula>
      <formula>9</formula>
    </cfRule>
    <cfRule type="cellIs" dxfId="737" priority="135" operator="lessThan">
      <formula>7</formula>
    </cfRule>
  </conditionalFormatting>
  <conditionalFormatting sqref="BD6:BD47">
    <cfRule type="cellIs" dxfId="736" priority="130" operator="greaterThanOrEqual">
      <formula>9</formula>
    </cfRule>
    <cfRule type="cellIs" dxfId="735" priority="131" operator="between">
      <formula>7</formula>
      <formula>9</formula>
    </cfRule>
    <cfRule type="cellIs" dxfId="734" priority="132" operator="lessThan">
      <formula>7</formula>
    </cfRule>
  </conditionalFormatting>
  <conditionalFormatting sqref="BE6:BF47">
    <cfRule type="cellIs" dxfId="733" priority="127" operator="greaterThanOrEqual">
      <formula>9</formula>
    </cfRule>
    <cfRule type="cellIs" dxfId="732" priority="128" operator="between">
      <formula>7</formula>
      <formula>9</formula>
    </cfRule>
    <cfRule type="cellIs" dxfId="731" priority="129" operator="lessThan">
      <formula>7</formula>
    </cfRule>
  </conditionalFormatting>
  <conditionalFormatting sqref="AF4:AF47">
    <cfRule type="cellIs" dxfId="730" priority="125" operator="equal">
      <formula>0</formula>
    </cfRule>
    <cfRule type="colorScale" priority="126">
      <colorScale>
        <cfvo type="num" val="1"/>
        <cfvo type="num" val="3"/>
        <cfvo type="num" val="5"/>
        <color theme="9" tint="0.39997558519241921"/>
        <color rgb="FFFFEB84"/>
        <color rgb="FFFFCCCC"/>
      </colorScale>
    </cfRule>
  </conditionalFormatting>
  <conditionalFormatting sqref="F104:F124">
    <cfRule type="cellIs" dxfId="729" priority="119" operator="greaterThanOrEqual">
      <formula>2</formula>
    </cfRule>
    <cfRule type="cellIs" dxfId="728" priority="120" operator="equal">
      <formula>1</formula>
    </cfRule>
    <cfRule type="cellIs" dxfId="727" priority="124" operator="equal">
      <formula>0</formula>
    </cfRule>
  </conditionalFormatting>
  <conditionalFormatting sqref="G104:G124">
    <cfRule type="cellIs" dxfId="726" priority="116" operator="greaterThan">
      <formula>20</formula>
    </cfRule>
    <cfRule type="cellIs" dxfId="725" priority="117" operator="between">
      <formula>16</formula>
      <formula>20</formula>
    </cfRule>
    <cfRule type="cellIs" dxfId="724" priority="118" operator="between">
      <formula>5</formula>
      <formula>15</formula>
    </cfRule>
    <cfRule type="cellIs" dxfId="723" priority="123" operator="lessThan">
      <formula>5</formula>
    </cfRule>
  </conditionalFormatting>
  <conditionalFormatting sqref="AU104:AU124">
    <cfRule type="colorScale" priority="122">
      <colorScale>
        <cfvo type="num" val="0"/>
        <cfvo type="num" val="65"/>
        <cfvo type="num" val="100"/>
        <color rgb="FFFFCCCC"/>
        <color rgb="FFFFEB84"/>
        <color theme="9" tint="0.39997558519241921"/>
      </colorScale>
    </cfRule>
  </conditionalFormatting>
  <conditionalFormatting sqref="AV104:AX124">
    <cfRule type="colorScale" priority="121">
      <colorScale>
        <cfvo type="num" val="0"/>
        <cfvo type="num" val="8"/>
        <cfvo type="num" val="15"/>
        <color theme="9" tint="0.39997558519241921"/>
        <color rgb="FFFFEB84"/>
        <color rgb="FFFFCCCC"/>
      </colorScale>
    </cfRule>
  </conditionalFormatting>
  <conditionalFormatting sqref="BG104:BG124">
    <cfRule type="cellIs" dxfId="722" priority="114" operator="greaterThanOrEqual">
      <formula>208</formula>
    </cfRule>
    <cfRule type="cellIs" dxfId="721" priority="115" operator="lessThan">
      <formula>208</formula>
    </cfRule>
  </conditionalFormatting>
  <conditionalFormatting sqref="BB104:BB124">
    <cfRule type="cellIs" dxfId="720" priority="111" operator="greaterThanOrEqual">
      <formula>9</formula>
    </cfRule>
    <cfRule type="cellIs" dxfId="719" priority="112" operator="between">
      <formula>7</formula>
      <formula>9</formula>
    </cfRule>
    <cfRule type="cellIs" dxfId="718" priority="113" operator="lessThan">
      <formula>7</formula>
    </cfRule>
  </conditionalFormatting>
  <conditionalFormatting sqref="BC104:BC124">
    <cfRule type="cellIs" dxfId="717" priority="108" operator="greaterThanOrEqual">
      <formula>9</formula>
    </cfRule>
    <cfRule type="cellIs" dxfId="716" priority="109" operator="between">
      <formula>7</formula>
      <formula>9</formula>
    </cfRule>
    <cfRule type="cellIs" dxfId="715" priority="110" operator="lessThan">
      <formula>7</formula>
    </cfRule>
  </conditionalFormatting>
  <conditionalFormatting sqref="BD104:BD124">
    <cfRule type="cellIs" dxfId="714" priority="105" operator="greaterThanOrEqual">
      <formula>9</formula>
    </cfRule>
    <cfRule type="cellIs" dxfId="713" priority="106" operator="between">
      <formula>7</formula>
      <formula>9</formula>
    </cfRule>
    <cfRule type="cellIs" dxfId="712" priority="107" operator="lessThan">
      <formula>7</formula>
    </cfRule>
  </conditionalFormatting>
  <conditionalFormatting sqref="BE104:BF124">
    <cfRule type="cellIs" dxfId="711" priority="102" operator="greaterThanOrEqual">
      <formula>9</formula>
    </cfRule>
    <cfRule type="cellIs" dxfId="710" priority="103" operator="between">
      <formula>7</formula>
      <formula>9</formula>
    </cfRule>
    <cfRule type="cellIs" dxfId="709" priority="104" operator="lessThan">
      <formula>7</formula>
    </cfRule>
  </conditionalFormatting>
  <conditionalFormatting sqref="AG104:AI124 AZ124:BA124 W104:Y124 T104:T124 AA104:AD123 AA124:AE124 AK104:AT124">
    <cfRule type="cellIs" dxfId="708" priority="100" operator="equal">
      <formula>1</formula>
    </cfRule>
    <cfRule type="cellIs" dxfId="707" priority="101" operator="equal">
      <formula>0</formula>
    </cfRule>
  </conditionalFormatting>
  <conditionalFormatting sqref="AF104:AF124">
    <cfRule type="cellIs" dxfId="706" priority="99" operator="equal">
      <formula>0</formula>
    </cfRule>
  </conditionalFormatting>
  <conditionalFormatting sqref="D4">
    <cfRule type="cellIs" dxfId="705" priority="98" operator="equal">
      <formula>0</formula>
    </cfRule>
  </conditionalFormatting>
  <conditionalFormatting sqref="D4">
    <cfRule type="cellIs" dxfId="704" priority="97" operator="equal">
      <formula>1</formula>
    </cfRule>
  </conditionalFormatting>
  <conditionalFormatting sqref="E4">
    <cfRule type="cellIs" dxfId="703" priority="96" operator="equal">
      <formula>0</formula>
    </cfRule>
  </conditionalFormatting>
  <conditionalFormatting sqref="E4">
    <cfRule type="cellIs" dxfId="702" priority="95" operator="equal">
      <formula>1</formula>
    </cfRule>
  </conditionalFormatting>
  <conditionalFormatting sqref="D5:D124">
    <cfRule type="cellIs" dxfId="701" priority="94" operator="equal">
      <formula>0</formula>
    </cfRule>
  </conditionalFormatting>
  <conditionalFormatting sqref="D5:D124">
    <cfRule type="cellIs" dxfId="700" priority="93" operator="equal">
      <formula>1</formula>
    </cfRule>
  </conditionalFormatting>
  <conditionalFormatting sqref="E5:E124">
    <cfRule type="cellIs" dxfId="699" priority="92" operator="equal">
      <formula>0</formula>
    </cfRule>
  </conditionalFormatting>
  <conditionalFormatting sqref="E5:E124">
    <cfRule type="cellIs" dxfId="698" priority="91" operator="equal">
      <formula>1</formula>
    </cfRule>
  </conditionalFormatting>
  <conditionalFormatting sqref="AE4:AE123">
    <cfRule type="cellIs" dxfId="697" priority="89" operator="equal">
      <formula>1</formula>
    </cfRule>
    <cfRule type="cellIs" dxfId="696" priority="90" operator="equal">
      <formula>0</formula>
    </cfRule>
  </conditionalFormatting>
  <conditionalFormatting sqref="P124">
    <cfRule type="cellIs" dxfId="695" priority="88" operator="equal">
      <formula>0</formula>
    </cfRule>
  </conditionalFormatting>
  <conditionalFormatting sqref="P124">
    <cfRule type="cellIs" dxfId="694" priority="87" operator="equal">
      <formula>1</formula>
    </cfRule>
  </conditionalFormatting>
  <conditionalFormatting sqref="P4:P123">
    <cfRule type="cellIs" dxfId="693" priority="86" operator="equal">
      <formula>0</formula>
    </cfRule>
  </conditionalFormatting>
  <conditionalFormatting sqref="P4:P123">
    <cfRule type="cellIs" dxfId="692" priority="85" operator="equal">
      <formula>1</formula>
    </cfRule>
  </conditionalFormatting>
  <conditionalFormatting sqref="AG4:AT4 AG5:AI47 AK5:AT47">
    <cfRule type="cellIs" dxfId="691" priority="83" operator="equal">
      <formula>1</formula>
    </cfRule>
    <cfRule type="cellIs" dxfId="690" priority="84" operator="equal">
      <formula>0</formula>
    </cfRule>
  </conditionalFormatting>
  <conditionalFormatting sqref="W4:Y47 T4:T47 AA4:AD47">
    <cfRule type="cellIs" dxfId="689" priority="81" operator="equal">
      <formula>1</formula>
    </cfRule>
    <cfRule type="cellIs" dxfId="688" priority="82" operator="equal">
      <formula>0</formula>
    </cfRule>
  </conditionalFormatting>
  <conditionalFormatting sqref="U4">
    <cfRule type="cellIs" dxfId="687" priority="80" operator="equal">
      <formula>0</formula>
    </cfRule>
  </conditionalFormatting>
  <conditionalFormatting sqref="U4">
    <cfRule type="cellIs" dxfId="686" priority="79" operator="equal">
      <formula>1</formula>
    </cfRule>
  </conditionalFormatting>
  <conditionalFormatting sqref="V4">
    <cfRule type="cellIs" dxfId="685" priority="78" operator="equal">
      <formula>0</formula>
    </cfRule>
  </conditionalFormatting>
  <conditionalFormatting sqref="V4">
    <cfRule type="cellIs" dxfId="684" priority="77" operator="equal">
      <formula>1</formula>
    </cfRule>
  </conditionalFormatting>
  <conditionalFormatting sqref="U5:U124">
    <cfRule type="cellIs" dxfId="683" priority="76" operator="equal">
      <formula>0</formula>
    </cfRule>
  </conditionalFormatting>
  <conditionalFormatting sqref="U5:U124">
    <cfRule type="cellIs" dxfId="682" priority="75" operator="equal">
      <formula>1</formula>
    </cfRule>
  </conditionalFormatting>
  <conditionalFormatting sqref="V5:V124">
    <cfRule type="cellIs" dxfId="681" priority="74" operator="equal">
      <formula>0</formula>
    </cfRule>
  </conditionalFormatting>
  <conditionalFormatting sqref="V5:V124">
    <cfRule type="cellIs" dxfId="680" priority="73" operator="equal">
      <formula>1</formula>
    </cfRule>
  </conditionalFormatting>
  <conditionalFormatting sqref="Z115:Z117 Z119:Z120 Z122:Z124">
    <cfRule type="cellIs" dxfId="679" priority="72" operator="equal">
      <formula>0</formula>
    </cfRule>
  </conditionalFormatting>
  <conditionalFormatting sqref="Z115:Z117 Z119:Z120 Z122:Z124">
    <cfRule type="cellIs" dxfId="678" priority="71" operator="equal">
      <formula>1</formula>
    </cfRule>
  </conditionalFormatting>
  <conditionalFormatting sqref="Z114">
    <cfRule type="cellIs" dxfId="677" priority="70" operator="equal">
      <formula>0</formula>
    </cfRule>
  </conditionalFormatting>
  <conditionalFormatting sqref="Z114">
    <cfRule type="cellIs" dxfId="676" priority="69" operator="equal">
      <formula>1</formula>
    </cfRule>
  </conditionalFormatting>
  <conditionalFormatting sqref="Z118">
    <cfRule type="cellIs" dxfId="675" priority="68" operator="equal">
      <formula>0</formula>
    </cfRule>
  </conditionalFormatting>
  <conditionalFormatting sqref="Z118">
    <cfRule type="cellIs" dxfId="674" priority="67" operator="equal">
      <formula>1</formula>
    </cfRule>
  </conditionalFormatting>
  <conditionalFormatting sqref="Z121">
    <cfRule type="cellIs" dxfId="673" priority="66" operator="equal">
      <formula>0</formula>
    </cfRule>
  </conditionalFormatting>
  <conditionalFormatting sqref="Z121">
    <cfRule type="cellIs" dxfId="672" priority="65" operator="equal">
      <formula>1</formula>
    </cfRule>
  </conditionalFormatting>
  <conditionalFormatting sqref="Z4:Z102">
    <cfRule type="cellIs" dxfId="671" priority="64" operator="equal">
      <formula>0</formula>
    </cfRule>
  </conditionalFormatting>
  <conditionalFormatting sqref="Z4:Z102">
    <cfRule type="cellIs" dxfId="670" priority="63" operator="equal">
      <formula>1</formula>
    </cfRule>
  </conditionalFormatting>
  <conditionalFormatting sqref="Z7:Z8">
    <cfRule type="cellIs" dxfId="669" priority="62" operator="equal">
      <formula>0</formula>
    </cfRule>
  </conditionalFormatting>
  <conditionalFormatting sqref="Z7:Z8">
    <cfRule type="cellIs" dxfId="668" priority="61" operator="equal">
      <formula>1</formula>
    </cfRule>
  </conditionalFormatting>
  <conditionalFormatting sqref="Z4:Z6">
    <cfRule type="cellIs" dxfId="667" priority="60" operator="equal">
      <formula>0</formula>
    </cfRule>
  </conditionalFormatting>
  <conditionalFormatting sqref="Z4:Z6">
    <cfRule type="cellIs" dxfId="666" priority="59" operator="equal">
      <formula>1</formula>
    </cfRule>
  </conditionalFormatting>
  <conditionalFormatting sqref="Z9:Z18">
    <cfRule type="cellIs" dxfId="665" priority="58" operator="equal">
      <formula>0</formula>
    </cfRule>
  </conditionalFormatting>
  <conditionalFormatting sqref="Z9:Z18">
    <cfRule type="cellIs" dxfId="664" priority="57" operator="equal">
      <formula>1</formula>
    </cfRule>
  </conditionalFormatting>
  <conditionalFormatting sqref="Z19:Z21">
    <cfRule type="cellIs" dxfId="663" priority="56" operator="equal">
      <formula>0</formula>
    </cfRule>
  </conditionalFormatting>
  <conditionalFormatting sqref="Z19:Z21">
    <cfRule type="cellIs" dxfId="662" priority="55" operator="equal">
      <formula>1</formula>
    </cfRule>
  </conditionalFormatting>
  <conditionalFormatting sqref="Z103:Z107">
    <cfRule type="cellIs" dxfId="661" priority="54" operator="equal">
      <formula>0</formula>
    </cfRule>
  </conditionalFormatting>
  <conditionalFormatting sqref="Z103:Z107">
    <cfRule type="cellIs" dxfId="660" priority="53" operator="equal">
      <formula>1</formula>
    </cfRule>
  </conditionalFormatting>
  <conditionalFormatting sqref="Z108:Z112">
    <cfRule type="cellIs" dxfId="659" priority="52" operator="equal">
      <formula>0</formula>
    </cfRule>
  </conditionalFormatting>
  <conditionalFormatting sqref="Z108:Z112">
    <cfRule type="cellIs" dxfId="658" priority="51" operator="equal">
      <formula>1</formula>
    </cfRule>
  </conditionalFormatting>
  <conditionalFormatting sqref="Z113">
    <cfRule type="cellIs" dxfId="657" priority="50" operator="equal">
      <formula>0</formula>
    </cfRule>
  </conditionalFormatting>
  <conditionalFormatting sqref="Z113">
    <cfRule type="cellIs" dxfId="656" priority="49" operator="equal">
      <formula>1</formula>
    </cfRule>
  </conditionalFormatting>
  <conditionalFormatting sqref="Z7">
    <cfRule type="cellIs" dxfId="655" priority="47" operator="equal">
      <formula>1</formula>
    </cfRule>
  </conditionalFormatting>
  <conditionalFormatting sqref="Z7">
    <cfRule type="cellIs" dxfId="654" priority="48" operator="equal">
      <formula>0</formula>
    </cfRule>
  </conditionalFormatting>
  <conditionalFormatting sqref="Z8">
    <cfRule type="cellIs" dxfId="653" priority="45" operator="equal">
      <formula>1</formula>
    </cfRule>
  </conditionalFormatting>
  <conditionalFormatting sqref="Z8">
    <cfRule type="cellIs" dxfId="652" priority="46" operator="equal">
      <formula>0</formula>
    </cfRule>
  </conditionalFormatting>
  <conditionalFormatting sqref="AJ5:AJ124">
    <cfRule type="cellIs" dxfId="651" priority="43" operator="equal">
      <formula>1</formula>
    </cfRule>
    <cfRule type="cellIs" dxfId="650" priority="44" operator="equal">
      <formula>0</formula>
    </cfRule>
  </conditionalFormatting>
  <conditionalFormatting sqref="AZ4:BA123">
    <cfRule type="cellIs" dxfId="649" priority="41" operator="equal">
      <formula>1</formula>
    </cfRule>
    <cfRule type="cellIs" dxfId="648" priority="42" operator="equal">
      <formula>0</formula>
    </cfRule>
  </conditionalFormatting>
  <conditionalFormatting sqref="AY89:AY90 AY104:AY108 AY56:AY67">
    <cfRule type="cellIs" dxfId="647" priority="40" operator="equal">
      <formula>0</formula>
    </cfRule>
  </conditionalFormatting>
  <conditionalFormatting sqref="AY89:AY90 AY104:AY108 AY56:AY67">
    <cfRule type="cellIs" dxfId="646" priority="39" operator="equal">
      <formula>1</formula>
    </cfRule>
  </conditionalFormatting>
  <conditionalFormatting sqref="AY14">
    <cfRule type="cellIs" dxfId="645" priority="38" operator="equal">
      <formula>0</formula>
    </cfRule>
  </conditionalFormatting>
  <conditionalFormatting sqref="AY14">
    <cfRule type="cellIs" dxfId="644" priority="37" operator="equal">
      <formula>1</formula>
    </cfRule>
  </conditionalFormatting>
  <conditionalFormatting sqref="AY124">
    <cfRule type="cellIs" dxfId="643" priority="36" operator="equal">
      <formula>0</formula>
    </cfRule>
  </conditionalFormatting>
  <conditionalFormatting sqref="AY124">
    <cfRule type="cellIs" dxfId="642" priority="35" operator="equal">
      <formula>1</formula>
    </cfRule>
  </conditionalFormatting>
  <conditionalFormatting sqref="AY4:AY11">
    <cfRule type="cellIs" dxfId="641" priority="34" operator="equal">
      <formula>0</formula>
    </cfRule>
  </conditionalFormatting>
  <conditionalFormatting sqref="AY4:AY11">
    <cfRule type="cellIs" dxfId="640" priority="33" operator="equal">
      <formula>1</formula>
    </cfRule>
  </conditionalFormatting>
  <conditionalFormatting sqref="AY12:AY13">
    <cfRule type="cellIs" dxfId="639" priority="32" operator="equal">
      <formula>0</formula>
    </cfRule>
  </conditionalFormatting>
  <conditionalFormatting sqref="AY12:AY13">
    <cfRule type="cellIs" dxfId="638" priority="31" operator="equal">
      <formula>1</formula>
    </cfRule>
  </conditionalFormatting>
  <conditionalFormatting sqref="AY15:AY18">
    <cfRule type="cellIs" dxfId="637" priority="30" operator="equal">
      <formula>0</formula>
    </cfRule>
  </conditionalFormatting>
  <conditionalFormatting sqref="AY15:AY18">
    <cfRule type="cellIs" dxfId="636" priority="29" operator="equal">
      <formula>1</formula>
    </cfRule>
  </conditionalFormatting>
  <conditionalFormatting sqref="AY19:AY22">
    <cfRule type="cellIs" dxfId="635" priority="28" operator="equal">
      <formula>0</formula>
    </cfRule>
  </conditionalFormatting>
  <conditionalFormatting sqref="AY19:AY22">
    <cfRule type="cellIs" dxfId="634" priority="27" operator="equal">
      <formula>1</formula>
    </cfRule>
  </conditionalFormatting>
  <conditionalFormatting sqref="AY23:AY38">
    <cfRule type="cellIs" dxfId="633" priority="26" operator="equal">
      <formula>0</formula>
    </cfRule>
  </conditionalFormatting>
  <conditionalFormatting sqref="AY23:AY38">
    <cfRule type="cellIs" dxfId="632" priority="25" operator="equal">
      <formula>1</formula>
    </cfRule>
  </conditionalFormatting>
  <conditionalFormatting sqref="AY39:AY46">
    <cfRule type="cellIs" dxfId="631" priority="24" operator="equal">
      <formula>0</formula>
    </cfRule>
  </conditionalFormatting>
  <conditionalFormatting sqref="AY39:AY46">
    <cfRule type="cellIs" dxfId="630" priority="23" operator="equal">
      <formula>1</formula>
    </cfRule>
  </conditionalFormatting>
  <conditionalFormatting sqref="AY47:AY55">
    <cfRule type="cellIs" dxfId="629" priority="22" operator="equal">
      <formula>0</formula>
    </cfRule>
  </conditionalFormatting>
  <conditionalFormatting sqref="AY47:AY55">
    <cfRule type="cellIs" dxfId="628" priority="21" operator="equal">
      <formula>1</formula>
    </cfRule>
  </conditionalFormatting>
  <conditionalFormatting sqref="AY68:AY88">
    <cfRule type="cellIs" dxfId="627" priority="20" operator="equal">
      <formula>0</formula>
    </cfRule>
  </conditionalFormatting>
  <conditionalFormatting sqref="AY68:AY88">
    <cfRule type="cellIs" dxfId="626" priority="19" operator="equal">
      <formula>1</formula>
    </cfRule>
  </conditionalFormatting>
  <conditionalFormatting sqref="AY109:AY113">
    <cfRule type="cellIs" dxfId="625" priority="18" operator="equal">
      <formula>0</formula>
    </cfRule>
  </conditionalFormatting>
  <conditionalFormatting sqref="AY109:AY113">
    <cfRule type="cellIs" dxfId="624" priority="17" operator="equal">
      <formula>1</formula>
    </cfRule>
  </conditionalFormatting>
  <conditionalFormatting sqref="AY114:AY122">
    <cfRule type="cellIs" dxfId="623" priority="16" operator="equal">
      <formula>0</formula>
    </cfRule>
  </conditionalFormatting>
  <conditionalFormatting sqref="AY114:AY122">
    <cfRule type="cellIs" dxfId="622" priority="15" operator="equal">
      <formula>1</formula>
    </cfRule>
  </conditionalFormatting>
  <conditionalFormatting sqref="AY123">
    <cfRule type="cellIs" dxfId="621" priority="14" operator="equal">
      <formula>0</formula>
    </cfRule>
  </conditionalFormatting>
  <conditionalFormatting sqref="AY123">
    <cfRule type="cellIs" dxfId="620" priority="13" operator="equal">
      <formula>1</formula>
    </cfRule>
  </conditionalFormatting>
  <conditionalFormatting sqref="N124">
    <cfRule type="cellIs" dxfId="619" priority="11" operator="equal">
      <formula>1</formula>
    </cfRule>
    <cfRule type="cellIs" dxfId="618" priority="12" operator="notEqual">
      <formula>1</formula>
    </cfRule>
  </conditionalFormatting>
  <conditionalFormatting sqref="O124">
    <cfRule type="cellIs" dxfId="617" priority="10" operator="equal">
      <formula>0</formula>
    </cfRule>
  </conditionalFormatting>
  <conditionalFormatting sqref="O124">
    <cfRule type="cellIs" dxfId="616" priority="9" operator="equal">
      <formula>1</formula>
    </cfRule>
  </conditionalFormatting>
  <conditionalFormatting sqref="N4:N123">
    <cfRule type="cellIs" dxfId="615" priority="7" operator="equal">
      <formula>1</formula>
    </cfRule>
    <cfRule type="cellIs" dxfId="614" priority="8" operator="notEqual">
      <formula>1</formula>
    </cfRule>
  </conditionalFormatting>
  <conditionalFormatting sqref="O4:O123">
    <cfRule type="cellIs" dxfId="613" priority="6" operator="equal">
      <formula>0</formula>
    </cfRule>
  </conditionalFormatting>
  <conditionalFormatting sqref="O4:O123">
    <cfRule type="cellIs" dxfId="612" priority="5" operator="equal">
      <formula>1</formula>
    </cfRule>
  </conditionalFormatting>
  <conditionalFormatting sqref="Q4:S4">
    <cfRule type="cellIs" dxfId="611" priority="4" operator="equal">
      <formula>0</formula>
    </cfRule>
  </conditionalFormatting>
  <conditionalFormatting sqref="Q4:S4">
    <cfRule type="cellIs" dxfId="610" priority="3" operator="equal">
      <formula>1</formula>
    </cfRule>
  </conditionalFormatting>
  <conditionalFormatting sqref="Q5:S124">
    <cfRule type="cellIs" dxfId="609" priority="2" operator="equal">
      <formula>0</formula>
    </cfRule>
  </conditionalFormatting>
  <conditionalFormatting sqref="Q5:S124">
    <cfRule type="cellIs" dxfId="608" priority="1" operator="equal">
      <formula>1</formula>
    </cfRule>
  </conditionalFormatting>
  <dataValidations count="2">
    <dataValidation type="time" operator="greaterThanOrEqual" allowBlank="1" showInputMessage="1" showErrorMessage="1" sqref="BH2 BH4:BH124" xr:uid="{B1558542-B64A-804E-9105-893965FB2A70}">
      <formula1>0</formula1>
    </dataValidation>
    <dataValidation type="whole" allowBlank="1" showInputMessage="1" showErrorMessage="1" sqref="D4:E124 Y4:AE124 AG4:AT124 AY104:AY124 AZ4:BA124 AY4:AY90 O4:V124" xr:uid="{71471945-AF85-6640-A6E2-C9FDE3B28AFB}">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736A9-7D61-734A-8BB4-0D6F19630A0A}">
  <sheetPr>
    <pageSetUpPr fitToPage="1"/>
  </sheetPr>
  <dimension ref="A1:BO124"/>
  <sheetViews>
    <sheetView zoomScale="120" zoomScaleNormal="120" workbookViewId="0">
      <pane xSplit="2" topLeftCell="J1" activePane="topRight" state="frozen"/>
      <selection activeCell="P103" sqref="P103"/>
      <selection pane="topRight" activeCell="N3" sqref="N3"/>
    </sheetView>
  </sheetViews>
  <sheetFormatPr baseColWidth="10" defaultColWidth="9.1640625" defaultRowHeight="15" x14ac:dyDescent="0.2"/>
  <cols>
    <col min="1" max="1" width="5.5" style="54" customWidth="1"/>
    <col min="2" max="2" width="34.1640625" style="1" customWidth="1"/>
    <col min="3" max="3" width="18.1640625" style="3" bestFit="1" customWidth="1"/>
    <col min="4" max="4" width="3.6640625" style="54" bestFit="1" customWidth="1"/>
    <col min="5" max="5" width="8.5" style="54" customWidth="1"/>
    <col min="6" max="6" width="3.6640625" style="54" bestFit="1" customWidth="1"/>
    <col min="7" max="7" width="5.1640625" style="54" bestFit="1" customWidth="1"/>
    <col min="8" max="8" width="4.33203125" style="54" bestFit="1" customWidth="1"/>
    <col min="9" max="9" width="4.33203125" style="54" customWidth="1"/>
    <col min="10" max="10" width="5.1640625" style="54" bestFit="1" customWidth="1"/>
    <col min="11" max="11" width="3.6640625" style="54" customWidth="1"/>
    <col min="12" max="12" width="4.6640625" style="54" customWidth="1"/>
    <col min="13" max="13" width="4.5" style="54" customWidth="1"/>
    <col min="14" max="21" width="3.6640625" style="54" bestFit="1" customWidth="1"/>
    <col min="22" max="22" width="4" style="54" bestFit="1" customWidth="1"/>
    <col min="23" max="37" width="3.6640625" style="54" bestFit="1" customWidth="1"/>
    <col min="38" max="53" width="3.6640625" style="54" customWidth="1"/>
    <col min="54" max="55" width="3.6640625" style="54" bestFit="1" customWidth="1"/>
    <col min="56" max="57" width="3.6640625" style="54" customWidth="1"/>
    <col min="58" max="58" width="3.6640625" style="54" bestFit="1" customWidth="1"/>
    <col min="59" max="59" width="4.33203125" style="54" customWidth="1"/>
    <col min="60" max="60" width="8.33203125" style="54" customWidth="1"/>
    <col min="61" max="61" width="7.1640625" style="54" bestFit="1" customWidth="1"/>
    <col min="62" max="65" width="3.6640625" style="54" customWidth="1"/>
    <col min="66" max="66" width="3.6640625" style="54" bestFit="1" customWidth="1"/>
    <col min="67" max="16384" width="9.1640625" style="54"/>
  </cols>
  <sheetData>
    <row r="1" spans="1:67" s="9" customFormat="1" ht="154" x14ac:dyDescent="0.2">
      <c r="B1" s="10"/>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9" customFormat="1" x14ac:dyDescent="0.2">
      <c r="B2" s="9" t="s">
        <v>103</v>
      </c>
      <c r="C2" s="9">
        <f>COUNTA(A4:A103)</f>
        <v>100</v>
      </c>
      <c r="D2" s="9">
        <f>SUM(F4:F103)</f>
        <v>106</v>
      </c>
      <c r="E2" s="9">
        <f>SUM(G4:G103)</f>
        <v>1730</v>
      </c>
      <c r="F2" s="9">
        <f>IF(D2=0,0,E2/D2)</f>
        <v>16.320754716981131</v>
      </c>
      <c r="G2" s="9">
        <f>SUM(I4:I103)</f>
        <v>8917</v>
      </c>
      <c r="H2" s="9">
        <f>SUM(J4:J103)</f>
        <v>2864</v>
      </c>
      <c r="I2" s="9">
        <f>IF(E2=0,0,H2/E2)</f>
        <v>1.6554913294797688</v>
      </c>
      <c r="J2" s="9">
        <f>SUM(L4:L103)</f>
        <v>8037</v>
      </c>
      <c r="K2" s="9">
        <f>IF(E2=0,0,J2/E2)</f>
        <v>4.6456647398843929</v>
      </c>
      <c r="L2" s="9">
        <f>IF($C$2=0,0,COUNTIF(D4:D103,1)/$C$2*100)</f>
        <v>100</v>
      </c>
      <c r="M2" s="9">
        <f>IF($C$2=0,0,COUNTIF(E4:E103,1)/$C$2*100)</f>
        <v>100</v>
      </c>
      <c r="N2" s="16">
        <f>IF($C$2=0,0,SUM(N4:N103)/$C$2*100)</f>
        <v>63</v>
      </c>
      <c r="O2" s="9">
        <f>IF($C$2=0,0,COUNTIF(O4:O103,1)/$C$2*100)</f>
        <v>98</v>
      </c>
      <c r="P2" s="9">
        <f>IF($C$2=0,0,COUNTIF(P4:P103,1)/$C$2*100)</f>
        <v>85</v>
      </c>
      <c r="Q2" s="9">
        <f>IF($C$2=0,0,COUNTIF(Q4:Q103,1)/$C$2*100)</f>
        <v>95</v>
      </c>
      <c r="R2" s="9">
        <f>IF($C$2=0,0,COUNTIF(R4:R103,1)/$C$2*100)</f>
        <v>100</v>
      </c>
      <c r="S2" s="9">
        <f t="shared" ref="S2:AT2" si="0">IF($C$2=0,0,COUNTIF(S4:S103,1)/$C$2*100)</f>
        <v>100</v>
      </c>
      <c r="T2" s="9">
        <f t="shared" si="0"/>
        <v>95</v>
      </c>
      <c r="U2" s="9">
        <f>IF($C$2=0,0,COUNTIF(U4:U103,1)/$C$2*100)</f>
        <v>100</v>
      </c>
      <c r="V2" s="9">
        <f>IF(COUNTIF(U4:U102,0)=0,100,(COUNTIFS(V4:V102,1,U4:U102,0)/COUNTIF(U4:U102,0))*100)</f>
        <v>100</v>
      </c>
      <c r="W2" s="9">
        <f t="shared" si="0"/>
        <v>83</v>
      </c>
      <c r="X2" s="9">
        <f t="shared" si="0"/>
        <v>100</v>
      </c>
      <c r="Y2" s="9">
        <f t="shared" si="0"/>
        <v>45</v>
      </c>
      <c r="Z2" s="9">
        <f t="shared" si="0"/>
        <v>100</v>
      </c>
      <c r="AA2" s="9">
        <f t="shared" si="0"/>
        <v>93</v>
      </c>
      <c r="AB2" s="9">
        <f t="shared" si="0"/>
        <v>100</v>
      </c>
      <c r="AC2" s="9">
        <f t="shared" si="0"/>
        <v>100</v>
      </c>
      <c r="AD2" s="9">
        <f t="shared" si="0"/>
        <v>52</v>
      </c>
      <c r="AE2" s="9">
        <f t="shared" si="0"/>
        <v>100</v>
      </c>
      <c r="AF2" s="9">
        <f>SUM(AF4:AF103)</f>
        <v>240</v>
      </c>
      <c r="AG2" s="9">
        <f t="shared" si="0"/>
        <v>82</v>
      </c>
      <c r="AH2" s="9">
        <f t="shared" si="0"/>
        <v>97</v>
      </c>
      <c r="AI2" s="9">
        <f t="shared" si="0"/>
        <v>73</v>
      </c>
      <c r="AJ2" s="9">
        <f t="shared" si="0"/>
        <v>99</v>
      </c>
      <c r="AK2" s="9">
        <f t="shared" si="0"/>
        <v>75</v>
      </c>
      <c r="AL2" s="9">
        <f t="shared" si="0"/>
        <v>99</v>
      </c>
      <c r="AM2" s="9">
        <f t="shared" si="0"/>
        <v>85</v>
      </c>
      <c r="AN2" s="9">
        <f t="shared" si="0"/>
        <v>100</v>
      </c>
      <c r="AO2" s="9">
        <f t="shared" si="0"/>
        <v>88</v>
      </c>
      <c r="AP2" s="9">
        <f t="shared" si="0"/>
        <v>100</v>
      </c>
      <c r="AQ2" s="9">
        <f t="shared" si="0"/>
        <v>100</v>
      </c>
      <c r="AR2" s="9">
        <f t="shared" si="0"/>
        <v>99</v>
      </c>
      <c r="AS2" s="9">
        <f t="shared" si="0"/>
        <v>88</v>
      </c>
      <c r="AT2" s="9">
        <f t="shared" si="0"/>
        <v>100</v>
      </c>
      <c r="AU2" s="54">
        <f>IF(E2=0,0,(206.835-(84.6*(I2))-(1.015*(F2))))</f>
        <v>50.214867488275715</v>
      </c>
      <c r="AV2" s="54">
        <f>IF(E2=0,0,(0.39*F2)+(11.8*I2)-15.59)</f>
        <v>10.309892027483915</v>
      </c>
      <c r="AW2" s="54">
        <f>IF(E2=0,0,((0.0588*K2*100)-(0.296*(D2/E2)*100)-15.8))</f>
        <v>9.7028670520231195</v>
      </c>
      <c r="AX2" s="54">
        <f>IF(G2=0,0,(4.71*K2)+(0.5*F2)-21.43)</f>
        <v>8.6114582833460531</v>
      </c>
      <c r="AY2" s="9">
        <f t="shared" ref="AY2:BA2" si="1">IF($C$2=0,0,COUNTIF(AY4:AY103,1)/$C$2*100)</f>
        <v>92</v>
      </c>
      <c r="AZ2" s="9">
        <f t="shared" si="1"/>
        <v>100</v>
      </c>
      <c r="BA2" s="9">
        <f t="shared" si="1"/>
        <v>100</v>
      </c>
      <c r="BG2" s="54">
        <f>IF(E2=0,0,AF2/E2*1000)</f>
        <v>138.72832369942196</v>
      </c>
      <c r="BH2" s="11">
        <f>E2/200/24/60</f>
        <v>6.0069444444444441E-3</v>
      </c>
      <c r="BI2" s="11">
        <f>IF($C$2=0,0,BH2/$C$2)</f>
        <v>6.006944444444444E-5</v>
      </c>
      <c r="BJ2" s="9">
        <f>IF($C$2=0,0,D2/$C$2)</f>
        <v>1.06</v>
      </c>
      <c r="BK2" s="9">
        <f>IF($C$2=0,0,E2/$C$2)</f>
        <v>17.3</v>
      </c>
      <c r="BL2" s="9">
        <f>IF($C$2=0,0,AF2/$C$2)</f>
        <v>2.4</v>
      </c>
      <c r="BM2" s="9">
        <f>(0.5*W2)+(0.5*X2)</f>
        <v>91.5</v>
      </c>
      <c r="BN2" s="9">
        <f>IF(C2=0,0,J2/G2*100)</f>
        <v>90.131210048222499</v>
      </c>
    </row>
    <row r="3" spans="1:67" s="5" customFormat="1" ht="223" x14ac:dyDescent="0.2">
      <c r="A3" s="5" t="s">
        <v>0</v>
      </c>
      <c r="B3" s="6"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48" x14ac:dyDescent="0.2">
      <c r="A4" s="54">
        <v>1</v>
      </c>
      <c r="B4" s="3" t="s">
        <v>667</v>
      </c>
      <c r="C4" s="22" t="s">
        <v>192</v>
      </c>
      <c r="D4" s="54">
        <v>1</v>
      </c>
      <c r="E4" s="54">
        <v>1</v>
      </c>
      <c r="F4" s="54">
        <f>IF(B4="",0,(LEN(B4)-LEN(SUBSTITUTE(B4,". ","."))+1))</f>
        <v>1</v>
      </c>
      <c r="G4" s="54">
        <f>IF(B4="",0,LEN(B4)-LEN(SUBSTITUTE(B4," ",""))+1)</f>
        <v>12</v>
      </c>
      <c r="H4" s="54">
        <f>IF(F4=0,0,G4/F4)</f>
        <v>12</v>
      </c>
      <c r="I4" s="54">
        <f>LEN(B4)</f>
        <v>88</v>
      </c>
      <c r="J4" s="54">
        <v>26</v>
      </c>
      <c r="K4" s="54">
        <f>IF(G4=0,0,J4/G4)</f>
        <v>2.1666666666666665</v>
      </c>
      <c r="L4" s="54">
        <f>LEN(SUBSTITUTE(SUBSTITUTE(SUBSTITUTE(SUBSTITUTE(SUBSTITUTE(SUBSTITUTE(SUBSTITUTE(SUBSTITUTE(SUBSTITUTE(SUBSTITUTE(SUBSTITUTE(SUBSTITUTE(SUBSTITUTE(SUBSTITUTE(SUBSTITUTE(SUBSTITUTE(SUBSTITUTE(SUBSTITUTE(SUBSTITUTE(B4," ",""),".",""),",",""),"?",""),"!",""),";",""),"(",""),")",""),"[",""),"]",""),"-",""),"{",""),"}",""),"/",""),"+",""),"*",""),"_",""),"&amp;",""),"#",""))</f>
        <v>74</v>
      </c>
      <c r="M4" s="54">
        <f>IF(G4=0,0,L4/G4)</f>
        <v>6.166666666666667</v>
      </c>
      <c r="N4" s="54">
        <v>1</v>
      </c>
      <c r="O4" s="54">
        <v>1</v>
      </c>
      <c r="P4" s="54">
        <v>1</v>
      </c>
      <c r="Q4" s="54">
        <v>1</v>
      </c>
      <c r="R4" s="54">
        <v>1</v>
      </c>
      <c r="S4" s="54">
        <v>1</v>
      </c>
      <c r="T4" s="54">
        <f t="shared" ref="T4:T67" si="2">QUOTIENT((Q4+R4+S4),3)</f>
        <v>1</v>
      </c>
      <c r="U4" s="54">
        <v>1</v>
      </c>
      <c r="V4" s="54">
        <v>1</v>
      </c>
      <c r="W4" s="54">
        <f t="shared" ref="W4:W67" si="3">QUOTIENT((P4+T4),2)</f>
        <v>1</v>
      </c>
      <c r="X4" s="54">
        <f t="shared" ref="X4:X67" si="4">IF(U4=1,1,IF(V4=1,1,0))</f>
        <v>1</v>
      </c>
      <c r="Y4" s="54">
        <v>1</v>
      </c>
      <c r="Z4" s="54">
        <v>1</v>
      </c>
      <c r="AA4" s="54">
        <v>1</v>
      </c>
      <c r="AB4" s="54">
        <v>1</v>
      </c>
      <c r="AC4" s="54">
        <v>1</v>
      </c>
      <c r="AD4" s="54">
        <v>1</v>
      </c>
      <c r="AE4" s="54">
        <v>1</v>
      </c>
      <c r="AF4" s="54">
        <f t="shared" ref="AF4:AF68" si="5">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3</v>
      </c>
      <c r="AG4" s="54">
        <v>1</v>
      </c>
      <c r="AH4" s="54">
        <f t="shared" ref="AH4:AH68" si="6">IF(G4&gt;0,IF((LEN(B4)-LEN(SUBSTITUTE(B4,"/","")))&gt;0,0,1),0)</f>
        <v>1</v>
      </c>
      <c r="AI4" s="54">
        <v>1</v>
      </c>
      <c r="AJ4" s="54">
        <v>1</v>
      </c>
      <c r="AK4" s="54">
        <f t="shared" ref="AK4:AK68" si="7">IF(G4&gt;0,IF(((LEN(B4)-LEN(SUBSTITUTE(B4,"(","")))+(LEN(B4)-LEN(SUBSTITUTE(B4,")","")))+(LEN(B4)-LEN(SUBSTITUTE(B4,"[","")))+(LEN(B4)-LEN(SUBSTITUTE(B4,"]","")))+(LEN(B4)-LEN(SUBSTITUTE(B4,"{","")))+(LEN(B4)-LEN(SUBSTITUTE(B4,"}",""))))&gt;0,0,1),0)</f>
        <v>0</v>
      </c>
      <c r="AL4" s="54">
        <v>1</v>
      </c>
      <c r="AM4" s="54">
        <v>1</v>
      </c>
      <c r="AN4" s="54">
        <v>1</v>
      </c>
      <c r="AO4" s="54">
        <v>1</v>
      </c>
      <c r="AP4" s="54">
        <v>1</v>
      </c>
      <c r="AQ4" s="54">
        <v>1</v>
      </c>
      <c r="AR4" s="54">
        <v>1</v>
      </c>
      <c r="AS4" s="54">
        <v>1</v>
      </c>
      <c r="AT4" s="54">
        <v>1</v>
      </c>
      <c r="AU4" s="54">
        <f>IF(G4=0,0,(206.835-(84.6*(K4))-(1.015*(H4))))</f>
        <v>11.355000000000025</v>
      </c>
      <c r="AV4" s="54">
        <f>IF(G4=0,0,(0.39*H4)+(11.8*K4)-15.59)</f>
        <v>14.656666666666666</v>
      </c>
      <c r="AW4" s="54">
        <f>IF(G4=0,0,((0.0588*(LEN(SUBSTITUTE(B4," ",""))/G4)*100)-(0.296*(F4/G4)*100)-15.8))</f>
        <v>19.463333333333335</v>
      </c>
      <c r="AX4" s="54">
        <f>IF(I4=0,0,(4.71*M4)+(0.5*H4)-21.43)</f>
        <v>13.615000000000002</v>
      </c>
      <c r="AY4" s="54">
        <v>1</v>
      </c>
      <c r="AZ4" s="54">
        <v>1</v>
      </c>
      <c r="BA4" s="54">
        <v>1</v>
      </c>
      <c r="BG4" s="54">
        <f>IF(G4=0,0,AF4/G4*1000)</f>
        <v>250</v>
      </c>
      <c r="BH4" s="11">
        <f>G4/200/24/60</f>
        <v>4.1666666666666665E-5</v>
      </c>
    </row>
    <row r="5" spans="1:67" ht="32" x14ac:dyDescent="0.2">
      <c r="A5" s="54" t="s">
        <v>157</v>
      </c>
      <c r="B5" s="3" t="s">
        <v>668</v>
      </c>
      <c r="C5" s="22" t="s">
        <v>192</v>
      </c>
      <c r="D5" s="54">
        <v>1</v>
      </c>
      <c r="E5" s="54">
        <v>1</v>
      </c>
      <c r="F5" s="54">
        <f t="shared" ref="F5:F68" si="8">IF(B5="",0,(LEN(B5)-LEN(SUBSTITUTE(B5,". ","."))+1))</f>
        <v>1</v>
      </c>
      <c r="G5" s="54">
        <f t="shared" ref="G5:G68" si="9">IF(B5="",0,LEN(B5)-LEN(SUBSTITUTE(B5," ",""))+1)</f>
        <v>6</v>
      </c>
      <c r="H5" s="54">
        <f t="shared" ref="H5:H68" si="10">IF(F5=0,0,G5/F5)</f>
        <v>6</v>
      </c>
      <c r="I5" s="54">
        <f t="shared" ref="I5:I47" si="11">LEN(B5)</f>
        <v>29</v>
      </c>
      <c r="J5" s="54">
        <v>8</v>
      </c>
      <c r="K5" s="54">
        <f t="shared" ref="K5:K68" si="12">IF(G5=0,0,J5/G5)</f>
        <v>1.3333333333333333</v>
      </c>
      <c r="L5" s="54">
        <f t="shared" ref="L5:L68" si="13">LEN(SUBSTITUTE(SUBSTITUTE(SUBSTITUTE(SUBSTITUTE(SUBSTITUTE(SUBSTITUTE(SUBSTITUTE(SUBSTITUTE(SUBSTITUTE(SUBSTITUTE(SUBSTITUTE(SUBSTITUTE(SUBSTITUTE(SUBSTITUTE(SUBSTITUTE(SUBSTITUTE(SUBSTITUTE(SUBSTITUTE(SUBSTITUTE(B5," ",""),".",""),",",""),"?",""),"!",""),";",""),"(",""),")",""),"[",""),"]",""),"-",""),"{",""),"}",""),"/",""),"+",""),"*",""),"_",""),"&amp;",""),"#",""))</f>
        <v>23</v>
      </c>
      <c r="M5" s="54">
        <f t="shared" ref="M5:M68" si="14">IF(G5=0,0,L5/G5)</f>
        <v>3.8333333333333335</v>
      </c>
      <c r="N5" s="54">
        <v>0</v>
      </c>
      <c r="O5" s="54">
        <v>1</v>
      </c>
      <c r="P5" s="54">
        <v>1</v>
      </c>
      <c r="Q5" s="54">
        <v>1</v>
      </c>
      <c r="R5" s="54">
        <v>1</v>
      </c>
      <c r="S5" s="54">
        <v>1</v>
      </c>
      <c r="T5" s="54">
        <f t="shared" si="2"/>
        <v>1</v>
      </c>
      <c r="U5" s="54">
        <v>1</v>
      </c>
      <c r="V5" s="54">
        <v>1</v>
      </c>
      <c r="W5" s="54">
        <f t="shared" si="3"/>
        <v>1</v>
      </c>
      <c r="X5" s="54">
        <f t="shared" si="4"/>
        <v>1</v>
      </c>
      <c r="Y5" s="54">
        <v>0</v>
      </c>
      <c r="Z5" s="54">
        <v>1</v>
      </c>
      <c r="AA5" s="54">
        <v>1</v>
      </c>
      <c r="AB5" s="54">
        <v>1</v>
      </c>
      <c r="AC5" s="54">
        <v>1</v>
      </c>
      <c r="AD5" s="54">
        <v>1</v>
      </c>
      <c r="AE5" s="54">
        <v>1</v>
      </c>
      <c r="AF5" s="54">
        <f t="shared" si="5"/>
        <v>1</v>
      </c>
      <c r="AG5" s="54">
        <v>1</v>
      </c>
      <c r="AH5" s="54">
        <f t="shared" si="6"/>
        <v>1</v>
      </c>
      <c r="AI5" s="54">
        <v>1</v>
      </c>
      <c r="AJ5" s="54">
        <v>1</v>
      </c>
      <c r="AK5" s="54">
        <f t="shared" si="7"/>
        <v>1</v>
      </c>
      <c r="AL5" s="54">
        <v>1</v>
      </c>
      <c r="AM5" s="54">
        <v>1</v>
      </c>
      <c r="AN5" s="54">
        <v>1</v>
      </c>
      <c r="AO5" s="54">
        <v>1</v>
      </c>
      <c r="AP5" s="54">
        <v>1</v>
      </c>
      <c r="AQ5" s="54">
        <v>1</v>
      </c>
      <c r="AR5" s="54">
        <v>1</v>
      </c>
      <c r="AS5" s="54">
        <v>1</v>
      </c>
      <c r="AT5" s="54">
        <v>1</v>
      </c>
      <c r="AU5" s="54">
        <f t="shared" ref="AU5:AU68" si="15">IF(G5=0,0,(206.835-(84.6*(K5))-(1.015*(H5))))</f>
        <v>87.945000000000022</v>
      </c>
      <c r="AV5" s="54">
        <f t="shared" ref="AV5:AV68" si="16">IF(G5=0,0,(0.39*H5)+(11.8*K5)-15.59)</f>
        <v>2.4833333333333343</v>
      </c>
      <c r="AW5" s="54">
        <f t="shared" ref="AW5:AW47" si="17">IF(G5=0,0,((0.0588*(LEN(SUBSTITUTE(B5," ",""))/G5)*100)-(0.296*(F5/G5)*100)-15.8))</f>
        <v>2.7866666666666653</v>
      </c>
      <c r="AX5" s="54">
        <f t="shared" ref="AX5:AX68" si="18">IF(I5=0,0,(4.71*M5)+(0.5*H5)-21.43)</f>
        <v>-0.375</v>
      </c>
      <c r="AY5" s="54">
        <v>1</v>
      </c>
      <c r="AZ5" s="54">
        <v>1</v>
      </c>
      <c r="BA5" s="54">
        <v>1</v>
      </c>
      <c r="BG5" s="54">
        <f t="shared" ref="BG5:BG47" si="19">IF(G5=0,0,AF5/G5*1000)</f>
        <v>166.66666666666666</v>
      </c>
      <c r="BH5" s="11">
        <f t="shared" ref="BH5:BH68" si="20">G5/200/24/60</f>
        <v>2.0833333333333333E-5</v>
      </c>
    </row>
    <row r="6" spans="1:67" ht="32" x14ac:dyDescent="0.2">
      <c r="A6" s="54" t="s">
        <v>158</v>
      </c>
      <c r="B6" s="3" t="s">
        <v>669</v>
      </c>
      <c r="C6" s="22" t="s">
        <v>192</v>
      </c>
      <c r="D6" s="54">
        <v>1</v>
      </c>
      <c r="E6" s="54">
        <v>1</v>
      </c>
      <c r="F6" s="54">
        <f t="shared" si="8"/>
        <v>1</v>
      </c>
      <c r="G6" s="54">
        <f t="shared" si="9"/>
        <v>9</v>
      </c>
      <c r="H6" s="54">
        <f t="shared" si="10"/>
        <v>9</v>
      </c>
      <c r="I6" s="54">
        <f t="shared" si="11"/>
        <v>48</v>
      </c>
      <c r="J6" s="54">
        <v>14</v>
      </c>
      <c r="K6" s="54">
        <f t="shared" si="12"/>
        <v>1.5555555555555556</v>
      </c>
      <c r="L6" s="54">
        <f t="shared" si="13"/>
        <v>37</v>
      </c>
      <c r="M6" s="54">
        <f t="shared" si="14"/>
        <v>4.1111111111111107</v>
      </c>
      <c r="N6" s="54">
        <v>0</v>
      </c>
      <c r="O6" s="54">
        <v>1</v>
      </c>
      <c r="P6" s="54">
        <v>1</v>
      </c>
      <c r="Q6" s="54">
        <v>1</v>
      </c>
      <c r="R6" s="54">
        <v>1</v>
      </c>
      <c r="S6" s="54">
        <v>1</v>
      </c>
      <c r="T6" s="54">
        <f t="shared" si="2"/>
        <v>1</v>
      </c>
      <c r="U6" s="54">
        <v>1</v>
      </c>
      <c r="V6" s="54">
        <v>1</v>
      </c>
      <c r="W6" s="54">
        <f t="shared" si="3"/>
        <v>1</v>
      </c>
      <c r="X6" s="54">
        <f t="shared" si="4"/>
        <v>1</v>
      </c>
      <c r="Y6" s="54">
        <v>1</v>
      </c>
      <c r="Z6" s="54">
        <v>1</v>
      </c>
      <c r="AA6" s="54">
        <v>1</v>
      </c>
      <c r="AB6" s="54">
        <v>1</v>
      </c>
      <c r="AC6" s="54">
        <v>1</v>
      </c>
      <c r="AD6" s="54">
        <v>1</v>
      </c>
      <c r="AE6" s="54">
        <v>1</v>
      </c>
      <c r="AF6" s="54">
        <f t="shared" si="5"/>
        <v>3</v>
      </c>
      <c r="AG6" s="54">
        <v>1</v>
      </c>
      <c r="AH6" s="54">
        <f t="shared" si="6"/>
        <v>1</v>
      </c>
      <c r="AI6" s="54">
        <v>1</v>
      </c>
      <c r="AJ6" s="54">
        <v>1</v>
      </c>
      <c r="AK6" s="54">
        <f t="shared" si="7"/>
        <v>0</v>
      </c>
      <c r="AL6" s="54">
        <v>1</v>
      </c>
      <c r="AM6" s="54">
        <v>1</v>
      </c>
      <c r="AN6" s="54">
        <v>1</v>
      </c>
      <c r="AO6" s="54">
        <v>1</v>
      </c>
      <c r="AP6" s="54">
        <v>1</v>
      </c>
      <c r="AQ6" s="54">
        <v>1</v>
      </c>
      <c r="AR6" s="54">
        <v>1</v>
      </c>
      <c r="AS6" s="54">
        <v>1</v>
      </c>
      <c r="AT6" s="54">
        <v>1</v>
      </c>
      <c r="AU6" s="54">
        <f t="shared" si="15"/>
        <v>66.100000000000009</v>
      </c>
      <c r="AV6" s="54">
        <f t="shared" si="16"/>
        <v>6.2755555555555596</v>
      </c>
      <c r="AW6" s="54">
        <f t="shared" si="17"/>
        <v>7.0444444444444478</v>
      </c>
      <c r="AX6" s="54">
        <f t="shared" si="18"/>
        <v>2.43333333333333</v>
      </c>
      <c r="AY6" s="54">
        <v>1</v>
      </c>
      <c r="AZ6" s="54">
        <v>1</v>
      </c>
      <c r="BA6" s="54">
        <v>1</v>
      </c>
      <c r="BG6" s="54">
        <f t="shared" si="19"/>
        <v>333.33333333333331</v>
      </c>
      <c r="BH6" s="11">
        <f t="shared" si="20"/>
        <v>3.1250000000000001E-5</v>
      </c>
      <c r="BK6" s="11"/>
      <c r="BL6" s="11"/>
    </row>
    <row r="7" spans="1:67" ht="32" x14ac:dyDescent="0.2">
      <c r="A7" s="54" t="s">
        <v>159</v>
      </c>
      <c r="B7" s="3" t="s">
        <v>670</v>
      </c>
      <c r="C7" s="22" t="s">
        <v>192</v>
      </c>
      <c r="D7" s="54">
        <v>1</v>
      </c>
      <c r="E7" s="54">
        <v>1</v>
      </c>
      <c r="F7" s="54">
        <f t="shared" si="8"/>
        <v>1</v>
      </c>
      <c r="G7" s="54">
        <f t="shared" si="9"/>
        <v>6</v>
      </c>
      <c r="H7" s="54">
        <f t="shared" si="10"/>
        <v>6</v>
      </c>
      <c r="I7" s="54">
        <f t="shared" si="11"/>
        <v>35</v>
      </c>
      <c r="J7" s="54">
        <v>9</v>
      </c>
      <c r="K7" s="54">
        <f t="shared" si="12"/>
        <v>1.5</v>
      </c>
      <c r="L7" s="54">
        <f t="shared" si="13"/>
        <v>29</v>
      </c>
      <c r="M7" s="54">
        <f t="shared" si="14"/>
        <v>4.833333333333333</v>
      </c>
      <c r="N7" s="54">
        <v>0</v>
      </c>
      <c r="O7" s="54">
        <v>1</v>
      </c>
      <c r="P7" s="54">
        <v>1</v>
      </c>
      <c r="Q7" s="54">
        <v>1</v>
      </c>
      <c r="R7" s="54">
        <v>1</v>
      </c>
      <c r="S7" s="54">
        <v>1</v>
      </c>
      <c r="T7" s="54">
        <f t="shared" si="2"/>
        <v>1</v>
      </c>
      <c r="U7" s="54">
        <v>1</v>
      </c>
      <c r="V7" s="54">
        <v>1</v>
      </c>
      <c r="W7" s="54">
        <f t="shared" si="3"/>
        <v>1</v>
      </c>
      <c r="X7" s="54">
        <f t="shared" si="4"/>
        <v>1</v>
      </c>
      <c r="Y7" s="54">
        <v>0</v>
      </c>
      <c r="Z7" s="54">
        <v>1</v>
      </c>
      <c r="AA7" s="54">
        <v>1</v>
      </c>
      <c r="AB7" s="54">
        <v>1</v>
      </c>
      <c r="AC7" s="54">
        <v>1</v>
      </c>
      <c r="AD7" s="54">
        <v>1</v>
      </c>
      <c r="AE7" s="54">
        <v>1</v>
      </c>
      <c r="AF7" s="54">
        <f t="shared" si="5"/>
        <v>1</v>
      </c>
      <c r="AG7" s="54">
        <v>1</v>
      </c>
      <c r="AH7" s="54">
        <f t="shared" si="6"/>
        <v>1</v>
      </c>
      <c r="AI7" s="54">
        <v>1</v>
      </c>
      <c r="AJ7" s="54">
        <v>1</v>
      </c>
      <c r="AK7" s="54">
        <f t="shared" si="7"/>
        <v>1</v>
      </c>
      <c r="AL7" s="54">
        <v>1</v>
      </c>
      <c r="AM7" s="54">
        <v>1</v>
      </c>
      <c r="AN7" s="54">
        <v>1</v>
      </c>
      <c r="AO7" s="54">
        <v>1</v>
      </c>
      <c r="AP7" s="54">
        <v>1</v>
      </c>
      <c r="AQ7" s="54">
        <v>1</v>
      </c>
      <c r="AR7" s="54">
        <v>1</v>
      </c>
      <c r="AS7" s="54">
        <v>1</v>
      </c>
      <c r="AT7" s="54">
        <v>1</v>
      </c>
      <c r="AU7" s="54">
        <f t="shared" si="15"/>
        <v>73.845000000000013</v>
      </c>
      <c r="AV7" s="54">
        <f t="shared" si="16"/>
        <v>4.4500000000000028</v>
      </c>
      <c r="AW7" s="54">
        <f t="shared" si="17"/>
        <v>8.6666666666666643</v>
      </c>
      <c r="AX7" s="54">
        <f t="shared" si="18"/>
        <v>4.3349999999999973</v>
      </c>
      <c r="AY7" s="54">
        <v>1</v>
      </c>
      <c r="AZ7" s="54">
        <v>1</v>
      </c>
      <c r="BA7" s="54">
        <v>1</v>
      </c>
      <c r="BG7" s="54">
        <f t="shared" si="19"/>
        <v>166.66666666666666</v>
      </c>
      <c r="BH7" s="11">
        <f t="shared" si="20"/>
        <v>2.0833333333333333E-5</v>
      </c>
    </row>
    <row r="8" spans="1:67" ht="32" x14ac:dyDescent="0.2">
      <c r="A8" s="54" t="s">
        <v>160</v>
      </c>
      <c r="B8" s="3" t="s">
        <v>671</v>
      </c>
      <c r="C8" s="22" t="s">
        <v>192</v>
      </c>
      <c r="D8" s="54">
        <v>1</v>
      </c>
      <c r="E8" s="54">
        <v>1</v>
      </c>
      <c r="F8" s="54">
        <f t="shared" si="8"/>
        <v>1</v>
      </c>
      <c r="G8" s="54">
        <f t="shared" si="9"/>
        <v>13</v>
      </c>
      <c r="H8" s="54">
        <f t="shared" si="10"/>
        <v>13</v>
      </c>
      <c r="I8" s="54">
        <f t="shared" si="11"/>
        <v>68</v>
      </c>
      <c r="J8" s="54">
        <v>17</v>
      </c>
      <c r="K8" s="54">
        <f t="shared" si="12"/>
        <v>1.3076923076923077</v>
      </c>
      <c r="L8" s="54">
        <f t="shared" si="13"/>
        <v>53</v>
      </c>
      <c r="M8" s="54">
        <f t="shared" si="14"/>
        <v>4.0769230769230766</v>
      </c>
      <c r="N8" s="54">
        <v>0</v>
      </c>
      <c r="O8" s="54">
        <v>1</v>
      </c>
      <c r="P8" s="54">
        <v>1</v>
      </c>
      <c r="Q8" s="54">
        <v>1</v>
      </c>
      <c r="R8" s="54">
        <v>1</v>
      </c>
      <c r="S8" s="54">
        <v>1</v>
      </c>
      <c r="T8" s="54">
        <f t="shared" si="2"/>
        <v>1</v>
      </c>
      <c r="U8" s="54">
        <v>1</v>
      </c>
      <c r="V8" s="54">
        <v>1</v>
      </c>
      <c r="W8" s="54">
        <f t="shared" si="3"/>
        <v>1</v>
      </c>
      <c r="X8" s="54">
        <f t="shared" si="4"/>
        <v>1</v>
      </c>
      <c r="Y8" s="54">
        <v>0</v>
      </c>
      <c r="Z8" s="54">
        <v>1</v>
      </c>
      <c r="AA8" s="54">
        <v>1</v>
      </c>
      <c r="AB8" s="54">
        <v>1</v>
      </c>
      <c r="AC8" s="54">
        <v>1</v>
      </c>
      <c r="AD8" s="54">
        <v>1</v>
      </c>
      <c r="AE8" s="54">
        <v>1</v>
      </c>
      <c r="AF8" s="54">
        <f t="shared" si="5"/>
        <v>3</v>
      </c>
      <c r="AG8" s="54">
        <v>1</v>
      </c>
      <c r="AH8" s="54">
        <f t="shared" si="6"/>
        <v>1</v>
      </c>
      <c r="AI8" s="54">
        <v>0</v>
      </c>
      <c r="AJ8" s="54">
        <v>1</v>
      </c>
      <c r="AK8" s="54">
        <f t="shared" si="7"/>
        <v>0</v>
      </c>
      <c r="AL8" s="54">
        <v>1</v>
      </c>
      <c r="AM8" s="54">
        <v>1</v>
      </c>
      <c r="AN8" s="54">
        <v>1</v>
      </c>
      <c r="AO8" s="54">
        <v>1</v>
      </c>
      <c r="AP8" s="54">
        <v>1</v>
      </c>
      <c r="AQ8" s="54">
        <v>1</v>
      </c>
      <c r="AR8" s="54">
        <v>1</v>
      </c>
      <c r="AS8" s="54">
        <v>1</v>
      </c>
      <c r="AT8" s="54">
        <v>1</v>
      </c>
      <c r="AU8" s="54">
        <f t="shared" si="15"/>
        <v>83.009230769230797</v>
      </c>
      <c r="AV8" s="54">
        <f t="shared" si="16"/>
        <v>4.9107692307692297</v>
      </c>
      <c r="AW8" s="54">
        <f t="shared" si="17"/>
        <v>7.2523076923076886</v>
      </c>
      <c r="AX8" s="54">
        <f t="shared" si="18"/>
        <v>4.2723076923076917</v>
      </c>
      <c r="AY8" s="54">
        <v>1</v>
      </c>
      <c r="AZ8" s="54">
        <v>1</v>
      </c>
      <c r="BA8" s="54">
        <v>1</v>
      </c>
      <c r="BG8" s="54">
        <f t="shared" si="19"/>
        <v>230.76923076923077</v>
      </c>
      <c r="BH8" s="11">
        <f t="shared" si="20"/>
        <v>4.5138888888888894E-5</v>
      </c>
    </row>
    <row r="9" spans="1:67" ht="32" x14ac:dyDescent="0.2">
      <c r="A9" s="54">
        <v>2</v>
      </c>
      <c r="B9" s="3" t="s">
        <v>672</v>
      </c>
      <c r="C9" s="22" t="s">
        <v>192</v>
      </c>
      <c r="D9" s="54">
        <v>1</v>
      </c>
      <c r="E9" s="54">
        <v>1</v>
      </c>
      <c r="F9" s="54">
        <f t="shared" si="8"/>
        <v>1</v>
      </c>
      <c r="G9" s="54">
        <f t="shared" si="9"/>
        <v>12</v>
      </c>
      <c r="H9" s="54">
        <f t="shared" si="10"/>
        <v>12</v>
      </c>
      <c r="I9" s="54">
        <f t="shared" si="11"/>
        <v>54</v>
      </c>
      <c r="J9" s="54">
        <v>13</v>
      </c>
      <c r="K9" s="54">
        <f t="shared" si="12"/>
        <v>1.0833333333333333</v>
      </c>
      <c r="L9" s="54">
        <f t="shared" si="13"/>
        <v>42</v>
      </c>
      <c r="M9" s="54">
        <f t="shared" si="14"/>
        <v>3.5</v>
      </c>
      <c r="N9" s="54">
        <v>0</v>
      </c>
      <c r="O9" s="54">
        <v>1</v>
      </c>
      <c r="P9" s="54">
        <v>1</v>
      </c>
      <c r="Q9" s="54">
        <v>1</v>
      </c>
      <c r="R9" s="54">
        <v>1</v>
      </c>
      <c r="S9" s="54">
        <v>1</v>
      </c>
      <c r="T9" s="54">
        <f t="shared" si="2"/>
        <v>1</v>
      </c>
      <c r="U9" s="54">
        <v>1</v>
      </c>
      <c r="V9" s="54">
        <v>1</v>
      </c>
      <c r="W9" s="54">
        <f t="shared" si="3"/>
        <v>1</v>
      </c>
      <c r="X9" s="54">
        <f t="shared" si="4"/>
        <v>1</v>
      </c>
      <c r="Y9" s="54">
        <v>0</v>
      </c>
      <c r="Z9" s="54">
        <v>1</v>
      </c>
      <c r="AA9" s="54">
        <v>1</v>
      </c>
      <c r="AB9" s="54">
        <v>1</v>
      </c>
      <c r="AC9" s="54">
        <v>1</v>
      </c>
      <c r="AD9" s="54">
        <v>1</v>
      </c>
      <c r="AE9" s="54">
        <v>1</v>
      </c>
      <c r="AF9" s="54">
        <f t="shared" si="5"/>
        <v>1</v>
      </c>
      <c r="AG9" s="54">
        <v>1</v>
      </c>
      <c r="AH9" s="54">
        <f t="shared" si="6"/>
        <v>1</v>
      </c>
      <c r="AI9" s="54">
        <v>1</v>
      </c>
      <c r="AJ9" s="54">
        <v>1</v>
      </c>
      <c r="AK9" s="54">
        <f t="shared" si="7"/>
        <v>1</v>
      </c>
      <c r="AL9" s="54">
        <v>1</v>
      </c>
      <c r="AM9" s="54">
        <v>1</v>
      </c>
      <c r="AN9" s="54">
        <v>1</v>
      </c>
      <c r="AO9" s="54">
        <v>1</v>
      </c>
      <c r="AP9" s="54">
        <v>1</v>
      </c>
      <c r="AQ9" s="54">
        <v>1</v>
      </c>
      <c r="AR9" s="54">
        <v>1</v>
      </c>
      <c r="AS9" s="54">
        <v>1</v>
      </c>
      <c r="AT9" s="54">
        <v>1</v>
      </c>
      <c r="AU9" s="54">
        <f t="shared" si="15"/>
        <v>103.00500000000002</v>
      </c>
      <c r="AV9" s="54">
        <f t="shared" si="16"/>
        <v>1.8733333333333313</v>
      </c>
      <c r="AW9" s="54">
        <f t="shared" si="17"/>
        <v>2.8033333333333346</v>
      </c>
      <c r="AX9" s="54">
        <f t="shared" si="18"/>
        <v>1.0549999999999997</v>
      </c>
      <c r="AY9" s="54">
        <v>1</v>
      </c>
      <c r="AZ9" s="54">
        <v>1</v>
      </c>
      <c r="BA9" s="54">
        <v>1</v>
      </c>
      <c r="BG9" s="54">
        <f t="shared" si="19"/>
        <v>83.333333333333329</v>
      </c>
      <c r="BH9" s="11">
        <f t="shared" si="20"/>
        <v>4.1666666666666665E-5</v>
      </c>
    </row>
    <row r="10" spans="1:67" ht="32" x14ac:dyDescent="0.2">
      <c r="A10" s="54">
        <v>3</v>
      </c>
      <c r="B10" s="3" t="s">
        <v>777</v>
      </c>
      <c r="C10" s="22" t="s">
        <v>192</v>
      </c>
      <c r="D10" s="54">
        <v>1</v>
      </c>
      <c r="E10" s="54">
        <v>1</v>
      </c>
      <c r="F10" s="54">
        <f t="shared" si="8"/>
        <v>1</v>
      </c>
      <c r="G10" s="54">
        <f t="shared" si="9"/>
        <v>12</v>
      </c>
      <c r="H10" s="54">
        <f t="shared" si="10"/>
        <v>12</v>
      </c>
      <c r="I10" s="54">
        <f t="shared" si="11"/>
        <v>71</v>
      </c>
      <c r="J10" s="54">
        <v>22</v>
      </c>
      <c r="K10" s="54">
        <f t="shared" si="12"/>
        <v>1.8333333333333333</v>
      </c>
      <c r="L10" s="54">
        <f t="shared" si="13"/>
        <v>59</v>
      </c>
      <c r="M10" s="54">
        <f t="shared" si="14"/>
        <v>4.916666666666667</v>
      </c>
      <c r="N10" s="54">
        <v>1</v>
      </c>
      <c r="O10" s="54">
        <v>1</v>
      </c>
      <c r="P10" s="54">
        <v>1</v>
      </c>
      <c r="Q10" s="54">
        <v>1</v>
      </c>
      <c r="R10" s="54">
        <v>1</v>
      </c>
      <c r="S10" s="54">
        <v>1</v>
      </c>
      <c r="T10" s="54">
        <f t="shared" si="2"/>
        <v>1</v>
      </c>
      <c r="U10" s="54">
        <v>1</v>
      </c>
      <c r="V10" s="54">
        <v>1</v>
      </c>
      <c r="W10" s="54">
        <f t="shared" si="3"/>
        <v>1</v>
      </c>
      <c r="X10" s="54">
        <f t="shared" si="4"/>
        <v>1</v>
      </c>
      <c r="Y10" s="54">
        <v>0</v>
      </c>
      <c r="Z10" s="54">
        <v>1</v>
      </c>
      <c r="AA10" s="54">
        <v>0</v>
      </c>
      <c r="AB10" s="54">
        <v>1</v>
      </c>
      <c r="AC10" s="54">
        <v>1</v>
      </c>
      <c r="AD10" s="54">
        <v>0</v>
      </c>
      <c r="AE10" s="54">
        <v>1</v>
      </c>
      <c r="AF10" s="54">
        <f t="shared" si="5"/>
        <v>1</v>
      </c>
      <c r="AG10" s="54">
        <v>1</v>
      </c>
      <c r="AH10" s="54">
        <f t="shared" si="6"/>
        <v>1</v>
      </c>
      <c r="AI10" s="54">
        <v>1</v>
      </c>
      <c r="AJ10" s="54">
        <v>1</v>
      </c>
      <c r="AK10" s="54">
        <f t="shared" si="7"/>
        <v>1</v>
      </c>
      <c r="AL10" s="54">
        <v>1</v>
      </c>
      <c r="AM10" s="54">
        <v>1</v>
      </c>
      <c r="AN10" s="54">
        <v>1</v>
      </c>
      <c r="AO10" s="54">
        <v>1</v>
      </c>
      <c r="AP10" s="54">
        <v>1</v>
      </c>
      <c r="AQ10" s="54">
        <v>1</v>
      </c>
      <c r="AR10" s="54">
        <v>1</v>
      </c>
      <c r="AS10" s="54">
        <v>1</v>
      </c>
      <c r="AT10" s="54">
        <v>1</v>
      </c>
      <c r="AU10" s="54">
        <f t="shared" si="15"/>
        <v>39.555000000000014</v>
      </c>
      <c r="AV10" s="54">
        <f t="shared" si="16"/>
        <v>10.723333333333333</v>
      </c>
      <c r="AW10" s="54">
        <f t="shared" si="17"/>
        <v>11.133333333333333</v>
      </c>
      <c r="AX10" s="54">
        <f t="shared" si="18"/>
        <v>7.7275000000000027</v>
      </c>
      <c r="AY10" s="54">
        <v>1</v>
      </c>
      <c r="AZ10" s="54">
        <v>1</v>
      </c>
      <c r="BA10" s="54">
        <v>1</v>
      </c>
      <c r="BG10" s="54">
        <f t="shared" si="19"/>
        <v>83.333333333333329</v>
      </c>
      <c r="BH10" s="11">
        <f t="shared" si="20"/>
        <v>4.1666666666666665E-5</v>
      </c>
    </row>
    <row r="11" spans="1:67" ht="64" x14ac:dyDescent="0.2">
      <c r="A11" s="54">
        <v>4</v>
      </c>
      <c r="B11" s="3" t="s">
        <v>925</v>
      </c>
      <c r="C11" s="22" t="s">
        <v>192</v>
      </c>
      <c r="D11" s="54">
        <v>1</v>
      </c>
      <c r="E11" s="54">
        <v>1</v>
      </c>
      <c r="F11" s="54">
        <f t="shared" si="8"/>
        <v>1</v>
      </c>
      <c r="G11" s="54">
        <f t="shared" si="9"/>
        <v>13</v>
      </c>
      <c r="H11" s="54">
        <f t="shared" si="10"/>
        <v>13</v>
      </c>
      <c r="I11" s="54">
        <f t="shared" si="11"/>
        <v>96</v>
      </c>
      <c r="J11" s="54">
        <v>26</v>
      </c>
      <c r="K11" s="54">
        <f t="shared" si="12"/>
        <v>2</v>
      </c>
      <c r="L11" s="54">
        <f t="shared" si="13"/>
        <v>78</v>
      </c>
      <c r="M11" s="54">
        <f t="shared" si="14"/>
        <v>6</v>
      </c>
      <c r="N11" s="54">
        <v>1</v>
      </c>
      <c r="O11" s="54">
        <v>1</v>
      </c>
      <c r="P11" s="54">
        <v>1</v>
      </c>
      <c r="Q11" s="54">
        <v>1</v>
      </c>
      <c r="R11" s="54">
        <v>1</v>
      </c>
      <c r="S11" s="54">
        <v>1</v>
      </c>
      <c r="T11" s="54">
        <f t="shared" si="2"/>
        <v>1</v>
      </c>
      <c r="U11" s="54">
        <v>1</v>
      </c>
      <c r="V11" s="54">
        <v>1</v>
      </c>
      <c r="W11" s="54">
        <f t="shared" si="3"/>
        <v>1</v>
      </c>
      <c r="X11" s="54">
        <f t="shared" si="4"/>
        <v>1</v>
      </c>
      <c r="Y11" s="54">
        <v>0</v>
      </c>
      <c r="Z11" s="54">
        <v>1</v>
      </c>
      <c r="AA11" s="54">
        <v>1</v>
      </c>
      <c r="AB11" s="54">
        <v>1</v>
      </c>
      <c r="AC11" s="54">
        <v>1</v>
      </c>
      <c r="AD11" s="54">
        <v>0</v>
      </c>
      <c r="AE11" s="54">
        <v>1</v>
      </c>
      <c r="AF11" s="54">
        <f t="shared" si="5"/>
        <v>6</v>
      </c>
      <c r="AG11" s="54">
        <v>1</v>
      </c>
      <c r="AH11" s="54">
        <f t="shared" si="6"/>
        <v>1</v>
      </c>
      <c r="AI11" s="54">
        <v>1</v>
      </c>
      <c r="AJ11" s="54">
        <v>1</v>
      </c>
      <c r="AK11" s="54">
        <f t="shared" si="7"/>
        <v>0</v>
      </c>
      <c r="AL11" s="54">
        <v>1</v>
      </c>
      <c r="AM11" s="54">
        <v>1</v>
      </c>
      <c r="AN11" s="54">
        <v>1</v>
      </c>
      <c r="AO11" s="54">
        <v>1</v>
      </c>
      <c r="AP11" s="54">
        <v>1</v>
      </c>
      <c r="AQ11" s="54">
        <v>1</v>
      </c>
      <c r="AR11" s="54">
        <v>1</v>
      </c>
      <c r="AS11" s="54">
        <v>1</v>
      </c>
      <c r="AT11" s="54">
        <v>1</v>
      </c>
      <c r="AU11" s="54">
        <f t="shared" si="15"/>
        <v>24.440000000000019</v>
      </c>
      <c r="AV11" s="54">
        <f t="shared" si="16"/>
        <v>13.080000000000002</v>
      </c>
      <c r="AW11" s="54">
        <f t="shared" si="17"/>
        <v>19.91692307692308</v>
      </c>
      <c r="AX11" s="54">
        <f t="shared" si="18"/>
        <v>13.329999999999998</v>
      </c>
      <c r="AY11" s="54">
        <v>1</v>
      </c>
      <c r="AZ11" s="54">
        <v>1</v>
      </c>
      <c r="BA11" s="54">
        <v>1</v>
      </c>
      <c r="BG11" s="54">
        <f t="shared" si="19"/>
        <v>461.53846153846155</v>
      </c>
      <c r="BH11" s="11">
        <f t="shared" si="20"/>
        <v>4.5138888888888894E-5</v>
      </c>
    </row>
    <row r="12" spans="1:67" ht="32" x14ac:dyDescent="0.2">
      <c r="A12" s="54" t="s">
        <v>388</v>
      </c>
      <c r="B12" s="3" t="s">
        <v>675</v>
      </c>
      <c r="C12" s="3" t="s">
        <v>204</v>
      </c>
      <c r="D12" s="54">
        <v>1</v>
      </c>
      <c r="E12" s="54">
        <v>1</v>
      </c>
      <c r="F12" s="54">
        <f t="shared" si="8"/>
        <v>1</v>
      </c>
      <c r="G12" s="54">
        <f t="shared" si="9"/>
        <v>14</v>
      </c>
      <c r="H12" s="54">
        <f t="shared" si="10"/>
        <v>14</v>
      </c>
      <c r="I12" s="54">
        <f t="shared" si="11"/>
        <v>64</v>
      </c>
      <c r="J12" s="54">
        <v>18</v>
      </c>
      <c r="K12" s="54">
        <f t="shared" si="12"/>
        <v>1.2857142857142858</v>
      </c>
      <c r="L12" s="54">
        <f t="shared" si="13"/>
        <v>49</v>
      </c>
      <c r="M12" s="54">
        <f t="shared" si="14"/>
        <v>3.5</v>
      </c>
      <c r="N12" s="54">
        <v>1</v>
      </c>
      <c r="O12" s="54">
        <v>1</v>
      </c>
      <c r="P12" s="54">
        <v>1</v>
      </c>
      <c r="Q12" s="54">
        <v>1</v>
      </c>
      <c r="R12" s="54">
        <v>1</v>
      </c>
      <c r="S12" s="54">
        <v>1</v>
      </c>
      <c r="T12" s="54">
        <f t="shared" si="2"/>
        <v>1</v>
      </c>
      <c r="U12" s="54">
        <v>1</v>
      </c>
      <c r="V12" s="54">
        <v>1</v>
      </c>
      <c r="W12" s="54">
        <f t="shared" si="3"/>
        <v>1</v>
      </c>
      <c r="X12" s="54">
        <f t="shared" si="4"/>
        <v>1</v>
      </c>
      <c r="Y12" s="54">
        <v>0</v>
      </c>
      <c r="Z12" s="54">
        <v>1</v>
      </c>
      <c r="AA12" s="54">
        <v>1</v>
      </c>
      <c r="AB12" s="54">
        <v>1</v>
      </c>
      <c r="AC12" s="54">
        <v>1</v>
      </c>
      <c r="AD12" s="54">
        <v>1</v>
      </c>
      <c r="AE12" s="54">
        <v>1</v>
      </c>
      <c r="AF12" s="54">
        <f t="shared" si="5"/>
        <v>2</v>
      </c>
      <c r="AG12" s="54">
        <v>0</v>
      </c>
      <c r="AH12" s="54">
        <f t="shared" si="6"/>
        <v>1</v>
      </c>
      <c r="AI12" s="54">
        <v>1</v>
      </c>
      <c r="AJ12" s="54">
        <v>1</v>
      </c>
      <c r="AK12" s="54">
        <f t="shared" si="7"/>
        <v>1</v>
      </c>
      <c r="AL12" s="54">
        <v>1</v>
      </c>
      <c r="AM12" s="54">
        <v>1</v>
      </c>
      <c r="AN12" s="54">
        <v>1</v>
      </c>
      <c r="AO12" s="54">
        <v>1</v>
      </c>
      <c r="AP12" s="54">
        <v>1</v>
      </c>
      <c r="AQ12" s="54">
        <v>1</v>
      </c>
      <c r="AR12" s="54">
        <v>1</v>
      </c>
      <c r="AS12" s="54">
        <v>1</v>
      </c>
      <c r="AT12" s="54">
        <v>1</v>
      </c>
      <c r="AU12" s="54">
        <f t="shared" si="15"/>
        <v>83.853571428571442</v>
      </c>
      <c r="AV12" s="54">
        <f t="shared" si="16"/>
        <v>5.0414285714285718</v>
      </c>
      <c r="AW12" s="54">
        <f t="shared" si="17"/>
        <v>3.5057142857142871</v>
      </c>
      <c r="AX12" s="54">
        <f t="shared" si="18"/>
        <v>2.0549999999999997</v>
      </c>
      <c r="AY12" s="54">
        <v>1</v>
      </c>
      <c r="AZ12" s="54">
        <v>1</v>
      </c>
      <c r="BA12" s="54">
        <v>1</v>
      </c>
      <c r="BG12" s="54">
        <f t="shared" si="19"/>
        <v>142.85714285714286</v>
      </c>
      <c r="BH12" s="11">
        <f t="shared" si="20"/>
        <v>4.8611111111111115E-5</v>
      </c>
    </row>
    <row r="13" spans="1:67" ht="32" x14ac:dyDescent="0.2">
      <c r="A13" s="54" t="s">
        <v>389</v>
      </c>
      <c r="B13" s="3" t="s">
        <v>676</v>
      </c>
      <c r="C13" s="3" t="s">
        <v>204</v>
      </c>
      <c r="D13" s="54">
        <v>1</v>
      </c>
      <c r="E13" s="54">
        <v>1</v>
      </c>
      <c r="F13" s="54">
        <f t="shared" si="8"/>
        <v>1</v>
      </c>
      <c r="G13" s="54">
        <f t="shared" si="9"/>
        <v>14</v>
      </c>
      <c r="H13" s="54">
        <f t="shared" si="10"/>
        <v>14</v>
      </c>
      <c r="I13" s="54">
        <f t="shared" si="11"/>
        <v>68</v>
      </c>
      <c r="J13" s="54">
        <v>18</v>
      </c>
      <c r="K13" s="54">
        <f t="shared" si="12"/>
        <v>1.2857142857142858</v>
      </c>
      <c r="L13" s="54">
        <f t="shared" si="13"/>
        <v>53</v>
      </c>
      <c r="M13" s="54">
        <f t="shared" si="14"/>
        <v>3.7857142857142856</v>
      </c>
      <c r="N13" s="54">
        <v>1</v>
      </c>
      <c r="O13" s="54">
        <v>1</v>
      </c>
      <c r="P13" s="54">
        <v>1</v>
      </c>
      <c r="Q13" s="54">
        <v>1</v>
      </c>
      <c r="R13" s="54">
        <v>1</v>
      </c>
      <c r="S13" s="54">
        <v>1</v>
      </c>
      <c r="T13" s="54">
        <f t="shared" si="2"/>
        <v>1</v>
      </c>
      <c r="U13" s="54">
        <v>1</v>
      </c>
      <c r="V13" s="54">
        <v>1</v>
      </c>
      <c r="W13" s="54">
        <f t="shared" si="3"/>
        <v>1</v>
      </c>
      <c r="X13" s="54">
        <f t="shared" si="4"/>
        <v>1</v>
      </c>
      <c r="Y13" s="54">
        <v>0</v>
      </c>
      <c r="Z13" s="54">
        <v>1</v>
      </c>
      <c r="AA13" s="54">
        <v>1</v>
      </c>
      <c r="AB13" s="54">
        <v>1</v>
      </c>
      <c r="AC13" s="54">
        <v>1</v>
      </c>
      <c r="AD13" s="54">
        <v>1</v>
      </c>
      <c r="AE13" s="54">
        <v>1</v>
      </c>
      <c r="AF13" s="54">
        <f t="shared" si="5"/>
        <v>2</v>
      </c>
      <c r="AG13" s="54">
        <v>0</v>
      </c>
      <c r="AH13" s="54">
        <f t="shared" si="6"/>
        <v>1</v>
      </c>
      <c r="AI13" s="54">
        <v>1</v>
      </c>
      <c r="AJ13" s="54">
        <v>1</v>
      </c>
      <c r="AK13" s="54">
        <f t="shared" si="7"/>
        <v>1</v>
      </c>
      <c r="AL13" s="54">
        <v>1</v>
      </c>
      <c r="AM13" s="54">
        <v>1</v>
      </c>
      <c r="AN13" s="54">
        <v>1</v>
      </c>
      <c r="AO13" s="54">
        <v>1</v>
      </c>
      <c r="AP13" s="54">
        <v>1</v>
      </c>
      <c r="AQ13" s="54">
        <v>1</v>
      </c>
      <c r="AR13" s="54">
        <v>1</v>
      </c>
      <c r="AS13" s="54">
        <v>1</v>
      </c>
      <c r="AT13" s="54">
        <v>1</v>
      </c>
      <c r="AU13" s="54">
        <f t="shared" si="15"/>
        <v>83.853571428571442</v>
      </c>
      <c r="AV13" s="54">
        <f t="shared" si="16"/>
        <v>5.0414285714285718</v>
      </c>
      <c r="AW13" s="54">
        <f t="shared" si="17"/>
        <v>5.1857142857142833</v>
      </c>
      <c r="AX13" s="54">
        <f t="shared" si="18"/>
        <v>3.4007142857142867</v>
      </c>
      <c r="AY13" s="54">
        <v>1</v>
      </c>
      <c r="AZ13" s="54">
        <v>1</v>
      </c>
      <c r="BA13" s="54">
        <v>1</v>
      </c>
      <c r="BG13" s="54">
        <f t="shared" si="19"/>
        <v>142.85714285714286</v>
      </c>
      <c r="BH13" s="11">
        <f t="shared" si="20"/>
        <v>4.8611111111111115E-5</v>
      </c>
    </row>
    <row r="14" spans="1:67" ht="144" x14ac:dyDescent="0.2">
      <c r="A14" s="54">
        <v>5</v>
      </c>
      <c r="B14" s="3" t="s">
        <v>779</v>
      </c>
      <c r="C14" s="22" t="s">
        <v>192</v>
      </c>
      <c r="D14" s="54">
        <v>1</v>
      </c>
      <c r="E14" s="54">
        <v>1</v>
      </c>
      <c r="F14" s="54">
        <f t="shared" si="8"/>
        <v>1</v>
      </c>
      <c r="G14" s="54">
        <f t="shared" si="9"/>
        <v>51</v>
      </c>
      <c r="H14" s="54">
        <f t="shared" si="10"/>
        <v>51</v>
      </c>
      <c r="I14" s="54">
        <f t="shared" si="11"/>
        <v>289</v>
      </c>
      <c r="J14" s="54">
        <v>81</v>
      </c>
      <c r="K14" s="54">
        <f t="shared" si="12"/>
        <v>1.588235294117647</v>
      </c>
      <c r="L14" s="54">
        <f t="shared" si="13"/>
        <v>235</v>
      </c>
      <c r="M14" s="54">
        <f t="shared" si="14"/>
        <v>4.6078431372549016</v>
      </c>
      <c r="N14" s="54">
        <v>1</v>
      </c>
      <c r="O14" s="54">
        <v>1</v>
      </c>
      <c r="P14" s="54">
        <v>1</v>
      </c>
      <c r="Q14" s="54">
        <v>1</v>
      </c>
      <c r="R14" s="54">
        <v>1</v>
      </c>
      <c r="S14" s="54">
        <v>1</v>
      </c>
      <c r="T14" s="54">
        <f t="shared" si="2"/>
        <v>1</v>
      </c>
      <c r="U14" s="54">
        <v>1</v>
      </c>
      <c r="V14" s="54">
        <v>1</v>
      </c>
      <c r="W14" s="54">
        <f t="shared" si="3"/>
        <v>1</v>
      </c>
      <c r="X14" s="54">
        <f t="shared" si="4"/>
        <v>1</v>
      </c>
      <c r="Y14" s="54">
        <v>0</v>
      </c>
      <c r="Z14" s="54">
        <v>1</v>
      </c>
      <c r="AA14" s="54">
        <v>1</v>
      </c>
      <c r="AB14" s="54">
        <v>1</v>
      </c>
      <c r="AC14" s="54">
        <v>1</v>
      </c>
      <c r="AD14" s="54">
        <v>0</v>
      </c>
      <c r="AE14" s="54">
        <v>1</v>
      </c>
      <c r="AF14" s="54">
        <f t="shared" si="5"/>
        <v>5</v>
      </c>
      <c r="AG14" s="54">
        <v>1</v>
      </c>
      <c r="AH14" s="54">
        <f t="shared" si="6"/>
        <v>0</v>
      </c>
      <c r="AI14" s="54">
        <v>0</v>
      </c>
      <c r="AJ14" s="54">
        <v>1</v>
      </c>
      <c r="AK14" s="54">
        <f t="shared" si="7"/>
        <v>0</v>
      </c>
      <c r="AL14" s="54">
        <v>1</v>
      </c>
      <c r="AM14" s="54">
        <v>1</v>
      </c>
      <c r="AN14" s="54">
        <v>1</v>
      </c>
      <c r="AO14" s="54">
        <v>1</v>
      </c>
      <c r="AP14" s="54">
        <v>1</v>
      </c>
      <c r="AQ14" s="54">
        <v>1</v>
      </c>
      <c r="AR14" s="54">
        <v>1</v>
      </c>
      <c r="AS14" s="54">
        <v>1</v>
      </c>
      <c r="AT14" s="54">
        <v>1</v>
      </c>
      <c r="AU14" s="54">
        <f t="shared" si="15"/>
        <v>20.705294117647092</v>
      </c>
      <c r="AV14" s="54">
        <f t="shared" si="16"/>
        <v>23.041176470588237</v>
      </c>
      <c r="AW14" s="54">
        <f t="shared" si="17"/>
        <v>11.174901960784315</v>
      </c>
      <c r="AX14" s="54">
        <f t="shared" si="18"/>
        <v>25.772941176470589</v>
      </c>
      <c r="AY14" s="54">
        <v>0</v>
      </c>
      <c r="AZ14" s="54">
        <v>1</v>
      </c>
      <c r="BA14" s="54">
        <v>1</v>
      </c>
      <c r="BG14" s="54">
        <f t="shared" si="19"/>
        <v>98.039215686274503</v>
      </c>
      <c r="BH14" s="11">
        <f t="shared" si="20"/>
        <v>1.7708333333333335E-4</v>
      </c>
    </row>
    <row r="15" spans="1:67" ht="48" x14ac:dyDescent="0.2">
      <c r="A15" s="54">
        <v>6</v>
      </c>
      <c r="B15" s="3" t="s">
        <v>780</v>
      </c>
      <c r="C15" s="22" t="s">
        <v>192</v>
      </c>
      <c r="D15" s="54">
        <v>1</v>
      </c>
      <c r="E15" s="54">
        <v>1</v>
      </c>
      <c r="F15" s="54">
        <f t="shared" si="8"/>
        <v>1</v>
      </c>
      <c r="G15" s="54">
        <f t="shared" si="9"/>
        <v>17</v>
      </c>
      <c r="H15" s="54">
        <f t="shared" si="10"/>
        <v>17</v>
      </c>
      <c r="I15" s="54">
        <f t="shared" si="11"/>
        <v>107</v>
      </c>
      <c r="J15" s="54">
        <v>33</v>
      </c>
      <c r="K15" s="54">
        <f t="shared" si="12"/>
        <v>1.9411764705882353</v>
      </c>
      <c r="L15" s="54">
        <f t="shared" si="13"/>
        <v>90</v>
      </c>
      <c r="M15" s="54">
        <f t="shared" si="14"/>
        <v>5.2941176470588234</v>
      </c>
      <c r="N15" s="54">
        <v>1</v>
      </c>
      <c r="O15" s="54">
        <v>1</v>
      </c>
      <c r="P15" s="54">
        <v>1</v>
      </c>
      <c r="Q15" s="54">
        <v>0</v>
      </c>
      <c r="R15" s="54">
        <v>1</v>
      </c>
      <c r="S15" s="54">
        <v>1</v>
      </c>
      <c r="T15" s="54">
        <f t="shared" si="2"/>
        <v>0</v>
      </c>
      <c r="U15" s="54">
        <v>1</v>
      </c>
      <c r="V15" s="54">
        <v>1</v>
      </c>
      <c r="W15" s="54">
        <f t="shared" si="3"/>
        <v>0</v>
      </c>
      <c r="X15" s="54">
        <f t="shared" si="4"/>
        <v>1</v>
      </c>
      <c r="Y15" s="54">
        <v>1</v>
      </c>
      <c r="Z15" s="54">
        <v>1</v>
      </c>
      <c r="AA15" s="54">
        <v>1</v>
      </c>
      <c r="AB15" s="54">
        <v>1</v>
      </c>
      <c r="AC15" s="54">
        <v>1</v>
      </c>
      <c r="AD15" s="54">
        <v>0</v>
      </c>
      <c r="AE15" s="54">
        <v>1</v>
      </c>
      <c r="AF15" s="54">
        <f t="shared" si="5"/>
        <v>1</v>
      </c>
      <c r="AG15" s="54">
        <v>1</v>
      </c>
      <c r="AH15" s="54">
        <f t="shared" si="6"/>
        <v>1</v>
      </c>
      <c r="AI15" s="54">
        <v>0</v>
      </c>
      <c r="AJ15" s="54">
        <v>1</v>
      </c>
      <c r="AK15" s="54">
        <f t="shared" si="7"/>
        <v>1</v>
      </c>
      <c r="AL15" s="54">
        <v>1</v>
      </c>
      <c r="AM15" s="54">
        <v>1</v>
      </c>
      <c r="AN15" s="54">
        <v>1</v>
      </c>
      <c r="AO15" s="54">
        <v>1</v>
      </c>
      <c r="AP15" s="54">
        <v>1</v>
      </c>
      <c r="AQ15" s="54">
        <v>1</v>
      </c>
      <c r="AR15" s="54">
        <v>1</v>
      </c>
      <c r="AS15" s="54">
        <v>1</v>
      </c>
      <c r="AT15" s="54">
        <v>1</v>
      </c>
      <c r="AU15" s="54">
        <f t="shared" si="15"/>
        <v>25.356470588235307</v>
      </c>
      <c r="AV15" s="54">
        <f t="shared" si="16"/>
        <v>13.945882352941176</v>
      </c>
      <c r="AW15" s="54">
        <f t="shared" si="17"/>
        <v>13.93411764705882</v>
      </c>
      <c r="AX15" s="54">
        <f t="shared" si="18"/>
        <v>12.005294117647061</v>
      </c>
      <c r="AY15" s="54">
        <v>1</v>
      </c>
      <c r="AZ15" s="54">
        <v>1</v>
      </c>
      <c r="BA15" s="54">
        <v>1</v>
      </c>
      <c r="BG15" s="54">
        <f t="shared" si="19"/>
        <v>58.823529411764703</v>
      </c>
      <c r="BH15" s="11">
        <f t="shared" si="20"/>
        <v>5.902777777777778E-5</v>
      </c>
    </row>
    <row r="16" spans="1:67" ht="32" x14ac:dyDescent="0.2">
      <c r="A16" s="54">
        <v>7</v>
      </c>
      <c r="B16" s="3" t="s">
        <v>679</v>
      </c>
      <c r="C16" s="22" t="s">
        <v>192</v>
      </c>
      <c r="D16" s="54">
        <v>1</v>
      </c>
      <c r="E16" s="54">
        <v>1</v>
      </c>
      <c r="F16" s="54">
        <f t="shared" si="8"/>
        <v>1</v>
      </c>
      <c r="G16" s="54">
        <f t="shared" si="9"/>
        <v>17</v>
      </c>
      <c r="H16" s="54">
        <f t="shared" si="10"/>
        <v>17</v>
      </c>
      <c r="I16" s="54">
        <f t="shared" si="11"/>
        <v>86</v>
      </c>
      <c r="J16" s="54">
        <v>25</v>
      </c>
      <c r="K16" s="54">
        <f t="shared" si="12"/>
        <v>1.4705882352941178</v>
      </c>
      <c r="L16" s="54">
        <f t="shared" si="13"/>
        <v>67</v>
      </c>
      <c r="M16" s="54">
        <f t="shared" si="14"/>
        <v>3.9411764705882355</v>
      </c>
      <c r="N16" s="54">
        <v>0</v>
      </c>
      <c r="O16" s="54">
        <v>1</v>
      </c>
      <c r="P16" s="54">
        <v>1</v>
      </c>
      <c r="Q16" s="54">
        <v>1</v>
      </c>
      <c r="R16" s="54">
        <v>1</v>
      </c>
      <c r="S16" s="54">
        <v>1</v>
      </c>
      <c r="T16" s="54">
        <f t="shared" si="2"/>
        <v>1</v>
      </c>
      <c r="U16" s="54">
        <v>1</v>
      </c>
      <c r="V16" s="54">
        <v>1</v>
      </c>
      <c r="W16" s="54">
        <f t="shared" si="3"/>
        <v>1</v>
      </c>
      <c r="X16" s="54">
        <f t="shared" si="4"/>
        <v>1</v>
      </c>
      <c r="Y16" s="54">
        <v>0</v>
      </c>
      <c r="Z16" s="54">
        <v>1</v>
      </c>
      <c r="AA16" s="54">
        <v>1</v>
      </c>
      <c r="AB16" s="54">
        <v>1</v>
      </c>
      <c r="AC16" s="54">
        <v>1</v>
      </c>
      <c r="AD16" s="54">
        <v>1</v>
      </c>
      <c r="AE16" s="54">
        <v>1</v>
      </c>
      <c r="AF16" s="54">
        <f t="shared" si="5"/>
        <v>3</v>
      </c>
      <c r="AG16" s="54">
        <v>1</v>
      </c>
      <c r="AH16" s="54">
        <f t="shared" si="6"/>
        <v>1</v>
      </c>
      <c r="AI16" s="54">
        <v>1</v>
      </c>
      <c r="AJ16" s="54">
        <v>1</v>
      </c>
      <c r="AK16" s="54">
        <f t="shared" si="7"/>
        <v>0</v>
      </c>
      <c r="AL16" s="54">
        <v>1</v>
      </c>
      <c r="AM16" s="54">
        <v>1</v>
      </c>
      <c r="AN16" s="54">
        <v>1</v>
      </c>
      <c r="AO16" s="54">
        <v>1</v>
      </c>
      <c r="AP16" s="54">
        <v>1</v>
      </c>
      <c r="AQ16" s="54">
        <v>1</v>
      </c>
      <c r="AR16" s="54">
        <v>1</v>
      </c>
      <c r="AS16" s="54">
        <v>1</v>
      </c>
      <c r="AT16" s="54">
        <v>1</v>
      </c>
      <c r="AU16" s="54">
        <f t="shared" si="15"/>
        <v>65.168235294117665</v>
      </c>
      <c r="AV16" s="54">
        <f t="shared" si="16"/>
        <v>8.3929411764705897</v>
      </c>
      <c r="AW16" s="54">
        <f t="shared" si="17"/>
        <v>6.6705882352941117</v>
      </c>
      <c r="AX16" s="54">
        <f t="shared" si="18"/>
        <v>5.6329411764705881</v>
      </c>
      <c r="AY16" s="54">
        <v>1</v>
      </c>
      <c r="AZ16" s="54">
        <v>1</v>
      </c>
      <c r="BA16" s="54">
        <v>1</v>
      </c>
      <c r="BG16" s="54">
        <f t="shared" si="19"/>
        <v>176.47058823529412</v>
      </c>
      <c r="BH16" s="11">
        <f t="shared" si="20"/>
        <v>5.902777777777778E-5</v>
      </c>
    </row>
    <row r="17" spans="1:60" ht="32" x14ac:dyDescent="0.2">
      <c r="A17" s="54">
        <v>8</v>
      </c>
      <c r="B17" s="3" t="s">
        <v>680</v>
      </c>
      <c r="C17" s="22" t="s">
        <v>192</v>
      </c>
      <c r="D17" s="54">
        <v>1</v>
      </c>
      <c r="E17" s="54">
        <v>1</v>
      </c>
      <c r="F17" s="54">
        <f t="shared" si="8"/>
        <v>1</v>
      </c>
      <c r="G17" s="54">
        <f t="shared" si="9"/>
        <v>14</v>
      </c>
      <c r="H17" s="54">
        <f t="shared" si="10"/>
        <v>14</v>
      </c>
      <c r="I17" s="54">
        <f t="shared" si="11"/>
        <v>76</v>
      </c>
      <c r="J17" s="54">
        <v>22</v>
      </c>
      <c r="K17" s="54">
        <f t="shared" si="12"/>
        <v>1.5714285714285714</v>
      </c>
      <c r="L17" s="54">
        <f t="shared" si="13"/>
        <v>62</v>
      </c>
      <c r="M17" s="54">
        <f t="shared" si="14"/>
        <v>4.4285714285714288</v>
      </c>
      <c r="N17" s="54">
        <v>0</v>
      </c>
      <c r="O17" s="54">
        <v>1</v>
      </c>
      <c r="P17" s="54">
        <v>1</v>
      </c>
      <c r="Q17" s="54">
        <v>1</v>
      </c>
      <c r="R17" s="54">
        <v>1</v>
      </c>
      <c r="S17" s="54">
        <v>1</v>
      </c>
      <c r="T17" s="54">
        <f t="shared" si="2"/>
        <v>1</v>
      </c>
      <c r="U17" s="54">
        <v>1</v>
      </c>
      <c r="V17" s="54">
        <v>1</v>
      </c>
      <c r="W17" s="54">
        <f t="shared" si="3"/>
        <v>1</v>
      </c>
      <c r="X17" s="54">
        <f t="shared" si="4"/>
        <v>1</v>
      </c>
      <c r="Y17" s="54">
        <v>0</v>
      </c>
      <c r="Z17" s="54">
        <v>1</v>
      </c>
      <c r="AA17" s="54">
        <v>1</v>
      </c>
      <c r="AB17" s="54">
        <v>1</v>
      </c>
      <c r="AC17" s="54">
        <v>1</v>
      </c>
      <c r="AD17" s="54">
        <v>1</v>
      </c>
      <c r="AE17" s="54">
        <v>1</v>
      </c>
      <c r="AF17" s="54">
        <f t="shared" si="5"/>
        <v>1</v>
      </c>
      <c r="AG17" s="54">
        <v>1</v>
      </c>
      <c r="AH17" s="54">
        <f t="shared" si="6"/>
        <v>1</v>
      </c>
      <c r="AI17" s="54">
        <v>0</v>
      </c>
      <c r="AJ17" s="54">
        <v>1</v>
      </c>
      <c r="AK17" s="54">
        <f t="shared" si="7"/>
        <v>1</v>
      </c>
      <c r="AL17" s="54">
        <v>1</v>
      </c>
      <c r="AM17" s="54">
        <v>1</v>
      </c>
      <c r="AN17" s="54">
        <v>1</v>
      </c>
      <c r="AO17" s="54">
        <v>1</v>
      </c>
      <c r="AP17" s="54">
        <v>1</v>
      </c>
      <c r="AQ17" s="54">
        <v>1</v>
      </c>
      <c r="AR17" s="54">
        <v>1</v>
      </c>
      <c r="AS17" s="54">
        <v>1</v>
      </c>
      <c r="AT17" s="54">
        <v>1</v>
      </c>
      <c r="AU17" s="54">
        <f t="shared" si="15"/>
        <v>59.682142857142885</v>
      </c>
      <c r="AV17" s="54">
        <f t="shared" si="16"/>
        <v>8.4128571428571455</v>
      </c>
      <c r="AW17" s="54">
        <f t="shared" si="17"/>
        <v>8.5457142857142863</v>
      </c>
      <c r="AX17" s="54">
        <f t="shared" si="18"/>
        <v>6.4285714285714306</v>
      </c>
      <c r="AY17" s="54">
        <v>0</v>
      </c>
      <c r="AZ17" s="54">
        <v>1</v>
      </c>
      <c r="BA17" s="54">
        <v>1</v>
      </c>
      <c r="BG17" s="54">
        <f t="shared" si="19"/>
        <v>71.428571428571431</v>
      </c>
      <c r="BH17" s="11">
        <f t="shared" si="20"/>
        <v>4.8611111111111115E-5</v>
      </c>
    </row>
    <row r="18" spans="1:60" ht="32" x14ac:dyDescent="0.2">
      <c r="A18" s="54">
        <v>9</v>
      </c>
      <c r="B18" s="3" t="s">
        <v>681</v>
      </c>
      <c r="C18" s="22" t="s">
        <v>192</v>
      </c>
      <c r="D18" s="54">
        <v>1</v>
      </c>
      <c r="E18" s="54">
        <v>1</v>
      </c>
      <c r="F18" s="54">
        <f t="shared" si="8"/>
        <v>1</v>
      </c>
      <c r="G18" s="54">
        <f t="shared" si="9"/>
        <v>13</v>
      </c>
      <c r="H18" s="54">
        <f t="shared" si="10"/>
        <v>13</v>
      </c>
      <c r="I18" s="54">
        <f t="shared" si="11"/>
        <v>73</v>
      </c>
      <c r="J18" s="54">
        <v>21</v>
      </c>
      <c r="K18" s="54">
        <f t="shared" si="12"/>
        <v>1.6153846153846154</v>
      </c>
      <c r="L18" s="54">
        <f t="shared" si="13"/>
        <v>57</v>
      </c>
      <c r="M18" s="54">
        <f t="shared" si="14"/>
        <v>4.384615384615385</v>
      </c>
      <c r="N18" s="54">
        <v>0</v>
      </c>
      <c r="O18" s="54">
        <v>1</v>
      </c>
      <c r="P18" s="54">
        <v>1</v>
      </c>
      <c r="Q18" s="54">
        <v>1</v>
      </c>
      <c r="R18" s="54">
        <v>1</v>
      </c>
      <c r="S18" s="54">
        <v>1</v>
      </c>
      <c r="T18" s="54">
        <f t="shared" si="2"/>
        <v>1</v>
      </c>
      <c r="U18" s="54">
        <v>1</v>
      </c>
      <c r="V18" s="54">
        <v>1</v>
      </c>
      <c r="W18" s="54">
        <f t="shared" si="3"/>
        <v>1</v>
      </c>
      <c r="X18" s="54">
        <f t="shared" si="4"/>
        <v>1</v>
      </c>
      <c r="Y18" s="54">
        <v>0</v>
      </c>
      <c r="Z18" s="54">
        <v>1</v>
      </c>
      <c r="AA18" s="54">
        <v>1</v>
      </c>
      <c r="AB18" s="54">
        <v>1</v>
      </c>
      <c r="AC18" s="54">
        <v>1</v>
      </c>
      <c r="AD18" s="54">
        <v>1</v>
      </c>
      <c r="AE18" s="54">
        <v>1</v>
      </c>
      <c r="AF18" s="54">
        <f t="shared" si="5"/>
        <v>4</v>
      </c>
      <c r="AG18" s="54">
        <v>1</v>
      </c>
      <c r="AH18" s="54">
        <f t="shared" si="6"/>
        <v>1</v>
      </c>
      <c r="AI18" s="54">
        <v>1</v>
      </c>
      <c r="AJ18" s="54">
        <v>1</v>
      </c>
      <c r="AK18" s="54">
        <f t="shared" si="7"/>
        <v>1</v>
      </c>
      <c r="AL18" s="54">
        <v>1</v>
      </c>
      <c r="AM18" s="54">
        <v>1</v>
      </c>
      <c r="AN18" s="54">
        <v>1</v>
      </c>
      <c r="AO18" s="54">
        <v>1</v>
      </c>
      <c r="AP18" s="54">
        <v>1</v>
      </c>
      <c r="AQ18" s="54">
        <v>1</v>
      </c>
      <c r="AR18" s="54">
        <v>1</v>
      </c>
      <c r="AS18" s="54">
        <v>1</v>
      </c>
      <c r="AT18" s="54">
        <v>1</v>
      </c>
      <c r="AU18" s="54">
        <f t="shared" si="15"/>
        <v>56.978461538461566</v>
      </c>
      <c r="AV18" s="54">
        <f t="shared" si="16"/>
        <v>8.5415384615384617</v>
      </c>
      <c r="AW18" s="54">
        <f t="shared" si="17"/>
        <v>9.5138461538461527</v>
      </c>
      <c r="AX18" s="54">
        <f t="shared" si="18"/>
        <v>5.721538461538465</v>
      </c>
      <c r="AY18" s="54">
        <v>1</v>
      </c>
      <c r="AZ18" s="54">
        <v>1</v>
      </c>
      <c r="BA18" s="54">
        <v>1</v>
      </c>
      <c r="BG18" s="54">
        <f t="shared" si="19"/>
        <v>307.69230769230774</v>
      </c>
      <c r="BH18" s="11">
        <f t="shared" si="20"/>
        <v>4.5138888888888894E-5</v>
      </c>
    </row>
    <row r="19" spans="1:60" ht="32" x14ac:dyDescent="0.2">
      <c r="A19" s="54" t="s">
        <v>781</v>
      </c>
      <c r="B19" s="3" t="s">
        <v>782</v>
      </c>
      <c r="C19" s="22" t="s">
        <v>192</v>
      </c>
      <c r="D19" s="54">
        <v>1</v>
      </c>
      <c r="E19" s="54">
        <v>1</v>
      </c>
      <c r="F19" s="54">
        <f t="shared" si="8"/>
        <v>1</v>
      </c>
      <c r="G19" s="54">
        <f t="shared" si="9"/>
        <v>15</v>
      </c>
      <c r="H19" s="54">
        <f t="shared" si="10"/>
        <v>15</v>
      </c>
      <c r="I19" s="54">
        <f t="shared" si="11"/>
        <v>81</v>
      </c>
      <c r="J19" s="54">
        <v>24</v>
      </c>
      <c r="K19" s="54">
        <f t="shared" si="12"/>
        <v>1.6</v>
      </c>
      <c r="L19" s="54">
        <f t="shared" si="13"/>
        <v>66</v>
      </c>
      <c r="M19" s="54">
        <f t="shared" si="14"/>
        <v>4.4000000000000004</v>
      </c>
      <c r="N19" s="54">
        <v>1</v>
      </c>
      <c r="O19" s="54">
        <v>1</v>
      </c>
      <c r="P19" s="54">
        <v>1</v>
      </c>
      <c r="Q19" s="54">
        <v>1</v>
      </c>
      <c r="R19" s="54">
        <v>1</v>
      </c>
      <c r="S19" s="54">
        <v>1</v>
      </c>
      <c r="T19" s="54">
        <f t="shared" si="2"/>
        <v>1</v>
      </c>
      <c r="U19" s="54">
        <v>1</v>
      </c>
      <c r="V19" s="54">
        <v>1</v>
      </c>
      <c r="W19" s="54">
        <f t="shared" si="3"/>
        <v>1</v>
      </c>
      <c r="X19" s="54">
        <f t="shared" si="4"/>
        <v>1</v>
      </c>
      <c r="Y19" s="54">
        <v>1</v>
      </c>
      <c r="Z19" s="54">
        <v>1</v>
      </c>
      <c r="AA19" s="54">
        <v>1</v>
      </c>
      <c r="AB19" s="54">
        <v>1</v>
      </c>
      <c r="AC19" s="54">
        <v>1</v>
      </c>
      <c r="AD19" s="54">
        <v>0</v>
      </c>
      <c r="AE19" s="54">
        <v>1</v>
      </c>
      <c r="AF19" s="54">
        <f t="shared" si="5"/>
        <v>1</v>
      </c>
      <c r="AG19" s="54">
        <v>1</v>
      </c>
      <c r="AH19" s="54">
        <f t="shared" si="6"/>
        <v>1</v>
      </c>
      <c r="AI19" s="54">
        <v>1</v>
      </c>
      <c r="AJ19" s="54">
        <v>1</v>
      </c>
      <c r="AK19" s="54">
        <f t="shared" si="7"/>
        <v>1</v>
      </c>
      <c r="AL19" s="54">
        <v>1</v>
      </c>
      <c r="AM19" s="54">
        <v>1</v>
      </c>
      <c r="AN19" s="54">
        <v>1</v>
      </c>
      <c r="AO19" s="54">
        <v>1</v>
      </c>
      <c r="AP19" s="54">
        <v>1</v>
      </c>
      <c r="AQ19" s="54">
        <v>1</v>
      </c>
      <c r="AR19" s="54">
        <v>1</v>
      </c>
      <c r="AS19" s="54">
        <v>1</v>
      </c>
      <c r="AT19" s="54">
        <v>1</v>
      </c>
      <c r="AU19" s="54">
        <f t="shared" si="15"/>
        <v>56.250000000000028</v>
      </c>
      <c r="AV19" s="54">
        <f t="shared" si="16"/>
        <v>9.1400000000000041</v>
      </c>
      <c r="AW19" s="54">
        <f t="shared" si="17"/>
        <v>8.4906666666666659</v>
      </c>
      <c r="AX19" s="54">
        <f t="shared" si="18"/>
        <v>6.7940000000000005</v>
      </c>
      <c r="AY19" s="54">
        <v>1</v>
      </c>
      <c r="AZ19" s="54">
        <v>1</v>
      </c>
      <c r="BA19" s="54">
        <v>1</v>
      </c>
      <c r="BG19" s="54">
        <f t="shared" si="19"/>
        <v>66.666666666666671</v>
      </c>
      <c r="BH19" s="11">
        <f t="shared" si="20"/>
        <v>5.208333333333333E-5</v>
      </c>
    </row>
    <row r="20" spans="1:60" ht="48" x14ac:dyDescent="0.2">
      <c r="A20" s="54" t="s">
        <v>783</v>
      </c>
      <c r="B20" s="3" t="s">
        <v>784</v>
      </c>
      <c r="C20" s="22" t="s">
        <v>192</v>
      </c>
      <c r="D20" s="54">
        <v>1</v>
      </c>
      <c r="E20" s="54">
        <v>1</v>
      </c>
      <c r="F20" s="54">
        <f t="shared" si="8"/>
        <v>1</v>
      </c>
      <c r="G20" s="54">
        <f t="shared" si="9"/>
        <v>17</v>
      </c>
      <c r="H20" s="54">
        <f t="shared" si="10"/>
        <v>17</v>
      </c>
      <c r="I20" s="54">
        <f t="shared" si="11"/>
        <v>91</v>
      </c>
      <c r="J20" s="54">
        <v>28</v>
      </c>
      <c r="K20" s="54">
        <f t="shared" si="12"/>
        <v>1.6470588235294117</v>
      </c>
      <c r="L20" s="54">
        <f t="shared" si="13"/>
        <v>74</v>
      </c>
      <c r="M20" s="54">
        <f t="shared" si="14"/>
        <v>4.3529411764705879</v>
      </c>
      <c r="N20" s="54">
        <v>1</v>
      </c>
      <c r="O20" s="54">
        <v>1</v>
      </c>
      <c r="P20" s="54">
        <v>1</v>
      </c>
      <c r="Q20" s="54">
        <v>1</v>
      </c>
      <c r="R20" s="54">
        <v>1</v>
      </c>
      <c r="S20" s="54">
        <v>1</v>
      </c>
      <c r="T20" s="54">
        <f t="shared" si="2"/>
        <v>1</v>
      </c>
      <c r="U20" s="54">
        <v>1</v>
      </c>
      <c r="V20" s="54">
        <v>1</v>
      </c>
      <c r="W20" s="54">
        <f t="shared" si="3"/>
        <v>1</v>
      </c>
      <c r="X20" s="54">
        <f t="shared" si="4"/>
        <v>1</v>
      </c>
      <c r="Y20" s="54">
        <v>1</v>
      </c>
      <c r="Z20" s="54">
        <v>1</v>
      </c>
      <c r="AA20" s="54">
        <v>1</v>
      </c>
      <c r="AB20" s="54">
        <v>1</v>
      </c>
      <c r="AC20" s="54">
        <v>1</v>
      </c>
      <c r="AD20" s="54">
        <v>0</v>
      </c>
      <c r="AE20" s="54">
        <v>1</v>
      </c>
      <c r="AF20" s="54">
        <f t="shared" si="5"/>
        <v>1</v>
      </c>
      <c r="AG20" s="54">
        <v>1</v>
      </c>
      <c r="AH20" s="54">
        <f t="shared" si="6"/>
        <v>1</v>
      </c>
      <c r="AI20" s="54">
        <v>1</v>
      </c>
      <c r="AJ20" s="54">
        <v>1</v>
      </c>
      <c r="AK20" s="54">
        <f t="shared" si="7"/>
        <v>1</v>
      </c>
      <c r="AL20" s="54">
        <v>1</v>
      </c>
      <c r="AM20" s="54">
        <v>1</v>
      </c>
      <c r="AN20" s="54">
        <v>1</v>
      </c>
      <c r="AO20" s="54">
        <v>1</v>
      </c>
      <c r="AP20" s="54">
        <v>1</v>
      </c>
      <c r="AQ20" s="54">
        <v>1</v>
      </c>
      <c r="AR20" s="54">
        <v>1</v>
      </c>
      <c r="AS20" s="54">
        <v>1</v>
      </c>
      <c r="AT20" s="54">
        <v>1</v>
      </c>
      <c r="AU20" s="54">
        <f t="shared" si="15"/>
        <v>50.238823529411803</v>
      </c>
      <c r="AV20" s="54">
        <f t="shared" si="16"/>
        <v>10.47529411764706</v>
      </c>
      <c r="AW20" s="54">
        <f t="shared" si="17"/>
        <v>8.3999999999999986</v>
      </c>
      <c r="AX20" s="54">
        <f t="shared" si="18"/>
        <v>7.5723529411764687</v>
      </c>
      <c r="AY20" s="54">
        <v>1</v>
      </c>
      <c r="AZ20" s="54">
        <v>1</v>
      </c>
      <c r="BA20" s="54">
        <v>1</v>
      </c>
      <c r="BG20" s="54">
        <f t="shared" si="19"/>
        <v>58.823529411764703</v>
      </c>
      <c r="BH20" s="11">
        <f t="shared" si="20"/>
        <v>5.902777777777778E-5</v>
      </c>
    </row>
    <row r="21" spans="1:60" ht="32" x14ac:dyDescent="0.2">
      <c r="A21" s="54" t="s">
        <v>785</v>
      </c>
      <c r="B21" s="3" t="s">
        <v>786</v>
      </c>
      <c r="C21" s="22" t="s">
        <v>192</v>
      </c>
      <c r="D21" s="54">
        <v>1</v>
      </c>
      <c r="E21" s="54">
        <v>1</v>
      </c>
      <c r="F21" s="54">
        <f t="shared" si="8"/>
        <v>1</v>
      </c>
      <c r="G21" s="54">
        <f t="shared" si="9"/>
        <v>14</v>
      </c>
      <c r="H21" s="54">
        <f t="shared" si="10"/>
        <v>14</v>
      </c>
      <c r="I21" s="54">
        <f t="shared" si="11"/>
        <v>75</v>
      </c>
      <c r="J21" s="54">
        <v>22</v>
      </c>
      <c r="K21" s="54">
        <f t="shared" si="12"/>
        <v>1.5714285714285714</v>
      </c>
      <c r="L21" s="54">
        <f t="shared" si="13"/>
        <v>61</v>
      </c>
      <c r="M21" s="54">
        <f t="shared" si="14"/>
        <v>4.3571428571428568</v>
      </c>
      <c r="N21" s="54">
        <v>1</v>
      </c>
      <c r="O21" s="54">
        <v>1</v>
      </c>
      <c r="P21" s="54">
        <v>1</v>
      </c>
      <c r="Q21" s="54">
        <v>1</v>
      </c>
      <c r="R21" s="54">
        <v>1</v>
      </c>
      <c r="S21" s="54">
        <v>1</v>
      </c>
      <c r="T21" s="54">
        <f t="shared" si="2"/>
        <v>1</v>
      </c>
      <c r="U21" s="54">
        <v>1</v>
      </c>
      <c r="V21" s="54">
        <v>1</v>
      </c>
      <c r="W21" s="54">
        <f t="shared" si="3"/>
        <v>1</v>
      </c>
      <c r="X21" s="54">
        <f t="shared" si="4"/>
        <v>1</v>
      </c>
      <c r="Y21" s="54">
        <v>1</v>
      </c>
      <c r="Z21" s="54">
        <v>1</v>
      </c>
      <c r="AA21" s="54">
        <v>1</v>
      </c>
      <c r="AB21" s="54">
        <v>1</v>
      </c>
      <c r="AC21" s="54">
        <v>1</v>
      </c>
      <c r="AD21" s="54">
        <v>0</v>
      </c>
      <c r="AE21" s="54">
        <v>1</v>
      </c>
      <c r="AF21" s="54">
        <f t="shared" si="5"/>
        <v>1</v>
      </c>
      <c r="AG21" s="54">
        <v>1</v>
      </c>
      <c r="AH21" s="54">
        <f t="shared" si="6"/>
        <v>1</v>
      </c>
      <c r="AI21" s="54">
        <v>1</v>
      </c>
      <c r="AJ21" s="54">
        <v>1</v>
      </c>
      <c r="AK21" s="54">
        <f t="shared" si="7"/>
        <v>1</v>
      </c>
      <c r="AL21" s="54">
        <v>1</v>
      </c>
      <c r="AM21" s="54">
        <v>1</v>
      </c>
      <c r="AN21" s="54">
        <v>1</v>
      </c>
      <c r="AO21" s="54">
        <v>1</v>
      </c>
      <c r="AP21" s="54">
        <v>1</v>
      </c>
      <c r="AQ21" s="54">
        <v>1</v>
      </c>
      <c r="AR21" s="54">
        <v>1</v>
      </c>
      <c r="AS21" s="54">
        <v>1</v>
      </c>
      <c r="AT21" s="54">
        <v>1</v>
      </c>
      <c r="AU21" s="54">
        <f t="shared" si="15"/>
        <v>59.682142857142885</v>
      </c>
      <c r="AV21" s="54">
        <f t="shared" si="16"/>
        <v>8.4128571428571455</v>
      </c>
      <c r="AW21" s="54">
        <f t="shared" si="17"/>
        <v>8.1257142857142881</v>
      </c>
      <c r="AX21" s="54">
        <f t="shared" si="18"/>
        <v>6.0921428571428571</v>
      </c>
      <c r="AY21" s="54">
        <v>1</v>
      </c>
      <c r="AZ21" s="54">
        <v>1</v>
      </c>
      <c r="BA21" s="54">
        <v>1</v>
      </c>
      <c r="BG21" s="54">
        <f t="shared" si="19"/>
        <v>71.428571428571431</v>
      </c>
      <c r="BH21" s="11">
        <f t="shared" si="20"/>
        <v>4.8611111111111115E-5</v>
      </c>
    </row>
    <row r="22" spans="1:60" ht="48" x14ac:dyDescent="0.2">
      <c r="A22" s="54" t="s">
        <v>787</v>
      </c>
      <c r="B22" s="3" t="s">
        <v>788</v>
      </c>
      <c r="C22" s="22" t="s">
        <v>192</v>
      </c>
      <c r="D22" s="54">
        <v>1</v>
      </c>
      <c r="E22" s="54">
        <v>1</v>
      </c>
      <c r="F22" s="54">
        <f t="shared" si="8"/>
        <v>1</v>
      </c>
      <c r="G22" s="54">
        <f t="shared" si="9"/>
        <v>19</v>
      </c>
      <c r="H22" s="54">
        <f t="shared" si="10"/>
        <v>19</v>
      </c>
      <c r="I22" s="54">
        <f t="shared" si="11"/>
        <v>96</v>
      </c>
      <c r="J22" s="54">
        <v>29</v>
      </c>
      <c r="K22" s="54">
        <f t="shared" si="12"/>
        <v>1.5263157894736843</v>
      </c>
      <c r="L22" s="54">
        <f t="shared" si="13"/>
        <v>77</v>
      </c>
      <c r="M22" s="54">
        <f t="shared" si="14"/>
        <v>4.0526315789473681</v>
      </c>
      <c r="N22" s="54">
        <v>1</v>
      </c>
      <c r="O22" s="54">
        <v>1</v>
      </c>
      <c r="P22" s="54">
        <v>1</v>
      </c>
      <c r="Q22" s="54">
        <v>1</v>
      </c>
      <c r="R22" s="54">
        <v>1</v>
      </c>
      <c r="S22" s="54">
        <v>1</v>
      </c>
      <c r="T22" s="54">
        <f t="shared" si="2"/>
        <v>1</v>
      </c>
      <c r="U22" s="54">
        <v>1</v>
      </c>
      <c r="V22" s="54">
        <v>1</v>
      </c>
      <c r="W22" s="54">
        <f t="shared" si="3"/>
        <v>1</v>
      </c>
      <c r="X22" s="54">
        <f t="shared" si="4"/>
        <v>1</v>
      </c>
      <c r="Y22" s="54">
        <v>0</v>
      </c>
      <c r="Z22" s="54">
        <v>1</v>
      </c>
      <c r="AA22" s="54">
        <v>1</v>
      </c>
      <c r="AB22" s="54">
        <v>1</v>
      </c>
      <c r="AC22" s="54">
        <v>1</v>
      </c>
      <c r="AD22" s="54">
        <v>0</v>
      </c>
      <c r="AE22" s="54">
        <v>1</v>
      </c>
      <c r="AF22" s="54">
        <f t="shared" si="5"/>
        <v>1</v>
      </c>
      <c r="AG22" s="54">
        <v>1</v>
      </c>
      <c r="AH22" s="54">
        <f t="shared" si="6"/>
        <v>1</v>
      </c>
      <c r="AI22" s="54">
        <v>1</v>
      </c>
      <c r="AJ22" s="54">
        <v>1</v>
      </c>
      <c r="AK22" s="54">
        <f t="shared" si="7"/>
        <v>1</v>
      </c>
      <c r="AL22" s="54">
        <v>1</v>
      </c>
      <c r="AM22" s="54">
        <v>1</v>
      </c>
      <c r="AN22" s="54">
        <v>1</v>
      </c>
      <c r="AO22" s="54">
        <v>1</v>
      </c>
      <c r="AP22" s="54">
        <v>1</v>
      </c>
      <c r="AQ22" s="54">
        <v>1</v>
      </c>
      <c r="AR22" s="54">
        <v>1</v>
      </c>
      <c r="AS22" s="54">
        <v>1</v>
      </c>
      <c r="AT22" s="54">
        <v>1</v>
      </c>
      <c r="AU22" s="54">
        <f t="shared" si="15"/>
        <v>58.423684210526318</v>
      </c>
      <c r="AV22" s="54">
        <f t="shared" si="16"/>
        <v>9.8305263157894771</v>
      </c>
      <c r="AW22" s="54">
        <f t="shared" si="17"/>
        <v>6.7810526315789481</v>
      </c>
      <c r="AX22" s="54">
        <f t="shared" si="18"/>
        <v>7.1578947368421026</v>
      </c>
      <c r="AY22" s="54">
        <v>1</v>
      </c>
      <c r="AZ22" s="54">
        <v>1</v>
      </c>
      <c r="BA22" s="54">
        <v>1</v>
      </c>
      <c r="BG22" s="54">
        <f t="shared" si="19"/>
        <v>52.631578947368418</v>
      </c>
      <c r="BH22" s="11">
        <f t="shared" si="20"/>
        <v>6.597222222222223E-5</v>
      </c>
    </row>
    <row r="23" spans="1:60" ht="48" x14ac:dyDescent="0.2">
      <c r="A23" s="54">
        <v>11</v>
      </c>
      <c r="B23" s="3" t="s">
        <v>788</v>
      </c>
      <c r="C23" s="22" t="s">
        <v>192</v>
      </c>
      <c r="D23" s="54">
        <v>1</v>
      </c>
      <c r="E23" s="54">
        <v>1</v>
      </c>
      <c r="F23" s="54">
        <f t="shared" si="8"/>
        <v>1</v>
      </c>
      <c r="G23" s="54">
        <f t="shared" si="9"/>
        <v>19</v>
      </c>
      <c r="H23" s="54">
        <f t="shared" si="10"/>
        <v>19</v>
      </c>
      <c r="I23" s="54">
        <f t="shared" si="11"/>
        <v>96</v>
      </c>
      <c r="J23" s="54">
        <v>29</v>
      </c>
      <c r="K23" s="54">
        <f t="shared" si="12"/>
        <v>1.5263157894736843</v>
      </c>
      <c r="L23" s="54">
        <f t="shared" si="13"/>
        <v>77</v>
      </c>
      <c r="M23" s="54">
        <f t="shared" si="14"/>
        <v>4.0526315789473681</v>
      </c>
      <c r="N23" s="54">
        <v>1</v>
      </c>
      <c r="O23" s="54">
        <v>1</v>
      </c>
      <c r="P23" s="54">
        <v>1</v>
      </c>
      <c r="Q23" s="54">
        <v>1</v>
      </c>
      <c r="R23" s="54">
        <v>1</v>
      </c>
      <c r="S23" s="54">
        <v>1</v>
      </c>
      <c r="T23" s="54">
        <f t="shared" si="2"/>
        <v>1</v>
      </c>
      <c r="U23" s="54">
        <v>1</v>
      </c>
      <c r="V23" s="54">
        <v>1</v>
      </c>
      <c r="W23" s="54">
        <f t="shared" si="3"/>
        <v>1</v>
      </c>
      <c r="X23" s="54">
        <f t="shared" si="4"/>
        <v>1</v>
      </c>
      <c r="Y23" s="54">
        <v>0</v>
      </c>
      <c r="Z23" s="54">
        <v>1</v>
      </c>
      <c r="AA23" s="54">
        <v>1</v>
      </c>
      <c r="AB23" s="54">
        <v>1</v>
      </c>
      <c r="AC23" s="54">
        <v>1</v>
      </c>
      <c r="AD23" s="54">
        <v>0</v>
      </c>
      <c r="AE23" s="54">
        <v>1</v>
      </c>
      <c r="AF23" s="54">
        <f t="shared" si="5"/>
        <v>1</v>
      </c>
      <c r="AG23" s="54">
        <v>1</v>
      </c>
      <c r="AH23" s="54">
        <f t="shared" si="6"/>
        <v>1</v>
      </c>
      <c r="AI23" s="54">
        <v>1</v>
      </c>
      <c r="AJ23" s="54">
        <v>1</v>
      </c>
      <c r="AK23" s="54">
        <f t="shared" si="7"/>
        <v>1</v>
      </c>
      <c r="AL23" s="54">
        <v>1</v>
      </c>
      <c r="AM23" s="54">
        <v>1</v>
      </c>
      <c r="AN23" s="54">
        <v>1</v>
      </c>
      <c r="AO23" s="54">
        <v>1</v>
      </c>
      <c r="AP23" s="54">
        <v>1</v>
      </c>
      <c r="AQ23" s="54">
        <v>1</v>
      </c>
      <c r="AR23" s="54">
        <v>1</v>
      </c>
      <c r="AS23" s="54">
        <v>1</v>
      </c>
      <c r="AT23" s="54">
        <v>1</v>
      </c>
      <c r="AU23" s="54">
        <f t="shared" si="15"/>
        <v>58.423684210526318</v>
      </c>
      <c r="AV23" s="54">
        <f t="shared" si="16"/>
        <v>9.8305263157894771</v>
      </c>
      <c r="AW23" s="54">
        <f t="shared" si="17"/>
        <v>6.7810526315789481</v>
      </c>
      <c r="AX23" s="54">
        <f t="shared" si="18"/>
        <v>7.1578947368421026</v>
      </c>
      <c r="AY23" s="54">
        <v>1</v>
      </c>
      <c r="AZ23" s="54">
        <v>1</v>
      </c>
      <c r="BA23" s="54">
        <v>1</v>
      </c>
      <c r="BG23" s="54">
        <f t="shared" si="19"/>
        <v>52.631578947368418</v>
      </c>
      <c r="BH23" s="11">
        <f t="shared" si="20"/>
        <v>6.597222222222223E-5</v>
      </c>
    </row>
    <row r="24" spans="1:60" ht="32" x14ac:dyDescent="0.2">
      <c r="A24" s="54">
        <v>12</v>
      </c>
      <c r="B24" s="3" t="s">
        <v>908</v>
      </c>
      <c r="C24" s="3" t="s">
        <v>204</v>
      </c>
      <c r="D24" s="54">
        <v>1</v>
      </c>
      <c r="E24" s="54">
        <v>1</v>
      </c>
      <c r="F24" s="54">
        <f t="shared" si="8"/>
        <v>1</v>
      </c>
      <c r="G24" s="54">
        <f t="shared" si="9"/>
        <v>15</v>
      </c>
      <c r="H24" s="54">
        <f t="shared" si="10"/>
        <v>15</v>
      </c>
      <c r="I24" s="54">
        <f t="shared" si="11"/>
        <v>76</v>
      </c>
      <c r="J24" s="54">
        <v>20</v>
      </c>
      <c r="K24" s="54">
        <f t="shared" si="12"/>
        <v>1.3333333333333333</v>
      </c>
      <c r="L24" s="54">
        <f t="shared" si="13"/>
        <v>60</v>
      </c>
      <c r="M24" s="54">
        <f t="shared" si="14"/>
        <v>4</v>
      </c>
      <c r="N24" s="54">
        <v>1</v>
      </c>
      <c r="O24" s="54">
        <v>1</v>
      </c>
      <c r="P24" s="54">
        <v>1</v>
      </c>
      <c r="Q24" s="54">
        <v>1</v>
      </c>
      <c r="R24" s="54">
        <v>1</v>
      </c>
      <c r="S24" s="54">
        <v>1</v>
      </c>
      <c r="T24" s="54">
        <f t="shared" si="2"/>
        <v>1</v>
      </c>
      <c r="U24" s="54">
        <v>1</v>
      </c>
      <c r="V24" s="54">
        <v>1</v>
      </c>
      <c r="W24" s="54">
        <f t="shared" si="3"/>
        <v>1</v>
      </c>
      <c r="X24" s="54">
        <f t="shared" si="4"/>
        <v>1</v>
      </c>
      <c r="Y24" s="54">
        <v>0</v>
      </c>
      <c r="Z24" s="54">
        <v>1</v>
      </c>
      <c r="AA24" s="54">
        <v>1</v>
      </c>
      <c r="AB24" s="54">
        <v>1</v>
      </c>
      <c r="AC24" s="54">
        <v>1</v>
      </c>
      <c r="AD24" s="54">
        <v>1</v>
      </c>
      <c r="AE24" s="54">
        <v>1</v>
      </c>
      <c r="AF24" s="54">
        <f t="shared" si="5"/>
        <v>2</v>
      </c>
      <c r="AG24" s="54">
        <v>1</v>
      </c>
      <c r="AH24" s="54">
        <f t="shared" si="6"/>
        <v>1</v>
      </c>
      <c r="AI24" s="54">
        <v>1</v>
      </c>
      <c r="AJ24" s="54">
        <v>1</v>
      </c>
      <c r="AK24" s="54">
        <f t="shared" si="7"/>
        <v>1</v>
      </c>
      <c r="AL24" s="54">
        <v>1</v>
      </c>
      <c r="AM24" s="54">
        <v>1</v>
      </c>
      <c r="AN24" s="54">
        <v>1</v>
      </c>
      <c r="AO24" s="54">
        <v>1</v>
      </c>
      <c r="AP24" s="54">
        <v>1</v>
      </c>
      <c r="AQ24" s="54">
        <v>1</v>
      </c>
      <c r="AR24" s="54">
        <v>1</v>
      </c>
      <c r="AS24" s="54">
        <v>1</v>
      </c>
      <c r="AT24" s="54">
        <v>1</v>
      </c>
      <c r="AU24" s="54">
        <f t="shared" si="15"/>
        <v>78.810000000000031</v>
      </c>
      <c r="AV24" s="54">
        <f t="shared" si="16"/>
        <v>5.9933333333333358</v>
      </c>
      <c r="AW24" s="54">
        <f t="shared" si="17"/>
        <v>6.5306666666666686</v>
      </c>
      <c r="AX24" s="54">
        <f t="shared" si="18"/>
        <v>4.91</v>
      </c>
      <c r="AY24" s="54">
        <v>1</v>
      </c>
      <c r="AZ24" s="54">
        <v>1</v>
      </c>
      <c r="BA24" s="54">
        <v>1</v>
      </c>
      <c r="BG24" s="54">
        <f t="shared" si="19"/>
        <v>133.33333333333334</v>
      </c>
      <c r="BH24" s="11">
        <f t="shared" si="20"/>
        <v>5.208333333333333E-5</v>
      </c>
    </row>
    <row r="25" spans="1:60" ht="32" x14ac:dyDescent="0.2">
      <c r="A25" s="54">
        <v>13</v>
      </c>
      <c r="B25" s="3" t="s">
        <v>909</v>
      </c>
      <c r="C25" s="3" t="s">
        <v>204</v>
      </c>
      <c r="D25" s="54">
        <v>1</v>
      </c>
      <c r="E25" s="54">
        <v>1</v>
      </c>
      <c r="F25" s="54">
        <f t="shared" si="8"/>
        <v>1</v>
      </c>
      <c r="G25" s="54">
        <f t="shared" si="9"/>
        <v>14</v>
      </c>
      <c r="H25" s="54">
        <f t="shared" si="10"/>
        <v>14</v>
      </c>
      <c r="I25" s="54">
        <f t="shared" si="11"/>
        <v>73</v>
      </c>
      <c r="J25" s="54">
        <v>18</v>
      </c>
      <c r="K25" s="54">
        <f t="shared" si="12"/>
        <v>1.2857142857142858</v>
      </c>
      <c r="L25" s="54">
        <f t="shared" si="13"/>
        <v>58</v>
      </c>
      <c r="M25" s="54">
        <f t="shared" si="14"/>
        <v>4.1428571428571432</v>
      </c>
      <c r="N25" s="54">
        <v>1</v>
      </c>
      <c r="O25" s="54">
        <v>1</v>
      </c>
      <c r="P25" s="54">
        <v>1</v>
      </c>
      <c r="Q25" s="54">
        <v>1</v>
      </c>
      <c r="R25" s="54">
        <v>1</v>
      </c>
      <c r="S25" s="54">
        <v>1</v>
      </c>
      <c r="T25" s="54">
        <f t="shared" si="2"/>
        <v>1</v>
      </c>
      <c r="U25" s="54">
        <v>1</v>
      </c>
      <c r="V25" s="54">
        <v>1</v>
      </c>
      <c r="W25" s="54">
        <f t="shared" si="3"/>
        <v>1</v>
      </c>
      <c r="X25" s="54">
        <f t="shared" si="4"/>
        <v>1</v>
      </c>
      <c r="Y25" s="54">
        <v>1</v>
      </c>
      <c r="Z25" s="54">
        <v>1</v>
      </c>
      <c r="AA25" s="54">
        <v>1</v>
      </c>
      <c r="AB25" s="54">
        <v>1</v>
      </c>
      <c r="AC25" s="54">
        <v>1</v>
      </c>
      <c r="AD25" s="54">
        <v>1</v>
      </c>
      <c r="AE25" s="54">
        <v>1</v>
      </c>
      <c r="AF25" s="54">
        <f t="shared" si="5"/>
        <v>2</v>
      </c>
      <c r="AG25" s="54">
        <v>1</v>
      </c>
      <c r="AH25" s="54">
        <f t="shared" si="6"/>
        <v>1</v>
      </c>
      <c r="AI25" s="54">
        <v>1</v>
      </c>
      <c r="AJ25" s="54">
        <v>1</v>
      </c>
      <c r="AK25" s="54">
        <f t="shared" si="7"/>
        <v>1</v>
      </c>
      <c r="AL25" s="54">
        <v>1</v>
      </c>
      <c r="AM25" s="54">
        <v>1</v>
      </c>
      <c r="AN25" s="54">
        <v>1</v>
      </c>
      <c r="AO25" s="54">
        <v>1</v>
      </c>
      <c r="AP25" s="54">
        <v>1</v>
      </c>
      <c r="AQ25" s="54">
        <v>1</v>
      </c>
      <c r="AR25" s="54">
        <v>1</v>
      </c>
      <c r="AS25" s="54">
        <v>1</v>
      </c>
      <c r="AT25" s="54">
        <v>1</v>
      </c>
      <c r="AU25" s="54">
        <f t="shared" si="15"/>
        <v>83.853571428571442</v>
      </c>
      <c r="AV25" s="54">
        <f t="shared" si="16"/>
        <v>5.0414285714285718</v>
      </c>
      <c r="AW25" s="54">
        <f t="shared" si="17"/>
        <v>7.2857142857142847</v>
      </c>
      <c r="AX25" s="54">
        <f t="shared" si="18"/>
        <v>5.0828571428571436</v>
      </c>
      <c r="AY25" s="54">
        <v>1</v>
      </c>
      <c r="AZ25" s="54">
        <v>1</v>
      </c>
      <c r="BA25" s="54">
        <v>1</v>
      </c>
      <c r="BG25" s="54">
        <f t="shared" si="19"/>
        <v>142.85714285714286</v>
      </c>
      <c r="BH25" s="11">
        <f t="shared" si="20"/>
        <v>4.8611111111111115E-5</v>
      </c>
    </row>
    <row r="26" spans="1:60" ht="48" x14ac:dyDescent="0.2">
      <c r="A26" s="54">
        <v>14</v>
      </c>
      <c r="B26" s="3" t="s">
        <v>910</v>
      </c>
      <c r="C26" s="3" t="s">
        <v>204</v>
      </c>
      <c r="D26" s="54">
        <v>1</v>
      </c>
      <c r="E26" s="54">
        <v>1</v>
      </c>
      <c r="F26" s="54">
        <f t="shared" si="8"/>
        <v>1</v>
      </c>
      <c r="G26" s="54">
        <f t="shared" si="9"/>
        <v>21</v>
      </c>
      <c r="H26" s="54">
        <f t="shared" si="10"/>
        <v>21</v>
      </c>
      <c r="I26" s="54">
        <f t="shared" si="11"/>
        <v>119</v>
      </c>
      <c r="J26" s="54">
        <v>33</v>
      </c>
      <c r="K26" s="54">
        <f t="shared" si="12"/>
        <v>1.5714285714285714</v>
      </c>
      <c r="L26" s="54">
        <f t="shared" si="13"/>
        <v>97</v>
      </c>
      <c r="M26" s="54">
        <f t="shared" si="14"/>
        <v>4.6190476190476186</v>
      </c>
      <c r="N26" s="54">
        <v>1</v>
      </c>
      <c r="O26" s="54">
        <v>1</v>
      </c>
      <c r="P26" s="54">
        <v>1</v>
      </c>
      <c r="Q26" s="54">
        <v>1</v>
      </c>
      <c r="R26" s="54">
        <v>1</v>
      </c>
      <c r="S26" s="54">
        <v>1</v>
      </c>
      <c r="T26" s="54">
        <f t="shared" si="2"/>
        <v>1</v>
      </c>
      <c r="U26" s="54">
        <v>1</v>
      </c>
      <c r="V26" s="54">
        <v>1</v>
      </c>
      <c r="W26" s="54">
        <f t="shared" si="3"/>
        <v>1</v>
      </c>
      <c r="X26" s="54">
        <f t="shared" si="4"/>
        <v>1</v>
      </c>
      <c r="Y26" s="54">
        <v>1</v>
      </c>
      <c r="Z26" s="54">
        <v>1</v>
      </c>
      <c r="AA26" s="54">
        <v>1</v>
      </c>
      <c r="AB26" s="54">
        <v>1</v>
      </c>
      <c r="AC26" s="54">
        <v>1</v>
      </c>
      <c r="AD26" s="54">
        <v>1</v>
      </c>
      <c r="AE26" s="54">
        <v>1</v>
      </c>
      <c r="AF26" s="54">
        <f t="shared" si="5"/>
        <v>2</v>
      </c>
      <c r="AG26" s="54">
        <v>1</v>
      </c>
      <c r="AH26" s="54">
        <f t="shared" si="6"/>
        <v>1</v>
      </c>
      <c r="AI26" s="54">
        <v>0</v>
      </c>
      <c r="AJ26" s="54">
        <v>1</v>
      </c>
      <c r="AK26" s="54">
        <f t="shared" si="7"/>
        <v>1</v>
      </c>
      <c r="AL26" s="54">
        <v>1</v>
      </c>
      <c r="AM26" s="54">
        <v>1</v>
      </c>
      <c r="AN26" s="54">
        <v>1</v>
      </c>
      <c r="AO26" s="54">
        <v>0</v>
      </c>
      <c r="AP26" s="54">
        <v>1</v>
      </c>
      <c r="AQ26" s="54">
        <v>1</v>
      </c>
      <c r="AR26" s="54">
        <v>1</v>
      </c>
      <c r="AS26" s="54">
        <v>0</v>
      </c>
      <c r="AT26" s="54">
        <v>1</v>
      </c>
      <c r="AU26" s="54">
        <f t="shared" si="15"/>
        <v>52.577142857142888</v>
      </c>
      <c r="AV26" s="54">
        <f t="shared" si="16"/>
        <v>11.142857142857142</v>
      </c>
      <c r="AW26" s="54">
        <f t="shared" si="17"/>
        <v>10.51047619047619</v>
      </c>
      <c r="AX26" s="54">
        <f t="shared" si="18"/>
        <v>10.825714285714284</v>
      </c>
      <c r="AY26" s="54">
        <v>1</v>
      </c>
      <c r="AZ26" s="54">
        <v>1</v>
      </c>
      <c r="BA26" s="54">
        <v>1</v>
      </c>
      <c r="BG26" s="54">
        <f t="shared" si="19"/>
        <v>95.238095238095227</v>
      </c>
      <c r="BH26" s="11">
        <f t="shared" si="20"/>
        <v>7.2916666666666659E-5</v>
      </c>
    </row>
    <row r="27" spans="1:60" ht="48" x14ac:dyDescent="0.2">
      <c r="A27" s="54">
        <v>15</v>
      </c>
      <c r="B27" s="3" t="s">
        <v>926</v>
      </c>
      <c r="C27" s="3" t="s">
        <v>204</v>
      </c>
      <c r="D27" s="54">
        <v>1</v>
      </c>
      <c r="E27" s="54">
        <v>1</v>
      </c>
      <c r="F27" s="54">
        <f t="shared" si="8"/>
        <v>1</v>
      </c>
      <c r="G27" s="54">
        <f t="shared" si="9"/>
        <v>19</v>
      </c>
      <c r="H27" s="54">
        <f t="shared" si="10"/>
        <v>19</v>
      </c>
      <c r="I27" s="54">
        <f t="shared" si="11"/>
        <v>101</v>
      </c>
      <c r="J27" s="54">
        <v>30</v>
      </c>
      <c r="K27" s="54">
        <f t="shared" si="12"/>
        <v>1.5789473684210527</v>
      </c>
      <c r="L27" s="54">
        <f t="shared" si="13"/>
        <v>81</v>
      </c>
      <c r="M27" s="54">
        <f t="shared" si="14"/>
        <v>4.2631578947368425</v>
      </c>
      <c r="N27" s="54">
        <v>1</v>
      </c>
      <c r="O27" s="54">
        <v>1</v>
      </c>
      <c r="P27" s="54">
        <v>1</v>
      </c>
      <c r="Q27" s="54">
        <v>1</v>
      </c>
      <c r="R27" s="54">
        <v>1</v>
      </c>
      <c r="S27" s="54">
        <v>1</v>
      </c>
      <c r="T27" s="54">
        <f t="shared" si="2"/>
        <v>1</v>
      </c>
      <c r="U27" s="54">
        <v>1</v>
      </c>
      <c r="V27" s="54">
        <v>1</v>
      </c>
      <c r="W27" s="54">
        <f t="shared" si="3"/>
        <v>1</v>
      </c>
      <c r="X27" s="54">
        <f t="shared" si="4"/>
        <v>1</v>
      </c>
      <c r="Y27" s="54">
        <v>0</v>
      </c>
      <c r="Z27" s="54">
        <v>1</v>
      </c>
      <c r="AA27" s="54">
        <v>1</v>
      </c>
      <c r="AB27" s="54">
        <v>1</v>
      </c>
      <c r="AC27" s="54">
        <v>1</v>
      </c>
      <c r="AD27" s="54">
        <v>0</v>
      </c>
      <c r="AE27" s="54">
        <v>1</v>
      </c>
      <c r="AF27" s="54">
        <f t="shared" si="5"/>
        <v>2</v>
      </c>
      <c r="AG27" s="54">
        <v>1</v>
      </c>
      <c r="AH27" s="54">
        <f t="shared" si="6"/>
        <v>1</v>
      </c>
      <c r="AI27" s="54">
        <v>0</v>
      </c>
      <c r="AJ27" s="54">
        <v>1</v>
      </c>
      <c r="AK27" s="54">
        <f t="shared" si="7"/>
        <v>1</v>
      </c>
      <c r="AL27" s="54">
        <v>1</v>
      </c>
      <c r="AM27" s="54">
        <v>1</v>
      </c>
      <c r="AN27" s="54">
        <v>1</v>
      </c>
      <c r="AO27" s="54">
        <v>1</v>
      </c>
      <c r="AP27" s="54">
        <v>1</v>
      </c>
      <c r="AQ27" s="54">
        <v>1</v>
      </c>
      <c r="AR27" s="54">
        <v>1</v>
      </c>
      <c r="AS27" s="54">
        <v>1</v>
      </c>
      <c r="AT27" s="54">
        <v>1</v>
      </c>
      <c r="AU27" s="54">
        <f t="shared" si="15"/>
        <v>53.971052631578971</v>
      </c>
      <c r="AV27" s="54">
        <f t="shared" si="16"/>
        <v>10.451578947368422</v>
      </c>
      <c r="AW27" s="54">
        <f t="shared" si="17"/>
        <v>8.3284210526315796</v>
      </c>
      <c r="AX27" s="54">
        <f t="shared" si="18"/>
        <v>8.1494736842105269</v>
      </c>
      <c r="AY27" s="54">
        <v>1</v>
      </c>
      <c r="AZ27" s="54">
        <v>1</v>
      </c>
      <c r="BA27" s="54">
        <v>1</v>
      </c>
      <c r="BG27" s="54">
        <f t="shared" si="19"/>
        <v>105.26315789473684</v>
      </c>
      <c r="BH27" s="11">
        <f t="shared" si="20"/>
        <v>6.597222222222223E-5</v>
      </c>
    </row>
    <row r="28" spans="1:60" ht="32" x14ac:dyDescent="0.2">
      <c r="A28" s="54">
        <v>16</v>
      </c>
      <c r="B28" s="3" t="s">
        <v>793</v>
      </c>
      <c r="C28" s="22" t="s">
        <v>192</v>
      </c>
      <c r="D28" s="54">
        <v>1</v>
      </c>
      <c r="E28" s="54">
        <v>1</v>
      </c>
      <c r="F28" s="54">
        <f t="shared" si="8"/>
        <v>1</v>
      </c>
      <c r="G28" s="54">
        <f t="shared" si="9"/>
        <v>10</v>
      </c>
      <c r="H28" s="54">
        <f t="shared" si="10"/>
        <v>10</v>
      </c>
      <c r="I28" s="54">
        <f t="shared" si="11"/>
        <v>61</v>
      </c>
      <c r="J28" s="54">
        <v>19</v>
      </c>
      <c r="K28" s="54">
        <f t="shared" si="12"/>
        <v>1.9</v>
      </c>
      <c r="L28" s="54">
        <f t="shared" si="13"/>
        <v>51</v>
      </c>
      <c r="M28" s="54">
        <f t="shared" si="14"/>
        <v>5.0999999999999996</v>
      </c>
      <c r="N28" s="54">
        <v>0</v>
      </c>
      <c r="O28" s="54">
        <v>1</v>
      </c>
      <c r="P28" s="54">
        <v>1</v>
      </c>
      <c r="Q28" s="54">
        <v>0</v>
      </c>
      <c r="R28" s="54">
        <v>1</v>
      </c>
      <c r="S28" s="54">
        <v>1</v>
      </c>
      <c r="T28" s="54">
        <f t="shared" si="2"/>
        <v>0</v>
      </c>
      <c r="U28" s="54">
        <v>1</v>
      </c>
      <c r="V28" s="54">
        <v>1</v>
      </c>
      <c r="W28" s="54">
        <f t="shared" si="3"/>
        <v>0</v>
      </c>
      <c r="X28" s="54">
        <f t="shared" si="4"/>
        <v>1</v>
      </c>
      <c r="Y28" s="54">
        <v>1</v>
      </c>
      <c r="Z28" s="54">
        <v>1</v>
      </c>
      <c r="AA28" s="54">
        <v>1</v>
      </c>
      <c r="AB28" s="54">
        <v>1</v>
      </c>
      <c r="AC28" s="54">
        <v>1</v>
      </c>
      <c r="AD28" s="54">
        <v>0</v>
      </c>
      <c r="AE28" s="54">
        <v>1</v>
      </c>
      <c r="AF28" s="54">
        <f t="shared" si="5"/>
        <v>1</v>
      </c>
      <c r="AG28" s="54">
        <v>1</v>
      </c>
      <c r="AH28" s="54">
        <f t="shared" si="6"/>
        <v>1</v>
      </c>
      <c r="AI28" s="54">
        <v>1</v>
      </c>
      <c r="AJ28" s="54">
        <v>1</v>
      </c>
      <c r="AK28" s="54">
        <f t="shared" si="7"/>
        <v>1</v>
      </c>
      <c r="AL28" s="54">
        <v>1</v>
      </c>
      <c r="AM28" s="54">
        <v>1</v>
      </c>
      <c r="AN28" s="54">
        <v>1</v>
      </c>
      <c r="AO28" s="54">
        <v>0</v>
      </c>
      <c r="AP28" s="54">
        <v>1</v>
      </c>
      <c r="AQ28" s="54">
        <v>1</v>
      </c>
      <c r="AR28" s="54">
        <v>1</v>
      </c>
      <c r="AS28" s="54">
        <v>0</v>
      </c>
      <c r="AT28" s="54">
        <v>1</v>
      </c>
      <c r="AU28" s="54">
        <f t="shared" si="15"/>
        <v>35.945000000000029</v>
      </c>
      <c r="AV28" s="54">
        <f t="shared" si="16"/>
        <v>10.73</v>
      </c>
      <c r="AW28" s="54">
        <f t="shared" si="17"/>
        <v>11.815999999999995</v>
      </c>
      <c r="AX28" s="54">
        <f t="shared" si="18"/>
        <v>7.5909999999999975</v>
      </c>
      <c r="AY28" s="54">
        <v>1</v>
      </c>
      <c r="AZ28" s="54">
        <v>1</v>
      </c>
      <c r="BA28" s="54">
        <v>1</v>
      </c>
      <c r="BG28" s="54">
        <f t="shared" si="19"/>
        <v>100</v>
      </c>
      <c r="BH28" s="11">
        <f t="shared" si="20"/>
        <v>3.4722222222222222E-5</v>
      </c>
    </row>
    <row r="29" spans="1:60" ht="48" x14ac:dyDescent="0.2">
      <c r="A29" s="54" t="s">
        <v>168</v>
      </c>
      <c r="B29" s="3" t="s">
        <v>794</v>
      </c>
      <c r="C29" s="22" t="s">
        <v>192</v>
      </c>
      <c r="D29" s="54">
        <v>1</v>
      </c>
      <c r="E29" s="54">
        <v>1</v>
      </c>
      <c r="F29" s="54">
        <f t="shared" si="8"/>
        <v>1</v>
      </c>
      <c r="G29" s="54">
        <f t="shared" si="9"/>
        <v>12</v>
      </c>
      <c r="H29" s="54">
        <f t="shared" si="10"/>
        <v>12</v>
      </c>
      <c r="I29" s="54">
        <f t="shared" si="11"/>
        <v>82</v>
      </c>
      <c r="J29" s="54">
        <v>26</v>
      </c>
      <c r="K29" s="54">
        <f t="shared" si="12"/>
        <v>2.1666666666666665</v>
      </c>
      <c r="L29" s="54">
        <f t="shared" si="13"/>
        <v>70</v>
      </c>
      <c r="M29" s="54">
        <f t="shared" si="14"/>
        <v>5.833333333333333</v>
      </c>
      <c r="N29" s="54">
        <v>1</v>
      </c>
      <c r="O29" s="54">
        <v>1</v>
      </c>
      <c r="P29" s="54">
        <v>1</v>
      </c>
      <c r="Q29" s="54">
        <v>1</v>
      </c>
      <c r="R29" s="54">
        <v>1</v>
      </c>
      <c r="S29" s="54">
        <v>1</v>
      </c>
      <c r="T29" s="54">
        <f t="shared" si="2"/>
        <v>1</v>
      </c>
      <c r="U29" s="54">
        <v>1</v>
      </c>
      <c r="V29" s="54">
        <v>1</v>
      </c>
      <c r="W29" s="54">
        <f t="shared" si="3"/>
        <v>1</v>
      </c>
      <c r="X29" s="54">
        <f t="shared" si="4"/>
        <v>1</v>
      </c>
      <c r="Y29" s="54">
        <v>0</v>
      </c>
      <c r="Z29" s="54">
        <v>1</v>
      </c>
      <c r="AA29" s="54">
        <v>1</v>
      </c>
      <c r="AB29" s="54">
        <v>1</v>
      </c>
      <c r="AC29" s="54">
        <v>1</v>
      </c>
      <c r="AD29" s="54">
        <v>0</v>
      </c>
      <c r="AE29" s="54">
        <v>1</v>
      </c>
      <c r="AF29" s="54">
        <f t="shared" si="5"/>
        <v>1</v>
      </c>
      <c r="AG29" s="54">
        <v>1</v>
      </c>
      <c r="AH29" s="54">
        <f t="shared" si="6"/>
        <v>1</v>
      </c>
      <c r="AI29" s="54">
        <v>0</v>
      </c>
      <c r="AJ29" s="54">
        <v>1</v>
      </c>
      <c r="AK29" s="54">
        <f t="shared" si="7"/>
        <v>1</v>
      </c>
      <c r="AL29" s="54">
        <v>1</v>
      </c>
      <c r="AM29" s="54">
        <v>0</v>
      </c>
      <c r="AN29" s="54">
        <v>1</v>
      </c>
      <c r="AO29" s="54">
        <v>1</v>
      </c>
      <c r="AP29" s="54">
        <v>1</v>
      </c>
      <c r="AQ29" s="54">
        <v>1</v>
      </c>
      <c r="AR29" s="54">
        <v>1</v>
      </c>
      <c r="AS29" s="54">
        <v>1</v>
      </c>
      <c r="AT29" s="54">
        <v>1</v>
      </c>
      <c r="AU29" s="54">
        <f t="shared" si="15"/>
        <v>11.355000000000025</v>
      </c>
      <c r="AV29" s="54">
        <f t="shared" si="16"/>
        <v>14.656666666666666</v>
      </c>
      <c r="AW29" s="54">
        <f t="shared" si="17"/>
        <v>16.52333333333333</v>
      </c>
      <c r="AX29" s="54">
        <f t="shared" si="18"/>
        <v>12.044999999999995</v>
      </c>
      <c r="AY29" s="54">
        <v>1</v>
      </c>
      <c r="AZ29" s="54">
        <v>1</v>
      </c>
      <c r="BA29" s="54">
        <v>1</v>
      </c>
      <c r="BG29" s="54">
        <f t="shared" si="19"/>
        <v>83.333333333333329</v>
      </c>
      <c r="BH29" s="11">
        <f t="shared" si="20"/>
        <v>4.1666666666666665E-5</v>
      </c>
    </row>
    <row r="30" spans="1:60" ht="48" x14ac:dyDescent="0.2">
      <c r="A30" s="54" t="s">
        <v>169</v>
      </c>
      <c r="B30" s="3" t="s">
        <v>690</v>
      </c>
      <c r="C30" s="22" t="s">
        <v>192</v>
      </c>
      <c r="D30" s="54">
        <v>1</v>
      </c>
      <c r="E30" s="54">
        <v>1</v>
      </c>
      <c r="F30" s="54">
        <f t="shared" si="8"/>
        <v>1</v>
      </c>
      <c r="G30" s="54">
        <f t="shared" si="9"/>
        <v>19</v>
      </c>
      <c r="H30" s="54">
        <f t="shared" si="10"/>
        <v>19</v>
      </c>
      <c r="I30" s="54">
        <f t="shared" si="11"/>
        <v>118</v>
      </c>
      <c r="J30" s="54">
        <v>36</v>
      </c>
      <c r="K30" s="54">
        <f t="shared" si="12"/>
        <v>1.8947368421052631</v>
      </c>
      <c r="L30" s="54">
        <f t="shared" si="13"/>
        <v>99</v>
      </c>
      <c r="M30" s="54">
        <f t="shared" si="14"/>
        <v>5.2105263157894735</v>
      </c>
      <c r="N30" s="54">
        <v>1</v>
      </c>
      <c r="O30" s="54">
        <v>1</v>
      </c>
      <c r="P30" s="54">
        <v>1</v>
      </c>
      <c r="Q30" s="54">
        <v>1</v>
      </c>
      <c r="R30" s="54">
        <v>1</v>
      </c>
      <c r="S30" s="54">
        <v>1</v>
      </c>
      <c r="T30" s="54">
        <f t="shared" si="2"/>
        <v>1</v>
      </c>
      <c r="U30" s="54">
        <v>1</v>
      </c>
      <c r="V30" s="54">
        <v>1</v>
      </c>
      <c r="W30" s="54">
        <f t="shared" si="3"/>
        <v>1</v>
      </c>
      <c r="X30" s="54">
        <f t="shared" si="4"/>
        <v>1</v>
      </c>
      <c r="Y30" s="54">
        <v>1</v>
      </c>
      <c r="Z30" s="54">
        <v>1</v>
      </c>
      <c r="AA30" s="54">
        <v>1</v>
      </c>
      <c r="AB30" s="54">
        <v>1</v>
      </c>
      <c r="AC30" s="54">
        <v>1</v>
      </c>
      <c r="AD30" s="54">
        <v>0</v>
      </c>
      <c r="AE30" s="54">
        <v>1</v>
      </c>
      <c r="AF30" s="54">
        <f t="shared" si="5"/>
        <v>1</v>
      </c>
      <c r="AG30" s="54">
        <v>1</v>
      </c>
      <c r="AH30" s="54">
        <f t="shared" si="6"/>
        <v>1</v>
      </c>
      <c r="AI30" s="54">
        <v>1</v>
      </c>
      <c r="AJ30" s="54">
        <v>1</v>
      </c>
      <c r="AK30" s="54">
        <f t="shared" si="7"/>
        <v>1</v>
      </c>
      <c r="AL30" s="54">
        <v>1</v>
      </c>
      <c r="AM30" s="54">
        <v>1</v>
      </c>
      <c r="AN30" s="54">
        <v>1</v>
      </c>
      <c r="AO30" s="54">
        <v>1</v>
      </c>
      <c r="AP30" s="54">
        <v>1</v>
      </c>
      <c r="AQ30" s="54">
        <v>1</v>
      </c>
      <c r="AR30" s="54">
        <v>1</v>
      </c>
      <c r="AS30" s="54">
        <v>1</v>
      </c>
      <c r="AT30" s="54">
        <v>1</v>
      </c>
      <c r="AU30" s="54">
        <f t="shared" si="15"/>
        <v>27.255263157894774</v>
      </c>
      <c r="AV30" s="54">
        <f t="shared" si="16"/>
        <v>14.177894736842106</v>
      </c>
      <c r="AW30" s="54">
        <f t="shared" si="17"/>
        <v>13.589473684210528</v>
      </c>
      <c r="AX30" s="54">
        <f t="shared" si="18"/>
        <v>12.611578947368422</v>
      </c>
      <c r="AY30" s="54">
        <v>1</v>
      </c>
      <c r="AZ30" s="54">
        <v>1</v>
      </c>
      <c r="BA30" s="54">
        <v>1</v>
      </c>
      <c r="BG30" s="54">
        <f t="shared" si="19"/>
        <v>52.631578947368418</v>
      </c>
      <c r="BH30" s="11">
        <f t="shared" si="20"/>
        <v>6.597222222222223E-5</v>
      </c>
    </row>
    <row r="31" spans="1:60" ht="32" x14ac:dyDescent="0.2">
      <c r="A31" s="54">
        <v>17</v>
      </c>
      <c r="B31" s="3" t="s">
        <v>795</v>
      </c>
      <c r="C31" s="22" t="s">
        <v>192</v>
      </c>
      <c r="D31" s="54">
        <v>1</v>
      </c>
      <c r="E31" s="54">
        <v>1</v>
      </c>
      <c r="F31" s="54">
        <f t="shared" si="8"/>
        <v>1</v>
      </c>
      <c r="G31" s="54">
        <f t="shared" si="9"/>
        <v>9</v>
      </c>
      <c r="H31" s="54">
        <f t="shared" si="10"/>
        <v>9</v>
      </c>
      <c r="I31" s="54">
        <f t="shared" si="11"/>
        <v>57</v>
      </c>
      <c r="J31" s="54">
        <v>18</v>
      </c>
      <c r="K31" s="54">
        <f t="shared" si="12"/>
        <v>2</v>
      </c>
      <c r="L31" s="54">
        <f t="shared" si="13"/>
        <v>48</v>
      </c>
      <c r="M31" s="54">
        <f t="shared" si="14"/>
        <v>5.333333333333333</v>
      </c>
      <c r="N31" s="54">
        <v>1</v>
      </c>
      <c r="O31" s="54">
        <v>1</v>
      </c>
      <c r="P31" s="54">
        <v>1</v>
      </c>
      <c r="Q31" s="54">
        <v>1</v>
      </c>
      <c r="R31" s="54">
        <v>1</v>
      </c>
      <c r="S31" s="54">
        <v>1</v>
      </c>
      <c r="T31" s="54">
        <f t="shared" si="2"/>
        <v>1</v>
      </c>
      <c r="U31" s="54">
        <v>1</v>
      </c>
      <c r="V31" s="54">
        <v>1</v>
      </c>
      <c r="W31" s="54">
        <f t="shared" si="3"/>
        <v>1</v>
      </c>
      <c r="X31" s="54">
        <f t="shared" si="4"/>
        <v>1</v>
      </c>
      <c r="Y31" s="54">
        <v>1</v>
      </c>
      <c r="Z31" s="54">
        <v>1</v>
      </c>
      <c r="AA31" s="54">
        <v>0</v>
      </c>
      <c r="AB31" s="54">
        <v>1</v>
      </c>
      <c r="AC31" s="54">
        <v>1</v>
      </c>
      <c r="AD31" s="54">
        <v>0</v>
      </c>
      <c r="AE31" s="54">
        <v>1</v>
      </c>
      <c r="AF31" s="54">
        <f t="shared" si="5"/>
        <v>1</v>
      </c>
      <c r="AG31" s="54">
        <v>1</v>
      </c>
      <c r="AH31" s="54">
        <f t="shared" si="6"/>
        <v>1</v>
      </c>
      <c r="AI31" s="54">
        <v>1</v>
      </c>
      <c r="AJ31" s="54">
        <v>1</v>
      </c>
      <c r="AK31" s="54">
        <f t="shared" si="7"/>
        <v>1</v>
      </c>
      <c r="AL31" s="54">
        <v>1</v>
      </c>
      <c r="AM31" s="54">
        <v>1</v>
      </c>
      <c r="AN31" s="54">
        <v>1</v>
      </c>
      <c r="AO31" s="54">
        <v>1</v>
      </c>
      <c r="AP31" s="54">
        <v>1</v>
      </c>
      <c r="AQ31" s="54">
        <v>1</v>
      </c>
      <c r="AR31" s="54">
        <v>1</v>
      </c>
      <c r="AS31" s="54">
        <v>1</v>
      </c>
      <c r="AT31" s="54">
        <v>1</v>
      </c>
      <c r="AU31" s="54">
        <f t="shared" si="15"/>
        <v>28.500000000000021</v>
      </c>
      <c r="AV31" s="54">
        <f t="shared" si="16"/>
        <v>11.520000000000003</v>
      </c>
      <c r="AW31" s="54">
        <f t="shared" si="17"/>
        <v>12.924444444444447</v>
      </c>
      <c r="AX31" s="54">
        <f t="shared" si="18"/>
        <v>8.1899999999999977</v>
      </c>
      <c r="AY31" s="54">
        <v>1</v>
      </c>
      <c r="AZ31" s="54">
        <v>1</v>
      </c>
      <c r="BA31" s="54">
        <v>1</v>
      </c>
      <c r="BG31" s="54">
        <f t="shared" si="19"/>
        <v>111.1111111111111</v>
      </c>
      <c r="BH31" s="11">
        <f t="shared" si="20"/>
        <v>3.1250000000000001E-5</v>
      </c>
    </row>
    <row r="32" spans="1:60" ht="32" x14ac:dyDescent="0.2">
      <c r="A32" s="54" t="s">
        <v>189</v>
      </c>
      <c r="B32" s="3" t="s">
        <v>796</v>
      </c>
      <c r="C32" s="22" t="s">
        <v>192</v>
      </c>
      <c r="D32" s="54">
        <v>1</v>
      </c>
      <c r="E32" s="54">
        <v>1</v>
      </c>
      <c r="F32" s="54">
        <f t="shared" si="8"/>
        <v>1</v>
      </c>
      <c r="G32" s="54">
        <f t="shared" si="9"/>
        <v>15</v>
      </c>
      <c r="H32" s="54">
        <f t="shared" si="10"/>
        <v>15</v>
      </c>
      <c r="I32" s="54">
        <f t="shared" si="11"/>
        <v>85</v>
      </c>
      <c r="J32" s="54">
        <v>24</v>
      </c>
      <c r="K32" s="54">
        <f t="shared" si="12"/>
        <v>1.6</v>
      </c>
      <c r="L32" s="54">
        <f t="shared" si="13"/>
        <v>68</v>
      </c>
      <c r="M32" s="54">
        <f t="shared" si="14"/>
        <v>4.5333333333333332</v>
      </c>
      <c r="N32" s="54">
        <v>0</v>
      </c>
      <c r="O32" s="54">
        <v>1</v>
      </c>
      <c r="P32" s="54">
        <v>1</v>
      </c>
      <c r="Q32" s="54">
        <v>1</v>
      </c>
      <c r="R32" s="54">
        <v>1</v>
      </c>
      <c r="S32" s="54">
        <v>1</v>
      </c>
      <c r="T32" s="54">
        <f t="shared" si="2"/>
        <v>1</v>
      </c>
      <c r="U32" s="54">
        <v>1</v>
      </c>
      <c r="V32" s="54">
        <v>1</v>
      </c>
      <c r="W32" s="54">
        <f t="shared" si="3"/>
        <v>1</v>
      </c>
      <c r="X32" s="54">
        <f t="shared" si="4"/>
        <v>1</v>
      </c>
      <c r="Y32" s="54">
        <v>1</v>
      </c>
      <c r="Z32" s="54">
        <v>1</v>
      </c>
      <c r="AA32" s="54">
        <v>1</v>
      </c>
      <c r="AB32" s="54">
        <v>1</v>
      </c>
      <c r="AC32" s="54">
        <v>1</v>
      </c>
      <c r="AD32" s="54">
        <v>1</v>
      </c>
      <c r="AE32" s="54">
        <v>1</v>
      </c>
      <c r="AF32" s="54">
        <f t="shared" si="5"/>
        <v>3</v>
      </c>
      <c r="AG32" s="54">
        <v>1</v>
      </c>
      <c r="AH32" s="54">
        <f t="shared" si="6"/>
        <v>1</v>
      </c>
      <c r="AI32" s="54">
        <v>1</v>
      </c>
      <c r="AJ32" s="54">
        <v>1</v>
      </c>
      <c r="AK32" s="54">
        <f t="shared" si="7"/>
        <v>0</v>
      </c>
      <c r="AL32" s="54">
        <v>1</v>
      </c>
      <c r="AM32" s="54">
        <v>1</v>
      </c>
      <c r="AN32" s="54">
        <v>1</v>
      </c>
      <c r="AO32" s="54">
        <v>1</v>
      </c>
      <c r="AP32" s="54">
        <v>1</v>
      </c>
      <c r="AQ32" s="54">
        <v>1</v>
      </c>
      <c r="AR32" s="54">
        <v>1</v>
      </c>
      <c r="AS32" s="54">
        <v>1</v>
      </c>
      <c r="AT32" s="54">
        <v>1</v>
      </c>
      <c r="AU32" s="54">
        <f t="shared" si="15"/>
        <v>56.250000000000028</v>
      </c>
      <c r="AV32" s="54">
        <f t="shared" si="16"/>
        <v>9.1400000000000041</v>
      </c>
      <c r="AW32" s="54">
        <f t="shared" si="17"/>
        <v>10.058666666666667</v>
      </c>
      <c r="AX32" s="54">
        <f t="shared" si="18"/>
        <v>7.4220000000000006</v>
      </c>
      <c r="AY32" s="54">
        <v>1</v>
      </c>
      <c r="AZ32" s="54">
        <v>1</v>
      </c>
      <c r="BA32" s="54">
        <v>1</v>
      </c>
      <c r="BG32" s="54">
        <f t="shared" si="19"/>
        <v>200</v>
      </c>
      <c r="BH32" s="11">
        <f t="shared" si="20"/>
        <v>5.208333333333333E-5</v>
      </c>
    </row>
    <row r="33" spans="1:60" ht="32" x14ac:dyDescent="0.2">
      <c r="A33" s="54" t="s">
        <v>190</v>
      </c>
      <c r="B33" s="3" t="s">
        <v>797</v>
      </c>
      <c r="C33" s="22" t="s">
        <v>192</v>
      </c>
      <c r="D33" s="54">
        <v>1</v>
      </c>
      <c r="E33" s="54">
        <v>1</v>
      </c>
      <c r="F33" s="54">
        <f t="shared" si="8"/>
        <v>1</v>
      </c>
      <c r="G33" s="54">
        <f t="shared" si="9"/>
        <v>12</v>
      </c>
      <c r="H33" s="54">
        <f t="shared" si="10"/>
        <v>12</v>
      </c>
      <c r="I33" s="54">
        <f t="shared" si="11"/>
        <v>62</v>
      </c>
      <c r="J33" s="54">
        <v>17</v>
      </c>
      <c r="K33" s="54">
        <f t="shared" si="12"/>
        <v>1.4166666666666667</v>
      </c>
      <c r="L33" s="54">
        <f t="shared" si="13"/>
        <v>50</v>
      </c>
      <c r="M33" s="54">
        <f t="shared" si="14"/>
        <v>4.166666666666667</v>
      </c>
      <c r="N33" s="54">
        <v>1</v>
      </c>
      <c r="O33" s="54">
        <v>1</v>
      </c>
      <c r="P33" s="54">
        <v>1</v>
      </c>
      <c r="Q33" s="54">
        <v>1</v>
      </c>
      <c r="R33" s="54">
        <v>1</v>
      </c>
      <c r="S33" s="54">
        <v>1</v>
      </c>
      <c r="T33" s="54">
        <f t="shared" si="2"/>
        <v>1</v>
      </c>
      <c r="U33" s="54">
        <v>1</v>
      </c>
      <c r="V33" s="54">
        <v>1</v>
      </c>
      <c r="W33" s="54">
        <f t="shared" si="3"/>
        <v>1</v>
      </c>
      <c r="X33" s="54">
        <f t="shared" si="4"/>
        <v>1</v>
      </c>
      <c r="Y33" s="54">
        <v>1</v>
      </c>
      <c r="Z33" s="54">
        <v>1</v>
      </c>
      <c r="AA33" s="54">
        <v>1</v>
      </c>
      <c r="AB33" s="54">
        <v>1</v>
      </c>
      <c r="AC33" s="54">
        <v>1</v>
      </c>
      <c r="AD33" s="54">
        <v>0</v>
      </c>
      <c r="AE33" s="54">
        <v>1</v>
      </c>
      <c r="AF33" s="54">
        <f t="shared" si="5"/>
        <v>1</v>
      </c>
      <c r="AG33" s="54">
        <v>1</v>
      </c>
      <c r="AH33" s="54">
        <f t="shared" si="6"/>
        <v>1</v>
      </c>
      <c r="AI33" s="54">
        <v>1</v>
      </c>
      <c r="AJ33" s="54">
        <v>1</v>
      </c>
      <c r="AK33" s="54">
        <f t="shared" si="7"/>
        <v>1</v>
      </c>
      <c r="AL33" s="54">
        <v>1</v>
      </c>
      <c r="AM33" s="54">
        <v>0</v>
      </c>
      <c r="AN33" s="54">
        <v>1</v>
      </c>
      <c r="AO33" s="54">
        <v>1</v>
      </c>
      <c r="AP33" s="54">
        <v>1</v>
      </c>
      <c r="AQ33" s="54">
        <v>1</v>
      </c>
      <c r="AR33" s="54">
        <v>1</v>
      </c>
      <c r="AS33" s="54">
        <v>1</v>
      </c>
      <c r="AT33" s="54">
        <v>1</v>
      </c>
      <c r="AU33" s="54">
        <f t="shared" si="15"/>
        <v>74.805000000000007</v>
      </c>
      <c r="AV33" s="54">
        <f t="shared" si="16"/>
        <v>5.8066666666666684</v>
      </c>
      <c r="AW33" s="54">
        <f t="shared" si="17"/>
        <v>6.7233333333333327</v>
      </c>
      <c r="AX33" s="54">
        <f t="shared" si="18"/>
        <v>4.1950000000000003</v>
      </c>
      <c r="AY33" s="54">
        <v>1</v>
      </c>
      <c r="AZ33" s="54">
        <v>1</v>
      </c>
      <c r="BA33" s="54">
        <v>1</v>
      </c>
      <c r="BG33" s="54">
        <f t="shared" si="19"/>
        <v>83.333333333333329</v>
      </c>
      <c r="BH33" s="11">
        <f t="shared" si="20"/>
        <v>4.1666666666666665E-5</v>
      </c>
    </row>
    <row r="34" spans="1:60" ht="32" x14ac:dyDescent="0.2">
      <c r="A34" s="54">
        <v>18</v>
      </c>
      <c r="B34" s="3" t="s">
        <v>798</v>
      </c>
      <c r="C34" s="22" t="s">
        <v>192</v>
      </c>
      <c r="D34" s="54">
        <v>1</v>
      </c>
      <c r="E34" s="54">
        <v>1</v>
      </c>
      <c r="F34" s="54">
        <f t="shared" si="8"/>
        <v>1</v>
      </c>
      <c r="G34" s="54">
        <f t="shared" si="9"/>
        <v>12</v>
      </c>
      <c r="H34" s="54">
        <f t="shared" si="10"/>
        <v>12</v>
      </c>
      <c r="I34" s="54">
        <f t="shared" si="11"/>
        <v>72</v>
      </c>
      <c r="J34" s="54">
        <v>20</v>
      </c>
      <c r="K34" s="54">
        <f t="shared" si="12"/>
        <v>1.6666666666666667</v>
      </c>
      <c r="L34" s="54">
        <f t="shared" si="13"/>
        <v>61</v>
      </c>
      <c r="M34" s="54">
        <f t="shared" si="14"/>
        <v>5.083333333333333</v>
      </c>
      <c r="N34" s="54">
        <v>1</v>
      </c>
      <c r="O34" s="54">
        <v>1</v>
      </c>
      <c r="P34" s="54">
        <v>1</v>
      </c>
      <c r="Q34" s="54">
        <v>1</v>
      </c>
      <c r="R34" s="54">
        <v>1</v>
      </c>
      <c r="S34" s="54">
        <v>1</v>
      </c>
      <c r="T34" s="54">
        <f t="shared" si="2"/>
        <v>1</v>
      </c>
      <c r="U34" s="54">
        <v>1</v>
      </c>
      <c r="V34" s="54">
        <v>1</v>
      </c>
      <c r="W34" s="54">
        <f t="shared" si="3"/>
        <v>1</v>
      </c>
      <c r="X34" s="54">
        <f t="shared" si="4"/>
        <v>1</v>
      </c>
      <c r="Y34" s="54">
        <v>1</v>
      </c>
      <c r="Z34" s="54">
        <v>1</v>
      </c>
      <c r="AA34" s="54">
        <v>1</v>
      </c>
      <c r="AB34" s="54">
        <v>1</v>
      </c>
      <c r="AC34" s="54">
        <v>1</v>
      </c>
      <c r="AD34" s="54">
        <v>0</v>
      </c>
      <c r="AE34" s="54">
        <v>1</v>
      </c>
      <c r="AF34" s="54">
        <f t="shared" si="5"/>
        <v>0</v>
      </c>
      <c r="AG34" s="54">
        <v>1</v>
      </c>
      <c r="AH34" s="54">
        <f t="shared" si="6"/>
        <v>1</v>
      </c>
      <c r="AI34" s="54">
        <v>1</v>
      </c>
      <c r="AJ34" s="54">
        <v>1</v>
      </c>
      <c r="AK34" s="54">
        <f t="shared" si="7"/>
        <v>1</v>
      </c>
      <c r="AL34" s="54">
        <v>1</v>
      </c>
      <c r="AM34" s="54">
        <v>1</v>
      </c>
      <c r="AN34" s="54">
        <v>1</v>
      </c>
      <c r="AO34" s="54">
        <v>1</v>
      </c>
      <c r="AP34" s="54">
        <v>1</v>
      </c>
      <c r="AQ34" s="54">
        <v>1</v>
      </c>
      <c r="AR34" s="54">
        <v>1</v>
      </c>
      <c r="AS34" s="54">
        <v>1</v>
      </c>
      <c r="AT34" s="54">
        <v>1</v>
      </c>
      <c r="AU34" s="54">
        <f t="shared" si="15"/>
        <v>53.655000000000008</v>
      </c>
      <c r="AV34" s="54">
        <f t="shared" si="16"/>
        <v>8.7566666666666677</v>
      </c>
      <c r="AW34" s="54">
        <f t="shared" si="17"/>
        <v>11.623333333333335</v>
      </c>
      <c r="AX34" s="54">
        <f t="shared" si="18"/>
        <v>8.5124999999999993</v>
      </c>
      <c r="AY34" s="54">
        <v>1</v>
      </c>
      <c r="AZ34" s="54">
        <v>1</v>
      </c>
      <c r="BA34" s="54">
        <v>1</v>
      </c>
      <c r="BG34" s="54">
        <f t="shared" si="19"/>
        <v>0</v>
      </c>
      <c r="BH34" s="11">
        <f t="shared" si="20"/>
        <v>4.1666666666666665E-5</v>
      </c>
    </row>
    <row r="35" spans="1:60" ht="48" x14ac:dyDescent="0.2">
      <c r="A35" s="54">
        <v>19</v>
      </c>
      <c r="B35" s="1" t="s">
        <v>799</v>
      </c>
      <c r="C35" s="22" t="s">
        <v>192</v>
      </c>
      <c r="D35" s="54">
        <v>1</v>
      </c>
      <c r="E35" s="54">
        <v>1</v>
      </c>
      <c r="F35" s="54">
        <f t="shared" si="8"/>
        <v>2</v>
      </c>
      <c r="G35" s="54">
        <f t="shared" si="9"/>
        <v>21</v>
      </c>
      <c r="H35" s="54">
        <f t="shared" si="10"/>
        <v>10.5</v>
      </c>
      <c r="I35" s="54">
        <f t="shared" si="11"/>
        <v>111</v>
      </c>
      <c r="J35" s="54">
        <v>33</v>
      </c>
      <c r="K35" s="54">
        <f t="shared" si="12"/>
        <v>1.5714285714285714</v>
      </c>
      <c r="L35" s="54">
        <f t="shared" si="13"/>
        <v>90</v>
      </c>
      <c r="M35" s="54">
        <f t="shared" si="14"/>
        <v>4.2857142857142856</v>
      </c>
      <c r="N35" s="54">
        <v>1</v>
      </c>
      <c r="O35" s="54">
        <v>1</v>
      </c>
      <c r="P35" s="54">
        <v>1</v>
      </c>
      <c r="Q35" s="54">
        <v>1</v>
      </c>
      <c r="R35" s="54">
        <v>1</v>
      </c>
      <c r="S35" s="54">
        <v>1</v>
      </c>
      <c r="T35" s="54">
        <f t="shared" si="2"/>
        <v>1</v>
      </c>
      <c r="U35" s="54">
        <v>1</v>
      </c>
      <c r="V35" s="54">
        <v>1</v>
      </c>
      <c r="W35" s="54">
        <f t="shared" si="3"/>
        <v>1</v>
      </c>
      <c r="X35" s="54">
        <f t="shared" si="4"/>
        <v>1</v>
      </c>
      <c r="Y35" s="54">
        <v>0</v>
      </c>
      <c r="Z35" s="54">
        <v>1</v>
      </c>
      <c r="AA35" s="54">
        <v>1</v>
      </c>
      <c r="AB35" s="54">
        <v>1</v>
      </c>
      <c r="AC35" s="54">
        <v>1</v>
      </c>
      <c r="AD35" s="54">
        <v>0</v>
      </c>
      <c r="AE35" s="54">
        <v>1</v>
      </c>
      <c r="AF35" s="54">
        <f t="shared" si="5"/>
        <v>1</v>
      </c>
      <c r="AG35" s="54">
        <v>1</v>
      </c>
      <c r="AH35" s="54">
        <f t="shared" si="6"/>
        <v>1</v>
      </c>
      <c r="AI35" s="54">
        <v>0</v>
      </c>
      <c r="AJ35" s="54">
        <v>1</v>
      </c>
      <c r="AK35" s="54">
        <f t="shared" si="7"/>
        <v>1</v>
      </c>
      <c r="AL35" s="54">
        <v>1</v>
      </c>
      <c r="AM35" s="54">
        <v>1</v>
      </c>
      <c r="AN35" s="54">
        <v>1</v>
      </c>
      <c r="AO35" s="54">
        <v>1</v>
      </c>
      <c r="AP35" s="54">
        <v>1</v>
      </c>
      <c r="AQ35" s="54">
        <v>1</v>
      </c>
      <c r="AR35" s="54">
        <v>1</v>
      </c>
      <c r="AS35" s="54">
        <v>1</v>
      </c>
      <c r="AT35" s="54">
        <v>1</v>
      </c>
      <c r="AU35" s="54">
        <f t="shared" si="15"/>
        <v>63.234642857142887</v>
      </c>
      <c r="AV35" s="54">
        <f t="shared" si="16"/>
        <v>7.0478571428571435</v>
      </c>
      <c r="AW35" s="54">
        <f t="shared" si="17"/>
        <v>6.8609523809523765</v>
      </c>
      <c r="AX35" s="54">
        <f t="shared" si="18"/>
        <v>4.0057142857142836</v>
      </c>
      <c r="AY35" s="54">
        <v>1</v>
      </c>
      <c r="AZ35" s="54">
        <v>1</v>
      </c>
      <c r="BA35" s="54">
        <v>1</v>
      </c>
      <c r="BG35" s="54">
        <f t="shared" si="19"/>
        <v>47.619047619047613</v>
      </c>
      <c r="BH35" s="11">
        <f t="shared" si="20"/>
        <v>7.2916666666666659E-5</v>
      </c>
    </row>
    <row r="36" spans="1:60" ht="32" x14ac:dyDescent="0.2">
      <c r="A36" s="54" t="s">
        <v>562</v>
      </c>
      <c r="B36" s="3" t="s">
        <v>800</v>
      </c>
      <c r="C36" s="22" t="s">
        <v>192</v>
      </c>
      <c r="D36" s="54">
        <v>1</v>
      </c>
      <c r="E36" s="54">
        <v>1</v>
      </c>
      <c r="F36" s="54">
        <f t="shared" si="8"/>
        <v>1</v>
      </c>
      <c r="G36" s="54">
        <f t="shared" si="9"/>
        <v>9</v>
      </c>
      <c r="H36" s="54">
        <f t="shared" si="10"/>
        <v>9</v>
      </c>
      <c r="I36" s="54">
        <f t="shared" si="11"/>
        <v>55</v>
      </c>
      <c r="J36" s="54">
        <v>17</v>
      </c>
      <c r="K36" s="54">
        <f t="shared" si="12"/>
        <v>1.8888888888888888</v>
      </c>
      <c r="L36" s="54">
        <f t="shared" si="13"/>
        <v>46</v>
      </c>
      <c r="M36" s="54">
        <f t="shared" si="14"/>
        <v>5.1111111111111107</v>
      </c>
      <c r="N36" s="54">
        <v>1</v>
      </c>
      <c r="O36" s="54">
        <v>1</v>
      </c>
      <c r="P36" s="54">
        <v>1</v>
      </c>
      <c r="Q36" s="54">
        <v>1</v>
      </c>
      <c r="R36" s="54">
        <v>1</v>
      </c>
      <c r="S36" s="54">
        <v>1</v>
      </c>
      <c r="T36" s="54">
        <f t="shared" si="2"/>
        <v>1</v>
      </c>
      <c r="U36" s="54">
        <v>1</v>
      </c>
      <c r="V36" s="54">
        <v>1</v>
      </c>
      <c r="W36" s="54">
        <f t="shared" si="3"/>
        <v>1</v>
      </c>
      <c r="X36" s="54">
        <f t="shared" si="4"/>
        <v>1</v>
      </c>
      <c r="Y36" s="54">
        <v>1</v>
      </c>
      <c r="Z36" s="54">
        <v>1</v>
      </c>
      <c r="AA36" s="54">
        <v>1</v>
      </c>
      <c r="AB36" s="54">
        <v>1</v>
      </c>
      <c r="AC36" s="54">
        <v>1</v>
      </c>
      <c r="AD36" s="54">
        <v>0</v>
      </c>
      <c r="AE36" s="54">
        <v>1</v>
      </c>
      <c r="AF36" s="54">
        <f t="shared" si="5"/>
        <v>1</v>
      </c>
      <c r="AG36" s="54">
        <v>1</v>
      </c>
      <c r="AH36" s="54">
        <f t="shared" si="6"/>
        <v>1</v>
      </c>
      <c r="AI36" s="54">
        <v>1</v>
      </c>
      <c r="AJ36" s="54">
        <v>1</v>
      </c>
      <c r="AK36" s="54">
        <f t="shared" si="7"/>
        <v>1</v>
      </c>
      <c r="AL36" s="54">
        <v>1</v>
      </c>
      <c r="AM36" s="54">
        <v>1</v>
      </c>
      <c r="AN36" s="54">
        <v>1</v>
      </c>
      <c r="AO36" s="54">
        <v>1</v>
      </c>
      <c r="AP36" s="54">
        <v>1</v>
      </c>
      <c r="AQ36" s="54">
        <v>1</v>
      </c>
      <c r="AR36" s="54">
        <v>1</v>
      </c>
      <c r="AS36" s="54">
        <v>1</v>
      </c>
      <c r="AT36" s="54">
        <v>1</v>
      </c>
      <c r="AU36" s="54">
        <f t="shared" si="15"/>
        <v>37.900000000000027</v>
      </c>
      <c r="AV36" s="54">
        <f t="shared" si="16"/>
        <v>10.208888888888893</v>
      </c>
      <c r="AW36" s="54">
        <f t="shared" si="17"/>
        <v>11.617777777777778</v>
      </c>
      <c r="AX36" s="54">
        <f t="shared" si="18"/>
        <v>7.1433333333333309</v>
      </c>
      <c r="AY36" s="54">
        <v>1</v>
      </c>
      <c r="AZ36" s="54">
        <v>1</v>
      </c>
      <c r="BA36" s="54">
        <v>1</v>
      </c>
      <c r="BG36" s="54">
        <f t="shared" si="19"/>
        <v>111.1111111111111</v>
      </c>
      <c r="BH36" s="11">
        <f t="shared" si="20"/>
        <v>3.1250000000000001E-5</v>
      </c>
    </row>
    <row r="37" spans="1:60" ht="32" x14ac:dyDescent="0.2">
      <c r="A37" s="54" t="s">
        <v>564</v>
      </c>
      <c r="B37" s="3" t="s">
        <v>801</v>
      </c>
      <c r="C37" s="22" t="s">
        <v>192</v>
      </c>
      <c r="D37" s="54">
        <v>1</v>
      </c>
      <c r="E37" s="54">
        <v>1</v>
      </c>
      <c r="F37" s="54">
        <f t="shared" si="8"/>
        <v>1</v>
      </c>
      <c r="G37" s="54">
        <f t="shared" si="9"/>
        <v>12</v>
      </c>
      <c r="H37" s="54">
        <f t="shared" si="10"/>
        <v>12</v>
      </c>
      <c r="I37" s="54">
        <f t="shared" si="11"/>
        <v>75</v>
      </c>
      <c r="J37" s="54">
        <v>23</v>
      </c>
      <c r="K37" s="54">
        <f t="shared" si="12"/>
        <v>1.9166666666666667</v>
      </c>
      <c r="L37" s="54">
        <f t="shared" si="13"/>
        <v>63</v>
      </c>
      <c r="M37" s="54">
        <f t="shared" si="14"/>
        <v>5.25</v>
      </c>
      <c r="N37" s="54">
        <v>1</v>
      </c>
      <c r="O37" s="54">
        <v>1</v>
      </c>
      <c r="P37" s="54">
        <v>1</v>
      </c>
      <c r="Q37" s="54">
        <v>1</v>
      </c>
      <c r="R37" s="54">
        <v>1</v>
      </c>
      <c r="S37" s="54">
        <v>1</v>
      </c>
      <c r="T37" s="54">
        <f t="shared" si="2"/>
        <v>1</v>
      </c>
      <c r="U37" s="54">
        <v>1</v>
      </c>
      <c r="V37" s="54">
        <v>1</v>
      </c>
      <c r="W37" s="54">
        <f t="shared" si="3"/>
        <v>1</v>
      </c>
      <c r="X37" s="54">
        <f t="shared" si="4"/>
        <v>1</v>
      </c>
      <c r="Y37" s="54">
        <v>1</v>
      </c>
      <c r="Z37" s="54">
        <v>1</v>
      </c>
      <c r="AA37" s="54">
        <v>1</v>
      </c>
      <c r="AB37" s="54">
        <v>1</v>
      </c>
      <c r="AC37" s="54">
        <v>1</v>
      </c>
      <c r="AD37" s="54">
        <v>0</v>
      </c>
      <c r="AE37" s="54">
        <v>1</v>
      </c>
      <c r="AF37" s="54">
        <f t="shared" si="5"/>
        <v>1</v>
      </c>
      <c r="AG37" s="54">
        <v>0</v>
      </c>
      <c r="AH37" s="54">
        <f t="shared" si="6"/>
        <v>1</v>
      </c>
      <c r="AI37" s="54">
        <v>1</v>
      </c>
      <c r="AJ37" s="54">
        <v>1</v>
      </c>
      <c r="AK37" s="54">
        <f t="shared" si="7"/>
        <v>1</v>
      </c>
      <c r="AL37" s="54">
        <v>1</v>
      </c>
      <c r="AM37" s="54">
        <v>0</v>
      </c>
      <c r="AN37" s="54">
        <v>1</v>
      </c>
      <c r="AO37" s="54">
        <v>1</v>
      </c>
      <c r="AP37" s="54">
        <v>1</v>
      </c>
      <c r="AQ37" s="54">
        <v>1</v>
      </c>
      <c r="AR37" s="54">
        <v>1</v>
      </c>
      <c r="AS37" s="54">
        <v>1</v>
      </c>
      <c r="AT37" s="54">
        <v>1</v>
      </c>
      <c r="AU37" s="54">
        <f t="shared" si="15"/>
        <v>32.505000000000003</v>
      </c>
      <c r="AV37" s="54">
        <f t="shared" si="16"/>
        <v>11.706666666666667</v>
      </c>
      <c r="AW37" s="54">
        <f t="shared" si="17"/>
        <v>13.093333333333334</v>
      </c>
      <c r="AX37" s="54">
        <f t="shared" si="18"/>
        <v>9.2974999999999994</v>
      </c>
      <c r="AY37" s="54">
        <v>1</v>
      </c>
      <c r="AZ37" s="54">
        <v>1</v>
      </c>
      <c r="BA37" s="54">
        <v>1</v>
      </c>
      <c r="BG37" s="54">
        <f t="shared" si="19"/>
        <v>83.333333333333329</v>
      </c>
      <c r="BH37" s="11">
        <f t="shared" si="20"/>
        <v>4.1666666666666665E-5</v>
      </c>
    </row>
    <row r="38" spans="1:60" ht="32" x14ac:dyDescent="0.2">
      <c r="A38" s="54">
        <v>20</v>
      </c>
      <c r="B38" s="1" t="s">
        <v>802</v>
      </c>
      <c r="C38" s="22" t="s">
        <v>192</v>
      </c>
      <c r="D38" s="54">
        <v>1</v>
      </c>
      <c r="E38" s="54">
        <v>1</v>
      </c>
      <c r="F38" s="54">
        <f t="shared" si="8"/>
        <v>1</v>
      </c>
      <c r="G38" s="54">
        <f t="shared" si="9"/>
        <v>13</v>
      </c>
      <c r="H38" s="54">
        <f t="shared" si="10"/>
        <v>13</v>
      </c>
      <c r="I38" s="54">
        <f t="shared" si="11"/>
        <v>76</v>
      </c>
      <c r="J38" s="54">
        <v>23</v>
      </c>
      <c r="K38" s="54">
        <f t="shared" si="12"/>
        <v>1.7692307692307692</v>
      </c>
      <c r="L38" s="54">
        <f t="shared" si="13"/>
        <v>61</v>
      </c>
      <c r="M38" s="54">
        <f t="shared" si="14"/>
        <v>4.6923076923076925</v>
      </c>
      <c r="N38" s="54">
        <v>1</v>
      </c>
      <c r="O38" s="54">
        <v>1</v>
      </c>
      <c r="P38" s="54">
        <v>1</v>
      </c>
      <c r="Q38" s="54">
        <v>1</v>
      </c>
      <c r="R38" s="54">
        <v>1</v>
      </c>
      <c r="S38" s="54">
        <v>1</v>
      </c>
      <c r="T38" s="54">
        <f t="shared" si="2"/>
        <v>1</v>
      </c>
      <c r="U38" s="54">
        <v>1</v>
      </c>
      <c r="V38" s="54">
        <v>1</v>
      </c>
      <c r="W38" s="54">
        <f t="shared" si="3"/>
        <v>1</v>
      </c>
      <c r="X38" s="54">
        <f t="shared" si="4"/>
        <v>1</v>
      </c>
      <c r="Y38" s="54">
        <v>0</v>
      </c>
      <c r="Z38" s="54">
        <v>1</v>
      </c>
      <c r="AA38" s="54">
        <v>1</v>
      </c>
      <c r="AB38" s="54">
        <v>1</v>
      </c>
      <c r="AC38" s="54">
        <v>1</v>
      </c>
      <c r="AD38" s="54">
        <v>0</v>
      </c>
      <c r="AE38" s="54">
        <v>1</v>
      </c>
      <c r="AF38" s="54">
        <f t="shared" si="5"/>
        <v>3</v>
      </c>
      <c r="AG38" s="54">
        <v>1</v>
      </c>
      <c r="AH38" s="54">
        <f t="shared" si="6"/>
        <v>1</v>
      </c>
      <c r="AI38" s="54">
        <v>0</v>
      </c>
      <c r="AJ38" s="54">
        <v>1</v>
      </c>
      <c r="AK38" s="54">
        <f t="shared" si="7"/>
        <v>0</v>
      </c>
      <c r="AL38" s="54">
        <v>1</v>
      </c>
      <c r="AM38" s="54">
        <v>1</v>
      </c>
      <c r="AN38" s="54">
        <v>1</v>
      </c>
      <c r="AO38" s="54">
        <v>0</v>
      </c>
      <c r="AP38" s="54">
        <v>1</v>
      </c>
      <c r="AQ38" s="54">
        <v>1</v>
      </c>
      <c r="AR38" s="54">
        <v>1</v>
      </c>
      <c r="AS38" s="54">
        <v>0</v>
      </c>
      <c r="AT38" s="54">
        <v>1</v>
      </c>
      <c r="AU38" s="54">
        <f t="shared" si="15"/>
        <v>43.963076923076947</v>
      </c>
      <c r="AV38" s="54">
        <f t="shared" si="16"/>
        <v>10.356923076923078</v>
      </c>
      <c r="AW38" s="54">
        <f t="shared" si="17"/>
        <v>10.870769230769231</v>
      </c>
      <c r="AX38" s="54">
        <f t="shared" si="18"/>
        <v>7.1707692307692312</v>
      </c>
      <c r="AY38" s="54">
        <v>1</v>
      </c>
      <c r="AZ38" s="54">
        <v>1</v>
      </c>
      <c r="BA38" s="54">
        <v>1</v>
      </c>
      <c r="BG38" s="54">
        <f t="shared" si="19"/>
        <v>230.76923076923077</v>
      </c>
      <c r="BH38" s="11">
        <f t="shared" si="20"/>
        <v>4.5138888888888894E-5</v>
      </c>
    </row>
    <row r="39" spans="1:60" ht="80" x14ac:dyDescent="0.2">
      <c r="A39" s="54" t="s">
        <v>567</v>
      </c>
      <c r="B39" s="1" t="s">
        <v>698</v>
      </c>
      <c r="C39" s="3" t="s">
        <v>204</v>
      </c>
      <c r="D39" s="54">
        <v>1</v>
      </c>
      <c r="E39" s="54">
        <v>1</v>
      </c>
      <c r="F39" s="54">
        <f t="shared" si="8"/>
        <v>1</v>
      </c>
      <c r="G39" s="54">
        <f t="shared" si="9"/>
        <v>30</v>
      </c>
      <c r="H39" s="54">
        <f t="shared" si="10"/>
        <v>30</v>
      </c>
      <c r="I39" s="54">
        <f t="shared" si="11"/>
        <v>170</v>
      </c>
      <c r="J39" s="54">
        <v>53</v>
      </c>
      <c r="K39" s="54">
        <f t="shared" si="12"/>
        <v>1.7666666666666666</v>
      </c>
      <c r="L39" s="54">
        <f t="shared" si="13"/>
        <v>138</v>
      </c>
      <c r="M39" s="54">
        <f t="shared" si="14"/>
        <v>4.5999999999999996</v>
      </c>
      <c r="N39" s="54">
        <v>1</v>
      </c>
      <c r="O39" s="54">
        <v>1</v>
      </c>
      <c r="P39" s="54">
        <v>1</v>
      </c>
      <c r="Q39" s="54">
        <v>1</v>
      </c>
      <c r="R39" s="54">
        <v>1</v>
      </c>
      <c r="S39" s="54">
        <v>1</v>
      </c>
      <c r="T39" s="54">
        <f t="shared" si="2"/>
        <v>1</v>
      </c>
      <c r="U39" s="54">
        <v>1</v>
      </c>
      <c r="V39" s="54">
        <v>1</v>
      </c>
      <c r="W39" s="54">
        <f t="shared" si="3"/>
        <v>1</v>
      </c>
      <c r="X39" s="54">
        <f t="shared" si="4"/>
        <v>1</v>
      </c>
      <c r="Y39" s="54">
        <v>0</v>
      </c>
      <c r="Z39" s="54">
        <v>1</v>
      </c>
      <c r="AA39" s="54">
        <v>0</v>
      </c>
      <c r="AB39" s="54">
        <v>1</v>
      </c>
      <c r="AC39" s="54">
        <v>1</v>
      </c>
      <c r="AD39" s="54">
        <v>1</v>
      </c>
      <c r="AE39" s="54">
        <v>1</v>
      </c>
      <c r="AF39" s="54">
        <f t="shared" si="5"/>
        <v>3</v>
      </c>
      <c r="AG39" s="54">
        <v>0</v>
      </c>
      <c r="AH39" s="54">
        <f t="shared" si="6"/>
        <v>1</v>
      </c>
      <c r="AI39" s="54">
        <v>0</v>
      </c>
      <c r="AJ39" s="54">
        <v>1</v>
      </c>
      <c r="AK39" s="54">
        <f t="shared" si="7"/>
        <v>1</v>
      </c>
      <c r="AL39" s="54">
        <v>1</v>
      </c>
      <c r="AM39" s="54">
        <v>0</v>
      </c>
      <c r="AN39" s="54">
        <v>1</v>
      </c>
      <c r="AO39" s="54">
        <v>0</v>
      </c>
      <c r="AP39" s="54">
        <v>1</v>
      </c>
      <c r="AQ39" s="54">
        <v>1</v>
      </c>
      <c r="AR39" s="54">
        <v>1</v>
      </c>
      <c r="AS39" s="54">
        <v>0</v>
      </c>
      <c r="AT39" s="54">
        <v>1</v>
      </c>
      <c r="AU39" s="54">
        <f t="shared" si="15"/>
        <v>26.925000000000033</v>
      </c>
      <c r="AV39" s="54">
        <f t="shared" si="16"/>
        <v>16.956666666666667</v>
      </c>
      <c r="AW39" s="54">
        <f t="shared" si="17"/>
        <v>10.84933333333333</v>
      </c>
      <c r="AX39" s="54">
        <f t="shared" si="18"/>
        <v>15.235999999999997</v>
      </c>
      <c r="AY39" s="54">
        <v>1</v>
      </c>
      <c r="AZ39" s="54">
        <v>1</v>
      </c>
      <c r="BA39" s="54">
        <v>1</v>
      </c>
      <c r="BG39" s="54">
        <f t="shared" si="19"/>
        <v>100</v>
      </c>
      <c r="BH39" s="11">
        <f t="shared" si="20"/>
        <v>1.0416666666666666E-4</v>
      </c>
    </row>
    <row r="40" spans="1:60" ht="48" x14ac:dyDescent="0.2">
      <c r="A40" s="54">
        <v>21</v>
      </c>
      <c r="B40" s="1" t="s">
        <v>927</v>
      </c>
      <c r="C40" s="3" t="s">
        <v>204</v>
      </c>
      <c r="D40" s="54">
        <v>1</v>
      </c>
      <c r="E40" s="54">
        <v>1</v>
      </c>
      <c r="F40" s="54">
        <f t="shared" si="8"/>
        <v>1</v>
      </c>
      <c r="G40" s="54">
        <f t="shared" si="9"/>
        <v>22</v>
      </c>
      <c r="H40" s="54">
        <f t="shared" si="10"/>
        <v>22</v>
      </c>
      <c r="I40" s="54">
        <f t="shared" si="11"/>
        <v>111</v>
      </c>
      <c r="J40" s="54">
        <v>31</v>
      </c>
      <c r="K40" s="54">
        <f t="shared" si="12"/>
        <v>1.4090909090909092</v>
      </c>
      <c r="L40" s="54">
        <f t="shared" si="13"/>
        <v>88</v>
      </c>
      <c r="M40" s="54">
        <f t="shared" si="14"/>
        <v>4</v>
      </c>
      <c r="N40" s="54">
        <v>1</v>
      </c>
      <c r="O40" s="54">
        <v>1</v>
      </c>
      <c r="P40" s="54">
        <v>1</v>
      </c>
      <c r="Q40" s="54">
        <v>1</v>
      </c>
      <c r="R40" s="54">
        <v>1</v>
      </c>
      <c r="S40" s="54">
        <v>1</v>
      </c>
      <c r="T40" s="54">
        <f t="shared" si="2"/>
        <v>1</v>
      </c>
      <c r="U40" s="54">
        <v>1</v>
      </c>
      <c r="V40" s="54">
        <v>1</v>
      </c>
      <c r="W40" s="54">
        <f t="shared" si="3"/>
        <v>1</v>
      </c>
      <c r="X40" s="54">
        <f t="shared" si="4"/>
        <v>1</v>
      </c>
      <c r="Y40" s="54">
        <v>0</v>
      </c>
      <c r="Z40" s="54">
        <v>1</v>
      </c>
      <c r="AA40" s="54">
        <v>1</v>
      </c>
      <c r="AB40" s="54">
        <v>1</v>
      </c>
      <c r="AC40" s="54">
        <v>1</v>
      </c>
      <c r="AD40" s="54">
        <v>0</v>
      </c>
      <c r="AE40" s="54">
        <v>1</v>
      </c>
      <c r="AF40" s="54">
        <f t="shared" si="5"/>
        <v>2</v>
      </c>
      <c r="AG40" s="54">
        <v>1</v>
      </c>
      <c r="AH40" s="54">
        <f t="shared" si="6"/>
        <v>1</v>
      </c>
      <c r="AI40" s="54">
        <v>0</v>
      </c>
      <c r="AJ40" s="54">
        <v>1</v>
      </c>
      <c r="AK40" s="54">
        <f t="shared" si="7"/>
        <v>1</v>
      </c>
      <c r="AL40" s="54">
        <v>1</v>
      </c>
      <c r="AM40" s="54">
        <v>1</v>
      </c>
      <c r="AN40" s="54">
        <v>1</v>
      </c>
      <c r="AO40" s="54">
        <v>1</v>
      </c>
      <c r="AP40" s="54">
        <v>1</v>
      </c>
      <c r="AQ40" s="54">
        <v>1</v>
      </c>
      <c r="AR40" s="54">
        <v>1</v>
      </c>
      <c r="AS40" s="54">
        <v>1</v>
      </c>
      <c r="AT40" s="54">
        <v>1</v>
      </c>
      <c r="AU40" s="54">
        <f t="shared" si="15"/>
        <v>65.295909090909106</v>
      </c>
      <c r="AV40" s="54">
        <f t="shared" si="16"/>
        <v>9.6172727272727307</v>
      </c>
      <c r="AW40" s="54">
        <f t="shared" si="17"/>
        <v>6.9090909090909101</v>
      </c>
      <c r="AX40" s="54">
        <f t="shared" si="18"/>
        <v>8.41</v>
      </c>
      <c r="AY40" s="54">
        <v>1</v>
      </c>
      <c r="AZ40" s="54">
        <v>1</v>
      </c>
      <c r="BA40" s="54">
        <v>1</v>
      </c>
      <c r="BG40" s="54">
        <f t="shared" si="19"/>
        <v>90.909090909090907</v>
      </c>
      <c r="BH40" s="11">
        <f t="shared" si="20"/>
        <v>7.6388888888888887E-5</v>
      </c>
    </row>
    <row r="41" spans="1:60" ht="32" x14ac:dyDescent="0.2">
      <c r="A41" s="54">
        <v>22</v>
      </c>
      <c r="B41" s="1" t="s">
        <v>804</v>
      </c>
      <c r="C41" s="22" t="s">
        <v>192</v>
      </c>
      <c r="D41" s="54">
        <v>1</v>
      </c>
      <c r="E41" s="54">
        <v>1</v>
      </c>
      <c r="F41" s="54">
        <f t="shared" si="8"/>
        <v>1</v>
      </c>
      <c r="G41" s="54">
        <f t="shared" si="9"/>
        <v>13</v>
      </c>
      <c r="H41" s="54">
        <f t="shared" si="10"/>
        <v>13</v>
      </c>
      <c r="I41" s="54">
        <f t="shared" si="11"/>
        <v>82</v>
      </c>
      <c r="J41" s="54">
        <v>25</v>
      </c>
      <c r="K41" s="54">
        <f t="shared" si="12"/>
        <v>1.9230769230769231</v>
      </c>
      <c r="L41" s="54">
        <f t="shared" si="13"/>
        <v>67</v>
      </c>
      <c r="M41" s="54">
        <f t="shared" si="14"/>
        <v>5.1538461538461542</v>
      </c>
      <c r="N41" s="54">
        <v>1</v>
      </c>
      <c r="O41" s="54">
        <v>1</v>
      </c>
      <c r="P41" s="54">
        <v>1</v>
      </c>
      <c r="Q41" s="54">
        <v>1</v>
      </c>
      <c r="R41" s="54">
        <v>1</v>
      </c>
      <c r="S41" s="54">
        <v>1</v>
      </c>
      <c r="T41" s="54">
        <f t="shared" si="2"/>
        <v>1</v>
      </c>
      <c r="U41" s="54">
        <v>1</v>
      </c>
      <c r="V41" s="54">
        <v>1</v>
      </c>
      <c r="W41" s="54">
        <f t="shared" si="3"/>
        <v>1</v>
      </c>
      <c r="X41" s="54">
        <f t="shared" si="4"/>
        <v>1</v>
      </c>
      <c r="Y41" s="54">
        <v>1</v>
      </c>
      <c r="Z41" s="54">
        <v>1</v>
      </c>
      <c r="AA41" s="54">
        <v>0</v>
      </c>
      <c r="AB41" s="54">
        <v>1</v>
      </c>
      <c r="AC41" s="54">
        <v>1</v>
      </c>
      <c r="AD41" s="54">
        <v>0</v>
      </c>
      <c r="AE41" s="54">
        <v>1</v>
      </c>
      <c r="AF41" s="54">
        <f t="shared" si="5"/>
        <v>3</v>
      </c>
      <c r="AG41" s="54">
        <v>1</v>
      </c>
      <c r="AH41" s="54">
        <f t="shared" si="6"/>
        <v>1</v>
      </c>
      <c r="AI41" s="54">
        <v>0</v>
      </c>
      <c r="AJ41" s="54">
        <v>1</v>
      </c>
      <c r="AK41" s="54">
        <f t="shared" si="7"/>
        <v>0</v>
      </c>
      <c r="AL41" s="54">
        <v>1</v>
      </c>
      <c r="AM41" s="54">
        <v>1</v>
      </c>
      <c r="AN41" s="54">
        <v>1</v>
      </c>
      <c r="AO41" s="54">
        <v>0</v>
      </c>
      <c r="AP41" s="54">
        <v>1</v>
      </c>
      <c r="AQ41" s="54">
        <v>1</v>
      </c>
      <c r="AR41" s="54">
        <v>1</v>
      </c>
      <c r="AS41" s="54">
        <v>0</v>
      </c>
      <c r="AT41" s="54">
        <v>1</v>
      </c>
      <c r="AU41" s="54">
        <f t="shared" si="15"/>
        <v>30.947692307692328</v>
      </c>
      <c r="AV41" s="54">
        <f t="shared" si="16"/>
        <v>12.172307692307694</v>
      </c>
      <c r="AW41" s="54">
        <f t="shared" si="17"/>
        <v>13.584615384615386</v>
      </c>
      <c r="AX41" s="54">
        <f t="shared" si="18"/>
        <v>9.3446153846153877</v>
      </c>
      <c r="AY41" s="54">
        <v>1</v>
      </c>
      <c r="AZ41" s="54">
        <v>1</v>
      </c>
      <c r="BA41" s="54">
        <v>1</v>
      </c>
      <c r="BG41" s="54">
        <f t="shared" si="19"/>
        <v>230.76923076923077</v>
      </c>
      <c r="BH41" s="11">
        <f t="shared" si="20"/>
        <v>4.5138888888888894E-5</v>
      </c>
    </row>
    <row r="42" spans="1:60" ht="80" x14ac:dyDescent="0.2">
      <c r="A42" s="54" t="s">
        <v>572</v>
      </c>
      <c r="B42" s="1" t="s">
        <v>698</v>
      </c>
      <c r="C42" s="3" t="s">
        <v>204</v>
      </c>
      <c r="D42" s="54">
        <v>1</v>
      </c>
      <c r="E42" s="54">
        <v>1</v>
      </c>
      <c r="F42" s="54">
        <f t="shared" si="8"/>
        <v>1</v>
      </c>
      <c r="G42" s="54">
        <f t="shared" si="9"/>
        <v>30</v>
      </c>
      <c r="H42" s="54">
        <f t="shared" si="10"/>
        <v>30</v>
      </c>
      <c r="I42" s="54">
        <f t="shared" si="11"/>
        <v>170</v>
      </c>
      <c r="J42" s="54">
        <v>53</v>
      </c>
      <c r="K42" s="54">
        <f t="shared" si="12"/>
        <v>1.7666666666666666</v>
      </c>
      <c r="L42" s="54">
        <f t="shared" si="13"/>
        <v>138</v>
      </c>
      <c r="M42" s="54">
        <f t="shared" si="14"/>
        <v>4.5999999999999996</v>
      </c>
      <c r="N42" s="54">
        <v>1</v>
      </c>
      <c r="O42" s="54">
        <v>1</v>
      </c>
      <c r="P42" s="54">
        <v>1</v>
      </c>
      <c r="Q42" s="54">
        <v>1</v>
      </c>
      <c r="R42" s="54">
        <v>1</v>
      </c>
      <c r="S42" s="54">
        <v>1</v>
      </c>
      <c r="T42" s="54">
        <f t="shared" si="2"/>
        <v>1</v>
      </c>
      <c r="U42" s="54">
        <v>1</v>
      </c>
      <c r="V42" s="54">
        <v>1</v>
      </c>
      <c r="W42" s="54">
        <f t="shared" si="3"/>
        <v>1</v>
      </c>
      <c r="X42" s="54">
        <f t="shared" si="4"/>
        <v>1</v>
      </c>
      <c r="Y42" s="54">
        <v>0</v>
      </c>
      <c r="Z42" s="54">
        <v>1</v>
      </c>
      <c r="AA42" s="54">
        <v>0</v>
      </c>
      <c r="AB42" s="54">
        <v>1</v>
      </c>
      <c r="AC42" s="54">
        <v>1</v>
      </c>
      <c r="AD42" s="54">
        <v>1</v>
      </c>
      <c r="AE42" s="54">
        <v>1</v>
      </c>
      <c r="AF42" s="54">
        <f t="shared" si="5"/>
        <v>3</v>
      </c>
      <c r="AG42" s="54">
        <v>0</v>
      </c>
      <c r="AH42" s="54">
        <f t="shared" si="6"/>
        <v>1</v>
      </c>
      <c r="AI42" s="54">
        <v>0</v>
      </c>
      <c r="AJ42" s="54">
        <v>1</v>
      </c>
      <c r="AK42" s="54">
        <f t="shared" si="7"/>
        <v>1</v>
      </c>
      <c r="AL42" s="54">
        <v>1</v>
      </c>
      <c r="AM42" s="54">
        <v>0</v>
      </c>
      <c r="AN42" s="54">
        <v>1</v>
      </c>
      <c r="AO42" s="54">
        <v>0</v>
      </c>
      <c r="AP42" s="54">
        <v>1</v>
      </c>
      <c r="AQ42" s="54">
        <v>1</v>
      </c>
      <c r="AR42" s="54">
        <v>1</v>
      </c>
      <c r="AS42" s="54">
        <v>0</v>
      </c>
      <c r="AT42" s="54">
        <v>1</v>
      </c>
      <c r="AU42" s="54">
        <f t="shared" si="15"/>
        <v>26.925000000000033</v>
      </c>
      <c r="AV42" s="54">
        <f t="shared" si="16"/>
        <v>16.956666666666667</v>
      </c>
      <c r="AW42" s="54">
        <f t="shared" si="17"/>
        <v>10.84933333333333</v>
      </c>
      <c r="AX42" s="54">
        <f t="shared" si="18"/>
        <v>15.235999999999997</v>
      </c>
      <c r="AY42" s="54">
        <v>0</v>
      </c>
      <c r="AZ42" s="54">
        <v>1</v>
      </c>
      <c r="BA42" s="54">
        <v>1</v>
      </c>
      <c r="BG42" s="54">
        <f t="shared" si="19"/>
        <v>100</v>
      </c>
      <c r="BH42" s="11">
        <f t="shared" si="20"/>
        <v>1.0416666666666666E-4</v>
      </c>
    </row>
    <row r="43" spans="1:60" ht="32" x14ac:dyDescent="0.2">
      <c r="A43" s="54" t="s">
        <v>172</v>
      </c>
      <c r="B43" s="1" t="s">
        <v>805</v>
      </c>
      <c r="C43" s="22" t="s">
        <v>192</v>
      </c>
      <c r="D43" s="54">
        <v>1</v>
      </c>
      <c r="E43" s="54">
        <v>1</v>
      </c>
      <c r="F43" s="54">
        <f t="shared" si="8"/>
        <v>1</v>
      </c>
      <c r="G43" s="54">
        <f t="shared" si="9"/>
        <v>13</v>
      </c>
      <c r="H43" s="54">
        <f t="shared" si="10"/>
        <v>13</v>
      </c>
      <c r="I43" s="54">
        <f t="shared" si="11"/>
        <v>70</v>
      </c>
      <c r="J43" s="54">
        <v>20</v>
      </c>
      <c r="K43" s="54">
        <f t="shared" si="12"/>
        <v>1.5384615384615385</v>
      </c>
      <c r="L43" s="54">
        <f t="shared" si="13"/>
        <v>57</v>
      </c>
      <c r="M43" s="54">
        <f t="shared" si="14"/>
        <v>4.384615384615385</v>
      </c>
      <c r="N43" s="54">
        <v>1</v>
      </c>
      <c r="O43" s="54">
        <v>1</v>
      </c>
      <c r="P43" s="54">
        <v>1</v>
      </c>
      <c r="Q43" s="54">
        <v>1</v>
      </c>
      <c r="R43" s="54">
        <v>1</v>
      </c>
      <c r="S43" s="54">
        <v>1</v>
      </c>
      <c r="T43" s="54">
        <f t="shared" si="2"/>
        <v>1</v>
      </c>
      <c r="U43" s="54">
        <v>1</v>
      </c>
      <c r="V43" s="54">
        <v>1</v>
      </c>
      <c r="W43" s="54">
        <f t="shared" si="3"/>
        <v>1</v>
      </c>
      <c r="X43" s="54">
        <f t="shared" si="4"/>
        <v>1</v>
      </c>
      <c r="Y43" s="54">
        <v>1</v>
      </c>
      <c r="Z43" s="54">
        <v>1</v>
      </c>
      <c r="AA43" s="54">
        <v>1</v>
      </c>
      <c r="AB43" s="54">
        <v>1</v>
      </c>
      <c r="AC43" s="54">
        <v>1</v>
      </c>
      <c r="AD43" s="54">
        <v>0</v>
      </c>
      <c r="AE43" s="54">
        <v>1</v>
      </c>
      <c r="AF43" s="54">
        <f t="shared" si="5"/>
        <v>1</v>
      </c>
      <c r="AG43" s="54">
        <v>0</v>
      </c>
      <c r="AH43" s="54">
        <f t="shared" si="6"/>
        <v>1</v>
      </c>
      <c r="AI43" s="54">
        <v>1</v>
      </c>
      <c r="AJ43" s="54">
        <v>1</v>
      </c>
      <c r="AK43" s="54">
        <f t="shared" si="7"/>
        <v>1</v>
      </c>
      <c r="AL43" s="54">
        <v>1</v>
      </c>
      <c r="AM43" s="54">
        <v>0</v>
      </c>
      <c r="AN43" s="54">
        <v>1</v>
      </c>
      <c r="AO43" s="54">
        <v>1</v>
      </c>
      <c r="AP43" s="54">
        <v>1</v>
      </c>
      <c r="AQ43" s="54">
        <v>1</v>
      </c>
      <c r="AR43" s="54">
        <v>1</v>
      </c>
      <c r="AS43" s="54">
        <v>1</v>
      </c>
      <c r="AT43" s="54">
        <v>1</v>
      </c>
      <c r="AU43" s="54">
        <f t="shared" si="15"/>
        <v>63.486153846153847</v>
      </c>
      <c r="AV43" s="54">
        <f t="shared" si="16"/>
        <v>7.6338461538461573</v>
      </c>
      <c r="AW43" s="54">
        <f t="shared" si="17"/>
        <v>8.1569230769230749</v>
      </c>
      <c r="AX43" s="54">
        <f t="shared" si="18"/>
        <v>5.721538461538465</v>
      </c>
      <c r="AY43" s="54">
        <v>1</v>
      </c>
      <c r="AZ43" s="54">
        <v>1</v>
      </c>
      <c r="BA43" s="54">
        <v>1</v>
      </c>
      <c r="BG43" s="54">
        <f t="shared" si="19"/>
        <v>76.923076923076934</v>
      </c>
      <c r="BH43" s="11">
        <f t="shared" si="20"/>
        <v>4.5138888888888894E-5</v>
      </c>
    </row>
    <row r="44" spans="1:60" ht="32" x14ac:dyDescent="0.2">
      <c r="A44" s="54" t="s">
        <v>173</v>
      </c>
      <c r="B44" s="1" t="s">
        <v>806</v>
      </c>
      <c r="C44" s="22" t="s">
        <v>192</v>
      </c>
      <c r="D44" s="54">
        <v>1</v>
      </c>
      <c r="E44" s="54">
        <v>1</v>
      </c>
      <c r="F44" s="54">
        <f t="shared" si="8"/>
        <v>1</v>
      </c>
      <c r="G44" s="54">
        <f t="shared" si="9"/>
        <v>16</v>
      </c>
      <c r="H44" s="54">
        <f t="shared" si="10"/>
        <v>16</v>
      </c>
      <c r="I44" s="54">
        <f t="shared" si="11"/>
        <v>85</v>
      </c>
      <c r="J44" s="54">
        <v>23</v>
      </c>
      <c r="K44" s="54">
        <f t="shared" si="12"/>
        <v>1.4375</v>
      </c>
      <c r="L44" s="54">
        <f t="shared" si="13"/>
        <v>69</v>
      </c>
      <c r="M44" s="54">
        <f t="shared" si="14"/>
        <v>4.3125</v>
      </c>
      <c r="N44" s="54">
        <v>1</v>
      </c>
      <c r="O44" s="54">
        <v>1</v>
      </c>
      <c r="P44" s="54">
        <v>1</v>
      </c>
      <c r="Q44" s="54">
        <v>1</v>
      </c>
      <c r="R44" s="54">
        <v>1</v>
      </c>
      <c r="S44" s="54">
        <v>1</v>
      </c>
      <c r="T44" s="54">
        <f t="shared" si="2"/>
        <v>1</v>
      </c>
      <c r="U44" s="54">
        <v>1</v>
      </c>
      <c r="V44" s="54">
        <v>1</v>
      </c>
      <c r="W44" s="54">
        <f t="shared" si="3"/>
        <v>1</v>
      </c>
      <c r="X44" s="54">
        <f t="shared" si="4"/>
        <v>1</v>
      </c>
      <c r="Y44" s="54">
        <v>1</v>
      </c>
      <c r="Z44" s="54">
        <v>1</v>
      </c>
      <c r="AA44" s="54">
        <v>1</v>
      </c>
      <c r="AB44" s="54">
        <v>1</v>
      </c>
      <c r="AC44" s="54">
        <v>1</v>
      </c>
      <c r="AD44" s="54">
        <v>0</v>
      </c>
      <c r="AE44" s="54">
        <v>1</v>
      </c>
      <c r="AF44" s="54">
        <f t="shared" si="5"/>
        <v>1</v>
      </c>
      <c r="AG44" s="54">
        <v>0</v>
      </c>
      <c r="AH44" s="54">
        <f t="shared" si="6"/>
        <v>1</v>
      </c>
      <c r="AI44" s="54">
        <v>1</v>
      </c>
      <c r="AJ44" s="54">
        <v>1</v>
      </c>
      <c r="AK44" s="54">
        <f t="shared" si="7"/>
        <v>1</v>
      </c>
      <c r="AL44" s="54">
        <v>1</v>
      </c>
      <c r="AM44" s="54">
        <v>0</v>
      </c>
      <c r="AN44" s="54">
        <v>1</v>
      </c>
      <c r="AO44" s="54">
        <v>1</v>
      </c>
      <c r="AP44" s="54">
        <v>1</v>
      </c>
      <c r="AQ44" s="54">
        <v>1</v>
      </c>
      <c r="AR44" s="54">
        <v>1</v>
      </c>
      <c r="AS44" s="54">
        <v>1</v>
      </c>
      <c r="AT44" s="54">
        <v>1</v>
      </c>
      <c r="AU44" s="54">
        <f t="shared" si="15"/>
        <v>68.982500000000016</v>
      </c>
      <c r="AV44" s="54">
        <f t="shared" si="16"/>
        <v>7.6125000000000007</v>
      </c>
      <c r="AW44" s="54">
        <f t="shared" si="17"/>
        <v>8.0749999999999957</v>
      </c>
      <c r="AX44" s="54">
        <f t="shared" si="18"/>
        <v>6.8818750000000009</v>
      </c>
      <c r="AY44" s="54">
        <v>1</v>
      </c>
      <c r="AZ44" s="54">
        <v>1</v>
      </c>
      <c r="BA44" s="54">
        <v>1</v>
      </c>
      <c r="BG44" s="54">
        <f t="shared" si="19"/>
        <v>62.5</v>
      </c>
      <c r="BH44" s="11">
        <f t="shared" si="20"/>
        <v>5.5555555555555558E-5</v>
      </c>
    </row>
    <row r="45" spans="1:60" ht="48" x14ac:dyDescent="0.2">
      <c r="A45" s="54">
        <v>24</v>
      </c>
      <c r="B45" s="1" t="s">
        <v>807</v>
      </c>
      <c r="C45" s="3" t="s">
        <v>204</v>
      </c>
      <c r="D45" s="54">
        <v>1</v>
      </c>
      <c r="E45" s="54">
        <v>1</v>
      </c>
      <c r="F45" s="54">
        <f t="shared" si="8"/>
        <v>1</v>
      </c>
      <c r="G45" s="54">
        <f t="shared" si="9"/>
        <v>15</v>
      </c>
      <c r="H45" s="54">
        <f t="shared" si="10"/>
        <v>15</v>
      </c>
      <c r="I45" s="54">
        <f t="shared" si="11"/>
        <v>92</v>
      </c>
      <c r="J45" s="54">
        <v>27</v>
      </c>
      <c r="K45" s="54">
        <f t="shared" si="12"/>
        <v>1.8</v>
      </c>
      <c r="L45" s="54">
        <f t="shared" si="13"/>
        <v>73</v>
      </c>
      <c r="M45" s="54">
        <f t="shared" si="14"/>
        <v>4.8666666666666663</v>
      </c>
      <c r="N45" s="54">
        <v>0</v>
      </c>
      <c r="O45" s="54">
        <v>1</v>
      </c>
      <c r="P45" s="54">
        <v>0</v>
      </c>
      <c r="Q45" s="54">
        <v>0</v>
      </c>
      <c r="R45" s="54">
        <v>1</v>
      </c>
      <c r="S45" s="54">
        <v>1</v>
      </c>
      <c r="T45" s="54">
        <f t="shared" si="2"/>
        <v>0</v>
      </c>
      <c r="U45" s="54">
        <v>1</v>
      </c>
      <c r="V45" s="54">
        <v>1</v>
      </c>
      <c r="W45" s="54">
        <f t="shared" si="3"/>
        <v>0</v>
      </c>
      <c r="X45" s="54">
        <f t="shared" si="4"/>
        <v>1</v>
      </c>
      <c r="Y45" s="54">
        <v>1</v>
      </c>
      <c r="Z45" s="54">
        <v>1</v>
      </c>
      <c r="AA45" s="54">
        <v>1</v>
      </c>
      <c r="AB45" s="54">
        <v>1</v>
      </c>
      <c r="AC45" s="54">
        <v>1</v>
      </c>
      <c r="AD45" s="54">
        <v>0</v>
      </c>
      <c r="AE45" s="54">
        <v>1</v>
      </c>
      <c r="AF45" s="54">
        <f t="shared" si="5"/>
        <v>5</v>
      </c>
      <c r="AG45" s="54">
        <v>0</v>
      </c>
      <c r="AH45" s="54">
        <f t="shared" si="6"/>
        <v>1</v>
      </c>
      <c r="AI45" s="54">
        <v>1</v>
      </c>
      <c r="AJ45" s="54">
        <v>1</v>
      </c>
      <c r="AK45" s="54">
        <f t="shared" si="7"/>
        <v>0</v>
      </c>
      <c r="AL45" s="54">
        <v>1</v>
      </c>
      <c r="AM45" s="54">
        <v>1</v>
      </c>
      <c r="AN45" s="54">
        <v>1</v>
      </c>
      <c r="AO45" s="54">
        <v>1</v>
      </c>
      <c r="AP45" s="54">
        <v>1</v>
      </c>
      <c r="AQ45" s="54">
        <v>1</v>
      </c>
      <c r="AR45" s="54">
        <v>1</v>
      </c>
      <c r="AS45" s="54">
        <v>1</v>
      </c>
      <c r="AT45" s="54">
        <v>1</v>
      </c>
      <c r="AU45" s="54">
        <f t="shared" si="15"/>
        <v>39.330000000000013</v>
      </c>
      <c r="AV45" s="54">
        <f t="shared" si="16"/>
        <v>11.500000000000004</v>
      </c>
      <c r="AW45" s="54">
        <f t="shared" si="17"/>
        <v>12.802666666666664</v>
      </c>
      <c r="AX45" s="54">
        <f t="shared" si="18"/>
        <v>8.9919999999999973</v>
      </c>
      <c r="AY45" s="54">
        <v>1</v>
      </c>
      <c r="AZ45" s="54">
        <v>1</v>
      </c>
      <c r="BA45" s="54">
        <v>1</v>
      </c>
      <c r="BG45" s="54">
        <f t="shared" si="19"/>
        <v>333.33333333333331</v>
      </c>
      <c r="BH45" s="11">
        <f t="shared" si="20"/>
        <v>5.208333333333333E-5</v>
      </c>
    </row>
    <row r="46" spans="1:60" ht="48" x14ac:dyDescent="0.2">
      <c r="A46" s="54" t="s">
        <v>576</v>
      </c>
      <c r="B46" s="1" t="s">
        <v>913</v>
      </c>
      <c r="C46" s="3" t="s">
        <v>204</v>
      </c>
      <c r="D46" s="54">
        <v>1</v>
      </c>
      <c r="E46" s="54">
        <v>1</v>
      </c>
      <c r="F46" s="54">
        <f t="shared" si="8"/>
        <v>1</v>
      </c>
      <c r="G46" s="54">
        <f t="shared" si="9"/>
        <v>18</v>
      </c>
      <c r="H46" s="54">
        <f t="shared" si="10"/>
        <v>18</v>
      </c>
      <c r="I46" s="54">
        <f t="shared" si="11"/>
        <v>109</v>
      </c>
      <c r="J46" s="54">
        <v>34</v>
      </c>
      <c r="K46" s="54">
        <f t="shared" si="12"/>
        <v>1.8888888888888888</v>
      </c>
      <c r="L46" s="54">
        <f t="shared" si="13"/>
        <v>90</v>
      </c>
      <c r="M46" s="54">
        <f t="shared" si="14"/>
        <v>5</v>
      </c>
      <c r="N46" s="54">
        <v>1</v>
      </c>
      <c r="O46" s="54">
        <v>1</v>
      </c>
      <c r="P46" s="54">
        <v>0</v>
      </c>
      <c r="Q46" s="54">
        <v>1</v>
      </c>
      <c r="R46" s="54">
        <v>1</v>
      </c>
      <c r="S46" s="54">
        <v>1</v>
      </c>
      <c r="T46" s="54">
        <f t="shared" si="2"/>
        <v>1</v>
      </c>
      <c r="U46" s="54">
        <v>1</v>
      </c>
      <c r="V46" s="54">
        <v>1</v>
      </c>
      <c r="W46" s="54">
        <f t="shared" si="3"/>
        <v>0</v>
      </c>
      <c r="X46" s="54">
        <f t="shared" si="4"/>
        <v>1</v>
      </c>
      <c r="Y46" s="54">
        <v>1</v>
      </c>
      <c r="Z46" s="54">
        <v>1</v>
      </c>
      <c r="AA46" s="54">
        <v>1</v>
      </c>
      <c r="AB46" s="54">
        <v>1</v>
      </c>
      <c r="AC46" s="54">
        <v>1</v>
      </c>
      <c r="AD46" s="54">
        <v>1</v>
      </c>
      <c r="AE46" s="54">
        <v>1</v>
      </c>
      <c r="AF46" s="54">
        <f t="shared" si="5"/>
        <v>2</v>
      </c>
      <c r="AG46" s="54">
        <v>1</v>
      </c>
      <c r="AH46" s="54">
        <f t="shared" si="6"/>
        <v>1</v>
      </c>
      <c r="AI46" s="54">
        <v>1</v>
      </c>
      <c r="AJ46" s="54">
        <v>1</v>
      </c>
      <c r="AK46" s="54">
        <f t="shared" si="7"/>
        <v>1</v>
      </c>
      <c r="AL46" s="54">
        <v>1</v>
      </c>
      <c r="AM46" s="54">
        <v>1</v>
      </c>
      <c r="AN46" s="54">
        <v>1</v>
      </c>
      <c r="AO46" s="54">
        <v>0</v>
      </c>
      <c r="AP46" s="54">
        <v>1</v>
      </c>
      <c r="AQ46" s="54">
        <v>1</v>
      </c>
      <c r="AR46" s="54">
        <v>1</v>
      </c>
      <c r="AS46" s="54">
        <v>0</v>
      </c>
      <c r="AT46" s="54">
        <v>1</v>
      </c>
      <c r="AU46" s="54">
        <f t="shared" si="15"/>
        <v>28.765000000000025</v>
      </c>
      <c r="AV46" s="54">
        <f t="shared" si="16"/>
        <v>13.718888888888891</v>
      </c>
      <c r="AW46" s="54">
        <f t="shared" si="17"/>
        <v>12.608888888888885</v>
      </c>
      <c r="AX46" s="54">
        <f t="shared" si="18"/>
        <v>11.119999999999997</v>
      </c>
      <c r="AY46" s="54">
        <v>1</v>
      </c>
      <c r="AZ46" s="54">
        <v>1</v>
      </c>
      <c r="BA46" s="54">
        <v>1</v>
      </c>
      <c r="BG46" s="54">
        <f t="shared" si="19"/>
        <v>111.1111111111111</v>
      </c>
      <c r="BH46" s="11">
        <f t="shared" si="20"/>
        <v>6.2500000000000001E-5</v>
      </c>
    </row>
    <row r="47" spans="1:60" ht="32" x14ac:dyDescent="0.2">
      <c r="A47" s="54" t="s">
        <v>809</v>
      </c>
      <c r="B47" s="1" t="s">
        <v>810</v>
      </c>
      <c r="C47" s="22" t="s">
        <v>192</v>
      </c>
      <c r="D47" s="54">
        <v>1</v>
      </c>
      <c r="E47" s="54">
        <v>1</v>
      </c>
      <c r="F47" s="54">
        <f t="shared" si="8"/>
        <v>1</v>
      </c>
      <c r="G47" s="54">
        <f t="shared" si="9"/>
        <v>9</v>
      </c>
      <c r="H47" s="54">
        <f t="shared" si="10"/>
        <v>9</v>
      </c>
      <c r="I47" s="54">
        <f t="shared" si="11"/>
        <v>56</v>
      </c>
      <c r="J47" s="54">
        <v>16</v>
      </c>
      <c r="K47" s="54">
        <f t="shared" si="12"/>
        <v>1.7777777777777777</v>
      </c>
      <c r="L47" s="54">
        <f t="shared" si="13"/>
        <v>47</v>
      </c>
      <c r="M47" s="54">
        <f t="shared" si="14"/>
        <v>5.2222222222222223</v>
      </c>
      <c r="N47" s="54">
        <v>1</v>
      </c>
      <c r="O47" s="54">
        <v>1</v>
      </c>
      <c r="P47" s="54">
        <v>1</v>
      </c>
      <c r="Q47" s="54">
        <v>1</v>
      </c>
      <c r="R47" s="54">
        <v>1</v>
      </c>
      <c r="S47" s="54">
        <v>1</v>
      </c>
      <c r="T47" s="54">
        <f t="shared" si="2"/>
        <v>1</v>
      </c>
      <c r="U47" s="54">
        <v>1</v>
      </c>
      <c r="V47" s="54">
        <v>1</v>
      </c>
      <c r="W47" s="54">
        <f t="shared" si="3"/>
        <v>1</v>
      </c>
      <c r="X47" s="54">
        <f t="shared" si="4"/>
        <v>1</v>
      </c>
      <c r="Y47" s="54">
        <v>1</v>
      </c>
      <c r="Z47" s="54">
        <v>1</v>
      </c>
      <c r="AA47" s="54">
        <v>1</v>
      </c>
      <c r="AB47" s="54">
        <v>1</v>
      </c>
      <c r="AC47" s="54">
        <v>1</v>
      </c>
      <c r="AD47" s="54">
        <v>1</v>
      </c>
      <c r="AE47" s="54">
        <v>1</v>
      </c>
      <c r="AF47" s="54">
        <f t="shared" si="5"/>
        <v>1</v>
      </c>
      <c r="AG47" s="54">
        <v>0</v>
      </c>
      <c r="AH47" s="54">
        <f t="shared" si="6"/>
        <v>1</v>
      </c>
      <c r="AI47" s="54">
        <v>1</v>
      </c>
      <c r="AJ47" s="54">
        <v>1</v>
      </c>
      <c r="AK47" s="54">
        <f t="shared" si="7"/>
        <v>1</v>
      </c>
      <c r="AL47" s="54">
        <v>1</v>
      </c>
      <c r="AM47" s="54">
        <v>1</v>
      </c>
      <c r="AN47" s="54">
        <v>1</v>
      </c>
      <c r="AO47" s="54">
        <v>1</v>
      </c>
      <c r="AP47" s="54">
        <v>1</v>
      </c>
      <c r="AQ47" s="54">
        <v>1</v>
      </c>
      <c r="AR47" s="54">
        <v>1</v>
      </c>
      <c r="AS47" s="54">
        <v>1</v>
      </c>
      <c r="AT47" s="54">
        <v>1</v>
      </c>
      <c r="AU47" s="54">
        <f t="shared" si="15"/>
        <v>47.300000000000033</v>
      </c>
      <c r="AV47" s="54">
        <f t="shared" si="16"/>
        <v>8.8977777777777796</v>
      </c>
      <c r="AW47" s="54">
        <f t="shared" si="17"/>
        <v>12.271111111111111</v>
      </c>
      <c r="AX47" s="54">
        <f t="shared" si="18"/>
        <v>7.6666666666666679</v>
      </c>
      <c r="AY47" s="54">
        <v>1</v>
      </c>
      <c r="AZ47" s="54">
        <v>1</v>
      </c>
      <c r="BA47" s="54">
        <v>1</v>
      </c>
      <c r="BG47" s="54">
        <f t="shared" si="19"/>
        <v>111.1111111111111</v>
      </c>
      <c r="BH47" s="11">
        <f t="shared" si="20"/>
        <v>3.1250000000000001E-5</v>
      </c>
    </row>
    <row r="48" spans="1:60" ht="48" x14ac:dyDescent="0.2">
      <c r="A48" s="54">
        <v>25</v>
      </c>
      <c r="B48" s="1" t="s">
        <v>928</v>
      </c>
      <c r="C48" s="22" t="s">
        <v>204</v>
      </c>
      <c r="D48" s="54">
        <v>1</v>
      </c>
      <c r="E48" s="54">
        <v>1</v>
      </c>
      <c r="F48" s="54">
        <f t="shared" si="8"/>
        <v>1</v>
      </c>
      <c r="G48" s="54">
        <f t="shared" si="9"/>
        <v>20</v>
      </c>
      <c r="H48" s="54">
        <f t="shared" si="10"/>
        <v>20</v>
      </c>
      <c r="I48" s="54">
        <f t="shared" ref="I48:I111" si="21">LEN(SUBSTITUTE(B48," ",""))</f>
        <v>87</v>
      </c>
      <c r="J48" s="54">
        <v>34</v>
      </c>
      <c r="K48" s="54">
        <f t="shared" si="12"/>
        <v>1.7</v>
      </c>
      <c r="L48" s="54">
        <f t="shared" si="13"/>
        <v>85</v>
      </c>
      <c r="M48" s="54">
        <f t="shared" si="14"/>
        <v>4.25</v>
      </c>
      <c r="N48" s="54">
        <v>1</v>
      </c>
      <c r="O48" s="54">
        <v>1</v>
      </c>
      <c r="P48" s="54">
        <v>1</v>
      </c>
      <c r="Q48" s="54">
        <v>1</v>
      </c>
      <c r="R48" s="54">
        <v>1</v>
      </c>
      <c r="S48" s="54">
        <v>1</v>
      </c>
      <c r="T48" s="54">
        <f t="shared" si="2"/>
        <v>1</v>
      </c>
      <c r="U48" s="54">
        <v>1</v>
      </c>
      <c r="V48" s="54">
        <v>1</v>
      </c>
      <c r="W48" s="54">
        <f t="shared" si="3"/>
        <v>1</v>
      </c>
      <c r="X48" s="54">
        <f t="shared" si="4"/>
        <v>1</v>
      </c>
      <c r="Y48" s="54">
        <v>0</v>
      </c>
      <c r="Z48" s="54">
        <v>1</v>
      </c>
      <c r="AA48" s="54">
        <v>0</v>
      </c>
      <c r="AB48" s="54">
        <v>1</v>
      </c>
      <c r="AC48" s="54">
        <v>1</v>
      </c>
      <c r="AD48" s="54">
        <v>0</v>
      </c>
      <c r="AE48" s="54">
        <v>1</v>
      </c>
      <c r="AF48" s="54">
        <f t="shared" si="5"/>
        <v>2</v>
      </c>
      <c r="AG48" s="54">
        <v>1</v>
      </c>
      <c r="AH48" s="54">
        <f t="shared" si="6"/>
        <v>1</v>
      </c>
      <c r="AI48" s="54">
        <v>1</v>
      </c>
      <c r="AJ48" s="54">
        <v>1</v>
      </c>
      <c r="AK48" s="54">
        <f t="shared" si="7"/>
        <v>1</v>
      </c>
      <c r="AL48" s="54">
        <v>1</v>
      </c>
      <c r="AM48" s="54">
        <v>1</v>
      </c>
      <c r="AN48" s="54">
        <v>1</v>
      </c>
      <c r="AO48" s="54">
        <v>1</v>
      </c>
      <c r="AP48" s="54">
        <v>1</v>
      </c>
      <c r="AQ48" s="54">
        <v>1</v>
      </c>
      <c r="AR48" s="54">
        <v>1</v>
      </c>
      <c r="AS48" s="54">
        <v>1</v>
      </c>
      <c r="AT48" s="54">
        <v>1</v>
      </c>
      <c r="AU48" s="54">
        <f t="shared" si="15"/>
        <v>42.715000000000018</v>
      </c>
      <c r="AV48" s="54">
        <f t="shared" si="16"/>
        <v>12.270000000000003</v>
      </c>
      <c r="AW48" s="54">
        <f t="shared" ref="AW48:AW111" si="22">IF(G48=0,0,((0.0588*M48*100)-(0.296*(F48/G48)*100)-15.8))</f>
        <v>7.7099999999999973</v>
      </c>
      <c r="AX48" s="54">
        <f t="shared" si="18"/>
        <v>8.5874999999999986</v>
      </c>
      <c r="AY48" s="54">
        <v>1</v>
      </c>
      <c r="AZ48" s="54">
        <v>1</v>
      </c>
      <c r="BA48" s="54">
        <v>1</v>
      </c>
      <c r="BG48" s="54">
        <f t="shared" ref="BG48:BG111" si="23">IF(E48=0,0,AF48/E48*1000)</f>
        <v>2000</v>
      </c>
      <c r="BH48" s="11">
        <f t="shared" si="20"/>
        <v>6.9444444444444444E-5</v>
      </c>
    </row>
    <row r="49" spans="1:60" ht="32" x14ac:dyDescent="0.2">
      <c r="A49" s="54" t="s">
        <v>580</v>
      </c>
      <c r="B49" s="1" t="s">
        <v>705</v>
      </c>
      <c r="C49" s="22" t="s">
        <v>192</v>
      </c>
      <c r="D49" s="54">
        <v>1</v>
      </c>
      <c r="E49" s="54">
        <v>1</v>
      </c>
      <c r="F49" s="54">
        <f t="shared" si="8"/>
        <v>1</v>
      </c>
      <c r="G49" s="54">
        <f t="shared" si="9"/>
        <v>10</v>
      </c>
      <c r="H49" s="54">
        <f t="shared" si="10"/>
        <v>10</v>
      </c>
      <c r="I49" s="54">
        <f t="shared" si="21"/>
        <v>53</v>
      </c>
      <c r="J49" s="54">
        <v>19</v>
      </c>
      <c r="K49" s="54">
        <f t="shared" si="12"/>
        <v>1.9</v>
      </c>
      <c r="L49" s="54">
        <f t="shared" si="13"/>
        <v>52</v>
      </c>
      <c r="M49" s="54">
        <f t="shared" si="14"/>
        <v>5.2</v>
      </c>
      <c r="N49" s="54">
        <v>1</v>
      </c>
      <c r="O49" s="54">
        <v>0</v>
      </c>
      <c r="P49" s="54">
        <v>1</v>
      </c>
      <c r="Q49" s="54">
        <v>1</v>
      </c>
      <c r="R49" s="54">
        <v>1</v>
      </c>
      <c r="S49" s="54">
        <v>1</v>
      </c>
      <c r="T49" s="54">
        <f t="shared" si="2"/>
        <v>1</v>
      </c>
      <c r="U49" s="54">
        <v>1</v>
      </c>
      <c r="V49" s="54">
        <v>1</v>
      </c>
      <c r="W49" s="54">
        <f t="shared" si="3"/>
        <v>1</v>
      </c>
      <c r="X49" s="54">
        <f t="shared" si="4"/>
        <v>1</v>
      </c>
      <c r="Y49" s="54">
        <v>0</v>
      </c>
      <c r="Z49" s="54">
        <v>1</v>
      </c>
      <c r="AA49" s="54">
        <v>1</v>
      </c>
      <c r="AB49" s="54">
        <v>1</v>
      </c>
      <c r="AC49" s="54">
        <v>1</v>
      </c>
      <c r="AD49" s="54">
        <v>1</v>
      </c>
      <c r="AE49" s="54">
        <v>1</v>
      </c>
      <c r="AF49" s="54">
        <f t="shared" si="5"/>
        <v>1</v>
      </c>
      <c r="AG49" s="54">
        <v>1</v>
      </c>
      <c r="AH49" s="54">
        <f t="shared" si="6"/>
        <v>1</v>
      </c>
      <c r="AI49" s="54">
        <v>1</v>
      </c>
      <c r="AJ49" s="54">
        <v>1</v>
      </c>
      <c r="AK49" s="54">
        <f t="shared" si="7"/>
        <v>1</v>
      </c>
      <c r="AL49" s="54">
        <v>1</v>
      </c>
      <c r="AM49" s="54">
        <v>1</v>
      </c>
      <c r="AN49" s="54">
        <v>1</v>
      </c>
      <c r="AO49" s="54">
        <v>1</v>
      </c>
      <c r="AP49" s="54">
        <v>1</v>
      </c>
      <c r="AQ49" s="54">
        <v>1</v>
      </c>
      <c r="AR49" s="54">
        <v>1</v>
      </c>
      <c r="AS49" s="54">
        <v>1</v>
      </c>
      <c r="AT49" s="54">
        <v>1</v>
      </c>
      <c r="AU49" s="54">
        <f t="shared" si="15"/>
        <v>35.945000000000029</v>
      </c>
      <c r="AV49" s="54">
        <f t="shared" si="16"/>
        <v>10.73</v>
      </c>
      <c r="AW49" s="54">
        <f t="shared" si="22"/>
        <v>11.815999999999995</v>
      </c>
      <c r="AX49" s="54">
        <f t="shared" si="18"/>
        <v>8.0620000000000012</v>
      </c>
      <c r="AY49" s="54">
        <v>1</v>
      </c>
      <c r="AZ49" s="54">
        <v>1</v>
      </c>
      <c r="BA49" s="54">
        <v>1</v>
      </c>
      <c r="BG49" s="54">
        <f t="shared" si="23"/>
        <v>1000</v>
      </c>
      <c r="BH49" s="11">
        <f t="shared" si="20"/>
        <v>3.4722222222222222E-5</v>
      </c>
    </row>
    <row r="50" spans="1:60" ht="48" x14ac:dyDescent="0.2">
      <c r="A50" s="54" t="s">
        <v>582</v>
      </c>
      <c r="B50" s="1" t="s">
        <v>812</v>
      </c>
      <c r="C50" s="22" t="s">
        <v>192</v>
      </c>
      <c r="D50" s="54">
        <v>1</v>
      </c>
      <c r="E50" s="54">
        <v>1</v>
      </c>
      <c r="F50" s="54">
        <f t="shared" si="8"/>
        <v>1</v>
      </c>
      <c r="G50" s="54">
        <f t="shared" si="9"/>
        <v>20</v>
      </c>
      <c r="H50" s="54">
        <f t="shared" si="10"/>
        <v>20</v>
      </c>
      <c r="I50" s="54">
        <f t="shared" si="21"/>
        <v>86</v>
      </c>
      <c r="J50" s="54">
        <v>32</v>
      </c>
      <c r="K50" s="54">
        <f t="shared" si="12"/>
        <v>1.6</v>
      </c>
      <c r="L50" s="54">
        <f t="shared" si="13"/>
        <v>85</v>
      </c>
      <c r="M50" s="54">
        <f t="shared" si="14"/>
        <v>4.25</v>
      </c>
      <c r="N50" s="54">
        <v>0</v>
      </c>
      <c r="O50" s="54">
        <v>1</v>
      </c>
      <c r="P50" s="54">
        <v>0</v>
      </c>
      <c r="Q50" s="54">
        <v>1</v>
      </c>
      <c r="R50" s="54">
        <v>1</v>
      </c>
      <c r="S50" s="54">
        <v>1</v>
      </c>
      <c r="T50" s="54">
        <f t="shared" si="2"/>
        <v>1</v>
      </c>
      <c r="U50" s="54">
        <v>1</v>
      </c>
      <c r="V50" s="54">
        <v>1</v>
      </c>
      <c r="W50" s="54">
        <f t="shared" si="3"/>
        <v>0</v>
      </c>
      <c r="X50" s="54">
        <f t="shared" si="4"/>
        <v>1</v>
      </c>
      <c r="Y50" s="54">
        <v>0</v>
      </c>
      <c r="Z50" s="54">
        <v>1</v>
      </c>
      <c r="AA50" s="54">
        <v>1</v>
      </c>
      <c r="AB50" s="54">
        <v>1</v>
      </c>
      <c r="AC50" s="54">
        <v>1</v>
      </c>
      <c r="AD50" s="54">
        <v>0</v>
      </c>
      <c r="AE50" s="54">
        <v>1</v>
      </c>
      <c r="AF50" s="54">
        <f t="shared" si="5"/>
        <v>1</v>
      </c>
      <c r="AG50" s="54">
        <v>0</v>
      </c>
      <c r="AH50" s="54">
        <f t="shared" si="6"/>
        <v>1</v>
      </c>
      <c r="AI50" s="54">
        <v>1</v>
      </c>
      <c r="AJ50" s="54">
        <v>1</v>
      </c>
      <c r="AK50" s="54">
        <f t="shared" si="7"/>
        <v>1</v>
      </c>
      <c r="AL50" s="54">
        <v>1</v>
      </c>
      <c r="AM50" s="54">
        <v>1</v>
      </c>
      <c r="AN50" s="54">
        <v>1</v>
      </c>
      <c r="AO50" s="54">
        <v>1</v>
      </c>
      <c r="AP50" s="54">
        <v>1</v>
      </c>
      <c r="AQ50" s="54">
        <v>1</v>
      </c>
      <c r="AR50" s="54">
        <v>1</v>
      </c>
      <c r="AS50" s="54">
        <v>1</v>
      </c>
      <c r="AT50" s="54">
        <v>1</v>
      </c>
      <c r="AU50" s="54">
        <f t="shared" si="15"/>
        <v>51.175000000000026</v>
      </c>
      <c r="AV50" s="54">
        <f t="shared" si="16"/>
        <v>11.090000000000003</v>
      </c>
      <c r="AW50" s="54">
        <f t="shared" si="22"/>
        <v>7.7099999999999973</v>
      </c>
      <c r="AX50" s="54">
        <f t="shared" si="18"/>
        <v>8.5874999999999986</v>
      </c>
      <c r="AY50" s="54">
        <v>1</v>
      </c>
      <c r="AZ50" s="54">
        <v>1</v>
      </c>
      <c r="BA50" s="54">
        <v>1</v>
      </c>
      <c r="BG50" s="54">
        <f t="shared" si="23"/>
        <v>1000</v>
      </c>
      <c r="BH50" s="11">
        <f t="shared" si="20"/>
        <v>6.9444444444444444E-5</v>
      </c>
    </row>
    <row r="51" spans="1:60" ht="32" x14ac:dyDescent="0.2">
      <c r="A51" s="54">
        <v>26</v>
      </c>
      <c r="B51" s="1" t="s">
        <v>813</v>
      </c>
      <c r="C51" s="22" t="s">
        <v>192</v>
      </c>
      <c r="D51" s="54">
        <v>1</v>
      </c>
      <c r="E51" s="54">
        <v>1</v>
      </c>
      <c r="F51" s="54">
        <f t="shared" si="8"/>
        <v>1</v>
      </c>
      <c r="G51" s="54">
        <f t="shared" si="9"/>
        <v>11</v>
      </c>
      <c r="H51" s="54">
        <f t="shared" si="10"/>
        <v>11</v>
      </c>
      <c r="I51" s="54">
        <f t="shared" si="21"/>
        <v>64</v>
      </c>
      <c r="J51" s="54">
        <v>24</v>
      </c>
      <c r="K51" s="54">
        <f t="shared" si="12"/>
        <v>2.1818181818181817</v>
      </c>
      <c r="L51" s="54">
        <f t="shared" si="13"/>
        <v>63</v>
      </c>
      <c r="M51" s="54">
        <f t="shared" si="14"/>
        <v>5.7272727272727275</v>
      </c>
      <c r="N51" s="54">
        <v>1</v>
      </c>
      <c r="O51" s="54">
        <v>1</v>
      </c>
      <c r="P51" s="54">
        <v>1</v>
      </c>
      <c r="Q51" s="54">
        <v>1</v>
      </c>
      <c r="R51" s="54">
        <v>1</v>
      </c>
      <c r="S51" s="54">
        <v>1</v>
      </c>
      <c r="T51" s="54">
        <f t="shared" si="2"/>
        <v>1</v>
      </c>
      <c r="U51" s="54">
        <v>1</v>
      </c>
      <c r="V51" s="54">
        <v>1</v>
      </c>
      <c r="W51" s="54">
        <f t="shared" si="3"/>
        <v>1</v>
      </c>
      <c r="X51" s="54">
        <f t="shared" si="4"/>
        <v>1</v>
      </c>
      <c r="Y51" s="54">
        <v>1</v>
      </c>
      <c r="Z51" s="54">
        <v>1</v>
      </c>
      <c r="AA51" s="54">
        <v>1</v>
      </c>
      <c r="AB51" s="54">
        <v>1</v>
      </c>
      <c r="AC51" s="54">
        <v>1</v>
      </c>
      <c r="AD51" s="54">
        <v>0</v>
      </c>
      <c r="AE51" s="54">
        <v>1</v>
      </c>
      <c r="AF51" s="54">
        <f t="shared" si="5"/>
        <v>1</v>
      </c>
      <c r="AG51" s="54">
        <v>1</v>
      </c>
      <c r="AH51" s="54">
        <f t="shared" si="6"/>
        <v>1</v>
      </c>
      <c r="AI51" s="54">
        <v>1</v>
      </c>
      <c r="AJ51" s="54">
        <v>1</v>
      </c>
      <c r="AK51" s="54">
        <f t="shared" si="7"/>
        <v>1</v>
      </c>
      <c r="AL51" s="54">
        <v>1</v>
      </c>
      <c r="AM51" s="54">
        <v>1</v>
      </c>
      <c r="AN51" s="54">
        <v>1</v>
      </c>
      <c r="AO51" s="54">
        <v>1</v>
      </c>
      <c r="AP51" s="54">
        <v>1</v>
      </c>
      <c r="AQ51" s="54">
        <v>1</v>
      </c>
      <c r="AR51" s="54">
        <v>1</v>
      </c>
      <c r="AS51" s="54">
        <v>1</v>
      </c>
      <c r="AT51" s="54">
        <v>1</v>
      </c>
      <c r="AU51" s="54">
        <f t="shared" si="15"/>
        <v>11.088181818181845</v>
      </c>
      <c r="AV51" s="54">
        <f t="shared" si="16"/>
        <v>14.445454545454545</v>
      </c>
      <c r="AW51" s="54">
        <f t="shared" si="22"/>
        <v>15.185454545454547</v>
      </c>
      <c r="AX51" s="54">
        <f t="shared" si="18"/>
        <v>11.045454545454547</v>
      </c>
      <c r="AY51" s="54">
        <v>1</v>
      </c>
      <c r="AZ51" s="54">
        <v>1</v>
      </c>
      <c r="BA51" s="54">
        <v>1</v>
      </c>
      <c r="BG51" s="54">
        <f t="shared" si="23"/>
        <v>1000</v>
      </c>
      <c r="BH51" s="11">
        <f t="shared" si="20"/>
        <v>3.8194444444444444E-5</v>
      </c>
    </row>
    <row r="52" spans="1:60" ht="48" x14ac:dyDescent="0.2">
      <c r="A52" s="54">
        <v>27</v>
      </c>
      <c r="B52" s="1" t="s">
        <v>929</v>
      </c>
      <c r="C52" s="22" t="s">
        <v>204</v>
      </c>
      <c r="D52" s="54">
        <v>1</v>
      </c>
      <c r="E52" s="54">
        <v>1</v>
      </c>
      <c r="F52" s="54">
        <f t="shared" si="8"/>
        <v>1</v>
      </c>
      <c r="G52" s="54">
        <f t="shared" si="9"/>
        <v>21</v>
      </c>
      <c r="H52" s="54">
        <f t="shared" si="10"/>
        <v>21</v>
      </c>
      <c r="I52" s="54">
        <f t="shared" si="21"/>
        <v>96</v>
      </c>
      <c r="J52" s="54">
        <v>36</v>
      </c>
      <c r="K52" s="54">
        <f t="shared" si="12"/>
        <v>1.7142857142857142</v>
      </c>
      <c r="L52" s="54">
        <f t="shared" si="13"/>
        <v>94</v>
      </c>
      <c r="M52" s="54">
        <f t="shared" si="14"/>
        <v>4.4761904761904763</v>
      </c>
      <c r="N52" s="54">
        <v>1</v>
      </c>
      <c r="O52" s="54">
        <v>1</v>
      </c>
      <c r="P52" s="54">
        <v>1</v>
      </c>
      <c r="Q52" s="54">
        <v>1</v>
      </c>
      <c r="R52" s="54">
        <v>1</v>
      </c>
      <c r="S52" s="54">
        <v>1</v>
      </c>
      <c r="T52" s="54">
        <f t="shared" si="2"/>
        <v>1</v>
      </c>
      <c r="U52" s="54">
        <v>1</v>
      </c>
      <c r="V52" s="54">
        <v>1</v>
      </c>
      <c r="W52" s="54">
        <f t="shared" si="3"/>
        <v>1</v>
      </c>
      <c r="X52" s="54">
        <f t="shared" si="4"/>
        <v>1</v>
      </c>
      <c r="Y52" s="54">
        <v>0</v>
      </c>
      <c r="Z52" s="54">
        <v>1</v>
      </c>
      <c r="AA52" s="54">
        <v>1</v>
      </c>
      <c r="AB52" s="54">
        <v>1</v>
      </c>
      <c r="AC52" s="54">
        <v>1</v>
      </c>
      <c r="AD52" s="54">
        <v>0</v>
      </c>
      <c r="AE52" s="54">
        <v>1</v>
      </c>
      <c r="AF52" s="54">
        <f t="shared" si="5"/>
        <v>2</v>
      </c>
      <c r="AG52" s="54">
        <v>1</v>
      </c>
      <c r="AH52" s="54">
        <f t="shared" si="6"/>
        <v>1</v>
      </c>
      <c r="AI52" s="54">
        <v>1</v>
      </c>
      <c r="AJ52" s="54">
        <v>1</v>
      </c>
      <c r="AK52" s="54">
        <f t="shared" si="7"/>
        <v>1</v>
      </c>
      <c r="AL52" s="54">
        <v>1</v>
      </c>
      <c r="AM52" s="54">
        <v>1</v>
      </c>
      <c r="AN52" s="54">
        <v>1</v>
      </c>
      <c r="AO52" s="54">
        <v>1</v>
      </c>
      <c r="AP52" s="54">
        <v>1</v>
      </c>
      <c r="AQ52" s="54">
        <v>1</v>
      </c>
      <c r="AR52" s="54">
        <v>1</v>
      </c>
      <c r="AS52" s="54">
        <v>1</v>
      </c>
      <c r="AT52" s="54">
        <v>1</v>
      </c>
      <c r="AU52" s="54">
        <f t="shared" si="15"/>
        <v>40.4914285714286</v>
      </c>
      <c r="AV52" s="54">
        <f t="shared" si="16"/>
        <v>12.828571428571426</v>
      </c>
      <c r="AW52" s="54">
        <f t="shared" si="22"/>
        <v>9.1104761904761915</v>
      </c>
      <c r="AX52" s="54">
        <f t="shared" si="18"/>
        <v>10.152857142857144</v>
      </c>
      <c r="AY52" s="54">
        <v>1</v>
      </c>
      <c r="AZ52" s="54">
        <v>1</v>
      </c>
      <c r="BA52" s="54">
        <v>1</v>
      </c>
      <c r="BG52" s="54">
        <f t="shared" si="23"/>
        <v>2000</v>
      </c>
      <c r="BH52" s="11">
        <f t="shared" si="20"/>
        <v>7.2916666666666659E-5</v>
      </c>
    </row>
    <row r="53" spans="1:60" ht="48" x14ac:dyDescent="0.2">
      <c r="A53" s="54" t="s">
        <v>177</v>
      </c>
      <c r="B53" s="1" t="s">
        <v>815</v>
      </c>
      <c r="C53" s="22" t="s">
        <v>204</v>
      </c>
      <c r="D53" s="54">
        <v>1</v>
      </c>
      <c r="E53" s="54">
        <v>1</v>
      </c>
      <c r="F53" s="54">
        <f t="shared" si="8"/>
        <v>1</v>
      </c>
      <c r="G53" s="54">
        <f t="shared" si="9"/>
        <v>22</v>
      </c>
      <c r="H53" s="54">
        <f t="shared" si="10"/>
        <v>22</v>
      </c>
      <c r="I53" s="54">
        <f t="shared" si="21"/>
        <v>87</v>
      </c>
      <c r="J53" s="54">
        <v>31</v>
      </c>
      <c r="K53" s="54">
        <f t="shared" si="12"/>
        <v>1.4090909090909092</v>
      </c>
      <c r="L53" s="54">
        <f t="shared" si="13"/>
        <v>85</v>
      </c>
      <c r="M53" s="54">
        <f t="shared" si="14"/>
        <v>3.8636363636363638</v>
      </c>
      <c r="N53" s="54">
        <v>1</v>
      </c>
      <c r="O53" s="54">
        <v>1</v>
      </c>
      <c r="P53" s="54">
        <v>1</v>
      </c>
      <c r="Q53" s="54">
        <v>1</v>
      </c>
      <c r="R53" s="54">
        <v>1</v>
      </c>
      <c r="S53" s="54">
        <v>1</v>
      </c>
      <c r="T53" s="54">
        <f t="shared" si="2"/>
        <v>1</v>
      </c>
      <c r="U53" s="54">
        <v>1</v>
      </c>
      <c r="V53" s="54">
        <v>1</v>
      </c>
      <c r="W53" s="54">
        <f t="shared" si="3"/>
        <v>1</v>
      </c>
      <c r="X53" s="54">
        <f t="shared" si="4"/>
        <v>1</v>
      </c>
      <c r="Y53" s="54">
        <v>1</v>
      </c>
      <c r="Z53" s="54">
        <v>1</v>
      </c>
      <c r="AA53" s="54">
        <v>1</v>
      </c>
      <c r="AB53" s="54">
        <v>1</v>
      </c>
      <c r="AC53" s="54">
        <v>1</v>
      </c>
      <c r="AD53" s="54">
        <v>0</v>
      </c>
      <c r="AE53" s="54">
        <v>1</v>
      </c>
      <c r="AF53" s="54">
        <f t="shared" si="5"/>
        <v>2</v>
      </c>
      <c r="AG53" s="54">
        <v>0</v>
      </c>
      <c r="AH53" s="54">
        <f t="shared" si="6"/>
        <v>1</v>
      </c>
      <c r="AI53" s="54">
        <v>1</v>
      </c>
      <c r="AJ53" s="54">
        <v>1</v>
      </c>
      <c r="AK53" s="54">
        <f t="shared" si="7"/>
        <v>1</v>
      </c>
      <c r="AL53" s="54">
        <v>1</v>
      </c>
      <c r="AM53" s="54">
        <v>1</v>
      </c>
      <c r="AN53" s="54">
        <v>1</v>
      </c>
      <c r="AO53" s="54">
        <v>1</v>
      </c>
      <c r="AP53" s="54">
        <v>1</v>
      </c>
      <c r="AQ53" s="54">
        <v>1</v>
      </c>
      <c r="AR53" s="54">
        <v>1</v>
      </c>
      <c r="AS53" s="54">
        <v>1</v>
      </c>
      <c r="AT53" s="54">
        <v>1</v>
      </c>
      <c r="AU53" s="54">
        <f t="shared" si="15"/>
        <v>65.295909090909106</v>
      </c>
      <c r="AV53" s="54">
        <f t="shared" si="16"/>
        <v>9.6172727272727307</v>
      </c>
      <c r="AW53" s="54">
        <f t="shared" si="22"/>
        <v>5.5727272727272741</v>
      </c>
      <c r="AX53" s="54">
        <f t="shared" si="18"/>
        <v>7.7677272727272744</v>
      </c>
      <c r="AY53" s="54">
        <v>1</v>
      </c>
      <c r="AZ53" s="54">
        <v>1</v>
      </c>
      <c r="BA53" s="54">
        <v>1</v>
      </c>
      <c r="BG53" s="54">
        <f t="shared" si="23"/>
        <v>2000</v>
      </c>
      <c r="BH53" s="11">
        <f t="shared" si="20"/>
        <v>7.6388888888888887E-5</v>
      </c>
    </row>
    <row r="54" spans="1:60" ht="48" x14ac:dyDescent="0.2">
      <c r="A54" s="54">
        <v>28</v>
      </c>
      <c r="B54" s="1" t="s">
        <v>916</v>
      </c>
      <c r="C54" s="22" t="s">
        <v>204</v>
      </c>
      <c r="D54" s="54">
        <v>1</v>
      </c>
      <c r="E54" s="54">
        <v>1</v>
      </c>
      <c r="F54" s="54">
        <f t="shared" si="8"/>
        <v>1</v>
      </c>
      <c r="G54" s="54">
        <f t="shared" si="9"/>
        <v>18</v>
      </c>
      <c r="H54" s="54">
        <f t="shared" si="10"/>
        <v>18</v>
      </c>
      <c r="I54" s="54">
        <f t="shared" si="21"/>
        <v>81</v>
      </c>
      <c r="J54" s="54">
        <v>30</v>
      </c>
      <c r="K54" s="54">
        <f t="shared" si="12"/>
        <v>1.6666666666666667</v>
      </c>
      <c r="L54" s="54">
        <f t="shared" si="13"/>
        <v>79</v>
      </c>
      <c r="M54" s="54">
        <f t="shared" si="14"/>
        <v>4.3888888888888893</v>
      </c>
      <c r="N54" s="54">
        <v>1</v>
      </c>
      <c r="O54" s="54">
        <v>1</v>
      </c>
      <c r="P54" s="54">
        <v>0</v>
      </c>
      <c r="Q54" s="54">
        <v>1</v>
      </c>
      <c r="R54" s="54">
        <v>1</v>
      </c>
      <c r="S54" s="54">
        <v>1</v>
      </c>
      <c r="T54" s="54">
        <f t="shared" si="2"/>
        <v>1</v>
      </c>
      <c r="U54" s="54">
        <v>1</v>
      </c>
      <c r="V54" s="54">
        <v>1</v>
      </c>
      <c r="W54" s="54">
        <f t="shared" si="3"/>
        <v>0</v>
      </c>
      <c r="X54" s="54">
        <f t="shared" si="4"/>
        <v>1</v>
      </c>
      <c r="Y54" s="54">
        <v>0</v>
      </c>
      <c r="Z54" s="54">
        <v>1</v>
      </c>
      <c r="AA54" s="54">
        <v>1</v>
      </c>
      <c r="AB54" s="54">
        <v>1</v>
      </c>
      <c r="AC54" s="54">
        <v>1</v>
      </c>
      <c r="AD54" s="54">
        <v>1</v>
      </c>
      <c r="AE54" s="54">
        <v>1</v>
      </c>
      <c r="AF54" s="54">
        <f t="shared" si="5"/>
        <v>2</v>
      </c>
      <c r="AG54" s="54">
        <v>1</v>
      </c>
      <c r="AH54" s="54">
        <f t="shared" si="6"/>
        <v>1</v>
      </c>
      <c r="AI54" s="54">
        <v>1</v>
      </c>
      <c r="AJ54" s="54">
        <v>1</v>
      </c>
      <c r="AK54" s="54">
        <f t="shared" si="7"/>
        <v>1</v>
      </c>
      <c r="AL54" s="54">
        <v>1</v>
      </c>
      <c r="AM54" s="54">
        <v>1</v>
      </c>
      <c r="AN54" s="54">
        <v>1</v>
      </c>
      <c r="AO54" s="54">
        <v>1</v>
      </c>
      <c r="AP54" s="54">
        <v>1</v>
      </c>
      <c r="AQ54" s="54">
        <v>1</v>
      </c>
      <c r="AR54" s="54">
        <v>1</v>
      </c>
      <c r="AS54" s="54">
        <v>1</v>
      </c>
      <c r="AT54" s="54">
        <v>1</v>
      </c>
      <c r="AU54" s="54">
        <f t="shared" si="15"/>
        <v>47.565000000000012</v>
      </c>
      <c r="AV54" s="54">
        <f t="shared" si="16"/>
        <v>11.096666666666668</v>
      </c>
      <c r="AW54" s="54">
        <f t="shared" si="22"/>
        <v>8.3622222222222184</v>
      </c>
      <c r="AX54" s="54">
        <f t="shared" si="18"/>
        <v>8.2416666666666671</v>
      </c>
      <c r="AY54" s="54">
        <v>1</v>
      </c>
      <c r="AZ54" s="54">
        <v>1</v>
      </c>
      <c r="BA54" s="54">
        <v>1</v>
      </c>
      <c r="BG54" s="54">
        <f t="shared" si="23"/>
        <v>2000</v>
      </c>
      <c r="BH54" s="11">
        <f t="shared" si="20"/>
        <v>6.2500000000000001E-5</v>
      </c>
    </row>
    <row r="55" spans="1:60" ht="64" x14ac:dyDescent="0.2">
      <c r="A55" s="54" t="s">
        <v>180</v>
      </c>
      <c r="B55" s="1" t="s">
        <v>817</v>
      </c>
      <c r="C55" s="22" t="s">
        <v>192</v>
      </c>
      <c r="D55" s="54">
        <v>1</v>
      </c>
      <c r="E55" s="54">
        <v>1</v>
      </c>
      <c r="F55" s="54">
        <f t="shared" si="8"/>
        <v>1</v>
      </c>
      <c r="G55" s="54">
        <f t="shared" si="9"/>
        <v>20</v>
      </c>
      <c r="H55" s="54">
        <f t="shared" si="10"/>
        <v>20</v>
      </c>
      <c r="I55" s="54">
        <f t="shared" si="21"/>
        <v>109</v>
      </c>
      <c r="J55" s="54">
        <v>35</v>
      </c>
      <c r="K55" s="54">
        <f t="shared" si="12"/>
        <v>1.75</v>
      </c>
      <c r="L55" s="54">
        <f t="shared" si="13"/>
        <v>105</v>
      </c>
      <c r="M55" s="54">
        <f t="shared" si="14"/>
        <v>5.25</v>
      </c>
      <c r="N55" s="54">
        <v>0</v>
      </c>
      <c r="O55" s="54">
        <v>0</v>
      </c>
      <c r="P55" s="54">
        <v>0</v>
      </c>
      <c r="Q55" s="54">
        <v>1</v>
      </c>
      <c r="R55" s="54">
        <v>1</v>
      </c>
      <c r="S55" s="54">
        <v>1</v>
      </c>
      <c r="T55" s="54">
        <f t="shared" si="2"/>
        <v>1</v>
      </c>
      <c r="U55" s="54">
        <v>1</v>
      </c>
      <c r="V55" s="54">
        <v>1</v>
      </c>
      <c r="W55" s="54">
        <f t="shared" si="3"/>
        <v>0</v>
      </c>
      <c r="X55" s="54">
        <f t="shared" si="4"/>
        <v>1</v>
      </c>
      <c r="Y55" s="54">
        <v>1</v>
      </c>
      <c r="Z55" s="54">
        <v>1</v>
      </c>
      <c r="AA55" s="54">
        <v>1</v>
      </c>
      <c r="AB55" s="54">
        <v>1</v>
      </c>
      <c r="AC55" s="54">
        <v>1</v>
      </c>
      <c r="AD55" s="54">
        <v>1</v>
      </c>
      <c r="AE55" s="54">
        <v>1</v>
      </c>
      <c r="AF55" s="54">
        <f t="shared" si="5"/>
        <v>4</v>
      </c>
      <c r="AG55" s="54">
        <v>0</v>
      </c>
      <c r="AH55" s="54">
        <f t="shared" si="6"/>
        <v>0</v>
      </c>
      <c r="AI55" s="54">
        <v>1</v>
      </c>
      <c r="AJ55" s="54">
        <v>1</v>
      </c>
      <c r="AK55" s="54">
        <f t="shared" si="7"/>
        <v>1</v>
      </c>
      <c r="AL55" s="54">
        <v>1</v>
      </c>
      <c r="AM55" s="54">
        <v>0</v>
      </c>
      <c r="AN55" s="54">
        <v>1</v>
      </c>
      <c r="AO55" s="54">
        <v>1</v>
      </c>
      <c r="AP55" s="54">
        <v>1</v>
      </c>
      <c r="AQ55" s="54">
        <v>1</v>
      </c>
      <c r="AR55" s="54">
        <v>1</v>
      </c>
      <c r="AS55" s="54">
        <v>1</v>
      </c>
      <c r="AT55" s="54">
        <v>1</v>
      </c>
      <c r="AU55" s="54">
        <f t="shared" si="15"/>
        <v>38.485000000000028</v>
      </c>
      <c r="AV55" s="54">
        <f t="shared" si="16"/>
        <v>12.860000000000003</v>
      </c>
      <c r="AW55" s="54">
        <f t="shared" si="22"/>
        <v>13.589999999999996</v>
      </c>
      <c r="AX55" s="54">
        <f t="shared" si="18"/>
        <v>13.297499999999999</v>
      </c>
      <c r="AY55" s="54">
        <v>1</v>
      </c>
      <c r="AZ55" s="54">
        <v>1</v>
      </c>
      <c r="BA55" s="54">
        <v>1</v>
      </c>
      <c r="BG55" s="54">
        <f t="shared" si="23"/>
        <v>4000</v>
      </c>
      <c r="BH55" s="11">
        <f t="shared" si="20"/>
        <v>6.9444444444444444E-5</v>
      </c>
    </row>
    <row r="56" spans="1:60" ht="64" x14ac:dyDescent="0.2">
      <c r="A56" s="54" t="s">
        <v>181</v>
      </c>
      <c r="B56" s="1" t="s">
        <v>712</v>
      </c>
      <c r="C56" s="22" t="s">
        <v>192</v>
      </c>
      <c r="D56" s="54">
        <v>1</v>
      </c>
      <c r="E56" s="54">
        <v>1</v>
      </c>
      <c r="F56" s="54">
        <f t="shared" si="8"/>
        <v>1</v>
      </c>
      <c r="G56" s="54">
        <f t="shared" si="9"/>
        <v>22</v>
      </c>
      <c r="H56" s="54">
        <f t="shared" si="10"/>
        <v>22</v>
      </c>
      <c r="I56" s="54">
        <f t="shared" si="21"/>
        <v>127</v>
      </c>
      <c r="J56" s="54">
        <v>41</v>
      </c>
      <c r="K56" s="54">
        <f t="shared" si="12"/>
        <v>1.8636363636363635</v>
      </c>
      <c r="L56" s="54">
        <f t="shared" si="13"/>
        <v>122</v>
      </c>
      <c r="M56" s="54">
        <f t="shared" si="14"/>
        <v>5.5454545454545459</v>
      </c>
      <c r="N56" s="54">
        <v>0</v>
      </c>
      <c r="O56" s="54">
        <v>1</v>
      </c>
      <c r="P56" s="54">
        <v>1</v>
      </c>
      <c r="Q56" s="54">
        <v>1</v>
      </c>
      <c r="R56" s="54">
        <v>1</v>
      </c>
      <c r="S56" s="54">
        <v>1</v>
      </c>
      <c r="T56" s="54">
        <f t="shared" si="2"/>
        <v>1</v>
      </c>
      <c r="U56" s="54">
        <v>1</v>
      </c>
      <c r="V56" s="54">
        <v>1</v>
      </c>
      <c r="W56" s="54">
        <f t="shared" si="3"/>
        <v>1</v>
      </c>
      <c r="X56" s="54">
        <f t="shared" si="4"/>
        <v>1</v>
      </c>
      <c r="Y56" s="54">
        <v>0</v>
      </c>
      <c r="Z56" s="54">
        <v>1</v>
      </c>
      <c r="AA56" s="54">
        <v>1</v>
      </c>
      <c r="AB56" s="54">
        <v>1</v>
      </c>
      <c r="AC56" s="54">
        <v>1</v>
      </c>
      <c r="AD56" s="54">
        <v>1</v>
      </c>
      <c r="AE56" s="54">
        <v>1</v>
      </c>
      <c r="AF56" s="54">
        <f t="shared" si="5"/>
        <v>5</v>
      </c>
      <c r="AG56" s="54">
        <v>1</v>
      </c>
      <c r="AH56" s="54">
        <f t="shared" si="6"/>
        <v>1</v>
      </c>
      <c r="AI56" s="54">
        <v>0</v>
      </c>
      <c r="AJ56" s="54">
        <v>1</v>
      </c>
      <c r="AK56" s="54">
        <f t="shared" si="7"/>
        <v>1</v>
      </c>
      <c r="AL56" s="54">
        <v>1</v>
      </c>
      <c r="AM56" s="54">
        <v>1</v>
      </c>
      <c r="AN56" s="54">
        <v>1</v>
      </c>
      <c r="AO56" s="54">
        <v>1</v>
      </c>
      <c r="AP56" s="54">
        <v>1</v>
      </c>
      <c r="AQ56" s="54">
        <v>1</v>
      </c>
      <c r="AR56" s="54">
        <v>1</v>
      </c>
      <c r="AS56" s="54">
        <v>1</v>
      </c>
      <c r="AT56" s="54">
        <v>1</v>
      </c>
      <c r="AU56" s="54">
        <f t="shared" si="15"/>
        <v>26.841363636363653</v>
      </c>
      <c r="AV56" s="54">
        <f t="shared" si="16"/>
        <v>14.980909090909091</v>
      </c>
      <c r="AW56" s="54">
        <f t="shared" si="22"/>
        <v>15.461818181818185</v>
      </c>
      <c r="AX56" s="54">
        <f t="shared" si="18"/>
        <v>15.689090909090915</v>
      </c>
      <c r="AY56" s="54">
        <v>0</v>
      </c>
      <c r="AZ56" s="54">
        <v>1</v>
      </c>
      <c r="BA56" s="54">
        <v>1</v>
      </c>
      <c r="BG56" s="54">
        <f t="shared" si="23"/>
        <v>5000</v>
      </c>
      <c r="BH56" s="11">
        <f t="shared" si="20"/>
        <v>7.6388888888888887E-5</v>
      </c>
    </row>
    <row r="57" spans="1:60" ht="64" x14ac:dyDescent="0.2">
      <c r="A57" s="54" t="s">
        <v>713</v>
      </c>
      <c r="B57" s="1" t="s">
        <v>818</v>
      </c>
      <c r="C57" s="22" t="s">
        <v>192</v>
      </c>
      <c r="D57" s="54">
        <v>1</v>
      </c>
      <c r="E57" s="54">
        <v>1</v>
      </c>
      <c r="F57" s="54">
        <f t="shared" si="8"/>
        <v>1</v>
      </c>
      <c r="G57" s="54">
        <f t="shared" si="9"/>
        <v>25</v>
      </c>
      <c r="H57" s="54">
        <f t="shared" si="10"/>
        <v>25</v>
      </c>
      <c r="I57" s="54">
        <f t="shared" si="21"/>
        <v>140</v>
      </c>
      <c r="J57" s="54">
        <v>50</v>
      </c>
      <c r="K57" s="54">
        <f t="shared" si="12"/>
        <v>2</v>
      </c>
      <c r="L57" s="54">
        <f t="shared" si="13"/>
        <v>138</v>
      </c>
      <c r="M57" s="54">
        <f t="shared" si="14"/>
        <v>5.52</v>
      </c>
      <c r="N57" s="54">
        <v>0</v>
      </c>
      <c r="O57" s="54">
        <v>1</v>
      </c>
      <c r="P57" s="54">
        <v>1</v>
      </c>
      <c r="Q57" s="54">
        <v>1</v>
      </c>
      <c r="R57" s="54">
        <v>1</v>
      </c>
      <c r="S57" s="54">
        <v>1</v>
      </c>
      <c r="T57" s="54">
        <f t="shared" si="2"/>
        <v>1</v>
      </c>
      <c r="U57" s="54">
        <v>1</v>
      </c>
      <c r="V57" s="54">
        <v>1</v>
      </c>
      <c r="W57" s="54">
        <f t="shared" si="3"/>
        <v>1</v>
      </c>
      <c r="X57" s="54">
        <f t="shared" si="4"/>
        <v>1</v>
      </c>
      <c r="Y57" s="54">
        <v>0</v>
      </c>
      <c r="Z57" s="54">
        <v>1</v>
      </c>
      <c r="AA57" s="54">
        <v>1</v>
      </c>
      <c r="AB57" s="54">
        <v>1</v>
      </c>
      <c r="AC57" s="54">
        <v>1</v>
      </c>
      <c r="AD57" s="54">
        <v>1</v>
      </c>
      <c r="AE57" s="54">
        <v>1</v>
      </c>
      <c r="AF57" s="54">
        <f t="shared" si="5"/>
        <v>2</v>
      </c>
      <c r="AG57" s="54">
        <v>1</v>
      </c>
      <c r="AH57" s="54">
        <f t="shared" si="6"/>
        <v>1</v>
      </c>
      <c r="AI57" s="54">
        <v>1</v>
      </c>
      <c r="AJ57" s="54">
        <v>0</v>
      </c>
      <c r="AK57" s="54">
        <f t="shared" si="7"/>
        <v>1</v>
      </c>
      <c r="AL57" s="54">
        <v>1</v>
      </c>
      <c r="AM57" s="54">
        <v>1</v>
      </c>
      <c r="AN57" s="54">
        <v>1</v>
      </c>
      <c r="AO57" s="54">
        <v>1</v>
      </c>
      <c r="AP57" s="54">
        <v>1</v>
      </c>
      <c r="AQ57" s="54">
        <v>1</v>
      </c>
      <c r="AR57" s="54">
        <v>1</v>
      </c>
      <c r="AS57" s="54">
        <v>1</v>
      </c>
      <c r="AT57" s="54">
        <v>1</v>
      </c>
      <c r="AU57" s="54">
        <f t="shared" si="15"/>
        <v>12.260000000000023</v>
      </c>
      <c r="AV57" s="54">
        <f t="shared" si="16"/>
        <v>17.760000000000002</v>
      </c>
      <c r="AW57" s="54">
        <f t="shared" si="22"/>
        <v>15.473599999999998</v>
      </c>
      <c r="AX57" s="54">
        <f t="shared" si="18"/>
        <v>17.069200000000002</v>
      </c>
      <c r="AY57" s="54">
        <v>1</v>
      </c>
      <c r="AZ57" s="54">
        <v>1</v>
      </c>
      <c r="BA57" s="54">
        <v>1</v>
      </c>
      <c r="BG57" s="54">
        <f t="shared" si="23"/>
        <v>2000</v>
      </c>
      <c r="BH57" s="11">
        <f t="shared" si="20"/>
        <v>8.6805555555555545E-5</v>
      </c>
    </row>
    <row r="58" spans="1:60" ht="64" x14ac:dyDescent="0.2">
      <c r="A58" s="54">
        <v>29</v>
      </c>
      <c r="B58" s="1" t="s">
        <v>819</v>
      </c>
      <c r="C58" s="22" t="s">
        <v>192</v>
      </c>
      <c r="D58" s="54">
        <v>1</v>
      </c>
      <c r="E58" s="54">
        <v>1</v>
      </c>
      <c r="F58" s="54">
        <f t="shared" si="8"/>
        <v>1</v>
      </c>
      <c r="G58" s="54">
        <f t="shared" si="9"/>
        <v>23</v>
      </c>
      <c r="H58" s="54">
        <f t="shared" si="10"/>
        <v>23</v>
      </c>
      <c r="I58" s="54">
        <f t="shared" si="21"/>
        <v>136</v>
      </c>
      <c r="J58" s="54">
        <v>43</v>
      </c>
      <c r="K58" s="54">
        <f t="shared" si="12"/>
        <v>1.8695652173913044</v>
      </c>
      <c r="L58" s="54">
        <f t="shared" si="13"/>
        <v>130</v>
      </c>
      <c r="M58" s="54">
        <f t="shared" si="14"/>
        <v>5.6521739130434785</v>
      </c>
      <c r="N58" s="54">
        <v>1</v>
      </c>
      <c r="O58" s="54">
        <v>1</v>
      </c>
      <c r="P58" s="54">
        <v>1</v>
      </c>
      <c r="Q58" s="54">
        <v>1</v>
      </c>
      <c r="R58" s="54">
        <v>1</v>
      </c>
      <c r="S58" s="54">
        <v>1</v>
      </c>
      <c r="T58" s="54">
        <f t="shared" si="2"/>
        <v>1</v>
      </c>
      <c r="U58" s="54">
        <v>1</v>
      </c>
      <c r="V58" s="54">
        <v>1</v>
      </c>
      <c r="W58" s="54">
        <f t="shared" si="3"/>
        <v>1</v>
      </c>
      <c r="X58" s="54">
        <f t="shared" si="4"/>
        <v>1</v>
      </c>
      <c r="Y58" s="54">
        <v>1</v>
      </c>
      <c r="Z58" s="54">
        <v>1</v>
      </c>
      <c r="AA58" s="54">
        <v>1</v>
      </c>
      <c r="AB58" s="54">
        <v>1</v>
      </c>
      <c r="AC58" s="54">
        <v>1</v>
      </c>
      <c r="AD58" s="54">
        <v>0</v>
      </c>
      <c r="AE58" s="54">
        <v>1</v>
      </c>
      <c r="AF58" s="54">
        <f t="shared" si="5"/>
        <v>6</v>
      </c>
      <c r="AG58" s="54">
        <v>1</v>
      </c>
      <c r="AH58" s="54">
        <f t="shared" si="6"/>
        <v>1</v>
      </c>
      <c r="AI58" s="54">
        <v>0</v>
      </c>
      <c r="AJ58" s="54">
        <v>1</v>
      </c>
      <c r="AK58" s="54">
        <f t="shared" si="7"/>
        <v>0</v>
      </c>
      <c r="AL58" s="54">
        <v>1</v>
      </c>
      <c r="AM58" s="54">
        <v>1</v>
      </c>
      <c r="AN58" s="54">
        <v>1</v>
      </c>
      <c r="AO58" s="54">
        <v>1</v>
      </c>
      <c r="AP58" s="54">
        <v>1</v>
      </c>
      <c r="AQ58" s="54">
        <v>1</v>
      </c>
      <c r="AR58" s="54">
        <v>0</v>
      </c>
      <c r="AS58" s="54">
        <v>1</v>
      </c>
      <c r="AT58" s="54">
        <v>1</v>
      </c>
      <c r="AU58" s="54">
        <f t="shared" si="15"/>
        <v>25.324782608695671</v>
      </c>
      <c r="AV58" s="54">
        <f t="shared" si="16"/>
        <v>15.440869565217394</v>
      </c>
      <c r="AW58" s="54">
        <f t="shared" si="22"/>
        <v>16.14782608695652</v>
      </c>
      <c r="AX58" s="54">
        <f t="shared" si="18"/>
        <v>16.691739130434783</v>
      </c>
      <c r="AY58" s="54">
        <v>1</v>
      </c>
      <c r="AZ58" s="54">
        <v>1</v>
      </c>
      <c r="BA58" s="54">
        <v>1</v>
      </c>
      <c r="BG58" s="54">
        <f t="shared" si="23"/>
        <v>6000</v>
      </c>
      <c r="BH58" s="11">
        <f t="shared" si="20"/>
        <v>7.9861111111111116E-5</v>
      </c>
    </row>
    <row r="59" spans="1:60" ht="48" x14ac:dyDescent="0.2">
      <c r="A59" s="54">
        <v>30</v>
      </c>
      <c r="B59" s="1" t="s">
        <v>820</v>
      </c>
      <c r="C59" s="22" t="s">
        <v>192</v>
      </c>
      <c r="D59" s="54">
        <v>1</v>
      </c>
      <c r="E59" s="54">
        <v>1</v>
      </c>
      <c r="F59" s="54">
        <f t="shared" si="8"/>
        <v>1</v>
      </c>
      <c r="G59" s="54">
        <f t="shared" si="9"/>
        <v>15</v>
      </c>
      <c r="H59" s="54">
        <f t="shared" si="10"/>
        <v>15</v>
      </c>
      <c r="I59" s="54">
        <f t="shared" si="21"/>
        <v>77</v>
      </c>
      <c r="J59" s="54">
        <v>27</v>
      </c>
      <c r="K59" s="54">
        <f t="shared" si="12"/>
        <v>1.8</v>
      </c>
      <c r="L59" s="54">
        <f t="shared" si="13"/>
        <v>76</v>
      </c>
      <c r="M59" s="54">
        <f t="shared" si="14"/>
        <v>5.0666666666666664</v>
      </c>
      <c r="N59" s="54">
        <v>0</v>
      </c>
      <c r="O59" s="54">
        <v>1</v>
      </c>
      <c r="P59" s="54">
        <v>1</v>
      </c>
      <c r="Q59" s="54">
        <v>1</v>
      </c>
      <c r="R59" s="54">
        <v>1</v>
      </c>
      <c r="S59" s="54">
        <v>1</v>
      </c>
      <c r="T59" s="54">
        <f t="shared" si="2"/>
        <v>1</v>
      </c>
      <c r="U59" s="54">
        <v>1</v>
      </c>
      <c r="V59" s="54">
        <v>1</v>
      </c>
      <c r="W59" s="54">
        <f t="shared" si="3"/>
        <v>1</v>
      </c>
      <c r="X59" s="54">
        <f t="shared" si="4"/>
        <v>1</v>
      </c>
      <c r="Y59" s="54">
        <v>1</v>
      </c>
      <c r="Z59" s="54">
        <v>1</v>
      </c>
      <c r="AA59" s="54">
        <v>1</v>
      </c>
      <c r="AB59" s="54">
        <v>1</v>
      </c>
      <c r="AC59" s="54">
        <v>1</v>
      </c>
      <c r="AD59" s="54">
        <v>0</v>
      </c>
      <c r="AE59" s="54">
        <v>1</v>
      </c>
      <c r="AF59" s="54">
        <f t="shared" si="5"/>
        <v>1</v>
      </c>
      <c r="AG59" s="54">
        <v>1</v>
      </c>
      <c r="AH59" s="54">
        <f t="shared" si="6"/>
        <v>1</v>
      </c>
      <c r="AI59" s="54">
        <v>1</v>
      </c>
      <c r="AJ59" s="54">
        <v>1</v>
      </c>
      <c r="AK59" s="54">
        <f t="shared" si="7"/>
        <v>1</v>
      </c>
      <c r="AL59" s="54">
        <v>1</v>
      </c>
      <c r="AM59" s="54">
        <v>1</v>
      </c>
      <c r="AN59" s="54">
        <v>1</v>
      </c>
      <c r="AO59" s="54">
        <v>1</v>
      </c>
      <c r="AP59" s="54">
        <v>1</v>
      </c>
      <c r="AQ59" s="54">
        <v>1</v>
      </c>
      <c r="AR59" s="54">
        <v>1</v>
      </c>
      <c r="AS59" s="54">
        <v>1</v>
      </c>
      <c r="AT59" s="54">
        <v>1</v>
      </c>
      <c r="AU59" s="54">
        <f t="shared" si="15"/>
        <v>39.330000000000013</v>
      </c>
      <c r="AV59" s="54">
        <f t="shared" si="16"/>
        <v>11.500000000000004</v>
      </c>
      <c r="AW59" s="54">
        <f t="shared" si="22"/>
        <v>12.018666666666661</v>
      </c>
      <c r="AX59" s="54">
        <f t="shared" si="18"/>
        <v>9.9339999999999975</v>
      </c>
      <c r="AY59" s="54">
        <v>1</v>
      </c>
      <c r="AZ59" s="54">
        <v>1</v>
      </c>
      <c r="BA59" s="54">
        <v>1</v>
      </c>
      <c r="BG59" s="54">
        <f t="shared" si="23"/>
        <v>1000</v>
      </c>
      <c r="BH59" s="11">
        <f t="shared" si="20"/>
        <v>5.208333333333333E-5</v>
      </c>
    </row>
    <row r="60" spans="1:60" ht="48" x14ac:dyDescent="0.2">
      <c r="A60" s="54" t="s">
        <v>592</v>
      </c>
      <c r="B60" s="1" t="s">
        <v>717</v>
      </c>
      <c r="C60" s="22" t="s">
        <v>192</v>
      </c>
      <c r="D60" s="54">
        <v>1</v>
      </c>
      <c r="E60" s="54">
        <v>1</v>
      </c>
      <c r="F60" s="54">
        <f t="shared" si="8"/>
        <v>1</v>
      </c>
      <c r="G60" s="54">
        <f t="shared" si="9"/>
        <v>18</v>
      </c>
      <c r="H60" s="54">
        <f t="shared" si="10"/>
        <v>18</v>
      </c>
      <c r="I60" s="54">
        <f t="shared" si="21"/>
        <v>82</v>
      </c>
      <c r="J60" s="54">
        <v>30</v>
      </c>
      <c r="K60" s="54">
        <f t="shared" si="12"/>
        <v>1.6666666666666667</v>
      </c>
      <c r="L60" s="54">
        <f t="shared" si="13"/>
        <v>81</v>
      </c>
      <c r="M60" s="54">
        <f t="shared" si="14"/>
        <v>4.5</v>
      </c>
      <c r="N60" s="54">
        <v>0</v>
      </c>
      <c r="O60" s="54">
        <v>1</v>
      </c>
      <c r="P60" s="54">
        <v>0</v>
      </c>
      <c r="Q60" s="54">
        <v>1</v>
      </c>
      <c r="R60" s="54">
        <v>1</v>
      </c>
      <c r="S60" s="54">
        <v>1</v>
      </c>
      <c r="T60" s="54">
        <f t="shared" si="2"/>
        <v>1</v>
      </c>
      <c r="U60" s="54">
        <v>1</v>
      </c>
      <c r="V60" s="54">
        <v>1</v>
      </c>
      <c r="W60" s="54">
        <f t="shared" si="3"/>
        <v>0</v>
      </c>
      <c r="X60" s="54">
        <f t="shared" si="4"/>
        <v>1</v>
      </c>
      <c r="Y60" s="54">
        <v>0</v>
      </c>
      <c r="Z60" s="54">
        <v>1</v>
      </c>
      <c r="AA60" s="54">
        <v>1</v>
      </c>
      <c r="AB60" s="54">
        <v>1</v>
      </c>
      <c r="AC60" s="54">
        <v>1</v>
      </c>
      <c r="AD60" s="54">
        <v>0</v>
      </c>
      <c r="AE60" s="54">
        <v>1</v>
      </c>
      <c r="AF60" s="54">
        <f t="shared" si="5"/>
        <v>1</v>
      </c>
      <c r="AG60" s="54">
        <v>1</v>
      </c>
      <c r="AH60" s="54">
        <f t="shared" si="6"/>
        <v>1</v>
      </c>
      <c r="AI60" s="54">
        <v>1</v>
      </c>
      <c r="AJ60" s="54">
        <v>1</v>
      </c>
      <c r="AK60" s="54">
        <f t="shared" si="7"/>
        <v>1</v>
      </c>
      <c r="AL60" s="54">
        <v>1</v>
      </c>
      <c r="AM60" s="54">
        <v>1</v>
      </c>
      <c r="AN60" s="54">
        <v>1</v>
      </c>
      <c r="AO60" s="54">
        <v>1</v>
      </c>
      <c r="AP60" s="54">
        <v>1</v>
      </c>
      <c r="AQ60" s="54">
        <v>1</v>
      </c>
      <c r="AR60" s="54">
        <v>1</v>
      </c>
      <c r="AS60" s="54">
        <v>1</v>
      </c>
      <c r="AT60" s="54">
        <v>1</v>
      </c>
      <c r="AU60" s="54">
        <f t="shared" si="15"/>
        <v>47.565000000000012</v>
      </c>
      <c r="AV60" s="54">
        <f t="shared" si="16"/>
        <v>11.096666666666668</v>
      </c>
      <c r="AW60" s="54">
        <f t="shared" si="22"/>
        <v>9.0155555555555544</v>
      </c>
      <c r="AX60" s="54">
        <f t="shared" si="18"/>
        <v>8.7650000000000006</v>
      </c>
      <c r="AY60" s="54">
        <v>1</v>
      </c>
      <c r="AZ60" s="54">
        <v>1</v>
      </c>
      <c r="BA60" s="54">
        <v>1</v>
      </c>
      <c r="BG60" s="54">
        <f t="shared" si="23"/>
        <v>1000</v>
      </c>
      <c r="BH60" s="11">
        <f t="shared" si="20"/>
        <v>6.2500000000000001E-5</v>
      </c>
    </row>
    <row r="61" spans="1:60" ht="32" x14ac:dyDescent="0.2">
      <c r="A61" s="54" t="s">
        <v>594</v>
      </c>
      <c r="B61" s="1" t="s">
        <v>718</v>
      </c>
      <c r="C61" s="22" t="s">
        <v>192</v>
      </c>
      <c r="D61" s="54">
        <v>1</v>
      </c>
      <c r="E61" s="54">
        <v>1</v>
      </c>
      <c r="F61" s="54">
        <f t="shared" si="8"/>
        <v>1</v>
      </c>
      <c r="G61" s="54">
        <f t="shared" si="9"/>
        <v>13</v>
      </c>
      <c r="H61" s="54">
        <f t="shared" si="10"/>
        <v>13</v>
      </c>
      <c r="I61" s="54">
        <f t="shared" si="21"/>
        <v>67</v>
      </c>
      <c r="J61" s="54">
        <v>25</v>
      </c>
      <c r="K61" s="54">
        <f t="shared" si="12"/>
        <v>1.9230769230769231</v>
      </c>
      <c r="L61" s="54">
        <f t="shared" si="13"/>
        <v>64</v>
      </c>
      <c r="M61" s="54">
        <f t="shared" si="14"/>
        <v>4.9230769230769234</v>
      </c>
      <c r="N61" s="54">
        <v>0</v>
      </c>
      <c r="O61" s="54">
        <v>1</v>
      </c>
      <c r="P61" s="54">
        <v>1</v>
      </c>
      <c r="Q61" s="54">
        <v>1</v>
      </c>
      <c r="R61" s="54">
        <v>1</v>
      </c>
      <c r="S61" s="54">
        <v>1</v>
      </c>
      <c r="T61" s="54">
        <f t="shared" si="2"/>
        <v>1</v>
      </c>
      <c r="U61" s="54">
        <v>1</v>
      </c>
      <c r="V61" s="54">
        <v>1</v>
      </c>
      <c r="W61" s="54">
        <f t="shared" si="3"/>
        <v>1</v>
      </c>
      <c r="X61" s="54">
        <f t="shared" si="4"/>
        <v>1</v>
      </c>
      <c r="Y61" s="54">
        <v>0</v>
      </c>
      <c r="Z61" s="54">
        <v>1</v>
      </c>
      <c r="AA61" s="54">
        <v>1</v>
      </c>
      <c r="AB61" s="54">
        <v>1</v>
      </c>
      <c r="AC61" s="54">
        <v>1</v>
      </c>
      <c r="AD61" s="54">
        <v>1</v>
      </c>
      <c r="AE61" s="54">
        <v>1</v>
      </c>
      <c r="AF61" s="54">
        <f t="shared" si="5"/>
        <v>3</v>
      </c>
      <c r="AG61" s="54">
        <v>1</v>
      </c>
      <c r="AH61" s="54">
        <f t="shared" si="6"/>
        <v>1</v>
      </c>
      <c r="AI61" s="54">
        <v>1</v>
      </c>
      <c r="AJ61" s="54">
        <v>1</v>
      </c>
      <c r="AK61" s="54">
        <f t="shared" si="7"/>
        <v>0</v>
      </c>
      <c r="AL61" s="54">
        <v>1</v>
      </c>
      <c r="AM61" s="54">
        <v>1</v>
      </c>
      <c r="AN61" s="54">
        <v>1</v>
      </c>
      <c r="AO61" s="54">
        <v>1</v>
      </c>
      <c r="AP61" s="54">
        <v>1</v>
      </c>
      <c r="AQ61" s="54">
        <v>1</v>
      </c>
      <c r="AR61" s="54">
        <v>1</v>
      </c>
      <c r="AS61" s="54">
        <v>1</v>
      </c>
      <c r="AT61" s="54">
        <v>1</v>
      </c>
      <c r="AU61" s="54">
        <f t="shared" si="15"/>
        <v>30.947692307692328</v>
      </c>
      <c r="AV61" s="54">
        <f t="shared" si="16"/>
        <v>12.172307692307694</v>
      </c>
      <c r="AW61" s="54">
        <f t="shared" si="22"/>
        <v>10.870769230769231</v>
      </c>
      <c r="AX61" s="54">
        <f t="shared" si="18"/>
        <v>8.2576923076923094</v>
      </c>
      <c r="AY61" s="54">
        <v>1</v>
      </c>
      <c r="AZ61" s="54">
        <v>1</v>
      </c>
      <c r="BA61" s="54">
        <v>1</v>
      </c>
      <c r="BG61" s="54">
        <f t="shared" si="23"/>
        <v>3000</v>
      </c>
      <c r="BH61" s="11">
        <f t="shared" si="20"/>
        <v>4.5138888888888894E-5</v>
      </c>
    </row>
    <row r="62" spans="1:60" ht="32" x14ac:dyDescent="0.2">
      <c r="A62" s="54">
        <v>31</v>
      </c>
      <c r="B62" s="1" t="s">
        <v>917</v>
      </c>
      <c r="C62" s="22" t="s">
        <v>204</v>
      </c>
      <c r="D62" s="54">
        <v>1</v>
      </c>
      <c r="E62" s="54">
        <v>1</v>
      </c>
      <c r="F62" s="54">
        <f t="shared" si="8"/>
        <v>1</v>
      </c>
      <c r="G62" s="54">
        <f t="shared" si="9"/>
        <v>18</v>
      </c>
      <c r="H62" s="54">
        <f t="shared" si="10"/>
        <v>18</v>
      </c>
      <c r="I62" s="54">
        <f t="shared" si="21"/>
        <v>71</v>
      </c>
      <c r="J62" s="54">
        <v>25</v>
      </c>
      <c r="K62" s="54">
        <f t="shared" si="12"/>
        <v>1.3888888888888888</v>
      </c>
      <c r="L62" s="54">
        <f t="shared" si="13"/>
        <v>69</v>
      </c>
      <c r="M62" s="54">
        <f t="shared" si="14"/>
        <v>3.8333333333333335</v>
      </c>
      <c r="N62" s="54">
        <v>1</v>
      </c>
      <c r="O62" s="54">
        <v>1</v>
      </c>
      <c r="P62" s="54">
        <v>0</v>
      </c>
      <c r="Q62" s="54">
        <v>1</v>
      </c>
      <c r="R62" s="54">
        <v>1</v>
      </c>
      <c r="S62" s="54">
        <v>1</v>
      </c>
      <c r="T62" s="54">
        <f t="shared" si="2"/>
        <v>1</v>
      </c>
      <c r="U62" s="54">
        <v>1</v>
      </c>
      <c r="V62" s="54">
        <v>1</v>
      </c>
      <c r="W62" s="54">
        <f t="shared" si="3"/>
        <v>0</v>
      </c>
      <c r="X62" s="54">
        <f t="shared" si="4"/>
        <v>1</v>
      </c>
      <c r="Y62" s="54">
        <v>0</v>
      </c>
      <c r="Z62" s="54">
        <v>1</v>
      </c>
      <c r="AA62" s="54">
        <v>1</v>
      </c>
      <c r="AB62" s="54">
        <v>1</v>
      </c>
      <c r="AC62" s="54">
        <v>1</v>
      </c>
      <c r="AD62" s="54">
        <v>1</v>
      </c>
      <c r="AE62" s="54">
        <v>1</v>
      </c>
      <c r="AF62" s="54">
        <f t="shared" si="5"/>
        <v>2</v>
      </c>
      <c r="AG62" s="54">
        <v>1</v>
      </c>
      <c r="AH62" s="54">
        <f t="shared" si="6"/>
        <v>1</v>
      </c>
      <c r="AI62" s="54">
        <v>1</v>
      </c>
      <c r="AJ62" s="54">
        <v>1</v>
      </c>
      <c r="AK62" s="54">
        <f t="shared" si="7"/>
        <v>1</v>
      </c>
      <c r="AL62" s="54">
        <v>1</v>
      </c>
      <c r="AM62" s="54">
        <v>1</v>
      </c>
      <c r="AN62" s="54">
        <v>1</v>
      </c>
      <c r="AO62" s="54">
        <v>1</v>
      </c>
      <c r="AP62" s="54">
        <v>1</v>
      </c>
      <c r="AQ62" s="54">
        <v>1</v>
      </c>
      <c r="AR62" s="54">
        <v>1</v>
      </c>
      <c r="AS62" s="54">
        <v>1</v>
      </c>
      <c r="AT62" s="54">
        <v>1</v>
      </c>
      <c r="AU62" s="54">
        <f t="shared" si="15"/>
        <v>71.065000000000026</v>
      </c>
      <c r="AV62" s="54">
        <f t="shared" si="16"/>
        <v>7.818888888888889</v>
      </c>
      <c r="AW62" s="54">
        <f t="shared" si="22"/>
        <v>5.0955555555555527</v>
      </c>
      <c r="AX62" s="54">
        <f t="shared" si="18"/>
        <v>5.625</v>
      </c>
      <c r="AY62" s="54">
        <v>1</v>
      </c>
      <c r="AZ62" s="54">
        <v>1</v>
      </c>
      <c r="BA62" s="54">
        <v>1</v>
      </c>
      <c r="BG62" s="54">
        <f t="shared" si="23"/>
        <v>2000</v>
      </c>
      <c r="BH62" s="11">
        <f t="shared" si="20"/>
        <v>6.2500000000000001E-5</v>
      </c>
    </row>
    <row r="63" spans="1:60" ht="48" x14ac:dyDescent="0.2">
      <c r="A63" s="54">
        <v>32</v>
      </c>
      <c r="B63" s="1" t="s">
        <v>720</v>
      </c>
      <c r="C63" s="22" t="s">
        <v>192</v>
      </c>
      <c r="D63" s="54">
        <v>1</v>
      </c>
      <c r="E63" s="54">
        <v>1</v>
      </c>
      <c r="F63" s="54">
        <f t="shared" si="8"/>
        <v>1</v>
      </c>
      <c r="G63" s="54">
        <f t="shared" si="9"/>
        <v>20</v>
      </c>
      <c r="H63" s="54">
        <f t="shared" si="10"/>
        <v>20</v>
      </c>
      <c r="I63" s="54">
        <f t="shared" si="21"/>
        <v>76</v>
      </c>
      <c r="J63" s="54">
        <v>29</v>
      </c>
      <c r="K63" s="54">
        <f t="shared" si="12"/>
        <v>1.45</v>
      </c>
      <c r="L63" s="54">
        <f t="shared" si="13"/>
        <v>75</v>
      </c>
      <c r="M63" s="54">
        <f t="shared" si="14"/>
        <v>3.75</v>
      </c>
      <c r="N63" s="54">
        <v>0</v>
      </c>
      <c r="O63" s="54">
        <v>1</v>
      </c>
      <c r="P63" s="54">
        <v>0</v>
      </c>
      <c r="Q63" s="54">
        <v>1</v>
      </c>
      <c r="R63" s="54">
        <v>1</v>
      </c>
      <c r="S63" s="54">
        <v>1</v>
      </c>
      <c r="T63" s="54">
        <f t="shared" si="2"/>
        <v>1</v>
      </c>
      <c r="U63" s="54">
        <v>1</v>
      </c>
      <c r="V63" s="54">
        <v>1</v>
      </c>
      <c r="W63" s="54">
        <f t="shared" si="3"/>
        <v>0</v>
      </c>
      <c r="X63" s="54">
        <f t="shared" si="4"/>
        <v>1</v>
      </c>
      <c r="Y63" s="54">
        <v>0</v>
      </c>
      <c r="Z63" s="54">
        <v>1</v>
      </c>
      <c r="AA63" s="54">
        <v>1</v>
      </c>
      <c r="AB63" s="54">
        <v>1</v>
      </c>
      <c r="AC63" s="54">
        <v>1</v>
      </c>
      <c r="AD63" s="54">
        <v>0</v>
      </c>
      <c r="AE63" s="54">
        <v>1</v>
      </c>
      <c r="AF63" s="54">
        <f t="shared" si="5"/>
        <v>1</v>
      </c>
      <c r="AG63" s="54">
        <v>1</v>
      </c>
      <c r="AH63" s="54">
        <f t="shared" si="6"/>
        <v>1</v>
      </c>
      <c r="AI63" s="54">
        <v>1</v>
      </c>
      <c r="AJ63" s="54">
        <v>1</v>
      </c>
      <c r="AK63" s="54">
        <f t="shared" si="7"/>
        <v>1</v>
      </c>
      <c r="AL63" s="54">
        <v>1</v>
      </c>
      <c r="AM63" s="54">
        <v>1</v>
      </c>
      <c r="AN63" s="54">
        <v>1</v>
      </c>
      <c r="AO63" s="54">
        <v>0</v>
      </c>
      <c r="AP63" s="54">
        <v>1</v>
      </c>
      <c r="AQ63" s="54">
        <v>1</v>
      </c>
      <c r="AR63" s="54">
        <v>1</v>
      </c>
      <c r="AS63" s="54">
        <v>0</v>
      </c>
      <c r="AT63" s="54">
        <v>1</v>
      </c>
      <c r="AU63" s="54">
        <f t="shared" si="15"/>
        <v>63.865000000000023</v>
      </c>
      <c r="AV63" s="54">
        <f t="shared" si="16"/>
        <v>9.32</v>
      </c>
      <c r="AW63" s="54">
        <f t="shared" si="22"/>
        <v>4.7699999999999996</v>
      </c>
      <c r="AX63" s="54">
        <f t="shared" si="18"/>
        <v>6.2325000000000017</v>
      </c>
      <c r="AY63" s="54">
        <v>1</v>
      </c>
      <c r="AZ63" s="54">
        <v>1</v>
      </c>
      <c r="BA63" s="54">
        <v>1</v>
      </c>
      <c r="BG63" s="54">
        <f t="shared" si="23"/>
        <v>1000</v>
      </c>
      <c r="BH63" s="11">
        <f t="shared" si="20"/>
        <v>6.9444444444444444E-5</v>
      </c>
    </row>
    <row r="64" spans="1:60" ht="48" x14ac:dyDescent="0.2">
      <c r="A64" s="54">
        <v>33</v>
      </c>
      <c r="B64" s="1" t="s">
        <v>721</v>
      </c>
      <c r="C64" s="22" t="s">
        <v>192</v>
      </c>
      <c r="D64" s="54">
        <v>1</v>
      </c>
      <c r="E64" s="54">
        <v>1</v>
      </c>
      <c r="F64" s="54">
        <f t="shared" si="8"/>
        <v>1</v>
      </c>
      <c r="G64" s="54">
        <f t="shared" si="9"/>
        <v>19</v>
      </c>
      <c r="H64" s="54">
        <f t="shared" si="10"/>
        <v>19</v>
      </c>
      <c r="I64" s="54">
        <f t="shared" si="21"/>
        <v>83</v>
      </c>
      <c r="J64" s="54">
        <v>30</v>
      </c>
      <c r="K64" s="54">
        <f t="shared" si="12"/>
        <v>1.5789473684210527</v>
      </c>
      <c r="L64" s="54">
        <f t="shared" si="13"/>
        <v>81</v>
      </c>
      <c r="M64" s="54">
        <f t="shared" si="14"/>
        <v>4.2631578947368425</v>
      </c>
      <c r="N64" s="54">
        <v>1</v>
      </c>
      <c r="O64" s="54">
        <v>1</v>
      </c>
      <c r="P64" s="54">
        <v>0</v>
      </c>
      <c r="Q64" s="54">
        <v>1</v>
      </c>
      <c r="R64" s="54">
        <v>1</v>
      </c>
      <c r="S64" s="54">
        <v>1</v>
      </c>
      <c r="T64" s="54">
        <f t="shared" si="2"/>
        <v>1</v>
      </c>
      <c r="U64" s="54">
        <v>1</v>
      </c>
      <c r="V64" s="54">
        <v>1</v>
      </c>
      <c r="W64" s="54">
        <f t="shared" si="3"/>
        <v>0</v>
      </c>
      <c r="X64" s="54">
        <f t="shared" si="4"/>
        <v>1</v>
      </c>
      <c r="Y64" s="54">
        <v>0</v>
      </c>
      <c r="Z64" s="54">
        <v>1</v>
      </c>
      <c r="AA64" s="54">
        <v>1</v>
      </c>
      <c r="AB64" s="54">
        <v>1</v>
      </c>
      <c r="AC64" s="54">
        <v>1</v>
      </c>
      <c r="AD64" s="54">
        <v>0</v>
      </c>
      <c r="AE64" s="54">
        <v>1</v>
      </c>
      <c r="AF64" s="54">
        <f t="shared" si="5"/>
        <v>2</v>
      </c>
      <c r="AG64" s="54">
        <v>1</v>
      </c>
      <c r="AH64" s="54">
        <f t="shared" si="6"/>
        <v>1</v>
      </c>
      <c r="AI64" s="54">
        <v>1</v>
      </c>
      <c r="AJ64" s="54">
        <v>1</v>
      </c>
      <c r="AK64" s="54">
        <f t="shared" si="7"/>
        <v>1</v>
      </c>
      <c r="AL64" s="54">
        <v>1</v>
      </c>
      <c r="AM64" s="54">
        <v>1</v>
      </c>
      <c r="AN64" s="54">
        <v>1</v>
      </c>
      <c r="AO64" s="54">
        <v>0</v>
      </c>
      <c r="AP64" s="54">
        <v>1</v>
      </c>
      <c r="AQ64" s="54">
        <v>1</v>
      </c>
      <c r="AR64" s="54">
        <v>1</v>
      </c>
      <c r="AS64" s="54">
        <v>1</v>
      </c>
      <c r="AT64" s="54">
        <v>1</v>
      </c>
      <c r="AU64" s="54">
        <f t="shared" si="15"/>
        <v>53.971052631578971</v>
      </c>
      <c r="AV64" s="54">
        <f t="shared" si="16"/>
        <v>10.451578947368422</v>
      </c>
      <c r="AW64" s="54">
        <f t="shared" si="22"/>
        <v>7.7094736842105256</v>
      </c>
      <c r="AX64" s="54">
        <f t="shared" si="18"/>
        <v>8.1494736842105269</v>
      </c>
      <c r="AY64" s="54">
        <v>1</v>
      </c>
      <c r="AZ64" s="54">
        <v>1</v>
      </c>
      <c r="BA64" s="54">
        <v>1</v>
      </c>
      <c r="BG64" s="54">
        <f t="shared" si="23"/>
        <v>2000</v>
      </c>
      <c r="BH64" s="11">
        <f t="shared" si="20"/>
        <v>6.597222222222223E-5</v>
      </c>
    </row>
    <row r="65" spans="1:60" ht="64" x14ac:dyDescent="0.2">
      <c r="A65" s="54">
        <v>34</v>
      </c>
      <c r="B65" s="1" t="s">
        <v>722</v>
      </c>
      <c r="C65" s="22" t="s">
        <v>192</v>
      </c>
      <c r="D65" s="54">
        <v>1</v>
      </c>
      <c r="E65" s="54">
        <v>1</v>
      </c>
      <c r="F65" s="54">
        <f t="shared" si="8"/>
        <v>2</v>
      </c>
      <c r="G65" s="54">
        <f t="shared" si="9"/>
        <v>30</v>
      </c>
      <c r="H65" s="54">
        <f t="shared" si="10"/>
        <v>15</v>
      </c>
      <c r="I65" s="54">
        <f t="shared" si="21"/>
        <v>124</v>
      </c>
      <c r="J65" s="54">
        <v>43</v>
      </c>
      <c r="K65" s="54">
        <f t="shared" si="12"/>
        <v>1.4333333333333333</v>
      </c>
      <c r="L65" s="54">
        <f t="shared" si="13"/>
        <v>122</v>
      </c>
      <c r="M65" s="54">
        <f t="shared" si="14"/>
        <v>4.0666666666666664</v>
      </c>
      <c r="N65" s="54">
        <v>0</v>
      </c>
      <c r="O65" s="54">
        <v>1</v>
      </c>
      <c r="P65" s="54">
        <v>1</v>
      </c>
      <c r="Q65" s="54">
        <v>1</v>
      </c>
      <c r="R65" s="54">
        <v>1</v>
      </c>
      <c r="S65" s="54">
        <v>1</v>
      </c>
      <c r="T65" s="54">
        <f t="shared" si="2"/>
        <v>1</v>
      </c>
      <c r="U65" s="54">
        <v>1</v>
      </c>
      <c r="V65" s="54">
        <v>1</v>
      </c>
      <c r="W65" s="54">
        <f t="shared" si="3"/>
        <v>1</v>
      </c>
      <c r="X65" s="54">
        <f t="shared" si="4"/>
        <v>1</v>
      </c>
      <c r="Y65" s="54">
        <v>0</v>
      </c>
      <c r="Z65" s="54">
        <v>1</v>
      </c>
      <c r="AA65" s="54">
        <v>1</v>
      </c>
      <c r="AB65" s="54">
        <v>1</v>
      </c>
      <c r="AC65" s="54">
        <v>1</v>
      </c>
      <c r="AD65" s="54">
        <v>1</v>
      </c>
      <c r="AE65" s="54">
        <v>1</v>
      </c>
      <c r="AF65" s="54">
        <f t="shared" si="5"/>
        <v>2</v>
      </c>
      <c r="AG65" s="54">
        <v>1</v>
      </c>
      <c r="AH65" s="54">
        <f t="shared" si="6"/>
        <v>1</v>
      </c>
      <c r="AI65" s="54">
        <v>0</v>
      </c>
      <c r="AJ65" s="54">
        <v>1</v>
      </c>
      <c r="AK65" s="54">
        <f t="shared" si="7"/>
        <v>1</v>
      </c>
      <c r="AL65" s="54">
        <v>1</v>
      </c>
      <c r="AM65" s="54">
        <v>0</v>
      </c>
      <c r="AN65" s="54">
        <v>1</v>
      </c>
      <c r="AO65" s="54">
        <v>1</v>
      </c>
      <c r="AP65" s="54">
        <v>1</v>
      </c>
      <c r="AQ65" s="54">
        <v>1</v>
      </c>
      <c r="AR65" s="54">
        <v>1</v>
      </c>
      <c r="AS65" s="54">
        <v>1</v>
      </c>
      <c r="AT65" s="54">
        <v>1</v>
      </c>
      <c r="AU65" s="54">
        <f t="shared" si="15"/>
        <v>70.350000000000023</v>
      </c>
      <c r="AV65" s="54">
        <f t="shared" si="16"/>
        <v>7.1733333333333356</v>
      </c>
      <c r="AW65" s="54">
        <f t="shared" si="22"/>
        <v>6.1386666666666621</v>
      </c>
      <c r="AX65" s="54">
        <f t="shared" si="18"/>
        <v>5.2240000000000002</v>
      </c>
      <c r="AY65" s="54">
        <v>0</v>
      </c>
      <c r="AZ65" s="54">
        <v>1</v>
      </c>
      <c r="BA65" s="54">
        <v>1</v>
      </c>
      <c r="BG65" s="54">
        <f t="shared" si="23"/>
        <v>2000</v>
      </c>
      <c r="BH65" s="11">
        <f t="shared" si="20"/>
        <v>1.0416666666666666E-4</v>
      </c>
    </row>
    <row r="66" spans="1:60" ht="80" x14ac:dyDescent="0.2">
      <c r="A66" s="54">
        <v>35</v>
      </c>
      <c r="B66" s="1" t="s">
        <v>723</v>
      </c>
      <c r="C66" s="22" t="s">
        <v>192</v>
      </c>
      <c r="D66" s="54">
        <v>1</v>
      </c>
      <c r="E66" s="54">
        <v>1</v>
      </c>
      <c r="F66" s="54">
        <f t="shared" si="8"/>
        <v>3</v>
      </c>
      <c r="G66" s="54">
        <f t="shared" si="9"/>
        <v>31</v>
      </c>
      <c r="H66" s="54">
        <f t="shared" si="10"/>
        <v>10.333333333333334</v>
      </c>
      <c r="I66" s="54">
        <f t="shared" si="21"/>
        <v>167</v>
      </c>
      <c r="J66" s="54">
        <v>59</v>
      </c>
      <c r="K66" s="54">
        <f t="shared" si="12"/>
        <v>1.903225806451613</v>
      </c>
      <c r="L66" s="54">
        <f t="shared" si="13"/>
        <v>163</v>
      </c>
      <c r="M66" s="54">
        <f t="shared" si="14"/>
        <v>5.258064516129032</v>
      </c>
      <c r="N66" s="54">
        <v>0</v>
      </c>
      <c r="O66" s="54">
        <v>1</v>
      </c>
      <c r="P66" s="54">
        <v>0</v>
      </c>
      <c r="Q66" s="54">
        <v>0</v>
      </c>
      <c r="R66" s="54">
        <v>1</v>
      </c>
      <c r="S66" s="54">
        <v>1</v>
      </c>
      <c r="T66" s="54">
        <f t="shared" si="2"/>
        <v>0</v>
      </c>
      <c r="U66" s="54">
        <v>1</v>
      </c>
      <c r="V66" s="54">
        <v>1</v>
      </c>
      <c r="W66" s="54">
        <f t="shared" si="3"/>
        <v>0</v>
      </c>
      <c r="X66" s="54">
        <f t="shared" si="4"/>
        <v>1</v>
      </c>
      <c r="Y66" s="54">
        <v>1</v>
      </c>
      <c r="Z66" s="54">
        <v>1</v>
      </c>
      <c r="AA66" s="54">
        <v>0</v>
      </c>
      <c r="AB66" s="54">
        <v>1</v>
      </c>
      <c r="AC66" s="54">
        <v>1</v>
      </c>
      <c r="AD66" s="54">
        <v>1</v>
      </c>
      <c r="AE66" s="54">
        <v>1</v>
      </c>
      <c r="AF66" s="54">
        <f t="shared" si="5"/>
        <v>4</v>
      </c>
      <c r="AG66" s="54">
        <v>1</v>
      </c>
      <c r="AH66" s="54">
        <f t="shared" si="6"/>
        <v>1</v>
      </c>
      <c r="AI66" s="54">
        <v>0</v>
      </c>
      <c r="AJ66" s="54">
        <v>1</v>
      </c>
      <c r="AK66" s="54">
        <f t="shared" si="7"/>
        <v>1</v>
      </c>
      <c r="AL66" s="54">
        <v>1</v>
      </c>
      <c r="AM66" s="54">
        <v>0</v>
      </c>
      <c r="AN66" s="54">
        <v>1</v>
      </c>
      <c r="AO66" s="54">
        <v>1</v>
      </c>
      <c r="AP66" s="54">
        <v>1</v>
      </c>
      <c r="AQ66" s="54">
        <v>1</v>
      </c>
      <c r="AR66" s="54">
        <v>1</v>
      </c>
      <c r="AS66" s="54">
        <v>0</v>
      </c>
      <c r="AT66" s="54">
        <v>1</v>
      </c>
      <c r="AU66" s="54">
        <f t="shared" si="15"/>
        <v>35.333763440860238</v>
      </c>
      <c r="AV66" s="54">
        <f t="shared" si="16"/>
        <v>10.898064516129036</v>
      </c>
      <c r="AW66" s="54">
        <f t="shared" si="22"/>
        <v>12.252903225806453</v>
      </c>
      <c r="AX66" s="54">
        <f t="shared" si="18"/>
        <v>8.5021505376344102</v>
      </c>
      <c r="AY66" s="54">
        <v>0</v>
      </c>
      <c r="AZ66" s="54">
        <v>1</v>
      </c>
      <c r="BA66" s="54">
        <v>1</v>
      </c>
      <c r="BG66" s="54">
        <f t="shared" si="23"/>
        <v>4000</v>
      </c>
      <c r="BH66" s="11">
        <f t="shared" si="20"/>
        <v>1.0763888888888889E-4</v>
      </c>
    </row>
    <row r="67" spans="1:60" ht="32" x14ac:dyDescent="0.2">
      <c r="A67" s="54">
        <v>36</v>
      </c>
      <c r="B67" s="1" t="s">
        <v>822</v>
      </c>
      <c r="C67" s="22" t="s">
        <v>192</v>
      </c>
      <c r="D67" s="54">
        <v>1</v>
      </c>
      <c r="E67" s="54">
        <v>1</v>
      </c>
      <c r="F67" s="54">
        <f t="shared" si="8"/>
        <v>1</v>
      </c>
      <c r="G67" s="54">
        <f t="shared" si="9"/>
        <v>18</v>
      </c>
      <c r="H67" s="54">
        <f t="shared" si="10"/>
        <v>18</v>
      </c>
      <c r="I67" s="54">
        <f t="shared" si="21"/>
        <v>65</v>
      </c>
      <c r="J67" s="54">
        <v>24</v>
      </c>
      <c r="K67" s="54">
        <f t="shared" si="12"/>
        <v>1.3333333333333333</v>
      </c>
      <c r="L67" s="54">
        <f t="shared" si="13"/>
        <v>64</v>
      </c>
      <c r="M67" s="54">
        <f t="shared" si="14"/>
        <v>3.5555555555555554</v>
      </c>
      <c r="N67" s="54">
        <v>1</v>
      </c>
      <c r="O67" s="54">
        <v>1</v>
      </c>
      <c r="P67" s="54">
        <v>0</v>
      </c>
      <c r="Q67" s="54">
        <v>1</v>
      </c>
      <c r="R67" s="54">
        <v>1</v>
      </c>
      <c r="S67" s="54">
        <v>1</v>
      </c>
      <c r="T67" s="54">
        <f t="shared" si="2"/>
        <v>1</v>
      </c>
      <c r="U67" s="54">
        <v>1</v>
      </c>
      <c r="V67" s="54">
        <v>1</v>
      </c>
      <c r="W67" s="54">
        <f t="shared" si="3"/>
        <v>0</v>
      </c>
      <c r="X67" s="54">
        <f t="shared" si="4"/>
        <v>1</v>
      </c>
      <c r="Y67" s="54">
        <v>0</v>
      </c>
      <c r="Z67" s="54">
        <v>1</v>
      </c>
      <c r="AA67" s="54">
        <v>1</v>
      </c>
      <c r="AB67" s="54">
        <v>1</v>
      </c>
      <c r="AC67" s="54">
        <v>1</v>
      </c>
      <c r="AD67" s="54">
        <v>0</v>
      </c>
      <c r="AE67" s="54">
        <v>1</v>
      </c>
      <c r="AF67" s="54">
        <f t="shared" si="5"/>
        <v>1</v>
      </c>
      <c r="AG67" s="54">
        <v>0</v>
      </c>
      <c r="AH67" s="54">
        <f t="shared" si="6"/>
        <v>1</v>
      </c>
      <c r="AI67" s="54">
        <v>1</v>
      </c>
      <c r="AJ67" s="54">
        <v>1</v>
      </c>
      <c r="AK67" s="54">
        <f t="shared" si="7"/>
        <v>1</v>
      </c>
      <c r="AL67" s="54">
        <v>1</v>
      </c>
      <c r="AM67" s="54">
        <v>1</v>
      </c>
      <c r="AN67" s="54">
        <v>1</v>
      </c>
      <c r="AO67" s="54">
        <v>1</v>
      </c>
      <c r="AP67" s="54">
        <v>1</v>
      </c>
      <c r="AQ67" s="54">
        <v>1</v>
      </c>
      <c r="AR67" s="54">
        <v>1</v>
      </c>
      <c r="AS67" s="54">
        <v>1</v>
      </c>
      <c r="AT67" s="54">
        <v>1</v>
      </c>
      <c r="AU67" s="54">
        <f t="shared" si="15"/>
        <v>75.765000000000029</v>
      </c>
      <c r="AV67" s="54">
        <f t="shared" si="16"/>
        <v>7.163333333333334</v>
      </c>
      <c r="AW67" s="54">
        <f t="shared" si="22"/>
        <v>3.4622222222222199</v>
      </c>
      <c r="AX67" s="54">
        <f t="shared" si="18"/>
        <v>4.3166666666666664</v>
      </c>
      <c r="AY67" s="54">
        <v>1</v>
      </c>
      <c r="AZ67" s="54">
        <v>1</v>
      </c>
      <c r="BA67" s="54">
        <v>1</v>
      </c>
      <c r="BG67" s="54">
        <f t="shared" si="23"/>
        <v>1000</v>
      </c>
      <c r="BH67" s="11">
        <f t="shared" si="20"/>
        <v>6.2500000000000001E-5</v>
      </c>
    </row>
    <row r="68" spans="1:60" ht="32" x14ac:dyDescent="0.2">
      <c r="A68" s="54">
        <v>37</v>
      </c>
      <c r="B68" s="1" t="s">
        <v>823</v>
      </c>
      <c r="C68" s="22" t="s">
        <v>192</v>
      </c>
      <c r="D68" s="54">
        <v>1</v>
      </c>
      <c r="E68" s="54">
        <v>1</v>
      </c>
      <c r="F68" s="54">
        <f t="shared" si="8"/>
        <v>1</v>
      </c>
      <c r="G68" s="54">
        <f t="shared" si="9"/>
        <v>12</v>
      </c>
      <c r="H68" s="54">
        <f t="shared" si="10"/>
        <v>12</v>
      </c>
      <c r="I68" s="54">
        <f t="shared" si="21"/>
        <v>57</v>
      </c>
      <c r="J68" s="54">
        <v>20</v>
      </c>
      <c r="K68" s="54">
        <f t="shared" si="12"/>
        <v>1.6666666666666667</v>
      </c>
      <c r="L68" s="54">
        <f t="shared" si="13"/>
        <v>56</v>
      </c>
      <c r="M68" s="54">
        <f t="shared" si="14"/>
        <v>4.666666666666667</v>
      </c>
      <c r="N68" s="54">
        <v>1</v>
      </c>
      <c r="O68" s="54">
        <v>1</v>
      </c>
      <c r="P68" s="54">
        <v>1</v>
      </c>
      <c r="Q68" s="54">
        <v>1</v>
      </c>
      <c r="R68" s="54">
        <v>1</v>
      </c>
      <c r="S68" s="54">
        <v>1</v>
      </c>
      <c r="T68" s="54">
        <f t="shared" ref="T68:T124" si="24">QUOTIENT((Q68+R68+S68),3)</f>
        <v>1</v>
      </c>
      <c r="U68" s="54">
        <v>1</v>
      </c>
      <c r="V68" s="54">
        <v>1</v>
      </c>
      <c r="W68" s="54">
        <f t="shared" ref="W68:W124" si="25">QUOTIENT((P68+T68),2)</f>
        <v>1</v>
      </c>
      <c r="X68" s="54">
        <f t="shared" ref="X68:X124" si="26">IF(U68=1,1,IF(V68=1,1,0))</f>
        <v>1</v>
      </c>
      <c r="Y68" s="54">
        <v>0</v>
      </c>
      <c r="Z68" s="54">
        <v>1</v>
      </c>
      <c r="AA68" s="54">
        <v>1</v>
      </c>
      <c r="AB68" s="54">
        <v>1</v>
      </c>
      <c r="AC68" s="54">
        <v>1</v>
      </c>
      <c r="AD68" s="54">
        <v>0</v>
      </c>
      <c r="AE68" s="54">
        <v>1</v>
      </c>
      <c r="AF68" s="54">
        <f t="shared" si="5"/>
        <v>1</v>
      </c>
      <c r="AG68" s="54">
        <v>1</v>
      </c>
      <c r="AH68" s="54">
        <f t="shared" si="6"/>
        <v>1</v>
      </c>
      <c r="AI68" s="54">
        <v>1</v>
      </c>
      <c r="AJ68" s="54">
        <v>1</v>
      </c>
      <c r="AK68" s="54">
        <f t="shared" si="7"/>
        <v>1</v>
      </c>
      <c r="AL68" s="54">
        <v>1</v>
      </c>
      <c r="AM68" s="54">
        <v>1</v>
      </c>
      <c r="AN68" s="54">
        <v>1</v>
      </c>
      <c r="AO68" s="54">
        <v>1</v>
      </c>
      <c r="AP68" s="54">
        <v>1</v>
      </c>
      <c r="AQ68" s="54">
        <v>1</v>
      </c>
      <c r="AR68" s="54">
        <v>1</v>
      </c>
      <c r="AS68" s="54">
        <v>1</v>
      </c>
      <c r="AT68" s="54">
        <v>1</v>
      </c>
      <c r="AU68" s="54">
        <f t="shared" si="15"/>
        <v>53.655000000000008</v>
      </c>
      <c r="AV68" s="54">
        <f t="shared" si="16"/>
        <v>8.7566666666666677</v>
      </c>
      <c r="AW68" s="54">
        <f t="shared" si="22"/>
        <v>9.1733333333333391</v>
      </c>
      <c r="AX68" s="54">
        <f t="shared" si="18"/>
        <v>6.5500000000000007</v>
      </c>
      <c r="AY68" s="54">
        <v>1</v>
      </c>
      <c r="AZ68" s="54">
        <v>1</v>
      </c>
      <c r="BA68" s="54">
        <v>1</v>
      </c>
      <c r="BG68" s="54">
        <f t="shared" si="23"/>
        <v>1000</v>
      </c>
      <c r="BH68" s="11">
        <f t="shared" si="20"/>
        <v>4.1666666666666665E-5</v>
      </c>
    </row>
    <row r="69" spans="1:60" ht="64" x14ac:dyDescent="0.2">
      <c r="A69" s="54">
        <v>38</v>
      </c>
      <c r="B69" s="1" t="s">
        <v>824</v>
      </c>
      <c r="C69" s="22" t="s">
        <v>204</v>
      </c>
      <c r="D69" s="54">
        <v>1</v>
      </c>
      <c r="E69" s="54">
        <v>1</v>
      </c>
      <c r="F69" s="54">
        <f t="shared" ref="F69:F124" si="27">IF(B69="",0,(LEN(B69)-LEN(SUBSTITUTE(B69,". ","."))+1))</f>
        <v>1</v>
      </c>
      <c r="G69" s="54">
        <f t="shared" ref="G69:G124" si="28">IF(B69="",0,LEN(B69)-LEN(SUBSTITUTE(B69," ",""))+1)</f>
        <v>22</v>
      </c>
      <c r="H69" s="54">
        <f t="shared" ref="H69:H124" si="29">IF(F69=0,0,G69/F69)</f>
        <v>22</v>
      </c>
      <c r="I69" s="54">
        <f t="shared" si="21"/>
        <v>121</v>
      </c>
      <c r="J69" s="54">
        <v>44</v>
      </c>
      <c r="K69" s="54">
        <f t="shared" ref="K69:K124" si="30">IF(G69=0,0,J69/G69)</f>
        <v>2</v>
      </c>
      <c r="L69" s="54">
        <f t="shared" ref="L69:L124" si="31">LEN(SUBSTITUTE(SUBSTITUTE(SUBSTITUTE(SUBSTITUTE(SUBSTITUTE(SUBSTITUTE(SUBSTITUTE(SUBSTITUTE(SUBSTITUTE(SUBSTITUTE(SUBSTITUTE(SUBSTITUTE(SUBSTITUTE(SUBSTITUTE(SUBSTITUTE(SUBSTITUTE(SUBSTITUTE(SUBSTITUTE(SUBSTITUTE(B69," ",""),".",""),",",""),"?",""),"!",""),";",""),"(",""),")",""),"[",""),"]",""),"-",""),"{",""),"}",""),"/",""),"+",""),"*",""),"_",""),"&amp;",""),"#",""))</f>
        <v>119</v>
      </c>
      <c r="M69" s="54">
        <f t="shared" ref="M69:M124" si="32">IF(G69=0,0,L69/G69)</f>
        <v>5.4090909090909092</v>
      </c>
      <c r="N69" s="54">
        <v>1</v>
      </c>
      <c r="O69" s="54">
        <v>1</v>
      </c>
      <c r="P69" s="54">
        <v>1</v>
      </c>
      <c r="Q69" s="54">
        <v>1</v>
      </c>
      <c r="R69" s="54">
        <v>1</v>
      </c>
      <c r="S69" s="54">
        <v>1</v>
      </c>
      <c r="T69" s="54">
        <f t="shared" si="24"/>
        <v>1</v>
      </c>
      <c r="U69" s="54">
        <v>1</v>
      </c>
      <c r="V69" s="54">
        <v>1</v>
      </c>
      <c r="W69" s="54">
        <f t="shared" si="25"/>
        <v>1</v>
      </c>
      <c r="X69" s="54">
        <f t="shared" si="26"/>
        <v>1</v>
      </c>
      <c r="Y69" s="54">
        <v>0</v>
      </c>
      <c r="Z69" s="54">
        <v>1</v>
      </c>
      <c r="AA69" s="54">
        <v>1</v>
      </c>
      <c r="AB69" s="54">
        <v>1</v>
      </c>
      <c r="AC69" s="54">
        <v>1</v>
      </c>
      <c r="AD69" s="54">
        <v>0</v>
      </c>
      <c r="AE69" s="54">
        <v>1</v>
      </c>
      <c r="AF69" s="54">
        <f t="shared" ref="AF69:AF124" si="33">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2</v>
      </c>
      <c r="AG69" s="54">
        <v>1</v>
      </c>
      <c r="AH69" s="54">
        <f t="shared" ref="AH69:AH124" si="34">IF(G69&gt;0,IF((LEN(B69)-LEN(SUBSTITUTE(B69,"/","")))&gt;0,0,1),0)</f>
        <v>1</v>
      </c>
      <c r="AI69" s="54">
        <v>1</v>
      </c>
      <c r="AJ69" s="54">
        <v>1</v>
      </c>
      <c r="AK69" s="54">
        <f t="shared" ref="AK69:AK124" si="35">IF(G69&gt;0,IF(((LEN(B69)-LEN(SUBSTITUTE(B69,"(","")))+(LEN(B69)-LEN(SUBSTITUTE(B69,")","")))+(LEN(B69)-LEN(SUBSTITUTE(B69,"[","")))+(LEN(B69)-LEN(SUBSTITUTE(B69,"]","")))+(LEN(B69)-LEN(SUBSTITUTE(B69,"{","")))+(LEN(B69)-LEN(SUBSTITUTE(B69,"}",""))))&gt;0,0,1),0)</f>
        <v>1</v>
      </c>
      <c r="AL69" s="54">
        <v>1</v>
      </c>
      <c r="AM69" s="54">
        <v>0</v>
      </c>
      <c r="AN69" s="54">
        <v>1</v>
      </c>
      <c r="AO69" s="54">
        <v>1</v>
      </c>
      <c r="AP69" s="54">
        <v>1</v>
      </c>
      <c r="AQ69" s="54">
        <v>1</v>
      </c>
      <c r="AR69" s="54">
        <v>1</v>
      </c>
      <c r="AS69" s="54">
        <v>1</v>
      </c>
      <c r="AT69" s="54">
        <v>1</v>
      </c>
      <c r="AU69" s="54">
        <f t="shared" ref="AU69:AU124" si="36">IF(G69=0,0,(206.835-(84.6*(K69))-(1.015*(H69))))</f>
        <v>15.305000000000021</v>
      </c>
      <c r="AV69" s="54">
        <f t="shared" ref="AV69:AV124" si="37">IF(G69=0,0,(0.39*H69)+(11.8*K69)-15.59)</f>
        <v>16.59</v>
      </c>
      <c r="AW69" s="54">
        <f t="shared" si="22"/>
        <v>14.659999999999997</v>
      </c>
      <c r="AX69" s="54">
        <f t="shared" ref="AX69:AX124" si="38">IF(I69=0,0,(4.71*M69)+(0.5*H69)-21.43)</f>
        <v>15.046818181818182</v>
      </c>
      <c r="AY69" s="54">
        <v>1</v>
      </c>
      <c r="AZ69" s="54">
        <v>1</v>
      </c>
      <c r="BA69" s="54">
        <v>1</v>
      </c>
      <c r="BG69" s="54">
        <f t="shared" si="23"/>
        <v>2000</v>
      </c>
      <c r="BH69" s="11">
        <f t="shared" ref="BH69:BH124" si="39">G69/200/24/60</f>
        <v>7.6388888888888887E-5</v>
      </c>
    </row>
    <row r="70" spans="1:60" ht="32" x14ac:dyDescent="0.2">
      <c r="A70" s="54">
        <v>39</v>
      </c>
      <c r="B70" s="1" t="s">
        <v>918</v>
      </c>
      <c r="C70" s="22" t="s">
        <v>204</v>
      </c>
      <c r="D70" s="54">
        <v>1</v>
      </c>
      <c r="E70" s="54">
        <v>1</v>
      </c>
      <c r="F70" s="54">
        <f t="shared" si="27"/>
        <v>1</v>
      </c>
      <c r="G70" s="54">
        <f t="shared" si="28"/>
        <v>19</v>
      </c>
      <c r="H70" s="54">
        <f t="shared" si="29"/>
        <v>19</v>
      </c>
      <c r="I70" s="54">
        <f t="shared" si="21"/>
        <v>64</v>
      </c>
      <c r="J70" s="54">
        <v>24</v>
      </c>
      <c r="K70" s="54">
        <f t="shared" si="30"/>
        <v>1.263157894736842</v>
      </c>
      <c r="L70" s="54">
        <f t="shared" si="31"/>
        <v>62</v>
      </c>
      <c r="M70" s="54">
        <f t="shared" si="32"/>
        <v>3.263157894736842</v>
      </c>
      <c r="N70" s="54">
        <v>0</v>
      </c>
      <c r="O70" s="54">
        <v>1</v>
      </c>
      <c r="P70" s="54">
        <v>1</v>
      </c>
      <c r="Q70" s="54">
        <v>1</v>
      </c>
      <c r="R70" s="54">
        <v>1</v>
      </c>
      <c r="S70" s="54">
        <v>1</v>
      </c>
      <c r="T70" s="54">
        <f t="shared" si="24"/>
        <v>1</v>
      </c>
      <c r="U70" s="54">
        <v>1</v>
      </c>
      <c r="V70" s="54">
        <v>1</v>
      </c>
      <c r="W70" s="54">
        <f t="shared" si="25"/>
        <v>1</v>
      </c>
      <c r="X70" s="54">
        <f t="shared" si="26"/>
        <v>1</v>
      </c>
      <c r="Y70" s="54">
        <v>0</v>
      </c>
      <c r="Z70" s="54">
        <v>1</v>
      </c>
      <c r="AA70" s="54">
        <v>1</v>
      </c>
      <c r="AB70" s="54">
        <v>1</v>
      </c>
      <c r="AC70" s="54">
        <v>1</v>
      </c>
      <c r="AD70" s="54">
        <v>1</v>
      </c>
      <c r="AE70" s="54">
        <v>1</v>
      </c>
      <c r="AF70" s="54">
        <f t="shared" si="33"/>
        <v>2</v>
      </c>
      <c r="AG70" s="54">
        <v>1</v>
      </c>
      <c r="AH70" s="54">
        <f t="shared" si="34"/>
        <v>1</v>
      </c>
      <c r="AI70" s="54">
        <v>1</v>
      </c>
      <c r="AJ70" s="54">
        <v>1</v>
      </c>
      <c r="AK70" s="54">
        <f t="shared" si="35"/>
        <v>1</v>
      </c>
      <c r="AL70" s="54">
        <v>1</v>
      </c>
      <c r="AM70" s="54">
        <v>1</v>
      </c>
      <c r="AN70" s="54">
        <v>1</v>
      </c>
      <c r="AO70" s="54">
        <v>1</v>
      </c>
      <c r="AP70" s="54">
        <v>1</v>
      </c>
      <c r="AQ70" s="54">
        <v>1</v>
      </c>
      <c r="AR70" s="54">
        <v>1</v>
      </c>
      <c r="AS70" s="54">
        <v>1</v>
      </c>
      <c r="AT70" s="54">
        <v>1</v>
      </c>
      <c r="AU70" s="54">
        <f t="shared" si="36"/>
        <v>80.686842105263182</v>
      </c>
      <c r="AV70" s="54">
        <f t="shared" si="37"/>
        <v>6.7252631578947373</v>
      </c>
      <c r="AW70" s="54">
        <f t="shared" si="22"/>
        <v>1.8294736842105266</v>
      </c>
      <c r="AX70" s="54">
        <f t="shared" si="38"/>
        <v>3.439473684210526</v>
      </c>
      <c r="AY70" s="54">
        <v>1</v>
      </c>
      <c r="AZ70" s="54">
        <v>1</v>
      </c>
      <c r="BA70" s="54">
        <v>1</v>
      </c>
      <c r="BG70" s="54">
        <f t="shared" si="23"/>
        <v>2000</v>
      </c>
      <c r="BH70" s="11">
        <f t="shared" si="39"/>
        <v>6.597222222222223E-5</v>
      </c>
    </row>
    <row r="71" spans="1:60" ht="32" x14ac:dyDescent="0.2">
      <c r="A71" s="54">
        <v>40</v>
      </c>
      <c r="B71" s="1" t="s">
        <v>826</v>
      </c>
      <c r="C71" s="22" t="s">
        <v>192</v>
      </c>
      <c r="D71" s="54">
        <v>1</v>
      </c>
      <c r="E71" s="54">
        <v>1</v>
      </c>
      <c r="F71" s="54">
        <f t="shared" si="27"/>
        <v>1</v>
      </c>
      <c r="G71" s="54">
        <f t="shared" si="28"/>
        <v>12</v>
      </c>
      <c r="H71" s="54">
        <f t="shared" si="29"/>
        <v>12</v>
      </c>
      <c r="I71" s="54">
        <f t="shared" si="21"/>
        <v>57</v>
      </c>
      <c r="J71" s="54">
        <v>20</v>
      </c>
      <c r="K71" s="54">
        <f t="shared" si="30"/>
        <v>1.6666666666666667</v>
      </c>
      <c r="L71" s="54">
        <f t="shared" si="31"/>
        <v>56</v>
      </c>
      <c r="M71" s="54">
        <f t="shared" si="32"/>
        <v>4.666666666666667</v>
      </c>
      <c r="N71" s="54">
        <v>0</v>
      </c>
      <c r="O71" s="54">
        <v>1</v>
      </c>
      <c r="P71" s="54">
        <v>1</v>
      </c>
      <c r="Q71" s="54">
        <v>1</v>
      </c>
      <c r="R71" s="54">
        <v>1</v>
      </c>
      <c r="S71" s="54">
        <v>1</v>
      </c>
      <c r="T71" s="54">
        <f t="shared" si="24"/>
        <v>1</v>
      </c>
      <c r="U71" s="54">
        <v>1</v>
      </c>
      <c r="V71" s="54">
        <v>1</v>
      </c>
      <c r="W71" s="54">
        <f t="shared" si="25"/>
        <v>1</v>
      </c>
      <c r="X71" s="54">
        <f t="shared" si="26"/>
        <v>1</v>
      </c>
      <c r="Y71" s="54">
        <v>0</v>
      </c>
      <c r="Z71" s="54">
        <v>1</v>
      </c>
      <c r="AA71" s="54">
        <v>1</v>
      </c>
      <c r="AB71" s="54">
        <v>1</v>
      </c>
      <c r="AC71" s="54">
        <v>1</v>
      </c>
      <c r="AD71" s="54">
        <v>1</v>
      </c>
      <c r="AE71" s="54">
        <v>1</v>
      </c>
      <c r="AF71" s="54">
        <f t="shared" si="33"/>
        <v>1</v>
      </c>
      <c r="AG71" s="54">
        <v>1</v>
      </c>
      <c r="AH71" s="54">
        <f t="shared" si="34"/>
        <v>1</v>
      </c>
      <c r="AI71" s="54">
        <v>1</v>
      </c>
      <c r="AJ71" s="54">
        <v>1</v>
      </c>
      <c r="AK71" s="54">
        <f t="shared" si="35"/>
        <v>1</v>
      </c>
      <c r="AL71" s="54">
        <v>1</v>
      </c>
      <c r="AM71" s="54">
        <v>1</v>
      </c>
      <c r="AN71" s="54">
        <v>1</v>
      </c>
      <c r="AO71" s="54">
        <v>1</v>
      </c>
      <c r="AP71" s="54">
        <v>1</v>
      </c>
      <c r="AQ71" s="54">
        <v>1</v>
      </c>
      <c r="AR71" s="54">
        <v>1</v>
      </c>
      <c r="AS71" s="54">
        <v>1</v>
      </c>
      <c r="AT71" s="54">
        <v>1</v>
      </c>
      <c r="AU71" s="54">
        <f t="shared" si="36"/>
        <v>53.655000000000008</v>
      </c>
      <c r="AV71" s="54">
        <f t="shared" si="37"/>
        <v>8.7566666666666677</v>
      </c>
      <c r="AW71" s="54">
        <f t="shared" si="22"/>
        <v>9.1733333333333391</v>
      </c>
      <c r="AX71" s="54">
        <f t="shared" si="38"/>
        <v>6.5500000000000007</v>
      </c>
      <c r="AY71" s="54">
        <v>1</v>
      </c>
      <c r="AZ71" s="54">
        <v>1</v>
      </c>
      <c r="BA71" s="54">
        <v>1</v>
      </c>
      <c r="BG71" s="54">
        <f t="shared" si="23"/>
        <v>1000</v>
      </c>
      <c r="BH71" s="11">
        <f t="shared" si="39"/>
        <v>4.1666666666666665E-5</v>
      </c>
    </row>
    <row r="72" spans="1:60" ht="64" x14ac:dyDescent="0.2">
      <c r="A72" s="54" t="s">
        <v>356</v>
      </c>
      <c r="B72" s="1" t="s">
        <v>827</v>
      </c>
      <c r="C72" s="22" t="s">
        <v>204</v>
      </c>
      <c r="D72" s="54">
        <v>1</v>
      </c>
      <c r="E72" s="54">
        <v>1</v>
      </c>
      <c r="F72" s="54">
        <f t="shared" si="27"/>
        <v>1</v>
      </c>
      <c r="G72" s="54">
        <f t="shared" si="28"/>
        <v>23</v>
      </c>
      <c r="H72" s="54">
        <f t="shared" si="29"/>
        <v>23</v>
      </c>
      <c r="I72" s="54">
        <f t="shared" si="21"/>
        <v>116</v>
      </c>
      <c r="J72" s="54">
        <v>38</v>
      </c>
      <c r="K72" s="54">
        <f t="shared" si="30"/>
        <v>1.6521739130434783</v>
      </c>
      <c r="L72" s="54">
        <f t="shared" si="31"/>
        <v>110</v>
      </c>
      <c r="M72" s="54">
        <f t="shared" si="32"/>
        <v>4.7826086956521738</v>
      </c>
      <c r="N72" s="54">
        <v>0</v>
      </c>
      <c r="O72" s="54">
        <v>1</v>
      </c>
      <c r="P72" s="54">
        <v>0</v>
      </c>
      <c r="Q72" s="54">
        <v>1</v>
      </c>
      <c r="R72" s="54">
        <v>1</v>
      </c>
      <c r="S72" s="54">
        <v>1</v>
      </c>
      <c r="T72" s="54">
        <f t="shared" si="24"/>
        <v>1</v>
      </c>
      <c r="U72" s="54">
        <v>1</v>
      </c>
      <c r="V72" s="54">
        <v>1</v>
      </c>
      <c r="W72" s="54">
        <f t="shared" si="25"/>
        <v>0</v>
      </c>
      <c r="X72" s="54">
        <f t="shared" si="26"/>
        <v>1</v>
      </c>
      <c r="Y72" s="54">
        <v>1</v>
      </c>
      <c r="Z72" s="54">
        <v>1</v>
      </c>
      <c r="AA72" s="54">
        <v>1</v>
      </c>
      <c r="AB72" s="54">
        <v>1</v>
      </c>
      <c r="AC72" s="54">
        <v>1</v>
      </c>
      <c r="AD72" s="54">
        <v>1</v>
      </c>
      <c r="AE72" s="54">
        <v>1</v>
      </c>
      <c r="AF72" s="54">
        <f t="shared" si="33"/>
        <v>6</v>
      </c>
      <c r="AG72" s="54">
        <v>1</v>
      </c>
      <c r="AH72" s="54">
        <f t="shared" si="34"/>
        <v>1</v>
      </c>
      <c r="AI72" s="54">
        <v>1</v>
      </c>
      <c r="AJ72" s="54">
        <v>1</v>
      </c>
      <c r="AK72" s="54">
        <f t="shared" si="35"/>
        <v>0</v>
      </c>
      <c r="AL72" s="54">
        <v>1</v>
      </c>
      <c r="AM72" s="54">
        <v>1</v>
      </c>
      <c r="AN72" s="54">
        <v>1</v>
      </c>
      <c r="AO72" s="54">
        <v>1</v>
      </c>
      <c r="AP72" s="54">
        <v>1</v>
      </c>
      <c r="AQ72" s="54">
        <v>1</v>
      </c>
      <c r="AR72" s="54">
        <v>1</v>
      </c>
      <c r="AS72" s="54">
        <v>1</v>
      </c>
      <c r="AT72" s="54">
        <v>1</v>
      </c>
      <c r="AU72" s="54">
        <f t="shared" si="36"/>
        <v>43.716086956521764</v>
      </c>
      <c r="AV72" s="54">
        <f t="shared" si="37"/>
        <v>12.875652173913043</v>
      </c>
      <c r="AW72" s="54">
        <f t="shared" si="22"/>
        <v>11.034782608695647</v>
      </c>
      <c r="AX72" s="54">
        <f t="shared" si="38"/>
        <v>12.596086956521738</v>
      </c>
      <c r="AY72" s="54">
        <v>1</v>
      </c>
      <c r="AZ72" s="54">
        <v>1</v>
      </c>
      <c r="BA72" s="54">
        <v>1</v>
      </c>
      <c r="BG72" s="54">
        <f t="shared" si="23"/>
        <v>6000</v>
      </c>
      <c r="BH72" s="11">
        <f t="shared" si="39"/>
        <v>7.9861111111111116E-5</v>
      </c>
    </row>
    <row r="73" spans="1:60" ht="32" x14ac:dyDescent="0.2">
      <c r="A73" s="54">
        <v>41</v>
      </c>
      <c r="B73" s="1" t="s">
        <v>919</v>
      </c>
      <c r="C73" s="22" t="s">
        <v>204</v>
      </c>
      <c r="D73" s="54">
        <v>1</v>
      </c>
      <c r="E73" s="54">
        <v>1</v>
      </c>
      <c r="F73" s="54">
        <f t="shared" si="27"/>
        <v>1</v>
      </c>
      <c r="G73" s="54">
        <f t="shared" si="28"/>
        <v>13</v>
      </c>
      <c r="H73" s="54">
        <f t="shared" si="29"/>
        <v>13</v>
      </c>
      <c r="I73" s="54">
        <f t="shared" si="21"/>
        <v>61</v>
      </c>
      <c r="J73" s="54">
        <v>19</v>
      </c>
      <c r="K73" s="54">
        <f t="shared" si="30"/>
        <v>1.4615384615384615</v>
      </c>
      <c r="L73" s="54">
        <f t="shared" si="31"/>
        <v>59</v>
      </c>
      <c r="M73" s="54">
        <f t="shared" si="32"/>
        <v>4.5384615384615383</v>
      </c>
      <c r="N73" s="54">
        <v>1</v>
      </c>
      <c r="O73" s="54">
        <v>1</v>
      </c>
      <c r="P73" s="54">
        <v>0</v>
      </c>
      <c r="Q73" s="54">
        <v>1</v>
      </c>
      <c r="R73" s="54">
        <v>1</v>
      </c>
      <c r="S73" s="54">
        <v>1</v>
      </c>
      <c r="T73" s="54">
        <f t="shared" si="24"/>
        <v>1</v>
      </c>
      <c r="U73" s="54">
        <v>1</v>
      </c>
      <c r="V73" s="54">
        <v>1</v>
      </c>
      <c r="W73" s="54">
        <f t="shared" si="25"/>
        <v>0</v>
      </c>
      <c r="X73" s="54">
        <f t="shared" si="26"/>
        <v>1</v>
      </c>
      <c r="Y73" s="54">
        <v>1</v>
      </c>
      <c r="Z73" s="54">
        <v>1</v>
      </c>
      <c r="AA73" s="54">
        <v>1</v>
      </c>
      <c r="AB73" s="54">
        <v>1</v>
      </c>
      <c r="AC73" s="54">
        <v>1</v>
      </c>
      <c r="AD73" s="54">
        <v>1</v>
      </c>
      <c r="AE73" s="54">
        <v>1</v>
      </c>
      <c r="AF73" s="54">
        <f t="shared" si="33"/>
        <v>2</v>
      </c>
      <c r="AG73" s="54">
        <v>1</v>
      </c>
      <c r="AH73" s="54">
        <f t="shared" si="34"/>
        <v>1</v>
      </c>
      <c r="AI73" s="54">
        <v>0</v>
      </c>
      <c r="AJ73" s="54">
        <v>1</v>
      </c>
      <c r="AK73" s="54">
        <f t="shared" si="35"/>
        <v>1</v>
      </c>
      <c r="AL73" s="54">
        <v>1</v>
      </c>
      <c r="AM73" s="54">
        <v>1</v>
      </c>
      <c r="AN73" s="54">
        <v>1</v>
      </c>
      <c r="AO73" s="54">
        <v>1</v>
      </c>
      <c r="AP73" s="54">
        <v>1</v>
      </c>
      <c r="AQ73" s="54">
        <v>1</v>
      </c>
      <c r="AR73" s="54">
        <v>1</v>
      </c>
      <c r="AS73" s="54">
        <v>1</v>
      </c>
      <c r="AT73" s="54">
        <v>1</v>
      </c>
      <c r="AU73" s="54">
        <f t="shared" si="36"/>
        <v>69.993846153846178</v>
      </c>
      <c r="AV73" s="54">
        <f t="shared" si="37"/>
        <v>6.7261538461538457</v>
      </c>
      <c r="AW73" s="54">
        <f t="shared" si="22"/>
        <v>8.6092307692307664</v>
      </c>
      <c r="AX73" s="54">
        <f t="shared" si="38"/>
        <v>6.4461538461538446</v>
      </c>
      <c r="AY73" s="54">
        <v>1</v>
      </c>
      <c r="AZ73" s="54">
        <v>1</v>
      </c>
      <c r="BA73" s="54">
        <v>1</v>
      </c>
      <c r="BG73" s="54">
        <f t="shared" si="23"/>
        <v>2000</v>
      </c>
      <c r="BH73" s="11">
        <f t="shared" si="39"/>
        <v>4.5138888888888894E-5</v>
      </c>
    </row>
    <row r="74" spans="1:60" ht="32" x14ac:dyDescent="0.2">
      <c r="A74" s="54">
        <v>42</v>
      </c>
      <c r="B74" s="1" t="s">
        <v>829</v>
      </c>
      <c r="C74" s="22" t="s">
        <v>192</v>
      </c>
      <c r="D74" s="54">
        <v>1</v>
      </c>
      <c r="E74" s="54">
        <v>1</v>
      </c>
      <c r="F74" s="54">
        <f t="shared" si="27"/>
        <v>1</v>
      </c>
      <c r="G74" s="54">
        <f t="shared" si="28"/>
        <v>10</v>
      </c>
      <c r="H74" s="54">
        <f t="shared" si="29"/>
        <v>10</v>
      </c>
      <c r="I74" s="54">
        <f t="shared" si="21"/>
        <v>36</v>
      </c>
      <c r="J74" s="54">
        <v>13</v>
      </c>
      <c r="K74" s="54">
        <f t="shared" si="30"/>
        <v>1.3</v>
      </c>
      <c r="L74" s="54">
        <f t="shared" si="31"/>
        <v>35</v>
      </c>
      <c r="M74" s="54">
        <f t="shared" si="32"/>
        <v>3.5</v>
      </c>
      <c r="N74" s="54">
        <v>0</v>
      </c>
      <c r="O74" s="54">
        <v>1</v>
      </c>
      <c r="P74" s="54">
        <v>1</v>
      </c>
      <c r="Q74" s="54">
        <v>1</v>
      </c>
      <c r="R74" s="54">
        <v>1</v>
      </c>
      <c r="S74" s="54">
        <v>1</v>
      </c>
      <c r="T74" s="54">
        <f t="shared" si="24"/>
        <v>1</v>
      </c>
      <c r="U74" s="54">
        <v>1</v>
      </c>
      <c r="V74" s="54">
        <v>1</v>
      </c>
      <c r="W74" s="54">
        <f t="shared" si="25"/>
        <v>1</v>
      </c>
      <c r="X74" s="54">
        <f t="shared" si="26"/>
        <v>1</v>
      </c>
      <c r="Y74" s="54">
        <v>0</v>
      </c>
      <c r="Z74" s="54">
        <v>1</v>
      </c>
      <c r="AA74" s="54">
        <v>1</v>
      </c>
      <c r="AB74" s="54">
        <v>1</v>
      </c>
      <c r="AC74" s="54">
        <v>1</v>
      </c>
      <c r="AD74" s="54">
        <v>1</v>
      </c>
      <c r="AE74" s="54">
        <v>1</v>
      </c>
      <c r="AF74" s="54">
        <f t="shared" si="33"/>
        <v>1</v>
      </c>
      <c r="AG74" s="54">
        <v>1</v>
      </c>
      <c r="AH74" s="54">
        <f t="shared" si="34"/>
        <v>1</v>
      </c>
      <c r="AI74" s="54">
        <v>1</v>
      </c>
      <c r="AJ74" s="54">
        <v>1</v>
      </c>
      <c r="AK74" s="54">
        <f t="shared" si="35"/>
        <v>1</v>
      </c>
      <c r="AL74" s="54">
        <v>1</v>
      </c>
      <c r="AM74" s="54">
        <v>1</v>
      </c>
      <c r="AN74" s="54">
        <v>1</v>
      </c>
      <c r="AO74" s="54">
        <v>1</v>
      </c>
      <c r="AP74" s="54">
        <v>1</v>
      </c>
      <c r="AQ74" s="54">
        <v>1</v>
      </c>
      <c r="AR74" s="54">
        <v>1</v>
      </c>
      <c r="AS74" s="54">
        <v>1</v>
      </c>
      <c r="AT74" s="54">
        <v>1</v>
      </c>
      <c r="AU74" s="54">
        <f t="shared" si="36"/>
        <v>86.705000000000013</v>
      </c>
      <c r="AV74" s="54">
        <f t="shared" si="37"/>
        <v>3.6500000000000021</v>
      </c>
      <c r="AW74" s="54">
        <f t="shared" si="22"/>
        <v>1.8199999999999967</v>
      </c>
      <c r="AX74" s="54">
        <f t="shared" si="38"/>
        <v>5.4999999999999716E-2</v>
      </c>
      <c r="AY74" s="54">
        <v>1</v>
      </c>
      <c r="AZ74" s="54">
        <v>1</v>
      </c>
      <c r="BA74" s="54">
        <v>1</v>
      </c>
      <c r="BG74" s="54">
        <f t="shared" si="23"/>
        <v>1000</v>
      </c>
      <c r="BH74" s="11">
        <f t="shared" si="39"/>
        <v>3.4722222222222222E-5</v>
      </c>
    </row>
    <row r="75" spans="1:60" ht="48" x14ac:dyDescent="0.2">
      <c r="A75" s="54">
        <v>43</v>
      </c>
      <c r="B75" s="1" t="s">
        <v>930</v>
      </c>
      <c r="C75" s="22" t="s">
        <v>204</v>
      </c>
      <c r="D75" s="54">
        <v>1</v>
      </c>
      <c r="E75" s="54">
        <v>1</v>
      </c>
      <c r="F75" s="54">
        <f t="shared" si="27"/>
        <v>1</v>
      </c>
      <c r="G75" s="54">
        <f t="shared" si="28"/>
        <v>22</v>
      </c>
      <c r="H75" s="54">
        <f t="shared" si="29"/>
        <v>22</v>
      </c>
      <c r="I75" s="54">
        <f t="shared" si="21"/>
        <v>97</v>
      </c>
      <c r="J75" s="54">
        <v>36</v>
      </c>
      <c r="K75" s="54">
        <f t="shared" si="30"/>
        <v>1.6363636363636365</v>
      </c>
      <c r="L75" s="54">
        <f t="shared" si="31"/>
        <v>89</v>
      </c>
      <c r="M75" s="54">
        <f t="shared" si="32"/>
        <v>4.0454545454545459</v>
      </c>
      <c r="N75" s="54">
        <v>1</v>
      </c>
      <c r="O75" s="54">
        <v>1</v>
      </c>
      <c r="P75" s="54">
        <v>1</v>
      </c>
      <c r="Q75" s="54">
        <v>1</v>
      </c>
      <c r="R75" s="54">
        <v>1</v>
      </c>
      <c r="S75" s="54">
        <v>1</v>
      </c>
      <c r="T75" s="54">
        <f t="shared" si="24"/>
        <v>1</v>
      </c>
      <c r="U75" s="54">
        <v>1</v>
      </c>
      <c r="V75" s="54">
        <v>1</v>
      </c>
      <c r="W75" s="54">
        <f t="shared" si="25"/>
        <v>1</v>
      </c>
      <c r="X75" s="54">
        <f t="shared" si="26"/>
        <v>1</v>
      </c>
      <c r="Y75" s="54">
        <v>1</v>
      </c>
      <c r="Z75" s="54">
        <v>1</v>
      </c>
      <c r="AA75" s="54">
        <v>1</v>
      </c>
      <c r="AB75" s="54">
        <v>1</v>
      </c>
      <c r="AC75" s="54">
        <v>1</v>
      </c>
      <c r="AD75" s="54">
        <v>1</v>
      </c>
      <c r="AE75" s="54">
        <v>1</v>
      </c>
      <c r="AF75" s="54">
        <f t="shared" si="33"/>
        <v>8</v>
      </c>
      <c r="AG75" s="54">
        <v>0</v>
      </c>
      <c r="AH75" s="54">
        <f t="shared" si="34"/>
        <v>1</v>
      </c>
      <c r="AI75" s="54">
        <v>1</v>
      </c>
      <c r="AJ75" s="54">
        <v>1</v>
      </c>
      <c r="AK75" s="54">
        <f t="shared" si="35"/>
        <v>0</v>
      </c>
      <c r="AL75" s="54">
        <v>1</v>
      </c>
      <c r="AM75" s="54">
        <v>1</v>
      </c>
      <c r="AN75" s="54">
        <v>1</v>
      </c>
      <c r="AO75" s="54">
        <v>1</v>
      </c>
      <c r="AP75" s="54">
        <v>1</v>
      </c>
      <c r="AQ75" s="54">
        <v>1</v>
      </c>
      <c r="AR75" s="54">
        <v>1</v>
      </c>
      <c r="AS75" s="54">
        <v>1</v>
      </c>
      <c r="AT75" s="54">
        <v>1</v>
      </c>
      <c r="AU75" s="54">
        <f t="shared" si="36"/>
        <v>46.068636363636372</v>
      </c>
      <c r="AV75" s="54">
        <f t="shared" si="37"/>
        <v>12.299090909090911</v>
      </c>
      <c r="AW75" s="54">
        <f t="shared" si="22"/>
        <v>6.6418181818181843</v>
      </c>
      <c r="AX75" s="54">
        <f t="shared" si="38"/>
        <v>8.6240909090909099</v>
      </c>
      <c r="AY75" s="54">
        <v>1</v>
      </c>
      <c r="AZ75" s="54">
        <v>1</v>
      </c>
      <c r="BA75" s="54">
        <v>1</v>
      </c>
      <c r="BG75" s="54">
        <f t="shared" si="23"/>
        <v>8000</v>
      </c>
      <c r="BH75" s="11">
        <f t="shared" si="39"/>
        <v>7.6388888888888887E-5</v>
      </c>
    </row>
    <row r="76" spans="1:60" ht="32" x14ac:dyDescent="0.2">
      <c r="A76" s="54">
        <v>44</v>
      </c>
      <c r="B76" s="1" t="s">
        <v>831</v>
      </c>
      <c r="C76" s="22" t="s">
        <v>192</v>
      </c>
      <c r="D76" s="54">
        <v>1</v>
      </c>
      <c r="E76" s="54">
        <v>1</v>
      </c>
      <c r="F76" s="54">
        <f t="shared" si="27"/>
        <v>1</v>
      </c>
      <c r="G76" s="54">
        <f t="shared" si="28"/>
        <v>12</v>
      </c>
      <c r="H76" s="54">
        <f t="shared" si="29"/>
        <v>12</v>
      </c>
      <c r="I76" s="54">
        <f t="shared" si="21"/>
        <v>62</v>
      </c>
      <c r="J76" s="54">
        <v>21</v>
      </c>
      <c r="K76" s="54">
        <f t="shared" si="30"/>
        <v>1.75</v>
      </c>
      <c r="L76" s="54">
        <f t="shared" si="31"/>
        <v>61</v>
      </c>
      <c r="M76" s="54">
        <f t="shared" si="32"/>
        <v>5.083333333333333</v>
      </c>
      <c r="N76" s="54">
        <v>1</v>
      </c>
      <c r="O76" s="54">
        <v>1</v>
      </c>
      <c r="P76" s="54">
        <v>1</v>
      </c>
      <c r="Q76" s="54">
        <v>1</v>
      </c>
      <c r="R76" s="54">
        <v>1</v>
      </c>
      <c r="S76" s="54">
        <v>1</v>
      </c>
      <c r="T76" s="54">
        <f t="shared" si="24"/>
        <v>1</v>
      </c>
      <c r="U76" s="54">
        <v>1</v>
      </c>
      <c r="V76" s="54">
        <v>1</v>
      </c>
      <c r="W76" s="54">
        <f t="shared" si="25"/>
        <v>1</v>
      </c>
      <c r="X76" s="54">
        <f t="shared" si="26"/>
        <v>1</v>
      </c>
      <c r="Y76" s="54">
        <v>1</v>
      </c>
      <c r="Z76" s="54">
        <v>1</v>
      </c>
      <c r="AA76" s="54">
        <v>1</v>
      </c>
      <c r="AB76" s="54">
        <v>1</v>
      </c>
      <c r="AC76" s="54">
        <v>1</v>
      </c>
      <c r="AD76" s="54">
        <v>0</v>
      </c>
      <c r="AE76" s="54">
        <v>1</v>
      </c>
      <c r="AF76" s="54">
        <f t="shared" si="33"/>
        <v>1</v>
      </c>
      <c r="AG76" s="54">
        <v>0</v>
      </c>
      <c r="AH76" s="54">
        <f t="shared" si="34"/>
        <v>1</v>
      </c>
      <c r="AI76" s="54">
        <v>1</v>
      </c>
      <c r="AJ76" s="54">
        <v>1</v>
      </c>
      <c r="AK76" s="54">
        <f t="shared" si="35"/>
        <v>1</v>
      </c>
      <c r="AL76" s="54">
        <v>1</v>
      </c>
      <c r="AM76" s="54">
        <v>1</v>
      </c>
      <c r="AN76" s="54">
        <v>1</v>
      </c>
      <c r="AO76" s="54">
        <v>1</v>
      </c>
      <c r="AP76" s="54">
        <v>1</v>
      </c>
      <c r="AQ76" s="54">
        <v>1</v>
      </c>
      <c r="AR76" s="54">
        <v>1</v>
      </c>
      <c r="AS76" s="54">
        <v>1</v>
      </c>
      <c r="AT76" s="54">
        <v>1</v>
      </c>
      <c r="AU76" s="54">
        <f t="shared" si="36"/>
        <v>46.605000000000025</v>
      </c>
      <c r="AV76" s="54">
        <f t="shared" si="37"/>
        <v>9.740000000000002</v>
      </c>
      <c r="AW76" s="54">
        <f t="shared" si="22"/>
        <v>11.623333333333335</v>
      </c>
      <c r="AX76" s="54">
        <f t="shared" si="38"/>
        <v>8.5124999999999993</v>
      </c>
      <c r="AY76" s="54">
        <v>1</v>
      </c>
      <c r="AZ76" s="54">
        <v>1</v>
      </c>
      <c r="BA76" s="54">
        <v>1</v>
      </c>
      <c r="BG76" s="54">
        <f t="shared" si="23"/>
        <v>1000</v>
      </c>
      <c r="BH76" s="11">
        <f t="shared" si="39"/>
        <v>4.1666666666666665E-5</v>
      </c>
    </row>
    <row r="77" spans="1:60" ht="48" x14ac:dyDescent="0.2">
      <c r="A77" s="54" t="s">
        <v>832</v>
      </c>
      <c r="B77" s="1" t="s">
        <v>833</v>
      </c>
      <c r="C77" s="22" t="s">
        <v>192</v>
      </c>
      <c r="D77" s="54">
        <v>1</v>
      </c>
      <c r="E77" s="54">
        <v>1</v>
      </c>
      <c r="F77" s="54">
        <f t="shared" si="27"/>
        <v>1</v>
      </c>
      <c r="G77" s="54">
        <f t="shared" si="28"/>
        <v>19</v>
      </c>
      <c r="H77" s="54">
        <f t="shared" si="29"/>
        <v>19</v>
      </c>
      <c r="I77" s="54">
        <f t="shared" si="21"/>
        <v>93</v>
      </c>
      <c r="J77" s="54">
        <v>30</v>
      </c>
      <c r="K77" s="54">
        <f t="shared" si="30"/>
        <v>1.5789473684210527</v>
      </c>
      <c r="L77" s="54">
        <f t="shared" si="31"/>
        <v>86</v>
      </c>
      <c r="M77" s="54">
        <f t="shared" si="32"/>
        <v>4.5263157894736841</v>
      </c>
      <c r="N77" s="54">
        <v>1</v>
      </c>
      <c r="O77" s="54">
        <v>1</v>
      </c>
      <c r="P77" s="54">
        <v>1</v>
      </c>
      <c r="Q77" s="54">
        <v>1</v>
      </c>
      <c r="R77" s="54">
        <v>1</v>
      </c>
      <c r="S77" s="54">
        <v>1</v>
      </c>
      <c r="T77" s="54">
        <f t="shared" si="24"/>
        <v>1</v>
      </c>
      <c r="U77" s="54">
        <v>1</v>
      </c>
      <c r="V77" s="54">
        <v>1</v>
      </c>
      <c r="W77" s="54">
        <f t="shared" si="25"/>
        <v>1</v>
      </c>
      <c r="X77" s="54">
        <f t="shared" si="26"/>
        <v>1</v>
      </c>
      <c r="Y77" s="54">
        <v>0</v>
      </c>
      <c r="Z77" s="54">
        <v>1</v>
      </c>
      <c r="AA77" s="54">
        <v>1</v>
      </c>
      <c r="AB77" s="54">
        <v>1</v>
      </c>
      <c r="AC77" s="54">
        <v>1</v>
      </c>
      <c r="AD77" s="54">
        <v>0</v>
      </c>
      <c r="AE77" s="54">
        <v>1</v>
      </c>
      <c r="AF77" s="54">
        <f t="shared" si="33"/>
        <v>7</v>
      </c>
      <c r="AG77" s="54">
        <v>1</v>
      </c>
      <c r="AH77" s="54">
        <f t="shared" si="34"/>
        <v>1</v>
      </c>
      <c r="AI77" s="54">
        <v>0</v>
      </c>
      <c r="AJ77" s="54">
        <v>1</v>
      </c>
      <c r="AK77" s="54">
        <f t="shared" si="35"/>
        <v>0</v>
      </c>
      <c r="AL77" s="54">
        <v>1</v>
      </c>
      <c r="AM77" s="54">
        <v>1</v>
      </c>
      <c r="AN77" s="54">
        <v>1</v>
      </c>
      <c r="AO77" s="54">
        <v>1</v>
      </c>
      <c r="AP77" s="54">
        <v>1</v>
      </c>
      <c r="AQ77" s="54">
        <v>1</v>
      </c>
      <c r="AR77" s="54">
        <v>1</v>
      </c>
      <c r="AS77" s="54">
        <v>1</v>
      </c>
      <c r="AT77" s="54">
        <v>1</v>
      </c>
      <c r="AU77" s="54">
        <f t="shared" si="36"/>
        <v>53.971052631578971</v>
      </c>
      <c r="AV77" s="54">
        <f t="shared" si="37"/>
        <v>10.451578947368422</v>
      </c>
      <c r="AW77" s="54">
        <f t="shared" si="22"/>
        <v>9.2568421052631571</v>
      </c>
      <c r="AX77" s="54">
        <f t="shared" si="38"/>
        <v>9.3889473684210536</v>
      </c>
      <c r="AY77" s="54">
        <v>1</v>
      </c>
      <c r="AZ77" s="54">
        <v>1</v>
      </c>
      <c r="BA77" s="54">
        <v>1</v>
      </c>
      <c r="BG77" s="54">
        <f t="shared" si="23"/>
        <v>7000</v>
      </c>
      <c r="BH77" s="11">
        <f t="shared" si="39"/>
        <v>6.597222222222223E-5</v>
      </c>
    </row>
    <row r="78" spans="1:60" ht="32" x14ac:dyDescent="0.2">
      <c r="A78" s="54" t="s">
        <v>834</v>
      </c>
      <c r="B78" s="1" t="s">
        <v>835</v>
      </c>
      <c r="C78" s="22" t="s">
        <v>192</v>
      </c>
      <c r="D78" s="54">
        <v>1</v>
      </c>
      <c r="E78" s="54">
        <v>1</v>
      </c>
      <c r="F78" s="54">
        <f t="shared" si="27"/>
        <v>1</v>
      </c>
      <c r="G78" s="54">
        <f t="shared" si="28"/>
        <v>10</v>
      </c>
      <c r="H78" s="54">
        <f t="shared" si="29"/>
        <v>10</v>
      </c>
      <c r="I78" s="54">
        <f t="shared" si="21"/>
        <v>51</v>
      </c>
      <c r="J78" s="54">
        <v>19</v>
      </c>
      <c r="K78" s="54">
        <f t="shared" si="30"/>
        <v>1.9</v>
      </c>
      <c r="L78" s="54">
        <f t="shared" si="31"/>
        <v>49</v>
      </c>
      <c r="M78" s="54">
        <f t="shared" si="32"/>
        <v>4.9000000000000004</v>
      </c>
      <c r="N78" s="54">
        <v>0</v>
      </c>
      <c r="O78" s="54">
        <v>1</v>
      </c>
      <c r="P78" s="54">
        <v>1</v>
      </c>
      <c r="Q78" s="54">
        <v>1</v>
      </c>
      <c r="R78" s="54">
        <v>1</v>
      </c>
      <c r="S78" s="54">
        <v>1</v>
      </c>
      <c r="T78" s="54">
        <f t="shared" si="24"/>
        <v>1</v>
      </c>
      <c r="U78" s="54">
        <v>1</v>
      </c>
      <c r="V78" s="54">
        <v>1</v>
      </c>
      <c r="W78" s="54">
        <f t="shared" si="25"/>
        <v>1</v>
      </c>
      <c r="X78" s="54">
        <f t="shared" si="26"/>
        <v>1</v>
      </c>
      <c r="Y78" s="54">
        <v>1</v>
      </c>
      <c r="Z78" s="54">
        <v>1</v>
      </c>
      <c r="AA78" s="54">
        <v>1</v>
      </c>
      <c r="AB78" s="54">
        <v>1</v>
      </c>
      <c r="AC78" s="54">
        <v>1</v>
      </c>
      <c r="AD78" s="54">
        <v>1</v>
      </c>
      <c r="AE78" s="54">
        <v>1</v>
      </c>
      <c r="AF78" s="54">
        <f t="shared" si="33"/>
        <v>2</v>
      </c>
      <c r="AG78" s="54">
        <v>1</v>
      </c>
      <c r="AH78" s="54">
        <f t="shared" si="34"/>
        <v>1</v>
      </c>
      <c r="AI78" s="54">
        <v>1</v>
      </c>
      <c r="AJ78" s="54">
        <v>1</v>
      </c>
      <c r="AK78" s="54">
        <f t="shared" si="35"/>
        <v>1</v>
      </c>
      <c r="AL78" s="54">
        <v>1</v>
      </c>
      <c r="AM78" s="54">
        <v>1</v>
      </c>
      <c r="AN78" s="54">
        <v>1</v>
      </c>
      <c r="AO78" s="54">
        <v>1</v>
      </c>
      <c r="AP78" s="54">
        <v>1</v>
      </c>
      <c r="AQ78" s="54">
        <v>1</v>
      </c>
      <c r="AR78" s="54">
        <v>1</v>
      </c>
      <c r="AS78" s="54">
        <v>1</v>
      </c>
      <c r="AT78" s="54">
        <v>1</v>
      </c>
      <c r="AU78" s="54">
        <f t="shared" si="36"/>
        <v>35.945000000000029</v>
      </c>
      <c r="AV78" s="54">
        <f t="shared" si="37"/>
        <v>10.73</v>
      </c>
      <c r="AW78" s="54">
        <f t="shared" si="22"/>
        <v>10.051999999999996</v>
      </c>
      <c r="AX78" s="54">
        <f t="shared" si="38"/>
        <v>6.6490000000000009</v>
      </c>
      <c r="AY78" s="54">
        <v>1</v>
      </c>
      <c r="AZ78" s="54">
        <v>1</v>
      </c>
      <c r="BA78" s="54">
        <v>1</v>
      </c>
      <c r="BG78" s="54">
        <f t="shared" si="23"/>
        <v>2000</v>
      </c>
      <c r="BH78" s="11">
        <f t="shared" si="39"/>
        <v>3.4722222222222222E-5</v>
      </c>
    </row>
    <row r="79" spans="1:60" ht="32" x14ac:dyDescent="0.2">
      <c r="A79" s="54">
        <v>46</v>
      </c>
      <c r="B79" s="1" t="s">
        <v>836</v>
      </c>
      <c r="C79" s="22" t="s">
        <v>192</v>
      </c>
      <c r="D79" s="54">
        <v>1</v>
      </c>
      <c r="E79" s="54">
        <v>1</v>
      </c>
      <c r="F79" s="54">
        <f t="shared" si="27"/>
        <v>1</v>
      </c>
      <c r="G79" s="54">
        <f t="shared" si="28"/>
        <v>9</v>
      </c>
      <c r="H79" s="54">
        <f t="shared" si="29"/>
        <v>9</v>
      </c>
      <c r="I79" s="54">
        <f t="shared" si="21"/>
        <v>45</v>
      </c>
      <c r="J79" s="54">
        <v>14</v>
      </c>
      <c r="K79" s="54">
        <f t="shared" si="30"/>
        <v>1.5555555555555556</v>
      </c>
      <c r="L79" s="54">
        <f t="shared" si="31"/>
        <v>44</v>
      </c>
      <c r="M79" s="54">
        <f t="shared" si="32"/>
        <v>4.8888888888888893</v>
      </c>
      <c r="N79" s="54">
        <v>1</v>
      </c>
      <c r="O79" s="54">
        <v>1</v>
      </c>
      <c r="P79" s="54">
        <v>1</v>
      </c>
      <c r="Q79" s="54">
        <v>1</v>
      </c>
      <c r="R79" s="54">
        <v>1</v>
      </c>
      <c r="S79" s="54">
        <v>1</v>
      </c>
      <c r="T79" s="54">
        <f t="shared" si="24"/>
        <v>1</v>
      </c>
      <c r="U79" s="54">
        <v>1</v>
      </c>
      <c r="V79" s="54">
        <v>1</v>
      </c>
      <c r="W79" s="54">
        <f t="shared" si="25"/>
        <v>1</v>
      </c>
      <c r="X79" s="54">
        <f t="shared" si="26"/>
        <v>1</v>
      </c>
      <c r="Y79" s="54">
        <v>1</v>
      </c>
      <c r="Z79" s="54">
        <v>1</v>
      </c>
      <c r="AA79" s="54">
        <v>1</v>
      </c>
      <c r="AB79" s="54">
        <v>1</v>
      </c>
      <c r="AC79" s="54">
        <v>1</v>
      </c>
      <c r="AD79" s="54">
        <v>1</v>
      </c>
      <c r="AE79" s="54">
        <v>1</v>
      </c>
      <c r="AF79" s="54">
        <f t="shared" si="33"/>
        <v>1</v>
      </c>
      <c r="AG79" s="54">
        <v>1</v>
      </c>
      <c r="AH79" s="54">
        <f t="shared" si="34"/>
        <v>1</v>
      </c>
      <c r="AI79" s="54">
        <v>1</v>
      </c>
      <c r="AJ79" s="54">
        <v>1</v>
      </c>
      <c r="AK79" s="54">
        <f t="shared" si="35"/>
        <v>1</v>
      </c>
      <c r="AL79" s="54">
        <v>1</v>
      </c>
      <c r="AM79" s="54">
        <v>1</v>
      </c>
      <c r="AN79" s="54">
        <v>1</v>
      </c>
      <c r="AO79" s="54">
        <v>0</v>
      </c>
      <c r="AP79" s="54">
        <v>1</v>
      </c>
      <c r="AQ79" s="54">
        <v>1</v>
      </c>
      <c r="AR79" s="54">
        <v>1</v>
      </c>
      <c r="AS79" s="54">
        <v>0</v>
      </c>
      <c r="AT79" s="54">
        <v>1</v>
      </c>
      <c r="AU79" s="54">
        <f t="shared" si="36"/>
        <v>66.100000000000009</v>
      </c>
      <c r="AV79" s="54">
        <f t="shared" si="37"/>
        <v>6.2755555555555596</v>
      </c>
      <c r="AW79" s="54">
        <f t="shared" si="22"/>
        <v>9.6577777777777811</v>
      </c>
      <c r="AX79" s="54">
        <f t="shared" si="38"/>
        <v>6.0966666666666676</v>
      </c>
      <c r="AY79" s="54">
        <v>1</v>
      </c>
      <c r="AZ79" s="54">
        <v>1</v>
      </c>
      <c r="BA79" s="54">
        <v>1</v>
      </c>
      <c r="BG79" s="54">
        <f t="shared" si="23"/>
        <v>1000</v>
      </c>
      <c r="BH79" s="11">
        <f t="shared" si="39"/>
        <v>3.1250000000000001E-5</v>
      </c>
    </row>
    <row r="80" spans="1:60" ht="80" x14ac:dyDescent="0.2">
      <c r="A80" s="54">
        <v>47</v>
      </c>
      <c r="B80" s="1" t="s">
        <v>837</v>
      </c>
      <c r="C80" s="22" t="s">
        <v>192</v>
      </c>
      <c r="D80" s="54">
        <v>1</v>
      </c>
      <c r="E80" s="54">
        <v>1</v>
      </c>
      <c r="F80" s="54">
        <f t="shared" si="27"/>
        <v>1</v>
      </c>
      <c r="G80" s="54">
        <f t="shared" si="28"/>
        <v>28</v>
      </c>
      <c r="H80" s="54">
        <f t="shared" si="29"/>
        <v>28</v>
      </c>
      <c r="I80" s="54">
        <f t="shared" si="21"/>
        <v>142</v>
      </c>
      <c r="J80" s="54">
        <v>47</v>
      </c>
      <c r="K80" s="54">
        <f t="shared" si="30"/>
        <v>1.6785714285714286</v>
      </c>
      <c r="L80" s="54">
        <f t="shared" si="31"/>
        <v>136</v>
      </c>
      <c r="M80" s="54">
        <f t="shared" si="32"/>
        <v>4.8571428571428568</v>
      </c>
      <c r="N80" s="54">
        <v>1</v>
      </c>
      <c r="O80" s="54">
        <v>1</v>
      </c>
      <c r="P80" s="54">
        <v>1</v>
      </c>
      <c r="Q80" s="54">
        <v>1</v>
      </c>
      <c r="R80" s="54">
        <v>1</v>
      </c>
      <c r="S80" s="54">
        <v>1</v>
      </c>
      <c r="T80" s="54">
        <f t="shared" si="24"/>
        <v>1</v>
      </c>
      <c r="U80" s="54">
        <v>1</v>
      </c>
      <c r="V80" s="54">
        <v>1</v>
      </c>
      <c r="W80" s="54">
        <f t="shared" si="25"/>
        <v>1</v>
      </c>
      <c r="X80" s="54">
        <f t="shared" si="26"/>
        <v>1</v>
      </c>
      <c r="Y80" s="54">
        <v>1</v>
      </c>
      <c r="Z80" s="54">
        <v>1</v>
      </c>
      <c r="AA80" s="54">
        <v>1</v>
      </c>
      <c r="AB80" s="54">
        <v>1</v>
      </c>
      <c r="AC80" s="54">
        <v>1</v>
      </c>
      <c r="AD80" s="54">
        <v>0</v>
      </c>
      <c r="AE80" s="54">
        <v>1</v>
      </c>
      <c r="AF80" s="54">
        <f t="shared" si="33"/>
        <v>6</v>
      </c>
      <c r="AG80" s="54">
        <v>0</v>
      </c>
      <c r="AH80" s="54">
        <f t="shared" si="34"/>
        <v>1</v>
      </c>
      <c r="AI80" s="54">
        <v>0</v>
      </c>
      <c r="AJ80" s="54">
        <v>1</v>
      </c>
      <c r="AK80" s="54">
        <f t="shared" si="35"/>
        <v>0</v>
      </c>
      <c r="AL80" s="54">
        <v>1</v>
      </c>
      <c r="AM80" s="54">
        <v>1</v>
      </c>
      <c r="AN80" s="54">
        <v>1</v>
      </c>
      <c r="AO80" s="54">
        <v>1</v>
      </c>
      <c r="AP80" s="54">
        <v>1</v>
      </c>
      <c r="AQ80" s="54">
        <v>1</v>
      </c>
      <c r="AR80" s="54">
        <v>1</v>
      </c>
      <c r="AS80" s="54">
        <v>1</v>
      </c>
      <c r="AT80" s="54">
        <v>1</v>
      </c>
      <c r="AU80" s="54">
        <f t="shared" si="36"/>
        <v>36.407857142857168</v>
      </c>
      <c r="AV80" s="54">
        <f t="shared" si="37"/>
        <v>15.137142857142859</v>
      </c>
      <c r="AW80" s="54">
        <f t="shared" si="22"/>
        <v>11.702857142857138</v>
      </c>
      <c r="AX80" s="54">
        <f t="shared" si="38"/>
        <v>15.447142857142858</v>
      </c>
      <c r="AY80" s="54">
        <v>1</v>
      </c>
      <c r="AZ80" s="54">
        <v>1</v>
      </c>
      <c r="BA80" s="54">
        <v>1</v>
      </c>
      <c r="BG80" s="54">
        <f t="shared" si="23"/>
        <v>6000</v>
      </c>
      <c r="BH80" s="11">
        <f t="shared" si="39"/>
        <v>9.722222222222223E-5</v>
      </c>
    </row>
    <row r="81" spans="1:60" ht="48" x14ac:dyDescent="0.2">
      <c r="A81" s="54">
        <v>48</v>
      </c>
      <c r="B81" s="1" t="s">
        <v>838</v>
      </c>
      <c r="C81" s="22" t="s">
        <v>192</v>
      </c>
      <c r="D81" s="54">
        <v>1</v>
      </c>
      <c r="E81" s="54">
        <v>1</v>
      </c>
      <c r="F81" s="54">
        <f t="shared" si="27"/>
        <v>1</v>
      </c>
      <c r="G81" s="54">
        <f t="shared" si="28"/>
        <v>19</v>
      </c>
      <c r="H81" s="54">
        <f t="shared" si="29"/>
        <v>19</v>
      </c>
      <c r="I81" s="54">
        <f t="shared" si="21"/>
        <v>100</v>
      </c>
      <c r="J81" s="54">
        <v>33</v>
      </c>
      <c r="K81" s="54">
        <f t="shared" si="30"/>
        <v>1.736842105263158</v>
      </c>
      <c r="L81" s="54">
        <f t="shared" si="31"/>
        <v>97</v>
      </c>
      <c r="M81" s="54">
        <f t="shared" si="32"/>
        <v>5.1052631578947372</v>
      </c>
      <c r="N81" s="54">
        <v>1</v>
      </c>
      <c r="O81" s="54">
        <v>1</v>
      </c>
      <c r="P81" s="54">
        <v>1</v>
      </c>
      <c r="Q81" s="54">
        <v>1</v>
      </c>
      <c r="R81" s="54">
        <v>1</v>
      </c>
      <c r="S81" s="54">
        <v>1</v>
      </c>
      <c r="T81" s="54">
        <f t="shared" si="24"/>
        <v>1</v>
      </c>
      <c r="U81" s="54">
        <v>1</v>
      </c>
      <c r="V81" s="54">
        <v>1</v>
      </c>
      <c r="W81" s="54">
        <f t="shared" si="25"/>
        <v>1</v>
      </c>
      <c r="X81" s="54">
        <f t="shared" si="26"/>
        <v>1</v>
      </c>
      <c r="Y81" s="54">
        <v>0</v>
      </c>
      <c r="Z81" s="54">
        <v>1</v>
      </c>
      <c r="AA81" s="54">
        <v>1</v>
      </c>
      <c r="AB81" s="54">
        <v>1</v>
      </c>
      <c r="AC81" s="54">
        <v>1</v>
      </c>
      <c r="AD81" s="54">
        <v>0</v>
      </c>
      <c r="AE81" s="54">
        <v>1</v>
      </c>
      <c r="AF81" s="54">
        <f t="shared" si="33"/>
        <v>3</v>
      </c>
      <c r="AG81" s="54">
        <v>1</v>
      </c>
      <c r="AH81" s="54">
        <f t="shared" si="34"/>
        <v>1</v>
      </c>
      <c r="AI81" s="54">
        <v>1</v>
      </c>
      <c r="AJ81" s="54">
        <v>1</v>
      </c>
      <c r="AK81" s="54">
        <f t="shared" si="35"/>
        <v>0</v>
      </c>
      <c r="AL81" s="54">
        <v>1</v>
      </c>
      <c r="AM81" s="54">
        <v>1</v>
      </c>
      <c r="AN81" s="54">
        <v>1</v>
      </c>
      <c r="AO81" s="54">
        <v>1</v>
      </c>
      <c r="AP81" s="54">
        <v>1</v>
      </c>
      <c r="AQ81" s="54">
        <v>1</v>
      </c>
      <c r="AR81" s="54">
        <v>1</v>
      </c>
      <c r="AS81" s="54">
        <v>1</v>
      </c>
      <c r="AT81" s="54">
        <v>1</v>
      </c>
      <c r="AU81" s="54">
        <f t="shared" si="36"/>
        <v>40.613157894736844</v>
      </c>
      <c r="AV81" s="54">
        <f t="shared" si="37"/>
        <v>12.314736842105265</v>
      </c>
      <c r="AW81" s="54">
        <f t="shared" si="22"/>
        <v>12.661052631578951</v>
      </c>
      <c r="AX81" s="54">
        <f t="shared" si="38"/>
        <v>12.11578947368421</v>
      </c>
      <c r="AY81" s="54">
        <v>1</v>
      </c>
      <c r="AZ81" s="54">
        <v>1</v>
      </c>
      <c r="BA81" s="54">
        <v>1</v>
      </c>
      <c r="BG81" s="54">
        <f t="shared" si="23"/>
        <v>3000</v>
      </c>
      <c r="BH81" s="11">
        <f t="shared" si="39"/>
        <v>6.597222222222223E-5</v>
      </c>
    </row>
    <row r="82" spans="1:60" ht="64" x14ac:dyDescent="0.2">
      <c r="A82" s="54">
        <v>49</v>
      </c>
      <c r="B82" s="1" t="s">
        <v>839</v>
      </c>
      <c r="C82" s="22" t="s">
        <v>192</v>
      </c>
      <c r="D82" s="54">
        <v>1</v>
      </c>
      <c r="E82" s="54">
        <v>1</v>
      </c>
      <c r="F82" s="54">
        <f t="shared" si="27"/>
        <v>1</v>
      </c>
      <c r="G82" s="54">
        <f t="shared" si="28"/>
        <v>21</v>
      </c>
      <c r="H82" s="54">
        <f t="shared" si="29"/>
        <v>21</v>
      </c>
      <c r="I82" s="54">
        <f t="shared" si="21"/>
        <v>108</v>
      </c>
      <c r="J82" s="54">
        <v>35</v>
      </c>
      <c r="K82" s="54">
        <f t="shared" si="30"/>
        <v>1.6666666666666667</v>
      </c>
      <c r="L82" s="54">
        <f t="shared" si="31"/>
        <v>105</v>
      </c>
      <c r="M82" s="54">
        <f t="shared" si="32"/>
        <v>5</v>
      </c>
      <c r="N82" s="54">
        <v>1</v>
      </c>
      <c r="O82" s="54">
        <v>1</v>
      </c>
      <c r="P82" s="54">
        <v>1</v>
      </c>
      <c r="Q82" s="54">
        <v>1</v>
      </c>
      <c r="R82" s="54">
        <v>1</v>
      </c>
      <c r="S82" s="54">
        <v>1</v>
      </c>
      <c r="T82" s="54">
        <f t="shared" si="24"/>
        <v>1</v>
      </c>
      <c r="U82" s="54">
        <v>1</v>
      </c>
      <c r="V82" s="54">
        <v>1</v>
      </c>
      <c r="W82" s="54">
        <f t="shared" si="25"/>
        <v>1</v>
      </c>
      <c r="X82" s="54">
        <f t="shared" si="26"/>
        <v>1</v>
      </c>
      <c r="Y82" s="54">
        <v>0</v>
      </c>
      <c r="Z82" s="54">
        <v>1</v>
      </c>
      <c r="AA82" s="54">
        <v>1</v>
      </c>
      <c r="AB82" s="54">
        <v>1</v>
      </c>
      <c r="AC82" s="54">
        <v>1</v>
      </c>
      <c r="AD82" s="54">
        <v>0</v>
      </c>
      <c r="AE82" s="54">
        <v>1</v>
      </c>
      <c r="AF82" s="54">
        <f t="shared" si="33"/>
        <v>3</v>
      </c>
      <c r="AG82" s="54">
        <v>1</v>
      </c>
      <c r="AH82" s="54">
        <f t="shared" si="34"/>
        <v>1</v>
      </c>
      <c r="AI82" s="54">
        <v>1</v>
      </c>
      <c r="AJ82" s="54">
        <v>1</v>
      </c>
      <c r="AK82" s="54">
        <f t="shared" si="35"/>
        <v>0</v>
      </c>
      <c r="AL82" s="54">
        <v>1</v>
      </c>
      <c r="AM82" s="54">
        <v>1</v>
      </c>
      <c r="AN82" s="54">
        <v>1</v>
      </c>
      <c r="AO82" s="54">
        <v>0</v>
      </c>
      <c r="AP82" s="54">
        <v>1</v>
      </c>
      <c r="AQ82" s="54">
        <v>1</v>
      </c>
      <c r="AR82" s="54">
        <v>1</v>
      </c>
      <c r="AS82" s="54">
        <v>0</v>
      </c>
      <c r="AT82" s="54">
        <v>1</v>
      </c>
      <c r="AU82" s="54">
        <f t="shared" si="36"/>
        <v>44.52000000000001</v>
      </c>
      <c r="AV82" s="54">
        <f t="shared" si="37"/>
        <v>12.266666666666669</v>
      </c>
      <c r="AW82" s="54">
        <f t="shared" si="22"/>
        <v>12.19047619047619</v>
      </c>
      <c r="AX82" s="54">
        <f t="shared" si="38"/>
        <v>12.619999999999997</v>
      </c>
      <c r="AY82" s="54">
        <v>1</v>
      </c>
      <c r="AZ82" s="54">
        <v>1</v>
      </c>
      <c r="BA82" s="54">
        <v>1</v>
      </c>
      <c r="BG82" s="54">
        <f t="shared" si="23"/>
        <v>3000</v>
      </c>
      <c r="BH82" s="11">
        <f t="shared" si="39"/>
        <v>7.2916666666666659E-5</v>
      </c>
    </row>
    <row r="83" spans="1:60" ht="48" x14ac:dyDescent="0.2">
      <c r="A83" s="54">
        <v>50</v>
      </c>
      <c r="B83" s="1" t="s">
        <v>931</v>
      </c>
      <c r="C83" s="22" t="s">
        <v>204</v>
      </c>
      <c r="D83" s="54">
        <v>1</v>
      </c>
      <c r="E83" s="54">
        <v>1</v>
      </c>
      <c r="F83" s="54">
        <f t="shared" si="27"/>
        <v>1</v>
      </c>
      <c r="G83" s="54">
        <f t="shared" si="28"/>
        <v>27</v>
      </c>
      <c r="H83" s="54">
        <f t="shared" si="29"/>
        <v>27</v>
      </c>
      <c r="I83" s="54">
        <f t="shared" si="21"/>
        <v>104</v>
      </c>
      <c r="J83" s="54">
        <v>37</v>
      </c>
      <c r="K83" s="54">
        <f t="shared" si="30"/>
        <v>1.3703703703703705</v>
      </c>
      <c r="L83" s="54">
        <f t="shared" si="31"/>
        <v>102</v>
      </c>
      <c r="M83" s="54">
        <f t="shared" si="32"/>
        <v>3.7777777777777777</v>
      </c>
      <c r="N83" s="54">
        <v>1</v>
      </c>
      <c r="O83" s="54">
        <v>1</v>
      </c>
      <c r="P83" s="54">
        <v>1</v>
      </c>
      <c r="Q83" s="54">
        <v>1</v>
      </c>
      <c r="R83" s="54">
        <v>1</v>
      </c>
      <c r="S83" s="54">
        <v>1</v>
      </c>
      <c r="T83" s="54">
        <f t="shared" si="24"/>
        <v>1</v>
      </c>
      <c r="U83" s="54">
        <v>1</v>
      </c>
      <c r="V83" s="54">
        <v>1</v>
      </c>
      <c r="W83" s="54">
        <f t="shared" si="25"/>
        <v>1</v>
      </c>
      <c r="X83" s="54">
        <f t="shared" si="26"/>
        <v>1</v>
      </c>
      <c r="Y83" s="54">
        <v>0</v>
      </c>
      <c r="Z83" s="54">
        <v>1</v>
      </c>
      <c r="AA83" s="54">
        <v>1</v>
      </c>
      <c r="AB83" s="54">
        <v>1</v>
      </c>
      <c r="AC83" s="54">
        <v>1</v>
      </c>
      <c r="AD83" s="54">
        <v>0</v>
      </c>
      <c r="AE83" s="54">
        <v>1</v>
      </c>
      <c r="AF83" s="54">
        <f t="shared" si="33"/>
        <v>2</v>
      </c>
      <c r="AG83" s="54">
        <v>1</v>
      </c>
      <c r="AH83" s="54">
        <f t="shared" si="34"/>
        <v>1</v>
      </c>
      <c r="AI83" s="54">
        <v>0</v>
      </c>
      <c r="AJ83" s="54">
        <v>1</v>
      </c>
      <c r="AK83" s="54">
        <f t="shared" si="35"/>
        <v>1</v>
      </c>
      <c r="AL83" s="54">
        <v>1</v>
      </c>
      <c r="AM83" s="54">
        <v>1</v>
      </c>
      <c r="AN83" s="54">
        <v>1</v>
      </c>
      <c r="AO83" s="54">
        <v>1</v>
      </c>
      <c r="AP83" s="54">
        <v>1</v>
      </c>
      <c r="AQ83" s="54">
        <v>1</v>
      </c>
      <c r="AR83" s="54">
        <v>1</v>
      </c>
      <c r="AS83" s="54">
        <v>1</v>
      </c>
      <c r="AT83" s="54">
        <v>1</v>
      </c>
      <c r="AU83" s="54">
        <f t="shared" si="36"/>
        <v>63.49666666666667</v>
      </c>
      <c r="AV83" s="54">
        <f t="shared" si="37"/>
        <v>11.110370370370372</v>
      </c>
      <c r="AW83" s="54">
        <f t="shared" si="22"/>
        <v>5.3170370370370357</v>
      </c>
      <c r="AX83" s="54">
        <f t="shared" si="38"/>
        <v>9.8633333333333333</v>
      </c>
      <c r="AY83" s="54">
        <v>1</v>
      </c>
      <c r="AZ83" s="54">
        <v>1</v>
      </c>
      <c r="BA83" s="54">
        <v>1</v>
      </c>
      <c r="BG83" s="54">
        <f t="shared" si="23"/>
        <v>2000</v>
      </c>
      <c r="BH83" s="11">
        <f t="shared" si="39"/>
        <v>9.3750000000000016E-5</v>
      </c>
    </row>
    <row r="84" spans="1:60" ht="32" x14ac:dyDescent="0.2">
      <c r="A84" s="54">
        <v>51</v>
      </c>
      <c r="B84" s="1" t="s">
        <v>841</v>
      </c>
      <c r="C84" s="22" t="s">
        <v>192</v>
      </c>
      <c r="D84" s="54">
        <v>1</v>
      </c>
      <c r="E84" s="54">
        <v>1</v>
      </c>
      <c r="F84" s="54">
        <f t="shared" si="27"/>
        <v>1</v>
      </c>
      <c r="G84" s="54">
        <f t="shared" si="28"/>
        <v>16</v>
      </c>
      <c r="H84" s="54">
        <f t="shared" si="29"/>
        <v>16</v>
      </c>
      <c r="I84" s="54">
        <f t="shared" si="21"/>
        <v>68</v>
      </c>
      <c r="J84" s="54">
        <v>22</v>
      </c>
      <c r="K84" s="54">
        <f t="shared" si="30"/>
        <v>1.375</v>
      </c>
      <c r="L84" s="54">
        <f t="shared" si="31"/>
        <v>67</v>
      </c>
      <c r="M84" s="54">
        <f t="shared" si="32"/>
        <v>4.1875</v>
      </c>
      <c r="N84" s="54">
        <v>1</v>
      </c>
      <c r="O84" s="54">
        <v>1</v>
      </c>
      <c r="P84" s="54">
        <v>1</v>
      </c>
      <c r="Q84" s="54">
        <v>1</v>
      </c>
      <c r="R84" s="54">
        <v>1</v>
      </c>
      <c r="S84" s="54">
        <v>1</v>
      </c>
      <c r="T84" s="54">
        <f t="shared" si="24"/>
        <v>1</v>
      </c>
      <c r="U84" s="54">
        <v>1</v>
      </c>
      <c r="V84" s="54">
        <v>1</v>
      </c>
      <c r="W84" s="54">
        <f t="shared" si="25"/>
        <v>1</v>
      </c>
      <c r="X84" s="54">
        <f t="shared" si="26"/>
        <v>1</v>
      </c>
      <c r="Y84" s="54">
        <v>1</v>
      </c>
      <c r="Z84" s="54">
        <v>1</v>
      </c>
      <c r="AA84" s="54">
        <v>1</v>
      </c>
      <c r="AB84" s="54">
        <v>1</v>
      </c>
      <c r="AC84" s="54">
        <v>1</v>
      </c>
      <c r="AD84" s="54">
        <v>0</v>
      </c>
      <c r="AE84" s="54">
        <v>1</v>
      </c>
      <c r="AF84" s="54">
        <f t="shared" si="33"/>
        <v>1</v>
      </c>
      <c r="AG84" s="54">
        <v>1</v>
      </c>
      <c r="AH84" s="54">
        <f t="shared" si="34"/>
        <v>1</v>
      </c>
      <c r="AI84" s="54">
        <v>1</v>
      </c>
      <c r="AJ84" s="54">
        <v>1</v>
      </c>
      <c r="AK84" s="54">
        <f t="shared" si="35"/>
        <v>1</v>
      </c>
      <c r="AL84" s="54">
        <v>1</v>
      </c>
      <c r="AM84" s="54">
        <v>0</v>
      </c>
      <c r="AN84" s="54">
        <v>1</v>
      </c>
      <c r="AO84" s="54">
        <v>1</v>
      </c>
      <c r="AP84" s="54">
        <v>1</v>
      </c>
      <c r="AQ84" s="54">
        <v>1</v>
      </c>
      <c r="AR84" s="54">
        <v>1</v>
      </c>
      <c r="AS84" s="54">
        <v>1</v>
      </c>
      <c r="AT84" s="54">
        <v>1</v>
      </c>
      <c r="AU84" s="54">
        <f t="shared" si="36"/>
        <v>74.270000000000024</v>
      </c>
      <c r="AV84" s="54">
        <f t="shared" si="37"/>
        <v>6.8750000000000036</v>
      </c>
      <c r="AW84" s="54">
        <f t="shared" si="22"/>
        <v>6.9724999999999966</v>
      </c>
      <c r="AX84" s="54">
        <f t="shared" si="38"/>
        <v>6.2931249999999999</v>
      </c>
      <c r="AY84" s="54">
        <v>1</v>
      </c>
      <c r="AZ84" s="54">
        <v>1</v>
      </c>
      <c r="BA84" s="54">
        <v>1</v>
      </c>
      <c r="BG84" s="54">
        <f t="shared" si="23"/>
        <v>1000</v>
      </c>
      <c r="BH84" s="11">
        <f t="shared" si="39"/>
        <v>5.5555555555555558E-5</v>
      </c>
    </row>
    <row r="85" spans="1:60" ht="32" x14ac:dyDescent="0.2">
      <c r="A85" s="54">
        <v>52</v>
      </c>
      <c r="B85" s="1" t="s">
        <v>932</v>
      </c>
      <c r="C85" s="22" t="s">
        <v>204</v>
      </c>
      <c r="D85" s="54">
        <v>1</v>
      </c>
      <c r="E85" s="54">
        <v>1</v>
      </c>
      <c r="F85" s="54">
        <f t="shared" si="27"/>
        <v>1</v>
      </c>
      <c r="G85" s="54">
        <f t="shared" si="28"/>
        <v>14</v>
      </c>
      <c r="H85" s="54">
        <f t="shared" si="29"/>
        <v>14</v>
      </c>
      <c r="I85" s="54">
        <f t="shared" si="21"/>
        <v>66</v>
      </c>
      <c r="J85" s="54">
        <v>24</v>
      </c>
      <c r="K85" s="54">
        <f t="shared" si="30"/>
        <v>1.7142857142857142</v>
      </c>
      <c r="L85" s="54">
        <f t="shared" si="31"/>
        <v>62</v>
      </c>
      <c r="M85" s="54">
        <f t="shared" si="32"/>
        <v>4.4285714285714288</v>
      </c>
      <c r="N85" s="54">
        <v>1</v>
      </c>
      <c r="O85" s="54">
        <v>1</v>
      </c>
      <c r="P85" s="54">
        <v>1</v>
      </c>
      <c r="Q85" s="54">
        <v>1</v>
      </c>
      <c r="R85" s="54">
        <v>1</v>
      </c>
      <c r="S85" s="54">
        <v>1</v>
      </c>
      <c r="T85" s="54">
        <f t="shared" si="24"/>
        <v>1</v>
      </c>
      <c r="U85" s="54">
        <v>1</v>
      </c>
      <c r="V85" s="54">
        <v>1</v>
      </c>
      <c r="W85" s="54">
        <f t="shared" si="25"/>
        <v>1</v>
      </c>
      <c r="X85" s="54">
        <f t="shared" si="26"/>
        <v>1</v>
      </c>
      <c r="Y85" s="54">
        <v>0</v>
      </c>
      <c r="Z85" s="54">
        <v>1</v>
      </c>
      <c r="AA85" s="54">
        <v>1</v>
      </c>
      <c r="AB85" s="54">
        <v>1</v>
      </c>
      <c r="AC85" s="54">
        <v>1</v>
      </c>
      <c r="AD85" s="54">
        <v>0</v>
      </c>
      <c r="AE85" s="54">
        <v>1</v>
      </c>
      <c r="AF85" s="54">
        <f t="shared" si="33"/>
        <v>4</v>
      </c>
      <c r="AG85" s="54">
        <v>0</v>
      </c>
      <c r="AH85" s="54">
        <f t="shared" si="34"/>
        <v>1</v>
      </c>
      <c r="AI85" s="54">
        <v>1</v>
      </c>
      <c r="AJ85" s="54">
        <v>1</v>
      </c>
      <c r="AK85" s="54">
        <f t="shared" si="35"/>
        <v>0</v>
      </c>
      <c r="AL85" s="54">
        <v>1</v>
      </c>
      <c r="AM85" s="54">
        <v>0</v>
      </c>
      <c r="AN85" s="54">
        <v>1</v>
      </c>
      <c r="AO85" s="54">
        <v>1</v>
      </c>
      <c r="AP85" s="54">
        <v>1</v>
      </c>
      <c r="AQ85" s="54">
        <v>1</v>
      </c>
      <c r="AR85" s="54">
        <v>1</v>
      </c>
      <c r="AS85" s="54">
        <v>1</v>
      </c>
      <c r="AT85" s="54">
        <v>1</v>
      </c>
      <c r="AU85" s="54">
        <f t="shared" si="36"/>
        <v>47.596428571428596</v>
      </c>
      <c r="AV85" s="54">
        <f t="shared" si="37"/>
        <v>10.098571428571429</v>
      </c>
      <c r="AW85" s="54">
        <f t="shared" si="22"/>
        <v>8.1257142857142881</v>
      </c>
      <c r="AX85" s="54">
        <f t="shared" si="38"/>
        <v>6.4285714285714306</v>
      </c>
      <c r="AY85" s="54">
        <v>1</v>
      </c>
      <c r="AZ85" s="54">
        <v>1</v>
      </c>
      <c r="BA85" s="54">
        <v>1</v>
      </c>
      <c r="BG85" s="54">
        <f t="shared" si="23"/>
        <v>4000</v>
      </c>
      <c r="BH85" s="11">
        <f t="shared" si="39"/>
        <v>4.8611111111111115E-5</v>
      </c>
    </row>
    <row r="86" spans="1:60" ht="48" x14ac:dyDescent="0.2">
      <c r="A86" s="54">
        <v>53</v>
      </c>
      <c r="B86" s="1" t="s">
        <v>933</v>
      </c>
      <c r="C86" s="22" t="s">
        <v>204</v>
      </c>
      <c r="D86" s="54">
        <v>1</v>
      </c>
      <c r="E86" s="54">
        <v>1</v>
      </c>
      <c r="F86" s="54">
        <f t="shared" si="27"/>
        <v>1</v>
      </c>
      <c r="G86" s="54">
        <f t="shared" si="28"/>
        <v>24</v>
      </c>
      <c r="H86" s="54">
        <f t="shared" si="29"/>
        <v>24</v>
      </c>
      <c r="I86" s="54">
        <f t="shared" si="21"/>
        <v>100</v>
      </c>
      <c r="J86" s="54">
        <v>35</v>
      </c>
      <c r="K86" s="54">
        <f t="shared" si="30"/>
        <v>1.4583333333333333</v>
      </c>
      <c r="L86" s="54">
        <f t="shared" si="31"/>
        <v>98</v>
      </c>
      <c r="M86" s="54">
        <f t="shared" si="32"/>
        <v>4.083333333333333</v>
      </c>
      <c r="N86" s="54">
        <v>1</v>
      </c>
      <c r="O86" s="54">
        <v>1</v>
      </c>
      <c r="P86" s="54">
        <v>1</v>
      </c>
      <c r="Q86" s="54">
        <v>1</v>
      </c>
      <c r="R86" s="54">
        <v>1</v>
      </c>
      <c r="S86" s="54">
        <v>1</v>
      </c>
      <c r="T86" s="54">
        <f t="shared" si="24"/>
        <v>1</v>
      </c>
      <c r="U86" s="54">
        <v>1</v>
      </c>
      <c r="V86" s="54">
        <v>1</v>
      </c>
      <c r="W86" s="54">
        <f t="shared" si="25"/>
        <v>1</v>
      </c>
      <c r="X86" s="54">
        <f t="shared" si="26"/>
        <v>1</v>
      </c>
      <c r="Y86" s="54">
        <v>0</v>
      </c>
      <c r="Z86" s="54">
        <v>1</v>
      </c>
      <c r="AA86" s="54">
        <v>1</v>
      </c>
      <c r="AB86" s="54">
        <v>1</v>
      </c>
      <c r="AC86" s="54">
        <v>1</v>
      </c>
      <c r="AD86" s="54">
        <v>0</v>
      </c>
      <c r="AE86" s="54">
        <v>1</v>
      </c>
      <c r="AF86" s="54">
        <f t="shared" si="33"/>
        <v>2</v>
      </c>
      <c r="AG86" s="54">
        <v>1</v>
      </c>
      <c r="AH86" s="54">
        <f t="shared" si="34"/>
        <v>1</v>
      </c>
      <c r="AI86" s="54">
        <v>0</v>
      </c>
      <c r="AJ86" s="54">
        <v>1</v>
      </c>
      <c r="AK86" s="54">
        <f t="shared" si="35"/>
        <v>1</v>
      </c>
      <c r="AL86" s="54">
        <v>1</v>
      </c>
      <c r="AM86" s="54">
        <v>1</v>
      </c>
      <c r="AN86" s="54">
        <v>1</v>
      </c>
      <c r="AO86" s="54">
        <v>1</v>
      </c>
      <c r="AP86" s="54">
        <v>1</v>
      </c>
      <c r="AQ86" s="54">
        <v>1</v>
      </c>
      <c r="AR86" s="54">
        <v>1</v>
      </c>
      <c r="AS86" s="54">
        <v>1</v>
      </c>
      <c r="AT86" s="54">
        <v>1</v>
      </c>
      <c r="AU86" s="54">
        <f t="shared" si="36"/>
        <v>59.100000000000023</v>
      </c>
      <c r="AV86" s="54">
        <f t="shared" si="37"/>
        <v>10.978333333333332</v>
      </c>
      <c r="AW86" s="54">
        <f t="shared" si="22"/>
        <v>6.976666666666663</v>
      </c>
      <c r="AX86" s="54">
        <f t="shared" si="38"/>
        <v>9.8024999999999984</v>
      </c>
      <c r="AY86" s="54">
        <v>1</v>
      </c>
      <c r="AZ86" s="54">
        <v>1</v>
      </c>
      <c r="BA86" s="54">
        <v>1</v>
      </c>
      <c r="BG86" s="54">
        <f t="shared" si="23"/>
        <v>2000</v>
      </c>
      <c r="BH86" s="11">
        <f t="shared" si="39"/>
        <v>8.3333333333333331E-5</v>
      </c>
    </row>
    <row r="87" spans="1:60" ht="48" x14ac:dyDescent="0.2">
      <c r="A87" s="54">
        <v>54</v>
      </c>
      <c r="B87" s="1" t="s">
        <v>924</v>
      </c>
      <c r="C87" s="22" t="s">
        <v>204</v>
      </c>
      <c r="D87" s="54">
        <v>1</v>
      </c>
      <c r="E87" s="54">
        <v>1</v>
      </c>
      <c r="F87" s="54">
        <f t="shared" si="27"/>
        <v>1</v>
      </c>
      <c r="G87" s="54">
        <f t="shared" si="28"/>
        <v>23</v>
      </c>
      <c r="H87" s="54">
        <f t="shared" si="29"/>
        <v>23</v>
      </c>
      <c r="I87" s="54">
        <f t="shared" si="21"/>
        <v>105</v>
      </c>
      <c r="J87" s="54">
        <v>38</v>
      </c>
      <c r="K87" s="54">
        <f t="shared" si="30"/>
        <v>1.6521739130434783</v>
      </c>
      <c r="L87" s="54">
        <f t="shared" si="31"/>
        <v>103</v>
      </c>
      <c r="M87" s="54">
        <f t="shared" si="32"/>
        <v>4.4782608695652177</v>
      </c>
      <c r="N87" s="54">
        <v>1</v>
      </c>
      <c r="O87" s="54">
        <v>1</v>
      </c>
      <c r="P87" s="54">
        <v>0</v>
      </c>
      <c r="Q87" s="54">
        <v>1</v>
      </c>
      <c r="R87" s="54">
        <v>1</v>
      </c>
      <c r="S87" s="54">
        <v>1</v>
      </c>
      <c r="T87" s="54">
        <f t="shared" si="24"/>
        <v>1</v>
      </c>
      <c r="U87" s="54">
        <v>1</v>
      </c>
      <c r="V87" s="54">
        <v>1</v>
      </c>
      <c r="W87" s="54">
        <f t="shared" si="25"/>
        <v>0</v>
      </c>
      <c r="X87" s="54">
        <f t="shared" si="26"/>
        <v>1</v>
      </c>
      <c r="Y87" s="54">
        <v>0</v>
      </c>
      <c r="Z87" s="54">
        <v>1</v>
      </c>
      <c r="AA87" s="54">
        <v>1</v>
      </c>
      <c r="AB87" s="54">
        <v>1</v>
      </c>
      <c r="AC87" s="54">
        <v>1</v>
      </c>
      <c r="AD87" s="54">
        <v>1</v>
      </c>
      <c r="AE87" s="54">
        <v>1</v>
      </c>
      <c r="AF87" s="54">
        <f t="shared" si="33"/>
        <v>2</v>
      </c>
      <c r="AG87" s="54">
        <v>1</v>
      </c>
      <c r="AH87" s="54">
        <f t="shared" si="34"/>
        <v>1</v>
      </c>
      <c r="AI87" s="54">
        <v>0</v>
      </c>
      <c r="AJ87" s="54">
        <v>1</v>
      </c>
      <c r="AK87" s="54">
        <f t="shared" si="35"/>
        <v>1</v>
      </c>
      <c r="AL87" s="54">
        <v>1</v>
      </c>
      <c r="AM87" s="54">
        <v>1</v>
      </c>
      <c r="AN87" s="54">
        <v>1</v>
      </c>
      <c r="AO87" s="54">
        <v>0</v>
      </c>
      <c r="AP87" s="54">
        <v>1</v>
      </c>
      <c r="AQ87" s="54">
        <v>1</v>
      </c>
      <c r="AR87" s="54">
        <v>1</v>
      </c>
      <c r="AS87" s="54">
        <v>0</v>
      </c>
      <c r="AT87" s="54">
        <v>1</v>
      </c>
      <c r="AU87" s="54">
        <f t="shared" si="36"/>
        <v>43.716086956521764</v>
      </c>
      <c r="AV87" s="54">
        <f t="shared" si="37"/>
        <v>12.875652173913043</v>
      </c>
      <c r="AW87" s="54">
        <f t="shared" si="22"/>
        <v>9.2452173913043438</v>
      </c>
      <c r="AX87" s="54">
        <f t="shared" si="38"/>
        <v>11.162608695652175</v>
      </c>
      <c r="AY87" s="54">
        <v>1</v>
      </c>
      <c r="AZ87" s="54">
        <v>1</v>
      </c>
      <c r="BA87" s="54">
        <v>1</v>
      </c>
      <c r="BG87" s="54">
        <f t="shared" si="23"/>
        <v>2000</v>
      </c>
      <c r="BH87" s="11">
        <f t="shared" si="39"/>
        <v>7.9861111111111116E-5</v>
      </c>
    </row>
    <row r="88" spans="1:60" ht="48" x14ac:dyDescent="0.2">
      <c r="A88" s="54">
        <v>55</v>
      </c>
      <c r="B88" s="1" t="s">
        <v>744</v>
      </c>
      <c r="C88" s="22" t="s">
        <v>192</v>
      </c>
      <c r="D88" s="54">
        <v>1</v>
      </c>
      <c r="E88" s="54">
        <v>1</v>
      </c>
      <c r="F88" s="54">
        <f t="shared" si="27"/>
        <v>1</v>
      </c>
      <c r="G88" s="54">
        <f t="shared" si="28"/>
        <v>14</v>
      </c>
      <c r="H88" s="54">
        <f t="shared" si="29"/>
        <v>14</v>
      </c>
      <c r="I88" s="54">
        <f t="shared" si="21"/>
        <v>81</v>
      </c>
      <c r="J88" s="54">
        <v>28</v>
      </c>
      <c r="K88" s="54">
        <f t="shared" si="30"/>
        <v>2</v>
      </c>
      <c r="L88" s="54">
        <f t="shared" si="31"/>
        <v>80</v>
      </c>
      <c r="M88" s="54">
        <f t="shared" si="32"/>
        <v>5.7142857142857144</v>
      </c>
      <c r="N88" s="54">
        <v>1</v>
      </c>
      <c r="O88" s="54">
        <v>1</v>
      </c>
      <c r="P88" s="54">
        <v>1</v>
      </c>
      <c r="Q88" s="54">
        <v>1</v>
      </c>
      <c r="R88" s="54">
        <v>1</v>
      </c>
      <c r="S88" s="54">
        <v>1</v>
      </c>
      <c r="T88" s="54">
        <f t="shared" si="24"/>
        <v>1</v>
      </c>
      <c r="U88" s="54">
        <v>1</v>
      </c>
      <c r="V88" s="54">
        <v>1</v>
      </c>
      <c r="W88" s="54">
        <f t="shared" si="25"/>
        <v>1</v>
      </c>
      <c r="X88" s="54">
        <f t="shared" si="26"/>
        <v>1</v>
      </c>
      <c r="Y88" s="54">
        <v>0</v>
      </c>
      <c r="Z88" s="54">
        <v>1</v>
      </c>
      <c r="AA88" s="54">
        <v>1</v>
      </c>
      <c r="AB88" s="54">
        <v>1</v>
      </c>
      <c r="AC88" s="54">
        <v>1</v>
      </c>
      <c r="AD88" s="54">
        <v>1</v>
      </c>
      <c r="AE88" s="54">
        <v>1</v>
      </c>
      <c r="AF88" s="54">
        <f t="shared" si="33"/>
        <v>1</v>
      </c>
      <c r="AG88" s="54">
        <v>1</v>
      </c>
      <c r="AH88" s="54">
        <f t="shared" si="34"/>
        <v>1</v>
      </c>
      <c r="AI88" s="54">
        <v>1</v>
      </c>
      <c r="AJ88" s="54">
        <v>1</v>
      </c>
      <c r="AK88" s="54">
        <f t="shared" si="35"/>
        <v>1</v>
      </c>
      <c r="AL88" s="54">
        <v>1</v>
      </c>
      <c r="AM88" s="54">
        <v>1</v>
      </c>
      <c r="AN88" s="54">
        <v>1</v>
      </c>
      <c r="AO88" s="54">
        <v>1</v>
      </c>
      <c r="AP88" s="54">
        <v>1</v>
      </c>
      <c r="AQ88" s="54">
        <v>1</v>
      </c>
      <c r="AR88" s="54">
        <v>1</v>
      </c>
      <c r="AS88" s="54">
        <v>1</v>
      </c>
      <c r="AT88" s="54">
        <v>1</v>
      </c>
      <c r="AU88" s="54">
        <f t="shared" si="36"/>
        <v>23.425000000000018</v>
      </c>
      <c r="AV88" s="54">
        <f t="shared" si="37"/>
        <v>13.470000000000002</v>
      </c>
      <c r="AW88" s="54">
        <f t="shared" si="22"/>
        <v>15.685714285714287</v>
      </c>
      <c r="AX88" s="54">
        <f t="shared" si="38"/>
        <v>12.484285714285711</v>
      </c>
      <c r="AY88" s="54">
        <v>1</v>
      </c>
      <c r="AZ88" s="54">
        <v>1</v>
      </c>
      <c r="BA88" s="54">
        <v>1</v>
      </c>
      <c r="BG88" s="54">
        <f t="shared" si="23"/>
        <v>1000</v>
      </c>
      <c r="BH88" s="11">
        <f t="shared" si="39"/>
        <v>4.8611111111111115E-5</v>
      </c>
    </row>
    <row r="89" spans="1:60" ht="80" x14ac:dyDescent="0.2">
      <c r="A89" s="54">
        <v>56</v>
      </c>
      <c r="B89" s="1" t="s">
        <v>745</v>
      </c>
      <c r="C89" s="22" t="s">
        <v>192</v>
      </c>
      <c r="D89" s="54">
        <v>1</v>
      </c>
      <c r="E89" s="54">
        <v>1</v>
      </c>
      <c r="F89" s="54">
        <f t="shared" si="27"/>
        <v>2</v>
      </c>
      <c r="G89" s="54">
        <f t="shared" si="28"/>
        <v>37</v>
      </c>
      <c r="H89" s="54">
        <f t="shared" si="29"/>
        <v>18.5</v>
      </c>
      <c r="I89" s="54">
        <f t="shared" si="21"/>
        <v>159</v>
      </c>
      <c r="J89" s="54">
        <v>56</v>
      </c>
      <c r="K89" s="54">
        <f t="shared" si="30"/>
        <v>1.5135135135135136</v>
      </c>
      <c r="L89" s="54">
        <f t="shared" si="31"/>
        <v>157</v>
      </c>
      <c r="M89" s="54">
        <f t="shared" si="32"/>
        <v>4.243243243243243</v>
      </c>
      <c r="N89" s="54">
        <v>0</v>
      </c>
      <c r="O89" s="54">
        <v>1</v>
      </c>
      <c r="P89" s="54">
        <v>1</v>
      </c>
      <c r="Q89" s="54">
        <v>1</v>
      </c>
      <c r="R89" s="54">
        <v>1</v>
      </c>
      <c r="S89" s="54">
        <v>1</v>
      </c>
      <c r="T89" s="54">
        <f t="shared" si="24"/>
        <v>1</v>
      </c>
      <c r="U89" s="54">
        <v>1</v>
      </c>
      <c r="V89" s="54">
        <v>1</v>
      </c>
      <c r="W89" s="54">
        <f t="shared" si="25"/>
        <v>1</v>
      </c>
      <c r="X89" s="54">
        <f t="shared" si="26"/>
        <v>1</v>
      </c>
      <c r="Y89" s="54">
        <v>0</v>
      </c>
      <c r="Z89" s="54">
        <v>1</v>
      </c>
      <c r="AA89" s="54">
        <v>1</v>
      </c>
      <c r="AB89" s="54">
        <v>1</v>
      </c>
      <c r="AC89" s="54">
        <v>1</v>
      </c>
      <c r="AD89" s="54">
        <v>1</v>
      </c>
      <c r="AE89" s="54">
        <v>1</v>
      </c>
      <c r="AF89" s="54">
        <f t="shared" si="33"/>
        <v>2</v>
      </c>
      <c r="AG89" s="54">
        <v>1</v>
      </c>
      <c r="AH89" s="54">
        <f t="shared" si="34"/>
        <v>1</v>
      </c>
      <c r="AI89" s="54">
        <v>0</v>
      </c>
      <c r="AJ89" s="54">
        <v>1</v>
      </c>
      <c r="AK89" s="54">
        <f t="shared" si="35"/>
        <v>1</v>
      </c>
      <c r="AL89" s="54">
        <v>1</v>
      </c>
      <c r="AM89" s="54">
        <v>0</v>
      </c>
      <c r="AN89" s="54">
        <v>1</v>
      </c>
      <c r="AO89" s="54">
        <v>1</v>
      </c>
      <c r="AP89" s="54">
        <v>1</v>
      </c>
      <c r="AQ89" s="54">
        <v>1</v>
      </c>
      <c r="AR89" s="54">
        <v>1</v>
      </c>
      <c r="AS89" s="54">
        <v>1</v>
      </c>
      <c r="AT89" s="54">
        <v>1</v>
      </c>
      <c r="AU89" s="54">
        <f t="shared" si="36"/>
        <v>60.014256756756765</v>
      </c>
      <c r="AV89" s="54">
        <f t="shared" si="37"/>
        <v>9.4844594594594618</v>
      </c>
      <c r="AW89" s="54">
        <f t="shared" si="22"/>
        <v>7.5502702702702642</v>
      </c>
      <c r="AX89" s="54">
        <f t="shared" si="38"/>
        <v>7.8056756756756762</v>
      </c>
      <c r="AY89" s="54">
        <v>0</v>
      </c>
      <c r="AZ89" s="54">
        <v>1</v>
      </c>
      <c r="BA89" s="54">
        <v>1</v>
      </c>
      <c r="BG89" s="54">
        <f t="shared" si="23"/>
        <v>2000</v>
      </c>
      <c r="BH89" s="11">
        <f t="shared" si="39"/>
        <v>1.2847222222222223E-4</v>
      </c>
    </row>
    <row r="90" spans="1:60" ht="64" x14ac:dyDescent="0.2">
      <c r="A90" s="54">
        <v>57</v>
      </c>
      <c r="B90" s="1" t="s">
        <v>746</v>
      </c>
      <c r="C90" s="22" t="s">
        <v>192</v>
      </c>
      <c r="D90" s="54">
        <v>1</v>
      </c>
      <c r="E90" s="54">
        <v>1</v>
      </c>
      <c r="F90" s="54">
        <f t="shared" si="27"/>
        <v>1</v>
      </c>
      <c r="G90" s="54">
        <f t="shared" si="28"/>
        <v>29</v>
      </c>
      <c r="H90" s="54">
        <f t="shared" si="29"/>
        <v>29</v>
      </c>
      <c r="I90" s="54">
        <f t="shared" si="21"/>
        <v>127</v>
      </c>
      <c r="J90" s="54">
        <v>42</v>
      </c>
      <c r="K90" s="54">
        <f t="shared" si="30"/>
        <v>1.4482758620689655</v>
      </c>
      <c r="L90" s="54">
        <f t="shared" si="31"/>
        <v>124</v>
      </c>
      <c r="M90" s="54">
        <f t="shared" si="32"/>
        <v>4.2758620689655169</v>
      </c>
      <c r="N90" s="54">
        <v>1</v>
      </c>
      <c r="O90" s="54">
        <v>1</v>
      </c>
      <c r="P90" s="54">
        <v>1</v>
      </c>
      <c r="Q90" s="54">
        <v>1</v>
      </c>
      <c r="R90" s="54">
        <v>1</v>
      </c>
      <c r="S90" s="54">
        <v>1</v>
      </c>
      <c r="T90" s="54">
        <f t="shared" si="24"/>
        <v>1</v>
      </c>
      <c r="U90" s="54">
        <v>1</v>
      </c>
      <c r="V90" s="54">
        <v>1</v>
      </c>
      <c r="W90" s="54">
        <f t="shared" si="25"/>
        <v>1</v>
      </c>
      <c r="X90" s="54">
        <f t="shared" si="26"/>
        <v>1</v>
      </c>
      <c r="Y90" s="54">
        <v>0</v>
      </c>
      <c r="Z90" s="54">
        <v>1</v>
      </c>
      <c r="AA90" s="54">
        <v>1</v>
      </c>
      <c r="AB90" s="54">
        <v>1</v>
      </c>
      <c r="AC90" s="54">
        <v>1</v>
      </c>
      <c r="AD90" s="54">
        <v>1</v>
      </c>
      <c r="AE90" s="54">
        <v>1</v>
      </c>
      <c r="AF90" s="54">
        <f t="shared" si="33"/>
        <v>3</v>
      </c>
      <c r="AG90" s="54">
        <v>1</v>
      </c>
      <c r="AH90" s="54">
        <f t="shared" si="34"/>
        <v>1</v>
      </c>
      <c r="AI90" s="54">
        <v>0</v>
      </c>
      <c r="AJ90" s="54">
        <v>1</v>
      </c>
      <c r="AK90" s="54">
        <f t="shared" si="35"/>
        <v>1</v>
      </c>
      <c r="AL90" s="54">
        <v>1</v>
      </c>
      <c r="AM90" s="54">
        <v>1</v>
      </c>
      <c r="AN90" s="54">
        <v>1</v>
      </c>
      <c r="AO90" s="54">
        <v>1</v>
      </c>
      <c r="AP90" s="54">
        <v>1</v>
      </c>
      <c r="AQ90" s="54">
        <v>1</v>
      </c>
      <c r="AR90" s="54">
        <v>1</v>
      </c>
      <c r="AS90" s="54">
        <v>1</v>
      </c>
      <c r="AT90" s="54">
        <v>1</v>
      </c>
      <c r="AU90" s="54">
        <f t="shared" si="36"/>
        <v>54.875862068965532</v>
      </c>
      <c r="AV90" s="54">
        <f t="shared" si="37"/>
        <v>12.809655172413795</v>
      </c>
      <c r="AW90" s="54">
        <f t="shared" si="22"/>
        <v>8.3213793103448239</v>
      </c>
      <c r="AX90" s="54">
        <f t="shared" si="38"/>
        <v>13.209310344827585</v>
      </c>
      <c r="AY90" s="54">
        <v>1</v>
      </c>
      <c r="AZ90" s="54">
        <v>1</v>
      </c>
      <c r="BA90" s="54">
        <v>1</v>
      </c>
      <c r="BG90" s="54">
        <f t="shared" si="23"/>
        <v>3000</v>
      </c>
      <c r="BH90" s="11">
        <f t="shared" si="39"/>
        <v>1.0069444444444445E-4</v>
      </c>
    </row>
    <row r="91" spans="1:60" ht="32" x14ac:dyDescent="0.2">
      <c r="A91" s="54">
        <v>58</v>
      </c>
      <c r="B91" s="1" t="s">
        <v>747</v>
      </c>
      <c r="C91" s="22" t="s">
        <v>192</v>
      </c>
      <c r="D91" s="54">
        <v>1</v>
      </c>
      <c r="E91" s="54">
        <v>1</v>
      </c>
      <c r="F91" s="54">
        <f t="shared" si="27"/>
        <v>1</v>
      </c>
      <c r="G91" s="54">
        <f t="shared" si="28"/>
        <v>14</v>
      </c>
      <c r="H91" s="54">
        <f t="shared" si="29"/>
        <v>14</v>
      </c>
      <c r="I91" s="54">
        <f t="shared" si="21"/>
        <v>63</v>
      </c>
      <c r="J91" s="54">
        <v>18</v>
      </c>
      <c r="K91" s="54">
        <f t="shared" si="30"/>
        <v>1.2857142857142858</v>
      </c>
      <c r="L91" s="54">
        <f t="shared" si="31"/>
        <v>57</v>
      </c>
      <c r="M91" s="54">
        <f t="shared" si="32"/>
        <v>4.0714285714285712</v>
      </c>
      <c r="N91" s="54">
        <v>1</v>
      </c>
      <c r="O91" s="54">
        <v>1</v>
      </c>
      <c r="P91" s="54">
        <v>1</v>
      </c>
      <c r="Q91" s="54">
        <v>1</v>
      </c>
      <c r="R91" s="54">
        <v>1</v>
      </c>
      <c r="S91" s="54">
        <v>1</v>
      </c>
      <c r="T91" s="54">
        <f t="shared" si="24"/>
        <v>1</v>
      </c>
      <c r="U91" s="54">
        <v>1</v>
      </c>
      <c r="V91" s="54">
        <v>1</v>
      </c>
      <c r="W91" s="54">
        <f t="shared" si="25"/>
        <v>1</v>
      </c>
      <c r="X91" s="54">
        <f t="shared" si="26"/>
        <v>1</v>
      </c>
      <c r="Y91" s="54">
        <v>0</v>
      </c>
      <c r="Z91" s="54">
        <v>1</v>
      </c>
      <c r="AA91" s="54">
        <v>1</v>
      </c>
      <c r="AB91" s="54">
        <v>1</v>
      </c>
      <c r="AC91" s="54">
        <v>1</v>
      </c>
      <c r="AD91" s="54">
        <v>1</v>
      </c>
      <c r="AE91" s="54">
        <v>1</v>
      </c>
      <c r="AF91" s="54">
        <f t="shared" si="33"/>
        <v>6</v>
      </c>
      <c r="AG91" s="54">
        <v>1</v>
      </c>
      <c r="AH91" s="54">
        <f t="shared" si="34"/>
        <v>1</v>
      </c>
      <c r="AI91" s="54">
        <v>1</v>
      </c>
      <c r="AJ91" s="54">
        <v>1</v>
      </c>
      <c r="AK91" s="54">
        <f t="shared" si="35"/>
        <v>0</v>
      </c>
      <c r="AL91" s="54">
        <v>1</v>
      </c>
      <c r="AM91" s="54">
        <v>1</v>
      </c>
      <c r="AN91" s="54">
        <v>1</v>
      </c>
      <c r="AO91" s="54">
        <v>1</v>
      </c>
      <c r="AP91" s="54">
        <v>1</v>
      </c>
      <c r="AQ91" s="54">
        <v>1</v>
      </c>
      <c r="AR91" s="54">
        <v>1</v>
      </c>
      <c r="AS91" s="54">
        <v>1</v>
      </c>
      <c r="AT91" s="54">
        <v>1</v>
      </c>
      <c r="AU91" s="54">
        <f t="shared" si="36"/>
        <v>83.853571428571442</v>
      </c>
      <c r="AV91" s="54">
        <f t="shared" si="37"/>
        <v>5.0414285714285718</v>
      </c>
      <c r="AW91" s="54">
        <f t="shared" si="22"/>
        <v>6.0257142857142831</v>
      </c>
      <c r="AX91" s="54">
        <f t="shared" si="38"/>
        <v>4.7464285714285701</v>
      </c>
      <c r="AY91" s="30">
        <v>1</v>
      </c>
      <c r="AZ91" s="54">
        <v>1</v>
      </c>
      <c r="BA91" s="54">
        <v>1</v>
      </c>
      <c r="BG91" s="54">
        <f t="shared" si="23"/>
        <v>6000</v>
      </c>
      <c r="BH91" s="11">
        <f t="shared" si="39"/>
        <v>4.8611111111111115E-5</v>
      </c>
    </row>
    <row r="92" spans="1:60" ht="64" x14ac:dyDescent="0.2">
      <c r="A92" s="54">
        <v>59</v>
      </c>
      <c r="B92" s="1" t="s">
        <v>845</v>
      </c>
      <c r="C92" s="22" t="s">
        <v>192</v>
      </c>
      <c r="D92" s="54">
        <v>1</v>
      </c>
      <c r="E92" s="54">
        <v>1</v>
      </c>
      <c r="F92" s="54">
        <f t="shared" si="27"/>
        <v>2</v>
      </c>
      <c r="G92" s="54">
        <f t="shared" si="28"/>
        <v>25</v>
      </c>
      <c r="H92" s="54">
        <f t="shared" si="29"/>
        <v>12.5</v>
      </c>
      <c r="I92" s="54">
        <f t="shared" si="21"/>
        <v>126</v>
      </c>
      <c r="J92" s="54">
        <v>43</v>
      </c>
      <c r="K92" s="54">
        <f t="shared" si="30"/>
        <v>1.72</v>
      </c>
      <c r="L92" s="54">
        <f t="shared" si="31"/>
        <v>124</v>
      </c>
      <c r="M92" s="54">
        <f t="shared" si="32"/>
        <v>4.96</v>
      </c>
      <c r="N92" s="54">
        <v>0</v>
      </c>
      <c r="O92" s="54">
        <v>1</v>
      </c>
      <c r="P92" s="54">
        <v>1</v>
      </c>
      <c r="Q92" s="54">
        <v>1</v>
      </c>
      <c r="R92" s="54">
        <v>1</v>
      </c>
      <c r="S92" s="54">
        <v>1</v>
      </c>
      <c r="T92" s="54">
        <f t="shared" si="24"/>
        <v>1</v>
      </c>
      <c r="U92" s="54">
        <v>1</v>
      </c>
      <c r="V92" s="54">
        <v>1</v>
      </c>
      <c r="W92" s="54">
        <f t="shared" si="25"/>
        <v>1</v>
      </c>
      <c r="X92" s="54">
        <f t="shared" si="26"/>
        <v>1</v>
      </c>
      <c r="Y92" s="54">
        <v>1</v>
      </c>
      <c r="Z92" s="54">
        <v>1</v>
      </c>
      <c r="AA92" s="54">
        <v>1</v>
      </c>
      <c r="AB92" s="54">
        <v>1</v>
      </c>
      <c r="AC92" s="54">
        <v>1</v>
      </c>
      <c r="AD92" s="54">
        <v>1</v>
      </c>
      <c r="AE92" s="54">
        <v>1</v>
      </c>
      <c r="AF92" s="54">
        <f t="shared" si="33"/>
        <v>2</v>
      </c>
      <c r="AG92" s="54">
        <v>0</v>
      </c>
      <c r="AH92" s="54">
        <f t="shared" si="34"/>
        <v>1</v>
      </c>
      <c r="AI92" s="54">
        <v>0</v>
      </c>
      <c r="AJ92" s="54">
        <v>1</v>
      </c>
      <c r="AK92" s="54">
        <f t="shared" si="35"/>
        <v>1</v>
      </c>
      <c r="AL92" s="54">
        <v>1</v>
      </c>
      <c r="AM92" s="54">
        <v>0</v>
      </c>
      <c r="AN92" s="54">
        <v>1</v>
      </c>
      <c r="AO92" s="54">
        <v>1</v>
      </c>
      <c r="AP92" s="54">
        <v>1</v>
      </c>
      <c r="AQ92" s="54">
        <v>1</v>
      </c>
      <c r="AR92" s="54">
        <v>1</v>
      </c>
      <c r="AS92" s="54">
        <v>1</v>
      </c>
      <c r="AT92" s="54">
        <v>1</v>
      </c>
      <c r="AU92" s="54">
        <f t="shared" si="36"/>
        <v>48.635500000000008</v>
      </c>
      <c r="AV92" s="54">
        <f t="shared" si="37"/>
        <v>9.5809999999999995</v>
      </c>
      <c r="AW92" s="54">
        <f t="shared" si="22"/>
        <v>10.996799999999997</v>
      </c>
      <c r="AX92" s="54">
        <f t="shared" si="38"/>
        <v>8.1815999999999995</v>
      </c>
      <c r="AY92" s="31">
        <v>0</v>
      </c>
      <c r="AZ92" s="54">
        <v>1</v>
      </c>
      <c r="BA92" s="54">
        <v>1</v>
      </c>
      <c r="BG92" s="54">
        <f t="shared" si="23"/>
        <v>2000</v>
      </c>
      <c r="BH92" s="11">
        <f t="shared" si="39"/>
        <v>8.6805555555555545E-5</v>
      </c>
    </row>
    <row r="93" spans="1:60" ht="48" x14ac:dyDescent="0.2">
      <c r="A93" s="54">
        <v>60</v>
      </c>
      <c r="B93" s="1" t="s">
        <v>846</v>
      </c>
      <c r="C93" s="22" t="s">
        <v>192</v>
      </c>
      <c r="D93" s="54">
        <v>1</v>
      </c>
      <c r="E93" s="54">
        <v>1</v>
      </c>
      <c r="F93" s="54">
        <f t="shared" si="27"/>
        <v>1</v>
      </c>
      <c r="G93" s="54">
        <f t="shared" si="28"/>
        <v>14</v>
      </c>
      <c r="H93" s="54">
        <f t="shared" si="29"/>
        <v>14</v>
      </c>
      <c r="I93" s="54">
        <f t="shared" si="21"/>
        <v>82</v>
      </c>
      <c r="J93" s="54">
        <v>24</v>
      </c>
      <c r="K93" s="54">
        <f t="shared" si="30"/>
        <v>1.7142857142857142</v>
      </c>
      <c r="L93" s="54">
        <f t="shared" si="31"/>
        <v>78</v>
      </c>
      <c r="M93" s="54">
        <f t="shared" si="32"/>
        <v>5.5714285714285712</v>
      </c>
      <c r="N93" s="54">
        <v>0</v>
      </c>
      <c r="O93" s="54">
        <v>1</v>
      </c>
      <c r="P93" s="54">
        <v>1</v>
      </c>
      <c r="Q93" s="54">
        <v>1</v>
      </c>
      <c r="R93" s="54">
        <v>1</v>
      </c>
      <c r="S93" s="54">
        <v>1</v>
      </c>
      <c r="T93" s="54">
        <f t="shared" si="24"/>
        <v>1</v>
      </c>
      <c r="U93" s="54">
        <v>1</v>
      </c>
      <c r="V93" s="54">
        <v>1</v>
      </c>
      <c r="W93" s="54">
        <f t="shared" si="25"/>
        <v>1</v>
      </c>
      <c r="X93" s="54">
        <f t="shared" si="26"/>
        <v>1</v>
      </c>
      <c r="Y93" s="54">
        <v>1</v>
      </c>
      <c r="Z93" s="54">
        <v>1</v>
      </c>
      <c r="AA93" s="54">
        <v>1</v>
      </c>
      <c r="AB93" s="54">
        <v>1</v>
      </c>
      <c r="AC93" s="54">
        <v>1</v>
      </c>
      <c r="AD93" s="54">
        <v>1</v>
      </c>
      <c r="AE93" s="54">
        <v>1</v>
      </c>
      <c r="AF93" s="54">
        <f t="shared" si="33"/>
        <v>4</v>
      </c>
      <c r="AG93" s="54">
        <v>1</v>
      </c>
      <c r="AH93" s="54">
        <f t="shared" si="34"/>
        <v>1</v>
      </c>
      <c r="AI93" s="54">
        <v>1</v>
      </c>
      <c r="AJ93" s="54">
        <v>1</v>
      </c>
      <c r="AK93" s="54">
        <f t="shared" si="35"/>
        <v>0</v>
      </c>
      <c r="AL93" s="54">
        <v>1</v>
      </c>
      <c r="AM93" s="54">
        <v>1</v>
      </c>
      <c r="AN93" s="54">
        <v>1</v>
      </c>
      <c r="AO93" s="54">
        <v>1</v>
      </c>
      <c r="AP93" s="54">
        <v>1</v>
      </c>
      <c r="AQ93" s="54">
        <v>1</v>
      </c>
      <c r="AR93" s="54">
        <v>1</v>
      </c>
      <c r="AS93" s="54">
        <v>1</v>
      </c>
      <c r="AT93" s="54">
        <v>1</v>
      </c>
      <c r="AU93" s="54">
        <f t="shared" si="36"/>
        <v>47.596428571428596</v>
      </c>
      <c r="AV93" s="54">
        <f t="shared" si="37"/>
        <v>10.098571428571429</v>
      </c>
      <c r="AW93" s="54">
        <f t="shared" si="22"/>
        <v>14.845714285714283</v>
      </c>
      <c r="AX93" s="54">
        <f t="shared" si="38"/>
        <v>11.811428571428571</v>
      </c>
      <c r="AY93" s="30">
        <v>1</v>
      </c>
      <c r="AZ93" s="54">
        <v>1</v>
      </c>
      <c r="BA93" s="54">
        <v>1</v>
      </c>
      <c r="BG93" s="54">
        <f t="shared" si="23"/>
        <v>4000</v>
      </c>
      <c r="BH93" s="11">
        <f t="shared" si="39"/>
        <v>4.8611111111111115E-5</v>
      </c>
    </row>
    <row r="94" spans="1:60" ht="48" x14ac:dyDescent="0.2">
      <c r="A94" s="54">
        <v>61</v>
      </c>
      <c r="B94" s="1" t="s">
        <v>847</v>
      </c>
      <c r="C94" s="22" t="s">
        <v>192</v>
      </c>
      <c r="D94" s="54">
        <v>1</v>
      </c>
      <c r="E94" s="54">
        <v>1</v>
      </c>
      <c r="F94" s="54">
        <f t="shared" si="27"/>
        <v>1</v>
      </c>
      <c r="G94" s="54">
        <f t="shared" si="28"/>
        <v>15</v>
      </c>
      <c r="H94" s="54">
        <f t="shared" si="29"/>
        <v>15</v>
      </c>
      <c r="I94" s="54">
        <f t="shared" si="21"/>
        <v>101</v>
      </c>
      <c r="J94" s="54">
        <v>30</v>
      </c>
      <c r="K94" s="54">
        <f t="shared" si="30"/>
        <v>2</v>
      </c>
      <c r="L94" s="54">
        <f t="shared" si="31"/>
        <v>92</v>
      </c>
      <c r="M94" s="54">
        <f t="shared" si="32"/>
        <v>6.1333333333333337</v>
      </c>
      <c r="N94" s="54">
        <v>0</v>
      </c>
      <c r="O94" s="54">
        <v>1</v>
      </c>
      <c r="P94" s="54">
        <v>1</v>
      </c>
      <c r="Q94" s="54">
        <v>1</v>
      </c>
      <c r="R94" s="54">
        <v>1</v>
      </c>
      <c r="S94" s="54">
        <v>1</v>
      </c>
      <c r="T94" s="54">
        <f t="shared" si="24"/>
        <v>1</v>
      </c>
      <c r="U94" s="54">
        <v>1</v>
      </c>
      <c r="V94" s="54">
        <v>1</v>
      </c>
      <c r="W94" s="54">
        <f t="shared" si="25"/>
        <v>1</v>
      </c>
      <c r="X94" s="54">
        <f t="shared" si="26"/>
        <v>1</v>
      </c>
      <c r="Y94" s="54">
        <v>1</v>
      </c>
      <c r="Z94" s="54">
        <v>1</v>
      </c>
      <c r="AA94" s="54">
        <v>1</v>
      </c>
      <c r="AB94" s="54">
        <v>1</v>
      </c>
      <c r="AC94" s="54">
        <v>1</v>
      </c>
      <c r="AD94" s="54">
        <v>1</v>
      </c>
      <c r="AE94" s="54">
        <v>1</v>
      </c>
      <c r="AF94" s="54">
        <f t="shared" si="33"/>
        <v>9</v>
      </c>
      <c r="AG94" s="54">
        <v>1</v>
      </c>
      <c r="AH94" s="54">
        <f t="shared" si="34"/>
        <v>1</v>
      </c>
      <c r="AI94" s="54">
        <v>1</v>
      </c>
      <c r="AJ94" s="54">
        <v>1</v>
      </c>
      <c r="AK94" s="54">
        <f t="shared" si="35"/>
        <v>0</v>
      </c>
      <c r="AL94" s="54">
        <v>1</v>
      </c>
      <c r="AM94" s="54">
        <v>1</v>
      </c>
      <c r="AN94" s="54">
        <v>1</v>
      </c>
      <c r="AO94" s="54">
        <v>1</v>
      </c>
      <c r="AP94" s="54">
        <v>1</v>
      </c>
      <c r="AQ94" s="54">
        <v>1</v>
      </c>
      <c r="AR94" s="54">
        <v>1</v>
      </c>
      <c r="AS94" s="54">
        <v>1</v>
      </c>
      <c r="AT94" s="54">
        <v>1</v>
      </c>
      <c r="AU94" s="54">
        <f t="shared" si="36"/>
        <v>22.410000000000021</v>
      </c>
      <c r="AV94" s="54">
        <f t="shared" si="37"/>
        <v>13.860000000000003</v>
      </c>
      <c r="AW94" s="54">
        <f t="shared" si="22"/>
        <v>18.290666666666663</v>
      </c>
      <c r="AX94" s="54">
        <f t="shared" si="38"/>
        <v>14.958000000000006</v>
      </c>
      <c r="AY94" s="30">
        <v>1</v>
      </c>
      <c r="AZ94" s="54">
        <v>1</v>
      </c>
      <c r="BA94" s="54">
        <v>1</v>
      </c>
      <c r="BG94" s="54">
        <f t="shared" si="23"/>
        <v>9000</v>
      </c>
      <c r="BH94" s="11">
        <f t="shared" si="39"/>
        <v>5.208333333333333E-5</v>
      </c>
    </row>
    <row r="95" spans="1:60" ht="64" x14ac:dyDescent="0.2">
      <c r="A95" s="54">
        <v>62</v>
      </c>
      <c r="B95" s="1" t="s">
        <v>848</v>
      </c>
      <c r="C95" s="22" t="s">
        <v>192</v>
      </c>
      <c r="D95" s="54">
        <v>1</v>
      </c>
      <c r="E95" s="54">
        <v>1</v>
      </c>
      <c r="F95" s="54">
        <f t="shared" si="27"/>
        <v>1</v>
      </c>
      <c r="G95" s="54">
        <f t="shared" si="28"/>
        <v>20</v>
      </c>
      <c r="H95" s="54">
        <f t="shared" si="29"/>
        <v>20</v>
      </c>
      <c r="I95" s="54">
        <f t="shared" si="21"/>
        <v>120</v>
      </c>
      <c r="J95" s="54">
        <v>41</v>
      </c>
      <c r="K95" s="54">
        <f t="shared" si="30"/>
        <v>2.0499999999999998</v>
      </c>
      <c r="L95" s="54">
        <f t="shared" si="31"/>
        <v>114</v>
      </c>
      <c r="M95" s="54">
        <f t="shared" si="32"/>
        <v>5.7</v>
      </c>
      <c r="N95" s="54">
        <v>0</v>
      </c>
      <c r="O95" s="54">
        <v>1</v>
      </c>
      <c r="P95" s="54">
        <v>1</v>
      </c>
      <c r="Q95" s="54">
        <v>1</v>
      </c>
      <c r="R95" s="54">
        <v>1</v>
      </c>
      <c r="S95" s="54">
        <v>1</v>
      </c>
      <c r="T95" s="54">
        <f t="shared" si="24"/>
        <v>1</v>
      </c>
      <c r="U95" s="54">
        <v>1</v>
      </c>
      <c r="V95" s="54">
        <v>1</v>
      </c>
      <c r="W95" s="54">
        <f t="shared" si="25"/>
        <v>1</v>
      </c>
      <c r="X95" s="54">
        <f t="shared" si="26"/>
        <v>1</v>
      </c>
      <c r="Y95" s="54">
        <v>1</v>
      </c>
      <c r="Z95" s="54">
        <v>1</v>
      </c>
      <c r="AA95" s="54">
        <v>1</v>
      </c>
      <c r="AB95" s="54">
        <v>1</v>
      </c>
      <c r="AC95" s="54">
        <v>1</v>
      </c>
      <c r="AD95" s="54">
        <v>1</v>
      </c>
      <c r="AE95" s="54">
        <v>1</v>
      </c>
      <c r="AF95" s="54">
        <f t="shared" si="33"/>
        <v>6</v>
      </c>
      <c r="AG95" s="54">
        <v>1</v>
      </c>
      <c r="AH95" s="54">
        <f t="shared" si="34"/>
        <v>1</v>
      </c>
      <c r="AI95" s="54">
        <v>1</v>
      </c>
      <c r="AJ95" s="54">
        <v>1</v>
      </c>
      <c r="AK95" s="54">
        <f t="shared" si="35"/>
        <v>0</v>
      </c>
      <c r="AL95" s="54">
        <v>1</v>
      </c>
      <c r="AM95" s="54">
        <v>1</v>
      </c>
      <c r="AN95" s="54">
        <v>1</v>
      </c>
      <c r="AO95" s="54">
        <v>1</v>
      </c>
      <c r="AP95" s="54">
        <v>1</v>
      </c>
      <c r="AQ95" s="54">
        <v>1</v>
      </c>
      <c r="AR95" s="54">
        <v>1</v>
      </c>
      <c r="AS95" s="54">
        <v>1</v>
      </c>
      <c r="AT95" s="54">
        <v>1</v>
      </c>
      <c r="AU95" s="54">
        <f t="shared" si="36"/>
        <v>13.105000000000032</v>
      </c>
      <c r="AV95" s="54">
        <f t="shared" si="37"/>
        <v>16.399999999999999</v>
      </c>
      <c r="AW95" s="54">
        <f t="shared" si="22"/>
        <v>16.236000000000001</v>
      </c>
      <c r="AX95" s="54">
        <f t="shared" si="38"/>
        <v>15.417000000000002</v>
      </c>
      <c r="AY95" s="30">
        <v>1</v>
      </c>
      <c r="AZ95" s="54">
        <v>1</v>
      </c>
      <c r="BA95" s="54">
        <v>1</v>
      </c>
      <c r="BG95" s="54">
        <f t="shared" si="23"/>
        <v>6000</v>
      </c>
      <c r="BH95" s="11">
        <f t="shared" si="39"/>
        <v>6.9444444444444444E-5</v>
      </c>
    </row>
    <row r="96" spans="1:60" ht="80" x14ac:dyDescent="0.2">
      <c r="A96" s="54">
        <v>63</v>
      </c>
      <c r="B96" s="1" t="s">
        <v>849</v>
      </c>
      <c r="C96" s="22" t="s">
        <v>192</v>
      </c>
      <c r="D96" s="54">
        <v>1</v>
      </c>
      <c r="E96" s="54">
        <v>1</v>
      </c>
      <c r="F96" s="54">
        <f t="shared" si="27"/>
        <v>1</v>
      </c>
      <c r="G96" s="54">
        <f t="shared" si="28"/>
        <v>28</v>
      </c>
      <c r="H96" s="54">
        <f t="shared" si="29"/>
        <v>28</v>
      </c>
      <c r="I96" s="54">
        <f t="shared" si="21"/>
        <v>149</v>
      </c>
      <c r="J96" s="54">
        <v>51</v>
      </c>
      <c r="K96" s="54">
        <f t="shared" si="30"/>
        <v>1.8214285714285714</v>
      </c>
      <c r="L96" s="54">
        <f t="shared" si="31"/>
        <v>145</v>
      </c>
      <c r="M96" s="54">
        <f t="shared" si="32"/>
        <v>5.1785714285714288</v>
      </c>
      <c r="N96" s="54">
        <v>0</v>
      </c>
      <c r="O96" s="54">
        <v>1</v>
      </c>
      <c r="P96" s="54">
        <v>1</v>
      </c>
      <c r="Q96" s="54">
        <v>1</v>
      </c>
      <c r="R96" s="54">
        <v>1</v>
      </c>
      <c r="S96" s="54">
        <v>1</v>
      </c>
      <c r="T96" s="54">
        <f t="shared" si="24"/>
        <v>1</v>
      </c>
      <c r="U96" s="54">
        <v>1</v>
      </c>
      <c r="V96" s="54">
        <v>1</v>
      </c>
      <c r="W96" s="54">
        <f t="shared" si="25"/>
        <v>1</v>
      </c>
      <c r="X96" s="54">
        <f t="shared" si="26"/>
        <v>1</v>
      </c>
      <c r="Y96" s="54">
        <v>1</v>
      </c>
      <c r="Z96" s="54">
        <v>1</v>
      </c>
      <c r="AA96" s="54">
        <v>1</v>
      </c>
      <c r="AB96" s="54">
        <v>1</v>
      </c>
      <c r="AC96" s="54">
        <v>1</v>
      </c>
      <c r="AD96" s="54">
        <v>1</v>
      </c>
      <c r="AE96" s="54">
        <v>1</v>
      </c>
      <c r="AF96" s="54">
        <f t="shared" si="33"/>
        <v>5</v>
      </c>
      <c r="AG96" s="54">
        <v>1</v>
      </c>
      <c r="AH96" s="54">
        <f t="shared" si="34"/>
        <v>0</v>
      </c>
      <c r="AI96" s="54">
        <v>1</v>
      </c>
      <c r="AJ96" s="54">
        <v>1</v>
      </c>
      <c r="AK96" s="54">
        <f t="shared" si="35"/>
        <v>1</v>
      </c>
      <c r="AL96" s="54">
        <v>1</v>
      </c>
      <c r="AM96" s="54">
        <v>1</v>
      </c>
      <c r="AN96" s="54">
        <v>1</v>
      </c>
      <c r="AO96" s="54">
        <v>1</v>
      </c>
      <c r="AP96" s="54">
        <v>1</v>
      </c>
      <c r="AQ96" s="54">
        <v>1</v>
      </c>
      <c r="AR96" s="54">
        <v>1</v>
      </c>
      <c r="AS96" s="54">
        <v>1</v>
      </c>
      <c r="AT96" s="54">
        <v>1</v>
      </c>
      <c r="AU96" s="54">
        <f t="shared" si="36"/>
        <v>24.322142857142882</v>
      </c>
      <c r="AV96" s="54">
        <f t="shared" si="37"/>
        <v>16.822857142857142</v>
      </c>
      <c r="AW96" s="54">
        <f t="shared" si="22"/>
        <v>13.592857142857142</v>
      </c>
      <c r="AX96" s="54">
        <f t="shared" si="38"/>
        <v>16.961071428571429</v>
      </c>
      <c r="AY96" s="30">
        <v>1</v>
      </c>
      <c r="AZ96" s="54">
        <v>1</v>
      </c>
      <c r="BA96" s="54">
        <v>1</v>
      </c>
      <c r="BG96" s="54">
        <f t="shared" si="23"/>
        <v>5000</v>
      </c>
      <c r="BH96" s="11">
        <f t="shared" si="39"/>
        <v>9.722222222222223E-5</v>
      </c>
    </row>
    <row r="97" spans="1:60" ht="48" x14ac:dyDescent="0.2">
      <c r="A97" s="54">
        <v>64</v>
      </c>
      <c r="B97" s="1" t="s">
        <v>850</v>
      </c>
      <c r="C97" s="22" t="s">
        <v>192</v>
      </c>
      <c r="D97" s="54">
        <v>1</v>
      </c>
      <c r="E97" s="54">
        <v>1</v>
      </c>
      <c r="F97" s="54">
        <f t="shared" si="27"/>
        <v>1</v>
      </c>
      <c r="G97" s="54">
        <f t="shared" si="28"/>
        <v>16</v>
      </c>
      <c r="H97" s="54">
        <f t="shared" si="29"/>
        <v>16</v>
      </c>
      <c r="I97" s="54">
        <f t="shared" si="21"/>
        <v>98</v>
      </c>
      <c r="J97" s="54">
        <v>31</v>
      </c>
      <c r="K97" s="54">
        <f t="shared" si="30"/>
        <v>1.9375</v>
      </c>
      <c r="L97" s="54">
        <f t="shared" si="31"/>
        <v>94</v>
      </c>
      <c r="M97" s="54">
        <f t="shared" si="32"/>
        <v>5.875</v>
      </c>
      <c r="N97" s="54">
        <v>0</v>
      </c>
      <c r="O97" s="54">
        <v>1</v>
      </c>
      <c r="P97" s="54">
        <v>1</v>
      </c>
      <c r="Q97" s="54">
        <v>1</v>
      </c>
      <c r="R97" s="54">
        <v>1</v>
      </c>
      <c r="S97" s="54">
        <v>1</v>
      </c>
      <c r="T97" s="54">
        <f t="shared" si="24"/>
        <v>1</v>
      </c>
      <c r="U97" s="54">
        <v>1</v>
      </c>
      <c r="V97" s="54">
        <v>1</v>
      </c>
      <c r="W97" s="54">
        <f t="shared" si="25"/>
        <v>1</v>
      </c>
      <c r="X97" s="54">
        <f t="shared" si="26"/>
        <v>1</v>
      </c>
      <c r="Y97" s="54">
        <v>1</v>
      </c>
      <c r="Z97" s="54">
        <v>1</v>
      </c>
      <c r="AA97" s="54">
        <v>1</v>
      </c>
      <c r="AB97" s="54">
        <v>1</v>
      </c>
      <c r="AC97" s="54">
        <v>1</v>
      </c>
      <c r="AD97" s="54">
        <v>1</v>
      </c>
      <c r="AE97" s="54">
        <v>1</v>
      </c>
      <c r="AF97" s="54">
        <f t="shared" si="33"/>
        <v>4</v>
      </c>
      <c r="AG97" s="54">
        <v>1</v>
      </c>
      <c r="AH97" s="54">
        <f t="shared" si="34"/>
        <v>1</v>
      </c>
      <c r="AI97" s="54">
        <v>1</v>
      </c>
      <c r="AJ97" s="54">
        <v>1</v>
      </c>
      <c r="AK97" s="54">
        <f t="shared" si="35"/>
        <v>0</v>
      </c>
      <c r="AL97" s="54">
        <v>0</v>
      </c>
      <c r="AM97" s="54">
        <v>1</v>
      </c>
      <c r="AN97" s="54">
        <v>1</v>
      </c>
      <c r="AO97" s="54">
        <v>1</v>
      </c>
      <c r="AP97" s="54">
        <v>1</v>
      </c>
      <c r="AQ97" s="54">
        <v>1</v>
      </c>
      <c r="AR97" s="54">
        <v>1</v>
      </c>
      <c r="AS97" s="54">
        <v>1</v>
      </c>
      <c r="AT97" s="54">
        <v>1</v>
      </c>
      <c r="AU97" s="54">
        <f t="shared" si="36"/>
        <v>26.682500000000015</v>
      </c>
      <c r="AV97" s="54">
        <f t="shared" si="37"/>
        <v>13.512499999999999</v>
      </c>
      <c r="AW97" s="54">
        <f t="shared" si="22"/>
        <v>16.894999999999992</v>
      </c>
      <c r="AX97" s="54">
        <f t="shared" si="38"/>
        <v>14.241250000000001</v>
      </c>
      <c r="AY97" s="30">
        <v>1</v>
      </c>
      <c r="AZ97" s="54">
        <v>1</v>
      </c>
      <c r="BA97" s="54">
        <v>1</v>
      </c>
      <c r="BG97" s="54">
        <f t="shared" si="23"/>
        <v>4000</v>
      </c>
      <c r="BH97" s="11">
        <f t="shared" si="39"/>
        <v>5.5555555555555558E-5</v>
      </c>
    </row>
    <row r="98" spans="1:60" ht="32" x14ac:dyDescent="0.2">
      <c r="A98" s="54">
        <v>65</v>
      </c>
      <c r="B98" s="1" t="s">
        <v>851</v>
      </c>
      <c r="C98" s="22" t="s">
        <v>192</v>
      </c>
      <c r="D98" s="54">
        <v>1</v>
      </c>
      <c r="E98" s="54">
        <v>1</v>
      </c>
      <c r="F98" s="54">
        <f t="shared" si="27"/>
        <v>1</v>
      </c>
      <c r="G98" s="54">
        <f t="shared" si="28"/>
        <v>10</v>
      </c>
      <c r="H98" s="54">
        <f t="shared" si="29"/>
        <v>10</v>
      </c>
      <c r="I98" s="54">
        <f t="shared" si="21"/>
        <v>47</v>
      </c>
      <c r="J98" s="54">
        <v>16</v>
      </c>
      <c r="K98" s="54">
        <f t="shared" si="30"/>
        <v>1.6</v>
      </c>
      <c r="L98" s="54">
        <f t="shared" si="31"/>
        <v>46</v>
      </c>
      <c r="M98" s="54">
        <f t="shared" si="32"/>
        <v>4.5999999999999996</v>
      </c>
      <c r="N98" s="54">
        <v>1</v>
      </c>
      <c r="O98" s="54">
        <v>1</v>
      </c>
      <c r="P98" s="54">
        <v>1</v>
      </c>
      <c r="Q98" s="54">
        <v>1</v>
      </c>
      <c r="R98" s="54">
        <v>1</v>
      </c>
      <c r="S98" s="54">
        <v>1</v>
      </c>
      <c r="T98" s="54">
        <f t="shared" si="24"/>
        <v>1</v>
      </c>
      <c r="U98" s="54">
        <v>1</v>
      </c>
      <c r="V98" s="54">
        <v>1</v>
      </c>
      <c r="W98" s="54">
        <f t="shared" si="25"/>
        <v>1</v>
      </c>
      <c r="X98" s="54">
        <f t="shared" si="26"/>
        <v>1</v>
      </c>
      <c r="Y98" s="54">
        <v>1</v>
      </c>
      <c r="Z98" s="54">
        <v>1</v>
      </c>
      <c r="AA98" s="54">
        <v>1</v>
      </c>
      <c r="AB98" s="54">
        <v>1</v>
      </c>
      <c r="AC98" s="54">
        <v>1</v>
      </c>
      <c r="AD98" s="54">
        <v>0</v>
      </c>
      <c r="AE98" s="54">
        <v>1</v>
      </c>
      <c r="AF98" s="54">
        <f t="shared" si="33"/>
        <v>1</v>
      </c>
      <c r="AG98" s="54">
        <v>1</v>
      </c>
      <c r="AH98" s="54">
        <f t="shared" si="34"/>
        <v>1</v>
      </c>
      <c r="AI98" s="54">
        <v>1</v>
      </c>
      <c r="AJ98" s="54">
        <v>1</v>
      </c>
      <c r="AK98" s="54">
        <f t="shared" si="35"/>
        <v>1</v>
      </c>
      <c r="AL98" s="54">
        <v>1</v>
      </c>
      <c r="AM98" s="54">
        <v>1</v>
      </c>
      <c r="AN98" s="54">
        <v>1</v>
      </c>
      <c r="AO98" s="54">
        <v>1</v>
      </c>
      <c r="AP98" s="54">
        <v>1</v>
      </c>
      <c r="AQ98" s="54">
        <v>1</v>
      </c>
      <c r="AR98" s="54">
        <v>1</v>
      </c>
      <c r="AS98" s="54">
        <v>1</v>
      </c>
      <c r="AT98" s="54">
        <v>1</v>
      </c>
      <c r="AU98" s="54">
        <f t="shared" si="36"/>
        <v>61.325000000000024</v>
      </c>
      <c r="AV98" s="54">
        <f t="shared" si="37"/>
        <v>7.1900000000000013</v>
      </c>
      <c r="AW98" s="54">
        <f t="shared" si="22"/>
        <v>8.2879999999999932</v>
      </c>
      <c r="AX98" s="54">
        <f t="shared" si="38"/>
        <v>5.2359999999999971</v>
      </c>
      <c r="AY98" s="30">
        <v>1</v>
      </c>
      <c r="AZ98" s="54">
        <v>1</v>
      </c>
      <c r="BA98" s="54">
        <v>1</v>
      </c>
      <c r="BG98" s="54">
        <f t="shared" si="23"/>
        <v>1000</v>
      </c>
      <c r="BH98" s="11">
        <f t="shared" si="39"/>
        <v>3.4722222222222222E-5</v>
      </c>
    </row>
    <row r="99" spans="1:60" ht="64" x14ac:dyDescent="0.2">
      <c r="A99" s="54" t="s">
        <v>639</v>
      </c>
      <c r="B99" s="1" t="s">
        <v>755</v>
      </c>
      <c r="C99" s="22" t="s">
        <v>192</v>
      </c>
      <c r="D99" s="54">
        <v>1</v>
      </c>
      <c r="E99" s="54">
        <v>1</v>
      </c>
      <c r="F99" s="54">
        <f t="shared" si="27"/>
        <v>1</v>
      </c>
      <c r="G99" s="54">
        <f t="shared" si="28"/>
        <v>25</v>
      </c>
      <c r="H99" s="54">
        <f t="shared" si="29"/>
        <v>25</v>
      </c>
      <c r="I99" s="54">
        <f t="shared" si="21"/>
        <v>139</v>
      </c>
      <c r="J99" s="54">
        <v>44</v>
      </c>
      <c r="K99" s="54">
        <f t="shared" si="30"/>
        <v>1.76</v>
      </c>
      <c r="L99" s="54">
        <f t="shared" si="31"/>
        <v>134</v>
      </c>
      <c r="M99" s="54">
        <f t="shared" si="32"/>
        <v>5.36</v>
      </c>
      <c r="N99" s="54">
        <v>0</v>
      </c>
      <c r="O99" s="54">
        <v>1</v>
      </c>
      <c r="P99" s="54">
        <v>0</v>
      </c>
      <c r="Q99" s="54">
        <v>0</v>
      </c>
      <c r="R99" s="54">
        <v>1</v>
      </c>
      <c r="S99" s="54">
        <v>1</v>
      </c>
      <c r="T99" s="54">
        <f t="shared" si="24"/>
        <v>0</v>
      </c>
      <c r="U99" s="54">
        <v>1</v>
      </c>
      <c r="V99" s="54">
        <v>1</v>
      </c>
      <c r="W99" s="54">
        <f t="shared" si="25"/>
        <v>0</v>
      </c>
      <c r="X99" s="54">
        <f t="shared" si="26"/>
        <v>1</v>
      </c>
      <c r="Y99" s="54">
        <v>1</v>
      </c>
      <c r="Z99" s="54">
        <v>1</v>
      </c>
      <c r="AA99" s="54">
        <v>1</v>
      </c>
      <c r="AB99" s="54">
        <v>1</v>
      </c>
      <c r="AC99" s="54">
        <v>1</v>
      </c>
      <c r="AD99" s="54">
        <v>1</v>
      </c>
      <c r="AE99" s="54">
        <v>1</v>
      </c>
      <c r="AF99" s="54">
        <f t="shared" si="33"/>
        <v>5</v>
      </c>
      <c r="AG99" s="54">
        <v>1</v>
      </c>
      <c r="AH99" s="54">
        <f t="shared" si="34"/>
        <v>1</v>
      </c>
      <c r="AI99" s="54">
        <v>0</v>
      </c>
      <c r="AJ99" s="54">
        <v>1</v>
      </c>
      <c r="AK99" s="54">
        <f t="shared" si="35"/>
        <v>0</v>
      </c>
      <c r="AL99" s="54">
        <v>1</v>
      </c>
      <c r="AM99" s="54">
        <v>1</v>
      </c>
      <c r="AN99" s="54">
        <v>1</v>
      </c>
      <c r="AO99" s="54">
        <v>1</v>
      </c>
      <c r="AP99" s="54">
        <v>1</v>
      </c>
      <c r="AQ99" s="54">
        <v>1</v>
      </c>
      <c r="AR99" s="54">
        <v>1</v>
      </c>
      <c r="AS99" s="54">
        <v>1</v>
      </c>
      <c r="AT99" s="54">
        <v>1</v>
      </c>
      <c r="AU99" s="54">
        <f t="shared" si="36"/>
        <v>32.564000000000021</v>
      </c>
      <c r="AV99" s="54">
        <f t="shared" si="37"/>
        <v>14.928000000000001</v>
      </c>
      <c r="AW99" s="54">
        <f t="shared" si="22"/>
        <v>14.532799999999998</v>
      </c>
      <c r="AX99" s="54">
        <f t="shared" si="38"/>
        <v>16.315599999999996</v>
      </c>
      <c r="AY99" s="30">
        <v>1</v>
      </c>
      <c r="AZ99" s="54">
        <v>1</v>
      </c>
      <c r="BA99" s="54">
        <v>1</v>
      </c>
      <c r="BG99" s="54">
        <f t="shared" si="23"/>
        <v>5000</v>
      </c>
      <c r="BH99" s="11">
        <f t="shared" si="39"/>
        <v>8.6805555555555545E-5</v>
      </c>
    </row>
    <row r="100" spans="1:60" ht="48" x14ac:dyDescent="0.2">
      <c r="A100" s="54" t="s">
        <v>641</v>
      </c>
      <c r="B100" s="1" t="s">
        <v>852</v>
      </c>
      <c r="C100" s="22" t="s">
        <v>204</v>
      </c>
      <c r="D100" s="54">
        <v>1</v>
      </c>
      <c r="E100" s="54">
        <v>1</v>
      </c>
      <c r="F100" s="54">
        <f t="shared" si="27"/>
        <v>1</v>
      </c>
      <c r="G100" s="54">
        <f t="shared" si="28"/>
        <v>18</v>
      </c>
      <c r="H100" s="54">
        <f t="shared" si="29"/>
        <v>18</v>
      </c>
      <c r="I100" s="54">
        <f t="shared" si="21"/>
        <v>85</v>
      </c>
      <c r="J100" s="54">
        <v>29</v>
      </c>
      <c r="K100" s="54">
        <f t="shared" si="30"/>
        <v>1.6111111111111112</v>
      </c>
      <c r="L100" s="54">
        <f t="shared" si="31"/>
        <v>83</v>
      </c>
      <c r="M100" s="54">
        <f t="shared" si="32"/>
        <v>4.6111111111111107</v>
      </c>
      <c r="N100" s="54">
        <v>1</v>
      </c>
      <c r="O100" s="54">
        <v>1</v>
      </c>
      <c r="P100" s="54">
        <v>1</v>
      </c>
      <c r="Q100" s="54">
        <v>1</v>
      </c>
      <c r="R100" s="54">
        <v>1</v>
      </c>
      <c r="S100" s="54">
        <v>1</v>
      </c>
      <c r="T100" s="54">
        <f t="shared" si="24"/>
        <v>1</v>
      </c>
      <c r="U100" s="54">
        <v>1</v>
      </c>
      <c r="V100" s="54">
        <v>1</v>
      </c>
      <c r="W100" s="54">
        <f t="shared" si="25"/>
        <v>1</v>
      </c>
      <c r="X100" s="54">
        <f t="shared" si="26"/>
        <v>1</v>
      </c>
      <c r="Y100" s="54">
        <v>0</v>
      </c>
      <c r="Z100" s="54">
        <v>1</v>
      </c>
      <c r="AA100" s="54">
        <v>1</v>
      </c>
      <c r="AB100" s="54">
        <v>1</v>
      </c>
      <c r="AC100" s="54">
        <v>1</v>
      </c>
      <c r="AD100" s="54">
        <v>1</v>
      </c>
      <c r="AE100" s="54">
        <v>1</v>
      </c>
      <c r="AF100" s="54">
        <f t="shared" si="33"/>
        <v>2</v>
      </c>
      <c r="AG100" s="54">
        <v>1</v>
      </c>
      <c r="AH100" s="54">
        <f t="shared" si="34"/>
        <v>1</v>
      </c>
      <c r="AI100" s="54">
        <v>1</v>
      </c>
      <c r="AJ100" s="54">
        <v>1</v>
      </c>
      <c r="AK100" s="54">
        <f t="shared" si="35"/>
        <v>1</v>
      </c>
      <c r="AL100" s="54">
        <v>1</v>
      </c>
      <c r="AM100" s="54">
        <v>1</v>
      </c>
      <c r="AN100" s="54">
        <v>1</v>
      </c>
      <c r="AO100" s="54">
        <v>1</v>
      </c>
      <c r="AP100" s="54">
        <v>1</v>
      </c>
      <c r="AQ100" s="54">
        <v>1</v>
      </c>
      <c r="AR100" s="54">
        <v>1</v>
      </c>
      <c r="AS100" s="54">
        <v>1</v>
      </c>
      <c r="AT100" s="54">
        <v>1</v>
      </c>
      <c r="AU100" s="54">
        <f t="shared" si="36"/>
        <v>52.265000000000029</v>
      </c>
      <c r="AV100" s="54">
        <f t="shared" si="37"/>
        <v>10.441111111111113</v>
      </c>
      <c r="AW100" s="54">
        <f t="shared" si="22"/>
        <v>9.6688888888888833</v>
      </c>
      <c r="AX100" s="54">
        <f t="shared" si="38"/>
        <v>9.2883333333333304</v>
      </c>
      <c r="AY100" s="30">
        <v>1</v>
      </c>
      <c r="AZ100" s="54">
        <v>1</v>
      </c>
      <c r="BA100" s="54">
        <v>1</v>
      </c>
      <c r="BG100" s="54">
        <f t="shared" si="23"/>
        <v>2000</v>
      </c>
      <c r="BH100" s="11">
        <f t="shared" si="39"/>
        <v>6.2500000000000001E-5</v>
      </c>
    </row>
    <row r="101" spans="1:60" ht="32" x14ac:dyDescent="0.2">
      <c r="A101" s="54">
        <v>66</v>
      </c>
      <c r="B101" s="1" t="s">
        <v>757</v>
      </c>
      <c r="C101" s="22" t="s">
        <v>192</v>
      </c>
      <c r="D101" s="54">
        <v>1</v>
      </c>
      <c r="E101" s="54">
        <v>1</v>
      </c>
      <c r="F101" s="54">
        <f t="shared" si="27"/>
        <v>1</v>
      </c>
      <c r="G101" s="54">
        <f t="shared" si="28"/>
        <v>10</v>
      </c>
      <c r="H101" s="54">
        <f t="shared" si="29"/>
        <v>10</v>
      </c>
      <c r="I101" s="54">
        <f t="shared" si="21"/>
        <v>51</v>
      </c>
      <c r="J101" s="54">
        <v>17</v>
      </c>
      <c r="K101" s="54">
        <f t="shared" si="30"/>
        <v>1.7</v>
      </c>
      <c r="L101" s="54">
        <f t="shared" si="31"/>
        <v>50</v>
      </c>
      <c r="M101" s="54">
        <f t="shared" si="32"/>
        <v>5</v>
      </c>
      <c r="N101" s="54">
        <v>0</v>
      </c>
      <c r="O101" s="54">
        <v>1</v>
      </c>
      <c r="P101" s="54">
        <v>1</v>
      </c>
      <c r="Q101" s="54">
        <v>1</v>
      </c>
      <c r="R101" s="54">
        <v>1</v>
      </c>
      <c r="S101" s="54">
        <v>1</v>
      </c>
      <c r="T101" s="54">
        <f t="shared" si="24"/>
        <v>1</v>
      </c>
      <c r="U101" s="54">
        <v>1</v>
      </c>
      <c r="V101" s="54">
        <v>1</v>
      </c>
      <c r="W101" s="54">
        <f t="shared" si="25"/>
        <v>1</v>
      </c>
      <c r="X101" s="54">
        <f t="shared" si="26"/>
        <v>1</v>
      </c>
      <c r="Y101" s="54">
        <v>1</v>
      </c>
      <c r="Z101" s="54">
        <v>1</v>
      </c>
      <c r="AA101" s="54">
        <v>1</v>
      </c>
      <c r="AB101" s="54">
        <v>1</v>
      </c>
      <c r="AC101" s="54">
        <v>1</v>
      </c>
      <c r="AD101" s="54">
        <v>1</v>
      </c>
      <c r="AE101" s="54">
        <v>1</v>
      </c>
      <c r="AF101" s="54">
        <f t="shared" si="33"/>
        <v>1</v>
      </c>
      <c r="AG101" s="54">
        <v>1</v>
      </c>
      <c r="AH101" s="54">
        <f t="shared" si="34"/>
        <v>1</v>
      </c>
      <c r="AI101" s="54">
        <v>1</v>
      </c>
      <c r="AJ101" s="54">
        <v>1</v>
      </c>
      <c r="AK101" s="54">
        <f t="shared" si="35"/>
        <v>1</v>
      </c>
      <c r="AL101" s="54">
        <v>1</v>
      </c>
      <c r="AM101" s="54">
        <v>1</v>
      </c>
      <c r="AN101" s="54">
        <v>1</v>
      </c>
      <c r="AO101" s="54">
        <v>1</v>
      </c>
      <c r="AP101" s="54">
        <v>1</v>
      </c>
      <c r="AQ101" s="54">
        <v>1</v>
      </c>
      <c r="AR101" s="54">
        <v>1</v>
      </c>
      <c r="AS101" s="54">
        <v>1</v>
      </c>
      <c r="AT101" s="54">
        <v>1</v>
      </c>
      <c r="AU101" s="54">
        <f t="shared" si="36"/>
        <v>52.865000000000016</v>
      </c>
      <c r="AV101" s="54">
        <f t="shared" si="37"/>
        <v>8.370000000000001</v>
      </c>
      <c r="AW101" s="54">
        <f t="shared" si="22"/>
        <v>10.639999999999997</v>
      </c>
      <c r="AX101" s="54">
        <f t="shared" si="38"/>
        <v>7.120000000000001</v>
      </c>
      <c r="AY101" s="30">
        <v>1</v>
      </c>
      <c r="AZ101" s="54">
        <v>1</v>
      </c>
      <c r="BA101" s="54">
        <v>1</v>
      </c>
      <c r="BG101" s="54">
        <f t="shared" si="23"/>
        <v>1000</v>
      </c>
      <c r="BH101" s="11">
        <f t="shared" si="39"/>
        <v>3.4722222222222222E-5</v>
      </c>
    </row>
    <row r="102" spans="1:60" ht="32" x14ac:dyDescent="0.2">
      <c r="A102" s="54">
        <v>67</v>
      </c>
      <c r="B102" s="1" t="s">
        <v>758</v>
      </c>
      <c r="C102" s="22" t="s">
        <v>192</v>
      </c>
      <c r="D102" s="54">
        <v>1</v>
      </c>
      <c r="E102" s="54">
        <v>1</v>
      </c>
      <c r="F102" s="54">
        <f t="shared" si="27"/>
        <v>1</v>
      </c>
      <c r="G102" s="54">
        <f t="shared" si="28"/>
        <v>10</v>
      </c>
      <c r="H102" s="54">
        <f t="shared" si="29"/>
        <v>10</v>
      </c>
      <c r="I102" s="54">
        <f t="shared" si="21"/>
        <v>50</v>
      </c>
      <c r="J102" s="54">
        <v>17</v>
      </c>
      <c r="K102" s="54">
        <f t="shared" si="30"/>
        <v>1.7</v>
      </c>
      <c r="L102" s="54">
        <f t="shared" si="31"/>
        <v>49</v>
      </c>
      <c r="M102" s="54">
        <f t="shared" si="32"/>
        <v>4.9000000000000004</v>
      </c>
      <c r="N102" s="54">
        <v>0</v>
      </c>
      <c r="O102" s="54">
        <v>1</v>
      </c>
      <c r="P102" s="54">
        <v>1</v>
      </c>
      <c r="Q102" s="54">
        <v>1</v>
      </c>
      <c r="R102" s="54">
        <v>1</v>
      </c>
      <c r="S102" s="54">
        <v>1</v>
      </c>
      <c r="T102" s="54">
        <f t="shared" si="24"/>
        <v>1</v>
      </c>
      <c r="U102" s="54">
        <v>1</v>
      </c>
      <c r="V102" s="54">
        <v>1</v>
      </c>
      <c r="W102" s="54">
        <f t="shared" si="25"/>
        <v>1</v>
      </c>
      <c r="X102" s="54">
        <f t="shared" si="26"/>
        <v>1</v>
      </c>
      <c r="Y102" s="54">
        <v>0</v>
      </c>
      <c r="Z102" s="54">
        <v>1</v>
      </c>
      <c r="AA102" s="54">
        <v>1</v>
      </c>
      <c r="AB102" s="54">
        <v>1</v>
      </c>
      <c r="AC102" s="54">
        <v>1</v>
      </c>
      <c r="AD102" s="54">
        <v>1</v>
      </c>
      <c r="AE102" s="54">
        <v>1</v>
      </c>
      <c r="AF102" s="54">
        <f t="shared" si="33"/>
        <v>1</v>
      </c>
      <c r="AG102" s="54">
        <v>1</v>
      </c>
      <c r="AH102" s="54">
        <f t="shared" si="34"/>
        <v>1</v>
      </c>
      <c r="AI102" s="54">
        <v>1</v>
      </c>
      <c r="AJ102" s="54">
        <v>1</v>
      </c>
      <c r="AK102" s="54">
        <f t="shared" si="35"/>
        <v>1</v>
      </c>
      <c r="AL102" s="54">
        <v>1</v>
      </c>
      <c r="AM102" s="54">
        <v>1</v>
      </c>
      <c r="AN102" s="54">
        <v>1</v>
      </c>
      <c r="AO102" s="54">
        <v>1</v>
      </c>
      <c r="AP102" s="54">
        <v>1</v>
      </c>
      <c r="AQ102" s="54">
        <v>1</v>
      </c>
      <c r="AR102" s="54">
        <v>1</v>
      </c>
      <c r="AS102" s="54">
        <v>1</v>
      </c>
      <c r="AT102" s="54">
        <v>1</v>
      </c>
      <c r="AU102" s="54">
        <f t="shared" si="36"/>
        <v>52.865000000000016</v>
      </c>
      <c r="AV102" s="54">
        <f t="shared" si="37"/>
        <v>8.370000000000001</v>
      </c>
      <c r="AW102" s="54">
        <f t="shared" si="22"/>
        <v>10.051999999999996</v>
      </c>
      <c r="AX102" s="54">
        <f t="shared" si="38"/>
        <v>6.6490000000000009</v>
      </c>
      <c r="AY102" s="30">
        <v>1</v>
      </c>
      <c r="AZ102" s="54">
        <v>1</v>
      </c>
      <c r="BA102" s="54">
        <v>1</v>
      </c>
      <c r="BG102" s="54">
        <f t="shared" si="23"/>
        <v>1000</v>
      </c>
      <c r="BH102" s="11">
        <f t="shared" si="39"/>
        <v>3.4722222222222222E-5</v>
      </c>
    </row>
    <row r="103" spans="1:60" ht="32" x14ac:dyDescent="0.2">
      <c r="A103" s="54">
        <v>68</v>
      </c>
      <c r="B103" s="1" t="s">
        <v>853</v>
      </c>
      <c r="C103" s="22" t="s">
        <v>192</v>
      </c>
      <c r="D103" s="54">
        <v>1</v>
      </c>
      <c r="E103" s="54">
        <v>1</v>
      </c>
      <c r="F103" s="54">
        <f t="shared" si="27"/>
        <v>1</v>
      </c>
      <c r="G103" s="54">
        <f t="shared" si="28"/>
        <v>10</v>
      </c>
      <c r="H103" s="54">
        <f t="shared" si="29"/>
        <v>10</v>
      </c>
      <c r="I103" s="54">
        <f t="shared" si="21"/>
        <v>49</v>
      </c>
      <c r="J103" s="54">
        <v>17</v>
      </c>
      <c r="K103" s="54">
        <f t="shared" si="30"/>
        <v>1.7</v>
      </c>
      <c r="L103" s="54">
        <f t="shared" si="31"/>
        <v>48</v>
      </c>
      <c r="M103" s="54">
        <f t="shared" si="32"/>
        <v>4.8</v>
      </c>
      <c r="N103" s="54">
        <v>0</v>
      </c>
      <c r="O103" s="54">
        <v>1</v>
      </c>
      <c r="P103" s="54">
        <v>1</v>
      </c>
      <c r="Q103" s="54">
        <v>1</v>
      </c>
      <c r="R103" s="54">
        <v>1</v>
      </c>
      <c r="S103" s="54">
        <v>1</v>
      </c>
      <c r="T103" s="54">
        <f t="shared" si="24"/>
        <v>1</v>
      </c>
      <c r="U103" s="54">
        <v>1</v>
      </c>
      <c r="V103" s="54">
        <v>1</v>
      </c>
      <c r="W103" s="54">
        <f t="shared" si="25"/>
        <v>1</v>
      </c>
      <c r="X103" s="54">
        <f t="shared" si="26"/>
        <v>1</v>
      </c>
      <c r="Y103" s="54">
        <v>0</v>
      </c>
      <c r="Z103" s="54">
        <v>1</v>
      </c>
      <c r="AA103" s="54">
        <v>1</v>
      </c>
      <c r="AB103" s="54">
        <v>1</v>
      </c>
      <c r="AC103" s="54">
        <v>1</v>
      </c>
      <c r="AD103" s="54">
        <v>1</v>
      </c>
      <c r="AE103" s="54">
        <v>1</v>
      </c>
      <c r="AF103" s="54">
        <f t="shared" si="33"/>
        <v>1</v>
      </c>
      <c r="AG103" s="54">
        <v>1</v>
      </c>
      <c r="AH103" s="54">
        <f t="shared" si="34"/>
        <v>1</v>
      </c>
      <c r="AI103" s="54">
        <v>1</v>
      </c>
      <c r="AJ103" s="54">
        <v>1</v>
      </c>
      <c r="AK103" s="54">
        <f t="shared" si="35"/>
        <v>1</v>
      </c>
      <c r="AL103" s="54">
        <v>1</v>
      </c>
      <c r="AM103" s="54">
        <v>1</v>
      </c>
      <c r="AN103" s="54">
        <v>1</v>
      </c>
      <c r="AO103" s="54">
        <v>1</v>
      </c>
      <c r="AP103" s="54">
        <v>1</v>
      </c>
      <c r="AQ103" s="54">
        <v>1</v>
      </c>
      <c r="AR103" s="54">
        <v>1</v>
      </c>
      <c r="AS103" s="54">
        <v>1</v>
      </c>
      <c r="AT103" s="54">
        <v>1</v>
      </c>
      <c r="AU103" s="54">
        <f t="shared" si="36"/>
        <v>52.865000000000016</v>
      </c>
      <c r="AV103" s="54">
        <f t="shared" si="37"/>
        <v>8.370000000000001</v>
      </c>
      <c r="AW103" s="54">
        <f t="shared" si="22"/>
        <v>9.4639999999999986</v>
      </c>
      <c r="AX103" s="54">
        <f t="shared" si="38"/>
        <v>6.1780000000000008</v>
      </c>
      <c r="AY103" s="31">
        <v>1</v>
      </c>
      <c r="AZ103" s="54">
        <v>1</v>
      </c>
      <c r="BA103" s="54">
        <v>1</v>
      </c>
      <c r="BG103" s="54">
        <f t="shared" si="23"/>
        <v>1000</v>
      </c>
      <c r="BH103" s="11">
        <f t="shared" si="39"/>
        <v>3.4722222222222222E-5</v>
      </c>
    </row>
    <row r="104" spans="1:60" ht="80" x14ac:dyDescent="0.2">
      <c r="A104" s="54">
        <v>69</v>
      </c>
      <c r="B104" s="1" t="s">
        <v>854</v>
      </c>
      <c r="C104" s="22" t="s">
        <v>192</v>
      </c>
      <c r="D104" s="54">
        <v>1</v>
      </c>
      <c r="E104" s="54">
        <v>1</v>
      </c>
      <c r="F104" s="54">
        <f t="shared" si="27"/>
        <v>1</v>
      </c>
      <c r="G104" s="54">
        <f t="shared" si="28"/>
        <v>33</v>
      </c>
      <c r="H104" s="54">
        <f t="shared" si="29"/>
        <v>33</v>
      </c>
      <c r="I104" s="54">
        <f t="shared" si="21"/>
        <v>178</v>
      </c>
      <c r="J104" s="54">
        <v>53</v>
      </c>
      <c r="K104" s="54">
        <f t="shared" si="30"/>
        <v>1.606060606060606</v>
      </c>
      <c r="L104" s="54">
        <f t="shared" si="31"/>
        <v>168</v>
      </c>
      <c r="M104" s="54">
        <f t="shared" si="32"/>
        <v>5.0909090909090908</v>
      </c>
      <c r="N104" s="54">
        <v>0</v>
      </c>
      <c r="O104" s="54">
        <v>1</v>
      </c>
      <c r="P104" s="54">
        <v>1</v>
      </c>
      <c r="Q104" s="54">
        <v>1</v>
      </c>
      <c r="R104" s="54">
        <v>1</v>
      </c>
      <c r="S104" s="54">
        <v>1</v>
      </c>
      <c r="T104" s="54">
        <f t="shared" si="24"/>
        <v>1</v>
      </c>
      <c r="U104" s="54">
        <v>1</v>
      </c>
      <c r="V104" s="54">
        <v>1</v>
      </c>
      <c r="W104" s="54">
        <f t="shared" si="25"/>
        <v>1</v>
      </c>
      <c r="X104" s="54">
        <f t="shared" si="26"/>
        <v>1</v>
      </c>
      <c r="Y104" s="54">
        <v>1</v>
      </c>
      <c r="Z104" s="54">
        <v>1</v>
      </c>
      <c r="AA104" s="54">
        <v>1</v>
      </c>
      <c r="AB104" s="54">
        <v>1</v>
      </c>
      <c r="AC104" s="54">
        <v>1</v>
      </c>
      <c r="AD104" s="54">
        <v>1</v>
      </c>
      <c r="AE104" s="54">
        <v>1</v>
      </c>
      <c r="AF104" s="54">
        <f t="shared" si="33"/>
        <v>10</v>
      </c>
      <c r="AG104" s="54">
        <v>1</v>
      </c>
      <c r="AH104" s="54">
        <f t="shared" si="34"/>
        <v>1</v>
      </c>
      <c r="AI104" s="54">
        <v>0</v>
      </c>
      <c r="AJ104" s="54">
        <v>0</v>
      </c>
      <c r="AK104" s="54">
        <f t="shared" si="35"/>
        <v>0</v>
      </c>
      <c r="AL104" s="54">
        <v>1</v>
      </c>
      <c r="AM104" s="54">
        <v>1</v>
      </c>
      <c r="AN104" s="54">
        <v>1</v>
      </c>
      <c r="AO104" s="54">
        <v>1</v>
      </c>
      <c r="AP104" s="54">
        <v>1</v>
      </c>
      <c r="AQ104" s="54">
        <v>1</v>
      </c>
      <c r="AR104" s="54">
        <v>1</v>
      </c>
      <c r="AS104" s="54">
        <v>1</v>
      </c>
      <c r="AT104" s="54">
        <v>1</v>
      </c>
      <c r="AU104" s="54">
        <f t="shared" si="36"/>
        <v>37.467272727272764</v>
      </c>
      <c r="AV104" s="54">
        <f t="shared" si="37"/>
        <v>16.231515151515154</v>
      </c>
      <c r="AW104" s="54">
        <f t="shared" si="22"/>
        <v>13.237575757575755</v>
      </c>
      <c r="AX104" s="54">
        <f t="shared" si="38"/>
        <v>19.048181818181817</v>
      </c>
      <c r="AY104" s="30">
        <v>1</v>
      </c>
      <c r="AZ104" s="54">
        <v>1</v>
      </c>
      <c r="BA104" s="54">
        <v>1</v>
      </c>
      <c r="BG104" s="54">
        <f t="shared" si="23"/>
        <v>10000</v>
      </c>
      <c r="BH104" s="11">
        <f t="shared" si="39"/>
        <v>1.1458333333333333E-4</v>
      </c>
    </row>
    <row r="105" spans="1:60" ht="48" x14ac:dyDescent="0.2">
      <c r="A105" s="54">
        <v>70</v>
      </c>
      <c r="B105" s="1" t="s">
        <v>855</v>
      </c>
      <c r="C105" s="22" t="s">
        <v>192</v>
      </c>
      <c r="D105" s="54">
        <v>1</v>
      </c>
      <c r="E105" s="54">
        <v>1</v>
      </c>
      <c r="F105" s="54">
        <f t="shared" si="27"/>
        <v>1</v>
      </c>
      <c r="G105" s="54">
        <f t="shared" si="28"/>
        <v>14</v>
      </c>
      <c r="H105" s="54">
        <f t="shared" si="29"/>
        <v>14</v>
      </c>
      <c r="I105" s="54">
        <f t="shared" si="21"/>
        <v>83</v>
      </c>
      <c r="J105" s="54">
        <v>26</v>
      </c>
      <c r="K105" s="54">
        <f t="shared" si="30"/>
        <v>1.8571428571428572</v>
      </c>
      <c r="L105" s="54">
        <f t="shared" si="31"/>
        <v>82</v>
      </c>
      <c r="M105" s="54">
        <f t="shared" si="32"/>
        <v>5.8571428571428568</v>
      </c>
      <c r="N105" s="54">
        <v>1</v>
      </c>
      <c r="O105" s="54">
        <v>1</v>
      </c>
      <c r="P105" s="54">
        <v>1</v>
      </c>
      <c r="Q105" s="54">
        <v>1</v>
      </c>
      <c r="R105" s="54">
        <v>1</v>
      </c>
      <c r="S105" s="54">
        <v>1</v>
      </c>
      <c r="T105" s="54">
        <f t="shared" si="24"/>
        <v>1</v>
      </c>
      <c r="U105" s="54">
        <v>1</v>
      </c>
      <c r="V105" s="54">
        <v>1</v>
      </c>
      <c r="W105" s="54">
        <f t="shared" si="25"/>
        <v>1</v>
      </c>
      <c r="X105" s="54">
        <f t="shared" si="26"/>
        <v>1</v>
      </c>
      <c r="Y105" s="54">
        <v>1</v>
      </c>
      <c r="Z105" s="54">
        <v>1</v>
      </c>
      <c r="AA105" s="54">
        <v>1</v>
      </c>
      <c r="AB105" s="54">
        <v>1</v>
      </c>
      <c r="AC105" s="54">
        <v>1</v>
      </c>
      <c r="AD105" s="54">
        <v>1</v>
      </c>
      <c r="AE105" s="54">
        <v>1</v>
      </c>
      <c r="AF105" s="54">
        <f t="shared" si="33"/>
        <v>1</v>
      </c>
      <c r="AG105" s="54">
        <v>1</v>
      </c>
      <c r="AH105" s="54">
        <f t="shared" si="34"/>
        <v>1</v>
      </c>
      <c r="AI105" s="54">
        <v>0</v>
      </c>
      <c r="AJ105" s="54">
        <v>1</v>
      </c>
      <c r="AK105" s="54">
        <f t="shared" si="35"/>
        <v>1</v>
      </c>
      <c r="AL105" s="54">
        <v>1</v>
      </c>
      <c r="AM105" s="54">
        <v>1</v>
      </c>
      <c r="AN105" s="54">
        <v>1</v>
      </c>
      <c r="AO105" s="54">
        <v>1</v>
      </c>
      <c r="AP105" s="54">
        <v>1</v>
      </c>
      <c r="AQ105" s="54">
        <v>1</v>
      </c>
      <c r="AR105" s="54">
        <v>1</v>
      </c>
      <c r="AS105" s="54">
        <v>1</v>
      </c>
      <c r="AT105" s="54">
        <v>1</v>
      </c>
      <c r="AU105" s="54">
        <f t="shared" si="36"/>
        <v>35.510714285714307</v>
      </c>
      <c r="AV105" s="54">
        <f t="shared" si="37"/>
        <v>11.784285714285716</v>
      </c>
      <c r="AW105" s="54">
        <f t="shared" si="22"/>
        <v>16.525714285714283</v>
      </c>
      <c r="AX105" s="54">
        <f t="shared" si="38"/>
        <v>13.157142857142851</v>
      </c>
      <c r="AY105" s="30">
        <v>1</v>
      </c>
      <c r="AZ105" s="54">
        <v>1</v>
      </c>
      <c r="BA105" s="54">
        <v>1</v>
      </c>
      <c r="BG105" s="54">
        <f t="shared" si="23"/>
        <v>1000</v>
      </c>
      <c r="BH105" s="11">
        <f t="shared" si="39"/>
        <v>4.8611111111111115E-5</v>
      </c>
    </row>
    <row r="106" spans="1:60" ht="64" x14ac:dyDescent="0.2">
      <c r="A106" s="54">
        <v>71</v>
      </c>
      <c r="B106" s="1" t="s">
        <v>762</v>
      </c>
      <c r="C106" s="22" t="s">
        <v>192</v>
      </c>
      <c r="D106" s="54">
        <v>1</v>
      </c>
      <c r="E106" s="54">
        <v>1</v>
      </c>
      <c r="F106" s="54">
        <f t="shared" si="27"/>
        <v>1</v>
      </c>
      <c r="G106" s="54">
        <f t="shared" si="28"/>
        <v>19</v>
      </c>
      <c r="H106" s="54">
        <f t="shared" si="29"/>
        <v>19</v>
      </c>
      <c r="I106" s="54">
        <f t="shared" si="21"/>
        <v>123</v>
      </c>
      <c r="J106" s="54">
        <v>43</v>
      </c>
      <c r="K106" s="54">
        <f t="shared" si="30"/>
        <v>2.263157894736842</v>
      </c>
      <c r="L106" s="54">
        <f t="shared" si="31"/>
        <v>120</v>
      </c>
      <c r="M106" s="54">
        <f t="shared" si="32"/>
        <v>6.3157894736842106</v>
      </c>
      <c r="N106" s="54">
        <v>0</v>
      </c>
      <c r="O106" s="54">
        <v>1</v>
      </c>
      <c r="P106" s="54">
        <v>0</v>
      </c>
      <c r="Q106" s="54">
        <v>1</v>
      </c>
      <c r="R106" s="54">
        <v>1</v>
      </c>
      <c r="S106" s="54">
        <v>1</v>
      </c>
      <c r="T106" s="54">
        <f t="shared" si="24"/>
        <v>1</v>
      </c>
      <c r="U106" s="54">
        <v>1</v>
      </c>
      <c r="V106" s="54">
        <v>1</v>
      </c>
      <c r="W106" s="54">
        <f t="shared" si="25"/>
        <v>0</v>
      </c>
      <c r="X106" s="54">
        <f t="shared" si="26"/>
        <v>1</v>
      </c>
      <c r="Y106" s="54">
        <v>1</v>
      </c>
      <c r="Z106" s="54">
        <v>1</v>
      </c>
      <c r="AA106" s="54">
        <v>1</v>
      </c>
      <c r="AB106" s="54">
        <v>1</v>
      </c>
      <c r="AC106" s="54">
        <v>1</v>
      </c>
      <c r="AD106" s="54">
        <v>1</v>
      </c>
      <c r="AE106" s="54">
        <v>1</v>
      </c>
      <c r="AF106" s="54">
        <f t="shared" si="33"/>
        <v>3</v>
      </c>
      <c r="AG106" s="54">
        <v>1</v>
      </c>
      <c r="AH106" s="54">
        <f t="shared" si="34"/>
        <v>1</v>
      </c>
      <c r="AI106" s="54">
        <v>0</v>
      </c>
      <c r="AJ106" s="54">
        <v>1</v>
      </c>
      <c r="AK106" s="54">
        <f t="shared" si="35"/>
        <v>1</v>
      </c>
      <c r="AL106" s="54">
        <v>1</v>
      </c>
      <c r="AM106" s="54">
        <v>1</v>
      </c>
      <c r="AN106" s="54">
        <v>1</v>
      </c>
      <c r="AO106" s="54">
        <v>1</v>
      </c>
      <c r="AP106" s="54">
        <v>1</v>
      </c>
      <c r="AQ106" s="54">
        <v>1</v>
      </c>
      <c r="AR106" s="54">
        <v>1</v>
      </c>
      <c r="AS106" s="54">
        <v>1</v>
      </c>
      <c r="AT106" s="54">
        <v>1</v>
      </c>
      <c r="AU106" s="54">
        <f t="shared" si="36"/>
        <v>-3.9131578947367984</v>
      </c>
      <c r="AV106" s="54">
        <f t="shared" si="37"/>
        <v>18.525263157894738</v>
      </c>
      <c r="AW106" s="54">
        <f t="shared" si="22"/>
        <v>19.778947368421047</v>
      </c>
      <c r="AX106" s="54">
        <f t="shared" si="38"/>
        <v>17.817368421052628</v>
      </c>
      <c r="AY106" s="30">
        <v>1</v>
      </c>
      <c r="AZ106" s="54">
        <v>1</v>
      </c>
      <c r="BA106" s="54">
        <v>1</v>
      </c>
      <c r="BG106" s="54">
        <f t="shared" si="23"/>
        <v>3000</v>
      </c>
      <c r="BH106" s="11">
        <f t="shared" si="39"/>
        <v>6.597222222222223E-5</v>
      </c>
    </row>
    <row r="107" spans="1:60" ht="32" x14ac:dyDescent="0.2">
      <c r="A107" s="54">
        <v>72</v>
      </c>
      <c r="B107" s="1" t="s">
        <v>856</v>
      </c>
      <c r="C107" s="22" t="s">
        <v>192</v>
      </c>
      <c r="D107" s="54">
        <v>1</v>
      </c>
      <c r="E107" s="54">
        <v>1</v>
      </c>
      <c r="F107" s="54">
        <f t="shared" si="27"/>
        <v>1</v>
      </c>
      <c r="G107" s="54">
        <f t="shared" si="28"/>
        <v>13</v>
      </c>
      <c r="H107" s="54">
        <f t="shared" si="29"/>
        <v>13</v>
      </c>
      <c r="I107" s="54">
        <f t="shared" si="21"/>
        <v>54</v>
      </c>
      <c r="J107" s="54">
        <v>19</v>
      </c>
      <c r="K107" s="54">
        <f t="shared" si="30"/>
        <v>1.4615384615384615</v>
      </c>
      <c r="L107" s="54">
        <f t="shared" si="31"/>
        <v>53</v>
      </c>
      <c r="M107" s="54">
        <f t="shared" si="32"/>
        <v>4.0769230769230766</v>
      </c>
      <c r="N107" s="54">
        <v>0</v>
      </c>
      <c r="O107" s="54">
        <v>1</v>
      </c>
      <c r="P107" s="54">
        <v>1</v>
      </c>
      <c r="Q107" s="54">
        <v>1</v>
      </c>
      <c r="R107" s="54">
        <v>1</v>
      </c>
      <c r="S107" s="54">
        <v>1</v>
      </c>
      <c r="T107" s="54">
        <f t="shared" si="24"/>
        <v>1</v>
      </c>
      <c r="U107" s="54">
        <v>1</v>
      </c>
      <c r="V107" s="54">
        <v>1</v>
      </c>
      <c r="W107" s="54">
        <f t="shared" si="25"/>
        <v>1</v>
      </c>
      <c r="X107" s="54">
        <f t="shared" si="26"/>
        <v>1</v>
      </c>
      <c r="Y107" s="54">
        <v>0</v>
      </c>
      <c r="Z107" s="54">
        <v>1</v>
      </c>
      <c r="AA107" s="54">
        <v>1</v>
      </c>
      <c r="AB107" s="54">
        <v>1</v>
      </c>
      <c r="AC107" s="54">
        <v>1</v>
      </c>
      <c r="AD107" s="54">
        <v>1</v>
      </c>
      <c r="AE107" s="54">
        <v>1</v>
      </c>
      <c r="AF107" s="54">
        <f t="shared" si="33"/>
        <v>2</v>
      </c>
      <c r="AG107" s="54">
        <v>1</v>
      </c>
      <c r="AH107" s="54">
        <f t="shared" si="34"/>
        <v>1</v>
      </c>
      <c r="AI107" s="54">
        <v>0</v>
      </c>
      <c r="AJ107" s="54">
        <v>1</v>
      </c>
      <c r="AK107" s="54">
        <f t="shared" si="35"/>
        <v>1</v>
      </c>
      <c r="AL107" s="54">
        <v>1</v>
      </c>
      <c r="AM107" s="54">
        <v>1</v>
      </c>
      <c r="AN107" s="54">
        <v>0</v>
      </c>
      <c r="AO107" s="54">
        <v>1</v>
      </c>
      <c r="AP107" s="54">
        <v>1</v>
      </c>
      <c r="AQ107" s="54">
        <v>1</v>
      </c>
      <c r="AR107" s="54">
        <v>1</v>
      </c>
      <c r="AS107" s="54">
        <v>1</v>
      </c>
      <c r="AT107" s="54">
        <v>1</v>
      </c>
      <c r="AU107" s="54">
        <f t="shared" si="36"/>
        <v>69.993846153846178</v>
      </c>
      <c r="AV107" s="54">
        <f t="shared" si="37"/>
        <v>6.7261538461538457</v>
      </c>
      <c r="AW107" s="54">
        <f t="shared" si="22"/>
        <v>5.8953846153846143</v>
      </c>
      <c r="AX107" s="54">
        <f t="shared" si="38"/>
        <v>4.2723076923076917</v>
      </c>
      <c r="AY107" s="30">
        <v>1</v>
      </c>
      <c r="AZ107" s="54">
        <v>1</v>
      </c>
      <c r="BA107" s="54">
        <v>1</v>
      </c>
      <c r="BG107" s="54">
        <f t="shared" si="23"/>
        <v>2000</v>
      </c>
      <c r="BH107" s="11">
        <f t="shared" si="39"/>
        <v>4.5138888888888894E-5</v>
      </c>
    </row>
    <row r="108" spans="1:60" ht="128" x14ac:dyDescent="0.2">
      <c r="A108" s="54">
        <v>73</v>
      </c>
      <c r="B108" s="1" t="s">
        <v>857</v>
      </c>
      <c r="C108" s="22" t="s">
        <v>192</v>
      </c>
      <c r="D108" s="54">
        <v>1</v>
      </c>
      <c r="E108" s="54">
        <v>1</v>
      </c>
      <c r="F108" s="54">
        <f t="shared" si="27"/>
        <v>3</v>
      </c>
      <c r="G108" s="54">
        <f t="shared" si="28"/>
        <v>45</v>
      </c>
      <c r="H108" s="54">
        <f t="shared" si="29"/>
        <v>15</v>
      </c>
      <c r="I108" s="54">
        <f t="shared" si="21"/>
        <v>264</v>
      </c>
      <c r="J108" s="54">
        <v>87</v>
      </c>
      <c r="K108" s="54">
        <f t="shared" si="30"/>
        <v>1.9333333333333333</v>
      </c>
      <c r="L108" s="54">
        <f t="shared" si="31"/>
        <v>255</v>
      </c>
      <c r="M108" s="54">
        <f t="shared" si="32"/>
        <v>5.666666666666667</v>
      </c>
      <c r="N108" s="54">
        <v>1</v>
      </c>
      <c r="O108" s="54">
        <v>1</v>
      </c>
      <c r="P108" s="54">
        <v>1</v>
      </c>
      <c r="Q108" s="54">
        <v>1</v>
      </c>
      <c r="R108" s="54">
        <v>1</v>
      </c>
      <c r="S108" s="54">
        <v>1</v>
      </c>
      <c r="T108" s="54">
        <f t="shared" si="24"/>
        <v>1</v>
      </c>
      <c r="U108" s="54">
        <v>1</v>
      </c>
      <c r="V108" s="54">
        <v>1</v>
      </c>
      <c r="W108" s="54">
        <f t="shared" si="25"/>
        <v>1</v>
      </c>
      <c r="X108" s="54">
        <f t="shared" si="26"/>
        <v>1</v>
      </c>
      <c r="Y108" s="54">
        <v>1</v>
      </c>
      <c r="Z108" s="54">
        <v>1</v>
      </c>
      <c r="AA108" s="54">
        <v>1</v>
      </c>
      <c r="AB108" s="54">
        <v>1</v>
      </c>
      <c r="AC108" s="54">
        <v>1</v>
      </c>
      <c r="AD108" s="54">
        <v>1</v>
      </c>
      <c r="AE108" s="54">
        <v>1</v>
      </c>
      <c r="AF108" s="54">
        <f t="shared" si="33"/>
        <v>10</v>
      </c>
      <c r="AG108" s="54">
        <v>0</v>
      </c>
      <c r="AH108" s="54">
        <f t="shared" si="34"/>
        <v>0</v>
      </c>
      <c r="AI108" s="54">
        <v>1</v>
      </c>
      <c r="AJ108" s="54">
        <v>1</v>
      </c>
      <c r="AK108" s="54">
        <f t="shared" si="35"/>
        <v>1</v>
      </c>
      <c r="AL108" s="54">
        <v>1</v>
      </c>
      <c r="AM108" s="54">
        <v>1</v>
      </c>
      <c r="AN108" s="54">
        <v>1</v>
      </c>
      <c r="AO108" s="54">
        <v>1</v>
      </c>
      <c r="AP108" s="54">
        <v>1</v>
      </c>
      <c r="AQ108" s="54">
        <v>1</v>
      </c>
      <c r="AR108" s="54">
        <v>1</v>
      </c>
      <c r="AS108" s="54">
        <v>1</v>
      </c>
      <c r="AT108" s="54">
        <v>1</v>
      </c>
      <c r="AU108" s="54">
        <f t="shared" si="36"/>
        <v>28.050000000000008</v>
      </c>
      <c r="AV108" s="54">
        <f t="shared" si="37"/>
        <v>13.073333333333338</v>
      </c>
      <c r="AW108" s="54">
        <f t="shared" si="22"/>
        <v>15.546666666666667</v>
      </c>
      <c r="AX108" s="54">
        <f t="shared" si="38"/>
        <v>12.759999999999998</v>
      </c>
      <c r="AY108" s="30">
        <v>0</v>
      </c>
      <c r="AZ108" s="54">
        <v>1</v>
      </c>
      <c r="BA108" s="54">
        <v>1</v>
      </c>
      <c r="BG108" s="54">
        <f t="shared" si="23"/>
        <v>10000</v>
      </c>
      <c r="BH108" s="11">
        <f t="shared" si="39"/>
        <v>1.5625E-4</v>
      </c>
    </row>
    <row r="109" spans="1:60" ht="48" x14ac:dyDescent="0.2">
      <c r="A109" s="54">
        <v>74</v>
      </c>
      <c r="B109" s="1" t="s">
        <v>858</v>
      </c>
      <c r="C109" s="22" t="s">
        <v>192</v>
      </c>
      <c r="D109" s="54">
        <v>1</v>
      </c>
      <c r="E109" s="54">
        <v>1</v>
      </c>
      <c r="F109" s="54">
        <f t="shared" si="27"/>
        <v>1</v>
      </c>
      <c r="G109" s="54">
        <f t="shared" si="28"/>
        <v>15</v>
      </c>
      <c r="H109" s="54">
        <f t="shared" si="29"/>
        <v>15</v>
      </c>
      <c r="I109" s="54">
        <f t="shared" si="21"/>
        <v>100</v>
      </c>
      <c r="J109" s="54">
        <v>32</v>
      </c>
      <c r="K109" s="54">
        <f t="shared" si="30"/>
        <v>2.1333333333333333</v>
      </c>
      <c r="L109" s="54">
        <f t="shared" si="31"/>
        <v>93</v>
      </c>
      <c r="M109" s="54">
        <f t="shared" si="32"/>
        <v>6.2</v>
      </c>
      <c r="N109" s="54">
        <v>1</v>
      </c>
      <c r="O109" s="54">
        <v>1</v>
      </c>
      <c r="P109" s="54">
        <v>1</v>
      </c>
      <c r="Q109" s="54">
        <v>1</v>
      </c>
      <c r="R109" s="54">
        <v>1</v>
      </c>
      <c r="S109" s="54">
        <v>1</v>
      </c>
      <c r="T109" s="54">
        <f t="shared" si="24"/>
        <v>1</v>
      </c>
      <c r="U109" s="54">
        <v>1</v>
      </c>
      <c r="V109" s="54">
        <v>1</v>
      </c>
      <c r="W109" s="54">
        <f t="shared" si="25"/>
        <v>1</v>
      </c>
      <c r="X109" s="54">
        <f t="shared" si="26"/>
        <v>1</v>
      </c>
      <c r="Y109" s="54">
        <v>1</v>
      </c>
      <c r="Z109" s="54">
        <v>1</v>
      </c>
      <c r="AA109" s="54">
        <v>1</v>
      </c>
      <c r="AB109" s="54">
        <v>1</v>
      </c>
      <c r="AC109" s="54">
        <v>1</v>
      </c>
      <c r="AD109" s="54">
        <v>1</v>
      </c>
      <c r="AE109" s="54">
        <v>1</v>
      </c>
      <c r="AF109" s="54">
        <f t="shared" si="33"/>
        <v>7</v>
      </c>
      <c r="AG109" s="54">
        <v>1</v>
      </c>
      <c r="AH109" s="54">
        <f t="shared" si="34"/>
        <v>0</v>
      </c>
      <c r="AI109" s="54">
        <v>0</v>
      </c>
      <c r="AJ109" s="54">
        <v>1</v>
      </c>
      <c r="AK109" s="54">
        <f t="shared" si="35"/>
        <v>0</v>
      </c>
      <c r="AL109" s="54">
        <v>1</v>
      </c>
      <c r="AM109" s="54">
        <v>1</v>
      </c>
      <c r="AN109" s="54">
        <v>1</v>
      </c>
      <c r="AO109" s="54">
        <v>1</v>
      </c>
      <c r="AP109" s="54">
        <v>1</v>
      </c>
      <c r="AQ109" s="54">
        <v>1</v>
      </c>
      <c r="AR109" s="54">
        <v>1</v>
      </c>
      <c r="AS109" s="54">
        <v>1</v>
      </c>
      <c r="AT109" s="54">
        <v>1</v>
      </c>
      <c r="AU109" s="54">
        <f t="shared" si="36"/>
        <v>11.13000000000002</v>
      </c>
      <c r="AV109" s="54">
        <f t="shared" si="37"/>
        <v>15.433333333333337</v>
      </c>
      <c r="AW109" s="54">
        <f t="shared" si="22"/>
        <v>18.682666666666666</v>
      </c>
      <c r="AX109" s="54">
        <f t="shared" si="38"/>
        <v>15.271999999999998</v>
      </c>
      <c r="AY109" s="54">
        <v>1</v>
      </c>
      <c r="AZ109" s="54">
        <v>1</v>
      </c>
      <c r="BA109" s="54">
        <v>1</v>
      </c>
      <c r="BG109" s="54">
        <f t="shared" si="23"/>
        <v>7000</v>
      </c>
      <c r="BH109" s="11">
        <f t="shared" si="39"/>
        <v>5.208333333333333E-5</v>
      </c>
    </row>
    <row r="110" spans="1:60" ht="80" x14ac:dyDescent="0.2">
      <c r="A110" s="54">
        <v>75</v>
      </c>
      <c r="B110" s="1" t="s">
        <v>859</v>
      </c>
      <c r="C110" s="22" t="s">
        <v>192</v>
      </c>
      <c r="D110" s="54">
        <v>1</v>
      </c>
      <c r="E110" s="54">
        <v>1</v>
      </c>
      <c r="F110" s="54">
        <f t="shared" si="27"/>
        <v>1</v>
      </c>
      <c r="G110" s="54">
        <f t="shared" si="28"/>
        <v>22</v>
      </c>
      <c r="H110" s="54">
        <f t="shared" si="29"/>
        <v>22</v>
      </c>
      <c r="I110" s="54">
        <f t="shared" si="21"/>
        <v>144</v>
      </c>
      <c r="J110" s="54">
        <v>46</v>
      </c>
      <c r="K110" s="54">
        <f t="shared" si="30"/>
        <v>2.0909090909090908</v>
      </c>
      <c r="L110" s="54">
        <f t="shared" si="31"/>
        <v>139</v>
      </c>
      <c r="M110" s="54">
        <f t="shared" si="32"/>
        <v>6.3181818181818183</v>
      </c>
      <c r="N110" s="54">
        <v>0</v>
      </c>
      <c r="O110" s="54">
        <v>1</v>
      </c>
      <c r="P110" s="54">
        <v>1</v>
      </c>
      <c r="Q110" s="54">
        <v>1</v>
      </c>
      <c r="R110" s="54">
        <v>1</v>
      </c>
      <c r="S110" s="54">
        <v>1</v>
      </c>
      <c r="T110" s="54">
        <f t="shared" si="24"/>
        <v>1</v>
      </c>
      <c r="U110" s="54">
        <v>1</v>
      </c>
      <c r="V110" s="54">
        <v>1</v>
      </c>
      <c r="W110" s="54">
        <f t="shared" si="25"/>
        <v>1</v>
      </c>
      <c r="X110" s="54">
        <f t="shared" si="26"/>
        <v>1</v>
      </c>
      <c r="Y110" s="54">
        <v>1</v>
      </c>
      <c r="Z110" s="54">
        <v>1</v>
      </c>
      <c r="AA110" s="54">
        <v>1</v>
      </c>
      <c r="AB110" s="54">
        <v>1</v>
      </c>
      <c r="AC110" s="54">
        <v>1</v>
      </c>
      <c r="AD110" s="54">
        <v>1</v>
      </c>
      <c r="AE110" s="54">
        <v>1</v>
      </c>
      <c r="AF110" s="54">
        <f t="shared" si="33"/>
        <v>5</v>
      </c>
      <c r="AG110" s="54">
        <v>1</v>
      </c>
      <c r="AH110" s="54">
        <f t="shared" si="34"/>
        <v>1</v>
      </c>
      <c r="AI110" s="54">
        <v>0</v>
      </c>
      <c r="AJ110" s="54">
        <v>1</v>
      </c>
      <c r="AK110" s="54">
        <f t="shared" si="35"/>
        <v>1</v>
      </c>
      <c r="AL110" s="54">
        <v>1</v>
      </c>
      <c r="AM110" s="54">
        <v>1</v>
      </c>
      <c r="AN110" s="54">
        <v>1</v>
      </c>
      <c r="AO110" s="54">
        <v>1</v>
      </c>
      <c r="AP110" s="54">
        <v>1</v>
      </c>
      <c r="AQ110" s="54">
        <v>1</v>
      </c>
      <c r="AR110" s="54">
        <v>1</v>
      </c>
      <c r="AS110" s="54">
        <v>1</v>
      </c>
      <c r="AT110" s="54">
        <v>1</v>
      </c>
      <c r="AU110" s="54">
        <f t="shared" si="36"/>
        <v>7.6140909090909332</v>
      </c>
      <c r="AV110" s="54">
        <f t="shared" si="37"/>
        <v>17.66272727272727</v>
      </c>
      <c r="AW110" s="54">
        <f t="shared" si="22"/>
        <v>20.005454545454544</v>
      </c>
      <c r="AX110" s="54">
        <f t="shared" si="38"/>
        <v>19.328636363636363</v>
      </c>
      <c r="AY110" s="54">
        <v>1</v>
      </c>
      <c r="AZ110" s="54">
        <v>1</v>
      </c>
      <c r="BA110" s="54">
        <v>1</v>
      </c>
      <c r="BG110" s="54">
        <f t="shared" si="23"/>
        <v>5000</v>
      </c>
      <c r="BH110" s="11">
        <f t="shared" si="39"/>
        <v>7.6388888888888887E-5</v>
      </c>
    </row>
    <row r="111" spans="1:60" ht="112" x14ac:dyDescent="0.2">
      <c r="A111" s="54">
        <v>76</v>
      </c>
      <c r="B111" s="1" t="s">
        <v>860</v>
      </c>
      <c r="C111" s="22" t="s">
        <v>192</v>
      </c>
      <c r="D111" s="54">
        <v>1</v>
      </c>
      <c r="E111" s="54">
        <v>1</v>
      </c>
      <c r="F111" s="54">
        <f t="shared" si="27"/>
        <v>2</v>
      </c>
      <c r="G111" s="54">
        <f t="shared" si="28"/>
        <v>45</v>
      </c>
      <c r="H111" s="54">
        <f t="shared" si="29"/>
        <v>22.5</v>
      </c>
      <c r="I111" s="54">
        <f t="shared" si="21"/>
        <v>241</v>
      </c>
      <c r="J111" s="54">
        <v>78</v>
      </c>
      <c r="K111" s="54">
        <f t="shared" si="30"/>
        <v>1.7333333333333334</v>
      </c>
      <c r="L111" s="54">
        <f t="shared" si="31"/>
        <v>224</v>
      </c>
      <c r="M111" s="54">
        <f t="shared" si="32"/>
        <v>4.9777777777777779</v>
      </c>
      <c r="N111" s="54">
        <v>1</v>
      </c>
      <c r="O111" s="54">
        <v>1</v>
      </c>
      <c r="P111" s="54">
        <v>1</v>
      </c>
      <c r="Q111" s="54">
        <v>1</v>
      </c>
      <c r="R111" s="54">
        <v>1</v>
      </c>
      <c r="S111" s="54">
        <v>1</v>
      </c>
      <c r="T111" s="54">
        <f t="shared" si="24"/>
        <v>1</v>
      </c>
      <c r="U111" s="54">
        <v>1</v>
      </c>
      <c r="V111" s="54">
        <v>1</v>
      </c>
      <c r="W111" s="54">
        <f t="shared" si="25"/>
        <v>1</v>
      </c>
      <c r="X111" s="54">
        <f t="shared" si="26"/>
        <v>1</v>
      </c>
      <c r="Y111" s="54">
        <v>1</v>
      </c>
      <c r="Z111" s="54">
        <v>1</v>
      </c>
      <c r="AA111" s="54">
        <v>0</v>
      </c>
      <c r="AB111" s="54">
        <v>1</v>
      </c>
      <c r="AC111" s="54">
        <v>0</v>
      </c>
      <c r="AD111" s="54">
        <v>1</v>
      </c>
      <c r="AE111" s="54">
        <v>1</v>
      </c>
      <c r="AF111" s="54">
        <f t="shared" si="33"/>
        <v>17</v>
      </c>
      <c r="AG111" s="54">
        <v>1</v>
      </c>
      <c r="AH111" s="54">
        <f t="shared" si="34"/>
        <v>1</v>
      </c>
      <c r="AI111" s="54">
        <v>1</v>
      </c>
      <c r="AJ111" s="54">
        <v>1</v>
      </c>
      <c r="AK111" s="54">
        <f t="shared" si="35"/>
        <v>0</v>
      </c>
      <c r="AL111" s="54">
        <v>1</v>
      </c>
      <c r="AM111" s="54">
        <v>1</v>
      </c>
      <c r="AN111" s="54">
        <v>1</v>
      </c>
      <c r="AO111" s="54">
        <v>0</v>
      </c>
      <c r="AP111" s="54">
        <v>1</v>
      </c>
      <c r="AQ111" s="54">
        <v>1</v>
      </c>
      <c r="AR111" s="54">
        <v>1</v>
      </c>
      <c r="AS111" s="54">
        <v>0</v>
      </c>
      <c r="AT111" s="54">
        <v>1</v>
      </c>
      <c r="AU111" s="54">
        <f t="shared" si="36"/>
        <v>37.357500000000023</v>
      </c>
      <c r="AV111" s="54">
        <f t="shared" si="37"/>
        <v>13.638333333333339</v>
      </c>
      <c r="AW111" s="54">
        <f t="shared" si="22"/>
        <v>12.153777777777776</v>
      </c>
      <c r="AX111" s="54">
        <f t="shared" si="38"/>
        <v>13.265333333333338</v>
      </c>
      <c r="AY111" s="54">
        <v>0</v>
      </c>
      <c r="AZ111" s="54">
        <v>1</v>
      </c>
      <c r="BA111" s="54">
        <v>1</v>
      </c>
      <c r="BG111" s="54">
        <f t="shared" si="23"/>
        <v>17000</v>
      </c>
      <c r="BH111" s="11">
        <f t="shared" si="39"/>
        <v>1.5625E-4</v>
      </c>
    </row>
    <row r="112" spans="1:60" ht="32" x14ac:dyDescent="0.2">
      <c r="A112" s="54">
        <v>77</v>
      </c>
      <c r="B112" s="1" t="s">
        <v>861</v>
      </c>
      <c r="C112" s="22" t="s">
        <v>192</v>
      </c>
      <c r="D112" s="54">
        <v>1</v>
      </c>
      <c r="E112" s="54">
        <v>1</v>
      </c>
      <c r="F112" s="54">
        <f t="shared" si="27"/>
        <v>1</v>
      </c>
      <c r="G112" s="54">
        <f t="shared" si="28"/>
        <v>10</v>
      </c>
      <c r="H112" s="54">
        <f t="shared" si="29"/>
        <v>10</v>
      </c>
      <c r="I112" s="54">
        <f t="shared" ref="I112:I124" si="40">LEN(SUBSTITUTE(B112," ",""))</f>
        <v>63</v>
      </c>
      <c r="J112" s="54">
        <v>19</v>
      </c>
      <c r="K112" s="54">
        <f t="shared" si="30"/>
        <v>1.9</v>
      </c>
      <c r="L112" s="54">
        <f t="shared" si="31"/>
        <v>62</v>
      </c>
      <c r="M112" s="54">
        <f t="shared" si="32"/>
        <v>6.2</v>
      </c>
      <c r="N112" s="54">
        <v>0</v>
      </c>
      <c r="O112" s="54">
        <v>1</v>
      </c>
      <c r="P112" s="54">
        <v>1</v>
      </c>
      <c r="Q112" s="54">
        <v>1</v>
      </c>
      <c r="R112" s="54">
        <v>1</v>
      </c>
      <c r="S112" s="54">
        <v>1</v>
      </c>
      <c r="T112" s="54">
        <f t="shared" si="24"/>
        <v>1</v>
      </c>
      <c r="U112" s="54">
        <v>1</v>
      </c>
      <c r="V112" s="54">
        <v>1</v>
      </c>
      <c r="W112" s="54">
        <f t="shared" si="25"/>
        <v>1</v>
      </c>
      <c r="X112" s="54">
        <f t="shared" si="26"/>
        <v>1</v>
      </c>
      <c r="Y112" s="54">
        <v>1</v>
      </c>
      <c r="Z112" s="54">
        <v>1</v>
      </c>
      <c r="AA112" s="54">
        <v>1</v>
      </c>
      <c r="AB112" s="54">
        <v>1</v>
      </c>
      <c r="AC112" s="54">
        <v>1</v>
      </c>
      <c r="AD112" s="54">
        <v>1</v>
      </c>
      <c r="AE112" s="54">
        <v>1</v>
      </c>
      <c r="AF112" s="54">
        <f t="shared" si="33"/>
        <v>1</v>
      </c>
      <c r="AG112" s="54">
        <v>1</v>
      </c>
      <c r="AH112" s="54">
        <f t="shared" si="34"/>
        <v>1</v>
      </c>
      <c r="AI112" s="54">
        <v>1</v>
      </c>
      <c r="AJ112" s="54">
        <v>1</v>
      </c>
      <c r="AK112" s="54">
        <f t="shared" si="35"/>
        <v>1</v>
      </c>
      <c r="AL112" s="54">
        <v>1</v>
      </c>
      <c r="AM112" s="54">
        <v>1</v>
      </c>
      <c r="AN112" s="54">
        <v>1</v>
      </c>
      <c r="AO112" s="54">
        <v>1</v>
      </c>
      <c r="AP112" s="54">
        <v>1</v>
      </c>
      <c r="AQ112" s="54">
        <v>1</v>
      </c>
      <c r="AR112" s="54">
        <v>1</v>
      </c>
      <c r="AS112" s="54">
        <v>1</v>
      </c>
      <c r="AT112" s="54">
        <v>1</v>
      </c>
      <c r="AU112" s="54">
        <f t="shared" si="36"/>
        <v>35.945000000000029</v>
      </c>
      <c r="AV112" s="54">
        <f t="shared" si="37"/>
        <v>10.73</v>
      </c>
      <c r="AW112" s="54">
        <f t="shared" ref="AW112:AW124" si="41">IF(G112=0,0,((0.0588*M112*100)-(0.296*(F112/G112)*100)-15.8))</f>
        <v>17.696000000000002</v>
      </c>
      <c r="AX112" s="54">
        <f t="shared" si="38"/>
        <v>12.771999999999998</v>
      </c>
      <c r="AY112" s="54">
        <v>1</v>
      </c>
      <c r="AZ112" s="54">
        <v>1</v>
      </c>
      <c r="BA112" s="54">
        <v>1</v>
      </c>
      <c r="BG112" s="54">
        <f t="shared" ref="BG112:BG124" si="42">IF(E112=0,0,AF112/E112*1000)</f>
        <v>1000</v>
      </c>
      <c r="BH112" s="11">
        <f t="shared" si="39"/>
        <v>3.4722222222222222E-5</v>
      </c>
    </row>
    <row r="113" spans="1:60" ht="32" x14ac:dyDescent="0.2">
      <c r="A113" s="54">
        <v>78</v>
      </c>
      <c r="B113" s="1" t="s">
        <v>862</v>
      </c>
      <c r="C113" s="22" t="s">
        <v>204</v>
      </c>
      <c r="D113" s="54">
        <v>1</v>
      </c>
      <c r="E113" s="54">
        <v>1</v>
      </c>
      <c r="F113" s="54">
        <f t="shared" si="27"/>
        <v>1</v>
      </c>
      <c r="G113" s="54">
        <f t="shared" si="28"/>
        <v>13</v>
      </c>
      <c r="H113" s="54">
        <f t="shared" si="29"/>
        <v>13</v>
      </c>
      <c r="I113" s="54">
        <f t="shared" si="40"/>
        <v>64</v>
      </c>
      <c r="J113" s="54">
        <v>20</v>
      </c>
      <c r="K113" s="54">
        <f t="shared" si="30"/>
        <v>1.5384615384615385</v>
      </c>
      <c r="L113" s="54">
        <f t="shared" si="31"/>
        <v>61</v>
      </c>
      <c r="M113" s="54">
        <f t="shared" si="32"/>
        <v>4.6923076923076925</v>
      </c>
      <c r="N113" s="54">
        <v>0</v>
      </c>
      <c r="O113" s="54">
        <v>1</v>
      </c>
      <c r="P113" s="54">
        <v>0</v>
      </c>
      <c r="Q113" s="54">
        <v>0</v>
      </c>
      <c r="R113" s="54">
        <v>1</v>
      </c>
      <c r="S113" s="54">
        <v>1</v>
      </c>
      <c r="T113" s="54">
        <f t="shared" si="24"/>
        <v>0</v>
      </c>
      <c r="U113" s="54">
        <v>1</v>
      </c>
      <c r="V113" s="54">
        <v>1</v>
      </c>
      <c r="W113" s="54">
        <f t="shared" si="25"/>
        <v>0</v>
      </c>
      <c r="X113" s="54">
        <f t="shared" si="26"/>
        <v>1</v>
      </c>
      <c r="Y113" s="54">
        <v>1</v>
      </c>
      <c r="Z113" s="54">
        <v>1</v>
      </c>
      <c r="AA113" s="54">
        <v>1</v>
      </c>
      <c r="AB113" s="54">
        <v>1</v>
      </c>
      <c r="AC113" s="54">
        <v>1</v>
      </c>
      <c r="AD113" s="54">
        <v>1</v>
      </c>
      <c r="AE113" s="54">
        <v>1</v>
      </c>
      <c r="AF113" s="54">
        <f t="shared" si="33"/>
        <v>3</v>
      </c>
      <c r="AG113" s="54">
        <v>0</v>
      </c>
      <c r="AH113" s="54">
        <f t="shared" si="34"/>
        <v>0</v>
      </c>
      <c r="AI113" s="54">
        <v>1</v>
      </c>
      <c r="AJ113" s="54">
        <v>1</v>
      </c>
      <c r="AK113" s="54">
        <f t="shared" si="35"/>
        <v>1</v>
      </c>
      <c r="AL113" s="54">
        <v>1</v>
      </c>
      <c r="AM113" s="54">
        <v>1</v>
      </c>
      <c r="AN113" s="54">
        <v>1</v>
      </c>
      <c r="AO113" s="54">
        <v>0</v>
      </c>
      <c r="AP113" s="54">
        <v>1</v>
      </c>
      <c r="AQ113" s="54">
        <v>1</v>
      </c>
      <c r="AR113" s="54">
        <v>1</v>
      </c>
      <c r="AS113" s="54">
        <v>0</v>
      </c>
      <c r="AT113" s="54">
        <v>1</v>
      </c>
      <c r="AU113" s="54">
        <f t="shared" si="36"/>
        <v>63.486153846153847</v>
      </c>
      <c r="AV113" s="54">
        <f t="shared" si="37"/>
        <v>7.6338461538461573</v>
      </c>
      <c r="AW113" s="54">
        <f t="shared" si="41"/>
        <v>9.5138461538461527</v>
      </c>
      <c r="AX113" s="54">
        <f t="shared" si="38"/>
        <v>7.1707692307692312</v>
      </c>
      <c r="AY113" s="54">
        <v>1</v>
      </c>
      <c r="AZ113" s="54">
        <v>1</v>
      </c>
      <c r="BA113" s="54">
        <v>1</v>
      </c>
      <c r="BG113" s="54">
        <f t="shared" si="42"/>
        <v>3000</v>
      </c>
      <c r="BH113" s="11">
        <f t="shared" si="39"/>
        <v>4.5138888888888894E-5</v>
      </c>
    </row>
    <row r="114" spans="1:60" ht="48" x14ac:dyDescent="0.2">
      <c r="A114" s="54" t="s">
        <v>863</v>
      </c>
      <c r="B114" s="1" t="s">
        <v>864</v>
      </c>
      <c r="C114" s="22" t="s">
        <v>192</v>
      </c>
      <c r="D114" s="54">
        <v>1</v>
      </c>
      <c r="E114" s="54">
        <v>1</v>
      </c>
      <c r="F114" s="54">
        <f t="shared" si="27"/>
        <v>1</v>
      </c>
      <c r="G114" s="54">
        <f t="shared" si="28"/>
        <v>12</v>
      </c>
      <c r="H114" s="54">
        <f t="shared" si="29"/>
        <v>12</v>
      </c>
      <c r="I114" s="54">
        <f t="shared" si="40"/>
        <v>92</v>
      </c>
      <c r="J114" s="54">
        <v>30</v>
      </c>
      <c r="K114" s="54">
        <f t="shared" si="30"/>
        <v>2.5</v>
      </c>
      <c r="L114" s="54">
        <f t="shared" si="31"/>
        <v>87</v>
      </c>
      <c r="M114" s="54">
        <f t="shared" si="32"/>
        <v>7.25</v>
      </c>
      <c r="N114" s="54">
        <v>1</v>
      </c>
      <c r="O114" s="54">
        <v>1</v>
      </c>
      <c r="P114" s="54">
        <v>1</v>
      </c>
      <c r="Q114" s="54">
        <v>1</v>
      </c>
      <c r="R114" s="54">
        <v>1</v>
      </c>
      <c r="S114" s="54">
        <v>1</v>
      </c>
      <c r="T114" s="54">
        <f t="shared" si="24"/>
        <v>1</v>
      </c>
      <c r="U114" s="54">
        <v>1</v>
      </c>
      <c r="V114" s="54">
        <v>1</v>
      </c>
      <c r="W114" s="54">
        <f t="shared" si="25"/>
        <v>1</v>
      </c>
      <c r="X114" s="54">
        <f t="shared" si="26"/>
        <v>1</v>
      </c>
      <c r="Y114" s="54">
        <v>1</v>
      </c>
      <c r="Z114" s="54">
        <v>1</v>
      </c>
      <c r="AA114" s="54">
        <v>1</v>
      </c>
      <c r="AB114" s="54">
        <v>1</v>
      </c>
      <c r="AC114" s="54">
        <v>1</v>
      </c>
      <c r="AD114" s="54">
        <v>1</v>
      </c>
      <c r="AE114" s="54">
        <v>1</v>
      </c>
      <c r="AF114" s="54">
        <f t="shared" si="33"/>
        <v>5</v>
      </c>
      <c r="AG114" s="54">
        <v>1</v>
      </c>
      <c r="AH114" s="54">
        <f t="shared" si="34"/>
        <v>1</v>
      </c>
      <c r="AI114" s="54">
        <v>1</v>
      </c>
      <c r="AJ114" s="54">
        <v>1</v>
      </c>
      <c r="AK114" s="54">
        <f t="shared" si="35"/>
        <v>0</v>
      </c>
      <c r="AL114" s="54">
        <v>1</v>
      </c>
      <c r="AM114" s="54">
        <v>1</v>
      </c>
      <c r="AN114" s="54">
        <v>1</v>
      </c>
      <c r="AO114" s="54">
        <v>1</v>
      </c>
      <c r="AP114" s="54">
        <v>1</v>
      </c>
      <c r="AQ114" s="54">
        <v>1</v>
      </c>
      <c r="AR114" s="54">
        <v>1</v>
      </c>
      <c r="AS114" s="54">
        <v>1</v>
      </c>
      <c r="AT114" s="54">
        <v>1</v>
      </c>
      <c r="AU114" s="54">
        <f t="shared" si="36"/>
        <v>-16.844999999999992</v>
      </c>
      <c r="AV114" s="54">
        <f t="shared" si="37"/>
        <v>18.59</v>
      </c>
      <c r="AW114" s="54">
        <f t="shared" si="41"/>
        <v>24.363333333333333</v>
      </c>
      <c r="AX114" s="54">
        <f t="shared" si="38"/>
        <v>18.717500000000001</v>
      </c>
      <c r="AY114" s="54">
        <v>1</v>
      </c>
      <c r="AZ114" s="54">
        <v>1</v>
      </c>
      <c r="BA114" s="54">
        <v>1</v>
      </c>
      <c r="BG114" s="54">
        <f t="shared" si="42"/>
        <v>5000</v>
      </c>
      <c r="BH114" s="11">
        <f t="shared" si="39"/>
        <v>4.1666666666666665E-5</v>
      </c>
    </row>
    <row r="115" spans="1:60" ht="32" x14ac:dyDescent="0.2">
      <c r="A115" s="54" t="s">
        <v>865</v>
      </c>
      <c r="B115" s="1" t="s">
        <v>866</v>
      </c>
      <c r="C115" s="22" t="s">
        <v>192</v>
      </c>
      <c r="D115" s="54">
        <v>1</v>
      </c>
      <c r="E115" s="54">
        <v>1</v>
      </c>
      <c r="F115" s="54">
        <f t="shared" si="27"/>
        <v>1</v>
      </c>
      <c r="G115" s="54">
        <f t="shared" si="28"/>
        <v>8</v>
      </c>
      <c r="H115" s="54">
        <f t="shared" si="29"/>
        <v>8</v>
      </c>
      <c r="I115" s="54">
        <f t="shared" si="40"/>
        <v>44</v>
      </c>
      <c r="J115" s="54">
        <v>13</v>
      </c>
      <c r="K115" s="54">
        <f t="shared" si="30"/>
        <v>1.625</v>
      </c>
      <c r="L115" s="54">
        <f t="shared" si="31"/>
        <v>43</v>
      </c>
      <c r="M115" s="54">
        <f t="shared" si="32"/>
        <v>5.375</v>
      </c>
      <c r="N115" s="54">
        <v>1</v>
      </c>
      <c r="O115" s="54">
        <v>1</v>
      </c>
      <c r="P115" s="54">
        <v>1</v>
      </c>
      <c r="Q115" s="54">
        <v>1</v>
      </c>
      <c r="R115" s="54">
        <v>1</v>
      </c>
      <c r="S115" s="54">
        <v>1</v>
      </c>
      <c r="T115" s="54">
        <f t="shared" si="24"/>
        <v>1</v>
      </c>
      <c r="U115" s="54">
        <v>1</v>
      </c>
      <c r="V115" s="54">
        <v>1</v>
      </c>
      <c r="W115" s="54">
        <f t="shared" si="25"/>
        <v>1</v>
      </c>
      <c r="X115" s="54">
        <f t="shared" si="26"/>
        <v>1</v>
      </c>
      <c r="Y115" s="54">
        <v>1</v>
      </c>
      <c r="Z115" s="54">
        <v>1</v>
      </c>
      <c r="AA115" s="54">
        <v>1</v>
      </c>
      <c r="AB115" s="54">
        <v>1</v>
      </c>
      <c r="AC115" s="54">
        <v>1</v>
      </c>
      <c r="AD115" s="54">
        <v>1</v>
      </c>
      <c r="AE115" s="54">
        <v>1</v>
      </c>
      <c r="AF115" s="54">
        <f t="shared" si="33"/>
        <v>1</v>
      </c>
      <c r="AG115" s="54">
        <v>1</v>
      </c>
      <c r="AH115" s="54">
        <f t="shared" si="34"/>
        <v>1</v>
      </c>
      <c r="AI115" s="54">
        <v>1</v>
      </c>
      <c r="AJ115" s="54">
        <v>1</v>
      </c>
      <c r="AK115" s="54">
        <f t="shared" si="35"/>
        <v>1</v>
      </c>
      <c r="AL115" s="54">
        <v>1</v>
      </c>
      <c r="AM115" s="54">
        <v>1</v>
      </c>
      <c r="AN115" s="54">
        <v>1</v>
      </c>
      <c r="AO115" s="54">
        <v>1</v>
      </c>
      <c r="AP115" s="54">
        <v>1</v>
      </c>
      <c r="AQ115" s="54">
        <v>1</v>
      </c>
      <c r="AR115" s="54">
        <v>1</v>
      </c>
      <c r="AS115" s="54">
        <v>1</v>
      </c>
      <c r="AT115" s="54">
        <v>1</v>
      </c>
      <c r="AU115" s="54">
        <f t="shared" si="36"/>
        <v>61.240000000000016</v>
      </c>
      <c r="AV115" s="54">
        <f t="shared" si="37"/>
        <v>6.7050000000000018</v>
      </c>
      <c r="AW115" s="54">
        <f t="shared" si="41"/>
        <v>12.105</v>
      </c>
      <c r="AX115" s="54">
        <f t="shared" si="38"/>
        <v>7.8862500000000004</v>
      </c>
      <c r="AY115" s="54">
        <v>1</v>
      </c>
      <c r="AZ115" s="54">
        <v>1</v>
      </c>
      <c r="BA115" s="54">
        <v>1</v>
      </c>
      <c r="BG115" s="54">
        <f t="shared" si="42"/>
        <v>1000</v>
      </c>
      <c r="BH115" s="11">
        <f t="shared" si="39"/>
        <v>2.7777777777777779E-5</v>
      </c>
    </row>
    <row r="116" spans="1:60" ht="32" x14ac:dyDescent="0.2">
      <c r="A116" s="54">
        <v>80</v>
      </c>
      <c r="B116" s="1" t="s">
        <v>867</v>
      </c>
      <c r="C116" s="22" t="s">
        <v>192</v>
      </c>
      <c r="D116" s="54">
        <v>1</v>
      </c>
      <c r="E116" s="54">
        <v>1</v>
      </c>
      <c r="F116" s="54">
        <f t="shared" si="27"/>
        <v>1</v>
      </c>
      <c r="G116" s="54">
        <f t="shared" si="28"/>
        <v>10</v>
      </c>
      <c r="H116" s="54">
        <f t="shared" si="29"/>
        <v>10</v>
      </c>
      <c r="I116" s="54">
        <f t="shared" si="40"/>
        <v>61</v>
      </c>
      <c r="J116" s="54">
        <v>21</v>
      </c>
      <c r="K116" s="54">
        <f t="shared" si="30"/>
        <v>2.1</v>
      </c>
      <c r="L116" s="54">
        <f t="shared" si="31"/>
        <v>60</v>
      </c>
      <c r="M116" s="54">
        <f t="shared" si="32"/>
        <v>6</v>
      </c>
      <c r="N116" s="54">
        <v>1</v>
      </c>
      <c r="O116" s="54">
        <v>1</v>
      </c>
      <c r="P116" s="54">
        <v>1</v>
      </c>
      <c r="Q116" s="54">
        <v>1</v>
      </c>
      <c r="R116" s="54">
        <v>1</v>
      </c>
      <c r="S116" s="54">
        <v>1</v>
      </c>
      <c r="T116" s="54">
        <f t="shared" si="24"/>
        <v>1</v>
      </c>
      <c r="U116" s="54">
        <v>1</v>
      </c>
      <c r="V116" s="54">
        <v>1</v>
      </c>
      <c r="W116" s="54">
        <f t="shared" si="25"/>
        <v>1</v>
      </c>
      <c r="X116" s="54">
        <f t="shared" si="26"/>
        <v>1</v>
      </c>
      <c r="Y116" s="54">
        <v>1</v>
      </c>
      <c r="Z116" s="54">
        <v>1</v>
      </c>
      <c r="AA116" s="54">
        <v>1</v>
      </c>
      <c r="AB116" s="54">
        <v>1</v>
      </c>
      <c r="AC116" s="54">
        <v>1</v>
      </c>
      <c r="AD116" s="54">
        <v>1</v>
      </c>
      <c r="AE116" s="54">
        <v>1</v>
      </c>
      <c r="AF116" s="54">
        <f t="shared" si="33"/>
        <v>1</v>
      </c>
      <c r="AG116" s="54">
        <v>1</v>
      </c>
      <c r="AH116" s="54">
        <f t="shared" si="34"/>
        <v>1</v>
      </c>
      <c r="AI116" s="54">
        <v>1</v>
      </c>
      <c r="AJ116" s="54">
        <v>1</v>
      </c>
      <c r="AK116" s="54">
        <f t="shared" si="35"/>
        <v>1</v>
      </c>
      <c r="AL116" s="54">
        <v>1</v>
      </c>
      <c r="AM116" s="54">
        <v>1</v>
      </c>
      <c r="AN116" s="54">
        <v>1</v>
      </c>
      <c r="AO116" s="54">
        <v>1</v>
      </c>
      <c r="AP116" s="54">
        <v>1</v>
      </c>
      <c r="AQ116" s="54">
        <v>1</v>
      </c>
      <c r="AR116" s="54">
        <v>1</v>
      </c>
      <c r="AS116" s="54">
        <v>1</v>
      </c>
      <c r="AT116" s="54">
        <v>1</v>
      </c>
      <c r="AU116" s="54">
        <f t="shared" si="36"/>
        <v>19.025000000000013</v>
      </c>
      <c r="AV116" s="54">
        <f t="shared" si="37"/>
        <v>13.09</v>
      </c>
      <c r="AW116" s="54">
        <f t="shared" si="41"/>
        <v>16.52</v>
      </c>
      <c r="AX116" s="54">
        <f t="shared" si="38"/>
        <v>11.829999999999998</v>
      </c>
      <c r="AY116" s="54">
        <v>1</v>
      </c>
      <c r="AZ116" s="54">
        <v>1</v>
      </c>
      <c r="BA116" s="54">
        <v>1</v>
      </c>
      <c r="BG116" s="54">
        <f t="shared" si="42"/>
        <v>1000</v>
      </c>
      <c r="BH116" s="11">
        <f t="shared" si="39"/>
        <v>3.4722222222222222E-5</v>
      </c>
    </row>
    <row r="117" spans="1:60" ht="32" x14ac:dyDescent="0.2">
      <c r="A117" s="54" t="s">
        <v>868</v>
      </c>
      <c r="B117" s="1" t="s">
        <v>869</v>
      </c>
      <c r="C117" s="22" t="s">
        <v>192</v>
      </c>
      <c r="D117" s="54">
        <v>1</v>
      </c>
      <c r="E117" s="54">
        <v>1</v>
      </c>
      <c r="F117" s="54">
        <f t="shared" si="27"/>
        <v>1</v>
      </c>
      <c r="G117" s="54">
        <f t="shared" si="28"/>
        <v>14</v>
      </c>
      <c r="H117" s="54">
        <f t="shared" si="29"/>
        <v>14</v>
      </c>
      <c r="I117" s="54">
        <f t="shared" si="40"/>
        <v>74</v>
      </c>
      <c r="J117" s="54">
        <v>26</v>
      </c>
      <c r="K117" s="54">
        <f t="shared" si="30"/>
        <v>1.8571428571428572</v>
      </c>
      <c r="L117" s="54">
        <f t="shared" si="31"/>
        <v>73</v>
      </c>
      <c r="M117" s="54">
        <f t="shared" si="32"/>
        <v>5.2142857142857144</v>
      </c>
      <c r="N117" s="54">
        <v>1</v>
      </c>
      <c r="O117" s="54">
        <v>1</v>
      </c>
      <c r="P117" s="54">
        <v>1</v>
      </c>
      <c r="Q117" s="54">
        <v>1</v>
      </c>
      <c r="R117" s="54">
        <v>1</v>
      </c>
      <c r="S117" s="54">
        <v>1</v>
      </c>
      <c r="T117" s="54">
        <f t="shared" si="24"/>
        <v>1</v>
      </c>
      <c r="U117" s="54">
        <v>1</v>
      </c>
      <c r="V117" s="54">
        <v>1</v>
      </c>
      <c r="W117" s="54">
        <f t="shared" si="25"/>
        <v>1</v>
      </c>
      <c r="X117" s="54">
        <f t="shared" si="26"/>
        <v>1</v>
      </c>
      <c r="Y117" s="54">
        <v>1</v>
      </c>
      <c r="Z117" s="54">
        <v>1</v>
      </c>
      <c r="AA117" s="54">
        <v>1</v>
      </c>
      <c r="AB117" s="54">
        <v>1</v>
      </c>
      <c r="AC117" s="54">
        <v>1</v>
      </c>
      <c r="AD117" s="54">
        <v>1</v>
      </c>
      <c r="AE117" s="54">
        <v>1</v>
      </c>
      <c r="AF117" s="54">
        <f t="shared" si="33"/>
        <v>1</v>
      </c>
      <c r="AG117" s="54">
        <v>1</v>
      </c>
      <c r="AH117" s="54">
        <f t="shared" si="34"/>
        <v>1</v>
      </c>
      <c r="AI117" s="54">
        <v>0</v>
      </c>
      <c r="AJ117" s="54">
        <v>1</v>
      </c>
      <c r="AK117" s="54">
        <f t="shared" si="35"/>
        <v>1</v>
      </c>
      <c r="AL117" s="54">
        <v>1</v>
      </c>
      <c r="AM117" s="54">
        <v>1</v>
      </c>
      <c r="AN117" s="54">
        <v>1</v>
      </c>
      <c r="AO117" s="54">
        <v>1</v>
      </c>
      <c r="AP117" s="54">
        <v>1</v>
      </c>
      <c r="AQ117" s="54">
        <v>1</v>
      </c>
      <c r="AR117" s="54">
        <v>1</v>
      </c>
      <c r="AS117" s="54">
        <v>1</v>
      </c>
      <c r="AT117" s="54">
        <v>1</v>
      </c>
      <c r="AU117" s="54">
        <f t="shared" si="36"/>
        <v>35.510714285714307</v>
      </c>
      <c r="AV117" s="54">
        <f t="shared" si="37"/>
        <v>11.784285714285716</v>
      </c>
      <c r="AW117" s="54">
        <f t="shared" si="41"/>
        <v>12.745714285714282</v>
      </c>
      <c r="AX117" s="54">
        <f t="shared" si="38"/>
        <v>10.129285714285714</v>
      </c>
      <c r="AY117" s="54">
        <v>1</v>
      </c>
      <c r="AZ117" s="54">
        <v>1</v>
      </c>
      <c r="BA117" s="54">
        <v>1</v>
      </c>
      <c r="BG117" s="54">
        <f t="shared" si="42"/>
        <v>1000</v>
      </c>
      <c r="BH117" s="11">
        <f t="shared" si="39"/>
        <v>4.8611111111111115E-5</v>
      </c>
    </row>
    <row r="118" spans="1:60" ht="48" x14ac:dyDescent="0.2">
      <c r="A118" s="54" t="s">
        <v>870</v>
      </c>
      <c r="B118" s="1" t="s">
        <v>871</v>
      </c>
      <c r="C118" s="22" t="s">
        <v>192</v>
      </c>
      <c r="D118" s="54">
        <v>1</v>
      </c>
      <c r="E118" s="54">
        <v>1</v>
      </c>
      <c r="F118" s="54">
        <f t="shared" si="27"/>
        <v>1</v>
      </c>
      <c r="G118" s="54">
        <f t="shared" si="28"/>
        <v>15</v>
      </c>
      <c r="H118" s="54">
        <f t="shared" si="29"/>
        <v>15</v>
      </c>
      <c r="I118" s="54">
        <f t="shared" si="40"/>
        <v>77</v>
      </c>
      <c r="J118" s="54">
        <v>27</v>
      </c>
      <c r="K118" s="54">
        <f t="shared" si="30"/>
        <v>1.8</v>
      </c>
      <c r="L118" s="54">
        <f t="shared" si="31"/>
        <v>74</v>
      </c>
      <c r="M118" s="54">
        <f t="shared" si="32"/>
        <v>4.9333333333333336</v>
      </c>
      <c r="N118" s="54">
        <v>1</v>
      </c>
      <c r="O118" s="54">
        <v>1</v>
      </c>
      <c r="P118" s="54">
        <v>1</v>
      </c>
      <c r="Q118" s="54">
        <v>1</v>
      </c>
      <c r="R118" s="54">
        <v>1</v>
      </c>
      <c r="S118" s="54">
        <v>1</v>
      </c>
      <c r="T118" s="54">
        <f t="shared" si="24"/>
        <v>1</v>
      </c>
      <c r="U118" s="54">
        <v>1</v>
      </c>
      <c r="V118" s="54">
        <v>1</v>
      </c>
      <c r="W118" s="54">
        <f t="shared" si="25"/>
        <v>1</v>
      </c>
      <c r="X118" s="54">
        <f t="shared" si="26"/>
        <v>1</v>
      </c>
      <c r="Y118" s="54">
        <v>1</v>
      </c>
      <c r="Z118" s="54">
        <v>1</v>
      </c>
      <c r="AA118" s="54">
        <v>1</v>
      </c>
      <c r="AB118" s="54">
        <v>1</v>
      </c>
      <c r="AC118" s="54">
        <v>1</v>
      </c>
      <c r="AD118" s="54">
        <v>0</v>
      </c>
      <c r="AE118" s="54">
        <v>1</v>
      </c>
      <c r="AF118" s="54">
        <f t="shared" si="33"/>
        <v>3</v>
      </c>
      <c r="AG118" s="54">
        <v>1</v>
      </c>
      <c r="AH118" s="54">
        <f t="shared" si="34"/>
        <v>1</v>
      </c>
      <c r="AI118" s="54">
        <v>0</v>
      </c>
      <c r="AJ118" s="54">
        <v>1</v>
      </c>
      <c r="AK118" s="54">
        <f t="shared" si="35"/>
        <v>1</v>
      </c>
      <c r="AL118" s="54">
        <v>1</v>
      </c>
      <c r="AM118" s="54">
        <v>1</v>
      </c>
      <c r="AN118" s="54">
        <v>1</v>
      </c>
      <c r="AO118" s="54">
        <v>1</v>
      </c>
      <c r="AP118" s="54">
        <v>1</v>
      </c>
      <c r="AQ118" s="54">
        <v>1</v>
      </c>
      <c r="AR118" s="54">
        <v>1</v>
      </c>
      <c r="AS118" s="54">
        <v>1</v>
      </c>
      <c r="AT118" s="54">
        <v>1</v>
      </c>
      <c r="AU118" s="54">
        <f t="shared" si="36"/>
        <v>39.330000000000013</v>
      </c>
      <c r="AV118" s="54">
        <f t="shared" si="37"/>
        <v>11.500000000000004</v>
      </c>
      <c r="AW118" s="54">
        <f t="shared" si="41"/>
        <v>11.234666666666666</v>
      </c>
      <c r="AX118" s="54">
        <f t="shared" si="38"/>
        <v>9.3060000000000009</v>
      </c>
      <c r="AY118" s="54">
        <v>1</v>
      </c>
      <c r="AZ118" s="54">
        <v>1</v>
      </c>
      <c r="BA118" s="54">
        <v>1</v>
      </c>
      <c r="BG118" s="54">
        <f t="shared" si="42"/>
        <v>3000</v>
      </c>
      <c r="BH118" s="11">
        <f t="shared" si="39"/>
        <v>5.208333333333333E-5</v>
      </c>
    </row>
    <row r="119" spans="1:60" ht="80" x14ac:dyDescent="0.2">
      <c r="A119" s="54">
        <v>82</v>
      </c>
      <c r="B119" s="1" t="s">
        <v>872</v>
      </c>
      <c r="C119" s="22" t="s">
        <v>192</v>
      </c>
      <c r="D119" s="54">
        <v>1</v>
      </c>
      <c r="E119" s="54">
        <v>1</v>
      </c>
      <c r="F119" s="54">
        <f t="shared" si="27"/>
        <v>1</v>
      </c>
      <c r="G119" s="54">
        <f t="shared" si="28"/>
        <v>28</v>
      </c>
      <c r="H119" s="54">
        <f t="shared" si="29"/>
        <v>28</v>
      </c>
      <c r="I119" s="54">
        <f t="shared" si="40"/>
        <v>143</v>
      </c>
      <c r="J119" s="54">
        <v>47</v>
      </c>
      <c r="K119" s="54">
        <f t="shared" si="30"/>
        <v>1.6785714285714286</v>
      </c>
      <c r="L119" s="54">
        <f t="shared" si="31"/>
        <v>136</v>
      </c>
      <c r="M119" s="54">
        <f t="shared" si="32"/>
        <v>4.8571428571428568</v>
      </c>
      <c r="N119" s="54">
        <v>0</v>
      </c>
      <c r="O119" s="54">
        <v>1</v>
      </c>
      <c r="P119" s="54">
        <v>1</v>
      </c>
      <c r="Q119" s="54">
        <v>1</v>
      </c>
      <c r="R119" s="54">
        <v>1</v>
      </c>
      <c r="S119" s="54">
        <v>1</v>
      </c>
      <c r="T119" s="54">
        <f t="shared" si="24"/>
        <v>1</v>
      </c>
      <c r="U119" s="54">
        <v>1</v>
      </c>
      <c r="V119" s="54">
        <v>1</v>
      </c>
      <c r="W119" s="54">
        <f t="shared" si="25"/>
        <v>1</v>
      </c>
      <c r="X119" s="54">
        <f t="shared" si="26"/>
        <v>1</v>
      </c>
      <c r="Y119" s="54">
        <v>0</v>
      </c>
      <c r="Z119" s="54">
        <v>1</v>
      </c>
      <c r="AA119" s="54">
        <v>1</v>
      </c>
      <c r="AB119" s="54">
        <v>1</v>
      </c>
      <c r="AC119" s="54">
        <v>1</v>
      </c>
      <c r="AD119" s="54">
        <v>1</v>
      </c>
      <c r="AE119" s="54">
        <v>1</v>
      </c>
      <c r="AF119" s="54">
        <f t="shared" si="33"/>
        <v>7</v>
      </c>
      <c r="AG119" s="54">
        <v>1</v>
      </c>
      <c r="AH119" s="54">
        <f t="shared" si="34"/>
        <v>1</v>
      </c>
      <c r="AI119" s="54">
        <v>0</v>
      </c>
      <c r="AJ119" s="54">
        <v>0</v>
      </c>
      <c r="AK119" s="54">
        <f t="shared" si="35"/>
        <v>0</v>
      </c>
      <c r="AL119" s="54">
        <v>1</v>
      </c>
      <c r="AM119" s="54">
        <v>1</v>
      </c>
      <c r="AN119" s="54">
        <v>1</v>
      </c>
      <c r="AO119" s="54">
        <v>1</v>
      </c>
      <c r="AP119" s="54">
        <v>1</v>
      </c>
      <c r="AQ119" s="54">
        <v>1</v>
      </c>
      <c r="AR119" s="54">
        <v>1</v>
      </c>
      <c r="AS119" s="54">
        <v>1</v>
      </c>
      <c r="AT119" s="54">
        <v>1</v>
      </c>
      <c r="AU119" s="54">
        <f t="shared" si="36"/>
        <v>36.407857142857168</v>
      </c>
      <c r="AV119" s="54">
        <f t="shared" si="37"/>
        <v>15.137142857142859</v>
      </c>
      <c r="AW119" s="54">
        <f t="shared" si="41"/>
        <v>11.702857142857138</v>
      </c>
      <c r="AX119" s="54">
        <f t="shared" si="38"/>
        <v>15.447142857142858</v>
      </c>
      <c r="AY119" s="54">
        <v>1</v>
      </c>
      <c r="AZ119" s="54">
        <v>1</v>
      </c>
      <c r="BA119" s="54">
        <v>1</v>
      </c>
      <c r="BG119" s="54">
        <f t="shared" si="42"/>
        <v>7000</v>
      </c>
      <c r="BH119" s="11">
        <f t="shared" si="39"/>
        <v>9.722222222222223E-5</v>
      </c>
    </row>
    <row r="120" spans="1:60" ht="32" x14ac:dyDescent="0.2">
      <c r="A120" s="54" t="s">
        <v>873</v>
      </c>
      <c r="B120" s="1" t="s">
        <v>382</v>
      </c>
      <c r="C120" s="22" t="s">
        <v>192</v>
      </c>
      <c r="D120" s="54">
        <v>1</v>
      </c>
      <c r="E120" s="54">
        <v>1</v>
      </c>
      <c r="F120" s="54">
        <f t="shared" si="27"/>
        <v>1</v>
      </c>
      <c r="G120" s="54">
        <f t="shared" si="28"/>
        <v>10</v>
      </c>
      <c r="H120" s="54">
        <f t="shared" si="29"/>
        <v>10</v>
      </c>
      <c r="I120" s="54">
        <f t="shared" si="40"/>
        <v>64</v>
      </c>
      <c r="J120" s="54">
        <v>20</v>
      </c>
      <c r="K120" s="54">
        <f t="shared" si="30"/>
        <v>2</v>
      </c>
      <c r="L120" s="54">
        <f t="shared" si="31"/>
        <v>62</v>
      </c>
      <c r="M120" s="54">
        <f t="shared" si="32"/>
        <v>6.2</v>
      </c>
      <c r="N120" s="54">
        <v>0</v>
      </c>
      <c r="O120" s="54">
        <v>1</v>
      </c>
      <c r="P120" s="54">
        <v>1</v>
      </c>
      <c r="Q120" s="54">
        <v>0</v>
      </c>
      <c r="R120" s="54">
        <v>1</v>
      </c>
      <c r="S120" s="54">
        <v>1</v>
      </c>
      <c r="T120" s="54">
        <f t="shared" si="24"/>
        <v>0</v>
      </c>
      <c r="U120" s="54">
        <v>1</v>
      </c>
      <c r="V120" s="54">
        <v>1</v>
      </c>
      <c r="W120" s="54">
        <f t="shared" si="25"/>
        <v>0</v>
      </c>
      <c r="X120" s="54">
        <f t="shared" si="26"/>
        <v>1</v>
      </c>
      <c r="Y120" s="54">
        <v>0</v>
      </c>
      <c r="Z120" s="54">
        <v>1</v>
      </c>
      <c r="AA120" s="54">
        <v>1</v>
      </c>
      <c r="AB120" s="54">
        <v>1</v>
      </c>
      <c r="AC120" s="54">
        <v>1</v>
      </c>
      <c r="AD120" s="54">
        <v>1</v>
      </c>
      <c r="AE120" s="54">
        <v>1</v>
      </c>
      <c r="AF120" s="54">
        <f t="shared" si="33"/>
        <v>2</v>
      </c>
      <c r="AG120" s="54">
        <v>1</v>
      </c>
      <c r="AH120" s="54">
        <f t="shared" si="34"/>
        <v>0</v>
      </c>
      <c r="AI120" s="54">
        <v>1</v>
      </c>
      <c r="AJ120" s="54">
        <v>1</v>
      </c>
      <c r="AK120" s="54">
        <f t="shared" si="35"/>
        <v>1</v>
      </c>
      <c r="AL120" s="54">
        <v>1</v>
      </c>
      <c r="AM120" s="54">
        <v>1</v>
      </c>
      <c r="AN120" s="54">
        <v>1</v>
      </c>
      <c r="AO120" s="54">
        <v>1</v>
      </c>
      <c r="AP120" s="54">
        <v>1</v>
      </c>
      <c r="AQ120" s="54">
        <v>1</v>
      </c>
      <c r="AR120" s="54">
        <v>1</v>
      </c>
      <c r="AS120" s="54">
        <v>1</v>
      </c>
      <c r="AT120" s="54">
        <v>1</v>
      </c>
      <c r="AU120" s="54">
        <f t="shared" si="36"/>
        <v>27.485000000000021</v>
      </c>
      <c r="AV120" s="54">
        <f t="shared" si="37"/>
        <v>11.91</v>
      </c>
      <c r="AW120" s="54">
        <f t="shared" si="41"/>
        <v>17.696000000000002</v>
      </c>
      <c r="AX120" s="54">
        <f t="shared" si="38"/>
        <v>12.771999999999998</v>
      </c>
      <c r="AY120" s="54">
        <v>1</v>
      </c>
      <c r="AZ120" s="54">
        <v>1</v>
      </c>
      <c r="BA120" s="54">
        <v>1</v>
      </c>
      <c r="BG120" s="54">
        <f t="shared" si="42"/>
        <v>2000</v>
      </c>
      <c r="BH120" s="11">
        <f t="shared" si="39"/>
        <v>3.4722222222222222E-5</v>
      </c>
    </row>
    <row r="121" spans="1:60" ht="32" x14ac:dyDescent="0.2">
      <c r="A121" s="54" t="s">
        <v>874</v>
      </c>
      <c r="B121" s="1" t="s">
        <v>875</v>
      </c>
      <c r="C121" s="22" t="s">
        <v>192</v>
      </c>
      <c r="D121" s="54">
        <v>1</v>
      </c>
      <c r="E121" s="54">
        <v>1</v>
      </c>
      <c r="F121" s="54">
        <f t="shared" si="27"/>
        <v>1</v>
      </c>
      <c r="G121" s="54">
        <f t="shared" si="28"/>
        <v>7</v>
      </c>
      <c r="H121" s="54">
        <f t="shared" si="29"/>
        <v>7</v>
      </c>
      <c r="I121" s="54">
        <f t="shared" si="40"/>
        <v>41</v>
      </c>
      <c r="J121" s="54">
        <v>14</v>
      </c>
      <c r="K121" s="54">
        <f t="shared" si="30"/>
        <v>2</v>
      </c>
      <c r="L121" s="54">
        <f t="shared" si="31"/>
        <v>40</v>
      </c>
      <c r="M121" s="54">
        <f t="shared" si="32"/>
        <v>5.7142857142857144</v>
      </c>
      <c r="N121" s="54">
        <v>0</v>
      </c>
      <c r="O121" s="54">
        <v>1</v>
      </c>
      <c r="P121" s="54">
        <v>1</v>
      </c>
      <c r="Q121" s="54">
        <v>1</v>
      </c>
      <c r="R121" s="54">
        <v>1</v>
      </c>
      <c r="S121" s="54">
        <v>1</v>
      </c>
      <c r="T121" s="54">
        <f t="shared" si="24"/>
        <v>1</v>
      </c>
      <c r="U121" s="54">
        <v>1</v>
      </c>
      <c r="V121" s="54">
        <v>1</v>
      </c>
      <c r="W121" s="54">
        <f t="shared" si="25"/>
        <v>1</v>
      </c>
      <c r="X121" s="54">
        <f t="shared" si="26"/>
        <v>1</v>
      </c>
      <c r="Y121" s="54">
        <v>0</v>
      </c>
      <c r="Z121" s="54">
        <v>1</v>
      </c>
      <c r="AA121" s="54">
        <v>1</v>
      </c>
      <c r="AB121" s="54">
        <v>1</v>
      </c>
      <c r="AC121" s="54">
        <v>1</v>
      </c>
      <c r="AD121" s="54">
        <v>1</v>
      </c>
      <c r="AE121" s="54">
        <v>1</v>
      </c>
      <c r="AF121" s="54">
        <f t="shared" si="33"/>
        <v>1</v>
      </c>
      <c r="AG121" s="54">
        <v>1</v>
      </c>
      <c r="AH121" s="54">
        <f t="shared" si="34"/>
        <v>1</v>
      </c>
      <c r="AI121" s="54">
        <v>1</v>
      </c>
      <c r="AJ121" s="54">
        <v>1</v>
      </c>
      <c r="AK121" s="54">
        <f t="shared" si="35"/>
        <v>1</v>
      </c>
      <c r="AL121" s="54">
        <v>1</v>
      </c>
      <c r="AM121" s="54">
        <v>1</v>
      </c>
      <c r="AN121" s="54">
        <v>1</v>
      </c>
      <c r="AO121" s="54">
        <v>1</v>
      </c>
      <c r="AP121" s="54">
        <v>1</v>
      </c>
      <c r="AQ121" s="54">
        <v>1</v>
      </c>
      <c r="AR121" s="54">
        <v>1</v>
      </c>
      <c r="AS121" s="54">
        <v>1</v>
      </c>
      <c r="AT121" s="54">
        <v>1</v>
      </c>
      <c r="AU121" s="54">
        <f t="shared" si="36"/>
        <v>30.530000000000019</v>
      </c>
      <c r="AV121" s="54">
        <f t="shared" si="37"/>
        <v>10.740000000000002</v>
      </c>
      <c r="AW121" s="54">
        <f t="shared" si="41"/>
        <v>13.571428571428573</v>
      </c>
      <c r="AX121" s="54">
        <f t="shared" si="38"/>
        <v>8.9842857142857149</v>
      </c>
      <c r="AY121" s="54">
        <v>1</v>
      </c>
      <c r="AZ121" s="54">
        <v>1</v>
      </c>
      <c r="BA121" s="54">
        <v>1</v>
      </c>
      <c r="BG121" s="54">
        <f t="shared" si="42"/>
        <v>1000</v>
      </c>
      <c r="BH121" s="11">
        <f t="shared" si="39"/>
        <v>2.4305555555555558E-5</v>
      </c>
    </row>
    <row r="122" spans="1:60" ht="48" x14ac:dyDescent="0.2">
      <c r="A122" s="54">
        <v>84</v>
      </c>
      <c r="B122" s="1" t="s">
        <v>876</v>
      </c>
      <c r="C122" s="22" t="s">
        <v>192</v>
      </c>
      <c r="D122" s="54">
        <v>1</v>
      </c>
      <c r="E122" s="54">
        <v>1</v>
      </c>
      <c r="F122" s="54">
        <f t="shared" si="27"/>
        <v>1</v>
      </c>
      <c r="G122" s="54">
        <f t="shared" si="28"/>
        <v>14</v>
      </c>
      <c r="H122" s="54">
        <f t="shared" si="29"/>
        <v>14</v>
      </c>
      <c r="I122" s="54">
        <f t="shared" si="40"/>
        <v>90</v>
      </c>
      <c r="J122" s="54">
        <v>28</v>
      </c>
      <c r="K122" s="54">
        <f t="shared" si="30"/>
        <v>2</v>
      </c>
      <c r="L122" s="54">
        <f t="shared" si="31"/>
        <v>89</v>
      </c>
      <c r="M122" s="54">
        <f t="shared" si="32"/>
        <v>6.3571428571428568</v>
      </c>
      <c r="N122" s="54">
        <v>1</v>
      </c>
      <c r="O122" s="54">
        <v>1</v>
      </c>
      <c r="P122" s="54">
        <v>1</v>
      </c>
      <c r="Q122" s="54">
        <v>0</v>
      </c>
      <c r="R122" s="54">
        <v>1</v>
      </c>
      <c r="S122" s="54">
        <v>1</v>
      </c>
      <c r="T122" s="54">
        <f t="shared" si="24"/>
        <v>0</v>
      </c>
      <c r="U122" s="54">
        <v>1</v>
      </c>
      <c r="V122" s="54">
        <v>1</v>
      </c>
      <c r="W122" s="54">
        <f t="shared" si="25"/>
        <v>0</v>
      </c>
      <c r="X122" s="54">
        <f t="shared" si="26"/>
        <v>1</v>
      </c>
      <c r="Y122" s="54">
        <v>1</v>
      </c>
      <c r="Z122" s="54">
        <v>1</v>
      </c>
      <c r="AA122" s="54">
        <v>0</v>
      </c>
      <c r="AB122" s="54">
        <v>1</v>
      </c>
      <c r="AC122" s="54">
        <v>1</v>
      </c>
      <c r="AD122" s="54">
        <v>1</v>
      </c>
      <c r="AE122" s="54">
        <v>1</v>
      </c>
      <c r="AF122" s="54">
        <f t="shared" si="33"/>
        <v>1</v>
      </c>
      <c r="AG122" s="54">
        <v>1</v>
      </c>
      <c r="AH122" s="54">
        <f t="shared" si="34"/>
        <v>1</v>
      </c>
      <c r="AI122" s="54">
        <v>1</v>
      </c>
      <c r="AJ122" s="54">
        <v>1</v>
      </c>
      <c r="AK122" s="54">
        <f t="shared" si="35"/>
        <v>1</v>
      </c>
      <c r="AL122" s="54">
        <v>1</v>
      </c>
      <c r="AM122" s="54">
        <v>1</v>
      </c>
      <c r="AN122" s="54">
        <v>1</v>
      </c>
      <c r="AO122" s="54">
        <v>1</v>
      </c>
      <c r="AP122" s="54">
        <v>1</v>
      </c>
      <c r="AQ122" s="54">
        <v>1</v>
      </c>
      <c r="AR122" s="54">
        <v>1</v>
      </c>
      <c r="AS122" s="54">
        <v>0</v>
      </c>
      <c r="AT122" s="54">
        <v>1</v>
      </c>
      <c r="AU122" s="54">
        <f t="shared" si="36"/>
        <v>23.425000000000018</v>
      </c>
      <c r="AV122" s="54">
        <f t="shared" si="37"/>
        <v>13.470000000000002</v>
      </c>
      <c r="AW122" s="54">
        <f t="shared" si="41"/>
        <v>19.465714285714281</v>
      </c>
      <c r="AX122" s="54">
        <f t="shared" si="38"/>
        <v>15.512142857142855</v>
      </c>
      <c r="AY122" s="54">
        <v>1</v>
      </c>
      <c r="AZ122" s="54">
        <v>1</v>
      </c>
      <c r="BA122" s="54">
        <v>1</v>
      </c>
      <c r="BG122" s="54">
        <f t="shared" si="42"/>
        <v>1000</v>
      </c>
      <c r="BH122" s="11">
        <f t="shared" si="39"/>
        <v>4.8611111111111115E-5</v>
      </c>
    </row>
    <row r="123" spans="1:60" ht="96" x14ac:dyDescent="0.2">
      <c r="A123" s="54">
        <v>85</v>
      </c>
      <c r="B123" s="1" t="s">
        <v>877</v>
      </c>
      <c r="C123" s="22" t="s">
        <v>192</v>
      </c>
      <c r="D123" s="54">
        <v>1</v>
      </c>
      <c r="E123" s="54">
        <v>1</v>
      </c>
      <c r="F123" s="54">
        <f t="shared" si="27"/>
        <v>1</v>
      </c>
      <c r="G123" s="54">
        <f t="shared" si="28"/>
        <v>32</v>
      </c>
      <c r="H123" s="54">
        <f t="shared" si="29"/>
        <v>32</v>
      </c>
      <c r="I123" s="54">
        <f t="shared" si="40"/>
        <v>177</v>
      </c>
      <c r="J123" s="54">
        <v>61</v>
      </c>
      <c r="K123" s="54">
        <f t="shared" si="30"/>
        <v>1.90625</v>
      </c>
      <c r="L123" s="54">
        <f t="shared" si="31"/>
        <v>170</v>
      </c>
      <c r="M123" s="54">
        <f t="shared" si="32"/>
        <v>5.3125</v>
      </c>
      <c r="N123" s="54">
        <v>0</v>
      </c>
      <c r="O123" s="54">
        <v>1</v>
      </c>
      <c r="P123" s="54">
        <v>1</v>
      </c>
      <c r="Q123" s="54">
        <v>1</v>
      </c>
      <c r="R123" s="54">
        <v>1</v>
      </c>
      <c r="S123" s="54">
        <v>1</v>
      </c>
      <c r="T123" s="54">
        <f t="shared" si="24"/>
        <v>1</v>
      </c>
      <c r="U123" s="54">
        <v>1</v>
      </c>
      <c r="V123" s="54">
        <v>1</v>
      </c>
      <c r="W123" s="54">
        <f t="shared" si="25"/>
        <v>1</v>
      </c>
      <c r="X123" s="54">
        <f t="shared" si="26"/>
        <v>1</v>
      </c>
      <c r="Y123" s="54">
        <v>0</v>
      </c>
      <c r="Z123" s="54">
        <v>1</v>
      </c>
      <c r="AA123" s="54">
        <v>1</v>
      </c>
      <c r="AB123" s="54">
        <v>1</v>
      </c>
      <c r="AC123" s="54">
        <v>1</v>
      </c>
      <c r="AD123" s="54">
        <v>1</v>
      </c>
      <c r="AE123" s="54">
        <v>1</v>
      </c>
      <c r="AF123" s="54">
        <f t="shared" si="33"/>
        <v>7</v>
      </c>
      <c r="AG123" s="54">
        <v>0</v>
      </c>
      <c r="AH123" s="54">
        <f t="shared" si="34"/>
        <v>1</v>
      </c>
      <c r="AI123" s="54">
        <v>1</v>
      </c>
      <c r="AJ123" s="54">
        <v>1</v>
      </c>
      <c r="AK123" s="54">
        <f t="shared" si="35"/>
        <v>0</v>
      </c>
      <c r="AL123" s="54">
        <v>1</v>
      </c>
      <c r="AM123" s="54">
        <v>1</v>
      </c>
      <c r="AN123" s="54">
        <v>1</v>
      </c>
      <c r="AO123" s="54">
        <v>1</v>
      </c>
      <c r="AP123" s="54">
        <v>1</v>
      </c>
      <c r="AQ123" s="54">
        <v>1</v>
      </c>
      <c r="AR123" s="54">
        <v>1</v>
      </c>
      <c r="AS123" s="54">
        <v>1</v>
      </c>
      <c r="AT123" s="54">
        <v>1</v>
      </c>
      <c r="AU123" s="54">
        <f t="shared" si="36"/>
        <v>13.086250000000028</v>
      </c>
      <c r="AV123" s="54">
        <f t="shared" si="37"/>
        <v>19.383750000000003</v>
      </c>
      <c r="AW123" s="54">
        <f t="shared" si="41"/>
        <v>14.512499999999999</v>
      </c>
      <c r="AX123" s="54">
        <f t="shared" si="38"/>
        <v>19.591875000000002</v>
      </c>
      <c r="AY123" s="54">
        <v>1</v>
      </c>
      <c r="AZ123" s="54">
        <v>1</v>
      </c>
      <c r="BA123" s="54">
        <v>1</v>
      </c>
      <c r="BG123" s="54">
        <f t="shared" si="42"/>
        <v>7000</v>
      </c>
      <c r="BH123" s="11">
        <f t="shared" si="39"/>
        <v>1.1111111111111112E-4</v>
      </c>
    </row>
    <row r="124" spans="1:60" ht="32" x14ac:dyDescent="0.2">
      <c r="A124" s="54">
        <v>86</v>
      </c>
      <c r="B124" s="1" t="s">
        <v>878</v>
      </c>
      <c r="C124" s="22" t="s">
        <v>192</v>
      </c>
      <c r="D124" s="54">
        <v>1</v>
      </c>
      <c r="E124" s="54">
        <v>1</v>
      </c>
      <c r="F124" s="54">
        <f t="shared" si="27"/>
        <v>1</v>
      </c>
      <c r="G124" s="54">
        <f t="shared" si="28"/>
        <v>12</v>
      </c>
      <c r="H124" s="54">
        <f t="shared" si="29"/>
        <v>12</v>
      </c>
      <c r="I124" s="54">
        <f t="shared" si="40"/>
        <v>61</v>
      </c>
      <c r="J124" s="54">
        <v>19</v>
      </c>
      <c r="K124" s="54">
        <f t="shared" si="30"/>
        <v>1.5833333333333333</v>
      </c>
      <c r="L124" s="54">
        <f t="shared" si="31"/>
        <v>60</v>
      </c>
      <c r="M124" s="54">
        <f t="shared" si="32"/>
        <v>5</v>
      </c>
      <c r="N124" s="54">
        <v>1</v>
      </c>
      <c r="O124" s="54">
        <v>1</v>
      </c>
      <c r="P124" s="54">
        <v>1</v>
      </c>
      <c r="Q124" s="54">
        <v>1</v>
      </c>
      <c r="R124" s="54">
        <v>1</v>
      </c>
      <c r="S124" s="54">
        <v>1</v>
      </c>
      <c r="T124" s="54">
        <f t="shared" si="24"/>
        <v>1</v>
      </c>
      <c r="U124" s="54">
        <v>1</v>
      </c>
      <c r="V124" s="54">
        <v>1</v>
      </c>
      <c r="W124" s="54">
        <f t="shared" si="25"/>
        <v>1</v>
      </c>
      <c r="X124" s="54">
        <f t="shared" si="26"/>
        <v>1</v>
      </c>
      <c r="Y124" s="54">
        <v>1</v>
      </c>
      <c r="Z124" s="54">
        <v>1</v>
      </c>
      <c r="AA124" s="54">
        <v>1</v>
      </c>
      <c r="AB124" s="54">
        <v>1</v>
      </c>
      <c r="AC124" s="54">
        <v>1</v>
      </c>
      <c r="AD124" s="54">
        <v>1</v>
      </c>
      <c r="AE124" s="54">
        <v>1</v>
      </c>
      <c r="AF124" s="54">
        <f t="shared" si="33"/>
        <v>1</v>
      </c>
      <c r="AG124" s="54">
        <v>1</v>
      </c>
      <c r="AH124" s="54">
        <f t="shared" si="34"/>
        <v>1</v>
      </c>
      <c r="AI124" s="54">
        <v>1</v>
      </c>
      <c r="AJ124" s="54">
        <v>1</v>
      </c>
      <c r="AK124" s="54">
        <f t="shared" si="35"/>
        <v>1</v>
      </c>
      <c r="AL124" s="54">
        <v>1</v>
      </c>
      <c r="AM124" s="54">
        <v>1</v>
      </c>
      <c r="AN124" s="54">
        <v>1</v>
      </c>
      <c r="AO124" s="54">
        <v>1</v>
      </c>
      <c r="AP124" s="54">
        <v>1</v>
      </c>
      <c r="AQ124" s="54">
        <v>1</v>
      </c>
      <c r="AR124" s="54">
        <v>1</v>
      </c>
      <c r="AS124" s="54">
        <v>1</v>
      </c>
      <c r="AT124" s="54">
        <v>1</v>
      </c>
      <c r="AU124" s="54">
        <f t="shared" si="36"/>
        <v>60.70500000000002</v>
      </c>
      <c r="AV124" s="54">
        <f t="shared" si="37"/>
        <v>7.7733333333333334</v>
      </c>
      <c r="AW124" s="54">
        <f t="shared" si="41"/>
        <v>11.133333333333333</v>
      </c>
      <c r="AX124" s="54">
        <f t="shared" si="38"/>
        <v>8.120000000000001</v>
      </c>
      <c r="AY124" s="54">
        <v>1</v>
      </c>
      <c r="AZ124" s="54">
        <v>1</v>
      </c>
      <c r="BA124" s="54">
        <v>1</v>
      </c>
      <c r="BG124" s="54">
        <f t="shared" si="42"/>
        <v>1000</v>
      </c>
      <c r="BH124" s="11">
        <f t="shared" si="39"/>
        <v>4.1666666666666665E-5</v>
      </c>
    </row>
  </sheetData>
  <conditionalFormatting sqref="F48:F76">
    <cfRule type="cellIs" dxfId="607" priority="235" operator="greaterThanOrEqual">
      <formula>2</formula>
    </cfRule>
    <cfRule type="cellIs" dxfId="606" priority="236" operator="equal">
      <formula>1</formula>
    </cfRule>
    <cfRule type="cellIs" dxfId="605" priority="240" operator="equal">
      <formula>0</formula>
    </cfRule>
  </conditionalFormatting>
  <conditionalFormatting sqref="G48:G76">
    <cfRule type="cellIs" dxfId="604" priority="232" operator="greaterThan">
      <formula>20</formula>
    </cfRule>
    <cfRule type="cellIs" dxfId="603" priority="233" operator="between">
      <formula>16</formula>
      <formula>20</formula>
    </cfRule>
    <cfRule type="cellIs" dxfId="602" priority="234" operator="between">
      <formula>5</formula>
      <formula>15</formula>
    </cfRule>
    <cfRule type="cellIs" dxfId="601" priority="239" operator="lessThan">
      <formula>5</formula>
    </cfRule>
  </conditionalFormatting>
  <conditionalFormatting sqref="AU48:AU76">
    <cfRule type="colorScale" priority="238">
      <colorScale>
        <cfvo type="num" val="0"/>
        <cfvo type="num" val="65"/>
        <cfvo type="num" val="100"/>
        <color rgb="FFFFCCCC"/>
        <color rgb="FFFFEB84"/>
        <color theme="9" tint="0.39997558519241921"/>
      </colorScale>
    </cfRule>
  </conditionalFormatting>
  <conditionalFormatting sqref="AV48:AX76">
    <cfRule type="colorScale" priority="237">
      <colorScale>
        <cfvo type="num" val="0"/>
        <cfvo type="num" val="8"/>
        <cfvo type="num" val="15"/>
        <color theme="9" tint="0.39997558519241921"/>
        <color rgb="FFFFEB84"/>
        <color rgb="FFFFCCCC"/>
      </colorScale>
    </cfRule>
  </conditionalFormatting>
  <conditionalFormatting sqref="BG48:BG76">
    <cfRule type="cellIs" dxfId="600" priority="230" operator="greaterThanOrEqual">
      <formula>208</formula>
    </cfRule>
    <cfRule type="cellIs" dxfId="599" priority="231" operator="lessThan">
      <formula>208</formula>
    </cfRule>
  </conditionalFormatting>
  <conditionalFormatting sqref="BB48:BF76">
    <cfRule type="cellIs" dxfId="598" priority="227" operator="greaterThanOrEqual">
      <formula>9</formula>
    </cfRule>
    <cfRule type="cellIs" dxfId="597" priority="228" operator="between">
      <formula>7</formula>
      <formula>9</formula>
    </cfRule>
    <cfRule type="cellIs" dxfId="596" priority="229" operator="lessThan">
      <formula>7</formula>
    </cfRule>
  </conditionalFormatting>
  <conditionalFormatting sqref="W49:Y76 AG48:AI76 T48:T76 W48:X48 AA49:AD76 AK48:AT76">
    <cfRule type="cellIs" dxfId="595" priority="225" operator="equal">
      <formula>1</formula>
    </cfRule>
    <cfRule type="cellIs" dxfId="594" priority="226" operator="equal">
      <formula>0</formula>
    </cfRule>
  </conditionalFormatting>
  <conditionalFormatting sqref="AF48:AF76">
    <cfRule type="cellIs" dxfId="593" priority="224" operator="equal">
      <formula>0</formula>
    </cfRule>
  </conditionalFormatting>
  <conditionalFormatting sqref="AG12:AG13 AG37 AG39 AG42:AG45 AG47">
    <cfRule type="cellIs" dxfId="592" priority="223" operator="equal">
      <formula>0</formula>
    </cfRule>
  </conditionalFormatting>
  <conditionalFormatting sqref="AG12:AG13 AG37 AG39 AG42:AG45 AG47">
    <cfRule type="cellIs" dxfId="591" priority="222" operator="equal">
      <formula>1</formula>
    </cfRule>
  </conditionalFormatting>
  <conditionalFormatting sqref="F4:F47">
    <cfRule type="cellIs" dxfId="590" priority="216" operator="greaterThanOrEqual">
      <formula>2</formula>
    </cfRule>
    <cfRule type="cellIs" dxfId="589" priority="217" operator="equal">
      <formula>1</formula>
    </cfRule>
    <cfRule type="cellIs" dxfId="588" priority="221" operator="equal">
      <formula>0</formula>
    </cfRule>
  </conditionalFormatting>
  <conditionalFormatting sqref="G4:G47">
    <cfRule type="cellIs" dxfId="587" priority="213" operator="greaterThan">
      <formula>20</formula>
    </cfRule>
    <cfRule type="cellIs" dxfId="586" priority="214" operator="between">
      <formula>16</formula>
      <formula>20</formula>
    </cfRule>
    <cfRule type="cellIs" dxfId="585" priority="215" operator="between">
      <formula>5</formula>
      <formula>15</formula>
    </cfRule>
    <cfRule type="cellIs" dxfId="584" priority="220" operator="lessThan">
      <formula>5</formula>
    </cfRule>
  </conditionalFormatting>
  <conditionalFormatting sqref="AU4:AU47">
    <cfRule type="colorScale" priority="219">
      <colorScale>
        <cfvo type="num" val="0"/>
        <cfvo type="num" val="65"/>
        <cfvo type="num" val="100"/>
        <color rgb="FFFFCCCC"/>
        <color rgb="FFFFEB84"/>
        <color theme="9" tint="0.39997558519241921"/>
      </colorScale>
    </cfRule>
  </conditionalFormatting>
  <conditionalFormatting sqref="AV4:AX47">
    <cfRule type="colorScale" priority="218">
      <colorScale>
        <cfvo type="num" val="0"/>
        <cfvo type="num" val="8"/>
        <cfvo type="num" val="15"/>
        <color theme="9" tint="0.39997558519241921"/>
        <color rgb="FFFFEB84"/>
        <color rgb="FFFFCCCC"/>
      </colorScale>
    </cfRule>
  </conditionalFormatting>
  <conditionalFormatting sqref="BG4:BG47">
    <cfRule type="cellIs" dxfId="583" priority="211" operator="greaterThanOrEqual">
      <formula>208</formula>
    </cfRule>
    <cfRule type="cellIs" dxfId="582" priority="212" operator="lessThan">
      <formula>208</formula>
    </cfRule>
  </conditionalFormatting>
  <conditionalFormatting sqref="BB4:BB47 BC4:BF4">
    <cfRule type="cellIs" dxfId="581" priority="208" operator="greaterThanOrEqual">
      <formula>9</formula>
    </cfRule>
    <cfRule type="cellIs" dxfId="580" priority="209" operator="between">
      <formula>7</formula>
      <formula>9</formula>
    </cfRule>
    <cfRule type="cellIs" dxfId="579" priority="210" operator="lessThan">
      <formula>7</formula>
    </cfRule>
  </conditionalFormatting>
  <conditionalFormatting sqref="BC4">
    <cfRule type="colorScale" priority="207">
      <colorScale>
        <cfvo type="num" val="0"/>
        <cfvo type="percentile" val="8"/>
        <cfvo type="num" val="15"/>
        <color theme="9" tint="0.39997558519241921"/>
        <color rgb="FFFFEB84"/>
        <color rgb="FFFFCCCC"/>
      </colorScale>
    </cfRule>
  </conditionalFormatting>
  <conditionalFormatting sqref="BD4">
    <cfRule type="colorScale" priority="206">
      <colorScale>
        <cfvo type="num" val="0"/>
        <cfvo type="percentile" val="8"/>
        <cfvo type="num" val="15"/>
        <color theme="9" tint="0.39997558519241921"/>
        <color rgb="FFFFEB84"/>
        <color rgb="FFFFCCCC"/>
      </colorScale>
    </cfRule>
  </conditionalFormatting>
  <conditionalFormatting sqref="BE4">
    <cfRule type="colorScale" priority="205">
      <colorScale>
        <cfvo type="num" val="0"/>
        <cfvo type="percentile" val="8"/>
        <cfvo type="num" val="15"/>
        <color theme="9" tint="0.39997558519241921"/>
        <color rgb="FFFFEB84"/>
        <color rgb="FFFFCCCC"/>
      </colorScale>
    </cfRule>
  </conditionalFormatting>
  <conditionalFormatting sqref="BF4">
    <cfRule type="colorScale" priority="204">
      <colorScale>
        <cfvo type="num" val="0"/>
        <cfvo type="percentile" val="8"/>
        <cfvo type="num" val="15"/>
        <color theme="9" tint="0.39997558519241921"/>
        <color rgb="FFFFEB84"/>
        <color rgb="FFFFCCCC"/>
      </colorScale>
    </cfRule>
  </conditionalFormatting>
  <conditionalFormatting sqref="BC5:BF5">
    <cfRule type="cellIs" dxfId="578" priority="201" operator="greaterThanOrEqual">
      <formula>9</formula>
    </cfRule>
    <cfRule type="cellIs" dxfId="577" priority="202" operator="between">
      <formula>7</formula>
      <formula>9</formula>
    </cfRule>
    <cfRule type="cellIs" dxfId="576" priority="203" operator="lessThan">
      <formula>7</formula>
    </cfRule>
  </conditionalFormatting>
  <conditionalFormatting sqref="BC6:BC47">
    <cfRule type="cellIs" dxfId="575" priority="198" operator="greaterThanOrEqual">
      <formula>9</formula>
    </cfRule>
    <cfRule type="cellIs" dxfId="574" priority="199" operator="between">
      <formula>7</formula>
      <formula>9</formula>
    </cfRule>
    <cfRule type="cellIs" dxfId="573" priority="200" operator="lessThan">
      <formula>7</formula>
    </cfRule>
  </conditionalFormatting>
  <conditionalFormatting sqref="BD6:BD47">
    <cfRule type="cellIs" dxfId="572" priority="195" operator="greaterThanOrEqual">
      <formula>9</formula>
    </cfRule>
    <cfRule type="cellIs" dxfId="571" priority="196" operator="between">
      <formula>7</formula>
      <formula>9</formula>
    </cfRule>
    <cfRule type="cellIs" dxfId="570" priority="197" operator="lessThan">
      <formula>7</formula>
    </cfRule>
  </conditionalFormatting>
  <conditionalFormatting sqref="BE6:BF47">
    <cfRule type="cellIs" dxfId="569" priority="192" operator="greaterThanOrEqual">
      <formula>9</formula>
    </cfRule>
    <cfRule type="cellIs" dxfId="568" priority="193" operator="between">
      <formula>7</formula>
      <formula>9</formula>
    </cfRule>
    <cfRule type="cellIs" dxfId="567" priority="194" operator="lessThan">
      <formula>7</formula>
    </cfRule>
  </conditionalFormatting>
  <conditionalFormatting sqref="AF4:AF47">
    <cfRule type="cellIs" dxfId="566" priority="190" operator="equal">
      <formula>0</formula>
    </cfRule>
    <cfRule type="colorScale" priority="191">
      <colorScale>
        <cfvo type="num" val="1"/>
        <cfvo type="num" val="3"/>
        <cfvo type="num" val="5"/>
        <color theme="9" tint="0.39997558519241921"/>
        <color rgb="FFFFEB84"/>
        <color rgb="FFFFCCCC"/>
      </colorScale>
    </cfRule>
  </conditionalFormatting>
  <conditionalFormatting sqref="F77:F98">
    <cfRule type="cellIs" dxfId="565" priority="184" operator="greaterThanOrEqual">
      <formula>2</formula>
    </cfRule>
    <cfRule type="cellIs" dxfId="564" priority="185" operator="equal">
      <formula>1</formula>
    </cfRule>
    <cfRule type="cellIs" dxfId="563" priority="189" operator="equal">
      <formula>0</formula>
    </cfRule>
  </conditionalFormatting>
  <conditionalFormatting sqref="G77:G98">
    <cfRule type="cellIs" dxfId="562" priority="181" operator="greaterThan">
      <formula>20</formula>
    </cfRule>
    <cfRule type="cellIs" dxfId="561" priority="182" operator="between">
      <formula>16</formula>
      <formula>20</formula>
    </cfRule>
    <cfRule type="cellIs" dxfId="560" priority="183" operator="between">
      <formula>5</formula>
      <formula>15</formula>
    </cfRule>
    <cfRule type="cellIs" dxfId="559" priority="188" operator="lessThan">
      <formula>5</formula>
    </cfRule>
  </conditionalFormatting>
  <conditionalFormatting sqref="AU77:AU98">
    <cfRule type="colorScale" priority="187">
      <colorScale>
        <cfvo type="num" val="0"/>
        <cfvo type="num" val="65"/>
        <cfvo type="num" val="100"/>
        <color rgb="FFFFCCCC"/>
        <color rgb="FFFFEB84"/>
        <color theme="9" tint="0.39997558519241921"/>
      </colorScale>
    </cfRule>
  </conditionalFormatting>
  <conditionalFormatting sqref="AV77:AX98">
    <cfRule type="colorScale" priority="186">
      <colorScale>
        <cfvo type="num" val="0"/>
        <cfvo type="num" val="8"/>
        <cfvo type="num" val="15"/>
        <color theme="9" tint="0.39997558519241921"/>
        <color rgb="FFFFEB84"/>
        <color rgb="FFFFCCCC"/>
      </colorScale>
    </cfRule>
  </conditionalFormatting>
  <conditionalFormatting sqref="BG77:BG98">
    <cfRule type="cellIs" dxfId="558" priority="179" operator="greaterThanOrEqual">
      <formula>208</formula>
    </cfRule>
    <cfRule type="cellIs" dxfId="557" priority="180" operator="lessThan">
      <formula>208</formula>
    </cfRule>
  </conditionalFormatting>
  <conditionalFormatting sqref="BB77:BB98">
    <cfRule type="cellIs" dxfId="556" priority="176" operator="greaterThanOrEqual">
      <formula>9</formula>
    </cfRule>
    <cfRule type="cellIs" dxfId="555" priority="177" operator="between">
      <formula>7</formula>
      <formula>9</formula>
    </cfRule>
    <cfRule type="cellIs" dxfId="554" priority="178" operator="lessThan">
      <formula>7</formula>
    </cfRule>
  </conditionalFormatting>
  <conditionalFormatting sqref="BC77:BC98">
    <cfRule type="cellIs" dxfId="553" priority="173" operator="greaterThanOrEqual">
      <formula>9</formula>
    </cfRule>
    <cfRule type="cellIs" dxfId="552" priority="174" operator="between">
      <formula>7</formula>
      <formula>9</formula>
    </cfRule>
    <cfRule type="cellIs" dxfId="551" priority="175" operator="lessThan">
      <formula>7</formula>
    </cfRule>
  </conditionalFormatting>
  <conditionalFormatting sqref="BD77:BD98">
    <cfRule type="cellIs" dxfId="550" priority="170" operator="greaterThanOrEqual">
      <formula>9</formula>
    </cfRule>
    <cfRule type="cellIs" dxfId="549" priority="171" operator="between">
      <formula>7</formula>
      <formula>9</formula>
    </cfRule>
    <cfRule type="cellIs" dxfId="548" priority="172" operator="lessThan">
      <formula>7</formula>
    </cfRule>
  </conditionalFormatting>
  <conditionalFormatting sqref="BE77:BF98">
    <cfRule type="cellIs" dxfId="547" priority="167" operator="greaterThanOrEqual">
      <formula>9</formula>
    </cfRule>
    <cfRule type="cellIs" dxfId="546" priority="168" operator="between">
      <formula>7</formula>
      <formula>9</formula>
    </cfRule>
    <cfRule type="cellIs" dxfId="545" priority="169" operator="lessThan">
      <formula>7</formula>
    </cfRule>
  </conditionalFormatting>
  <conditionalFormatting sqref="W77:Y98 AG77:AI98 T77:T98 AA77:AD98 AK77:AT98">
    <cfRule type="cellIs" dxfId="544" priority="165" operator="equal">
      <formula>1</formula>
    </cfRule>
    <cfRule type="cellIs" dxfId="543" priority="166" operator="equal">
      <formula>0</formula>
    </cfRule>
  </conditionalFormatting>
  <conditionalFormatting sqref="AF77:AF98">
    <cfRule type="cellIs" dxfId="542" priority="164" operator="equal">
      <formula>0</formula>
    </cfRule>
  </conditionalFormatting>
  <conditionalFormatting sqref="F99:F124">
    <cfRule type="cellIs" dxfId="541" priority="158" operator="greaterThanOrEqual">
      <formula>2</formula>
    </cfRule>
    <cfRule type="cellIs" dxfId="540" priority="159" operator="equal">
      <formula>1</formula>
    </cfRule>
    <cfRule type="cellIs" dxfId="539" priority="163" operator="equal">
      <formula>0</formula>
    </cfRule>
  </conditionalFormatting>
  <conditionalFormatting sqref="G99:G124">
    <cfRule type="cellIs" dxfId="538" priority="155" operator="greaterThan">
      <formula>20</formula>
    </cfRule>
    <cfRule type="cellIs" dxfId="537" priority="156" operator="between">
      <formula>16</formula>
      <formula>20</formula>
    </cfRule>
    <cfRule type="cellIs" dxfId="536" priority="157" operator="between">
      <formula>5</formula>
      <formula>15</formula>
    </cfRule>
    <cfRule type="cellIs" dxfId="535" priority="162" operator="lessThan">
      <formula>5</formula>
    </cfRule>
  </conditionalFormatting>
  <conditionalFormatting sqref="AU99:AU124">
    <cfRule type="colorScale" priority="161">
      <colorScale>
        <cfvo type="num" val="0"/>
        <cfvo type="num" val="65"/>
        <cfvo type="num" val="100"/>
        <color rgb="FFFFCCCC"/>
        <color rgb="FFFFEB84"/>
        <color theme="9" tint="0.39997558519241921"/>
      </colorScale>
    </cfRule>
  </conditionalFormatting>
  <conditionalFormatting sqref="AV99:AX124">
    <cfRule type="colorScale" priority="160">
      <colorScale>
        <cfvo type="num" val="0"/>
        <cfvo type="num" val="8"/>
        <cfvo type="num" val="15"/>
        <color theme="9" tint="0.39997558519241921"/>
        <color rgb="FFFFEB84"/>
        <color rgb="FFFFCCCC"/>
      </colorScale>
    </cfRule>
  </conditionalFormatting>
  <conditionalFormatting sqref="BG99:BG124">
    <cfRule type="cellIs" dxfId="534" priority="153" operator="greaterThanOrEqual">
      <formula>208</formula>
    </cfRule>
    <cfRule type="cellIs" dxfId="533" priority="154" operator="lessThan">
      <formula>208</formula>
    </cfRule>
  </conditionalFormatting>
  <conditionalFormatting sqref="BB99:BB124">
    <cfRule type="cellIs" dxfId="532" priority="150" operator="greaterThanOrEqual">
      <formula>9</formula>
    </cfRule>
    <cfRule type="cellIs" dxfId="531" priority="151" operator="between">
      <formula>7</formula>
      <formula>9</formula>
    </cfRule>
    <cfRule type="cellIs" dxfId="530" priority="152" operator="lessThan">
      <formula>7</formula>
    </cfRule>
  </conditionalFormatting>
  <conditionalFormatting sqref="BC99:BC124">
    <cfRule type="cellIs" dxfId="529" priority="147" operator="greaterThanOrEqual">
      <formula>9</formula>
    </cfRule>
    <cfRule type="cellIs" dxfId="528" priority="148" operator="between">
      <formula>7</formula>
      <formula>9</formula>
    </cfRule>
    <cfRule type="cellIs" dxfId="527" priority="149" operator="lessThan">
      <formula>7</formula>
    </cfRule>
  </conditionalFormatting>
  <conditionalFormatting sqref="BD99:BD124">
    <cfRule type="cellIs" dxfId="526" priority="144" operator="greaterThanOrEqual">
      <formula>9</formula>
    </cfRule>
    <cfRule type="cellIs" dxfId="525" priority="145" operator="between">
      <formula>7</formula>
      <formula>9</formula>
    </cfRule>
    <cfRule type="cellIs" dxfId="524" priority="146" operator="lessThan">
      <formula>7</formula>
    </cfRule>
  </conditionalFormatting>
  <conditionalFormatting sqref="BE99:BF124">
    <cfRule type="cellIs" dxfId="523" priority="141" operator="greaterThanOrEqual">
      <formula>9</formula>
    </cfRule>
    <cfRule type="cellIs" dxfId="522" priority="142" operator="between">
      <formula>7</formula>
      <formula>9</formula>
    </cfRule>
    <cfRule type="cellIs" dxfId="521" priority="143" operator="lessThan">
      <formula>7</formula>
    </cfRule>
  </conditionalFormatting>
  <conditionalFormatting sqref="W99:Y124 D124:E124 AG99:AI124 AZ124:BA124 T99:T124 AA99:AD124 AK99:AT124">
    <cfRule type="cellIs" dxfId="520" priority="139" operator="equal">
      <formula>1</formula>
    </cfRule>
    <cfRule type="cellIs" dxfId="519" priority="140" operator="equal">
      <formula>0</formula>
    </cfRule>
  </conditionalFormatting>
  <conditionalFormatting sqref="AF99:AF124">
    <cfRule type="cellIs" dxfId="518" priority="138" operator="equal">
      <formula>0</formula>
    </cfRule>
  </conditionalFormatting>
  <conditionalFormatting sqref="D4:E123">
    <cfRule type="cellIs" dxfId="517" priority="136" operator="equal">
      <formula>1</formula>
    </cfRule>
    <cfRule type="cellIs" dxfId="516" priority="137" operator="equal">
      <formula>0</formula>
    </cfRule>
  </conditionalFormatting>
  <conditionalFormatting sqref="P124">
    <cfRule type="cellIs" dxfId="515" priority="135" operator="equal">
      <formula>0</formula>
    </cfRule>
  </conditionalFormatting>
  <conditionalFormatting sqref="P124">
    <cfRule type="cellIs" dxfId="514" priority="134" operator="equal">
      <formula>1</formula>
    </cfRule>
  </conditionalFormatting>
  <conditionalFormatting sqref="P4:P123">
    <cfRule type="cellIs" dxfId="513" priority="133" operator="equal">
      <formula>0</formula>
    </cfRule>
  </conditionalFormatting>
  <conditionalFormatting sqref="P4:P123">
    <cfRule type="cellIs" dxfId="512" priority="132" operator="equal">
      <formula>1</formula>
    </cfRule>
  </conditionalFormatting>
  <conditionalFormatting sqref="AE4">
    <cfRule type="cellIs" dxfId="511" priority="131" operator="equal">
      <formula>0</formula>
    </cfRule>
  </conditionalFormatting>
  <conditionalFormatting sqref="AE4">
    <cfRule type="cellIs" dxfId="510" priority="130" operator="equal">
      <formula>1</formula>
    </cfRule>
  </conditionalFormatting>
  <conditionalFormatting sqref="AE5:AE124">
    <cfRule type="cellIs" dxfId="509" priority="129" operator="equal">
      <formula>0</formula>
    </cfRule>
  </conditionalFormatting>
  <conditionalFormatting sqref="AE5:AE124">
    <cfRule type="cellIs" dxfId="508" priority="128" operator="equal">
      <formula>1</formula>
    </cfRule>
  </conditionalFormatting>
  <conditionalFormatting sqref="AH47">
    <cfRule type="cellIs" dxfId="507" priority="126" operator="equal">
      <formula>1</formula>
    </cfRule>
    <cfRule type="cellIs" dxfId="506" priority="127" operator="equal">
      <formula>0</formula>
    </cfRule>
  </conditionalFormatting>
  <conditionalFormatting sqref="AH4:AH46">
    <cfRule type="cellIs" dxfId="505" priority="124" operator="equal">
      <formula>1</formula>
    </cfRule>
    <cfRule type="cellIs" dxfId="504" priority="125" operator="equal">
      <formula>0</formula>
    </cfRule>
  </conditionalFormatting>
  <conditionalFormatting sqref="AK4:AK47">
    <cfRule type="cellIs" dxfId="503" priority="122" operator="equal">
      <formula>1</formula>
    </cfRule>
    <cfRule type="cellIs" dxfId="502" priority="123" operator="equal">
      <formula>0</formula>
    </cfRule>
  </conditionalFormatting>
  <conditionalFormatting sqref="AL4:AT47">
    <cfRule type="cellIs" dxfId="501" priority="120" operator="equal">
      <formula>1</formula>
    </cfRule>
    <cfRule type="cellIs" dxfId="500" priority="121" operator="equal">
      <formula>0</formula>
    </cfRule>
  </conditionalFormatting>
  <conditionalFormatting sqref="AI4:AJ4 AI5:AI47">
    <cfRule type="cellIs" dxfId="499" priority="118" operator="equal">
      <formula>1</formula>
    </cfRule>
    <cfRule type="cellIs" dxfId="498" priority="119" operator="equal">
      <formula>0</formula>
    </cfRule>
  </conditionalFormatting>
  <conditionalFormatting sqref="Y4:Y48 AA4:AD48">
    <cfRule type="cellIs" dxfId="497" priority="116" operator="equal">
      <formula>1</formula>
    </cfRule>
    <cfRule type="cellIs" dxfId="496" priority="117" operator="equal">
      <formula>0</formula>
    </cfRule>
  </conditionalFormatting>
  <conditionalFormatting sqref="U48:U124">
    <cfRule type="cellIs" dxfId="495" priority="115" operator="equal">
      <formula>0</formula>
    </cfRule>
  </conditionalFormatting>
  <conditionalFormatting sqref="U48:U124">
    <cfRule type="cellIs" dxfId="494" priority="114" operator="equal">
      <formula>1</formula>
    </cfRule>
  </conditionalFormatting>
  <conditionalFormatting sqref="V48:V124">
    <cfRule type="cellIs" dxfId="493" priority="113" operator="equal">
      <formula>0</formula>
    </cfRule>
  </conditionalFormatting>
  <conditionalFormatting sqref="V48:V124">
    <cfRule type="cellIs" dxfId="492" priority="112" operator="equal">
      <formula>1</formula>
    </cfRule>
  </conditionalFormatting>
  <conditionalFormatting sqref="AG4">
    <cfRule type="cellIs" dxfId="491" priority="110" operator="equal">
      <formula>1</formula>
    </cfRule>
    <cfRule type="cellIs" dxfId="490" priority="111" operator="equal">
      <formula>0</formula>
    </cfRule>
  </conditionalFormatting>
  <conditionalFormatting sqref="AG5:AG11">
    <cfRule type="cellIs" dxfId="489" priority="108" operator="equal">
      <formula>1</formula>
    </cfRule>
    <cfRule type="cellIs" dxfId="488" priority="109" operator="equal">
      <formula>0</formula>
    </cfRule>
  </conditionalFormatting>
  <conditionalFormatting sqref="AG14:AG36">
    <cfRule type="cellIs" dxfId="487" priority="106" operator="equal">
      <formula>1</formula>
    </cfRule>
    <cfRule type="cellIs" dxfId="486" priority="107" operator="equal">
      <formula>0</formula>
    </cfRule>
  </conditionalFormatting>
  <conditionalFormatting sqref="AG38">
    <cfRule type="cellIs" dxfId="485" priority="104" operator="equal">
      <formula>1</formula>
    </cfRule>
    <cfRule type="cellIs" dxfId="484" priority="105" operator="equal">
      <formula>0</formula>
    </cfRule>
  </conditionalFormatting>
  <conditionalFormatting sqref="AG40:AG41">
    <cfRule type="cellIs" dxfId="483" priority="102" operator="equal">
      <formula>1</formula>
    </cfRule>
    <cfRule type="cellIs" dxfId="482" priority="103" operator="equal">
      <formula>0</formula>
    </cfRule>
  </conditionalFormatting>
  <conditionalFormatting sqref="AG46">
    <cfRule type="cellIs" dxfId="481" priority="100" operator="equal">
      <formula>1</formula>
    </cfRule>
    <cfRule type="cellIs" dxfId="480" priority="101" operator="equal">
      <formula>0</formula>
    </cfRule>
  </conditionalFormatting>
  <conditionalFormatting sqref="AU2">
    <cfRule type="colorScale" priority="99">
      <colorScale>
        <cfvo type="num" val="0"/>
        <cfvo type="num" val="65"/>
        <cfvo type="num" val="100"/>
        <color rgb="FFFFCCCC"/>
        <color rgb="FFFFEB84"/>
        <color theme="9" tint="0.39997558519241921"/>
      </colorScale>
    </cfRule>
  </conditionalFormatting>
  <conditionalFormatting sqref="AV2">
    <cfRule type="colorScale" priority="98">
      <colorScale>
        <cfvo type="num" val="0"/>
        <cfvo type="num" val="8"/>
        <cfvo type="num" val="13"/>
        <color theme="9" tint="0.39997558519241921"/>
        <color rgb="FFFFEB84"/>
        <color rgb="FFFFCCCC"/>
      </colorScale>
    </cfRule>
  </conditionalFormatting>
  <conditionalFormatting sqref="AW2">
    <cfRule type="colorScale" priority="97">
      <colorScale>
        <cfvo type="num" val="0"/>
        <cfvo type="num" val="8"/>
        <cfvo type="num" val="13"/>
        <color theme="9" tint="0.39997558519241921"/>
        <color rgb="FFFFEB84"/>
        <color rgb="FFFFCCCC"/>
      </colorScale>
    </cfRule>
  </conditionalFormatting>
  <conditionalFormatting sqref="AX2">
    <cfRule type="colorScale" priority="96">
      <colorScale>
        <cfvo type="num" val="0"/>
        <cfvo type="num" val="8"/>
        <cfvo type="num" val="13"/>
        <color theme="9" tint="0.39997558519241921"/>
        <color rgb="FFFFEB84"/>
        <color rgb="FFFFCCCC"/>
      </colorScale>
    </cfRule>
  </conditionalFormatting>
  <conditionalFormatting sqref="L2:M2 O2:AE2 AG2:AT2 AY2:BA2">
    <cfRule type="colorScale" priority="95">
      <colorScale>
        <cfvo type="num" val="0"/>
        <cfvo type="num" val="50"/>
        <cfvo type="num" val="100"/>
        <color rgb="FFFFCCCC"/>
        <color rgb="FFFFEB84"/>
        <color theme="9" tint="0.39997558519241921"/>
      </colorScale>
    </cfRule>
  </conditionalFormatting>
  <conditionalFormatting sqref="BM2">
    <cfRule type="colorScale" priority="94">
      <colorScale>
        <cfvo type="num" val="0"/>
        <cfvo type="num" val="50"/>
        <cfvo type="num" val="100"/>
        <color rgb="FFFFCCCC"/>
        <color rgb="FFFFEB84"/>
        <color theme="9" tint="0.39997558519241921"/>
      </colorScale>
    </cfRule>
  </conditionalFormatting>
  <conditionalFormatting sqref="BG2">
    <cfRule type="cellIs" dxfId="479" priority="92" operator="greaterThanOrEqual">
      <formula>208</formula>
    </cfRule>
    <cfRule type="cellIs" dxfId="478" priority="93" operator="lessThan">
      <formula>208</formula>
    </cfRule>
  </conditionalFormatting>
  <conditionalFormatting sqref="BB2">
    <cfRule type="cellIs" dxfId="477" priority="89" operator="greaterThanOrEqual">
      <formula>9</formula>
    </cfRule>
    <cfRule type="cellIs" dxfId="476" priority="90" operator="between">
      <formula>7</formula>
      <formula>9</formula>
    </cfRule>
    <cfRule type="cellIs" dxfId="475" priority="91" operator="lessThan">
      <formula>7</formula>
    </cfRule>
  </conditionalFormatting>
  <conditionalFormatting sqref="BC2:BF2">
    <cfRule type="cellIs" dxfId="474" priority="86" operator="greaterThanOrEqual">
      <formula>9</formula>
    </cfRule>
    <cfRule type="cellIs" dxfId="473" priority="87" operator="between">
      <formula>7</formula>
      <formula>9</formula>
    </cfRule>
    <cfRule type="cellIs" dxfId="472" priority="88" operator="lessThan">
      <formula>7</formula>
    </cfRule>
  </conditionalFormatting>
  <conditionalFormatting sqref="N2">
    <cfRule type="colorScale" priority="85">
      <colorScale>
        <cfvo type="num" val="0"/>
        <cfvo type="num" val="0.5"/>
        <cfvo type="num" val="1"/>
        <color rgb="FFFFCCCC"/>
        <color rgb="FFFFEB84"/>
        <color theme="9" tint="0.39997558519241921"/>
      </colorScale>
    </cfRule>
  </conditionalFormatting>
  <conditionalFormatting sqref="Z115:Z117 Z119:Z120 Z122:Z124">
    <cfRule type="cellIs" dxfId="471" priority="84" operator="equal">
      <formula>0</formula>
    </cfRule>
  </conditionalFormatting>
  <conditionalFormatting sqref="Z115:Z117 Z119:Z120 Z122:Z124">
    <cfRule type="cellIs" dxfId="470" priority="83" operator="equal">
      <formula>1</formula>
    </cfRule>
  </conditionalFormatting>
  <conditionalFormatting sqref="Z114">
    <cfRule type="cellIs" dxfId="469" priority="82" operator="equal">
      <formula>0</formula>
    </cfRule>
  </conditionalFormatting>
  <conditionalFormatting sqref="Z114">
    <cfRule type="cellIs" dxfId="468" priority="81" operator="equal">
      <formula>1</formula>
    </cfRule>
  </conditionalFormatting>
  <conditionalFormatting sqref="Z118">
    <cfRule type="cellIs" dxfId="467" priority="80" operator="equal">
      <formula>0</formula>
    </cfRule>
  </conditionalFormatting>
  <conditionalFormatting sqref="Z118">
    <cfRule type="cellIs" dxfId="466" priority="79" operator="equal">
      <formula>1</formula>
    </cfRule>
  </conditionalFormatting>
  <conditionalFormatting sqref="Z121">
    <cfRule type="cellIs" dxfId="465" priority="78" operator="equal">
      <formula>0</formula>
    </cfRule>
  </conditionalFormatting>
  <conditionalFormatting sqref="Z121">
    <cfRule type="cellIs" dxfId="464" priority="77" operator="equal">
      <formula>1</formula>
    </cfRule>
  </conditionalFormatting>
  <conditionalFormatting sqref="Z4:Z102">
    <cfRule type="cellIs" dxfId="463" priority="76" operator="equal">
      <formula>0</formula>
    </cfRule>
  </conditionalFormatting>
  <conditionalFormatting sqref="Z4:Z102">
    <cfRule type="cellIs" dxfId="462" priority="75" operator="equal">
      <formula>1</formula>
    </cfRule>
  </conditionalFormatting>
  <conditionalFormatting sqref="Z7:Z8">
    <cfRule type="cellIs" dxfId="461" priority="74" operator="equal">
      <formula>0</formula>
    </cfRule>
  </conditionalFormatting>
  <conditionalFormatting sqref="Z7:Z8">
    <cfRule type="cellIs" dxfId="460" priority="73" operator="equal">
      <formula>1</formula>
    </cfRule>
  </conditionalFormatting>
  <conditionalFormatting sqref="Z4:Z6">
    <cfRule type="cellIs" dxfId="459" priority="72" operator="equal">
      <formula>0</formula>
    </cfRule>
  </conditionalFormatting>
  <conditionalFormatting sqref="Z4:Z6">
    <cfRule type="cellIs" dxfId="458" priority="71" operator="equal">
      <formula>1</formula>
    </cfRule>
  </conditionalFormatting>
  <conditionalFormatting sqref="Z9:Z18">
    <cfRule type="cellIs" dxfId="457" priority="70" operator="equal">
      <formula>0</formula>
    </cfRule>
  </conditionalFormatting>
  <conditionalFormatting sqref="Z9:Z18">
    <cfRule type="cellIs" dxfId="456" priority="69" operator="equal">
      <formula>1</formula>
    </cfRule>
  </conditionalFormatting>
  <conditionalFormatting sqref="Z19:Z21">
    <cfRule type="cellIs" dxfId="455" priority="68" operator="equal">
      <formula>0</formula>
    </cfRule>
  </conditionalFormatting>
  <conditionalFormatting sqref="Z19:Z21">
    <cfRule type="cellIs" dxfId="454" priority="67" operator="equal">
      <formula>1</formula>
    </cfRule>
  </conditionalFormatting>
  <conditionalFormatting sqref="Z103:Z107">
    <cfRule type="cellIs" dxfId="453" priority="66" operator="equal">
      <formula>0</formula>
    </cfRule>
  </conditionalFormatting>
  <conditionalFormatting sqref="Z103:Z107">
    <cfRule type="cellIs" dxfId="452" priority="65" operator="equal">
      <formula>1</formula>
    </cfRule>
  </conditionalFormatting>
  <conditionalFormatting sqref="Z108:Z112">
    <cfRule type="cellIs" dxfId="451" priority="64" operator="equal">
      <formula>0</formula>
    </cfRule>
  </conditionalFormatting>
  <conditionalFormatting sqref="Z108:Z112">
    <cfRule type="cellIs" dxfId="450" priority="63" operator="equal">
      <formula>1</formula>
    </cfRule>
  </conditionalFormatting>
  <conditionalFormatting sqref="Z113">
    <cfRule type="cellIs" dxfId="449" priority="62" operator="equal">
      <formula>0</formula>
    </cfRule>
  </conditionalFormatting>
  <conditionalFormatting sqref="Z113">
    <cfRule type="cellIs" dxfId="448" priority="61" operator="equal">
      <formula>1</formula>
    </cfRule>
  </conditionalFormatting>
  <conditionalFormatting sqref="Z7">
    <cfRule type="cellIs" dxfId="447" priority="59" operator="equal">
      <formula>1</formula>
    </cfRule>
  </conditionalFormatting>
  <conditionalFormatting sqref="Z7">
    <cfRule type="cellIs" dxfId="446" priority="60" operator="equal">
      <formula>0</formula>
    </cfRule>
  </conditionalFormatting>
  <conditionalFormatting sqref="Z8">
    <cfRule type="cellIs" dxfId="445" priority="57" operator="equal">
      <formula>1</formula>
    </cfRule>
  </conditionalFormatting>
  <conditionalFormatting sqref="Z8">
    <cfRule type="cellIs" dxfId="444" priority="58" operator="equal">
      <formula>0</formula>
    </cfRule>
  </conditionalFormatting>
  <conditionalFormatting sqref="AJ5:AJ124">
    <cfRule type="cellIs" dxfId="443" priority="55" operator="equal">
      <formula>1</formula>
    </cfRule>
    <cfRule type="cellIs" dxfId="442" priority="56" operator="equal">
      <formula>0</formula>
    </cfRule>
  </conditionalFormatting>
  <conditionalFormatting sqref="AZ4:BA123">
    <cfRule type="cellIs" dxfId="441" priority="53" operator="equal">
      <formula>1</formula>
    </cfRule>
    <cfRule type="cellIs" dxfId="440" priority="54" operator="equal">
      <formula>0</formula>
    </cfRule>
  </conditionalFormatting>
  <conditionalFormatting sqref="AY89:AY90 AY104:AY108 AY56:AY67">
    <cfRule type="cellIs" dxfId="439" priority="52" operator="equal">
      <formula>0</formula>
    </cfRule>
  </conditionalFormatting>
  <conditionalFormatting sqref="AY89:AY90 AY104:AY108 AY56:AY67">
    <cfRule type="cellIs" dxfId="438" priority="51" operator="equal">
      <formula>1</formula>
    </cfRule>
  </conditionalFormatting>
  <conditionalFormatting sqref="AY14">
    <cfRule type="cellIs" dxfId="437" priority="50" operator="equal">
      <formula>0</formula>
    </cfRule>
  </conditionalFormatting>
  <conditionalFormatting sqref="AY14">
    <cfRule type="cellIs" dxfId="436" priority="49" operator="equal">
      <formula>1</formula>
    </cfRule>
  </conditionalFormatting>
  <conditionalFormatting sqref="AY124">
    <cfRule type="cellIs" dxfId="435" priority="48" operator="equal">
      <formula>0</formula>
    </cfRule>
  </conditionalFormatting>
  <conditionalFormatting sqref="AY124">
    <cfRule type="cellIs" dxfId="434" priority="47" operator="equal">
      <formula>1</formula>
    </cfRule>
  </conditionalFormatting>
  <conditionalFormatting sqref="AY4:AY11">
    <cfRule type="cellIs" dxfId="433" priority="46" operator="equal">
      <formula>0</formula>
    </cfRule>
  </conditionalFormatting>
  <conditionalFormatting sqref="AY4:AY11">
    <cfRule type="cellIs" dxfId="432" priority="45" operator="equal">
      <formula>1</formula>
    </cfRule>
  </conditionalFormatting>
  <conditionalFormatting sqref="AY12:AY13">
    <cfRule type="cellIs" dxfId="431" priority="44" operator="equal">
      <formula>0</formula>
    </cfRule>
  </conditionalFormatting>
  <conditionalFormatting sqref="AY12:AY13">
    <cfRule type="cellIs" dxfId="430" priority="43" operator="equal">
      <formula>1</formula>
    </cfRule>
  </conditionalFormatting>
  <conditionalFormatting sqref="AY15:AY18">
    <cfRule type="cellIs" dxfId="429" priority="42" operator="equal">
      <formula>0</formula>
    </cfRule>
  </conditionalFormatting>
  <conditionalFormatting sqref="AY15:AY18">
    <cfRule type="cellIs" dxfId="428" priority="41" operator="equal">
      <formula>1</formula>
    </cfRule>
  </conditionalFormatting>
  <conditionalFormatting sqref="AY19:AY22">
    <cfRule type="cellIs" dxfId="427" priority="40" operator="equal">
      <formula>0</formula>
    </cfRule>
  </conditionalFormatting>
  <conditionalFormatting sqref="AY19:AY22">
    <cfRule type="cellIs" dxfId="426" priority="39" operator="equal">
      <formula>1</formula>
    </cfRule>
  </conditionalFormatting>
  <conditionalFormatting sqref="AY23:AY38">
    <cfRule type="cellIs" dxfId="425" priority="38" operator="equal">
      <formula>0</formula>
    </cfRule>
  </conditionalFormatting>
  <conditionalFormatting sqref="AY23:AY38">
    <cfRule type="cellIs" dxfId="424" priority="37" operator="equal">
      <formula>1</formula>
    </cfRule>
  </conditionalFormatting>
  <conditionalFormatting sqref="AY39:AY46">
    <cfRule type="cellIs" dxfId="423" priority="36" operator="equal">
      <formula>0</formula>
    </cfRule>
  </conditionalFormatting>
  <conditionalFormatting sqref="AY39:AY46">
    <cfRule type="cellIs" dxfId="422" priority="35" operator="equal">
      <formula>1</formula>
    </cfRule>
  </conditionalFormatting>
  <conditionalFormatting sqref="AY47:AY55">
    <cfRule type="cellIs" dxfId="421" priority="34" operator="equal">
      <formula>0</formula>
    </cfRule>
  </conditionalFormatting>
  <conditionalFormatting sqref="AY47:AY55">
    <cfRule type="cellIs" dxfId="420" priority="33" operator="equal">
      <formula>1</formula>
    </cfRule>
  </conditionalFormatting>
  <conditionalFormatting sqref="AY68:AY88">
    <cfRule type="cellIs" dxfId="419" priority="32" operator="equal">
      <formula>0</formula>
    </cfRule>
  </conditionalFormatting>
  <conditionalFormatting sqref="AY68:AY88">
    <cfRule type="cellIs" dxfId="418" priority="31" operator="equal">
      <formula>1</formula>
    </cfRule>
  </conditionalFormatting>
  <conditionalFormatting sqref="AY109:AY113">
    <cfRule type="cellIs" dxfId="417" priority="30" operator="equal">
      <formula>0</formula>
    </cfRule>
  </conditionalFormatting>
  <conditionalFormatting sqref="AY109:AY113">
    <cfRule type="cellIs" dxfId="416" priority="29" operator="equal">
      <formula>1</formula>
    </cfRule>
  </conditionalFormatting>
  <conditionalFormatting sqref="AY114:AY122">
    <cfRule type="cellIs" dxfId="415" priority="28" operator="equal">
      <formula>0</formula>
    </cfRule>
  </conditionalFormatting>
  <conditionalFormatting sqref="AY114:AY122">
    <cfRule type="cellIs" dxfId="414" priority="27" operator="equal">
      <formula>1</formula>
    </cfRule>
  </conditionalFormatting>
  <conditionalFormatting sqref="AY123">
    <cfRule type="cellIs" dxfId="413" priority="26" operator="equal">
      <formula>0</formula>
    </cfRule>
  </conditionalFormatting>
  <conditionalFormatting sqref="AY123">
    <cfRule type="cellIs" dxfId="412" priority="25" operator="equal">
      <formula>1</formula>
    </cfRule>
  </conditionalFormatting>
  <conditionalFormatting sqref="N124">
    <cfRule type="cellIs" dxfId="411" priority="23" operator="equal">
      <formula>1</formula>
    </cfRule>
    <cfRule type="cellIs" dxfId="410" priority="24" operator="notEqual">
      <formula>1</formula>
    </cfRule>
  </conditionalFormatting>
  <conditionalFormatting sqref="O124">
    <cfRule type="cellIs" dxfId="409" priority="22" operator="equal">
      <formula>0</formula>
    </cfRule>
  </conditionalFormatting>
  <conditionalFormatting sqref="O124">
    <cfRule type="cellIs" dxfId="408" priority="21" operator="equal">
      <formula>1</formula>
    </cfRule>
  </conditionalFormatting>
  <conditionalFormatting sqref="N4:N123">
    <cfRule type="cellIs" dxfId="407" priority="19" operator="equal">
      <formula>1</formula>
    </cfRule>
    <cfRule type="cellIs" dxfId="406" priority="20" operator="notEqual">
      <formula>1</formula>
    </cfRule>
  </conditionalFormatting>
  <conditionalFormatting sqref="O4:O123">
    <cfRule type="cellIs" dxfId="405" priority="18" operator="equal">
      <formula>0</formula>
    </cfRule>
  </conditionalFormatting>
  <conditionalFormatting sqref="O4:O123">
    <cfRule type="cellIs" dxfId="404" priority="17" operator="equal">
      <formula>1</formula>
    </cfRule>
  </conditionalFormatting>
  <conditionalFormatting sqref="Q4:S4">
    <cfRule type="cellIs" dxfId="403" priority="16" operator="equal">
      <formula>0</formula>
    </cfRule>
  </conditionalFormatting>
  <conditionalFormatting sqref="Q4:S4">
    <cfRule type="cellIs" dxfId="402" priority="15" operator="equal">
      <formula>1</formula>
    </cfRule>
  </conditionalFormatting>
  <conditionalFormatting sqref="Q5:S124">
    <cfRule type="cellIs" dxfId="401" priority="14" operator="equal">
      <formula>0</formula>
    </cfRule>
  </conditionalFormatting>
  <conditionalFormatting sqref="Q5:S124">
    <cfRule type="cellIs" dxfId="400" priority="13" operator="equal">
      <formula>1</formula>
    </cfRule>
  </conditionalFormatting>
  <conditionalFormatting sqref="T45:T47 W45:X47">
    <cfRule type="cellIs" dxfId="399" priority="11" operator="equal">
      <formula>1</formula>
    </cfRule>
    <cfRule type="cellIs" dxfId="398" priority="12" operator="equal">
      <formula>0</formula>
    </cfRule>
  </conditionalFormatting>
  <conditionalFormatting sqref="U45:U47">
    <cfRule type="cellIs" dxfId="397" priority="10" operator="equal">
      <formula>0</formula>
    </cfRule>
  </conditionalFormatting>
  <conditionalFormatting sqref="U45:U47">
    <cfRule type="cellIs" dxfId="396" priority="9" operator="equal">
      <formula>1</formula>
    </cfRule>
  </conditionalFormatting>
  <conditionalFormatting sqref="V45:V47">
    <cfRule type="cellIs" dxfId="395" priority="8" operator="equal">
      <formula>0</formula>
    </cfRule>
  </conditionalFormatting>
  <conditionalFormatting sqref="V45:V47">
    <cfRule type="cellIs" dxfId="394" priority="7" operator="equal">
      <formula>1</formula>
    </cfRule>
  </conditionalFormatting>
  <conditionalFormatting sqref="T4:T44 W4:X44">
    <cfRule type="cellIs" dxfId="393" priority="5" operator="equal">
      <formula>1</formula>
    </cfRule>
    <cfRule type="cellIs" dxfId="392" priority="6" operator="equal">
      <formula>0</formula>
    </cfRule>
  </conditionalFormatting>
  <conditionalFormatting sqref="U4:U44">
    <cfRule type="cellIs" dxfId="391" priority="4" operator="equal">
      <formula>0</formula>
    </cfRule>
  </conditionalFormatting>
  <conditionalFormatting sqref="U4:U44">
    <cfRule type="cellIs" dxfId="390" priority="3" operator="equal">
      <formula>1</formula>
    </cfRule>
  </conditionalFormatting>
  <conditionalFormatting sqref="V4:V44">
    <cfRule type="cellIs" dxfId="389" priority="2" operator="equal">
      <formula>0</formula>
    </cfRule>
  </conditionalFormatting>
  <conditionalFormatting sqref="V4:V44">
    <cfRule type="cellIs" dxfId="388" priority="1" operator="equal">
      <formula>1</formula>
    </cfRule>
  </conditionalFormatting>
  <dataValidations count="2">
    <dataValidation type="time" operator="greaterThanOrEqual" allowBlank="1" showInputMessage="1" showErrorMessage="1" sqref="BH4:BH124 BH2" xr:uid="{86A73943-17D7-DC4D-B0D9-2D244BBEBCEA}">
      <formula1>0</formula1>
    </dataValidation>
    <dataValidation type="whole" allowBlank="1" showInputMessage="1" showErrorMessage="1" sqref="Y4:AE124 AG4:AT124 D4:E124 AY104:AY124 AZ4:BA124 AY4:AY90 O4:V124" xr:uid="{B8C8630F-BF9B-C041-B7B8-B43A658F61E8}">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BB17D-4704-9C45-9DD7-D11DFE4E4893}">
  <sheetPr>
    <pageSetUpPr fitToPage="1"/>
  </sheetPr>
  <dimension ref="A1:BO124"/>
  <sheetViews>
    <sheetView zoomScale="120" zoomScaleNormal="120" workbookViewId="0">
      <pane xSplit="2" topLeftCell="C1" activePane="topRight" state="frozen"/>
      <selection activeCell="P103" sqref="P103"/>
      <selection pane="topRight" activeCell="AO3" sqref="AO3"/>
    </sheetView>
  </sheetViews>
  <sheetFormatPr baseColWidth="10" defaultColWidth="9.1640625" defaultRowHeight="15" x14ac:dyDescent="0.2"/>
  <cols>
    <col min="1" max="1" width="5.5" style="54" customWidth="1"/>
    <col min="2" max="2" width="34.1640625" style="1" customWidth="1"/>
    <col min="3" max="3" width="18.1640625" style="3" bestFit="1" customWidth="1"/>
    <col min="4" max="4" width="3.6640625" style="54" bestFit="1" customWidth="1"/>
    <col min="5" max="5" width="4.33203125" style="54" bestFit="1" customWidth="1"/>
    <col min="6" max="6" width="3.6640625" style="54" bestFit="1" customWidth="1"/>
    <col min="7" max="7" width="5.1640625" style="54" bestFit="1" customWidth="1"/>
    <col min="8" max="8" width="4.33203125" style="54" bestFit="1" customWidth="1"/>
    <col min="9" max="9" width="4.5" style="54" customWidth="1"/>
    <col min="10" max="10" width="5.1640625" style="54" bestFit="1" customWidth="1"/>
    <col min="11" max="12" width="4.5" style="54" customWidth="1"/>
    <col min="13" max="13" width="4" style="54" customWidth="1"/>
    <col min="14" max="14" width="4.5" style="54" customWidth="1"/>
    <col min="15" max="18" width="3.6640625" style="54" bestFit="1" customWidth="1"/>
    <col min="19" max="19" width="4.33203125" style="54" bestFit="1" customWidth="1"/>
    <col min="20" max="21" width="3.6640625" style="54" bestFit="1" customWidth="1"/>
    <col min="22" max="22" width="4" style="54" bestFit="1" customWidth="1"/>
    <col min="23" max="23" width="3.6640625" style="54" bestFit="1" customWidth="1"/>
    <col min="24" max="24" width="4.33203125" style="54" bestFit="1" customWidth="1"/>
    <col min="25" max="37" width="3.6640625" style="54" bestFit="1" customWidth="1"/>
    <col min="38" max="53" width="3.6640625" style="54" customWidth="1"/>
    <col min="54" max="55" width="3.6640625" style="54" bestFit="1" customWidth="1"/>
    <col min="56" max="57" width="3.6640625" style="54" customWidth="1"/>
    <col min="58" max="58" width="3.6640625" style="54" bestFit="1" customWidth="1"/>
    <col min="59" max="59" width="4" style="54" customWidth="1"/>
    <col min="60" max="60" width="8.33203125" style="54" customWidth="1"/>
    <col min="61" max="61" width="7.1640625" style="54" bestFit="1" customWidth="1"/>
    <col min="62" max="65" width="3.6640625" style="54" customWidth="1"/>
    <col min="66" max="66" width="3.6640625" style="54" bestFit="1" customWidth="1"/>
    <col min="67" max="16384" width="9.1640625" style="54"/>
  </cols>
  <sheetData>
    <row r="1" spans="1:67" s="9" customFormat="1" ht="154" x14ac:dyDescent="0.2">
      <c r="B1" s="10"/>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c r="BN1" s="8" t="s">
        <v>296</v>
      </c>
    </row>
    <row r="2" spans="1:67" s="9" customFormat="1" x14ac:dyDescent="0.2">
      <c r="B2" s="9" t="s">
        <v>103</v>
      </c>
      <c r="C2" s="9">
        <f>COUNTA(A4:A96)</f>
        <v>93</v>
      </c>
      <c r="D2" s="9">
        <f>SUM(F4:F96)</f>
        <v>99</v>
      </c>
      <c r="E2" s="9">
        <f>SUM(G4:G96)</f>
        <v>2193</v>
      </c>
      <c r="F2" s="9">
        <f>IF(D2=0,0,E2/D2)</f>
        <v>22.151515151515152</v>
      </c>
      <c r="G2" s="9">
        <f>SUM(I4:I96)</f>
        <v>11046</v>
      </c>
      <c r="H2" s="9">
        <f>SUM(J4:J96)</f>
        <v>3653</v>
      </c>
      <c r="I2" s="9">
        <f>IF(E2=0,0,H2/E2)</f>
        <v>1.6657546739626083</v>
      </c>
      <c r="J2" s="9">
        <f>SUM(L4:L96)</f>
        <v>9822</v>
      </c>
      <c r="K2" s="9">
        <f>IF(E2=0,0,J2/E2)</f>
        <v>4.4787961696306429</v>
      </c>
      <c r="L2" s="9">
        <f>IF($C$2=0,0,COUNTIF(D4:D96,1)/$C$2*100)</f>
        <v>100</v>
      </c>
      <c r="M2" s="9">
        <f>IF($C$2=0,0,COUNTIF(E4:E96,1)/$C$2*100)</f>
        <v>100</v>
      </c>
      <c r="N2" s="16">
        <f>IF($C$2=0,0,SUM(N4:N96)/$C$2*100)</f>
        <v>65.591397849462368</v>
      </c>
      <c r="O2" s="9">
        <f>IF($C$2=0,0,COUNTIF(O4:O96,1)/$C$2*100)</f>
        <v>97.849462365591393</v>
      </c>
      <c r="P2" s="9">
        <f t="shared" ref="P2:U2" si="0">IF($C$2=0,0,COUNTIF(P4:P96,1)/$C$2*100)</f>
        <v>84.946236559139791</v>
      </c>
      <c r="Q2" s="9">
        <f t="shared" si="0"/>
        <v>95.6989247311828</v>
      </c>
      <c r="R2" s="9">
        <f t="shared" si="0"/>
        <v>100</v>
      </c>
      <c r="S2" s="9">
        <f t="shared" si="0"/>
        <v>100</v>
      </c>
      <c r="T2" s="9">
        <f t="shared" si="0"/>
        <v>95.6989247311828</v>
      </c>
      <c r="U2" s="9">
        <f t="shared" si="0"/>
        <v>100</v>
      </c>
      <c r="V2" s="9">
        <f>IF(COUNTIF(U4:U102,0)=0,100,(COUNTIFS(V4:V102,1,U4:U102,0)/COUNTIF(U4:U102,0))*100)</f>
        <v>100</v>
      </c>
      <c r="W2" s="9">
        <f t="shared" ref="W2:AE2" si="1">IF($C$2=0,0,COUNTIF(W4:W96,1)/$C$2*100)</f>
        <v>82.795698924731184</v>
      </c>
      <c r="X2" s="9">
        <f t="shared" si="1"/>
        <v>100</v>
      </c>
      <c r="Y2" s="9">
        <f t="shared" si="1"/>
        <v>44.086021505376344</v>
      </c>
      <c r="Z2" s="9">
        <f t="shared" si="1"/>
        <v>100</v>
      </c>
      <c r="AA2" s="9">
        <f t="shared" si="1"/>
        <v>92.473118279569889</v>
      </c>
      <c r="AB2" s="9">
        <f t="shared" si="1"/>
        <v>100</v>
      </c>
      <c r="AC2" s="9">
        <f t="shared" si="1"/>
        <v>100</v>
      </c>
      <c r="AD2" s="9">
        <f t="shared" si="1"/>
        <v>100</v>
      </c>
      <c r="AE2" s="9">
        <f t="shared" si="1"/>
        <v>100</v>
      </c>
      <c r="AF2" s="9">
        <f>SUM(AF4:AF96)</f>
        <v>318</v>
      </c>
      <c r="AG2" s="9">
        <f t="shared" ref="AG2:AT2" si="2">IF($C$2=0,0,COUNTIF(AG4:AG96,1)/$C$2*100)</f>
        <v>81.72043010752688</v>
      </c>
      <c r="AH2" s="9">
        <f t="shared" si="2"/>
        <v>96.774193548387103</v>
      </c>
      <c r="AI2" s="9">
        <f t="shared" si="2"/>
        <v>72.043010752688176</v>
      </c>
      <c r="AJ2" s="9">
        <f t="shared" si="2"/>
        <v>98.924731182795696</v>
      </c>
      <c r="AK2" s="9">
        <f t="shared" si="2"/>
        <v>75.268817204301072</v>
      </c>
      <c r="AL2" s="9">
        <f t="shared" si="2"/>
        <v>100</v>
      </c>
      <c r="AM2" s="9">
        <f t="shared" si="2"/>
        <v>0</v>
      </c>
      <c r="AN2" s="9">
        <f t="shared" si="2"/>
        <v>100</v>
      </c>
      <c r="AO2" s="9">
        <f t="shared" si="2"/>
        <v>0</v>
      </c>
      <c r="AP2" s="9">
        <f t="shared" si="2"/>
        <v>100</v>
      </c>
      <c r="AQ2" s="9">
        <f t="shared" si="2"/>
        <v>100</v>
      </c>
      <c r="AR2" s="9">
        <f t="shared" si="2"/>
        <v>98.924731182795696</v>
      </c>
      <c r="AS2" s="9">
        <f t="shared" si="2"/>
        <v>87.096774193548384</v>
      </c>
      <c r="AT2" s="9">
        <f t="shared" si="2"/>
        <v>100</v>
      </c>
      <c r="AU2" s="54">
        <f>IF(E2=0,0,(206.835-(84.6*(I2))-(1.015*(F2))))</f>
        <v>43.42836670397547</v>
      </c>
      <c r="AV2" s="54">
        <f>IF(E2=0,0,(0.39*F2)+(11.8*I2)-15.59)</f>
        <v>12.704996061849691</v>
      </c>
      <c r="AW2" s="54">
        <f>IF(E2=0,0,((0.0588*K2*100)-(0.296*(D2/E2)*100)-15.8))</f>
        <v>9.1990697674418591</v>
      </c>
      <c r="AX2" s="54">
        <f>IF(G2=0,0,(4.71*K2)+(0.5*F2)-21.43)</f>
        <v>10.740887534717906</v>
      </c>
      <c r="AY2" s="9">
        <f>IF($C$2=0,0,COUNTIF(AY4:AY96,1)/$C$2*100)</f>
        <v>91.397849462365585</v>
      </c>
      <c r="AZ2" s="9">
        <f>IF($C$2=0,0,COUNTIF(AZ4:AZ96,1)/$C$2*100)</f>
        <v>100</v>
      </c>
      <c r="BA2" s="9">
        <f>IF($C$2=0,0,COUNTIF(BA4:BA96,1)/$C$2*100)</f>
        <v>100</v>
      </c>
      <c r="BG2" s="54">
        <f>IF(E2=0,0,AF2/E2*1000)</f>
        <v>145.00683994528043</v>
      </c>
      <c r="BH2" s="11">
        <f>E2/200/24/60</f>
        <v>7.6145833333333326E-3</v>
      </c>
      <c r="BI2" s="11">
        <f>IF($C$2=0,0,BH2/$C$2)</f>
        <v>8.1877240143369168E-5</v>
      </c>
      <c r="BJ2" s="9">
        <f>IF($C$2=0,0,D2/$C$2)</f>
        <v>1.064516129032258</v>
      </c>
      <c r="BK2" s="9">
        <f>IF($C$2=0,0,E2/$C$2)</f>
        <v>23.580645161290324</v>
      </c>
      <c r="BL2" s="9">
        <f>IF($C$2=0,0,AF2/$C$2)</f>
        <v>3.4193548387096775</v>
      </c>
      <c r="BM2" s="9">
        <f>(0.5*W2)+(0.5*X2)</f>
        <v>91.397849462365599</v>
      </c>
      <c r="BN2" s="9">
        <f>IF(C2=0,0,J2/G2*100)</f>
        <v>88.919065725149366</v>
      </c>
    </row>
    <row r="3" spans="1:67" s="5" customFormat="1" ht="223" x14ac:dyDescent="0.2">
      <c r="A3" s="5" t="s">
        <v>0</v>
      </c>
      <c r="B3" s="6"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310</v>
      </c>
      <c r="BC3" s="8" t="s">
        <v>136</v>
      </c>
      <c r="BD3" s="8" t="s">
        <v>137</v>
      </c>
      <c r="BE3" s="8" t="s">
        <v>138</v>
      </c>
      <c r="BF3" s="8" t="s">
        <v>139</v>
      </c>
      <c r="BG3" s="8" t="s">
        <v>141</v>
      </c>
      <c r="BH3" s="8" t="s">
        <v>74</v>
      </c>
      <c r="BO3" s="12"/>
    </row>
    <row r="4" spans="1:67" ht="48" x14ac:dyDescent="0.2">
      <c r="A4" s="54">
        <v>1</v>
      </c>
      <c r="B4" s="3" t="s">
        <v>934</v>
      </c>
      <c r="C4" s="3" t="s">
        <v>207</v>
      </c>
      <c r="D4" s="54">
        <v>1</v>
      </c>
      <c r="E4" s="54">
        <v>1</v>
      </c>
      <c r="F4" s="54">
        <f>IF(B4="",0,(LEN(B4)-LEN(SUBSTITUTE(B4,". ","."))+1))</f>
        <v>1</v>
      </c>
      <c r="G4" s="54">
        <f>IF(B4="",0,LEN(B4)-LEN(SUBSTITUTE(B4," ",""))+1)</f>
        <v>18</v>
      </c>
      <c r="H4" s="54">
        <f>IF(F4=0,0,G4/F4)</f>
        <v>18</v>
      </c>
      <c r="I4" s="54">
        <f>LEN(B4)</f>
        <v>120</v>
      </c>
      <c r="J4" s="54">
        <v>36</v>
      </c>
      <c r="K4" s="54">
        <f>IF(G4=0,0,J4/G4)</f>
        <v>2</v>
      </c>
      <c r="L4" s="54">
        <f>LEN(SUBSTITUTE(SUBSTITUTE(SUBSTITUTE(SUBSTITUTE(SUBSTITUTE(SUBSTITUTE(SUBSTITUTE(SUBSTITUTE(SUBSTITUTE(SUBSTITUTE(SUBSTITUTE(SUBSTITUTE(SUBSTITUTE(SUBSTITUTE(SUBSTITUTE(SUBSTITUTE(SUBSTITUTE(SUBSTITUTE(SUBSTITUTE(B4," ",""),".",""),",",""),"?",""),"!",""),";",""),"(",""),")",""),"[",""),"]",""),"-",""),"{",""),"}",""),"/",""),"+",""),"*",""),"_",""),"&amp;",""),"#",""))</f>
        <v>99</v>
      </c>
      <c r="M4" s="54">
        <f>IF(G4=0,0,L4/G4)</f>
        <v>5.5</v>
      </c>
      <c r="N4" s="54">
        <v>1</v>
      </c>
      <c r="O4" s="54">
        <v>1</v>
      </c>
      <c r="P4" s="54">
        <v>1</v>
      </c>
      <c r="Q4" s="54">
        <v>1</v>
      </c>
      <c r="R4" s="54">
        <v>1</v>
      </c>
      <c r="S4" s="54">
        <v>1</v>
      </c>
      <c r="T4" s="54">
        <f t="shared" ref="T4:T67" si="3">QUOTIENT((Q4+R4+S4),3)</f>
        <v>1</v>
      </c>
      <c r="U4" s="54">
        <v>1</v>
      </c>
      <c r="V4" s="54">
        <v>1</v>
      </c>
      <c r="W4" s="54">
        <f t="shared" ref="W4:W67" si="4">QUOTIENT((P4+T4),2)</f>
        <v>1</v>
      </c>
      <c r="X4" s="54">
        <f t="shared" ref="X4:X67" si="5">IF(U4=1,1,IF(V4=1,1,0))</f>
        <v>1</v>
      </c>
      <c r="Y4" s="54">
        <v>1</v>
      </c>
      <c r="Z4" s="54">
        <v>1</v>
      </c>
      <c r="AA4" s="54">
        <v>1</v>
      </c>
      <c r="AB4" s="54">
        <v>1</v>
      </c>
      <c r="AC4" s="54">
        <v>1</v>
      </c>
      <c r="AD4" s="54">
        <v>1</v>
      </c>
      <c r="AE4" s="54">
        <v>1</v>
      </c>
      <c r="AF4" s="5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4</v>
      </c>
      <c r="AG4" s="54">
        <v>1</v>
      </c>
      <c r="AH4" s="54">
        <f t="shared" ref="AH4:AH68" si="6">IF(G4&gt;0,IF((LEN(B4)-LEN(SUBSTITUTE(B4,"/","")))&gt;0,0,1),0)</f>
        <v>1</v>
      </c>
      <c r="AI4" s="54">
        <v>1</v>
      </c>
      <c r="AJ4" s="54">
        <v>1</v>
      </c>
      <c r="AK4" s="54">
        <f t="shared" ref="AK4:AK68" si="7">IF(G4&gt;0,IF(((LEN(B4)-LEN(SUBSTITUTE(B4,"(","")))+(LEN(B4)-LEN(SUBSTITUTE(B4,")","")))+(LEN(B4)-LEN(SUBSTITUTE(B4,"[","")))+(LEN(B4)-LEN(SUBSTITUTE(B4,"]","")))+(LEN(B4)-LEN(SUBSTITUTE(B4,"{","")))+(LEN(B4)-LEN(SUBSTITUTE(B4,"}",""))))&gt;0,0,1),0)</f>
        <v>0</v>
      </c>
      <c r="AL4" s="54">
        <v>1</v>
      </c>
      <c r="AM4" s="54">
        <v>0</v>
      </c>
      <c r="AN4" s="54">
        <v>1</v>
      </c>
      <c r="AO4" s="54">
        <v>0</v>
      </c>
      <c r="AP4" s="54">
        <v>1</v>
      </c>
      <c r="AQ4" s="54">
        <v>1</v>
      </c>
      <c r="AR4" s="54">
        <v>1</v>
      </c>
      <c r="AS4" s="54">
        <v>1</v>
      </c>
      <c r="AT4" s="54">
        <v>1</v>
      </c>
      <c r="AU4" s="54">
        <f>IF(G4=0,0,(206.835-(84.6*(K4))-(1.015*(H4))))</f>
        <v>19.36500000000002</v>
      </c>
      <c r="AV4" s="54">
        <f>IF(G4=0,0,(0.39*H4)+(11.8*K4)-15.59)</f>
        <v>15.030000000000001</v>
      </c>
      <c r="AW4" s="54">
        <f>IF(G4=0,0,((0.0588*(LEN(SUBSTITUTE(B4," ",""))/G4)*100)-(0.296*(F4/G4)*100)-15.8))</f>
        <v>16.202222222222215</v>
      </c>
      <c r="AX4" s="54">
        <f>IF(I4=0,0,(4.71*M4)+(0.5*H4)-21.43)</f>
        <v>13.475000000000001</v>
      </c>
      <c r="AY4" s="54">
        <v>1</v>
      </c>
      <c r="AZ4" s="54">
        <v>1</v>
      </c>
      <c r="BA4" s="54">
        <v>1</v>
      </c>
      <c r="BG4" s="54">
        <f>IF(G4=0,0,AF4/G4*1000)</f>
        <v>222.2222222222222</v>
      </c>
      <c r="BH4" s="11">
        <f>G4/200/24/60</f>
        <v>6.2500000000000001E-5</v>
      </c>
    </row>
    <row r="5" spans="1:67" ht="32" x14ac:dyDescent="0.2">
      <c r="A5" s="54" t="s">
        <v>157</v>
      </c>
      <c r="B5" s="3" t="s">
        <v>935</v>
      </c>
      <c r="C5" s="3" t="s">
        <v>207</v>
      </c>
      <c r="D5" s="54">
        <v>1</v>
      </c>
      <c r="E5" s="54">
        <v>1</v>
      </c>
      <c r="F5" s="54">
        <f t="shared" ref="F5:F68" si="8">IF(B5="",0,(LEN(B5)-LEN(SUBSTITUTE(B5,". ","."))+1))</f>
        <v>1</v>
      </c>
      <c r="G5" s="54">
        <f t="shared" ref="G5:G68" si="9">IF(B5="",0,LEN(B5)-LEN(SUBSTITUTE(B5," ",""))+1)</f>
        <v>12</v>
      </c>
      <c r="H5" s="54">
        <f t="shared" ref="H5:H68" si="10">IF(F5=0,0,G5/F5)</f>
        <v>12</v>
      </c>
      <c r="I5" s="54">
        <f t="shared" ref="I5:I47" si="11">LEN(B5)</f>
        <v>59</v>
      </c>
      <c r="J5" s="54">
        <v>17</v>
      </c>
      <c r="K5" s="54">
        <f t="shared" ref="K5:K68" si="12">IF(G5=0,0,J5/G5)</f>
        <v>1.4166666666666667</v>
      </c>
      <c r="L5" s="54">
        <f t="shared" ref="L5:L68" si="13">LEN(SUBSTITUTE(SUBSTITUTE(SUBSTITUTE(SUBSTITUTE(SUBSTITUTE(SUBSTITUTE(SUBSTITUTE(SUBSTITUTE(SUBSTITUTE(SUBSTITUTE(SUBSTITUTE(SUBSTITUTE(SUBSTITUTE(SUBSTITUTE(SUBSTITUTE(SUBSTITUTE(SUBSTITUTE(SUBSTITUTE(SUBSTITUTE(B5," ",""),".",""),",",""),"?",""),"!",""),";",""),"(",""),")",""),"[",""),"]",""),"-",""),"{",""),"}",""),"/",""),"+",""),"*",""),"_",""),"&amp;",""),"#",""))</f>
        <v>46</v>
      </c>
      <c r="M5" s="54">
        <f t="shared" ref="M5:M68" si="14">IF(G5=0,0,L5/G5)</f>
        <v>3.8333333333333335</v>
      </c>
      <c r="N5" s="54">
        <v>0</v>
      </c>
      <c r="O5" s="54">
        <v>1</v>
      </c>
      <c r="P5" s="54">
        <v>1</v>
      </c>
      <c r="Q5" s="54">
        <v>1</v>
      </c>
      <c r="R5" s="54">
        <v>1</v>
      </c>
      <c r="S5" s="54">
        <v>1</v>
      </c>
      <c r="T5" s="54">
        <f t="shared" si="3"/>
        <v>1</v>
      </c>
      <c r="U5" s="54">
        <v>1</v>
      </c>
      <c r="V5" s="54">
        <v>1</v>
      </c>
      <c r="W5" s="54">
        <f t="shared" si="4"/>
        <v>1</v>
      </c>
      <c r="X5" s="54">
        <f t="shared" si="5"/>
        <v>1</v>
      </c>
      <c r="Y5" s="54">
        <v>0</v>
      </c>
      <c r="Z5" s="54">
        <v>1</v>
      </c>
      <c r="AA5" s="54">
        <v>1</v>
      </c>
      <c r="AB5" s="54">
        <v>1</v>
      </c>
      <c r="AC5" s="54">
        <v>1</v>
      </c>
      <c r="AD5" s="54">
        <v>1</v>
      </c>
      <c r="AE5" s="54">
        <v>1</v>
      </c>
      <c r="AF5" s="54">
        <f t="shared" ref="AF5:AF68" si="15">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2</v>
      </c>
      <c r="AG5" s="54">
        <v>1</v>
      </c>
      <c r="AH5" s="54">
        <f t="shared" si="6"/>
        <v>1</v>
      </c>
      <c r="AI5" s="54">
        <v>1</v>
      </c>
      <c r="AJ5" s="54">
        <v>1</v>
      </c>
      <c r="AK5" s="54">
        <f t="shared" si="7"/>
        <v>1</v>
      </c>
      <c r="AL5" s="54">
        <v>1</v>
      </c>
      <c r="AM5" s="54">
        <v>0</v>
      </c>
      <c r="AN5" s="54">
        <v>1</v>
      </c>
      <c r="AO5" s="54">
        <v>0</v>
      </c>
      <c r="AP5" s="54">
        <v>1</v>
      </c>
      <c r="AQ5" s="54">
        <v>1</v>
      </c>
      <c r="AR5" s="54">
        <v>1</v>
      </c>
      <c r="AS5" s="54">
        <v>1</v>
      </c>
      <c r="AT5" s="54">
        <v>1</v>
      </c>
      <c r="AU5" s="54">
        <f t="shared" ref="AU5:AU68" si="16">IF(G5=0,0,(206.835-(84.6*(K5))-(1.015*(H5))))</f>
        <v>74.805000000000007</v>
      </c>
      <c r="AV5" s="54">
        <f t="shared" ref="AV5:AV68" si="17">IF(G5=0,0,(0.39*H5)+(11.8*K5)-15.59)</f>
        <v>5.8066666666666684</v>
      </c>
      <c r="AW5" s="54">
        <f t="shared" ref="AW5:AW47" si="18">IF(G5=0,0,((0.0588*(LEN(SUBSTITUTE(B5," ",""))/G5)*100)-(0.296*(F5/G5)*100)-15.8))</f>
        <v>5.2533333333333339</v>
      </c>
      <c r="AX5" s="54">
        <f t="shared" ref="AX5:AX68" si="19">IF(I5=0,0,(4.71*M5)+(0.5*H5)-21.43)</f>
        <v>2.625</v>
      </c>
      <c r="AY5" s="54">
        <v>1</v>
      </c>
      <c r="AZ5" s="54">
        <v>1</v>
      </c>
      <c r="BA5" s="54">
        <v>1</v>
      </c>
      <c r="BG5" s="54">
        <f t="shared" ref="BG5:BG47" si="20">IF(G5=0,0,AF5/G5*1000)</f>
        <v>166.66666666666666</v>
      </c>
      <c r="BH5" s="11">
        <f t="shared" ref="BH5:BH68" si="21">G5/200/24/60</f>
        <v>4.1666666666666665E-5</v>
      </c>
    </row>
    <row r="6" spans="1:67" ht="32" x14ac:dyDescent="0.2">
      <c r="A6" s="54" t="s">
        <v>158</v>
      </c>
      <c r="B6" s="3" t="s">
        <v>936</v>
      </c>
      <c r="C6" s="3" t="s">
        <v>207</v>
      </c>
      <c r="D6" s="54">
        <v>1</v>
      </c>
      <c r="E6" s="54">
        <v>1</v>
      </c>
      <c r="F6" s="54">
        <f t="shared" si="8"/>
        <v>1</v>
      </c>
      <c r="G6" s="54">
        <f t="shared" si="9"/>
        <v>15</v>
      </c>
      <c r="H6" s="54">
        <f t="shared" si="10"/>
        <v>15</v>
      </c>
      <c r="I6" s="54">
        <f t="shared" si="11"/>
        <v>79</v>
      </c>
      <c r="J6" s="54">
        <v>24</v>
      </c>
      <c r="K6" s="54">
        <f t="shared" si="12"/>
        <v>1.6</v>
      </c>
      <c r="L6" s="54">
        <f t="shared" si="13"/>
        <v>61</v>
      </c>
      <c r="M6" s="54">
        <f t="shared" si="14"/>
        <v>4.0666666666666664</v>
      </c>
      <c r="N6" s="54">
        <v>0</v>
      </c>
      <c r="O6" s="54">
        <v>1</v>
      </c>
      <c r="P6" s="54">
        <v>1</v>
      </c>
      <c r="Q6" s="54">
        <v>1</v>
      </c>
      <c r="R6" s="54">
        <v>1</v>
      </c>
      <c r="S6" s="54">
        <v>1</v>
      </c>
      <c r="T6" s="54">
        <f t="shared" si="3"/>
        <v>1</v>
      </c>
      <c r="U6" s="54">
        <v>1</v>
      </c>
      <c r="V6" s="54">
        <v>1</v>
      </c>
      <c r="W6" s="54">
        <f t="shared" si="4"/>
        <v>1</v>
      </c>
      <c r="X6" s="54">
        <f t="shared" si="5"/>
        <v>1</v>
      </c>
      <c r="Y6" s="54">
        <v>1</v>
      </c>
      <c r="Z6" s="54">
        <v>1</v>
      </c>
      <c r="AA6" s="54">
        <v>1</v>
      </c>
      <c r="AB6" s="54">
        <v>1</v>
      </c>
      <c r="AC6" s="54">
        <v>1</v>
      </c>
      <c r="AD6" s="54">
        <v>1</v>
      </c>
      <c r="AE6" s="54">
        <v>1</v>
      </c>
      <c r="AF6" s="54">
        <f t="shared" si="15"/>
        <v>4</v>
      </c>
      <c r="AG6" s="54">
        <v>1</v>
      </c>
      <c r="AH6" s="54">
        <f t="shared" si="6"/>
        <v>1</v>
      </c>
      <c r="AI6" s="54">
        <v>1</v>
      </c>
      <c r="AJ6" s="54">
        <v>1</v>
      </c>
      <c r="AK6" s="54">
        <f t="shared" si="7"/>
        <v>0</v>
      </c>
      <c r="AL6" s="54">
        <v>1</v>
      </c>
      <c r="AM6" s="54">
        <v>0</v>
      </c>
      <c r="AN6" s="54">
        <v>1</v>
      </c>
      <c r="AO6" s="54">
        <v>0</v>
      </c>
      <c r="AP6" s="54">
        <v>1</v>
      </c>
      <c r="AQ6" s="54">
        <v>1</v>
      </c>
      <c r="AR6" s="54">
        <v>1</v>
      </c>
      <c r="AS6" s="54">
        <v>1</v>
      </c>
      <c r="AT6" s="54">
        <v>1</v>
      </c>
      <c r="AU6" s="54">
        <f t="shared" si="16"/>
        <v>56.250000000000028</v>
      </c>
      <c r="AV6" s="54">
        <f t="shared" si="17"/>
        <v>9.1400000000000041</v>
      </c>
      <c r="AW6" s="54">
        <f t="shared" si="18"/>
        <v>7.7066666666666634</v>
      </c>
      <c r="AX6" s="54">
        <f t="shared" si="19"/>
        <v>5.2240000000000002</v>
      </c>
      <c r="AY6" s="54">
        <v>1</v>
      </c>
      <c r="AZ6" s="54">
        <v>1</v>
      </c>
      <c r="BA6" s="54">
        <v>1</v>
      </c>
      <c r="BG6" s="54">
        <f t="shared" si="20"/>
        <v>266.66666666666669</v>
      </c>
      <c r="BH6" s="11">
        <f t="shared" si="21"/>
        <v>5.208333333333333E-5</v>
      </c>
      <c r="BK6" s="11"/>
      <c r="BL6" s="11"/>
    </row>
    <row r="7" spans="1:67" ht="32" x14ac:dyDescent="0.2">
      <c r="A7" s="54" t="s">
        <v>159</v>
      </c>
      <c r="B7" s="3" t="s">
        <v>937</v>
      </c>
      <c r="C7" s="3" t="s">
        <v>207</v>
      </c>
      <c r="D7" s="54">
        <v>1</v>
      </c>
      <c r="E7" s="54">
        <v>1</v>
      </c>
      <c r="F7" s="54">
        <f t="shared" si="8"/>
        <v>1</v>
      </c>
      <c r="G7" s="54">
        <f t="shared" si="9"/>
        <v>12</v>
      </c>
      <c r="H7" s="54">
        <f t="shared" si="10"/>
        <v>12</v>
      </c>
      <c r="I7" s="54">
        <f t="shared" si="11"/>
        <v>65</v>
      </c>
      <c r="J7" s="54">
        <v>18</v>
      </c>
      <c r="K7" s="54">
        <f t="shared" si="12"/>
        <v>1.5</v>
      </c>
      <c r="L7" s="54">
        <f t="shared" si="13"/>
        <v>52</v>
      </c>
      <c r="M7" s="54">
        <f t="shared" si="14"/>
        <v>4.333333333333333</v>
      </c>
      <c r="N7" s="54">
        <v>0</v>
      </c>
      <c r="O7" s="54">
        <v>1</v>
      </c>
      <c r="P7" s="54">
        <v>1</v>
      </c>
      <c r="Q7" s="54">
        <v>1</v>
      </c>
      <c r="R7" s="54">
        <v>1</v>
      </c>
      <c r="S7" s="54">
        <v>1</v>
      </c>
      <c r="T7" s="54">
        <f t="shared" si="3"/>
        <v>1</v>
      </c>
      <c r="U7" s="54">
        <v>1</v>
      </c>
      <c r="V7" s="54">
        <v>1</v>
      </c>
      <c r="W7" s="54">
        <f t="shared" si="4"/>
        <v>1</v>
      </c>
      <c r="X7" s="54">
        <f t="shared" si="5"/>
        <v>1</v>
      </c>
      <c r="Y7" s="54">
        <v>0</v>
      </c>
      <c r="Z7" s="54">
        <v>1</v>
      </c>
      <c r="AA7" s="54">
        <v>1</v>
      </c>
      <c r="AB7" s="54">
        <v>1</v>
      </c>
      <c r="AC7" s="54">
        <v>1</v>
      </c>
      <c r="AD7" s="54">
        <v>1</v>
      </c>
      <c r="AE7" s="54">
        <v>1</v>
      </c>
      <c r="AF7" s="54">
        <f t="shared" si="15"/>
        <v>2</v>
      </c>
      <c r="AG7" s="54">
        <v>1</v>
      </c>
      <c r="AH7" s="54">
        <f t="shared" si="6"/>
        <v>1</v>
      </c>
      <c r="AI7" s="54">
        <v>1</v>
      </c>
      <c r="AJ7" s="54">
        <v>1</v>
      </c>
      <c r="AK7" s="54">
        <f t="shared" si="7"/>
        <v>1</v>
      </c>
      <c r="AL7" s="54">
        <v>1</v>
      </c>
      <c r="AM7" s="54">
        <v>0</v>
      </c>
      <c r="AN7" s="54">
        <v>1</v>
      </c>
      <c r="AO7" s="54">
        <v>0</v>
      </c>
      <c r="AP7" s="54">
        <v>1</v>
      </c>
      <c r="AQ7" s="54">
        <v>1</v>
      </c>
      <c r="AR7" s="54">
        <v>1</v>
      </c>
      <c r="AS7" s="54">
        <v>1</v>
      </c>
      <c r="AT7" s="54">
        <v>1</v>
      </c>
      <c r="AU7" s="54">
        <f t="shared" si="16"/>
        <v>67.755000000000024</v>
      </c>
      <c r="AV7" s="54">
        <f t="shared" si="17"/>
        <v>6.7900000000000027</v>
      </c>
      <c r="AW7" s="54">
        <f t="shared" si="18"/>
        <v>8.1933333333333351</v>
      </c>
      <c r="AX7" s="54">
        <f t="shared" si="19"/>
        <v>4.9800000000000004</v>
      </c>
      <c r="AY7" s="54">
        <v>1</v>
      </c>
      <c r="AZ7" s="54">
        <v>1</v>
      </c>
      <c r="BA7" s="54">
        <v>1</v>
      </c>
      <c r="BG7" s="54">
        <f t="shared" si="20"/>
        <v>166.66666666666666</v>
      </c>
      <c r="BH7" s="11">
        <f t="shared" si="21"/>
        <v>4.1666666666666665E-5</v>
      </c>
    </row>
    <row r="8" spans="1:67" ht="48" x14ac:dyDescent="0.2">
      <c r="A8" s="54" t="s">
        <v>160</v>
      </c>
      <c r="B8" s="3" t="s">
        <v>938</v>
      </c>
      <c r="C8" s="3" t="s">
        <v>207</v>
      </c>
      <c r="D8" s="54">
        <v>1</v>
      </c>
      <c r="E8" s="54">
        <v>1</v>
      </c>
      <c r="F8" s="54">
        <f t="shared" si="8"/>
        <v>1</v>
      </c>
      <c r="G8" s="54">
        <f t="shared" si="9"/>
        <v>19</v>
      </c>
      <c r="H8" s="54">
        <f t="shared" si="10"/>
        <v>19</v>
      </c>
      <c r="I8" s="54">
        <f t="shared" si="11"/>
        <v>98</v>
      </c>
      <c r="J8" s="54">
        <v>26</v>
      </c>
      <c r="K8" s="54">
        <f t="shared" si="12"/>
        <v>1.368421052631579</v>
      </c>
      <c r="L8" s="54">
        <f t="shared" si="13"/>
        <v>76</v>
      </c>
      <c r="M8" s="54">
        <f t="shared" si="14"/>
        <v>4</v>
      </c>
      <c r="N8" s="54">
        <v>0</v>
      </c>
      <c r="O8" s="54">
        <v>1</v>
      </c>
      <c r="P8" s="54">
        <v>1</v>
      </c>
      <c r="Q8" s="54">
        <v>1</v>
      </c>
      <c r="R8" s="54">
        <v>1</v>
      </c>
      <c r="S8" s="54">
        <v>1</v>
      </c>
      <c r="T8" s="54">
        <f t="shared" si="3"/>
        <v>1</v>
      </c>
      <c r="U8" s="54">
        <v>1</v>
      </c>
      <c r="V8" s="54">
        <v>1</v>
      </c>
      <c r="W8" s="54">
        <f t="shared" si="4"/>
        <v>1</v>
      </c>
      <c r="X8" s="54">
        <f t="shared" si="5"/>
        <v>1</v>
      </c>
      <c r="Y8" s="54">
        <v>0</v>
      </c>
      <c r="Z8" s="54">
        <v>1</v>
      </c>
      <c r="AA8" s="54">
        <v>1</v>
      </c>
      <c r="AB8" s="54">
        <v>1</v>
      </c>
      <c r="AC8" s="54">
        <v>1</v>
      </c>
      <c r="AD8" s="54">
        <v>1</v>
      </c>
      <c r="AE8" s="54">
        <v>1</v>
      </c>
      <c r="AF8" s="54">
        <f t="shared" si="15"/>
        <v>4</v>
      </c>
      <c r="AG8" s="54">
        <v>1</v>
      </c>
      <c r="AH8" s="54">
        <f t="shared" si="6"/>
        <v>1</v>
      </c>
      <c r="AI8" s="54">
        <v>0</v>
      </c>
      <c r="AJ8" s="54">
        <v>1</v>
      </c>
      <c r="AK8" s="54">
        <f t="shared" si="7"/>
        <v>0</v>
      </c>
      <c r="AL8" s="54">
        <v>1</v>
      </c>
      <c r="AM8" s="54">
        <v>0</v>
      </c>
      <c r="AN8" s="54">
        <v>1</v>
      </c>
      <c r="AO8" s="54">
        <v>0</v>
      </c>
      <c r="AP8" s="54">
        <v>1</v>
      </c>
      <c r="AQ8" s="54">
        <v>1</v>
      </c>
      <c r="AR8" s="54">
        <v>1</v>
      </c>
      <c r="AS8" s="54">
        <v>1</v>
      </c>
      <c r="AT8" s="54">
        <v>1</v>
      </c>
      <c r="AU8" s="54">
        <f t="shared" si="16"/>
        <v>71.78157894736843</v>
      </c>
      <c r="AV8" s="54">
        <f t="shared" si="17"/>
        <v>7.9673684210526332</v>
      </c>
      <c r="AW8" s="54">
        <f t="shared" si="18"/>
        <v>7.3999999999999986</v>
      </c>
      <c r="AX8" s="54">
        <f t="shared" si="19"/>
        <v>6.91</v>
      </c>
      <c r="AY8" s="54">
        <v>1</v>
      </c>
      <c r="AZ8" s="54">
        <v>1</v>
      </c>
      <c r="BA8" s="54">
        <v>1</v>
      </c>
      <c r="BG8" s="54">
        <f t="shared" si="20"/>
        <v>210.52631578947367</v>
      </c>
      <c r="BH8" s="11">
        <f t="shared" si="21"/>
        <v>6.597222222222223E-5</v>
      </c>
    </row>
    <row r="9" spans="1:67" ht="32" x14ac:dyDescent="0.2">
      <c r="A9" s="54">
        <v>2</v>
      </c>
      <c r="B9" s="3" t="s">
        <v>939</v>
      </c>
      <c r="C9" s="3" t="s">
        <v>207</v>
      </c>
      <c r="D9" s="54">
        <v>1</v>
      </c>
      <c r="E9" s="54">
        <v>1</v>
      </c>
      <c r="F9" s="54">
        <f t="shared" si="8"/>
        <v>1</v>
      </c>
      <c r="G9" s="54">
        <f t="shared" si="9"/>
        <v>18</v>
      </c>
      <c r="H9" s="54">
        <f t="shared" si="10"/>
        <v>18</v>
      </c>
      <c r="I9" s="54">
        <f t="shared" si="11"/>
        <v>85</v>
      </c>
      <c r="J9" s="54">
        <v>23</v>
      </c>
      <c r="K9" s="54">
        <f t="shared" si="12"/>
        <v>1.2777777777777777</v>
      </c>
      <c r="L9" s="54">
        <f t="shared" si="13"/>
        <v>66</v>
      </c>
      <c r="M9" s="54">
        <f t="shared" si="14"/>
        <v>3.6666666666666665</v>
      </c>
      <c r="N9" s="54">
        <v>0</v>
      </c>
      <c r="O9" s="54">
        <v>1</v>
      </c>
      <c r="P9" s="54">
        <v>1</v>
      </c>
      <c r="Q9" s="54">
        <v>1</v>
      </c>
      <c r="R9" s="54">
        <v>1</v>
      </c>
      <c r="S9" s="54">
        <v>1</v>
      </c>
      <c r="T9" s="54">
        <f t="shared" si="3"/>
        <v>1</v>
      </c>
      <c r="U9" s="54">
        <v>1</v>
      </c>
      <c r="V9" s="54">
        <v>1</v>
      </c>
      <c r="W9" s="54">
        <f t="shared" si="4"/>
        <v>1</v>
      </c>
      <c r="X9" s="54">
        <f t="shared" si="5"/>
        <v>1</v>
      </c>
      <c r="Y9" s="54">
        <v>0</v>
      </c>
      <c r="Z9" s="54">
        <v>1</v>
      </c>
      <c r="AA9" s="54">
        <v>1</v>
      </c>
      <c r="AB9" s="54">
        <v>1</v>
      </c>
      <c r="AC9" s="54">
        <v>1</v>
      </c>
      <c r="AD9" s="54">
        <v>1</v>
      </c>
      <c r="AE9" s="54">
        <v>1</v>
      </c>
      <c r="AF9" s="54">
        <f t="shared" si="15"/>
        <v>2</v>
      </c>
      <c r="AG9" s="54">
        <v>1</v>
      </c>
      <c r="AH9" s="54">
        <f t="shared" si="6"/>
        <v>1</v>
      </c>
      <c r="AI9" s="54">
        <v>1</v>
      </c>
      <c r="AJ9" s="54">
        <v>1</v>
      </c>
      <c r="AK9" s="54">
        <f t="shared" si="7"/>
        <v>1</v>
      </c>
      <c r="AL9" s="54">
        <v>1</v>
      </c>
      <c r="AM9" s="54">
        <v>0</v>
      </c>
      <c r="AN9" s="54">
        <v>1</v>
      </c>
      <c r="AO9" s="54">
        <v>0</v>
      </c>
      <c r="AP9" s="54">
        <v>1</v>
      </c>
      <c r="AQ9" s="54">
        <v>1</v>
      </c>
      <c r="AR9" s="54">
        <v>1</v>
      </c>
      <c r="AS9" s="54">
        <v>1</v>
      </c>
      <c r="AT9" s="54">
        <v>1</v>
      </c>
      <c r="AU9" s="54">
        <f t="shared" si="16"/>
        <v>80.465000000000032</v>
      </c>
      <c r="AV9" s="54">
        <f t="shared" si="17"/>
        <v>6.507777777777779</v>
      </c>
      <c r="AW9" s="54">
        <f t="shared" si="18"/>
        <v>4.7688888888888847</v>
      </c>
      <c r="AX9" s="54">
        <f t="shared" si="19"/>
        <v>4.84</v>
      </c>
      <c r="AY9" s="54">
        <v>1</v>
      </c>
      <c r="AZ9" s="54">
        <v>1</v>
      </c>
      <c r="BA9" s="54">
        <v>1</v>
      </c>
      <c r="BG9" s="54">
        <f t="shared" si="20"/>
        <v>111.1111111111111</v>
      </c>
      <c r="BH9" s="11">
        <f t="shared" si="21"/>
        <v>6.2500000000000001E-5</v>
      </c>
    </row>
    <row r="10" spans="1:67" ht="48" x14ac:dyDescent="0.2">
      <c r="A10" s="54">
        <v>3</v>
      </c>
      <c r="B10" s="3" t="s">
        <v>940</v>
      </c>
      <c r="C10" s="3" t="s">
        <v>207</v>
      </c>
      <c r="D10" s="54">
        <v>1</v>
      </c>
      <c r="E10" s="54">
        <v>1</v>
      </c>
      <c r="F10" s="54">
        <f t="shared" si="8"/>
        <v>1</v>
      </c>
      <c r="G10" s="54">
        <f t="shared" si="9"/>
        <v>18</v>
      </c>
      <c r="H10" s="54">
        <f t="shared" si="10"/>
        <v>18</v>
      </c>
      <c r="I10" s="54">
        <f t="shared" si="11"/>
        <v>103</v>
      </c>
      <c r="J10" s="54">
        <v>33</v>
      </c>
      <c r="K10" s="54">
        <f t="shared" si="12"/>
        <v>1.8333333333333333</v>
      </c>
      <c r="L10" s="54">
        <f t="shared" si="13"/>
        <v>84</v>
      </c>
      <c r="M10" s="54">
        <f t="shared" si="14"/>
        <v>4.666666666666667</v>
      </c>
      <c r="N10" s="54">
        <v>1</v>
      </c>
      <c r="O10" s="54">
        <v>1</v>
      </c>
      <c r="P10" s="54">
        <v>1</v>
      </c>
      <c r="Q10" s="54">
        <v>1</v>
      </c>
      <c r="R10" s="54">
        <v>1</v>
      </c>
      <c r="S10" s="54">
        <v>1</v>
      </c>
      <c r="T10" s="54">
        <f t="shared" si="3"/>
        <v>1</v>
      </c>
      <c r="U10" s="54">
        <v>1</v>
      </c>
      <c r="V10" s="54">
        <v>1</v>
      </c>
      <c r="W10" s="54">
        <f t="shared" si="4"/>
        <v>1</v>
      </c>
      <c r="X10" s="54">
        <f t="shared" si="5"/>
        <v>1</v>
      </c>
      <c r="Y10" s="54">
        <v>0</v>
      </c>
      <c r="Z10" s="54">
        <v>1</v>
      </c>
      <c r="AA10" s="54">
        <v>0</v>
      </c>
      <c r="AB10" s="54">
        <v>1</v>
      </c>
      <c r="AC10" s="54">
        <v>1</v>
      </c>
      <c r="AD10" s="54">
        <v>1</v>
      </c>
      <c r="AE10" s="54">
        <v>1</v>
      </c>
      <c r="AF10" s="54">
        <f t="shared" si="15"/>
        <v>2</v>
      </c>
      <c r="AG10" s="54">
        <v>1</v>
      </c>
      <c r="AH10" s="54">
        <f t="shared" si="6"/>
        <v>1</v>
      </c>
      <c r="AI10" s="54">
        <v>1</v>
      </c>
      <c r="AJ10" s="54">
        <v>1</v>
      </c>
      <c r="AK10" s="54">
        <f t="shared" si="7"/>
        <v>1</v>
      </c>
      <c r="AL10" s="54">
        <v>1</v>
      </c>
      <c r="AM10" s="54">
        <v>0</v>
      </c>
      <c r="AN10" s="54">
        <v>1</v>
      </c>
      <c r="AO10" s="54">
        <v>0</v>
      </c>
      <c r="AP10" s="54">
        <v>1</v>
      </c>
      <c r="AQ10" s="54">
        <v>1</v>
      </c>
      <c r="AR10" s="54">
        <v>1</v>
      </c>
      <c r="AS10" s="54">
        <v>1</v>
      </c>
      <c r="AT10" s="54">
        <v>1</v>
      </c>
      <c r="AU10" s="54">
        <f t="shared" si="16"/>
        <v>33.465000000000018</v>
      </c>
      <c r="AV10" s="54">
        <f t="shared" si="17"/>
        <v>13.063333333333333</v>
      </c>
      <c r="AW10" s="54">
        <f t="shared" si="18"/>
        <v>10.648888888888884</v>
      </c>
      <c r="AX10" s="54">
        <f t="shared" si="19"/>
        <v>9.5500000000000007</v>
      </c>
      <c r="AY10" s="54">
        <v>1</v>
      </c>
      <c r="AZ10" s="54">
        <v>1</v>
      </c>
      <c r="BA10" s="54">
        <v>1</v>
      </c>
      <c r="BG10" s="54">
        <f t="shared" si="20"/>
        <v>111.1111111111111</v>
      </c>
      <c r="BH10" s="11">
        <f t="shared" si="21"/>
        <v>6.2500000000000001E-5</v>
      </c>
    </row>
    <row r="11" spans="1:67" ht="48" x14ac:dyDescent="0.2">
      <c r="A11" s="54">
        <v>4</v>
      </c>
      <c r="B11" s="3" t="s">
        <v>941</v>
      </c>
      <c r="C11" s="3" t="s">
        <v>207</v>
      </c>
      <c r="D11" s="54">
        <v>1</v>
      </c>
      <c r="E11" s="54">
        <v>1</v>
      </c>
      <c r="F11" s="54">
        <f t="shared" si="8"/>
        <v>1</v>
      </c>
      <c r="G11" s="54">
        <f t="shared" si="9"/>
        <v>19</v>
      </c>
      <c r="H11" s="54">
        <f t="shared" si="10"/>
        <v>19</v>
      </c>
      <c r="I11" s="54">
        <f t="shared" si="11"/>
        <v>124</v>
      </c>
      <c r="J11" s="54">
        <v>36</v>
      </c>
      <c r="K11" s="54">
        <f t="shared" si="12"/>
        <v>1.8947368421052631</v>
      </c>
      <c r="L11" s="54">
        <f t="shared" si="13"/>
        <v>99</v>
      </c>
      <c r="M11" s="54">
        <f t="shared" si="14"/>
        <v>5.2105263157894735</v>
      </c>
      <c r="N11" s="54">
        <v>1</v>
      </c>
      <c r="O11" s="54">
        <v>1</v>
      </c>
      <c r="P11" s="54">
        <v>1</v>
      </c>
      <c r="Q11" s="54">
        <v>1</v>
      </c>
      <c r="R11" s="54">
        <v>1</v>
      </c>
      <c r="S11" s="54">
        <v>1</v>
      </c>
      <c r="T11" s="54">
        <f t="shared" si="3"/>
        <v>1</v>
      </c>
      <c r="U11" s="54">
        <v>1</v>
      </c>
      <c r="V11" s="54">
        <v>1</v>
      </c>
      <c r="W11" s="54">
        <f t="shared" si="4"/>
        <v>1</v>
      </c>
      <c r="X11" s="54">
        <f t="shared" si="5"/>
        <v>1</v>
      </c>
      <c r="Y11" s="54">
        <v>0</v>
      </c>
      <c r="Z11" s="54">
        <v>1</v>
      </c>
      <c r="AA11" s="54">
        <v>1</v>
      </c>
      <c r="AB11" s="54">
        <v>1</v>
      </c>
      <c r="AC11" s="54">
        <v>1</v>
      </c>
      <c r="AD11" s="54">
        <v>1</v>
      </c>
      <c r="AE11" s="54">
        <v>1</v>
      </c>
      <c r="AF11" s="54">
        <f t="shared" si="15"/>
        <v>7</v>
      </c>
      <c r="AG11" s="54">
        <v>1</v>
      </c>
      <c r="AH11" s="54">
        <f t="shared" si="6"/>
        <v>1</v>
      </c>
      <c r="AI11" s="54">
        <v>1</v>
      </c>
      <c r="AJ11" s="54">
        <v>1</v>
      </c>
      <c r="AK11" s="54">
        <f t="shared" si="7"/>
        <v>0</v>
      </c>
      <c r="AL11" s="54">
        <v>1</v>
      </c>
      <c r="AM11" s="54">
        <v>0</v>
      </c>
      <c r="AN11" s="54">
        <v>1</v>
      </c>
      <c r="AO11" s="54">
        <v>0</v>
      </c>
      <c r="AP11" s="54">
        <v>1</v>
      </c>
      <c r="AQ11" s="54">
        <v>1</v>
      </c>
      <c r="AR11" s="54">
        <v>1</v>
      </c>
      <c r="AS11" s="54">
        <v>1</v>
      </c>
      <c r="AT11" s="54">
        <v>1</v>
      </c>
      <c r="AU11" s="54">
        <f t="shared" si="16"/>
        <v>27.255263157894774</v>
      </c>
      <c r="AV11" s="54">
        <f t="shared" si="17"/>
        <v>14.177894736842106</v>
      </c>
      <c r="AW11" s="54">
        <f t="shared" si="18"/>
        <v>15.44631578947368</v>
      </c>
      <c r="AX11" s="54">
        <f t="shared" si="19"/>
        <v>12.611578947368422</v>
      </c>
      <c r="AY11" s="54">
        <v>1</v>
      </c>
      <c r="AZ11" s="54">
        <v>1</v>
      </c>
      <c r="BA11" s="54">
        <v>1</v>
      </c>
      <c r="BG11" s="54">
        <f t="shared" si="20"/>
        <v>368.4210526315789</v>
      </c>
      <c r="BH11" s="11">
        <f t="shared" si="21"/>
        <v>6.597222222222223E-5</v>
      </c>
    </row>
    <row r="12" spans="1:67" ht="48" x14ac:dyDescent="0.2">
      <c r="A12" s="54" t="s">
        <v>388</v>
      </c>
      <c r="B12" s="3" t="s">
        <v>942</v>
      </c>
      <c r="C12" s="3" t="s">
        <v>208</v>
      </c>
      <c r="D12" s="54">
        <v>1</v>
      </c>
      <c r="E12" s="54">
        <v>1</v>
      </c>
      <c r="F12" s="54">
        <f t="shared" si="8"/>
        <v>1</v>
      </c>
      <c r="G12" s="54">
        <f t="shared" si="9"/>
        <v>21</v>
      </c>
      <c r="H12" s="54">
        <f t="shared" si="10"/>
        <v>21</v>
      </c>
      <c r="I12" s="54">
        <f t="shared" si="11"/>
        <v>100</v>
      </c>
      <c r="J12" s="54">
        <v>29</v>
      </c>
      <c r="K12" s="54">
        <f t="shared" si="12"/>
        <v>1.3809523809523809</v>
      </c>
      <c r="L12" s="54">
        <f t="shared" si="13"/>
        <v>77</v>
      </c>
      <c r="M12" s="54">
        <f t="shared" si="14"/>
        <v>3.6666666666666665</v>
      </c>
      <c r="N12" s="54">
        <v>1</v>
      </c>
      <c r="O12" s="54">
        <v>1</v>
      </c>
      <c r="P12" s="54">
        <v>1</v>
      </c>
      <c r="Q12" s="54">
        <v>1</v>
      </c>
      <c r="R12" s="54">
        <v>1</v>
      </c>
      <c r="S12" s="54">
        <v>1</v>
      </c>
      <c r="T12" s="54">
        <f t="shared" si="3"/>
        <v>1</v>
      </c>
      <c r="U12" s="54">
        <v>1</v>
      </c>
      <c r="V12" s="54">
        <v>1</v>
      </c>
      <c r="W12" s="54">
        <f t="shared" si="4"/>
        <v>1</v>
      </c>
      <c r="X12" s="54">
        <f t="shared" si="5"/>
        <v>1</v>
      </c>
      <c r="Y12" s="54">
        <v>0</v>
      </c>
      <c r="Z12" s="54">
        <v>1</v>
      </c>
      <c r="AA12" s="54">
        <v>1</v>
      </c>
      <c r="AB12" s="54">
        <v>1</v>
      </c>
      <c r="AC12" s="54">
        <v>1</v>
      </c>
      <c r="AD12" s="54">
        <v>1</v>
      </c>
      <c r="AE12" s="54">
        <v>1</v>
      </c>
      <c r="AF12" s="54">
        <f t="shared" si="15"/>
        <v>3</v>
      </c>
      <c r="AG12" s="54">
        <v>0</v>
      </c>
      <c r="AH12" s="54">
        <f t="shared" si="6"/>
        <v>1</v>
      </c>
      <c r="AI12" s="54">
        <v>1</v>
      </c>
      <c r="AJ12" s="54">
        <v>1</v>
      </c>
      <c r="AK12" s="54">
        <f t="shared" si="7"/>
        <v>1</v>
      </c>
      <c r="AL12" s="54">
        <v>1</v>
      </c>
      <c r="AM12" s="54">
        <v>0</v>
      </c>
      <c r="AN12" s="54">
        <v>1</v>
      </c>
      <c r="AO12" s="54">
        <v>0</v>
      </c>
      <c r="AP12" s="54">
        <v>1</v>
      </c>
      <c r="AQ12" s="54">
        <v>1</v>
      </c>
      <c r="AR12" s="54">
        <v>1</v>
      </c>
      <c r="AS12" s="54">
        <v>1</v>
      </c>
      <c r="AT12" s="54">
        <v>1</v>
      </c>
      <c r="AU12" s="54">
        <f t="shared" si="16"/>
        <v>68.691428571428588</v>
      </c>
      <c r="AV12" s="54">
        <f t="shared" si="17"/>
        <v>8.8952380952380956</v>
      </c>
      <c r="AW12" s="54">
        <f t="shared" si="18"/>
        <v>5.1904761904761898</v>
      </c>
      <c r="AX12" s="54">
        <f t="shared" si="19"/>
        <v>6.34</v>
      </c>
      <c r="AY12" s="54">
        <v>1</v>
      </c>
      <c r="AZ12" s="54">
        <v>1</v>
      </c>
      <c r="BA12" s="54">
        <v>1</v>
      </c>
      <c r="BG12" s="54">
        <f t="shared" si="20"/>
        <v>142.85714285714286</v>
      </c>
      <c r="BH12" s="11">
        <f t="shared" si="21"/>
        <v>7.2916666666666659E-5</v>
      </c>
    </row>
    <row r="13" spans="1:67" ht="48" x14ac:dyDescent="0.2">
      <c r="A13" s="54" t="s">
        <v>389</v>
      </c>
      <c r="B13" s="3" t="s">
        <v>943</v>
      </c>
      <c r="C13" s="3" t="s">
        <v>208</v>
      </c>
      <c r="D13" s="54">
        <v>1</v>
      </c>
      <c r="E13" s="54">
        <v>1</v>
      </c>
      <c r="F13" s="54">
        <f t="shared" si="8"/>
        <v>1</v>
      </c>
      <c r="G13" s="54">
        <f t="shared" si="9"/>
        <v>21</v>
      </c>
      <c r="H13" s="54">
        <f t="shared" si="10"/>
        <v>21</v>
      </c>
      <c r="I13" s="54">
        <f t="shared" si="11"/>
        <v>104</v>
      </c>
      <c r="J13" s="54">
        <v>29</v>
      </c>
      <c r="K13" s="54">
        <f t="shared" si="12"/>
        <v>1.3809523809523809</v>
      </c>
      <c r="L13" s="54">
        <f t="shared" si="13"/>
        <v>81</v>
      </c>
      <c r="M13" s="54">
        <f t="shared" si="14"/>
        <v>3.8571428571428572</v>
      </c>
      <c r="N13" s="54">
        <v>1</v>
      </c>
      <c r="O13" s="54">
        <v>1</v>
      </c>
      <c r="P13" s="54">
        <v>1</v>
      </c>
      <c r="Q13" s="54">
        <v>1</v>
      </c>
      <c r="R13" s="54">
        <v>1</v>
      </c>
      <c r="S13" s="54">
        <v>1</v>
      </c>
      <c r="T13" s="54">
        <f t="shared" si="3"/>
        <v>1</v>
      </c>
      <c r="U13" s="54">
        <v>1</v>
      </c>
      <c r="V13" s="54">
        <v>1</v>
      </c>
      <c r="W13" s="54">
        <f t="shared" si="4"/>
        <v>1</v>
      </c>
      <c r="X13" s="54">
        <f t="shared" si="5"/>
        <v>1</v>
      </c>
      <c r="Y13" s="54">
        <v>0</v>
      </c>
      <c r="Z13" s="54">
        <v>1</v>
      </c>
      <c r="AA13" s="54">
        <v>1</v>
      </c>
      <c r="AB13" s="54">
        <v>1</v>
      </c>
      <c r="AC13" s="54">
        <v>1</v>
      </c>
      <c r="AD13" s="54">
        <v>1</v>
      </c>
      <c r="AE13" s="54">
        <v>1</v>
      </c>
      <c r="AF13" s="54">
        <f t="shared" si="15"/>
        <v>3</v>
      </c>
      <c r="AG13" s="54">
        <v>0</v>
      </c>
      <c r="AH13" s="54">
        <f t="shared" si="6"/>
        <v>1</v>
      </c>
      <c r="AI13" s="54">
        <v>1</v>
      </c>
      <c r="AJ13" s="54">
        <v>1</v>
      </c>
      <c r="AK13" s="54">
        <f t="shared" si="7"/>
        <v>1</v>
      </c>
      <c r="AL13" s="54">
        <v>1</v>
      </c>
      <c r="AM13" s="54">
        <v>0</v>
      </c>
      <c r="AN13" s="54">
        <v>1</v>
      </c>
      <c r="AO13" s="54">
        <v>0</v>
      </c>
      <c r="AP13" s="54">
        <v>1</v>
      </c>
      <c r="AQ13" s="54">
        <v>1</v>
      </c>
      <c r="AR13" s="54">
        <v>1</v>
      </c>
      <c r="AS13" s="54">
        <v>1</v>
      </c>
      <c r="AT13" s="54">
        <v>1</v>
      </c>
      <c r="AU13" s="54">
        <f t="shared" si="16"/>
        <v>68.691428571428588</v>
      </c>
      <c r="AV13" s="54">
        <f t="shared" si="17"/>
        <v>8.8952380952380956</v>
      </c>
      <c r="AW13" s="54">
        <f t="shared" si="18"/>
        <v>6.3104761904761908</v>
      </c>
      <c r="AX13" s="54">
        <f t="shared" si="19"/>
        <v>7.2371428571428567</v>
      </c>
      <c r="AY13" s="54">
        <v>1</v>
      </c>
      <c r="AZ13" s="54">
        <v>1</v>
      </c>
      <c r="BA13" s="54">
        <v>1</v>
      </c>
      <c r="BG13" s="54">
        <f t="shared" si="20"/>
        <v>142.85714285714286</v>
      </c>
      <c r="BH13" s="11">
        <f t="shared" si="21"/>
        <v>7.2916666666666659E-5</v>
      </c>
    </row>
    <row r="14" spans="1:67" ht="160" x14ac:dyDescent="0.2">
      <c r="A14" s="54">
        <v>5</v>
      </c>
      <c r="B14" s="3" t="s">
        <v>944</v>
      </c>
      <c r="C14" s="3" t="s">
        <v>207</v>
      </c>
      <c r="D14" s="54">
        <v>1</v>
      </c>
      <c r="E14" s="54">
        <v>1</v>
      </c>
      <c r="F14" s="54">
        <f t="shared" si="8"/>
        <v>1</v>
      </c>
      <c r="G14" s="54">
        <f t="shared" si="9"/>
        <v>57</v>
      </c>
      <c r="H14" s="54">
        <f t="shared" si="10"/>
        <v>57</v>
      </c>
      <c r="I14" s="54">
        <f t="shared" si="11"/>
        <v>321</v>
      </c>
      <c r="J14" s="54">
        <v>92</v>
      </c>
      <c r="K14" s="54">
        <f t="shared" si="12"/>
        <v>1.6140350877192982</v>
      </c>
      <c r="L14" s="54">
        <f t="shared" si="13"/>
        <v>260</v>
      </c>
      <c r="M14" s="54">
        <f t="shared" si="14"/>
        <v>4.5614035087719298</v>
      </c>
      <c r="N14" s="54">
        <v>1</v>
      </c>
      <c r="O14" s="54">
        <v>1</v>
      </c>
      <c r="P14" s="54">
        <v>1</v>
      </c>
      <c r="Q14" s="54">
        <v>1</v>
      </c>
      <c r="R14" s="54">
        <v>1</v>
      </c>
      <c r="S14" s="54">
        <v>1</v>
      </c>
      <c r="T14" s="54">
        <f t="shared" si="3"/>
        <v>1</v>
      </c>
      <c r="U14" s="54">
        <v>1</v>
      </c>
      <c r="V14" s="54">
        <v>1</v>
      </c>
      <c r="W14" s="54">
        <f t="shared" si="4"/>
        <v>1</v>
      </c>
      <c r="X14" s="54">
        <f t="shared" si="5"/>
        <v>1</v>
      </c>
      <c r="Y14" s="54">
        <v>0</v>
      </c>
      <c r="Z14" s="54">
        <v>1</v>
      </c>
      <c r="AA14" s="54">
        <v>1</v>
      </c>
      <c r="AB14" s="54">
        <v>1</v>
      </c>
      <c r="AC14" s="54">
        <v>1</v>
      </c>
      <c r="AD14" s="54">
        <v>1</v>
      </c>
      <c r="AE14" s="54">
        <v>1</v>
      </c>
      <c r="AF14" s="54">
        <f t="shared" si="15"/>
        <v>6</v>
      </c>
      <c r="AG14" s="54">
        <v>1</v>
      </c>
      <c r="AH14" s="54">
        <f t="shared" si="6"/>
        <v>0</v>
      </c>
      <c r="AI14" s="54">
        <v>0</v>
      </c>
      <c r="AJ14" s="54">
        <v>1</v>
      </c>
      <c r="AK14" s="54">
        <f t="shared" si="7"/>
        <v>0</v>
      </c>
      <c r="AL14" s="54">
        <v>1</v>
      </c>
      <c r="AM14" s="54">
        <v>0</v>
      </c>
      <c r="AN14" s="54">
        <v>1</v>
      </c>
      <c r="AO14" s="54">
        <v>0</v>
      </c>
      <c r="AP14" s="54">
        <v>1</v>
      </c>
      <c r="AQ14" s="54">
        <v>1</v>
      </c>
      <c r="AR14" s="54">
        <v>1</v>
      </c>
      <c r="AS14" s="54">
        <v>1</v>
      </c>
      <c r="AT14" s="54">
        <v>1</v>
      </c>
      <c r="AU14" s="54">
        <f t="shared" si="16"/>
        <v>12.432631578947387</v>
      </c>
      <c r="AV14" s="54">
        <f t="shared" si="17"/>
        <v>25.68561403508772</v>
      </c>
      <c r="AW14" s="54">
        <f t="shared" si="18"/>
        <v>11.01754385964912</v>
      </c>
      <c r="AX14" s="54">
        <f t="shared" si="19"/>
        <v>28.554210526315792</v>
      </c>
      <c r="AY14" s="54">
        <v>0</v>
      </c>
      <c r="AZ14" s="54">
        <v>1</v>
      </c>
      <c r="BA14" s="54">
        <v>1</v>
      </c>
      <c r="BG14" s="54">
        <f t="shared" si="20"/>
        <v>105.26315789473684</v>
      </c>
      <c r="BH14" s="11">
        <f t="shared" si="21"/>
        <v>1.9791666666666663E-4</v>
      </c>
    </row>
    <row r="15" spans="1:67" ht="64" x14ac:dyDescent="0.2">
      <c r="A15" s="54">
        <v>6</v>
      </c>
      <c r="B15" s="3" t="s">
        <v>945</v>
      </c>
      <c r="C15" s="3" t="s">
        <v>207</v>
      </c>
      <c r="D15" s="54">
        <v>1</v>
      </c>
      <c r="E15" s="54">
        <v>1</v>
      </c>
      <c r="F15" s="54">
        <f t="shared" si="8"/>
        <v>1</v>
      </c>
      <c r="G15" s="54">
        <f t="shared" si="9"/>
        <v>23</v>
      </c>
      <c r="H15" s="54">
        <f t="shared" si="10"/>
        <v>23</v>
      </c>
      <c r="I15" s="54">
        <f t="shared" si="11"/>
        <v>139</v>
      </c>
      <c r="J15" s="54">
        <v>44</v>
      </c>
      <c r="K15" s="54">
        <f t="shared" si="12"/>
        <v>1.9130434782608696</v>
      </c>
      <c r="L15" s="54">
        <f t="shared" si="13"/>
        <v>115</v>
      </c>
      <c r="M15" s="54">
        <f t="shared" si="14"/>
        <v>5</v>
      </c>
      <c r="N15" s="54">
        <v>1</v>
      </c>
      <c r="O15" s="54">
        <v>1</v>
      </c>
      <c r="P15" s="54">
        <v>1</v>
      </c>
      <c r="Q15" s="54">
        <v>0</v>
      </c>
      <c r="R15" s="54">
        <v>1</v>
      </c>
      <c r="S15" s="54">
        <v>1</v>
      </c>
      <c r="T15" s="54">
        <f t="shared" si="3"/>
        <v>0</v>
      </c>
      <c r="U15" s="54">
        <v>1</v>
      </c>
      <c r="V15" s="54">
        <v>1</v>
      </c>
      <c r="W15" s="54">
        <f t="shared" si="4"/>
        <v>0</v>
      </c>
      <c r="X15" s="54">
        <f t="shared" si="5"/>
        <v>1</v>
      </c>
      <c r="Y15" s="54">
        <v>1</v>
      </c>
      <c r="Z15" s="54">
        <v>1</v>
      </c>
      <c r="AA15" s="54">
        <v>1</v>
      </c>
      <c r="AB15" s="54">
        <v>1</v>
      </c>
      <c r="AC15" s="54">
        <v>1</v>
      </c>
      <c r="AD15" s="54">
        <v>1</v>
      </c>
      <c r="AE15" s="54">
        <v>1</v>
      </c>
      <c r="AF15" s="54">
        <f t="shared" si="15"/>
        <v>2</v>
      </c>
      <c r="AG15" s="54">
        <v>1</v>
      </c>
      <c r="AH15" s="54">
        <f t="shared" si="6"/>
        <v>1</v>
      </c>
      <c r="AI15" s="54">
        <v>0</v>
      </c>
      <c r="AJ15" s="54">
        <v>1</v>
      </c>
      <c r="AK15" s="54">
        <f t="shared" si="7"/>
        <v>1</v>
      </c>
      <c r="AL15" s="54">
        <v>1</v>
      </c>
      <c r="AM15" s="54">
        <v>0</v>
      </c>
      <c r="AN15" s="54">
        <v>1</v>
      </c>
      <c r="AO15" s="54">
        <v>0</v>
      </c>
      <c r="AP15" s="54">
        <v>1</v>
      </c>
      <c r="AQ15" s="54">
        <v>1</v>
      </c>
      <c r="AR15" s="54">
        <v>1</v>
      </c>
      <c r="AS15" s="54">
        <v>1</v>
      </c>
      <c r="AT15" s="54">
        <v>1</v>
      </c>
      <c r="AU15" s="54">
        <f t="shared" si="16"/>
        <v>21.646521739130463</v>
      </c>
      <c r="AV15" s="54">
        <f t="shared" si="17"/>
        <v>15.953913043478263</v>
      </c>
      <c r="AW15" s="54">
        <f t="shared" si="18"/>
        <v>12.824347826086957</v>
      </c>
      <c r="AX15" s="54">
        <f t="shared" si="19"/>
        <v>13.619999999999997</v>
      </c>
      <c r="AY15" s="54">
        <v>1</v>
      </c>
      <c r="AZ15" s="54">
        <v>1</v>
      </c>
      <c r="BA15" s="54">
        <v>1</v>
      </c>
      <c r="BG15" s="54">
        <f t="shared" si="20"/>
        <v>86.956521739130437</v>
      </c>
      <c r="BH15" s="11">
        <f t="shared" si="21"/>
        <v>7.9861111111111116E-5</v>
      </c>
    </row>
    <row r="16" spans="1:67" ht="48" x14ac:dyDescent="0.2">
      <c r="A16" s="54">
        <v>7</v>
      </c>
      <c r="B16" s="3" t="s">
        <v>946</v>
      </c>
      <c r="C16" s="3" t="s">
        <v>207</v>
      </c>
      <c r="D16" s="54">
        <v>1</v>
      </c>
      <c r="E16" s="54">
        <v>1</v>
      </c>
      <c r="F16" s="54">
        <f t="shared" si="8"/>
        <v>1</v>
      </c>
      <c r="G16" s="54">
        <f t="shared" si="9"/>
        <v>23</v>
      </c>
      <c r="H16" s="54">
        <f t="shared" si="10"/>
        <v>23</v>
      </c>
      <c r="I16" s="54">
        <f t="shared" si="11"/>
        <v>117</v>
      </c>
      <c r="J16" s="54">
        <v>35</v>
      </c>
      <c r="K16" s="54">
        <f t="shared" si="12"/>
        <v>1.5217391304347827</v>
      </c>
      <c r="L16" s="54">
        <f t="shared" si="13"/>
        <v>91</v>
      </c>
      <c r="M16" s="54">
        <f t="shared" si="14"/>
        <v>3.9565217391304346</v>
      </c>
      <c r="N16" s="54">
        <v>0</v>
      </c>
      <c r="O16" s="54">
        <v>1</v>
      </c>
      <c r="P16" s="54">
        <v>1</v>
      </c>
      <c r="Q16" s="54">
        <v>1</v>
      </c>
      <c r="R16" s="54">
        <v>1</v>
      </c>
      <c r="S16" s="54">
        <v>1</v>
      </c>
      <c r="T16" s="54">
        <f t="shared" si="3"/>
        <v>1</v>
      </c>
      <c r="U16" s="54">
        <v>1</v>
      </c>
      <c r="V16" s="54">
        <v>1</v>
      </c>
      <c r="W16" s="54">
        <f t="shared" si="4"/>
        <v>1</v>
      </c>
      <c r="X16" s="54">
        <f t="shared" si="5"/>
        <v>1</v>
      </c>
      <c r="Y16" s="54">
        <v>0</v>
      </c>
      <c r="Z16" s="54">
        <v>1</v>
      </c>
      <c r="AA16" s="54">
        <v>1</v>
      </c>
      <c r="AB16" s="54">
        <v>1</v>
      </c>
      <c r="AC16" s="54">
        <v>1</v>
      </c>
      <c r="AD16" s="54">
        <v>1</v>
      </c>
      <c r="AE16" s="54">
        <v>1</v>
      </c>
      <c r="AF16" s="54">
        <f t="shared" si="15"/>
        <v>4</v>
      </c>
      <c r="AG16" s="54">
        <v>1</v>
      </c>
      <c r="AH16" s="54">
        <f t="shared" si="6"/>
        <v>1</v>
      </c>
      <c r="AI16" s="54">
        <v>1</v>
      </c>
      <c r="AJ16" s="54">
        <v>1</v>
      </c>
      <c r="AK16" s="54">
        <f t="shared" si="7"/>
        <v>0</v>
      </c>
      <c r="AL16" s="54">
        <v>1</v>
      </c>
      <c r="AM16" s="54">
        <v>0</v>
      </c>
      <c r="AN16" s="54">
        <v>1</v>
      </c>
      <c r="AO16" s="54">
        <v>0</v>
      </c>
      <c r="AP16" s="54">
        <v>1</v>
      </c>
      <c r="AQ16" s="54">
        <v>1</v>
      </c>
      <c r="AR16" s="54">
        <v>1</v>
      </c>
      <c r="AS16" s="54">
        <v>1</v>
      </c>
      <c r="AT16" s="54">
        <v>1</v>
      </c>
      <c r="AU16" s="54">
        <f t="shared" si="16"/>
        <v>54.750869565217414</v>
      </c>
      <c r="AV16" s="54">
        <f t="shared" si="17"/>
        <v>11.336521739130436</v>
      </c>
      <c r="AW16" s="54">
        <f t="shared" si="18"/>
        <v>7.1999999999999957</v>
      </c>
      <c r="AX16" s="54">
        <f t="shared" si="19"/>
        <v>8.7052173913043482</v>
      </c>
      <c r="AY16" s="54">
        <v>1</v>
      </c>
      <c r="AZ16" s="54">
        <v>1</v>
      </c>
      <c r="BA16" s="54">
        <v>1</v>
      </c>
      <c r="BG16" s="54">
        <f t="shared" si="20"/>
        <v>173.91304347826087</v>
      </c>
      <c r="BH16" s="11">
        <f t="shared" si="21"/>
        <v>7.9861111111111116E-5</v>
      </c>
    </row>
    <row r="17" spans="1:60" ht="48" x14ac:dyDescent="0.2">
      <c r="A17" s="54">
        <v>8</v>
      </c>
      <c r="B17" s="3" t="s">
        <v>947</v>
      </c>
      <c r="C17" s="3" t="s">
        <v>207</v>
      </c>
      <c r="D17" s="54">
        <v>1</v>
      </c>
      <c r="E17" s="54">
        <v>1</v>
      </c>
      <c r="F17" s="54">
        <f t="shared" si="8"/>
        <v>1</v>
      </c>
      <c r="G17" s="54">
        <f t="shared" si="9"/>
        <v>20</v>
      </c>
      <c r="H17" s="54">
        <f t="shared" si="10"/>
        <v>20</v>
      </c>
      <c r="I17" s="54">
        <f t="shared" si="11"/>
        <v>107</v>
      </c>
      <c r="J17" s="54">
        <v>32</v>
      </c>
      <c r="K17" s="54">
        <f t="shared" si="12"/>
        <v>1.6</v>
      </c>
      <c r="L17" s="54">
        <f t="shared" si="13"/>
        <v>86</v>
      </c>
      <c r="M17" s="54">
        <f t="shared" si="14"/>
        <v>4.3</v>
      </c>
      <c r="N17" s="54">
        <v>0</v>
      </c>
      <c r="O17" s="54">
        <v>1</v>
      </c>
      <c r="P17" s="54">
        <v>1</v>
      </c>
      <c r="Q17" s="54">
        <v>1</v>
      </c>
      <c r="R17" s="54">
        <v>1</v>
      </c>
      <c r="S17" s="54">
        <v>1</v>
      </c>
      <c r="T17" s="54">
        <f t="shared" si="3"/>
        <v>1</v>
      </c>
      <c r="U17" s="54">
        <v>1</v>
      </c>
      <c r="V17" s="54">
        <v>1</v>
      </c>
      <c r="W17" s="54">
        <f t="shared" si="4"/>
        <v>1</v>
      </c>
      <c r="X17" s="54">
        <f t="shared" si="5"/>
        <v>1</v>
      </c>
      <c r="Y17" s="54">
        <v>0</v>
      </c>
      <c r="Z17" s="54">
        <v>1</v>
      </c>
      <c r="AA17" s="54">
        <v>1</v>
      </c>
      <c r="AB17" s="54">
        <v>1</v>
      </c>
      <c r="AC17" s="54">
        <v>1</v>
      </c>
      <c r="AD17" s="54">
        <v>1</v>
      </c>
      <c r="AE17" s="54">
        <v>1</v>
      </c>
      <c r="AF17" s="54">
        <f t="shared" si="15"/>
        <v>2</v>
      </c>
      <c r="AG17" s="54">
        <v>1</v>
      </c>
      <c r="AH17" s="54">
        <f t="shared" si="6"/>
        <v>1</v>
      </c>
      <c r="AI17" s="54">
        <v>0</v>
      </c>
      <c r="AJ17" s="54">
        <v>1</v>
      </c>
      <c r="AK17" s="54">
        <f t="shared" si="7"/>
        <v>1</v>
      </c>
      <c r="AL17" s="54">
        <v>1</v>
      </c>
      <c r="AM17" s="54">
        <v>0</v>
      </c>
      <c r="AN17" s="54">
        <v>1</v>
      </c>
      <c r="AO17" s="54">
        <v>0</v>
      </c>
      <c r="AP17" s="54">
        <v>1</v>
      </c>
      <c r="AQ17" s="54">
        <v>1</v>
      </c>
      <c r="AR17" s="54">
        <v>1</v>
      </c>
      <c r="AS17" s="54">
        <v>1</v>
      </c>
      <c r="AT17" s="54">
        <v>1</v>
      </c>
      <c r="AU17" s="54">
        <f t="shared" si="16"/>
        <v>51.175000000000026</v>
      </c>
      <c r="AV17" s="54">
        <f t="shared" si="17"/>
        <v>11.090000000000003</v>
      </c>
      <c r="AW17" s="54">
        <f t="shared" si="18"/>
        <v>8.5919999999999987</v>
      </c>
      <c r="AX17" s="54">
        <f t="shared" si="19"/>
        <v>8.8230000000000004</v>
      </c>
      <c r="AY17" s="54">
        <v>0</v>
      </c>
      <c r="AZ17" s="54">
        <v>1</v>
      </c>
      <c r="BA17" s="54">
        <v>1</v>
      </c>
      <c r="BG17" s="54">
        <f t="shared" si="20"/>
        <v>100</v>
      </c>
      <c r="BH17" s="11">
        <f t="shared" si="21"/>
        <v>6.9444444444444444E-5</v>
      </c>
    </row>
    <row r="18" spans="1:60" ht="48" x14ac:dyDescent="0.2">
      <c r="A18" s="54">
        <v>9</v>
      </c>
      <c r="B18" s="3" t="s">
        <v>948</v>
      </c>
      <c r="C18" s="3" t="s">
        <v>207</v>
      </c>
      <c r="D18" s="54">
        <v>1</v>
      </c>
      <c r="E18" s="54">
        <v>1</v>
      </c>
      <c r="F18" s="54">
        <f t="shared" si="8"/>
        <v>1</v>
      </c>
      <c r="G18" s="54">
        <f t="shared" si="9"/>
        <v>19</v>
      </c>
      <c r="H18" s="54">
        <f t="shared" si="10"/>
        <v>19</v>
      </c>
      <c r="I18" s="54">
        <f t="shared" si="11"/>
        <v>104</v>
      </c>
      <c r="J18" s="54">
        <v>31</v>
      </c>
      <c r="K18" s="54">
        <f t="shared" si="12"/>
        <v>1.631578947368421</v>
      </c>
      <c r="L18" s="54">
        <f t="shared" si="13"/>
        <v>81</v>
      </c>
      <c r="M18" s="54">
        <f t="shared" si="14"/>
        <v>4.2631578947368425</v>
      </c>
      <c r="N18" s="54">
        <v>0</v>
      </c>
      <c r="O18" s="54">
        <v>1</v>
      </c>
      <c r="P18" s="54">
        <v>1</v>
      </c>
      <c r="Q18" s="54">
        <v>1</v>
      </c>
      <c r="R18" s="54">
        <v>1</v>
      </c>
      <c r="S18" s="54">
        <v>1</v>
      </c>
      <c r="T18" s="54">
        <f t="shared" si="3"/>
        <v>1</v>
      </c>
      <c r="U18" s="54">
        <v>1</v>
      </c>
      <c r="V18" s="54">
        <v>1</v>
      </c>
      <c r="W18" s="54">
        <f t="shared" si="4"/>
        <v>1</v>
      </c>
      <c r="X18" s="54">
        <f t="shared" si="5"/>
        <v>1</v>
      </c>
      <c r="Y18" s="54">
        <v>0</v>
      </c>
      <c r="Z18" s="54">
        <v>1</v>
      </c>
      <c r="AA18" s="54">
        <v>1</v>
      </c>
      <c r="AB18" s="54">
        <v>1</v>
      </c>
      <c r="AC18" s="54">
        <v>1</v>
      </c>
      <c r="AD18" s="54">
        <v>1</v>
      </c>
      <c r="AE18" s="54">
        <v>1</v>
      </c>
      <c r="AF18" s="54">
        <f t="shared" si="15"/>
        <v>5</v>
      </c>
      <c r="AG18" s="54">
        <v>1</v>
      </c>
      <c r="AH18" s="54">
        <f t="shared" si="6"/>
        <v>1</v>
      </c>
      <c r="AI18" s="54">
        <v>1</v>
      </c>
      <c r="AJ18" s="54">
        <v>1</v>
      </c>
      <c r="AK18" s="54">
        <f t="shared" si="7"/>
        <v>1</v>
      </c>
      <c r="AL18" s="54">
        <v>1</v>
      </c>
      <c r="AM18" s="54">
        <v>0</v>
      </c>
      <c r="AN18" s="54">
        <v>1</v>
      </c>
      <c r="AO18" s="54">
        <v>0</v>
      </c>
      <c r="AP18" s="54">
        <v>1</v>
      </c>
      <c r="AQ18" s="54">
        <v>1</v>
      </c>
      <c r="AR18" s="54">
        <v>1</v>
      </c>
      <c r="AS18" s="54">
        <v>1</v>
      </c>
      <c r="AT18" s="54">
        <v>1</v>
      </c>
      <c r="AU18" s="54">
        <f t="shared" si="16"/>
        <v>49.518421052631595</v>
      </c>
      <c r="AV18" s="54">
        <f t="shared" si="17"/>
        <v>11.072631578947369</v>
      </c>
      <c r="AW18" s="54">
        <f t="shared" si="18"/>
        <v>9.2568421052631571</v>
      </c>
      <c r="AX18" s="54">
        <f t="shared" si="19"/>
        <v>8.1494736842105269</v>
      </c>
      <c r="AY18" s="54">
        <v>1</v>
      </c>
      <c r="AZ18" s="54">
        <v>1</v>
      </c>
      <c r="BA18" s="54">
        <v>1</v>
      </c>
      <c r="BG18" s="54">
        <f t="shared" si="20"/>
        <v>263.15789473684208</v>
      </c>
      <c r="BH18" s="11">
        <f t="shared" si="21"/>
        <v>6.597222222222223E-5</v>
      </c>
    </row>
    <row r="19" spans="1:60" ht="48" x14ac:dyDescent="0.2">
      <c r="A19" s="54" t="s">
        <v>781</v>
      </c>
      <c r="B19" s="3" t="s">
        <v>949</v>
      </c>
      <c r="C19" s="3" t="s">
        <v>207</v>
      </c>
      <c r="D19" s="54">
        <v>1</v>
      </c>
      <c r="E19" s="54">
        <v>1</v>
      </c>
      <c r="F19" s="54">
        <f t="shared" si="8"/>
        <v>1</v>
      </c>
      <c r="G19" s="54">
        <f t="shared" si="9"/>
        <v>20</v>
      </c>
      <c r="H19" s="54">
        <f t="shared" si="10"/>
        <v>20</v>
      </c>
      <c r="I19" s="54">
        <f t="shared" si="11"/>
        <v>108</v>
      </c>
      <c r="J19" s="54">
        <v>33</v>
      </c>
      <c r="K19" s="54">
        <f t="shared" si="12"/>
        <v>1.65</v>
      </c>
      <c r="L19" s="54">
        <f t="shared" si="13"/>
        <v>87</v>
      </c>
      <c r="M19" s="54">
        <f t="shared" si="14"/>
        <v>4.3499999999999996</v>
      </c>
      <c r="N19" s="54">
        <v>1</v>
      </c>
      <c r="O19" s="54">
        <v>1</v>
      </c>
      <c r="P19" s="54">
        <v>1</v>
      </c>
      <c r="Q19" s="54">
        <v>1</v>
      </c>
      <c r="R19" s="54">
        <v>1</v>
      </c>
      <c r="S19" s="54">
        <v>1</v>
      </c>
      <c r="T19" s="54">
        <f t="shared" si="3"/>
        <v>1</v>
      </c>
      <c r="U19" s="54">
        <v>1</v>
      </c>
      <c r="V19" s="54">
        <v>1</v>
      </c>
      <c r="W19" s="54">
        <f t="shared" si="4"/>
        <v>1</v>
      </c>
      <c r="X19" s="54">
        <f t="shared" si="5"/>
        <v>1</v>
      </c>
      <c r="Y19" s="54">
        <v>1</v>
      </c>
      <c r="Z19" s="54">
        <v>1</v>
      </c>
      <c r="AA19" s="54">
        <v>1</v>
      </c>
      <c r="AB19" s="54">
        <v>1</v>
      </c>
      <c r="AC19" s="54">
        <v>1</v>
      </c>
      <c r="AD19" s="54">
        <v>1</v>
      </c>
      <c r="AE19" s="54">
        <v>1</v>
      </c>
      <c r="AF19" s="54">
        <f t="shared" si="15"/>
        <v>2</v>
      </c>
      <c r="AG19" s="54">
        <v>1</v>
      </c>
      <c r="AH19" s="54">
        <f t="shared" si="6"/>
        <v>1</v>
      </c>
      <c r="AI19" s="54">
        <v>1</v>
      </c>
      <c r="AJ19" s="54">
        <v>1</v>
      </c>
      <c r="AK19" s="54">
        <f t="shared" si="7"/>
        <v>1</v>
      </c>
      <c r="AL19" s="54">
        <v>1</v>
      </c>
      <c r="AM19" s="54">
        <v>0</v>
      </c>
      <c r="AN19" s="54">
        <v>1</v>
      </c>
      <c r="AO19" s="54">
        <v>0</v>
      </c>
      <c r="AP19" s="54">
        <v>1</v>
      </c>
      <c r="AQ19" s="54">
        <v>1</v>
      </c>
      <c r="AR19" s="54">
        <v>1</v>
      </c>
      <c r="AS19" s="54">
        <v>1</v>
      </c>
      <c r="AT19" s="54">
        <v>1</v>
      </c>
      <c r="AU19" s="54">
        <f t="shared" si="16"/>
        <v>46.945000000000036</v>
      </c>
      <c r="AV19" s="54">
        <f t="shared" si="17"/>
        <v>11.68</v>
      </c>
      <c r="AW19" s="54">
        <f t="shared" si="18"/>
        <v>8.8859999999999992</v>
      </c>
      <c r="AX19" s="54">
        <f t="shared" si="19"/>
        <v>9.0584999999999987</v>
      </c>
      <c r="AY19" s="54">
        <v>1</v>
      </c>
      <c r="AZ19" s="54">
        <v>1</v>
      </c>
      <c r="BA19" s="54">
        <v>1</v>
      </c>
      <c r="BG19" s="54">
        <f t="shared" si="20"/>
        <v>100</v>
      </c>
      <c r="BH19" s="11">
        <f t="shared" si="21"/>
        <v>6.9444444444444444E-5</v>
      </c>
    </row>
    <row r="20" spans="1:60" ht="48" x14ac:dyDescent="0.2">
      <c r="A20" s="54" t="s">
        <v>783</v>
      </c>
      <c r="B20" s="3" t="s">
        <v>950</v>
      </c>
      <c r="C20" s="3" t="s">
        <v>207</v>
      </c>
      <c r="D20" s="54">
        <v>1</v>
      </c>
      <c r="E20" s="54">
        <v>1</v>
      </c>
      <c r="F20" s="54">
        <f t="shared" si="8"/>
        <v>1</v>
      </c>
      <c r="G20" s="54">
        <f t="shared" si="9"/>
        <v>23</v>
      </c>
      <c r="H20" s="54">
        <f t="shared" si="10"/>
        <v>23</v>
      </c>
      <c r="I20" s="54">
        <f t="shared" si="11"/>
        <v>122</v>
      </c>
      <c r="J20" s="54">
        <v>38</v>
      </c>
      <c r="K20" s="54">
        <f t="shared" si="12"/>
        <v>1.6521739130434783</v>
      </c>
      <c r="L20" s="54">
        <f t="shared" si="13"/>
        <v>98</v>
      </c>
      <c r="M20" s="54">
        <f t="shared" si="14"/>
        <v>4.2608695652173916</v>
      </c>
      <c r="N20" s="54">
        <v>1</v>
      </c>
      <c r="O20" s="54">
        <v>1</v>
      </c>
      <c r="P20" s="54">
        <v>1</v>
      </c>
      <c r="Q20" s="54">
        <v>1</v>
      </c>
      <c r="R20" s="54">
        <v>1</v>
      </c>
      <c r="S20" s="54">
        <v>1</v>
      </c>
      <c r="T20" s="54">
        <f t="shared" si="3"/>
        <v>1</v>
      </c>
      <c r="U20" s="54">
        <v>1</v>
      </c>
      <c r="V20" s="54">
        <v>1</v>
      </c>
      <c r="W20" s="54">
        <f t="shared" si="4"/>
        <v>1</v>
      </c>
      <c r="X20" s="54">
        <f t="shared" si="5"/>
        <v>1</v>
      </c>
      <c r="Y20" s="54">
        <v>1</v>
      </c>
      <c r="Z20" s="54">
        <v>1</v>
      </c>
      <c r="AA20" s="54">
        <v>1</v>
      </c>
      <c r="AB20" s="54">
        <v>1</v>
      </c>
      <c r="AC20" s="54">
        <v>1</v>
      </c>
      <c r="AD20" s="54">
        <v>1</v>
      </c>
      <c r="AE20" s="54">
        <v>1</v>
      </c>
      <c r="AF20" s="54">
        <f t="shared" si="15"/>
        <v>2</v>
      </c>
      <c r="AG20" s="54">
        <v>1</v>
      </c>
      <c r="AH20" s="54">
        <f t="shared" si="6"/>
        <v>1</v>
      </c>
      <c r="AI20" s="54">
        <v>1</v>
      </c>
      <c r="AJ20" s="54">
        <v>1</v>
      </c>
      <c r="AK20" s="54">
        <f t="shared" si="7"/>
        <v>1</v>
      </c>
      <c r="AL20" s="54">
        <v>1</v>
      </c>
      <c r="AM20" s="54">
        <v>0</v>
      </c>
      <c r="AN20" s="54">
        <v>1</v>
      </c>
      <c r="AO20" s="54">
        <v>0</v>
      </c>
      <c r="AP20" s="54">
        <v>1</v>
      </c>
      <c r="AQ20" s="54">
        <v>1</v>
      </c>
      <c r="AR20" s="54">
        <v>1</v>
      </c>
      <c r="AS20" s="54">
        <v>1</v>
      </c>
      <c r="AT20" s="54">
        <v>1</v>
      </c>
      <c r="AU20" s="54">
        <f t="shared" si="16"/>
        <v>43.716086956521764</v>
      </c>
      <c r="AV20" s="54">
        <f t="shared" si="17"/>
        <v>12.875652173913043</v>
      </c>
      <c r="AW20" s="54">
        <f t="shared" si="18"/>
        <v>8.4782608695652115</v>
      </c>
      <c r="AX20" s="54">
        <f t="shared" si="19"/>
        <v>10.138695652173915</v>
      </c>
      <c r="AY20" s="54">
        <v>1</v>
      </c>
      <c r="AZ20" s="54">
        <v>1</v>
      </c>
      <c r="BA20" s="54">
        <v>1</v>
      </c>
      <c r="BG20" s="54">
        <f t="shared" si="20"/>
        <v>86.956521739130437</v>
      </c>
      <c r="BH20" s="11">
        <f t="shared" si="21"/>
        <v>7.9861111111111116E-5</v>
      </c>
    </row>
    <row r="21" spans="1:60" ht="48" x14ac:dyDescent="0.2">
      <c r="A21" s="54" t="s">
        <v>785</v>
      </c>
      <c r="B21" s="3" t="s">
        <v>951</v>
      </c>
      <c r="C21" s="3" t="s">
        <v>207</v>
      </c>
      <c r="D21" s="54">
        <v>1</v>
      </c>
      <c r="E21" s="54">
        <v>1</v>
      </c>
      <c r="F21" s="54">
        <f t="shared" si="8"/>
        <v>1</v>
      </c>
      <c r="G21" s="54">
        <f t="shared" si="9"/>
        <v>20</v>
      </c>
      <c r="H21" s="54">
        <f t="shared" si="10"/>
        <v>20</v>
      </c>
      <c r="I21" s="54">
        <f t="shared" si="11"/>
        <v>106</v>
      </c>
      <c r="J21" s="54">
        <v>32</v>
      </c>
      <c r="K21" s="54">
        <f t="shared" si="12"/>
        <v>1.6</v>
      </c>
      <c r="L21" s="54">
        <f t="shared" si="13"/>
        <v>85</v>
      </c>
      <c r="M21" s="54">
        <f t="shared" si="14"/>
        <v>4.25</v>
      </c>
      <c r="N21" s="54">
        <v>1</v>
      </c>
      <c r="O21" s="54">
        <v>1</v>
      </c>
      <c r="P21" s="54">
        <v>1</v>
      </c>
      <c r="Q21" s="54">
        <v>1</v>
      </c>
      <c r="R21" s="54">
        <v>1</v>
      </c>
      <c r="S21" s="54">
        <v>1</v>
      </c>
      <c r="T21" s="54">
        <f t="shared" si="3"/>
        <v>1</v>
      </c>
      <c r="U21" s="54">
        <v>1</v>
      </c>
      <c r="V21" s="54">
        <v>1</v>
      </c>
      <c r="W21" s="54">
        <f t="shared" si="4"/>
        <v>1</v>
      </c>
      <c r="X21" s="54">
        <f t="shared" si="5"/>
        <v>1</v>
      </c>
      <c r="Y21" s="54">
        <v>1</v>
      </c>
      <c r="Z21" s="54">
        <v>1</v>
      </c>
      <c r="AA21" s="54">
        <v>1</v>
      </c>
      <c r="AB21" s="54">
        <v>1</v>
      </c>
      <c r="AC21" s="54">
        <v>1</v>
      </c>
      <c r="AD21" s="54">
        <v>1</v>
      </c>
      <c r="AE21" s="54">
        <v>1</v>
      </c>
      <c r="AF21" s="54">
        <f t="shared" si="15"/>
        <v>2</v>
      </c>
      <c r="AG21" s="54">
        <v>1</v>
      </c>
      <c r="AH21" s="54">
        <f t="shared" si="6"/>
        <v>1</v>
      </c>
      <c r="AI21" s="54">
        <v>1</v>
      </c>
      <c r="AJ21" s="54">
        <v>1</v>
      </c>
      <c r="AK21" s="54">
        <f t="shared" si="7"/>
        <v>1</v>
      </c>
      <c r="AL21" s="54">
        <v>1</v>
      </c>
      <c r="AM21" s="54">
        <v>0</v>
      </c>
      <c r="AN21" s="54">
        <v>1</v>
      </c>
      <c r="AO21" s="54">
        <v>0</v>
      </c>
      <c r="AP21" s="54">
        <v>1</v>
      </c>
      <c r="AQ21" s="54">
        <v>1</v>
      </c>
      <c r="AR21" s="54">
        <v>1</v>
      </c>
      <c r="AS21" s="54">
        <v>1</v>
      </c>
      <c r="AT21" s="54">
        <v>1</v>
      </c>
      <c r="AU21" s="54">
        <f t="shared" si="16"/>
        <v>51.175000000000026</v>
      </c>
      <c r="AV21" s="54">
        <f t="shared" si="17"/>
        <v>11.090000000000003</v>
      </c>
      <c r="AW21" s="54">
        <f t="shared" si="18"/>
        <v>8.2979999999999947</v>
      </c>
      <c r="AX21" s="54">
        <f t="shared" si="19"/>
        <v>8.5874999999999986</v>
      </c>
      <c r="AY21" s="54">
        <v>1</v>
      </c>
      <c r="AZ21" s="54">
        <v>1</v>
      </c>
      <c r="BA21" s="54">
        <v>1</v>
      </c>
      <c r="BG21" s="54">
        <f t="shared" si="20"/>
        <v>100</v>
      </c>
      <c r="BH21" s="11">
        <f t="shared" si="21"/>
        <v>6.9444444444444444E-5</v>
      </c>
    </row>
    <row r="22" spans="1:60" ht="48" x14ac:dyDescent="0.2">
      <c r="A22" s="54" t="s">
        <v>787</v>
      </c>
      <c r="B22" s="3" t="s">
        <v>952</v>
      </c>
      <c r="C22" s="3" t="s">
        <v>207</v>
      </c>
      <c r="D22" s="54">
        <v>1</v>
      </c>
      <c r="E22" s="54">
        <v>1</v>
      </c>
      <c r="F22" s="54">
        <f t="shared" si="8"/>
        <v>1</v>
      </c>
      <c r="G22" s="54">
        <f t="shared" si="9"/>
        <v>25</v>
      </c>
      <c r="H22" s="54">
        <f t="shared" si="10"/>
        <v>25</v>
      </c>
      <c r="I22" s="54">
        <f t="shared" si="11"/>
        <v>127</v>
      </c>
      <c r="J22" s="54">
        <v>39</v>
      </c>
      <c r="K22" s="54">
        <f t="shared" si="12"/>
        <v>1.56</v>
      </c>
      <c r="L22" s="54">
        <f t="shared" si="13"/>
        <v>101</v>
      </c>
      <c r="M22" s="54">
        <f t="shared" si="14"/>
        <v>4.04</v>
      </c>
      <c r="N22" s="54">
        <v>1</v>
      </c>
      <c r="O22" s="54">
        <v>1</v>
      </c>
      <c r="P22" s="54">
        <v>1</v>
      </c>
      <c r="Q22" s="54">
        <v>1</v>
      </c>
      <c r="R22" s="54">
        <v>1</v>
      </c>
      <c r="S22" s="54">
        <v>1</v>
      </c>
      <c r="T22" s="54">
        <f t="shared" si="3"/>
        <v>1</v>
      </c>
      <c r="U22" s="54">
        <v>1</v>
      </c>
      <c r="V22" s="54">
        <v>1</v>
      </c>
      <c r="W22" s="54">
        <f t="shared" si="4"/>
        <v>1</v>
      </c>
      <c r="X22" s="54">
        <f t="shared" si="5"/>
        <v>1</v>
      </c>
      <c r="Y22" s="54">
        <v>0</v>
      </c>
      <c r="Z22" s="54">
        <v>1</v>
      </c>
      <c r="AA22" s="54">
        <v>1</v>
      </c>
      <c r="AB22" s="54">
        <v>1</v>
      </c>
      <c r="AC22" s="54">
        <v>1</v>
      </c>
      <c r="AD22" s="54">
        <v>1</v>
      </c>
      <c r="AE22" s="54">
        <v>1</v>
      </c>
      <c r="AF22" s="54">
        <f t="shared" si="15"/>
        <v>2</v>
      </c>
      <c r="AG22" s="54">
        <v>1</v>
      </c>
      <c r="AH22" s="54">
        <f t="shared" si="6"/>
        <v>1</v>
      </c>
      <c r="AI22" s="54">
        <v>1</v>
      </c>
      <c r="AJ22" s="54">
        <v>1</v>
      </c>
      <c r="AK22" s="54">
        <f t="shared" si="7"/>
        <v>1</v>
      </c>
      <c r="AL22" s="54">
        <v>1</v>
      </c>
      <c r="AM22" s="54">
        <v>0</v>
      </c>
      <c r="AN22" s="54">
        <v>1</v>
      </c>
      <c r="AO22" s="54">
        <v>0</v>
      </c>
      <c r="AP22" s="54">
        <v>1</v>
      </c>
      <c r="AQ22" s="54">
        <v>1</v>
      </c>
      <c r="AR22" s="54">
        <v>1</v>
      </c>
      <c r="AS22" s="54">
        <v>1</v>
      </c>
      <c r="AT22" s="54">
        <v>1</v>
      </c>
      <c r="AU22" s="54">
        <f t="shared" si="16"/>
        <v>49.484000000000009</v>
      </c>
      <c r="AV22" s="54">
        <f t="shared" si="17"/>
        <v>12.568000000000001</v>
      </c>
      <c r="AW22" s="54">
        <f t="shared" si="18"/>
        <v>7.2415999999999983</v>
      </c>
      <c r="AX22" s="54">
        <f t="shared" si="19"/>
        <v>10.098400000000002</v>
      </c>
      <c r="AY22" s="54">
        <v>1</v>
      </c>
      <c r="AZ22" s="54">
        <v>1</v>
      </c>
      <c r="BA22" s="54">
        <v>1</v>
      </c>
      <c r="BG22" s="54">
        <f t="shared" si="20"/>
        <v>80</v>
      </c>
      <c r="BH22" s="11">
        <f t="shared" si="21"/>
        <v>8.6805555555555545E-5</v>
      </c>
    </row>
    <row r="23" spans="1:60" ht="48" x14ac:dyDescent="0.2">
      <c r="A23" s="54">
        <v>11</v>
      </c>
      <c r="B23" s="3" t="s">
        <v>952</v>
      </c>
      <c r="C23" s="3" t="s">
        <v>207</v>
      </c>
      <c r="D23" s="54">
        <v>1</v>
      </c>
      <c r="E23" s="54">
        <v>1</v>
      </c>
      <c r="F23" s="54">
        <f t="shared" si="8"/>
        <v>1</v>
      </c>
      <c r="G23" s="54">
        <f t="shared" si="9"/>
        <v>25</v>
      </c>
      <c r="H23" s="54">
        <f t="shared" si="10"/>
        <v>25</v>
      </c>
      <c r="I23" s="54">
        <f t="shared" si="11"/>
        <v>127</v>
      </c>
      <c r="J23" s="54">
        <v>39</v>
      </c>
      <c r="K23" s="54">
        <f t="shared" si="12"/>
        <v>1.56</v>
      </c>
      <c r="L23" s="54">
        <f t="shared" si="13"/>
        <v>101</v>
      </c>
      <c r="M23" s="54">
        <f t="shared" si="14"/>
        <v>4.04</v>
      </c>
      <c r="N23" s="54">
        <v>1</v>
      </c>
      <c r="O23" s="54">
        <v>1</v>
      </c>
      <c r="P23" s="54">
        <v>1</v>
      </c>
      <c r="Q23" s="54">
        <v>1</v>
      </c>
      <c r="R23" s="54">
        <v>1</v>
      </c>
      <c r="S23" s="54">
        <v>1</v>
      </c>
      <c r="T23" s="54">
        <f t="shared" si="3"/>
        <v>1</v>
      </c>
      <c r="U23" s="54">
        <v>1</v>
      </c>
      <c r="V23" s="54">
        <v>1</v>
      </c>
      <c r="W23" s="54">
        <f t="shared" si="4"/>
        <v>1</v>
      </c>
      <c r="X23" s="54">
        <f t="shared" si="5"/>
        <v>1</v>
      </c>
      <c r="Y23" s="54">
        <v>0</v>
      </c>
      <c r="Z23" s="54">
        <v>1</v>
      </c>
      <c r="AA23" s="54">
        <v>1</v>
      </c>
      <c r="AB23" s="54">
        <v>1</v>
      </c>
      <c r="AC23" s="54">
        <v>1</v>
      </c>
      <c r="AD23" s="54">
        <v>1</v>
      </c>
      <c r="AE23" s="54">
        <v>1</v>
      </c>
      <c r="AF23" s="54">
        <f t="shared" si="15"/>
        <v>2</v>
      </c>
      <c r="AG23" s="54">
        <v>1</v>
      </c>
      <c r="AH23" s="54">
        <f t="shared" si="6"/>
        <v>1</v>
      </c>
      <c r="AI23" s="54">
        <v>1</v>
      </c>
      <c r="AJ23" s="54">
        <v>1</v>
      </c>
      <c r="AK23" s="54">
        <f t="shared" si="7"/>
        <v>1</v>
      </c>
      <c r="AL23" s="54">
        <v>1</v>
      </c>
      <c r="AM23" s="54">
        <v>0</v>
      </c>
      <c r="AN23" s="54">
        <v>1</v>
      </c>
      <c r="AO23" s="54">
        <v>0</v>
      </c>
      <c r="AP23" s="54">
        <v>1</v>
      </c>
      <c r="AQ23" s="54">
        <v>1</v>
      </c>
      <c r="AR23" s="54">
        <v>1</v>
      </c>
      <c r="AS23" s="54">
        <v>1</v>
      </c>
      <c r="AT23" s="54">
        <v>1</v>
      </c>
      <c r="AU23" s="54">
        <f t="shared" si="16"/>
        <v>49.484000000000009</v>
      </c>
      <c r="AV23" s="54">
        <f t="shared" si="17"/>
        <v>12.568000000000001</v>
      </c>
      <c r="AW23" s="54">
        <f t="shared" si="18"/>
        <v>7.2415999999999983</v>
      </c>
      <c r="AX23" s="54">
        <f t="shared" si="19"/>
        <v>10.098400000000002</v>
      </c>
      <c r="AY23" s="54">
        <v>1</v>
      </c>
      <c r="AZ23" s="54">
        <v>1</v>
      </c>
      <c r="BA23" s="54">
        <v>1</v>
      </c>
      <c r="BG23" s="54">
        <f t="shared" si="20"/>
        <v>80</v>
      </c>
      <c r="BH23" s="11">
        <f t="shared" si="21"/>
        <v>8.6805555555555545E-5</v>
      </c>
    </row>
    <row r="24" spans="1:60" ht="48" x14ac:dyDescent="0.2">
      <c r="A24" s="54">
        <v>12</v>
      </c>
      <c r="B24" s="3" t="s">
        <v>953</v>
      </c>
      <c r="C24" s="3" t="s">
        <v>208</v>
      </c>
      <c r="D24" s="54">
        <v>1</v>
      </c>
      <c r="E24" s="54">
        <v>1</v>
      </c>
      <c r="F24" s="54">
        <f t="shared" si="8"/>
        <v>1</v>
      </c>
      <c r="G24" s="54">
        <f t="shared" si="9"/>
        <v>21</v>
      </c>
      <c r="H24" s="54">
        <f t="shared" si="10"/>
        <v>21</v>
      </c>
      <c r="I24" s="54">
        <f t="shared" si="11"/>
        <v>108</v>
      </c>
      <c r="J24" s="54">
        <v>30</v>
      </c>
      <c r="K24" s="54">
        <f t="shared" si="12"/>
        <v>1.4285714285714286</v>
      </c>
      <c r="L24" s="54">
        <f t="shared" si="13"/>
        <v>85</v>
      </c>
      <c r="M24" s="54">
        <f t="shared" si="14"/>
        <v>4.0476190476190474</v>
      </c>
      <c r="N24" s="54">
        <v>1</v>
      </c>
      <c r="O24" s="54">
        <v>1</v>
      </c>
      <c r="P24" s="54">
        <v>1</v>
      </c>
      <c r="Q24" s="54">
        <v>1</v>
      </c>
      <c r="R24" s="54">
        <v>1</v>
      </c>
      <c r="S24" s="54">
        <v>1</v>
      </c>
      <c r="T24" s="54">
        <f t="shared" si="3"/>
        <v>1</v>
      </c>
      <c r="U24" s="54">
        <v>1</v>
      </c>
      <c r="V24" s="54">
        <v>1</v>
      </c>
      <c r="W24" s="54">
        <f t="shared" si="4"/>
        <v>1</v>
      </c>
      <c r="X24" s="54">
        <f t="shared" si="5"/>
        <v>1</v>
      </c>
      <c r="Y24" s="54">
        <v>0</v>
      </c>
      <c r="Z24" s="54">
        <v>1</v>
      </c>
      <c r="AA24" s="54">
        <v>1</v>
      </c>
      <c r="AB24" s="54">
        <v>1</v>
      </c>
      <c r="AC24" s="54">
        <v>1</v>
      </c>
      <c r="AD24" s="54">
        <v>1</v>
      </c>
      <c r="AE24" s="54">
        <v>1</v>
      </c>
      <c r="AF24" s="54">
        <f t="shared" si="15"/>
        <v>3</v>
      </c>
      <c r="AG24" s="54">
        <v>1</v>
      </c>
      <c r="AH24" s="54">
        <f t="shared" si="6"/>
        <v>1</v>
      </c>
      <c r="AI24" s="54">
        <v>1</v>
      </c>
      <c r="AJ24" s="54">
        <v>1</v>
      </c>
      <c r="AK24" s="54">
        <f t="shared" si="7"/>
        <v>1</v>
      </c>
      <c r="AL24" s="54">
        <v>1</v>
      </c>
      <c r="AM24" s="54">
        <v>0</v>
      </c>
      <c r="AN24" s="54">
        <v>1</v>
      </c>
      <c r="AO24" s="54">
        <v>0</v>
      </c>
      <c r="AP24" s="54">
        <v>1</v>
      </c>
      <c r="AQ24" s="54">
        <v>1</v>
      </c>
      <c r="AR24" s="54">
        <v>1</v>
      </c>
      <c r="AS24" s="54">
        <v>1</v>
      </c>
      <c r="AT24" s="54">
        <v>1</v>
      </c>
      <c r="AU24" s="54">
        <f t="shared" si="16"/>
        <v>64.662857142857163</v>
      </c>
      <c r="AV24" s="54">
        <f t="shared" si="17"/>
        <v>9.4571428571428591</v>
      </c>
      <c r="AW24" s="54">
        <f t="shared" si="18"/>
        <v>7.4304761904761918</v>
      </c>
      <c r="AX24" s="54">
        <f t="shared" si="19"/>
        <v>8.1342857142857135</v>
      </c>
      <c r="AY24" s="54">
        <v>1</v>
      </c>
      <c r="AZ24" s="54">
        <v>1</v>
      </c>
      <c r="BA24" s="54">
        <v>1</v>
      </c>
      <c r="BG24" s="54">
        <f t="shared" si="20"/>
        <v>142.85714285714286</v>
      </c>
      <c r="BH24" s="11">
        <f t="shared" si="21"/>
        <v>7.2916666666666659E-5</v>
      </c>
    </row>
    <row r="25" spans="1:60" ht="48" x14ac:dyDescent="0.2">
      <c r="A25" s="54">
        <v>13</v>
      </c>
      <c r="B25" s="3" t="s">
        <v>954</v>
      </c>
      <c r="C25" s="3" t="s">
        <v>208</v>
      </c>
      <c r="D25" s="54">
        <v>1</v>
      </c>
      <c r="E25" s="54">
        <v>1</v>
      </c>
      <c r="F25" s="54">
        <f t="shared" si="8"/>
        <v>1</v>
      </c>
      <c r="G25" s="54">
        <f t="shared" si="9"/>
        <v>20</v>
      </c>
      <c r="H25" s="54">
        <f t="shared" si="10"/>
        <v>20</v>
      </c>
      <c r="I25" s="54">
        <f t="shared" si="11"/>
        <v>105</v>
      </c>
      <c r="J25" s="54">
        <v>28</v>
      </c>
      <c r="K25" s="54">
        <f t="shared" si="12"/>
        <v>1.4</v>
      </c>
      <c r="L25" s="54">
        <f t="shared" si="13"/>
        <v>83</v>
      </c>
      <c r="M25" s="54">
        <f t="shared" si="14"/>
        <v>4.1500000000000004</v>
      </c>
      <c r="N25" s="54">
        <v>1</v>
      </c>
      <c r="O25" s="54">
        <v>1</v>
      </c>
      <c r="P25" s="54">
        <v>1</v>
      </c>
      <c r="Q25" s="54">
        <v>1</v>
      </c>
      <c r="R25" s="54">
        <v>1</v>
      </c>
      <c r="S25" s="54">
        <v>1</v>
      </c>
      <c r="T25" s="54">
        <f t="shared" si="3"/>
        <v>1</v>
      </c>
      <c r="U25" s="54">
        <v>1</v>
      </c>
      <c r="V25" s="54">
        <v>1</v>
      </c>
      <c r="W25" s="54">
        <f t="shared" si="4"/>
        <v>1</v>
      </c>
      <c r="X25" s="54">
        <f t="shared" si="5"/>
        <v>1</v>
      </c>
      <c r="Y25" s="54">
        <v>1</v>
      </c>
      <c r="Z25" s="54">
        <v>1</v>
      </c>
      <c r="AA25" s="54">
        <v>1</v>
      </c>
      <c r="AB25" s="54">
        <v>1</v>
      </c>
      <c r="AC25" s="54">
        <v>1</v>
      </c>
      <c r="AD25" s="54">
        <v>1</v>
      </c>
      <c r="AE25" s="54">
        <v>1</v>
      </c>
      <c r="AF25" s="54">
        <f t="shared" si="15"/>
        <v>3</v>
      </c>
      <c r="AG25" s="54">
        <v>1</v>
      </c>
      <c r="AH25" s="54">
        <f t="shared" si="6"/>
        <v>1</v>
      </c>
      <c r="AI25" s="54">
        <v>1</v>
      </c>
      <c r="AJ25" s="54">
        <v>1</v>
      </c>
      <c r="AK25" s="54">
        <f t="shared" si="7"/>
        <v>1</v>
      </c>
      <c r="AL25" s="54">
        <v>1</v>
      </c>
      <c r="AM25" s="54">
        <v>0</v>
      </c>
      <c r="AN25" s="54">
        <v>1</v>
      </c>
      <c r="AO25" s="54">
        <v>0</v>
      </c>
      <c r="AP25" s="54">
        <v>1</v>
      </c>
      <c r="AQ25" s="54">
        <v>1</v>
      </c>
      <c r="AR25" s="54">
        <v>1</v>
      </c>
      <c r="AS25" s="54">
        <v>1</v>
      </c>
      <c r="AT25" s="54">
        <v>1</v>
      </c>
      <c r="AU25" s="54">
        <f t="shared" si="16"/>
        <v>68.095000000000027</v>
      </c>
      <c r="AV25" s="54">
        <f t="shared" si="17"/>
        <v>8.73</v>
      </c>
      <c r="AW25" s="54">
        <f t="shared" si="18"/>
        <v>8.0039999999999942</v>
      </c>
      <c r="AX25" s="54">
        <f t="shared" si="19"/>
        <v>8.116500000000002</v>
      </c>
      <c r="AY25" s="54">
        <v>1</v>
      </c>
      <c r="AZ25" s="54">
        <v>1</v>
      </c>
      <c r="BA25" s="54">
        <v>1</v>
      </c>
      <c r="BG25" s="54">
        <f t="shared" si="20"/>
        <v>150</v>
      </c>
      <c r="BH25" s="11">
        <f t="shared" si="21"/>
        <v>6.9444444444444444E-5</v>
      </c>
    </row>
    <row r="26" spans="1:60" ht="64" x14ac:dyDescent="0.2">
      <c r="A26" s="54">
        <v>14</v>
      </c>
      <c r="B26" s="3" t="s">
        <v>955</v>
      </c>
      <c r="C26" s="3" t="s">
        <v>208</v>
      </c>
      <c r="D26" s="54">
        <v>1</v>
      </c>
      <c r="E26" s="54">
        <v>1</v>
      </c>
      <c r="F26" s="54">
        <f t="shared" si="8"/>
        <v>1</v>
      </c>
      <c r="G26" s="54">
        <f t="shared" si="9"/>
        <v>27</v>
      </c>
      <c r="H26" s="54">
        <f t="shared" si="10"/>
        <v>27</v>
      </c>
      <c r="I26" s="54">
        <f t="shared" si="11"/>
        <v>151</v>
      </c>
      <c r="J26" s="54">
        <v>43</v>
      </c>
      <c r="K26" s="54">
        <f t="shared" si="12"/>
        <v>1.5925925925925926</v>
      </c>
      <c r="L26" s="54">
        <f t="shared" si="13"/>
        <v>122</v>
      </c>
      <c r="M26" s="54">
        <f t="shared" si="14"/>
        <v>4.5185185185185182</v>
      </c>
      <c r="N26" s="54">
        <v>1</v>
      </c>
      <c r="O26" s="54">
        <v>1</v>
      </c>
      <c r="P26" s="54">
        <v>1</v>
      </c>
      <c r="Q26" s="54">
        <v>1</v>
      </c>
      <c r="R26" s="54">
        <v>1</v>
      </c>
      <c r="S26" s="54">
        <v>1</v>
      </c>
      <c r="T26" s="54">
        <f t="shared" si="3"/>
        <v>1</v>
      </c>
      <c r="U26" s="54">
        <v>1</v>
      </c>
      <c r="V26" s="54">
        <v>1</v>
      </c>
      <c r="W26" s="54">
        <f t="shared" si="4"/>
        <v>1</v>
      </c>
      <c r="X26" s="54">
        <f t="shared" si="5"/>
        <v>1</v>
      </c>
      <c r="Y26" s="54">
        <v>1</v>
      </c>
      <c r="Z26" s="54">
        <v>1</v>
      </c>
      <c r="AA26" s="54">
        <v>1</v>
      </c>
      <c r="AB26" s="54">
        <v>1</v>
      </c>
      <c r="AC26" s="54">
        <v>1</v>
      </c>
      <c r="AD26" s="54">
        <v>1</v>
      </c>
      <c r="AE26" s="54">
        <v>1</v>
      </c>
      <c r="AF26" s="54">
        <f t="shared" si="15"/>
        <v>3</v>
      </c>
      <c r="AG26" s="54">
        <v>1</v>
      </c>
      <c r="AH26" s="54">
        <f t="shared" si="6"/>
        <v>1</v>
      </c>
      <c r="AI26" s="54">
        <v>0</v>
      </c>
      <c r="AJ26" s="54">
        <v>1</v>
      </c>
      <c r="AK26" s="54">
        <f t="shared" si="7"/>
        <v>1</v>
      </c>
      <c r="AL26" s="54">
        <v>1</v>
      </c>
      <c r="AM26" s="54">
        <v>0</v>
      </c>
      <c r="AN26" s="54">
        <v>1</v>
      </c>
      <c r="AO26" s="54">
        <v>0</v>
      </c>
      <c r="AP26" s="54">
        <v>1</v>
      </c>
      <c r="AQ26" s="54">
        <v>1</v>
      </c>
      <c r="AR26" s="54">
        <v>1</v>
      </c>
      <c r="AS26" s="54">
        <v>0</v>
      </c>
      <c r="AT26" s="54">
        <v>1</v>
      </c>
      <c r="AU26" s="54">
        <f t="shared" si="16"/>
        <v>44.696666666666687</v>
      </c>
      <c r="AV26" s="54">
        <f t="shared" si="17"/>
        <v>13.732592592592596</v>
      </c>
      <c r="AW26" s="54">
        <f t="shared" si="18"/>
        <v>10.325925925925926</v>
      </c>
      <c r="AX26" s="54">
        <f t="shared" si="19"/>
        <v>13.352222222222217</v>
      </c>
      <c r="AY26" s="54">
        <v>1</v>
      </c>
      <c r="AZ26" s="54">
        <v>1</v>
      </c>
      <c r="BA26" s="54">
        <v>1</v>
      </c>
      <c r="BG26" s="54">
        <f t="shared" si="20"/>
        <v>111.1111111111111</v>
      </c>
      <c r="BH26" s="11">
        <f t="shared" si="21"/>
        <v>9.3750000000000016E-5</v>
      </c>
    </row>
    <row r="27" spans="1:60" ht="64" x14ac:dyDescent="0.2">
      <c r="A27" s="54">
        <v>15</v>
      </c>
      <c r="B27" s="3" t="s">
        <v>956</v>
      </c>
      <c r="C27" s="3" t="s">
        <v>208</v>
      </c>
      <c r="D27" s="54">
        <v>1</v>
      </c>
      <c r="E27" s="54">
        <v>1</v>
      </c>
      <c r="F27" s="54">
        <f t="shared" si="8"/>
        <v>1</v>
      </c>
      <c r="G27" s="54">
        <f t="shared" si="9"/>
        <v>25</v>
      </c>
      <c r="H27" s="54">
        <f t="shared" si="10"/>
        <v>25</v>
      </c>
      <c r="I27" s="54">
        <f t="shared" si="11"/>
        <v>133</v>
      </c>
      <c r="J27" s="54">
        <v>41</v>
      </c>
      <c r="K27" s="54">
        <f t="shared" si="12"/>
        <v>1.64</v>
      </c>
      <c r="L27" s="54">
        <f t="shared" si="13"/>
        <v>106</v>
      </c>
      <c r="M27" s="54">
        <f t="shared" si="14"/>
        <v>4.24</v>
      </c>
      <c r="N27" s="54">
        <v>1</v>
      </c>
      <c r="O27" s="54">
        <v>1</v>
      </c>
      <c r="P27" s="54">
        <v>1</v>
      </c>
      <c r="Q27" s="54">
        <v>1</v>
      </c>
      <c r="R27" s="54">
        <v>1</v>
      </c>
      <c r="S27" s="54">
        <v>1</v>
      </c>
      <c r="T27" s="54">
        <f t="shared" si="3"/>
        <v>1</v>
      </c>
      <c r="U27" s="54">
        <v>1</v>
      </c>
      <c r="V27" s="54">
        <v>1</v>
      </c>
      <c r="W27" s="54">
        <f t="shared" si="4"/>
        <v>1</v>
      </c>
      <c r="X27" s="54">
        <f t="shared" si="5"/>
        <v>1</v>
      </c>
      <c r="Y27" s="54">
        <v>0</v>
      </c>
      <c r="Z27" s="54">
        <v>1</v>
      </c>
      <c r="AA27" s="54">
        <v>1</v>
      </c>
      <c r="AB27" s="54">
        <v>1</v>
      </c>
      <c r="AC27" s="54">
        <v>1</v>
      </c>
      <c r="AD27" s="54">
        <v>1</v>
      </c>
      <c r="AE27" s="54">
        <v>1</v>
      </c>
      <c r="AF27" s="54">
        <f t="shared" si="15"/>
        <v>3</v>
      </c>
      <c r="AG27" s="54">
        <v>1</v>
      </c>
      <c r="AH27" s="54">
        <f t="shared" si="6"/>
        <v>1</v>
      </c>
      <c r="AI27" s="54">
        <v>0</v>
      </c>
      <c r="AJ27" s="54">
        <v>1</v>
      </c>
      <c r="AK27" s="54">
        <f t="shared" si="7"/>
        <v>1</v>
      </c>
      <c r="AL27" s="54">
        <v>1</v>
      </c>
      <c r="AM27" s="54">
        <v>0</v>
      </c>
      <c r="AN27" s="54">
        <v>1</v>
      </c>
      <c r="AO27" s="54">
        <v>0</v>
      </c>
      <c r="AP27" s="54">
        <v>1</v>
      </c>
      <c r="AQ27" s="54">
        <v>1</v>
      </c>
      <c r="AR27" s="54">
        <v>1</v>
      </c>
      <c r="AS27" s="54">
        <v>1</v>
      </c>
      <c r="AT27" s="54">
        <v>1</v>
      </c>
      <c r="AU27" s="54">
        <f t="shared" si="16"/>
        <v>42.716000000000037</v>
      </c>
      <c r="AV27" s="54">
        <f t="shared" si="17"/>
        <v>13.512</v>
      </c>
      <c r="AW27" s="54">
        <f t="shared" si="18"/>
        <v>8.6527999999999956</v>
      </c>
      <c r="AX27" s="54">
        <f t="shared" si="19"/>
        <v>11.040399999999998</v>
      </c>
      <c r="AY27" s="54">
        <v>1</v>
      </c>
      <c r="AZ27" s="54">
        <v>1</v>
      </c>
      <c r="BA27" s="54">
        <v>1</v>
      </c>
      <c r="BG27" s="54">
        <f t="shared" si="20"/>
        <v>120</v>
      </c>
      <c r="BH27" s="11">
        <f t="shared" si="21"/>
        <v>8.6805555555555545E-5</v>
      </c>
    </row>
    <row r="28" spans="1:60" ht="48" x14ac:dyDescent="0.2">
      <c r="A28" s="54">
        <v>16</v>
      </c>
      <c r="B28" s="3" t="s">
        <v>957</v>
      </c>
      <c r="C28" s="3" t="s">
        <v>207</v>
      </c>
      <c r="D28" s="54">
        <v>1</v>
      </c>
      <c r="E28" s="54">
        <v>1</v>
      </c>
      <c r="F28" s="54">
        <f t="shared" si="8"/>
        <v>1</v>
      </c>
      <c r="G28" s="54">
        <f t="shared" si="9"/>
        <v>16</v>
      </c>
      <c r="H28" s="54">
        <f t="shared" si="10"/>
        <v>16</v>
      </c>
      <c r="I28" s="54">
        <f t="shared" si="11"/>
        <v>93</v>
      </c>
      <c r="J28" s="54">
        <v>30</v>
      </c>
      <c r="K28" s="54">
        <f t="shared" si="12"/>
        <v>1.875</v>
      </c>
      <c r="L28" s="54">
        <f t="shared" si="13"/>
        <v>76</v>
      </c>
      <c r="M28" s="54">
        <f t="shared" si="14"/>
        <v>4.75</v>
      </c>
      <c r="N28" s="54">
        <v>0</v>
      </c>
      <c r="O28" s="54">
        <v>1</v>
      </c>
      <c r="P28" s="54">
        <v>1</v>
      </c>
      <c r="Q28" s="54">
        <v>0</v>
      </c>
      <c r="R28" s="54">
        <v>1</v>
      </c>
      <c r="S28" s="54">
        <v>1</v>
      </c>
      <c r="T28" s="54">
        <f t="shared" si="3"/>
        <v>0</v>
      </c>
      <c r="U28" s="54">
        <v>1</v>
      </c>
      <c r="V28" s="54">
        <v>1</v>
      </c>
      <c r="W28" s="54">
        <f t="shared" si="4"/>
        <v>0</v>
      </c>
      <c r="X28" s="54">
        <f t="shared" si="5"/>
        <v>1</v>
      </c>
      <c r="Y28" s="54">
        <v>1</v>
      </c>
      <c r="Z28" s="54">
        <v>1</v>
      </c>
      <c r="AA28" s="54">
        <v>1</v>
      </c>
      <c r="AB28" s="54">
        <v>1</v>
      </c>
      <c r="AC28" s="54">
        <v>1</v>
      </c>
      <c r="AD28" s="54">
        <v>1</v>
      </c>
      <c r="AE28" s="54">
        <v>1</v>
      </c>
      <c r="AF28" s="54">
        <f t="shared" si="15"/>
        <v>2</v>
      </c>
      <c r="AG28" s="54">
        <v>1</v>
      </c>
      <c r="AH28" s="54">
        <f t="shared" si="6"/>
        <v>1</v>
      </c>
      <c r="AI28" s="54">
        <v>1</v>
      </c>
      <c r="AJ28" s="54">
        <v>1</v>
      </c>
      <c r="AK28" s="54">
        <f t="shared" si="7"/>
        <v>1</v>
      </c>
      <c r="AL28" s="54">
        <v>1</v>
      </c>
      <c r="AM28" s="54">
        <v>0</v>
      </c>
      <c r="AN28" s="54">
        <v>1</v>
      </c>
      <c r="AO28" s="54">
        <v>0</v>
      </c>
      <c r="AP28" s="54">
        <v>1</v>
      </c>
      <c r="AQ28" s="54">
        <v>1</v>
      </c>
      <c r="AR28" s="54">
        <v>1</v>
      </c>
      <c r="AS28" s="54">
        <v>0</v>
      </c>
      <c r="AT28" s="54">
        <v>1</v>
      </c>
      <c r="AU28" s="54">
        <f t="shared" si="16"/>
        <v>31.97000000000001</v>
      </c>
      <c r="AV28" s="54">
        <f t="shared" si="17"/>
        <v>12.775000000000002</v>
      </c>
      <c r="AW28" s="54">
        <f t="shared" si="18"/>
        <v>11.015000000000001</v>
      </c>
      <c r="AX28" s="54">
        <f t="shared" si="19"/>
        <v>8.942499999999999</v>
      </c>
      <c r="AY28" s="54">
        <v>1</v>
      </c>
      <c r="AZ28" s="54">
        <v>1</v>
      </c>
      <c r="BA28" s="54">
        <v>1</v>
      </c>
      <c r="BG28" s="54">
        <f t="shared" si="20"/>
        <v>125</v>
      </c>
      <c r="BH28" s="11">
        <f t="shared" si="21"/>
        <v>5.5555555555555558E-5</v>
      </c>
    </row>
    <row r="29" spans="1:60" ht="64" x14ac:dyDescent="0.2">
      <c r="A29" s="54" t="s">
        <v>168</v>
      </c>
      <c r="B29" s="3" t="s">
        <v>958</v>
      </c>
      <c r="C29" s="3" t="s">
        <v>207</v>
      </c>
      <c r="D29" s="54">
        <v>1</v>
      </c>
      <c r="E29" s="54">
        <v>1</v>
      </c>
      <c r="F29" s="54">
        <f t="shared" si="8"/>
        <v>1</v>
      </c>
      <c r="G29" s="54">
        <f t="shared" si="9"/>
        <v>19</v>
      </c>
      <c r="H29" s="54">
        <f t="shared" si="10"/>
        <v>19</v>
      </c>
      <c r="I29" s="54">
        <f t="shared" si="11"/>
        <v>118</v>
      </c>
      <c r="J29" s="54">
        <v>38</v>
      </c>
      <c r="K29" s="54">
        <f t="shared" si="12"/>
        <v>2</v>
      </c>
      <c r="L29" s="54">
        <f t="shared" si="13"/>
        <v>98</v>
      </c>
      <c r="M29" s="54">
        <f t="shared" si="14"/>
        <v>5.1578947368421053</v>
      </c>
      <c r="N29" s="54">
        <v>1</v>
      </c>
      <c r="O29" s="54">
        <v>1</v>
      </c>
      <c r="P29" s="54">
        <v>1</v>
      </c>
      <c r="Q29" s="54">
        <v>1</v>
      </c>
      <c r="R29" s="54">
        <v>1</v>
      </c>
      <c r="S29" s="54">
        <v>1</v>
      </c>
      <c r="T29" s="54">
        <f t="shared" si="3"/>
        <v>1</v>
      </c>
      <c r="U29" s="54">
        <v>1</v>
      </c>
      <c r="V29" s="54">
        <v>1</v>
      </c>
      <c r="W29" s="54">
        <f t="shared" si="4"/>
        <v>1</v>
      </c>
      <c r="X29" s="54">
        <f t="shared" si="5"/>
        <v>1</v>
      </c>
      <c r="Y29" s="54">
        <v>0</v>
      </c>
      <c r="Z29" s="54">
        <v>1</v>
      </c>
      <c r="AA29" s="54">
        <v>1</v>
      </c>
      <c r="AB29" s="54">
        <v>1</v>
      </c>
      <c r="AC29" s="54">
        <v>1</v>
      </c>
      <c r="AD29" s="54">
        <v>1</v>
      </c>
      <c r="AE29" s="54">
        <v>1</v>
      </c>
      <c r="AF29" s="54">
        <f t="shared" si="15"/>
        <v>2</v>
      </c>
      <c r="AG29" s="54">
        <v>1</v>
      </c>
      <c r="AH29" s="54">
        <f t="shared" si="6"/>
        <v>1</v>
      </c>
      <c r="AI29" s="54">
        <v>0</v>
      </c>
      <c r="AJ29" s="54">
        <v>1</v>
      </c>
      <c r="AK29" s="54">
        <f t="shared" si="7"/>
        <v>1</v>
      </c>
      <c r="AL29" s="54">
        <v>1</v>
      </c>
      <c r="AM29" s="54">
        <v>0</v>
      </c>
      <c r="AN29" s="54">
        <v>1</v>
      </c>
      <c r="AO29" s="54">
        <v>0</v>
      </c>
      <c r="AP29" s="54">
        <v>1</v>
      </c>
      <c r="AQ29" s="54">
        <v>1</v>
      </c>
      <c r="AR29" s="54">
        <v>1</v>
      </c>
      <c r="AS29" s="54">
        <v>1</v>
      </c>
      <c r="AT29" s="54">
        <v>1</v>
      </c>
      <c r="AU29" s="54">
        <f t="shared" si="16"/>
        <v>18.350000000000023</v>
      </c>
      <c r="AV29" s="54">
        <f t="shared" si="17"/>
        <v>15.420000000000002</v>
      </c>
      <c r="AW29" s="54">
        <f t="shared" si="18"/>
        <v>13.589473684210528</v>
      </c>
      <c r="AX29" s="54">
        <f t="shared" si="19"/>
        <v>12.363684210526316</v>
      </c>
      <c r="AY29" s="54">
        <v>1</v>
      </c>
      <c r="AZ29" s="54">
        <v>1</v>
      </c>
      <c r="BA29" s="54">
        <v>1</v>
      </c>
      <c r="BG29" s="54">
        <f t="shared" si="20"/>
        <v>105.26315789473684</v>
      </c>
      <c r="BH29" s="11">
        <f t="shared" si="21"/>
        <v>6.597222222222223E-5</v>
      </c>
    </row>
    <row r="30" spans="1:60" ht="64" x14ac:dyDescent="0.2">
      <c r="A30" s="54" t="s">
        <v>169</v>
      </c>
      <c r="B30" s="3" t="s">
        <v>959</v>
      </c>
      <c r="C30" s="3" t="s">
        <v>207</v>
      </c>
      <c r="D30" s="54">
        <v>1</v>
      </c>
      <c r="E30" s="54">
        <v>1</v>
      </c>
      <c r="F30" s="54">
        <f t="shared" si="8"/>
        <v>1</v>
      </c>
      <c r="G30" s="54">
        <f t="shared" si="9"/>
        <v>25</v>
      </c>
      <c r="H30" s="54">
        <f t="shared" si="10"/>
        <v>25</v>
      </c>
      <c r="I30" s="54">
        <f t="shared" si="11"/>
        <v>149</v>
      </c>
      <c r="J30" s="54">
        <v>46</v>
      </c>
      <c r="K30" s="54">
        <f t="shared" si="12"/>
        <v>1.84</v>
      </c>
      <c r="L30" s="54">
        <f t="shared" si="13"/>
        <v>123</v>
      </c>
      <c r="M30" s="54">
        <f t="shared" si="14"/>
        <v>4.92</v>
      </c>
      <c r="N30" s="54">
        <v>1</v>
      </c>
      <c r="O30" s="54">
        <v>1</v>
      </c>
      <c r="P30" s="54">
        <v>1</v>
      </c>
      <c r="Q30" s="54">
        <v>1</v>
      </c>
      <c r="R30" s="54">
        <v>1</v>
      </c>
      <c r="S30" s="54">
        <v>1</v>
      </c>
      <c r="T30" s="54">
        <f t="shared" si="3"/>
        <v>1</v>
      </c>
      <c r="U30" s="54">
        <v>1</v>
      </c>
      <c r="V30" s="54">
        <v>1</v>
      </c>
      <c r="W30" s="54">
        <f t="shared" si="4"/>
        <v>1</v>
      </c>
      <c r="X30" s="54">
        <f t="shared" si="5"/>
        <v>1</v>
      </c>
      <c r="Y30" s="54">
        <v>1</v>
      </c>
      <c r="Z30" s="54">
        <v>1</v>
      </c>
      <c r="AA30" s="54">
        <v>1</v>
      </c>
      <c r="AB30" s="54">
        <v>1</v>
      </c>
      <c r="AC30" s="54">
        <v>1</v>
      </c>
      <c r="AD30" s="54">
        <v>1</v>
      </c>
      <c r="AE30" s="54">
        <v>1</v>
      </c>
      <c r="AF30" s="54">
        <f t="shared" si="15"/>
        <v>2</v>
      </c>
      <c r="AG30" s="54">
        <v>1</v>
      </c>
      <c r="AH30" s="54">
        <f t="shared" si="6"/>
        <v>1</v>
      </c>
      <c r="AI30" s="54">
        <v>1</v>
      </c>
      <c r="AJ30" s="54">
        <v>1</v>
      </c>
      <c r="AK30" s="54">
        <f t="shared" si="7"/>
        <v>1</v>
      </c>
      <c r="AL30" s="54">
        <v>1</v>
      </c>
      <c r="AM30" s="54">
        <v>0</v>
      </c>
      <c r="AN30" s="54">
        <v>1</v>
      </c>
      <c r="AO30" s="54">
        <v>0</v>
      </c>
      <c r="AP30" s="54">
        <v>1</v>
      </c>
      <c r="AQ30" s="54">
        <v>1</v>
      </c>
      <c r="AR30" s="54">
        <v>1</v>
      </c>
      <c r="AS30" s="54">
        <v>1</v>
      </c>
      <c r="AT30" s="54">
        <v>1</v>
      </c>
      <c r="AU30" s="54">
        <f t="shared" si="16"/>
        <v>25.796000000000024</v>
      </c>
      <c r="AV30" s="54">
        <f t="shared" si="17"/>
        <v>15.872000000000003</v>
      </c>
      <c r="AW30" s="54">
        <f t="shared" si="18"/>
        <v>12.415999999999997</v>
      </c>
      <c r="AX30" s="54">
        <f t="shared" si="19"/>
        <v>14.243199999999995</v>
      </c>
      <c r="AY30" s="54">
        <v>1</v>
      </c>
      <c r="AZ30" s="54">
        <v>1</v>
      </c>
      <c r="BA30" s="54">
        <v>1</v>
      </c>
      <c r="BG30" s="54">
        <f t="shared" si="20"/>
        <v>80</v>
      </c>
      <c r="BH30" s="11">
        <f t="shared" si="21"/>
        <v>8.6805555555555545E-5</v>
      </c>
    </row>
    <row r="31" spans="1:60" ht="48" x14ac:dyDescent="0.2">
      <c r="A31" s="54">
        <v>17</v>
      </c>
      <c r="B31" s="3" t="s">
        <v>960</v>
      </c>
      <c r="C31" s="3" t="s">
        <v>207</v>
      </c>
      <c r="D31" s="54">
        <v>1</v>
      </c>
      <c r="E31" s="54">
        <v>1</v>
      </c>
      <c r="F31" s="54">
        <f t="shared" si="8"/>
        <v>1</v>
      </c>
      <c r="G31" s="54">
        <f t="shared" si="9"/>
        <v>15</v>
      </c>
      <c r="H31" s="54">
        <f t="shared" si="10"/>
        <v>15</v>
      </c>
      <c r="I31" s="54">
        <f t="shared" si="11"/>
        <v>89</v>
      </c>
      <c r="J31" s="54">
        <v>29</v>
      </c>
      <c r="K31" s="54">
        <f t="shared" si="12"/>
        <v>1.9333333333333333</v>
      </c>
      <c r="L31" s="54">
        <f t="shared" si="13"/>
        <v>73</v>
      </c>
      <c r="M31" s="54">
        <f t="shared" si="14"/>
        <v>4.8666666666666663</v>
      </c>
      <c r="N31" s="54">
        <v>1</v>
      </c>
      <c r="O31" s="54">
        <v>1</v>
      </c>
      <c r="P31" s="54">
        <v>1</v>
      </c>
      <c r="Q31" s="54">
        <v>1</v>
      </c>
      <c r="R31" s="54">
        <v>1</v>
      </c>
      <c r="S31" s="54">
        <v>1</v>
      </c>
      <c r="T31" s="54">
        <f t="shared" si="3"/>
        <v>1</v>
      </c>
      <c r="U31" s="54">
        <v>1</v>
      </c>
      <c r="V31" s="54">
        <v>1</v>
      </c>
      <c r="W31" s="54">
        <f t="shared" si="4"/>
        <v>1</v>
      </c>
      <c r="X31" s="54">
        <f t="shared" si="5"/>
        <v>1</v>
      </c>
      <c r="Y31" s="54">
        <v>1</v>
      </c>
      <c r="Z31" s="54">
        <v>1</v>
      </c>
      <c r="AA31" s="54">
        <v>0</v>
      </c>
      <c r="AB31" s="54">
        <v>1</v>
      </c>
      <c r="AC31" s="54">
        <v>1</v>
      </c>
      <c r="AD31" s="54">
        <v>1</v>
      </c>
      <c r="AE31" s="54">
        <v>1</v>
      </c>
      <c r="AF31" s="54">
        <f t="shared" si="15"/>
        <v>2</v>
      </c>
      <c r="AG31" s="54">
        <v>1</v>
      </c>
      <c r="AH31" s="54">
        <f t="shared" si="6"/>
        <v>1</v>
      </c>
      <c r="AI31" s="54">
        <v>1</v>
      </c>
      <c r="AJ31" s="54">
        <v>1</v>
      </c>
      <c r="AK31" s="54">
        <f t="shared" si="7"/>
        <v>1</v>
      </c>
      <c r="AL31" s="54">
        <v>1</v>
      </c>
      <c r="AM31" s="54">
        <v>0</v>
      </c>
      <c r="AN31" s="54">
        <v>1</v>
      </c>
      <c r="AO31" s="54">
        <v>0</v>
      </c>
      <c r="AP31" s="54">
        <v>1</v>
      </c>
      <c r="AQ31" s="54">
        <v>1</v>
      </c>
      <c r="AR31" s="54">
        <v>1</v>
      </c>
      <c r="AS31" s="54">
        <v>1</v>
      </c>
      <c r="AT31" s="54">
        <v>1</v>
      </c>
      <c r="AU31" s="54">
        <f t="shared" si="16"/>
        <v>28.050000000000008</v>
      </c>
      <c r="AV31" s="54">
        <f t="shared" si="17"/>
        <v>13.073333333333338</v>
      </c>
      <c r="AW31" s="54">
        <f t="shared" si="18"/>
        <v>11.626666666666665</v>
      </c>
      <c r="AX31" s="54">
        <f t="shared" si="19"/>
        <v>8.9919999999999973</v>
      </c>
      <c r="AY31" s="54">
        <v>1</v>
      </c>
      <c r="AZ31" s="54">
        <v>1</v>
      </c>
      <c r="BA31" s="54">
        <v>1</v>
      </c>
      <c r="BG31" s="54">
        <f t="shared" si="20"/>
        <v>133.33333333333334</v>
      </c>
      <c r="BH31" s="11">
        <f t="shared" si="21"/>
        <v>5.208333333333333E-5</v>
      </c>
    </row>
    <row r="32" spans="1:60" ht="48" x14ac:dyDescent="0.2">
      <c r="A32" s="54" t="s">
        <v>189</v>
      </c>
      <c r="B32" s="3" t="s">
        <v>961</v>
      </c>
      <c r="C32" s="3" t="s">
        <v>207</v>
      </c>
      <c r="D32" s="54">
        <v>1</v>
      </c>
      <c r="E32" s="54">
        <v>1</v>
      </c>
      <c r="F32" s="54">
        <f t="shared" si="8"/>
        <v>1</v>
      </c>
      <c r="G32" s="54">
        <f t="shared" si="9"/>
        <v>21</v>
      </c>
      <c r="H32" s="54">
        <f t="shared" si="10"/>
        <v>21</v>
      </c>
      <c r="I32" s="54">
        <f t="shared" si="11"/>
        <v>117</v>
      </c>
      <c r="J32" s="54">
        <v>34</v>
      </c>
      <c r="K32" s="54">
        <f t="shared" si="12"/>
        <v>1.6190476190476191</v>
      </c>
      <c r="L32" s="54">
        <f t="shared" si="13"/>
        <v>93</v>
      </c>
      <c r="M32" s="54">
        <f t="shared" si="14"/>
        <v>4.4285714285714288</v>
      </c>
      <c r="N32" s="54">
        <v>0</v>
      </c>
      <c r="O32" s="54">
        <v>1</v>
      </c>
      <c r="P32" s="54">
        <v>1</v>
      </c>
      <c r="Q32" s="54">
        <v>1</v>
      </c>
      <c r="R32" s="54">
        <v>1</v>
      </c>
      <c r="S32" s="54">
        <v>1</v>
      </c>
      <c r="T32" s="54">
        <f t="shared" si="3"/>
        <v>1</v>
      </c>
      <c r="U32" s="54">
        <v>1</v>
      </c>
      <c r="V32" s="54">
        <v>1</v>
      </c>
      <c r="W32" s="54">
        <f t="shared" si="4"/>
        <v>1</v>
      </c>
      <c r="X32" s="54">
        <f t="shared" si="5"/>
        <v>1</v>
      </c>
      <c r="Y32" s="54">
        <v>1</v>
      </c>
      <c r="Z32" s="54">
        <v>1</v>
      </c>
      <c r="AA32" s="54">
        <v>1</v>
      </c>
      <c r="AB32" s="54">
        <v>1</v>
      </c>
      <c r="AC32" s="54">
        <v>1</v>
      </c>
      <c r="AD32" s="54">
        <v>1</v>
      </c>
      <c r="AE32" s="54">
        <v>1</v>
      </c>
      <c r="AF32" s="54">
        <f t="shared" si="15"/>
        <v>4</v>
      </c>
      <c r="AG32" s="54">
        <v>1</v>
      </c>
      <c r="AH32" s="54">
        <f t="shared" si="6"/>
        <v>1</v>
      </c>
      <c r="AI32" s="54">
        <v>1</v>
      </c>
      <c r="AJ32" s="54">
        <v>1</v>
      </c>
      <c r="AK32" s="54">
        <f t="shared" si="7"/>
        <v>0</v>
      </c>
      <c r="AL32" s="54">
        <v>1</v>
      </c>
      <c r="AM32" s="54">
        <v>0</v>
      </c>
      <c r="AN32" s="54">
        <v>1</v>
      </c>
      <c r="AO32" s="54">
        <v>0</v>
      </c>
      <c r="AP32" s="54">
        <v>1</v>
      </c>
      <c r="AQ32" s="54">
        <v>1</v>
      </c>
      <c r="AR32" s="54">
        <v>1</v>
      </c>
      <c r="AS32" s="54">
        <v>1</v>
      </c>
      <c r="AT32" s="54">
        <v>1</v>
      </c>
      <c r="AU32" s="54">
        <f t="shared" si="16"/>
        <v>48.548571428571449</v>
      </c>
      <c r="AV32" s="54">
        <f t="shared" si="17"/>
        <v>11.704761904761906</v>
      </c>
      <c r="AW32" s="54">
        <f t="shared" si="18"/>
        <v>9.9504761904761878</v>
      </c>
      <c r="AX32" s="54">
        <f t="shared" si="19"/>
        <v>9.9285714285714306</v>
      </c>
      <c r="AY32" s="54">
        <v>1</v>
      </c>
      <c r="AZ32" s="54">
        <v>1</v>
      </c>
      <c r="BA32" s="54">
        <v>1</v>
      </c>
      <c r="BG32" s="54">
        <f t="shared" si="20"/>
        <v>190.47619047619045</v>
      </c>
      <c r="BH32" s="11">
        <f t="shared" si="21"/>
        <v>7.2916666666666659E-5</v>
      </c>
    </row>
    <row r="33" spans="1:60" ht="48" x14ac:dyDescent="0.2">
      <c r="A33" s="54" t="s">
        <v>190</v>
      </c>
      <c r="B33" s="3" t="s">
        <v>962</v>
      </c>
      <c r="C33" s="3" t="s">
        <v>207</v>
      </c>
      <c r="D33" s="54">
        <v>1</v>
      </c>
      <c r="E33" s="54">
        <v>1</v>
      </c>
      <c r="F33" s="54">
        <f t="shared" si="8"/>
        <v>1</v>
      </c>
      <c r="G33" s="54">
        <f t="shared" si="9"/>
        <v>18</v>
      </c>
      <c r="H33" s="54">
        <f t="shared" si="10"/>
        <v>18</v>
      </c>
      <c r="I33" s="54">
        <f t="shared" si="11"/>
        <v>94</v>
      </c>
      <c r="J33" s="54">
        <v>28</v>
      </c>
      <c r="K33" s="54">
        <f t="shared" si="12"/>
        <v>1.5555555555555556</v>
      </c>
      <c r="L33" s="54">
        <f t="shared" si="13"/>
        <v>75</v>
      </c>
      <c r="M33" s="54">
        <f t="shared" si="14"/>
        <v>4.166666666666667</v>
      </c>
      <c r="N33" s="54">
        <v>1</v>
      </c>
      <c r="O33" s="54">
        <v>1</v>
      </c>
      <c r="P33" s="54">
        <v>1</v>
      </c>
      <c r="Q33" s="54">
        <v>1</v>
      </c>
      <c r="R33" s="54">
        <v>1</v>
      </c>
      <c r="S33" s="54">
        <v>1</v>
      </c>
      <c r="T33" s="54">
        <f t="shared" si="3"/>
        <v>1</v>
      </c>
      <c r="U33" s="54">
        <v>1</v>
      </c>
      <c r="V33" s="54">
        <v>1</v>
      </c>
      <c r="W33" s="54">
        <f t="shared" si="4"/>
        <v>1</v>
      </c>
      <c r="X33" s="54">
        <f t="shared" si="5"/>
        <v>1</v>
      </c>
      <c r="Y33" s="54">
        <v>1</v>
      </c>
      <c r="Z33" s="54">
        <v>1</v>
      </c>
      <c r="AA33" s="54">
        <v>1</v>
      </c>
      <c r="AB33" s="54">
        <v>1</v>
      </c>
      <c r="AC33" s="54">
        <v>1</v>
      </c>
      <c r="AD33" s="54">
        <v>1</v>
      </c>
      <c r="AE33" s="54">
        <v>1</v>
      </c>
      <c r="AF33" s="54">
        <f t="shared" si="15"/>
        <v>2</v>
      </c>
      <c r="AG33" s="54">
        <v>1</v>
      </c>
      <c r="AH33" s="54">
        <f t="shared" si="6"/>
        <v>1</v>
      </c>
      <c r="AI33" s="54">
        <v>1</v>
      </c>
      <c r="AJ33" s="54">
        <v>1</v>
      </c>
      <c r="AK33" s="54">
        <f t="shared" si="7"/>
        <v>1</v>
      </c>
      <c r="AL33" s="54">
        <v>1</v>
      </c>
      <c r="AM33" s="54">
        <v>0</v>
      </c>
      <c r="AN33" s="54">
        <v>1</v>
      </c>
      <c r="AO33" s="54">
        <v>0</v>
      </c>
      <c r="AP33" s="54">
        <v>1</v>
      </c>
      <c r="AQ33" s="54">
        <v>1</v>
      </c>
      <c r="AR33" s="54">
        <v>1</v>
      </c>
      <c r="AS33" s="54">
        <v>1</v>
      </c>
      <c r="AT33" s="54">
        <v>1</v>
      </c>
      <c r="AU33" s="54">
        <f t="shared" si="16"/>
        <v>56.965000000000018</v>
      </c>
      <c r="AV33" s="54">
        <f t="shared" si="17"/>
        <v>9.7855555555555576</v>
      </c>
      <c r="AW33" s="54">
        <f t="shared" si="18"/>
        <v>7.708888888888886</v>
      </c>
      <c r="AX33" s="54">
        <f t="shared" si="19"/>
        <v>7.1950000000000003</v>
      </c>
      <c r="AY33" s="54">
        <v>1</v>
      </c>
      <c r="AZ33" s="54">
        <v>1</v>
      </c>
      <c r="BA33" s="54">
        <v>1</v>
      </c>
      <c r="BG33" s="54">
        <f t="shared" si="20"/>
        <v>111.1111111111111</v>
      </c>
      <c r="BH33" s="11">
        <f t="shared" si="21"/>
        <v>6.2500000000000001E-5</v>
      </c>
    </row>
    <row r="34" spans="1:60" ht="48" x14ac:dyDescent="0.2">
      <c r="A34" s="54">
        <v>18</v>
      </c>
      <c r="B34" s="3" t="s">
        <v>963</v>
      </c>
      <c r="C34" s="3" t="s">
        <v>207</v>
      </c>
      <c r="D34" s="54">
        <v>1</v>
      </c>
      <c r="E34" s="54">
        <v>1</v>
      </c>
      <c r="F34" s="54">
        <f t="shared" si="8"/>
        <v>1</v>
      </c>
      <c r="G34" s="54">
        <f t="shared" si="9"/>
        <v>18</v>
      </c>
      <c r="H34" s="54">
        <f t="shared" si="10"/>
        <v>18</v>
      </c>
      <c r="I34" s="54">
        <f t="shared" si="11"/>
        <v>104</v>
      </c>
      <c r="J34" s="54">
        <v>31</v>
      </c>
      <c r="K34" s="54">
        <f t="shared" si="12"/>
        <v>1.7222222222222223</v>
      </c>
      <c r="L34" s="54">
        <f t="shared" si="13"/>
        <v>86</v>
      </c>
      <c r="M34" s="54">
        <f t="shared" si="14"/>
        <v>4.7777777777777777</v>
      </c>
      <c r="N34" s="54">
        <v>1</v>
      </c>
      <c r="O34" s="54">
        <v>1</v>
      </c>
      <c r="P34" s="54">
        <v>1</v>
      </c>
      <c r="Q34" s="54">
        <v>1</v>
      </c>
      <c r="R34" s="54">
        <v>1</v>
      </c>
      <c r="S34" s="54">
        <v>1</v>
      </c>
      <c r="T34" s="54">
        <f t="shared" si="3"/>
        <v>1</v>
      </c>
      <c r="U34" s="54">
        <v>1</v>
      </c>
      <c r="V34" s="54">
        <v>1</v>
      </c>
      <c r="W34" s="54">
        <f t="shared" si="4"/>
        <v>1</v>
      </c>
      <c r="X34" s="54">
        <f t="shared" si="5"/>
        <v>1</v>
      </c>
      <c r="Y34" s="54">
        <v>1</v>
      </c>
      <c r="Z34" s="54">
        <v>1</v>
      </c>
      <c r="AA34" s="54">
        <v>1</v>
      </c>
      <c r="AB34" s="54">
        <v>1</v>
      </c>
      <c r="AC34" s="54">
        <v>1</v>
      </c>
      <c r="AD34" s="54">
        <v>1</v>
      </c>
      <c r="AE34" s="54">
        <v>1</v>
      </c>
      <c r="AF34" s="54">
        <f t="shared" si="15"/>
        <v>1</v>
      </c>
      <c r="AG34" s="54">
        <v>1</v>
      </c>
      <c r="AH34" s="54">
        <f t="shared" si="6"/>
        <v>1</v>
      </c>
      <c r="AI34" s="54">
        <v>1</v>
      </c>
      <c r="AJ34" s="54">
        <v>1</v>
      </c>
      <c r="AK34" s="54">
        <f t="shared" si="7"/>
        <v>1</v>
      </c>
      <c r="AL34" s="54">
        <v>1</v>
      </c>
      <c r="AM34" s="54">
        <v>0</v>
      </c>
      <c r="AN34" s="54">
        <v>1</v>
      </c>
      <c r="AO34" s="54">
        <v>0</v>
      </c>
      <c r="AP34" s="54">
        <v>1</v>
      </c>
      <c r="AQ34" s="54">
        <v>1</v>
      </c>
      <c r="AR34" s="54">
        <v>1</v>
      </c>
      <c r="AS34" s="54">
        <v>1</v>
      </c>
      <c r="AT34" s="54">
        <v>1</v>
      </c>
      <c r="AU34" s="54">
        <f t="shared" si="16"/>
        <v>42.865000000000023</v>
      </c>
      <c r="AV34" s="54">
        <f t="shared" si="17"/>
        <v>11.752222222222223</v>
      </c>
      <c r="AW34" s="54">
        <f t="shared" si="18"/>
        <v>10.975555555555548</v>
      </c>
      <c r="AX34" s="54">
        <f t="shared" si="19"/>
        <v>10.073333333333334</v>
      </c>
      <c r="AY34" s="54">
        <v>1</v>
      </c>
      <c r="AZ34" s="54">
        <v>1</v>
      </c>
      <c r="BA34" s="54">
        <v>1</v>
      </c>
      <c r="BG34" s="54">
        <f t="shared" si="20"/>
        <v>55.55555555555555</v>
      </c>
      <c r="BH34" s="11">
        <f t="shared" si="21"/>
        <v>6.2500000000000001E-5</v>
      </c>
    </row>
    <row r="35" spans="1:60" ht="64" x14ac:dyDescent="0.2">
      <c r="A35" s="54">
        <v>19</v>
      </c>
      <c r="B35" s="1" t="s">
        <v>964</v>
      </c>
      <c r="C35" s="3" t="s">
        <v>207</v>
      </c>
      <c r="D35" s="54">
        <v>1</v>
      </c>
      <c r="E35" s="54">
        <v>1</v>
      </c>
      <c r="F35" s="54">
        <f t="shared" si="8"/>
        <v>2</v>
      </c>
      <c r="G35" s="54">
        <f t="shared" si="9"/>
        <v>28</v>
      </c>
      <c r="H35" s="54">
        <f t="shared" si="10"/>
        <v>14</v>
      </c>
      <c r="I35" s="54">
        <f t="shared" si="11"/>
        <v>146</v>
      </c>
      <c r="J35" s="54">
        <v>45</v>
      </c>
      <c r="K35" s="54">
        <f t="shared" si="12"/>
        <v>1.6071428571428572</v>
      </c>
      <c r="L35" s="54">
        <f t="shared" si="13"/>
        <v>117</v>
      </c>
      <c r="M35" s="54">
        <f t="shared" si="14"/>
        <v>4.1785714285714288</v>
      </c>
      <c r="N35" s="54">
        <v>1</v>
      </c>
      <c r="O35" s="54">
        <v>1</v>
      </c>
      <c r="P35" s="54">
        <v>1</v>
      </c>
      <c r="Q35" s="54">
        <v>1</v>
      </c>
      <c r="R35" s="54">
        <v>1</v>
      </c>
      <c r="S35" s="54">
        <v>1</v>
      </c>
      <c r="T35" s="54">
        <f t="shared" si="3"/>
        <v>1</v>
      </c>
      <c r="U35" s="54">
        <v>1</v>
      </c>
      <c r="V35" s="54">
        <v>1</v>
      </c>
      <c r="W35" s="54">
        <f t="shared" si="4"/>
        <v>1</v>
      </c>
      <c r="X35" s="54">
        <f t="shared" si="5"/>
        <v>1</v>
      </c>
      <c r="Y35" s="54">
        <v>0</v>
      </c>
      <c r="Z35" s="54">
        <v>1</v>
      </c>
      <c r="AA35" s="54">
        <v>1</v>
      </c>
      <c r="AB35" s="54">
        <v>1</v>
      </c>
      <c r="AC35" s="54">
        <v>1</v>
      </c>
      <c r="AD35" s="54">
        <v>1</v>
      </c>
      <c r="AE35" s="54">
        <v>1</v>
      </c>
      <c r="AF35" s="54">
        <f t="shared" si="15"/>
        <v>2</v>
      </c>
      <c r="AG35" s="54">
        <v>1</v>
      </c>
      <c r="AH35" s="54">
        <f t="shared" si="6"/>
        <v>1</v>
      </c>
      <c r="AI35" s="54">
        <v>0</v>
      </c>
      <c r="AJ35" s="54">
        <v>1</v>
      </c>
      <c r="AK35" s="54">
        <f t="shared" si="7"/>
        <v>1</v>
      </c>
      <c r="AL35" s="54">
        <v>1</v>
      </c>
      <c r="AM35" s="54">
        <v>0</v>
      </c>
      <c r="AN35" s="54">
        <v>1</v>
      </c>
      <c r="AO35" s="54">
        <v>0</v>
      </c>
      <c r="AP35" s="54">
        <v>1</v>
      </c>
      <c r="AQ35" s="54">
        <v>1</v>
      </c>
      <c r="AR35" s="54">
        <v>1</v>
      </c>
      <c r="AS35" s="54">
        <v>1</v>
      </c>
      <c r="AT35" s="54">
        <v>1</v>
      </c>
      <c r="AU35" s="54">
        <f t="shared" si="16"/>
        <v>56.660714285714285</v>
      </c>
      <c r="AV35" s="54">
        <f t="shared" si="17"/>
        <v>8.8342857142857163</v>
      </c>
      <c r="AW35" s="54">
        <f t="shared" si="18"/>
        <v>7.0757142857142838</v>
      </c>
      <c r="AX35" s="54">
        <f t="shared" si="19"/>
        <v>5.2510714285714286</v>
      </c>
      <c r="AY35" s="54">
        <v>1</v>
      </c>
      <c r="AZ35" s="54">
        <v>1</v>
      </c>
      <c r="BA35" s="54">
        <v>1</v>
      </c>
      <c r="BG35" s="54">
        <f t="shared" si="20"/>
        <v>71.428571428571431</v>
      </c>
      <c r="BH35" s="11">
        <f t="shared" si="21"/>
        <v>9.722222222222223E-5</v>
      </c>
    </row>
    <row r="36" spans="1:60" ht="48" x14ac:dyDescent="0.2">
      <c r="A36" s="54" t="s">
        <v>562</v>
      </c>
      <c r="B36" s="3" t="s">
        <v>965</v>
      </c>
      <c r="C36" s="3" t="s">
        <v>207</v>
      </c>
      <c r="D36" s="54">
        <v>1</v>
      </c>
      <c r="E36" s="54">
        <v>1</v>
      </c>
      <c r="F36" s="54">
        <f t="shared" si="8"/>
        <v>1</v>
      </c>
      <c r="G36" s="54">
        <f t="shared" si="9"/>
        <v>15</v>
      </c>
      <c r="H36" s="54">
        <f t="shared" si="10"/>
        <v>15</v>
      </c>
      <c r="I36" s="54">
        <f t="shared" si="11"/>
        <v>87</v>
      </c>
      <c r="J36" s="54">
        <v>28</v>
      </c>
      <c r="K36" s="54">
        <f t="shared" si="12"/>
        <v>1.8666666666666667</v>
      </c>
      <c r="L36" s="54">
        <f t="shared" si="13"/>
        <v>71</v>
      </c>
      <c r="M36" s="54">
        <f t="shared" si="14"/>
        <v>4.7333333333333334</v>
      </c>
      <c r="N36" s="54">
        <v>1</v>
      </c>
      <c r="O36" s="54">
        <v>1</v>
      </c>
      <c r="P36" s="54">
        <v>1</v>
      </c>
      <c r="Q36" s="54">
        <v>1</v>
      </c>
      <c r="R36" s="54">
        <v>1</v>
      </c>
      <c r="S36" s="54">
        <v>1</v>
      </c>
      <c r="T36" s="54">
        <f t="shared" si="3"/>
        <v>1</v>
      </c>
      <c r="U36" s="54">
        <v>1</v>
      </c>
      <c r="V36" s="54">
        <v>1</v>
      </c>
      <c r="W36" s="54">
        <f t="shared" si="4"/>
        <v>1</v>
      </c>
      <c r="X36" s="54">
        <f t="shared" si="5"/>
        <v>1</v>
      </c>
      <c r="Y36" s="54">
        <v>1</v>
      </c>
      <c r="Z36" s="54">
        <v>1</v>
      </c>
      <c r="AA36" s="54">
        <v>1</v>
      </c>
      <c r="AB36" s="54">
        <v>1</v>
      </c>
      <c r="AC36" s="54">
        <v>1</v>
      </c>
      <c r="AD36" s="54">
        <v>1</v>
      </c>
      <c r="AE36" s="54">
        <v>1</v>
      </c>
      <c r="AF36" s="54">
        <f t="shared" si="15"/>
        <v>2</v>
      </c>
      <c r="AG36" s="54">
        <v>1</v>
      </c>
      <c r="AH36" s="54">
        <f t="shared" si="6"/>
        <v>1</v>
      </c>
      <c r="AI36" s="54">
        <v>1</v>
      </c>
      <c r="AJ36" s="54">
        <v>1</v>
      </c>
      <c r="AK36" s="54">
        <f t="shared" si="7"/>
        <v>1</v>
      </c>
      <c r="AL36" s="54">
        <v>1</v>
      </c>
      <c r="AM36" s="54">
        <v>0</v>
      </c>
      <c r="AN36" s="54">
        <v>1</v>
      </c>
      <c r="AO36" s="54">
        <v>0</v>
      </c>
      <c r="AP36" s="54">
        <v>1</v>
      </c>
      <c r="AQ36" s="54">
        <v>1</v>
      </c>
      <c r="AR36" s="54">
        <v>1</v>
      </c>
      <c r="AS36" s="54">
        <v>1</v>
      </c>
      <c r="AT36" s="54">
        <v>1</v>
      </c>
      <c r="AU36" s="54">
        <f t="shared" si="16"/>
        <v>33.690000000000026</v>
      </c>
      <c r="AV36" s="54">
        <f t="shared" si="17"/>
        <v>12.286666666666669</v>
      </c>
      <c r="AW36" s="54">
        <f t="shared" si="18"/>
        <v>10.842666666666663</v>
      </c>
      <c r="AX36" s="54">
        <f t="shared" si="19"/>
        <v>8.3640000000000008</v>
      </c>
      <c r="AY36" s="54">
        <v>1</v>
      </c>
      <c r="AZ36" s="54">
        <v>1</v>
      </c>
      <c r="BA36" s="54">
        <v>1</v>
      </c>
      <c r="BG36" s="54">
        <f t="shared" si="20"/>
        <v>133.33333333333334</v>
      </c>
      <c r="BH36" s="11">
        <f t="shared" si="21"/>
        <v>5.208333333333333E-5</v>
      </c>
    </row>
    <row r="37" spans="1:60" ht="48" x14ac:dyDescent="0.2">
      <c r="A37" s="54" t="s">
        <v>564</v>
      </c>
      <c r="B37" s="3" t="s">
        <v>966</v>
      </c>
      <c r="C37" s="3" t="s">
        <v>207</v>
      </c>
      <c r="D37" s="54">
        <v>1</v>
      </c>
      <c r="E37" s="54">
        <v>1</v>
      </c>
      <c r="F37" s="54">
        <f t="shared" si="8"/>
        <v>1</v>
      </c>
      <c r="G37" s="54">
        <f t="shared" si="9"/>
        <v>17</v>
      </c>
      <c r="H37" s="54">
        <f t="shared" si="10"/>
        <v>17</v>
      </c>
      <c r="I37" s="54">
        <f t="shared" si="11"/>
        <v>103</v>
      </c>
      <c r="J37" s="54">
        <v>33</v>
      </c>
      <c r="K37" s="54">
        <f t="shared" si="12"/>
        <v>1.9411764705882353</v>
      </c>
      <c r="L37" s="54">
        <f t="shared" si="13"/>
        <v>85</v>
      </c>
      <c r="M37" s="54">
        <f t="shared" si="14"/>
        <v>5</v>
      </c>
      <c r="N37" s="54">
        <v>1</v>
      </c>
      <c r="O37" s="54">
        <v>1</v>
      </c>
      <c r="P37" s="54">
        <v>1</v>
      </c>
      <c r="Q37" s="54">
        <v>1</v>
      </c>
      <c r="R37" s="54">
        <v>1</v>
      </c>
      <c r="S37" s="54">
        <v>1</v>
      </c>
      <c r="T37" s="54">
        <f t="shared" si="3"/>
        <v>1</v>
      </c>
      <c r="U37" s="54">
        <v>1</v>
      </c>
      <c r="V37" s="54">
        <v>1</v>
      </c>
      <c r="W37" s="54">
        <f t="shared" si="4"/>
        <v>1</v>
      </c>
      <c r="X37" s="54">
        <f t="shared" si="5"/>
        <v>1</v>
      </c>
      <c r="Y37" s="54">
        <v>1</v>
      </c>
      <c r="Z37" s="54">
        <v>1</v>
      </c>
      <c r="AA37" s="54">
        <v>1</v>
      </c>
      <c r="AB37" s="54">
        <v>1</v>
      </c>
      <c r="AC37" s="54">
        <v>1</v>
      </c>
      <c r="AD37" s="54">
        <v>1</v>
      </c>
      <c r="AE37" s="54">
        <v>1</v>
      </c>
      <c r="AF37" s="54">
        <f t="shared" si="15"/>
        <v>2</v>
      </c>
      <c r="AG37" s="54">
        <v>1</v>
      </c>
      <c r="AH37" s="54">
        <f t="shared" si="6"/>
        <v>1</v>
      </c>
      <c r="AI37" s="54">
        <v>1</v>
      </c>
      <c r="AJ37" s="54">
        <v>1</v>
      </c>
      <c r="AK37" s="54">
        <f t="shared" si="7"/>
        <v>1</v>
      </c>
      <c r="AL37" s="54">
        <v>1</v>
      </c>
      <c r="AM37" s="54">
        <v>0</v>
      </c>
      <c r="AN37" s="54">
        <v>1</v>
      </c>
      <c r="AO37" s="54">
        <v>0</v>
      </c>
      <c r="AP37" s="54">
        <v>1</v>
      </c>
      <c r="AQ37" s="54">
        <v>1</v>
      </c>
      <c r="AR37" s="54">
        <v>1</v>
      </c>
      <c r="AS37" s="54">
        <v>1</v>
      </c>
      <c r="AT37" s="54">
        <v>1</v>
      </c>
      <c r="AU37" s="54">
        <f t="shared" si="16"/>
        <v>25.356470588235307</v>
      </c>
      <c r="AV37" s="54">
        <f t="shared" si="17"/>
        <v>13.945882352941176</v>
      </c>
      <c r="AW37" s="54">
        <f t="shared" si="18"/>
        <v>12.550588235294114</v>
      </c>
      <c r="AX37" s="54">
        <f t="shared" si="19"/>
        <v>10.619999999999997</v>
      </c>
      <c r="AY37" s="54">
        <v>1</v>
      </c>
      <c r="AZ37" s="54">
        <v>1</v>
      </c>
      <c r="BA37" s="54">
        <v>1</v>
      </c>
      <c r="BG37" s="54">
        <f t="shared" si="20"/>
        <v>117.64705882352941</v>
      </c>
      <c r="BH37" s="11">
        <f t="shared" si="21"/>
        <v>5.902777777777778E-5</v>
      </c>
    </row>
    <row r="38" spans="1:60" ht="48" x14ac:dyDescent="0.2">
      <c r="A38" s="54">
        <v>20</v>
      </c>
      <c r="B38" s="1" t="s">
        <v>967</v>
      </c>
      <c r="C38" s="3" t="s">
        <v>207</v>
      </c>
      <c r="D38" s="54">
        <v>1</v>
      </c>
      <c r="E38" s="54">
        <v>1</v>
      </c>
      <c r="F38" s="54">
        <f t="shared" si="8"/>
        <v>1</v>
      </c>
      <c r="G38" s="54">
        <f t="shared" si="9"/>
        <v>20</v>
      </c>
      <c r="H38" s="54">
        <f t="shared" si="10"/>
        <v>20</v>
      </c>
      <c r="I38" s="54">
        <f t="shared" si="11"/>
        <v>112</v>
      </c>
      <c r="J38" s="54">
        <v>35</v>
      </c>
      <c r="K38" s="54">
        <f t="shared" si="12"/>
        <v>1.75</v>
      </c>
      <c r="L38" s="54">
        <f t="shared" si="13"/>
        <v>89</v>
      </c>
      <c r="M38" s="54">
        <f t="shared" si="14"/>
        <v>4.45</v>
      </c>
      <c r="N38" s="54">
        <v>1</v>
      </c>
      <c r="O38" s="54">
        <v>1</v>
      </c>
      <c r="P38" s="54">
        <v>1</v>
      </c>
      <c r="Q38" s="54">
        <v>1</v>
      </c>
      <c r="R38" s="54">
        <v>1</v>
      </c>
      <c r="S38" s="54">
        <v>1</v>
      </c>
      <c r="T38" s="54">
        <f t="shared" si="3"/>
        <v>1</v>
      </c>
      <c r="U38" s="54">
        <v>1</v>
      </c>
      <c r="V38" s="54">
        <v>1</v>
      </c>
      <c r="W38" s="54">
        <f t="shared" si="4"/>
        <v>1</v>
      </c>
      <c r="X38" s="54">
        <f t="shared" si="5"/>
        <v>1</v>
      </c>
      <c r="Y38" s="54">
        <v>0</v>
      </c>
      <c r="Z38" s="54">
        <v>1</v>
      </c>
      <c r="AA38" s="54">
        <v>1</v>
      </c>
      <c r="AB38" s="54">
        <v>1</v>
      </c>
      <c r="AC38" s="54">
        <v>1</v>
      </c>
      <c r="AD38" s="54">
        <v>1</v>
      </c>
      <c r="AE38" s="54">
        <v>1</v>
      </c>
      <c r="AF38" s="54">
        <f t="shared" si="15"/>
        <v>4</v>
      </c>
      <c r="AG38" s="54">
        <v>1</v>
      </c>
      <c r="AH38" s="54">
        <f t="shared" si="6"/>
        <v>1</v>
      </c>
      <c r="AI38" s="54">
        <v>0</v>
      </c>
      <c r="AJ38" s="54">
        <v>1</v>
      </c>
      <c r="AK38" s="54">
        <f t="shared" si="7"/>
        <v>0</v>
      </c>
      <c r="AL38" s="54">
        <v>1</v>
      </c>
      <c r="AM38" s="54">
        <v>0</v>
      </c>
      <c r="AN38" s="54">
        <v>1</v>
      </c>
      <c r="AO38" s="54">
        <v>0</v>
      </c>
      <c r="AP38" s="54">
        <v>1</v>
      </c>
      <c r="AQ38" s="54">
        <v>1</v>
      </c>
      <c r="AR38" s="54">
        <v>1</v>
      </c>
      <c r="AS38" s="54">
        <v>0</v>
      </c>
      <c r="AT38" s="54">
        <v>1</v>
      </c>
      <c r="AU38" s="54">
        <f t="shared" si="16"/>
        <v>38.485000000000028</v>
      </c>
      <c r="AV38" s="54">
        <f t="shared" si="17"/>
        <v>12.860000000000003</v>
      </c>
      <c r="AW38" s="54">
        <f t="shared" si="18"/>
        <v>10.061999999999998</v>
      </c>
      <c r="AX38" s="54">
        <f t="shared" si="19"/>
        <v>9.5295000000000023</v>
      </c>
      <c r="AY38" s="54">
        <v>1</v>
      </c>
      <c r="AZ38" s="54">
        <v>1</v>
      </c>
      <c r="BA38" s="54">
        <v>1</v>
      </c>
      <c r="BG38" s="54">
        <f t="shared" si="20"/>
        <v>200</v>
      </c>
      <c r="BH38" s="11">
        <f t="shared" si="21"/>
        <v>6.9444444444444444E-5</v>
      </c>
    </row>
    <row r="39" spans="1:60" ht="80" x14ac:dyDescent="0.2">
      <c r="A39" s="54" t="s">
        <v>567</v>
      </c>
      <c r="B39" s="1" t="s">
        <v>968</v>
      </c>
      <c r="C39" s="3" t="s">
        <v>208</v>
      </c>
      <c r="D39" s="54">
        <v>1</v>
      </c>
      <c r="E39" s="54">
        <v>1</v>
      </c>
      <c r="F39" s="54">
        <f t="shared" si="8"/>
        <v>1</v>
      </c>
      <c r="G39" s="54">
        <f t="shared" si="9"/>
        <v>36</v>
      </c>
      <c r="H39" s="54">
        <f t="shared" si="10"/>
        <v>36</v>
      </c>
      <c r="I39" s="54">
        <f t="shared" si="11"/>
        <v>202</v>
      </c>
      <c r="J39" s="54">
        <v>63</v>
      </c>
      <c r="K39" s="54">
        <f t="shared" si="12"/>
        <v>1.75</v>
      </c>
      <c r="L39" s="54">
        <f t="shared" si="13"/>
        <v>163</v>
      </c>
      <c r="M39" s="54">
        <f t="shared" si="14"/>
        <v>4.5277777777777777</v>
      </c>
      <c r="N39" s="54">
        <v>1</v>
      </c>
      <c r="O39" s="54">
        <v>1</v>
      </c>
      <c r="P39" s="54">
        <v>1</v>
      </c>
      <c r="Q39" s="54">
        <v>1</v>
      </c>
      <c r="R39" s="54">
        <v>1</v>
      </c>
      <c r="S39" s="54">
        <v>1</v>
      </c>
      <c r="T39" s="54">
        <f t="shared" si="3"/>
        <v>1</v>
      </c>
      <c r="U39" s="54">
        <v>1</v>
      </c>
      <c r="V39" s="54">
        <v>1</v>
      </c>
      <c r="W39" s="54">
        <f t="shared" si="4"/>
        <v>1</v>
      </c>
      <c r="X39" s="54">
        <f t="shared" si="5"/>
        <v>1</v>
      </c>
      <c r="Y39" s="54">
        <v>0</v>
      </c>
      <c r="Z39" s="54">
        <v>1</v>
      </c>
      <c r="AA39" s="54">
        <v>0</v>
      </c>
      <c r="AB39" s="54">
        <v>1</v>
      </c>
      <c r="AC39" s="54">
        <v>1</v>
      </c>
      <c r="AD39" s="54">
        <v>1</v>
      </c>
      <c r="AE39" s="54">
        <v>1</v>
      </c>
      <c r="AF39" s="54">
        <f t="shared" si="15"/>
        <v>4</v>
      </c>
      <c r="AG39" s="54">
        <v>0</v>
      </c>
      <c r="AH39" s="54">
        <f t="shared" si="6"/>
        <v>1</v>
      </c>
      <c r="AI39" s="54">
        <v>0</v>
      </c>
      <c r="AJ39" s="54">
        <v>1</v>
      </c>
      <c r="AK39" s="54">
        <f t="shared" si="7"/>
        <v>1</v>
      </c>
      <c r="AL39" s="54">
        <v>1</v>
      </c>
      <c r="AM39" s="54">
        <v>0</v>
      </c>
      <c r="AN39" s="54">
        <v>1</v>
      </c>
      <c r="AO39" s="54">
        <v>0</v>
      </c>
      <c r="AP39" s="54">
        <v>1</v>
      </c>
      <c r="AQ39" s="54">
        <v>1</v>
      </c>
      <c r="AR39" s="54">
        <v>1</v>
      </c>
      <c r="AS39" s="54">
        <v>0</v>
      </c>
      <c r="AT39" s="54">
        <v>1</v>
      </c>
      <c r="AU39" s="54">
        <f t="shared" si="16"/>
        <v>22.245000000000026</v>
      </c>
      <c r="AV39" s="54">
        <f t="shared" si="17"/>
        <v>19.100000000000005</v>
      </c>
      <c r="AW39" s="54">
        <f t="shared" si="18"/>
        <v>10.654444444444444</v>
      </c>
      <c r="AX39" s="54">
        <f t="shared" si="19"/>
        <v>17.895833333333336</v>
      </c>
      <c r="AY39" s="54">
        <v>1</v>
      </c>
      <c r="AZ39" s="54">
        <v>1</v>
      </c>
      <c r="BA39" s="54">
        <v>1</v>
      </c>
      <c r="BG39" s="54">
        <f t="shared" si="20"/>
        <v>111.1111111111111</v>
      </c>
      <c r="BH39" s="11">
        <f t="shared" si="21"/>
        <v>1.25E-4</v>
      </c>
    </row>
    <row r="40" spans="1:60" ht="64" x14ac:dyDescent="0.2">
      <c r="A40" s="54">
        <v>21</v>
      </c>
      <c r="B40" s="1" t="s">
        <v>969</v>
      </c>
      <c r="C40" s="3" t="s">
        <v>208</v>
      </c>
      <c r="D40" s="54">
        <v>1</v>
      </c>
      <c r="E40" s="54">
        <v>1</v>
      </c>
      <c r="F40" s="54">
        <f t="shared" si="8"/>
        <v>1</v>
      </c>
      <c r="G40" s="54">
        <f t="shared" si="9"/>
        <v>28</v>
      </c>
      <c r="H40" s="54">
        <f t="shared" si="10"/>
        <v>28</v>
      </c>
      <c r="I40" s="54">
        <f t="shared" si="11"/>
        <v>143</v>
      </c>
      <c r="J40" s="54">
        <v>42</v>
      </c>
      <c r="K40" s="54">
        <f t="shared" si="12"/>
        <v>1.5</v>
      </c>
      <c r="L40" s="54">
        <f t="shared" si="13"/>
        <v>113</v>
      </c>
      <c r="M40" s="54">
        <f t="shared" si="14"/>
        <v>4.0357142857142856</v>
      </c>
      <c r="N40" s="54">
        <v>1</v>
      </c>
      <c r="O40" s="54">
        <v>1</v>
      </c>
      <c r="P40" s="54">
        <v>1</v>
      </c>
      <c r="Q40" s="54">
        <v>1</v>
      </c>
      <c r="R40" s="54">
        <v>1</v>
      </c>
      <c r="S40" s="54">
        <v>1</v>
      </c>
      <c r="T40" s="54">
        <f t="shared" si="3"/>
        <v>1</v>
      </c>
      <c r="U40" s="54">
        <v>1</v>
      </c>
      <c r="V40" s="54">
        <v>1</v>
      </c>
      <c r="W40" s="54">
        <f t="shared" si="4"/>
        <v>1</v>
      </c>
      <c r="X40" s="54">
        <f t="shared" si="5"/>
        <v>1</v>
      </c>
      <c r="Y40" s="54">
        <v>0</v>
      </c>
      <c r="Z40" s="54">
        <v>1</v>
      </c>
      <c r="AA40" s="54">
        <v>1</v>
      </c>
      <c r="AB40" s="54">
        <v>1</v>
      </c>
      <c r="AC40" s="54">
        <v>1</v>
      </c>
      <c r="AD40" s="54">
        <v>1</v>
      </c>
      <c r="AE40" s="54">
        <v>1</v>
      </c>
      <c r="AF40" s="54">
        <f t="shared" si="15"/>
        <v>3</v>
      </c>
      <c r="AG40" s="54">
        <v>1</v>
      </c>
      <c r="AH40" s="54">
        <f t="shared" si="6"/>
        <v>1</v>
      </c>
      <c r="AI40" s="54">
        <v>0</v>
      </c>
      <c r="AJ40" s="54">
        <v>1</v>
      </c>
      <c r="AK40" s="54">
        <f t="shared" si="7"/>
        <v>1</v>
      </c>
      <c r="AL40" s="54">
        <v>1</v>
      </c>
      <c r="AM40" s="54">
        <v>0</v>
      </c>
      <c r="AN40" s="54">
        <v>1</v>
      </c>
      <c r="AO40" s="54">
        <v>0</v>
      </c>
      <c r="AP40" s="54">
        <v>1</v>
      </c>
      <c r="AQ40" s="54">
        <v>1</v>
      </c>
      <c r="AR40" s="54">
        <v>1</v>
      </c>
      <c r="AS40" s="54">
        <v>1</v>
      </c>
      <c r="AT40" s="54">
        <v>1</v>
      </c>
      <c r="AU40" s="54">
        <f t="shared" si="16"/>
        <v>51.515000000000015</v>
      </c>
      <c r="AV40" s="54">
        <f t="shared" si="17"/>
        <v>13.030000000000005</v>
      </c>
      <c r="AW40" s="54">
        <f t="shared" si="18"/>
        <v>7.5028571428571418</v>
      </c>
      <c r="AX40" s="54">
        <f t="shared" si="19"/>
        <v>11.578214285714289</v>
      </c>
      <c r="AY40" s="54">
        <v>1</v>
      </c>
      <c r="AZ40" s="54">
        <v>1</v>
      </c>
      <c r="BA40" s="54">
        <v>1</v>
      </c>
      <c r="BG40" s="54">
        <f t="shared" si="20"/>
        <v>107.14285714285714</v>
      </c>
      <c r="BH40" s="11">
        <f t="shared" si="21"/>
        <v>9.722222222222223E-5</v>
      </c>
    </row>
    <row r="41" spans="1:60" ht="48" x14ac:dyDescent="0.2">
      <c r="A41" s="54">
        <v>22</v>
      </c>
      <c r="B41" s="1" t="s">
        <v>970</v>
      </c>
      <c r="C41" s="3" t="s">
        <v>207</v>
      </c>
      <c r="D41" s="54">
        <v>1</v>
      </c>
      <c r="E41" s="54">
        <v>1</v>
      </c>
      <c r="F41" s="54">
        <f t="shared" si="8"/>
        <v>1</v>
      </c>
      <c r="G41" s="54">
        <f t="shared" si="9"/>
        <v>19</v>
      </c>
      <c r="H41" s="54">
        <f t="shared" si="10"/>
        <v>19</v>
      </c>
      <c r="I41" s="54">
        <f t="shared" si="11"/>
        <v>114</v>
      </c>
      <c r="J41" s="54">
        <v>36</v>
      </c>
      <c r="K41" s="54">
        <f t="shared" si="12"/>
        <v>1.8947368421052631</v>
      </c>
      <c r="L41" s="54">
        <f t="shared" si="13"/>
        <v>92</v>
      </c>
      <c r="M41" s="54">
        <f t="shared" si="14"/>
        <v>4.8421052631578947</v>
      </c>
      <c r="N41" s="54">
        <v>1</v>
      </c>
      <c r="O41" s="54">
        <v>1</v>
      </c>
      <c r="P41" s="54">
        <v>1</v>
      </c>
      <c r="Q41" s="54">
        <v>1</v>
      </c>
      <c r="R41" s="54">
        <v>1</v>
      </c>
      <c r="S41" s="54">
        <v>1</v>
      </c>
      <c r="T41" s="54">
        <f t="shared" si="3"/>
        <v>1</v>
      </c>
      <c r="U41" s="54">
        <v>1</v>
      </c>
      <c r="V41" s="54">
        <v>1</v>
      </c>
      <c r="W41" s="54">
        <f t="shared" si="4"/>
        <v>1</v>
      </c>
      <c r="X41" s="54">
        <f t="shared" si="5"/>
        <v>1</v>
      </c>
      <c r="Y41" s="54">
        <v>1</v>
      </c>
      <c r="Z41" s="54">
        <v>1</v>
      </c>
      <c r="AA41" s="54">
        <v>0</v>
      </c>
      <c r="AB41" s="54">
        <v>1</v>
      </c>
      <c r="AC41" s="54">
        <v>1</v>
      </c>
      <c r="AD41" s="54">
        <v>1</v>
      </c>
      <c r="AE41" s="54">
        <v>1</v>
      </c>
      <c r="AF41" s="54">
        <f t="shared" si="15"/>
        <v>4</v>
      </c>
      <c r="AG41" s="54">
        <v>1</v>
      </c>
      <c r="AH41" s="54">
        <f t="shared" si="6"/>
        <v>1</v>
      </c>
      <c r="AI41" s="54">
        <v>0</v>
      </c>
      <c r="AJ41" s="54">
        <v>1</v>
      </c>
      <c r="AK41" s="54">
        <f t="shared" si="7"/>
        <v>0</v>
      </c>
      <c r="AL41" s="54">
        <v>1</v>
      </c>
      <c r="AM41" s="54">
        <v>0</v>
      </c>
      <c r="AN41" s="54">
        <v>1</v>
      </c>
      <c r="AO41" s="54">
        <v>0</v>
      </c>
      <c r="AP41" s="54">
        <v>1</v>
      </c>
      <c r="AQ41" s="54">
        <v>1</v>
      </c>
      <c r="AR41" s="54">
        <v>1</v>
      </c>
      <c r="AS41" s="54">
        <v>0</v>
      </c>
      <c r="AT41" s="54">
        <v>1</v>
      </c>
      <c r="AU41" s="54">
        <f t="shared" si="16"/>
        <v>27.255263157894774</v>
      </c>
      <c r="AV41" s="54">
        <f t="shared" si="17"/>
        <v>14.177894736842106</v>
      </c>
      <c r="AW41" s="54">
        <f t="shared" si="18"/>
        <v>12.35157894736842</v>
      </c>
      <c r="AX41" s="54">
        <f t="shared" si="19"/>
        <v>10.876315789473686</v>
      </c>
      <c r="AY41" s="54">
        <v>1</v>
      </c>
      <c r="AZ41" s="54">
        <v>1</v>
      </c>
      <c r="BA41" s="54">
        <v>1</v>
      </c>
      <c r="BG41" s="54">
        <f t="shared" si="20"/>
        <v>210.52631578947367</v>
      </c>
      <c r="BH41" s="11">
        <f t="shared" si="21"/>
        <v>6.597222222222223E-5</v>
      </c>
    </row>
    <row r="42" spans="1:60" ht="80" x14ac:dyDescent="0.2">
      <c r="A42" s="54" t="s">
        <v>572</v>
      </c>
      <c r="B42" s="1" t="s">
        <v>971</v>
      </c>
      <c r="C42" s="22" t="s">
        <v>208</v>
      </c>
      <c r="D42" s="54">
        <v>1</v>
      </c>
      <c r="E42" s="54">
        <v>1</v>
      </c>
      <c r="F42" s="54">
        <f t="shared" si="8"/>
        <v>1</v>
      </c>
      <c r="G42" s="54">
        <f t="shared" si="9"/>
        <v>34</v>
      </c>
      <c r="H42" s="54">
        <f t="shared" si="10"/>
        <v>34</v>
      </c>
      <c r="I42" s="54">
        <f t="shared" si="11"/>
        <v>197</v>
      </c>
      <c r="J42" s="54">
        <v>62</v>
      </c>
      <c r="K42" s="54">
        <f t="shared" si="12"/>
        <v>1.8235294117647058</v>
      </c>
      <c r="L42" s="54">
        <f t="shared" si="13"/>
        <v>160</v>
      </c>
      <c r="M42" s="54">
        <f t="shared" si="14"/>
        <v>4.7058823529411766</v>
      </c>
      <c r="N42" s="54">
        <v>1</v>
      </c>
      <c r="O42" s="54">
        <v>1</v>
      </c>
      <c r="P42" s="54">
        <v>1</v>
      </c>
      <c r="Q42" s="54">
        <v>1</v>
      </c>
      <c r="R42" s="54">
        <v>1</v>
      </c>
      <c r="S42" s="54">
        <v>1</v>
      </c>
      <c r="T42" s="54">
        <f t="shared" si="3"/>
        <v>1</v>
      </c>
      <c r="U42" s="54">
        <v>1</v>
      </c>
      <c r="V42" s="54">
        <v>1</v>
      </c>
      <c r="W42" s="54">
        <f t="shared" si="4"/>
        <v>1</v>
      </c>
      <c r="X42" s="54">
        <f t="shared" si="5"/>
        <v>1</v>
      </c>
      <c r="Y42" s="54">
        <v>0</v>
      </c>
      <c r="Z42" s="54">
        <v>1</v>
      </c>
      <c r="AA42" s="54">
        <v>0</v>
      </c>
      <c r="AB42" s="54">
        <v>1</v>
      </c>
      <c r="AC42" s="54">
        <v>1</v>
      </c>
      <c r="AD42" s="54">
        <v>1</v>
      </c>
      <c r="AE42" s="54">
        <v>1</v>
      </c>
      <c r="AF42" s="54">
        <f t="shared" si="15"/>
        <v>4</v>
      </c>
      <c r="AG42" s="54">
        <v>0</v>
      </c>
      <c r="AH42" s="54">
        <f t="shared" si="6"/>
        <v>1</v>
      </c>
      <c r="AI42" s="54">
        <v>0</v>
      </c>
      <c r="AJ42" s="54">
        <v>1</v>
      </c>
      <c r="AK42" s="54">
        <f t="shared" si="7"/>
        <v>1</v>
      </c>
      <c r="AL42" s="54">
        <v>1</v>
      </c>
      <c r="AM42" s="54">
        <v>0</v>
      </c>
      <c r="AN42" s="54">
        <v>1</v>
      </c>
      <c r="AO42" s="54">
        <v>0</v>
      </c>
      <c r="AP42" s="54">
        <v>1</v>
      </c>
      <c r="AQ42" s="54">
        <v>1</v>
      </c>
      <c r="AR42" s="54">
        <v>1</v>
      </c>
      <c r="AS42" s="54">
        <v>0</v>
      </c>
      <c r="AT42" s="54">
        <v>1</v>
      </c>
      <c r="AU42" s="54">
        <f t="shared" si="16"/>
        <v>18.054411764705911</v>
      </c>
      <c r="AV42" s="54">
        <f t="shared" si="17"/>
        <v>19.187647058823533</v>
      </c>
      <c r="AW42" s="54">
        <f t="shared" si="18"/>
        <v>11.691764705882349</v>
      </c>
      <c r="AX42" s="54">
        <f t="shared" si="19"/>
        <v>17.734705882352941</v>
      </c>
      <c r="AY42" s="54">
        <v>0</v>
      </c>
      <c r="AZ42" s="54">
        <v>1</v>
      </c>
      <c r="BA42" s="54">
        <v>1</v>
      </c>
      <c r="BG42" s="54">
        <f t="shared" si="20"/>
        <v>117.64705882352941</v>
      </c>
      <c r="BH42" s="11">
        <f t="shared" si="21"/>
        <v>1.1805555555555556E-4</v>
      </c>
    </row>
    <row r="43" spans="1:60" ht="48" x14ac:dyDescent="0.2">
      <c r="A43" s="54" t="s">
        <v>172</v>
      </c>
      <c r="B43" s="1" t="s">
        <v>972</v>
      </c>
      <c r="C43" s="3" t="s">
        <v>207</v>
      </c>
      <c r="D43" s="54">
        <v>1</v>
      </c>
      <c r="E43" s="54">
        <v>1</v>
      </c>
      <c r="F43" s="54">
        <f t="shared" si="8"/>
        <v>1</v>
      </c>
      <c r="G43" s="54">
        <f t="shared" si="9"/>
        <v>19</v>
      </c>
      <c r="H43" s="54">
        <f t="shared" si="10"/>
        <v>19</v>
      </c>
      <c r="I43" s="54">
        <f t="shared" si="11"/>
        <v>102</v>
      </c>
      <c r="J43" s="54">
        <v>31</v>
      </c>
      <c r="K43" s="54">
        <f t="shared" si="12"/>
        <v>1.631578947368421</v>
      </c>
      <c r="L43" s="54">
        <f t="shared" si="13"/>
        <v>82</v>
      </c>
      <c r="M43" s="54">
        <f t="shared" si="14"/>
        <v>4.3157894736842106</v>
      </c>
      <c r="N43" s="54">
        <v>1</v>
      </c>
      <c r="O43" s="54">
        <v>1</v>
      </c>
      <c r="P43" s="54">
        <v>1</v>
      </c>
      <c r="Q43" s="54">
        <v>1</v>
      </c>
      <c r="R43" s="54">
        <v>1</v>
      </c>
      <c r="S43" s="54">
        <v>1</v>
      </c>
      <c r="T43" s="54">
        <f t="shared" si="3"/>
        <v>1</v>
      </c>
      <c r="U43" s="54">
        <v>1</v>
      </c>
      <c r="V43" s="54">
        <v>1</v>
      </c>
      <c r="W43" s="54">
        <f t="shared" si="4"/>
        <v>1</v>
      </c>
      <c r="X43" s="54">
        <f t="shared" si="5"/>
        <v>1</v>
      </c>
      <c r="Y43" s="54">
        <v>1</v>
      </c>
      <c r="Z43" s="54">
        <v>1</v>
      </c>
      <c r="AA43" s="54">
        <v>1</v>
      </c>
      <c r="AB43" s="54">
        <v>1</v>
      </c>
      <c r="AC43" s="54">
        <v>1</v>
      </c>
      <c r="AD43" s="54">
        <v>1</v>
      </c>
      <c r="AE43" s="54">
        <v>1</v>
      </c>
      <c r="AF43" s="54">
        <f t="shared" si="15"/>
        <v>2</v>
      </c>
      <c r="AG43" s="54">
        <v>0</v>
      </c>
      <c r="AH43" s="54">
        <f t="shared" si="6"/>
        <v>1</v>
      </c>
      <c r="AI43" s="54">
        <v>1</v>
      </c>
      <c r="AJ43" s="54">
        <v>1</v>
      </c>
      <c r="AK43" s="54">
        <f t="shared" si="7"/>
        <v>1</v>
      </c>
      <c r="AL43" s="54">
        <v>1</v>
      </c>
      <c r="AM43" s="54">
        <v>0</v>
      </c>
      <c r="AN43" s="54">
        <v>1</v>
      </c>
      <c r="AO43" s="54">
        <v>0</v>
      </c>
      <c r="AP43" s="54">
        <v>1</v>
      </c>
      <c r="AQ43" s="54">
        <v>1</v>
      </c>
      <c r="AR43" s="54">
        <v>1</v>
      </c>
      <c r="AS43" s="54">
        <v>1</v>
      </c>
      <c r="AT43" s="54">
        <v>1</v>
      </c>
      <c r="AU43" s="54">
        <f t="shared" si="16"/>
        <v>49.518421052631595</v>
      </c>
      <c r="AV43" s="54">
        <f t="shared" si="17"/>
        <v>11.072631578947369</v>
      </c>
      <c r="AW43" s="54">
        <f t="shared" si="18"/>
        <v>8.6378947368421066</v>
      </c>
      <c r="AX43" s="54">
        <f t="shared" si="19"/>
        <v>8.3973684210526329</v>
      </c>
      <c r="AY43" s="54">
        <v>1</v>
      </c>
      <c r="AZ43" s="54">
        <v>1</v>
      </c>
      <c r="BA43" s="54">
        <v>1</v>
      </c>
      <c r="BG43" s="54">
        <f t="shared" si="20"/>
        <v>105.26315789473684</v>
      </c>
      <c r="BH43" s="11">
        <f t="shared" si="21"/>
        <v>6.597222222222223E-5</v>
      </c>
    </row>
    <row r="44" spans="1:60" ht="48" x14ac:dyDescent="0.2">
      <c r="A44" s="54" t="s">
        <v>173</v>
      </c>
      <c r="B44" s="1" t="s">
        <v>973</v>
      </c>
      <c r="C44" s="3" t="s">
        <v>207</v>
      </c>
      <c r="D44" s="54">
        <v>1</v>
      </c>
      <c r="E44" s="54">
        <v>1</v>
      </c>
      <c r="F44" s="54">
        <f t="shared" si="8"/>
        <v>1</v>
      </c>
      <c r="G44" s="54">
        <f t="shared" si="9"/>
        <v>22</v>
      </c>
      <c r="H44" s="54">
        <f t="shared" si="10"/>
        <v>22</v>
      </c>
      <c r="I44" s="54">
        <f t="shared" si="11"/>
        <v>117</v>
      </c>
      <c r="J44" s="54">
        <v>34</v>
      </c>
      <c r="K44" s="54">
        <f t="shared" si="12"/>
        <v>1.5454545454545454</v>
      </c>
      <c r="L44" s="54">
        <f t="shared" si="13"/>
        <v>94</v>
      </c>
      <c r="M44" s="54">
        <f t="shared" si="14"/>
        <v>4.2727272727272725</v>
      </c>
      <c r="N44" s="54">
        <v>1</v>
      </c>
      <c r="O44" s="54">
        <v>1</v>
      </c>
      <c r="P44" s="54">
        <v>1</v>
      </c>
      <c r="Q44" s="54">
        <v>1</v>
      </c>
      <c r="R44" s="54">
        <v>1</v>
      </c>
      <c r="S44" s="54">
        <v>1</v>
      </c>
      <c r="T44" s="54">
        <f t="shared" si="3"/>
        <v>1</v>
      </c>
      <c r="U44" s="54">
        <v>1</v>
      </c>
      <c r="V44" s="54">
        <v>1</v>
      </c>
      <c r="W44" s="54">
        <f t="shared" si="4"/>
        <v>1</v>
      </c>
      <c r="X44" s="54">
        <f t="shared" si="5"/>
        <v>1</v>
      </c>
      <c r="Y44" s="54">
        <v>1</v>
      </c>
      <c r="Z44" s="54">
        <v>1</v>
      </c>
      <c r="AA44" s="54">
        <v>1</v>
      </c>
      <c r="AB44" s="54">
        <v>1</v>
      </c>
      <c r="AC44" s="54">
        <v>1</v>
      </c>
      <c r="AD44" s="54">
        <v>1</v>
      </c>
      <c r="AE44" s="54">
        <v>1</v>
      </c>
      <c r="AF44" s="54">
        <f t="shared" si="15"/>
        <v>2</v>
      </c>
      <c r="AG44" s="54">
        <v>0</v>
      </c>
      <c r="AH44" s="54">
        <f t="shared" si="6"/>
        <v>1</v>
      </c>
      <c r="AI44" s="54">
        <v>1</v>
      </c>
      <c r="AJ44" s="54">
        <v>1</v>
      </c>
      <c r="AK44" s="54">
        <f t="shared" si="7"/>
        <v>1</v>
      </c>
      <c r="AL44" s="54">
        <v>1</v>
      </c>
      <c r="AM44" s="54">
        <v>0</v>
      </c>
      <c r="AN44" s="54">
        <v>1</v>
      </c>
      <c r="AO44" s="54">
        <v>0</v>
      </c>
      <c r="AP44" s="54">
        <v>1</v>
      </c>
      <c r="AQ44" s="54">
        <v>1</v>
      </c>
      <c r="AR44" s="54">
        <v>1</v>
      </c>
      <c r="AS44" s="54">
        <v>1</v>
      </c>
      <c r="AT44" s="54">
        <v>1</v>
      </c>
      <c r="AU44" s="54">
        <f t="shared" si="16"/>
        <v>53.759545454545488</v>
      </c>
      <c r="AV44" s="54">
        <f t="shared" si="17"/>
        <v>11.22636363636364</v>
      </c>
      <c r="AW44" s="54">
        <f t="shared" si="18"/>
        <v>8.5127272727272683</v>
      </c>
      <c r="AX44" s="54">
        <f t="shared" si="19"/>
        <v>9.6945454545454552</v>
      </c>
      <c r="AY44" s="54">
        <v>1</v>
      </c>
      <c r="AZ44" s="54">
        <v>1</v>
      </c>
      <c r="BA44" s="54">
        <v>1</v>
      </c>
      <c r="BG44" s="54">
        <f t="shared" si="20"/>
        <v>90.909090909090907</v>
      </c>
      <c r="BH44" s="11">
        <f t="shared" si="21"/>
        <v>7.6388888888888887E-5</v>
      </c>
    </row>
    <row r="45" spans="1:60" ht="48" x14ac:dyDescent="0.2">
      <c r="A45" s="54">
        <v>24</v>
      </c>
      <c r="B45" s="1" t="s">
        <v>974</v>
      </c>
      <c r="C45" s="22" t="s">
        <v>208</v>
      </c>
      <c r="D45" s="54">
        <v>1</v>
      </c>
      <c r="E45" s="54">
        <v>1</v>
      </c>
      <c r="F45" s="54">
        <f t="shared" si="8"/>
        <v>1</v>
      </c>
      <c r="G45" s="54">
        <f t="shared" si="9"/>
        <v>21</v>
      </c>
      <c r="H45" s="54">
        <f t="shared" si="10"/>
        <v>21</v>
      </c>
      <c r="I45" s="54">
        <f t="shared" si="11"/>
        <v>124</v>
      </c>
      <c r="J45" s="54">
        <v>38</v>
      </c>
      <c r="K45" s="54">
        <f t="shared" si="12"/>
        <v>1.8095238095238095</v>
      </c>
      <c r="L45" s="54">
        <f t="shared" si="13"/>
        <v>98</v>
      </c>
      <c r="M45" s="54">
        <f t="shared" si="14"/>
        <v>4.666666666666667</v>
      </c>
      <c r="N45" s="54">
        <v>0</v>
      </c>
      <c r="O45" s="54">
        <v>1</v>
      </c>
      <c r="P45" s="54">
        <v>0</v>
      </c>
      <c r="Q45" s="54">
        <v>0</v>
      </c>
      <c r="R45" s="54">
        <v>1</v>
      </c>
      <c r="S45" s="54">
        <v>1</v>
      </c>
      <c r="T45" s="54">
        <f t="shared" si="3"/>
        <v>0</v>
      </c>
      <c r="U45" s="54">
        <v>1</v>
      </c>
      <c r="V45" s="54">
        <v>1</v>
      </c>
      <c r="W45" s="54">
        <f t="shared" si="4"/>
        <v>0</v>
      </c>
      <c r="X45" s="54">
        <f t="shared" si="5"/>
        <v>1</v>
      </c>
      <c r="Y45" s="54">
        <v>1</v>
      </c>
      <c r="Z45" s="54">
        <v>1</v>
      </c>
      <c r="AA45" s="54">
        <v>1</v>
      </c>
      <c r="AB45" s="54">
        <v>1</v>
      </c>
      <c r="AC45" s="54">
        <v>1</v>
      </c>
      <c r="AD45" s="54">
        <v>1</v>
      </c>
      <c r="AE45" s="54">
        <v>1</v>
      </c>
      <c r="AF45" s="54">
        <f t="shared" si="15"/>
        <v>6</v>
      </c>
      <c r="AG45" s="54">
        <v>0</v>
      </c>
      <c r="AH45" s="54">
        <f t="shared" si="6"/>
        <v>1</v>
      </c>
      <c r="AI45" s="54">
        <v>1</v>
      </c>
      <c r="AJ45" s="54">
        <v>1</v>
      </c>
      <c r="AK45" s="54">
        <f t="shared" si="7"/>
        <v>0</v>
      </c>
      <c r="AL45" s="54">
        <v>1</v>
      </c>
      <c r="AM45" s="54">
        <v>0</v>
      </c>
      <c r="AN45" s="54">
        <v>1</v>
      </c>
      <c r="AO45" s="54">
        <v>0</v>
      </c>
      <c r="AP45" s="54">
        <v>1</v>
      </c>
      <c r="AQ45" s="54">
        <v>1</v>
      </c>
      <c r="AR45" s="54">
        <v>1</v>
      </c>
      <c r="AS45" s="54">
        <v>1</v>
      </c>
      <c r="AT45" s="54">
        <v>1</v>
      </c>
      <c r="AU45" s="54">
        <f t="shared" si="16"/>
        <v>32.434285714285721</v>
      </c>
      <c r="AV45" s="54">
        <f t="shared" si="17"/>
        <v>13.952380952380953</v>
      </c>
      <c r="AW45" s="54">
        <f t="shared" si="18"/>
        <v>11.910476190476192</v>
      </c>
      <c r="AX45" s="54">
        <f t="shared" si="19"/>
        <v>11.050000000000004</v>
      </c>
      <c r="AY45" s="54">
        <v>1</v>
      </c>
      <c r="AZ45" s="54">
        <v>1</v>
      </c>
      <c r="BA45" s="54">
        <v>1</v>
      </c>
      <c r="BG45" s="54">
        <f t="shared" si="20"/>
        <v>285.71428571428572</v>
      </c>
      <c r="BH45" s="11">
        <f t="shared" si="21"/>
        <v>7.2916666666666659E-5</v>
      </c>
    </row>
    <row r="46" spans="1:60" ht="64" x14ac:dyDescent="0.2">
      <c r="A46" s="54" t="s">
        <v>576</v>
      </c>
      <c r="B46" s="1" t="s">
        <v>975</v>
      </c>
      <c r="C46" s="22" t="s">
        <v>208</v>
      </c>
      <c r="D46" s="54">
        <v>1</v>
      </c>
      <c r="E46" s="54">
        <v>1</v>
      </c>
      <c r="F46" s="54">
        <f t="shared" si="8"/>
        <v>1</v>
      </c>
      <c r="G46" s="54">
        <f t="shared" si="9"/>
        <v>24</v>
      </c>
      <c r="H46" s="54">
        <f t="shared" si="10"/>
        <v>24</v>
      </c>
      <c r="I46" s="54">
        <f t="shared" si="11"/>
        <v>141</v>
      </c>
      <c r="J46" s="54">
        <v>44</v>
      </c>
      <c r="K46" s="54">
        <f t="shared" si="12"/>
        <v>1.8333333333333333</v>
      </c>
      <c r="L46" s="54">
        <f t="shared" si="13"/>
        <v>115</v>
      </c>
      <c r="M46" s="54">
        <f t="shared" si="14"/>
        <v>4.791666666666667</v>
      </c>
      <c r="N46" s="54">
        <v>1</v>
      </c>
      <c r="O46" s="54">
        <v>1</v>
      </c>
      <c r="P46" s="54">
        <v>0</v>
      </c>
      <c r="Q46" s="54">
        <v>1</v>
      </c>
      <c r="R46" s="54">
        <v>1</v>
      </c>
      <c r="S46" s="54">
        <v>1</v>
      </c>
      <c r="T46" s="54">
        <f t="shared" si="3"/>
        <v>1</v>
      </c>
      <c r="U46" s="54">
        <v>1</v>
      </c>
      <c r="V46" s="54">
        <v>1</v>
      </c>
      <c r="W46" s="54">
        <f t="shared" si="4"/>
        <v>0</v>
      </c>
      <c r="X46" s="54">
        <f t="shared" si="5"/>
        <v>1</v>
      </c>
      <c r="Y46" s="54">
        <v>1</v>
      </c>
      <c r="Z46" s="54">
        <v>1</v>
      </c>
      <c r="AA46" s="54">
        <v>1</v>
      </c>
      <c r="AB46" s="54">
        <v>1</v>
      </c>
      <c r="AC46" s="54">
        <v>1</v>
      </c>
      <c r="AD46" s="54">
        <v>1</v>
      </c>
      <c r="AE46" s="54">
        <v>1</v>
      </c>
      <c r="AF46" s="54">
        <f t="shared" si="15"/>
        <v>3</v>
      </c>
      <c r="AG46" s="54">
        <v>1</v>
      </c>
      <c r="AH46" s="54">
        <f t="shared" si="6"/>
        <v>1</v>
      </c>
      <c r="AI46" s="54">
        <v>1</v>
      </c>
      <c r="AJ46" s="54">
        <v>1</v>
      </c>
      <c r="AK46" s="54">
        <f t="shared" si="7"/>
        <v>1</v>
      </c>
      <c r="AL46" s="54">
        <v>1</v>
      </c>
      <c r="AM46" s="54">
        <v>0</v>
      </c>
      <c r="AN46" s="54">
        <v>1</v>
      </c>
      <c r="AO46" s="54">
        <v>0</v>
      </c>
      <c r="AP46" s="54">
        <v>1</v>
      </c>
      <c r="AQ46" s="54">
        <v>1</v>
      </c>
      <c r="AR46" s="54">
        <v>1</v>
      </c>
      <c r="AS46" s="54">
        <v>0</v>
      </c>
      <c r="AT46" s="54">
        <v>1</v>
      </c>
      <c r="AU46" s="54">
        <f t="shared" si="16"/>
        <v>27.375000000000014</v>
      </c>
      <c r="AV46" s="54">
        <f t="shared" si="17"/>
        <v>15.403333333333332</v>
      </c>
      <c r="AW46" s="54">
        <f t="shared" si="18"/>
        <v>11.876666666666669</v>
      </c>
      <c r="AX46" s="54">
        <f t="shared" si="19"/>
        <v>13.138750000000002</v>
      </c>
      <c r="AY46" s="54">
        <v>1</v>
      </c>
      <c r="AZ46" s="54">
        <v>1</v>
      </c>
      <c r="BA46" s="54">
        <v>1</v>
      </c>
      <c r="BG46" s="54">
        <f t="shared" si="20"/>
        <v>125</v>
      </c>
      <c r="BH46" s="11">
        <f t="shared" si="21"/>
        <v>8.3333333333333331E-5</v>
      </c>
    </row>
    <row r="47" spans="1:60" ht="48" x14ac:dyDescent="0.2">
      <c r="A47" s="54" t="s">
        <v>809</v>
      </c>
      <c r="B47" s="1" t="s">
        <v>976</v>
      </c>
      <c r="C47" s="3" t="s">
        <v>207</v>
      </c>
      <c r="D47" s="54">
        <v>1</v>
      </c>
      <c r="E47" s="54">
        <v>1</v>
      </c>
      <c r="F47" s="54">
        <f t="shared" si="8"/>
        <v>1</v>
      </c>
      <c r="G47" s="54">
        <f t="shared" si="9"/>
        <v>16</v>
      </c>
      <c r="H47" s="54">
        <f t="shared" si="10"/>
        <v>16</v>
      </c>
      <c r="I47" s="54">
        <f t="shared" si="11"/>
        <v>92</v>
      </c>
      <c r="J47" s="54">
        <v>27</v>
      </c>
      <c r="K47" s="54">
        <f t="shared" si="12"/>
        <v>1.6875</v>
      </c>
      <c r="L47" s="54">
        <f t="shared" si="13"/>
        <v>75</v>
      </c>
      <c r="M47" s="54">
        <f t="shared" si="14"/>
        <v>4.6875</v>
      </c>
      <c r="N47" s="54">
        <v>1</v>
      </c>
      <c r="O47" s="54">
        <v>1</v>
      </c>
      <c r="P47" s="54">
        <v>1</v>
      </c>
      <c r="Q47" s="54">
        <v>1</v>
      </c>
      <c r="R47" s="54">
        <v>1</v>
      </c>
      <c r="S47" s="54">
        <v>1</v>
      </c>
      <c r="T47" s="54">
        <f t="shared" si="3"/>
        <v>1</v>
      </c>
      <c r="U47" s="54">
        <v>1</v>
      </c>
      <c r="V47" s="54">
        <v>1</v>
      </c>
      <c r="W47" s="54">
        <f t="shared" si="4"/>
        <v>1</v>
      </c>
      <c r="X47" s="54">
        <f t="shared" si="5"/>
        <v>1</v>
      </c>
      <c r="Y47" s="54">
        <v>1</v>
      </c>
      <c r="Z47" s="54">
        <v>1</v>
      </c>
      <c r="AA47" s="54">
        <v>1</v>
      </c>
      <c r="AB47" s="54">
        <v>1</v>
      </c>
      <c r="AC47" s="54">
        <v>1</v>
      </c>
      <c r="AD47" s="54">
        <v>1</v>
      </c>
      <c r="AE47" s="54">
        <v>1</v>
      </c>
      <c r="AF47" s="54">
        <f t="shared" si="15"/>
        <v>2</v>
      </c>
      <c r="AG47" s="54">
        <v>0</v>
      </c>
      <c r="AH47" s="54">
        <f t="shared" si="6"/>
        <v>1</v>
      </c>
      <c r="AI47" s="54">
        <v>1</v>
      </c>
      <c r="AJ47" s="54">
        <v>1</v>
      </c>
      <c r="AK47" s="54">
        <f t="shared" si="7"/>
        <v>1</v>
      </c>
      <c r="AL47" s="54">
        <v>1</v>
      </c>
      <c r="AM47" s="54">
        <v>0</v>
      </c>
      <c r="AN47" s="54">
        <v>1</v>
      </c>
      <c r="AO47" s="54">
        <v>0</v>
      </c>
      <c r="AP47" s="54">
        <v>1</v>
      </c>
      <c r="AQ47" s="54">
        <v>1</v>
      </c>
      <c r="AR47" s="54">
        <v>1</v>
      </c>
      <c r="AS47" s="54">
        <v>1</v>
      </c>
      <c r="AT47" s="54">
        <v>1</v>
      </c>
      <c r="AU47" s="54">
        <f t="shared" si="16"/>
        <v>47.832500000000024</v>
      </c>
      <c r="AV47" s="54">
        <f t="shared" si="17"/>
        <v>10.562500000000004</v>
      </c>
      <c r="AW47" s="54">
        <f t="shared" si="18"/>
        <v>10.647499999999997</v>
      </c>
      <c r="AX47" s="54">
        <f t="shared" si="19"/>
        <v>8.6481250000000003</v>
      </c>
      <c r="AY47" s="54">
        <v>1</v>
      </c>
      <c r="AZ47" s="54">
        <v>1</v>
      </c>
      <c r="BA47" s="54">
        <v>1</v>
      </c>
      <c r="BG47" s="54">
        <f t="shared" si="20"/>
        <v>125</v>
      </c>
      <c r="BH47" s="11">
        <f t="shared" si="21"/>
        <v>5.5555555555555558E-5</v>
      </c>
    </row>
    <row r="48" spans="1:60" ht="64" x14ac:dyDescent="0.2">
      <c r="A48" s="54">
        <v>25</v>
      </c>
      <c r="B48" s="1" t="s">
        <v>977</v>
      </c>
      <c r="C48" s="22" t="s">
        <v>208</v>
      </c>
      <c r="D48" s="54">
        <v>1</v>
      </c>
      <c r="E48" s="54">
        <v>1</v>
      </c>
      <c r="F48" s="54">
        <f t="shared" si="8"/>
        <v>1</v>
      </c>
      <c r="G48" s="54">
        <f t="shared" si="9"/>
        <v>26</v>
      </c>
      <c r="H48" s="54">
        <f t="shared" si="10"/>
        <v>26</v>
      </c>
      <c r="I48" s="54">
        <f t="shared" ref="I48:I111" si="22">LEN(SUBSTITUTE(B48," ",""))</f>
        <v>113</v>
      </c>
      <c r="J48" s="54">
        <v>45</v>
      </c>
      <c r="K48" s="54">
        <f t="shared" si="12"/>
        <v>1.7307692307692308</v>
      </c>
      <c r="L48" s="54">
        <f t="shared" si="13"/>
        <v>110</v>
      </c>
      <c r="M48" s="54">
        <f t="shared" si="14"/>
        <v>4.2307692307692308</v>
      </c>
      <c r="N48" s="54">
        <v>1</v>
      </c>
      <c r="O48" s="54">
        <v>1</v>
      </c>
      <c r="P48" s="54">
        <v>1</v>
      </c>
      <c r="Q48" s="54">
        <v>1</v>
      </c>
      <c r="R48" s="54">
        <v>1</v>
      </c>
      <c r="S48" s="54">
        <v>1</v>
      </c>
      <c r="T48" s="54">
        <f t="shared" si="3"/>
        <v>1</v>
      </c>
      <c r="U48" s="54">
        <v>1</v>
      </c>
      <c r="V48" s="54">
        <v>1</v>
      </c>
      <c r="W48" s="54">
        <f t="shared" si="4"/>
        <v>1</v>
      </c>
      <c r="X48" s="54">
        <f t="shared" si="5"/>
        <v>1</v>
      </c>
      <c r="Y48" s="54">
        <v>0</v>
      </c>
      <c r="Z48" s="54">
        <v>1</v>
      </c>
      <c r="AA48" s="54">
        <v>0</v>
      </c>
      <c r="AB48" s="54">
        <v>1</v>
      </c>
      <c r="AC48" s="54">
        <v>1</v>
      </c>
      <c r="AD48" s="54">
        <v>1</v>
      </c>
      <c r="AE48" s="54">
        <v>1</v>
      </c>
      <c r="AF48" s="54">
        <f t="shared" si="15"/>
        <v>3</v>
      </c>
      <c r="AG48" s="54">
        <v>1</v>
      </c>
      <c r="AH48" s="54">
        <f t="shared" si="6"/>
        <v>1</v>
      </c>
      <c r="AI48" s="54">
        <v>1</v>
      </c>
      <c r="AJ48" s="54">
        <v>1</v>
      </c>
      <c r="AK48" s="54">
        <f t="shared" si="7"/>
        <v>1</v>
      </c>
      <c r="AL48" s="54">
        <v>1</v>
      </c>
      <c r="AM48" s="54">
        <v>0</v>
      </c>
      <c r="AN48" s="54">
        <v>1</v>
      </c>
      <c r="AO48" s="54">
        <v>0</v>
      </c>
      <c r="AP48" s="54">
        <v>1</v>
      </c>
      <c r="AQ48" s="54">
        <v>1</v>
      </c>
      <c r="AR48" s="54">
        <v>1</v>
      </c>
      <c r="AS48" s="54">
        <v>1</v>
      </c>
      <c r="AT48" s="54">
        <v>1</v>
      </c>
      <c r="AU48" s="54">
        <f t="shared" si="16"/>
        <v>34.021923076923102</v>
      </c>
      <c r="AV48" s="54">
        <f t="shared" si="17"/>
        <v>14.973076923076924</v>
      </c>
      <c r="AW48" s="54">
        <f t="shared" ref="AW48:AW111" si="23">IF(G48=0,0,((0.0588*M48*100)-(0.296*(F48/G48)*100)-15.8))</f>
        <v>7.9384615384615387</v>
      </c>
      <c r="AX48" s="54">
        <f t="shared" si="19"/>
        <v>11.496923076923075</v>
      </c>
      <c r="AY48" s="54">
        <v>1</v>
      </c>
      <c r="AZ48" s="54">
        <v>1</v>
      </c>
      <c r="BA48" s="54">
        <v>1</v>
      </c>
      <c r="BG48" s="54">
        <f t="shared" ref="BG48:BG111" si="24">IF(E48=0,0,AF48/E48*1000)</f>
        <v>3000</v>
      </c>
      <c r="BH48" s="11">
        <f t="shared" si="21"/>
        <v>9.0277777777777787E-5</v>
      </c>
    </row>
    <row r="49" spans="1:60" ht="48" x14ac:dyDescent="0.2">
      <c r="A49" s="54" t="s">
        <v>580</v>
      </c>
      <c r="B49" s="1" t="s">
        <v>978</v>
      </c>
      <c r="C49" s="3" t="s">
        <v>207</v>
      </c>
      <c r="D49" s="54">
        <v>1</v>
      </c>
      <c r="E49" s="54">
        <v>1</v>
      </c>
      <c r="F49" s="54">
        <f t="shared" si="8"/>
        <v>1</v>
      </c>
      <c r="G49" s="54">
        <f t="shared" si="9"/>
        <v>16</v>
      </c>
      <c r="H49" s="54">
        <f t="shared" si="10"/>
        <v>16</v>
      </c>
      <c r="I49" s="54">
        <f t="shared" si="22"/>
        <v>78</v>
      </c>
      <c r="J49" s="54">
        <v>29</v>
      </c>
      <c r="K49" s="54">
        <f t="shared" si="12"/>
        <v>1.8125</v>
      </c>
      <c r="L49" s="54">
        <f t="shared" si="13"/>
        <v>76</v>
      </c>
      <c r="M49" s="54">
        <f t="shared" si="14"/>
        <v>4.75</v>
      </c>
      <c r="N49" s="54">
        <v>1</v>
      </c>
      <c r="O49" s="54">
        <v>0</v>
      </c>
      <c r="P49" s="54">
        <v>1</v>
      </c>
      <c r="Q49" s="54">
        <v>1</v>
      </c>
      <c r="R49" s="54">
        <v>1</v>
      </c>
      <c r="S49" s="54">
        <v>1</v>
      </c>
      <c r="T49" s="54">
        <f t="shared" si="3"/>
        <v>1</v>
      </c>
      <c r="U49" s="54">
        <v>1</v>
      </c>
      <c r="V49" s="54">
        <v>1</v>
      </c>
      <c r="W49" s="54">
        <f t="shared" si="4"/>
        <v>1</v>
      </c>
      <c r="X49" s="54">
        <f t="shared" si="5"/>
        <v>1</v>
      </c>
      <c r="Y49" s="54">
        <v>0</v>
      </c>
      <c r="Z49" s="54">
        <v>1</v>
      </c>
      <c r="AA49" s="54">
        <v>1</v>
      </c>
      <c r="AB49" s="54">
        <v>1</v>
      </c>
      <c r="AC49" s="54">
        <v>1</v>
      </c>
      <c r="AD49" s="54">
        <v>1</v>
      </c>
      <c r="AE49" s="54">
        <v>1</v>
      </c>
      <c r="AF49" s="54">
        <f t="shared" si="15"/>
        <v>2</v>
      </c>
      <c r="AG49" s="54">
        <v>1</v>
      </c>
      <c r="AH49" s="54">
        <f t="shared" si="6"/>
        <v>1</v>
      </c>
      <c r="AI49" s="54">
        <v>1</v>
      </c>
      <c r="AJ49" s="54">
        <v>1</v>
      </c>
      <c r="AK49" s="54">
        <f t="shared" si="7"/>
        <v>1</v>
      </c>
      <c r="AL49" s="54">
        <v>1</v>
      </c>
      <c r="AM49" s="54">
        <v>0</v>
      </c>
      <c r="AN49" s="54">
        <v>1</v>
      </c>
      <c r="AO49" s="54">
        <v>0</v>
      </c>
      <c r="AP49" s="54">
        <v>1</v>
      </c>
      <c r="AQ49" s="54">
        <v>1</v>
      </c>
      <c r="AR49" s="54">
        <v>1</v>
      </c>
      <c r="AS49" s="54">
        <v>1</v>
      </c>
      <c r="AT49" s="54">
        <v>1</v>
      </c>
      <c r="AU49" s="54">
        <f t="shared" si="16"/>
        <v>37.257500000000036</v>
      </c>
      <c r="AV49" s="54">
        <f t="shared" si="17"/>
        <v>12.037500000000005</v>
      </c>
      <c r="AW49" s="54">
        <f t="shared" si="23"/>
        <v>10.279999999999998</v>
      </c>
      <c r="AX49" s="54">
        <f t="shared" si="19"/>
        <v>8.942499999999999</v>
      </c>
      <c r="AY49" s="54">
        <v>1</v>
      </c>
      <c r="AZ49" s="54">
        <v>1</v>
      </c>
      <c r="BA49" s="54">
        <v>1</v>
      </c>
      <c r="BG49" s="54">
        <f t="shared" si="24"/>
        <v>2000</v>
      </c>
      <c r="BH49" s="11">
        <f t="shared" si="21"/>
        <v>5.5555555555555558E-5</v>
      </c>
    </row>
    <row r="50" spans="1:60" ht="64" x14ac:dyDescent="0.2">
      <c r="A50" s="54" t="s">
        <v>582</v>
      </c>
      <c r="B50" s="1" t="s">
        <v>979</v>
      </c>
      <c r="C50" s="3" t="s">
        <v>207</v>
      </c>
      <c r="D50" s="54">
        <v>1</v>
      </c>
      <c r="E50" s="54">
        <v>1</v>
      </c>
      <c r="F50" s="54">
        <f t="shared" si="8"/>
        <v>1</v>
      </c>
      <c r="G50" s="54">
        <f t="shared" si="9"/>
        <v>26</v>
      </c>
      <c r="H50" s="54">
        <f t="shared" si="10"/>
        <v>26</v>
      </c>
      <c r="I50" s="54">
        <f t="shared" si="22"/>
        <v>111</v>
      </c>
      <c r="J50" s="54">
        <v>42</v>
      </c>
      <c r="K50" s="54">
        <f t="shared" si="12"/>
        <v>1.6153846153846154</v>
      </c>
      <c r="L50" s="54">
        <f t="shared" si="13"/>
        <v>109</v>
      </c>
      <c r="M50" s="54">
        <f t="shared" si="14"/>
        <v>4.1923076923076925</v>
      </c>
      <c r="N50" s="54">
        <v>0</v>
      </c>
      <c r="O50" s="54">
        <v>1</v>
      </c>
      <c r="P50" s="54">
        <v>0</v>
      </c>
      <c r="Q50" s="54">
        <v>1</v>
      </c>
      <c r="R50" s="54">
        <v>1</v>
      </c>
      <c r="S50" s="54">
        <v>1</v>
      </c>
      <c r="T50" s="54">
        <f t="shared" si="3"/>
        <v>1</v>
      </c>
      <c r="U50" s="54">
        <v>1</v>
      </c>
      <c r="V50" s="54">
        <v>1</v>
      </c>
      <c r="W50" s="54">
        <f t="shared" si="4"/>
        <v>0</v>
      </c>
      <c r="X50" s="54">
        <f t="shared" si="5"/>
        <v>1</v>
      </c>
      <c r="Y50" s="54">
        <v>0</v>
      </c>
      <c r="Z50" s="54">
        <v>1</v>
      </c>
      <c r="AA50" s="54">
        <v>1</v>
      </c>
      <c r="AB50" s="54">
        <v>1</v>
      </c>
      <c r="AC50" s="54">
        <v>1</v>
      </c>
      <c r="AD50" s="54">
        <v>1</v>
      </c>
      <c r="AE50" s="54">
        <v>1</v>
      </c>
      <c r="AF50" s="54">
        <f t="shared" si="15"/>
        <v>2</v>
      </c>
      <c r="AG50" s="54">
        <v>0</v>
      </c>
      <c r="AH50" s="54">
        <f t="shared" si="6"/>
        <v>1</v>
      </c>
      <c r="AI50" s="54">
        <v>1</v>
      </c>
      <c r="AJ50" s="54">
        <v>1</v>
      </c>
      <c r="AK50" s="54">
        <f t="shared" si="7"/>
        <v>1</v>
      </c>
      <c r="AL50" s="54">
        <v>1</v>
      </c>
      <c r="AM50" s="54">
        <v>0</v>
      </c>
      <c r="AN50" s="54">
        <v>1</v>
      </c>
      <c r="AO50" s="54">
        <v>0</v>
      </c>
      <c r="AP50" s="54">
        <v>1</v>
      </c>
      <c r="AQ50" s="54">
        <v>1</v>
      </c>
      <c r="AR50" s="54">
        <v>1</v>
      </c>
      <c r="AS50" s="54">
        <v>1</v>
      </c>
      <c r="AT50" s="54">
        <v>1</v>
      </c>
      <c r="AU50" s="54">
        <f t="shared" si="16"/>
        <v>43.783461538461566</v>
      </c>
      <c r="AV50" s="54">
        <f t="shared" si="17"/>
        <v>13.611538461538462</v>
      </c>
      <c r="AW50" s="54">
        <f t="shared" si="23"/>
        <v>7.712307692307693</v>
      </c>
      <c r="AX50" s="54">
        <f t="shared" si="19"/>
        <v>11.315769230769227</v>
      </c>
      <c r="AY50" s="54">
        <v>1</v>
      </c>
      <c r="AZ50" s="54">
        <v>1</v>
      </c>
      <c r="BA50" s="54">
        <v>1</v>
      </c>
      <c r="BG50" s="54">
        <f t="shared" si="24"/>
        <v>2000</v>
      </c>
      <c r="BH50" s="11">
        <f t="shared" si="21"/>
        <v>9.0277777777777787E-5</v>
      </c>
    </row>
    <row r="51" spans="1:60" ht="48" x14ac:dyDescent="0.2">
      <c r="A51" s="54">
        <v>26</v>
      </c>
      <c r="B51" s="1" t="s">
        <v>980</v>
      </c>
      <c r="C51" s="3" t="s">
        <v>207</v>
      </c>
      <c r="D51" s="54">
        <v>1</v>
      </c>
      <c r="E51" s="54">
        <v>1</v>
      </c>
      <c r="F51" s="54">
        <f t="shared" si="8"/>
        <v>1</v>
      </c>
      <c r="G51" s="54">
        <f t="shared" si="9"/>
        <v>17</v>
      </c>
      <c r="H51" s="54">
        <f t="shared" si="10"/>
        <v>17</v>
      </c>
      <c r="I51" s="54">
        <f t="shared" si="22"/>
        <v>89</v>
      </c>
      <c r="J51" s="54">
        <v>35</v>
      </c>
      <c r="K51" s="54">
        <f t="shared" si="12"/>
        <v>2.0588235294117645</v>
      </c>
      <c r="L51" s="54">
        <f t="shared" si="13"/>
        <v>87</v>
      </c>
      <c r="M51" s="54">
        <f t="shared" si="14"/>
        <v>5.117647058823529</v>
      </c>
      <c r="N51" s="54">
        <v>1</v>
      </c>
      <c r="O51" s="54">
        <v>1</v>
      </c>
      <c r="P51" s="54">
        <v>1</v>
      </c>
      <c r="Q51" s="54">
        <v>1</v>
      </c>
      <c r="R51" s="54">
        <v>1</v>
      </c>
      <c r="S51" s="54">
        <v>1</v>
      </c>
      <c r="T51" s="54">
        <f t="shared" si="3"/>
        <v>1</v>
      </c>
      <c r="U51" s="54">
        <v>1</v>
      </c>
      <c r="V51" s="54">
        <v>1</v>
      </c>
      <c r="W51" s="54">
        <f t="shared" si="4"/>
        <v>1</v>
      </c>
      <c r="X51" s="54">
        <f t="shared" si="5"/>
        <v>1</v>
      </c>
      <c r="Y51" s="54">
        <v>1</v>
      </c>
      <c r="Z51" s="54">
        <v>1</v>
      </c>
      <c r="AA51" s="54">
        <v>1</v>
      </c>
      <c r="AB51" s="54">
        <v>1</v>
      </c>
      <c r="AC51" s="54">
        <v>1</v>
      </c>
      <c r="AD51" s="54">
        <v>1</v>
      </c>
      <c r="AE51" s="54">
        <v>1</v>
      </c>
      <c r="AF51" s="54">
        <f t="shared" si="15"/>
        <v>2</v>
      </c>
      <c r="AG51" s="54">
        <v>1</v>
      </c>
      <c r="AH51" s="54">
        <f t="shared" si="6"/>
        <v>1</v>
      </c>
      <c r="AI51" s="54">
        <v>1</v>
      </c>
      <c r="AJ51" s="54">
        <v>1</v>
      </c>
      <c r="AK51" s="54">
        <f t="shared" si="7"/>
        <v>1</v>
      </c>
      <c r="AL51" s="54">
        <v>1</v>
      </c>
      <c r="AM51" s="54">
        <v>0</v>
      </c>
      <c r="AN51" s="54">
        <v>1</v>
      </c>
      <c r="AO51" s="54">
        <v>0</v>
      </c>
      <c r="AP51" s="54">
        <v>1</v>
      </c>
      <c r="AQ51" s="54">
        <v>1</v>
      </c>
      <c r="AR51" s="54">
        <v>1</v>
      </c>
      <c r="AS51" s="54">
        <v>1</v>
      </c>
      <c r="AT51" s="54">
        <v>1</v>
      </c>
      <c r="AU51" s="54">
        <f t="shared" si="16"/>
        <v>15.403529411764733</v>
      </c>
      <c r="AV51" s="54">
        <f t="shared" si="17"/>
        <v>15.334117647058822</v>
      </c>
      <c r="AW51" s="54">
        <f t="shared" si="23"/>
        <v>12.550588235294114</v>
      </c>
      <c r="AX51" s="54">
        <f t="shared" si="19"/>
        <v>11.174117647058821</v>
      </c>
      <c r="AY51" s="54">
        <v>1</v>
      </c>
      <c r="AZ51" s="54">
        <v>1</v>
      </c>
      <c r="BA51" s="54">
        <v>1</v>
      </c>
      <c r="BG51" s="54">
        <f t="shared" si="24"/>
        <v>2000</v>
      </c>
      <c r="BH51" s="11">
        <f t="shared" si="21"/>
        <v>5.902777777777778E-5</v>
      </c>
    </row>
    <row r="52" spans="1:60" ht="64" x14ac:dyDescent="0.2">
      <c r="A52" s="54">
        <v>27</v>
      </c>
      <c r="B52" s="1" t="s">
        <v>981</v>
      </c>
      <c r="C52" s="22" t="s">
        <v>208</v>
      </c>
      <c r="D52" s="54">
        <v>1</v>
      </c>
      <c r="E52" s="54">
        <v>1</v>
      </c>
      <c r="F52" s="54">
        <f t="shared" si="8"/>
        <v>1</v>
      </c>
      <c r="G52" s="54">
        <f t="shared" si="9"/>
        <v>27</v>
      </c>
      <c r="H52" s="54">
        <f t="shared" si="10"/>
        <v>27</v>
      </c>
      <c r="I52" s="54">
        <f t="shared" si="22"/>
        <v>122</v>
      </c>
      <c r="J52" s="54">
        <v>47</v>
      </c>
      <c r="K52" s="54">
        <f t="shared" si="12"/>
        <v>1.7407407407407407</v>
      </c>
      <c r="L52" s="54">
        <f t="shared" si="13"/>
        <v>119</v>
      </c>
      <c r="M52" s="54">
        <f t="shared" si="14"/>
        <v>4.4074074074074074</v>
      </c>
      <c r="N52" s="54">
        <v>1</v>
      </c>
      <c r="O52" s="54">
        <v>1</v>
      </c>
      <c r="P52" s="54">
        <v>1</v>
      </c>
      <c r="Q52" s="54">
        <v>1</v>
      </c>
      <c r="R52" s="54">
        <v>1</v>
      </c>
      <c r="S52" s="54">
        <v>1</v>
      </c>
      <c r="T52" s="54">
        <f t="shared" si="3"/>
        <v>1</v>
      </c>
      <c r="U52" s="54">
        <v>1</v>
      </c>
      <c r="V52" s="54">
        <v>1</v>
      </c>
      <c r="W52" s="54">
        <f t="shared" si="4"/>
        <v>1</v>
      </c>
      <c r="X52" s="54">
        <f t="shared" si="5"/>
        <v>1</v>
      </c>
      <c r="Y52" s="54">
        <v>0</v>
      </c>
      <c r="Z52" s="54">
        <v>1</v>
      </c>
      <c r="AA52" s="54">
        <v>1</v>
      </c>
      <c r="AB52" s="54">
        <v>1</v>
      </c>
      <c r="AC52" s="54">
        <v>1</v>
      </c>
      <c r="AD52" s="54">
        <v>1</v>
      </c>
      <c r="AE52" s="54">
        <v>1</v>
      </c>
      <c r="AF52" s="54">
        <f t="shared" si="15"/>
        <v>3</v>
      </c>
      <c r="AG52" s="54">
        <v>1</v>
      </c>
      <c r="AH52" s="54">
        <f t="shared" si="6"/>
        <v>1</v>
      </c>
      <c r="AI52" s="54">
        <v>1</v>
      </c>
      <c r="AJ52" s="54">
        <v>1</v>
      </c>
      <c r="AK52" s="54">
        <f t="shared" si="7"/>
        <v>1</v>
      </c>
      <c r="AL52" s="54">
        <v>1</v>
      </c>
      <c r="AM52" s="54">
        <v>0</v>
      </c>
      <c r="AN52" s="54">
        <v>1</v>
      </c>
      <c r="AO52" s="54">
        <v>0</v>
      </c>
      <c r="AP52" s="54">
        <v>1</v>
      </c>
      <c r="AQ52" s="54">
        <v>1</v>
      </c>
      <c r="AR52" s="54">
        <v>1</v>
      </c>
      <c r="AS52" s="54">
        <v>1</v>
      </c>
      <c r="AT52" s="54">
        <v>1</v>
      </c>
      <c r="AU52" s="54">
        <f t="shared" si="16"/>
        <v>32.163333333333355</v>
      </c>
      <c r="AV52" s="54">
        <f t="shared" si="17"/>
        <v>15.480740740740742</v>
      </c>
      <c r="AW52" s="54">
        <f t="shared" si="23"/>
        <v>9.0192592592592575</v>
      </c>
      <c r="AX52" s="54">
        <f t="shared" si="19"/>
        <v>12.828888888888891</v>
      </c>
      <c r="AY52" s="54">
        <v>1</v>
      </c>
      <c r="AZ52" s="54">
        <v>1</v>
      </c>
      <c r="BA52" s="54">
        <v>1</v>
      </c>
      <c r="BG52" s="54">
        <f t="shared" si="24"/>
        <v>3000</v>
      </c>
      <c r="BH52" s="11">
        <f t="shared" si="21"/>
        <v>9.3750000000000016E-5</v>
      </c>
    </row>
    <row r="53" spans="1:60" ht="64" x14ac:dyDescent="0.2">
      <c r="A53" s="54" t="s">
        <v>177</v>
      </c>
      <c r="B53" s="1" t="s">
        <v>982</v>
      </c>
      <c r="C53" s="22" t="s">
        <v>208</v>
      </c>
      <c r="D53" s="54">
        <v>1</v>
      </c>
      <c r="E53" s="54">
        <v>1</v>
      </c>
      <c r="F53" s="54">
        <f t="shared" si="8"/>
        <v>1</v>
      </c>
      <c r="G53" s="54">
        <f t="shared" si="9"/>
        <v>28</v>
      </c>
      <c r="H53" s="54">
        <f t="shared" si="10"/>
        <v>28</v>
      </c>
      <c r="I53" s="54">
        <f t="shared" si="22"/>
        <v>112</v>
      </c>
      <c r="J53" s="54">
        <v>41</v>
      </c>
      <c r="K53" s="54">
        <f t="shared" si="12"/>
        <v>1.4642857142857142</v>
      </c>
      <c r="L53" s="54">
        <f t="shared" si="13"/>
        <v>109</v>
      </c>
      <c r="M53" s="54">
        <f t="shared" si="14"/>
        <v>3.8928571428571428</v>
      </c>
      <c r="N53" s="54">
        <v>1</v>
      </c>
      <c r="O53" s="54">
        <v>1</v>
      </c>
      <c r="P53" s="54">
        <v>1</v>
      </c>
      <c r="Q53" s="54">
        <v>1</v>
      </c>
      <c r="R53" s="54">
        <v>1</v>
      </c>
      <c r="S53" s="54">
        <v>1</v>
      </c>
      <c r="T53" s="54">
        <f t="shared" si="3"/>
        <v>1</v>
      </c>
      <c r="U53" s="54">
        <v>1</v>
      </c>
      <c r="V53" s="54">
        <v>1</v>
      </c>
      <c r="W53" s="54">
        <f t="shared" si="4"/>
        <v>1</v>
      </c>
      <c r="X53" s="54">
        <f t="shared" si="5"/>
        <v>1</v>
      </c>
      <c r="Y53" s="54">
        <v>1</v>
      </c>
      <c r="Z53" s="54">
        <v>1</v>
      </c>
      <c r="AA53" s="54">
        <v>1</v>
      </c>
      <c r="AB53" s="54">
        <v>1</v>
      </c>
      <c r="AC53" s="54">
        <v>1</v>
      </c>
      <c r="AD53" s="54">
        <v>1</v>
      </c>
      <c r="AE53" s="54">
        <v>1</v>
      </c>
      <c r="AF53" s="54">
        <f t="shared" si="15"/>
        <v>3</v>
      </c>
      <c r="AG53" s="54">
        <v>0</v>
      </c>
      <c r="AH53" s="54">
        <f t="shared" si="6"/>
        <v>1</v>
      </c>
      <c r="AI53" s="54">
        <v>1</v>
      </c>
      <c r="AJ53" s="54">
        <v>1</v>
      </c>
      <c r="AK53" s="54">
        <f t="shared" si="7"/>
        <v>1</v>
      </c>
      <c r="AL53" s="54">
        <v>1</v>
      </c>
      <c r="AM53" s="54">
        <v>0</v>
      </c>
      <c r="AN53" s="54">
        <v>1</v>
      </c>
      <c r="AO53" s="54">
        <v>0</v>
      </c>
      <c r="AP53" s="54">
        <v>1</v>
      </c>
      <c r="AQ53" s="54">
        <v>1</v>
      </c>
      <c r="AR53" s="54">
        <v>1</v>
      </c>
      <c r="AS53" s="54">
        <v>1</v>
      </c>
      <c r="AT53" s="54">
        <v>1</v>
      </c>
      <c r="AU53" s="54">
        <f t="shared" si="16"/>
        <v>54.536428571428587</v>
      </c>
      <c r="AV53" s="54">
        <f t="shared" si="17"/>
        <v>12.608571428571427</v>
      </c>
      <c r="AW53" s="54">
        <f t="shared" si="23"/>
        <v>6.0328571428571429</v>
      </c>
      <c r="AX53" s="54">
        <f t="shared" si="19"/>
        <v>10.905357142857142</v>
      </c>
      <c r="AY53" s="54">
        <v>1</v>
      </c>
      <c r="AZ53" s="54">
        <v>1</v>
      </c>
      <c r="BA53" s="54">
        <v>1</v>
      </c>
      <c r="BG53" s="54">
        <f t="shared" si="24"/>
        <v>3000</v>
      </c>
      <c r="BH53" s="11">
        <f t="shared" si="21"/>
        <v>9.722222222222223E-5</v>
      </c>
    </row>
    <row r="54" spans="1:60" ht="48" x14ac:dyDescent="0.2">
      <c r="A54" s="54">
        <v>28</v>
      </c>
      <c r="B54" s="1" t="s">
        <v>983</v>
      </c>
      <c r="C54" s="22" t="s">
        <v>208</v>
      </c>
      <c r="D54" s="54">
        <v>1</v>
      </c>
      <c r="E54" s="54">
        <v>1</v>
      </c>
      <c r="F54" s="54">
        <f t="shared" si="8"/>
        <v>1</v>
      </c>
      <c r="G54" s="54">
        <f t="shared" si="9"/>
        <v>24</v>
      </c>
      <c r="H54" s="54">
        <f t="shared" si="10"/>
        <v>24</v>
      </c>
      <c r="I54" s="54">
        <f t="shared" si="22"/>
        <v>107</v>
      </c>
      <c r="J54" s="54">
        <v>40</v>
      </c>
      <c r="K54" s="54">
        <f t="shared" si="12"/>
        <v>1.6666666666666667</v>
      </c>
      <c r="L54" s="54">
        <f t="shared" si="13"/>
        <v>104</v>
      </c>
      <c r="M54" s="54">
        <f t="shared" si="14"/>
        <v>4.333333333333333</v>
      </c>
      <c r="N54" s="54">
        <v>1</v>
      </c>
      <c r="O54" s="54">
        <v>1</v>
      </c>
      <c r="P54" s="54">
        <v>0</v>
      </c>
      <c r="Q54" s="54">
        <v>1</v>
      </c>
      <c r="R54" s="54">
        <v>1</v>
      </c>
      <c r="S54" s="54">
        <v>1</v>
      </c>
      <c r="T54" s="54">
        <f t="shared" si="3"/>
        <v>1</v>
      </c>
      <c r="U54" s="54">
        <v>1</v>
      </c>
      <c r="V54" s="54">
        <v>1</v>
      </c>
      <c r="W54" s="54">
        <f t="shared" si="4"/>
        <v>0</v>
      </c>
      <c r="X54" s="54">
        <f t="shared" si="5"/>
        <v>1</v>
      </c>
      <c r="Y54" s="54">
        <v>0</v>
      </c>
      <c r="Z54" s="54">
        <v>1</v>
      </c>
      <c r="AA54" s="54">
        <v>1</v>
      </c>
      <c r="AB54" s="54">
        <v>1</v>
      </c>
      <c r="AC54" s="54">
        <v>1</v>
      </c>
      <c r="AD54" s="54">
        <v>1</v>
      </c>
      <c r="AE54" s="54">
        <v>1</v>
      </c>
      <c r="AF54" s="54">
        <f t="shared" si="15"/>
        <v>3</v>
      </c>
      <c r="AG54" s="54">
        <v>1</v>
      </c>
      <c r="AH54" s="54">
        <f t="shared" si="6"/>
        <v>1</v>
      </c>
      <c r="AI54" s="54">
        <v>1</v>
      </c>
      <c r="AJ54" s="54">
        <v>1</v>
      </c>
      <c r="AK54" s="54">
        <f t="shared" si="7"/>
        <v>1</v>
      </c>
      <c r="AL54" s="54">
        <v>1</v>
      </c>
      <c r="AM54" s="54">
        <v>0</v>
      </c>
      <c r="AN54" s="54">
        <v>1</v>
      </c>
      <c r="AO54" s="54">
        <v>0</v>
      </c>
      <c r="AP54" s="54">
        <v>1</v>
      </c>
      <c r="AQ54" s="54">
        <v>1</v>
      </c>
      <c r="AR54" s="54">
        <v>1</v>
      </c>
      <c r="AS54" s="54">
        <v>1</v>
      </c>
      <c r="AT54" s="54">
        <v>1</v>
      </c>
      <c r="AU54" s="54">
        <f t="shared" si="16"/>
        <v>41.475000000000009</v>
      </c>
      <c r="AV54" s="54">
        <f t="shared" si="17"/>
        <v>13.436666666666667</v>
      </c>
      <c r="AW54" s="54">
        <f t="shared" si="23"/>
        <v>8.4466666666666619</v>
      </c>
      <c r="AX54" s="54">
        <f t="shared" si="19"/>
        <v>10.979999999999997</v>
      </c>
      <c r="AY54" s="54">
        <v>1</v>
      </c>
      <c r="AZ54" s="54">
        <v>1</v>
      </c>
      <c r="BA54" s="54">
        <v>1</v>
      </c>
      <c r="BG54" s="54">
        <f t="shared" si="24"/>
        <v>3000</v>
      </c>
      <c r="BH54" s="11">
        <f t="shared" si="21"/>
        <v>8.3333333333333331E-5</v>
      </c>
    </row>
    <row r="55" spans="1:60" ht="64" x14ac:dyDescent="0.2">
      <c r="A55" s="54" t="s">
        <v>180</v>
      </c>
      <c r="B55" s="1" t="s">
        <v>984</v>
      </c>
      <c r="C55" s="3" t="s">
        <v>207</v>
      </c>
      <c r="D55" s="54">
        <v>1</v>
      </c>
      <c r="E55" s="54">
        <v>1</v>
      </c>
      <c r="F55" s="54">
        <f t="shared" si="8"/>
        <v>1</v>
      </c>
      <c r="G55" s="54">
        <f t="shared" si="9"/>
        <v>26</v>
      </c>
      <c r="H55" s="54">
        <f t="shared" si="10"/>
        <v>26</v>
      </c>
      <c r="I55" s="54">
        <f t="shared" si="22"/>
        <v>134</v>
      </c>
      <c r="J55" s="54">
        <v>45</v>
      </c>
      <c r="K55" s="54">
        <f t="shared" si="12"/>
        <v>1.7307692307692308</v>
      </c>
      <c r="L55" s="54">
        <f t="shared" si="13"/>
        <v>129</v>
      </c>
      <c r="M55" s="54">
        <f t="shared" si="14"/>
        <v>4.9615384615384617</v>
      </c>
      <c r="N55" s="54">
        <v>0</v>
      </c>
      <c r="O55" s="54">
        <v>0</v>
      </c>
      <c r="P55" s="54">
        <v>0</v>
      </c>
      <c r="Q55" s="54">
        <v>1</v>
      </c>
      <c r="R55" s="54">
        <v>1</v>
      </c>
      <c r="S55" s="54">
        <v>1</v>
      </c>
      <c r="T55" s="54">
        <f t="shared" si="3"/>
        <v>1</v>
      </c>
      <c r="U55" s="54">
        <v>1</v>
      </c>
      <c r="V55" s="54">
        <v>1</v>
      </c>
      <c r="W55" s="54">
        <f t="shared" si="4"/>
        <v>0</v>
      </c>
      <c r="X55" s="54">
        <f t="shared" si="5"/>
        <v>1</v>
      </c>
      <c r="Y55" s="54">
        <v>1</v>
      </c>
      <c r="Z55" s="54">
        <v>1</v>
      </c>
      <c r="AA55" s="54">
        <v>1</v>
      </c>
      <c r="AB55" s="54">
        <v>1</v>
      </c>
      <c r="AC55" s="54">
        <v>1</v>
      </c>
      <c r="AD55" s="54">
        <v>1</v>
      </c>
      <c r="AE55" s="54">
        <v>1</v>
      </c>
      <c r="AF55" s="54">
        <f t="shared" si="15"/>
        <v>5</v>
      </c>
      <c r="AG55" s="54">
        <v>0</v>
      </c>
      <c r="AH55" s="54">
        <f t="shared" si="6"/>
        <v>0</v>
      </c>
      <c r="AI55" s="54">
        <v>1</v>
      </c>
      <c r="AJ55" s="54">
        <v>1</v>
      </c>
      <c r="AK55" s="54">
        <f t="shared" si="7"/>
        <v>1</v>
      </c>
      <c r="AL55" s="54">
        <v>1</v>
      </c>
      <c r="AM55" s="54">
        <v>0</v>
      </c>
      <c r="AN55" s="54">
        <v>1</v>
      </c>
      <c r="AO55" s="54">
        <v>0</v>
      </c>
      <c r="AP55" s="54">
        <v>1</v>
      </c>
      <c r="AQ55" s="54">
        <v>1</v>
      </c>
      <c r="AR55" s="54">
        <v>1</v>
      </c>
      <c r="AS55" s="54">
        <v>1</v>
      </c>
      <c r="AT55" s="54">
        <v>1</v>
      </c>
      <c r="AU55" s="54">
        <f t="shared" si="16"/>
        <v>34.021923076923102</v>
      </c>
      <c r="AV55" s="54">
        <f t="shared" si="17"/>
        <v>14.973076923076924</v>
      </c>
      <c r="AW55" s="54">
        <f t="shared" si="23"/>
        <v>12.235384615384618</v>
      </c>
      <c r="AX55" s="54">
        <f t="shared" si="19"/>
        <v>14.93884615384615</v>
      </c>
      <c r="AY55" s="54">
        <v>1</v>
      </c>
      <c r="AZ55" s="54">
        <v>1</v>
      </c>
      <c r="BA55" s="54">
        <v>1</v>
      </c>
      <c r="BG55" s="54">
        <f t="shared" si="24"/>
        <v>5000</v>
      </c>
      <c r="BH55" s="11">
        <f t="shared" si="21"/>
        <v>9.0277777777777787E-5</v>
      </c>
    </row>
    <row r="56" spans="1:60" ht="80" x14ac:dyDescent="0.2">
      <c r="A56" s="54" t="s">
        <v>181</v>
      </c>
      <c r="B56" s="1" t="s">
        <v>985</v>
      </c>
      <c r="C56" s="3" t="s">
        <v>207</v>
      </c>
      <c r="D56" s="54">
        <v>1</v>
      </c>
      <c r="E56" s="54">
        <v>1</v>
      </c>
      <c r="F56" s="54">
        <f t="shared" si="8"/>
        <v>1</v>
      </c>
      <c r="G56" s="54">
        <f t="shared" si="9"/>
        <v>28</v>
      </c>
      <c r="H56" s="54">
        <f t="shared" si="10"/>
        <v>28</v>
      </c>
      <c r="I56" s="54">
        <f t="shared" si="22"/>
        <v>153</v>
      </c>
      <c r="J56" s="54">
        <v>51</v>
      </c>
      <c r="K56" s="54">
        <f t="shared" si="12"/>
        <v>1.8214285714285714</v>
      </c>
      <c r="L56" s="54">
        <f t="shared" si="13"/>
        <v>147</v>
      </c>
      <c r="M56" s="54">
        <f t="shared" si="14"/>
        <v>5.25</v>
      </c>
      <c r="N56" s="54">
        <v>0</v>
      </c>
      <c r="O56" s="54">
        <v>1</v>
      </c>
      <c r="P56" s="54">
        <v>1</v>
      </c>
      <c r="Q56" s="54">
        <v>1</v>
      </c>
      <c r="R56" s="54">
        <v>1</v>
      </c>
      <c r="S56" s="54">
        <v>1</v>
      </c>
      <c r="T56" s="54">
        <f t="shared" si="3"/>
        <v>1</v>
      </c>
      <c r="U56" s="54">
        <v>1</v>
      </c>
      <c r="V56" s="54">
        <v>1</v>
      </c>
      <c r="W56" s="54">
        <f t="shared" si="4"/>
        <v>1</v>
      </c>
      <c r="X56" s="54">
        <f t="shared" si="5"/>
        <v>1</v>
      </c>
      <c r="Y56" s="54">
        <v>0</v>
      </c>
      <c r="Z56" s="54">
        <v>1</v>
      </c>
      <c r="AA56" s="54">
        <v>1</v>
      </c>
      <c r="AB56" s="54">
        <v>1</v>
      </c>
      <c r="AC56" s="54">
        <v>1</v>
      </c>
      <c r="AD56" s="54">
        <v>1</v>
      </c>
      <c r="AE56" s="54">
        <v>1</v>
      </c>
      <c r="AF56" s="54">
        <f t="shared" si="15"/>
        <v>6</v>
      </c>
      <c r="AG56" s="54">
        <v>1</v>
      </c>
      <c r="AH56" s="54">
        <f t="shared" si="6"/>
        <v>1</v>
      </c>
      <c r="AI56" s="54">
        <v>0</v>
      </c>
      <c r="AJ56" s="54">
        <v>1</v>
      </c>
      <c r="AK56" s="54">
        <f t="shared" si="7"/>
        <v>1</v>
      </c>
      <c r="AL56" s="54">
        <v>1</v>
      </c>
      <c r="AM56" s="54">
        <v>0</v>
      </c>
      <c r="AN56" s="54">
        <v>1</v>
      </c>
      <c r="AO56" s="54">
        <v>0</v>
      </c>
      <c r="AP56" s="54">
        <v>1</v>
      </c>
      <c r="AQ56" s="54">
        <v>1</v>
      </c>
      <c r="AR56" s="54">
        <v>1</v>
      </c>
      <c r="AS56" s="54">
        <v>1</v>
      </c>
      <c r="AT56" s="54">
        <v>1</v>
      </c>
      <c r="AU56" s="54">
        <f t="shared" si="16"/>
        <v>24.322142857142882</v>
      </c>
      <c r="AV56" s="54">
        <f t="shared" si="17"/>
        <v>16.822857142857142</v>
      </c>
      <c r="AW56" s="54">
        <f t="shared" si="23"/>
        <v>14.01285714285714</v>
      </c>
      <c r="AX56" s="54">
        <f t="shared" si="19"/>
        <v>17.297499999999999</v>
      </c>
      <c r="AY56" s="54">
        <v>0</v>
      </c>
      <c r="AZ56" s="54">
        <v>1</v>
      </c>
      <c r="BA56" s="54">
        <v>1</v>
      </c>
      <c r="BG56" s="54">
        <f t="shared" si="24"/>
        <v>6000</v>
      </c>
      <c r="BH56" s="11">
        <f t="shared" si="21"/>
        <v>9.722222222222223E-5</v>
      </c>
    </row>
    <row r="57" spans="1:60" ht="80" x14ac:dyDescent="0.2">
      <c r="A57" s="54" t="s">
        <v>713</v>
      </c>
      <c r="B57" s="1" t="s">
        <v>986</v>
      </c>
      <c r="C57" s="3" t="s">
        <v>207</v>
      </c>
      <c r="D57" s="54">
        <v>1</v>
      </c>
      <c r="E57" s="54">
        <v>1</v>
      </c>
      <c r="F57" s="54">
        <f t="shared" si="8"/>
        <v>1</v>
      </c>
      <c r="G57" s="54">
        <f t="shared" si="9"/>
        <v>31</v>
      </c>
      <c r="H57" s="54">
        <f t="shared" si="10"/>
        <v>31</v>
      </c>
      <c r="I57" s="54">
        <f t="shared" si="22"/>
        <v>165</v>
      </c>
      <c r="J57" s="54">
        <v>60</v>
      </c>
      <c r="K57" s="54">
        <f t="shared" si="12"/>
        <v>1.935483870967742</v>
      </c>
      <c r="L57" s="54">
        <f t="shared" si="13"/>
        <v>162</v>
      </c>
      <c r="M57" s="54">
        <f t="shared" si="14"/>
        <v>5.225806451612903</v>
      </c>
      <c r="N57" s="54">
        <v>0</v>
      </c>
      <c r="O57" s="54">
        <v>1</v>
      </c>
      <c r="P57" s="54">
        <v>1</v>
      </c>
      <c r="Q57" s="54">
        <v>1</v>
      </c>
      <c r="R57" s="54">
        <v>1</v>
      </c>
      <c r="S57" s="54">
        <v>1</v>
      </c>
      <c r="T57" s="54">
        <f t="shared" si="3"/>
        <v>1</v>
      </c>
      <c r="U57" s="54">
        <v>1</v>
      </c>
      <c r="V57" s="54">
        <v>1</v>
      </c>
      <c r="W57" s="54">
        <f t="shared" si="4"/>
        <v>1</v>
      </c>
      <c r="X57" s="54">
        <f t="shared" si="5"/>
        <v>1</v>
      </c>
      <c r="Y57" s="54">
        <v>0</v>
      </c>
      <c r="Z57" s="54">
        <v>1</v>
      </c>
      <c r="AA57" s="54">
        <v>1</v>
      </c>
      <c r="AB57" s="54">
        <v>1</v>
      </c>
      <c r="AC57" s="54">
        <v>1</v>
      </c>
      <c r="AD57" s="54">
        <v>1</v>
      </c>
      <c r="AE57" s="54">
        <v>1</v>
      </c>
      <c r="AF57" s="54">
        <f t="shared" si="15"/>
        <v>3</v>
      </c>
      <c r="AG57" s="54">
        <v>1</v>
      </c>
      <c r="AH57" s="54">
        <f t="shared" si="6"/>
        <v>1</v>
      </c>
      <c r="AI57" s="54">
        <v>1</v>
      </c>
      <c r="AJ57" s="54">
        <v>0</v>
      </c>
      <c r="AK57" s="54">
        <f t="shared" si="7"/>
        <v>1</v>
      </c>
      <c r="AL57" s="54">
        <v>1</v>
      </c>
      <c r="AM57" s="54">
        <v>0</v>
      </c>
      <c r="AN57" s="54">
        <v>1</v>
      </c>
      <c r="AO57" s="54">
        <v>0</v>
      </c>
      <c r="AP57" s="54">
        <v>1</v>
      </c>
      <c r="AQ57" s="54">
        <v>1</v>
      </c>
      <c r="AR57" s="54">
        <v>1</v>
      </c>
      <c r="AS57" s="54">
        <v>1</v>
      </c>
      <c r="AT57" s="54">
        <v>1</v>
      </c>
      <c r="AU57" s="54">
        <f t="shared" si="16"/>
        <v>11.628064516129037</v>
      </c>
      <c r="AV57" s="54">
        <f t="shared" si="17"/>
        <v>19.338709677419356</v>
      </c>
      <c r="AW57" s="54">
        <f t="shared" si="23"/>
        <v>13.972903225806451</v>
      </c>
      <c r="AX57" s="54">
        <f t="shared" si="19"/>
        <v>18.683548387096771</v>
      </c>
      <c r="AY57" s="54">
        <v>1</v>
      </c>
      <c r="AZ57" s="54">
        <v>1</v>
      </c>
      <c r="BA57" s="54">
        <v>1</v>
      </c>
      <c r="BG57" s="54">
        <f t="shared" si="24"/>
        <v>3000</v>
      </c>
      <c r="BH57" s="11">
        <f t="shared" si="21"/>
        <v>1.0763888888888889E-4</v>
      </c>
    </row>
    <row r="58" spans="1:60" ht="80" x14ac:dyDescent="0.2">
      <c r="A58" s="54">
        <v>29</v>
      </c>
      <c r="B58" s="1" t="s">
        <v>987</v>
      </c>
      <c r="C58" s="3" t="s">
        <v>207</v>
      </c>
      <c r="D58" s="54">
        <v>1</v>
      </c>
      <c r="E58" s="54">
        <v>1</v>
      </c>
      <c r="F58" s="54">
        <f t="shared" si="8"/>
        <v>1</v>
      </c>
      <c r="G58" s="54">
        <f t="shared" si="9"/>
        <v>29</v>
      </c>
      <c r="H58" s="54">
        <f t="shared" si="10"/>
        <v>29</v>
      </c>
      <c r="I58" s="54">
        <f t="shared" si="22"/>
        <v>162</v>
      </c>
      <c r="J58" s="54">
        <v>54</v>
      </c>
      <c r="K58" s="54">
        <f t="shared" si="12"/>
        <v>1.8620689655172413</v>
      </c>
      <c r="L58" s="54">
        <f t="shared" si="13"/>
        <v>155</v>
      </c>
      <c r="M58" s="54">
        <f t="shared" si="14"/>
        <v>5.3448275862068968</v>
      </c>
      <c r="N58" s="54">
        <v>1</v>
      </c>
      <c r="O58" s="54">
        <v>1</v>
      </c>
      <c r="P58" s="54">
        <v>1</v>
      </c>
      <c r="Q58" s="54">
        <v>1</v>
      </c>
      <c r="R58" s="54">
        <v>1</v>
      </c>
      <c r="S58" s="54">
        <v>1</v>
      </c>
      <c r="T58" s="54">
        <f t="shared" si="3"/>
        <v>1</v>
      </c>
      <c r="U58" s="54">
        <v>1</v>
      </c>
      <c r="V58" s="54">
        <v>1</v>
      </c>
      <c r="W58" s="54">
        <f t="shared" si="4"/>
        <v>1</v>
      </c>
      <c r="X58" s="54">
        <f t="shared" si="5"/>
        <v>1</v>
      </c>
      <c r="Y58" s="54">
        <v>1</v>
      </c>
      <c r="Z58" s="54">
        <v>1</v>
      </c>
      <c r="AA58" s="54">
        <v>1</v>
      </c>
      <c r="AB58" s="54">
        <v>1</v>
      </c>
      <c r="AC58" s="54">
        <v>1</v>
      </c>
      <c r="AD58" s="54">
        <v>1</v>
      </c>
      <c r="AE58" s="54">
        <v>1</v>
      </c>
      <c r="AF58" s="54">
        <f t="shared" si="15"/>
        <v>7</v>
      </c>
      <c r="AG58" s="54">
        <v>1</v>
      </c>
      <c r="AH58" s="54">
        <f t="shared" si="6"/>
        <v>1</v>
      </c>
      <c r="AI58" s="54">
        <v>0</v>
      </c>
      <c r="AJ58" s="54">
        <v>1</v>
      </c>
      <c r="AK58" s="54">
        <f t="shared" si="7"/>
        <v>0</v>
      </c>
      <c r="AL58" s="54">
        <v>1</v>
      </c>
      <c r="AM58" s="54">
        <v>0</v>
      </c>
      <c r="AN58" s="54">
        <v>1</v>
      </c>
      <c r="AO58" s="54">
        <v>0</v>
      </c>
      <c r="AP58" s="54">
        <v>1</v>
      </c>
      <c r="AQ58" s="54">
        <v>1</v>
      </c>
      <c r="AR58" s="54">
        <v>0</v>
      </c>
      <c r="AS58" s="54">
        <v>1</v>
      </c>
      <c r="AT58" s="54">
        <v>1</v>
      </c>
      <c r="AU58" s="54">
        <f t="shared" si="16"/>
        <v>19.86896551724141</v>
      </c>
      <c r="AV58" s="54">
        <f t="shared" si="17"/>
        <v>17.692413793103452</v>
      </c>
      <c r="AW58" s="54">
        <f t="shared" si="23"/>
        <v>14.606896551724137</v>
      </c>
      <c r="AX58" s="54">
        <f t="shared" si="19"/>
        <v>18.24413793103448</v>
      </c>
      <c r="AY58" s="54">
        <v>1</v>
      </c>
      <c r="AZ58" s="54">
        <v>1</v>
      </c>
      <c r="BA58" s="54">
        <v>1</v>
      </c>
      <c r="BG58" s="54">
        <f t="shared" si="24"/>
        <v>7000</v>
      </c>
      <c r="BH58" s="11">
        <f t="shared" si="21"/>
        <v>1.0069444444444445E-4</v>
      </c>
    </row>
    <row r="59" spans="1:60" ht="48" x14ac:dyDescent="0.2">
      <c r="A59" s="54">
        <v>30</v>
      </c>
      <c r="B59" s="1" t="s">
        <v>988</v>
      </c>
      <c r="C59" s="3" t="s">
        <v>207</v>
      </c>
      <c r="D59" s="54">
        <v>1</v>
      </c>
      <c r="E59" s="54">
        <v>1</v>
      </c>
      <c r="F59" s="54">
        <f t="shared" si="8"/>
        <v>1</v>
      </c>
      <c r="G59" s="54">
        <f t="shared" si="9"/>
        <v>21</v>
      </c>
      <c r="H59" s="54">
        <f t="shared" si="10"/>
        <v>21</v>
      </c>
      <c r="I59" s="54">
        <f t="shared" si="22"/>
        <v>103</v>
      </c>
      <c r="J59" s="54">
        <v>38</v>
      </c>
      <c r="K59" s="54">
        <f t="shared" si="12"/>
        <v>1.8095238095238095</v>
      </c>
      <c r="L59" s="54">
        <f t="shared" si="13"/>
        <v>101</v>
      </c>
      <c r="M59" s="54">
        <f t="shared" si="14"/>
        <v>4.8095238095238093</v>
      </c>
      <c r="N59" s="54">
        <v>0</v>
      </c>
      <c r="O59" s="54">
        <v>1</v>
      </c>
      <c r="P59" s="54">
        <v>1</v>
      </c>
      <c r="Q59" s="54">
        <v>1</v>
      </c>
      <c r="R59" s="54">
        <v>1</v>
      </c>
      <c r="S59" s="54">
        <v>1</v>
      </c>
      <c r="T59" s="54">
        <f t="shared" si="3"/>
        <v>1</v>
      </c>
      <c r="U59" s="54">
        <v>1</v>
      </c>
      <c r="V59" s="54">
        <v>1</v>
      </c>
      <c r="W59" s="54">
        <f t="shared" si="4"/>
        <v>1</v>
      </c>
      <c r="X59" s="54">
        <f t="shared" si="5"/>
        <v>1</v>
      </c>
      <c r="Y59" s="54">
        <v>1</v>
      </c>
      <c r="Z59" s="54">
        <v>1</v>
      </c>
      <c r="AA59" s="54">
        <v>1</v>
      </c>
      <c r="AB59" s="54">
        <v>1</v>
      </c>
      <c r="AC59" s="54">
        <v>1</v>
      </c>
      <c r="AD59" s="54">
        <v>1</v>
      </c>
      <c r="AE59" s="54">
        <v>1</v>
      </c>
      <c r="AF59" s="54">
        <f t="shared" si="15"/>
        <v>2</v>
      </c>
      <c r="AG59" s="54">
        <v>1</v>
      </c>
      <c r="AH59" s="54">
        <f t="shared" si="6"/>
        <v>1</v>
      </c>
      <c r="AI59" s="54">
        <v>1</v>
      </c>
      <c r="AJ59" s="54">
        <v>1</v>
      </c>
      <c r="AK59" s="54">
        <f t="shared" si="7"/>
        <v>1</v>
      </c>
      <c r="AL59" s="54">
        <v>1</v>
      </c>
      <c r="AM59" s="54">
        <v>0</v>
      </c>
      <c r="AN59" s="54">
        <v>1</v>
      </c>
      <c r="AO59" s="54">
        <v>0</v>
      </c>
      <c r="AP59" s="54">
        <v>1</v>
      </c>
      <c r="AQ59" s="54">
        <v>1</v>
      </c>
      <c r="AR59" s="54">
        <v>1</v>
      </c>
      <c r="AS59" s="54">
        <v>1</v>
      </c>
      <c r="AT59" s="54">
        <v>1</v>
      </c>
      <c r="AU59" s="54">
        <f t="shared" si="16"/>
        <v>32.434285714285721</v>
      </c>
      <c r="AV59" s="54">
        <f t="shared" si="17"/>
        <v>13.952380952380953</v>
      </c>
      <c r="AW59" s="54">
        <f t="shared" si="23"/>
        <v>11.070476190476192</v>
      </c>
      <c r="AX59" s="54">
        <f t="shared" si="19"/>
        <v>11.722857142857144</v>
      </c>
      <c r="AY59" s="54">
        <v>1</v>
      </c>
      <c r="AZ59" s="54">
        <v>1</v>
      </c>
      <c r="BA59" s="54">
        <v>1</v>
      </c>
      <c r="BG59" s="54">
        <f t="shared" si="24"/>
        <v>2000</v>
      </c>
      <c r="BH59" s="11">
        <f t="shared" si="21"/>
        <v>7.2916666666666659E-5</v>
      </c>
    </row>
    <row r="60" spans="1:60" ht="64" x14ac:dyDescent="0.2">
      <c r="A60" s="54" t="s">
        <v>592</v>
      </c>
      <c r="B60" s="1" t="s">
        <v>989</v>
      </c>
      <c r="C60" s="3" t="s">
        <v>207</v>
      </c>
      <c r="D60" s="54">
        <v>1</v>
      </c>
      <c r="E60" s="54">
        <v>1</v>
      </c>
      <c r="F60" s="54">
        <f t="shared" si="8"/>
        <v>1</v>
      </c>
      <c r="G60" s="54">
        <f t="shared" si="9"/>
        <v>24</v>
      </c>
      <c r="H60" s="54">
        <f t="shared" si="10"/>
        <v>24</v>
      </c>
      <c r="I60" s="54">
        <f t="shared" si="22"/>
        <v>107</v>
      </c>
      <c r="J60" s="54">
        <v>40</v>
      </c>
      <c r="K60" s="54">
        <f t="shared" si="12"/>
        <v>1.6666666666666667</v>
      </c>
      <c r="L60" s="54">
        <f t="shared" si="13"/>
        <v>105</v>
      </c>
      <c r="M60" s="54">
        <f t="shared" si="14"/>
        <v>4.375</v>
      </c>
      <c r="N60" s="54">
        <v>0</v>
      </c>
      <c r="O60" s="54">
        <v>1</v>
      </c>
      <c r="P60" s="54">
        <v>0</v>
      </c>
      <c r="Q60" s="54">
        <v>1</v>
      </c>
      <c r="R60" s="54">
        <v>1</v>
      </c>
      <c r="S60" s="54">
        <v>1</v>
      </c>
      <c r="T60" s="54">
        <f t="shared" si="3"/>
        <v>1</v>
      </c>
      <c r="U60" s="54">
        <v>1</v>
      </c>
      <c r="V60" s="54">
        <v>1</v>
      </c>
      <c r="W60" s="54">
        <f t="shared" si="4"/>
        <v>0</v>
      </c>
      <c r="X60" s="54">
        <f t="shared" si="5"/>
        <v>1</v>
      </c>
      <c r="Y60" s="54">
        <v>0</v>
      </c>
      <c r="Z60" s="54">
        <v>1</v>
      </c>
      <c r="AA60" s="54">
        <v>1</v>
      </c>
      <c r="AB60" s="54">
        <v>1</v>
      </c>
      <c r="AC60" s="54">
        <v>1</v>
      </c>
      <c r="AD60" s="54">
        <v>1</v>
      </c>
      <c r="AE60" s="54">
        <v>1</v>
      </c>
      <c r="AF60" s="54">
        <f t="shared" si="15"/>
        <v>2</v>
      </c>
      <c r="AG60" s="54">
        <v>1</v>
      </c>
      <c r="AH60" s="54">
        <f t="shared" si="6"/>
        <v>1</v>
      </c>
      <c r="AI60" s="54">
        <v>1</v>
      </c>
      <c r="AJ60" s="54">
        <v>1</v>
      </c>
      <c r="AK60" s="54">
        <f t="shared" si="7"/>
        <v>1</v>
      </c>
      <c r="AL60" s="54">
        <v>1</v>
      </c>
      <c r="AM60" s="54">
        <v>0</v>
      </c>
      <c r="AN60" s="54">
        <v>1</v>
      </c>
      <c r="AO60" s="54">
        <v>0</v>
      </c>
      <c r="AP60" s="54">
        <v>1</v>
      </c>
      <c r="AQ60" s="54">
        <v>1</v>
      </c>
      <c r="AR60" s="54">
        <v>1</v>
      </c>
      <c r="AS60" s="54">
        <v>1</v>
      </c>
      <c r="AT60" s="54">
        <v>1</v>
      </c>
      <c r="AU60" s="54">
        <f t="shared" si="16"/>
        <v>41.475000000000009</v>
      </c>
      <c r="AV60" s="54">
        <f t="shared" si="17"/>
        <v>13.436666666666667</v>
      </c>
      <c r="AW60" s="54">
        <f t="shared" si="23"/>
        <v>8.6916666666666629</v>
      </c>
      <c r="AX60" s="54">
        <f t="shared" si="19"/>
        <v>11.176250000000003</v>
      </c>
      <c r="AY60" s="54">
        <v>1</v>
      </c>
      <c r="AZ60" s="54">
        <v>1</v>
      </c>
      <c r="BA60" s="54">
        <v>1</v>
      </c>
      <c r="BG60" s="54">
        <f t="shared" si="24"/>
        <v>2000</v>
      </c>
      <c r="BH60" s="11">
        <f t="shared" si="21"/>
        <v>8.3333333333333331E-5</v>
      </c>
    </row>
    <row r="61" spans="1:60" ht="48" x14ac:dyDescent="0.2">
      <c r="A61" s="54" t="s">
        <v>594</v>
      </c>
      <c r="B61" s="1" t="s">
        <v>990</v>
      </c>
      <c r="C61" s="3" t="s">
        <v>207</v>
      </c>
      <c r="D61" s="54">
        <v>1</v>
      </c>
      <c r="E61" s="54">
        <v>1</v>
      </c>
      <c r="F61" s="54">
        <f t="shared" si="8"/>
        <v>1</v>
      </c>
      <c r="G61" s="54">
        <f t="shared" si="9"/>
        <v>19</v>
      </c>
      <c r="H61" s="54">
        <f t="shared" si="10"/>
        <v>19</v>
      </c>
      <c r="I61" s="54">
        <f t="shared" si="22"/>
        <v>91</v>
      </c>
      <c r="J61" s="54">
        <v>34</v>
      </c>
      <c r="K61" s="54">
        <f t="shared" si="12"/>
        <v>1.7894736842105263</v>
      </c>
      <c r="L61" s="54">
        <f t="shared" si="13"/>
        <v>87</v>
      </c>
      <c r="M61" s="54">
        <f t="shared" si="14"/>
        <v>4.5789473684210522</v>
      </c>
      <c r="N61" s="54">
        <v>0</v>
      </c>
      <c r="O61" s="54">
        <v>1</v>
      </c>
      <c r="P61" s="54">
        <v>1</v>
      </c>
      <c r="Q61" s="54">
        <v>1</v>
      </c>
      <c r="R61" s="54">
        <v>1</v>
      </c>
      <c r="S61" s="54">
        <v>1</v>
      </c>
      <c r="T61" s="54">
        <f t="shared" si="3"/>
        <v>1</v>
      </c>
      <c r="U61" s="54">
        <v>1</v>
      </c>
      <c r="V61" s="54">
        <v>1</v>
      </c>
      <c r="W61" s="54">
        <f t="shared" si="4"/>
        <v>1</v>
      </c>
      <c r="X61" s="54">
        <f t="shared" si="5"/>
        <v>1</v>
      </c>
      <c r="Y61" s="54">
        <v>0</v>
      </c>
      <c r="Z61" s="54">
        <v>1</v>
      </c>
      <c r="AA61" s="54">
        <v>1</v>
      </c>
      <c r="AB61" s="54">
        <v>1</v>
      </c>
      <c r="AC61" s="54">
        <v>1</v>
      </c>
      <c r="AD61" s="54">
        <v>1</v>
      </c>
      <c r="AE61" s="54">
        <v>1</v>
      </c>
      <c r="AF61" s="54">
        <f t="shared" si="15"/>
        <v>4</v>
      </c>
      <c r="AG61" s="54">
        <v>1</v>
      </c>
      <c r="AH61" s="54">
        <f t="shared" si="6"/>
        <v>1</v>
      </c>
      <c r="AI61" s="54">
        <v>1</v>
      </c>
      <c r="AJ61" s="54">
        <v>1</v>
      </c>
      <c r="AK61" s="54">
        <f t="shared" si="7"/>
        <v>0</v>
      </c>
      <c r="AL61" s="54">
        <v>1</v>
      </c>
      <c r="AM61" s="54">
        <v>0</v>
      </c>
      <c r="AN61" s="54">
        <v>1</v>
      </c>
      <c r="AO61" s="54">
        <v>0</v>
      </c>
      <c r="AP61" s="54">
        <v>1</v>
      </c>
      <c r="AQ61" s="54">
        <v>1</v>
      </c>
      <c r="AR61" s="54">
        <v>1</v>
      </c>
      <c r="AS61" s="54">
        <v>1</v>
      </c>
      <c r="AT61" s="54">
        <v>1</v>
      </c>
      <c r="AU61" s="54">
        <f t="shared" si="16"/>
        <v>36.160526315789497</v>
      </c>
      <c r="AV61" s="54">
        <f t="shared" si="17"/>
        <v>12.935789473684213</v>
      </c>
      <c r="AW61" s="54">
        <f t="shared" si="23"/>
        <v>9.566315789473677</v>
      </c>
      <c r="AX61" s="54">
        <f t="shared" si="19"/>
        <v>9.6368421052631561</v>
      </c>
      <c r="AY61" s="54">
        <v>1</v>
      </c>
      <c r="AZ61" s="54">
        <v>1</v>
      </c>
      <c r="BA61" s="54">
        <v>1</v>
      </c>
      <c r="BG61" s="54">
        <f t="shared" si="24"/>
        <v>4000</v>
      </c>
      <c r="BH61" s="11">
        <f t="shared" si="21"/>
        <v>6.597222222222223E-5</v>
      </c>
    </row>
    <row r="62" spans="1:60" ht="48" x14ac:dyDescent="0.2">
      <c r="A62" s="54">
        <v>31</v>
      </c>
      <c r="B62" s="1" t="s">
        <v>991</v>
      </c>
      <c r="C62" s="22" t="s">
        <v>208</v>
      </c>
      <c r="D62" s="54">
        <v>1</v>
      </c>
      <c r="E62" s="54">
        <v>1</v>
      </c>
      <c r="F62" s="54">
        <f t="shared" si="8"/>
        <v>1</v>
      </c>
      <c r="G62" s="54">
        <f t="shared" si="9"/>
        <v>24</v>
      </c>
      <c r="H62" s="54">
        <f t="shared" si="10"/>
        <v>24</v>
      </c>
      <c r="I62" s="54">
        <f t="shared" si="22"/>
        <v>97</v>
      </c>
      <c r="J62" s="54">
        <v>35</v>
      </c>
      <c r="K62" s="54">
        <f t="shared" si="12"/>
        <v>1.4583333333333333</v>
      </c>
      <c r="L62" s="54">
        <f t="shared" si="13"/>
        <v>94</v>
      </c>
      <c r="M62" s="54">
        <f t="shared" si="14"/>
        <v>3.9166666666666665</v>
      </c>
      <c r="N62" s="54">
        <v>1</v>
      </c>
      <c r="O62" s="54">
        <v>1</v>
      </c>
      <c r="P62" s="54">
        <v>0</v>
      </c>
      <c r="Q62" s="54">
        <v>1</v>
      </c>
      <c r="R62" s="54">
        <v>1</v>
      </c>
      <c r="S62" s="54">
        <v>1</v>
      </c>
      <c r="T62" s="54">
        <f t="shared" si="3"/>
        <v>1</v>
      </c>
      <c r="U62" s="54">
        <v>1</v>
      </c>
      <c r="V62" s="54">
        <v>1</v>
      </c>
      <c r="W62" s="54">
        <f t="shared" si="4"/>
        <v>0</v>
      </c>
      <c r="X62" s="54">
        <f t="shared" si="5"/>
        <v>1</v>
      </c>
      <c r="Y62" s="54">
        <v>0</v>
      </c>
      <c r="Z62" s="54">
        <v>1</v>
      </c>
      <c r="AA62" s="54">
        <v>1</v>
      </c>
      <c r="AB62" s="54">
        <v>1</v>
      </c>
      <c r="AC62" s="54">
        <v>1</v>
      </c>
      <c r="AD62" s="54">
        <v>1</v>
      </c>
      <c r="AE62" s="54">
        <v>1</v>
      </c>
      <c r="AF62" s="54">
        <f t="shared" si="15"/>
        <v>3</v>
      </c>
      <c r="AG62" s="54">
        <v>1</v>
      </c>
      <c r="AH62" s="54">
        <f t="shared" si="6"/>
        <v>1</v>
      </c>
      <c r="AI62" s="54">
        <v>1</v>
      </c>
      <c r="AJ62" s="54">
        <v>1</v>
      </c>
      <c r="AK62" s="54">
        <f t="shared" si="7"/>
        <v>1</v>
      </c>
      <c r="AL62" s="54">
        <v>1</v>
      </c>
      <c r="AM62" s="54">
        <v>0</v>
      </c>
      <c r="AN62" s="54">
        <v>1</v>
      </c>
      <c r="AO62" s="54">
        <v>0</v>
      </c>
      <c r="AP62" s="54">
        <v>1</v>
      </c>
      <c r="AQ62" s="54">
        <v>1</v>
      </c>
      <c r="AR62" s="54">
        <v>1</v>
      </c>
      <c r="AS62" s="54">
        <v>1</v>
      </c>
      <c r="AT62" s="54">
        <v>1</v>
      </c>
      <c r="AU62" s="54">
        <f t="shared" si="16"/>
        <v>59.100000000000023</v>
      </c>
      <c r="AV62" s="54">
        <f t="shared" si="17"/>
        <v>10.978333333333332</v>
      </c>
      <c r="AW62" s="54">
        <f t="shared" si="23"/>
        <v>5.9966666666666626</v>
      </c>
      <c r="AX62" s="54">
        <f t="shared" si="19"/>
        <v>9.0174999999999983</v>
      </c>
      <c r="AY62" s="54">
        <v>1</v>
      </c>
      <c r="AZ62" s="54">
        <v>1</v>
      </c>
      <c r="BA62" s="54">
        <v>1</v>
      </c>
      <c r="BG62" s="54">
        <f t="shared" si="24"/>
        <v>3000</v>
      </c>
      <c r="BH62" s="11">
        <f t="shared" si="21"/>
        <v>8.3333333333333331E-5</v>
      </c>
    </row>
    <row r="63" spans="1:60" ht="48" x14ac:dyDescent="0.2">
      <c r="A63" s="54">
        <v>32</v>
      </c>
      <c r="B63" s="1" t="s">
        <v>992</v>
      </c>
      <c r="C63" s="3" t="s">
        <v>207</v>
      </c>
      <c r="D63" s="54">
        <v>1</v>
      </c>
      <c r="E63" s="54">
        <v>1</v>
      </c>
      <c r="F63" s="54">
        <f t="shared" si="8"/>
        <v>1</v>
      </c>
      <c r="G63" s="54">
        <f t="shared" si="9"/>
        <v>26</v>
      </c>
      <c r="H63" s="54">
        <f t="shared" si="10"/>
        <v>26</v>
      </c>
      <c r="I63" s="54">
        <f t="shared" si="22"/>
        <v>101</v>
      </c>
      <c r="J63" s="54">
        <v>39</v>
      </c>
      <c r="K63" s="54">
        <f t="shared" si="12"/>
        <v>1.5</v>
      </c>
      <c r="L63" s="54">
        <f t="shared" si="13"/>
        <v>99</v>
      </c>
      <c r="M63" s="54">
        <f t="shared" si="14"/>
        <v>3.8076923076923075</v>
      </c>
      <c r="N63" s="54">
        <v>0</v>
      </c>
      <c r="O63" s="54">
        <v>1</v>
      </c>
      <c r="P63" s="54">
        <v>0</v>
      </c>
      <c r="Q63" s="54">
        <v>1</v>
      </c>
      <c r="R63" s="54">
        <v>1</v>
      </c>
      <c r="S63" s="54">
        <v>1</v>
      </c>
      <c r="T63" s="54">
        <f t="shared" si="3"/>
        <v>1</v>
      </c>
      <c r="U63" s="54">
        <v>1</v>
      </c>
      <c r="V63" s="54">
        <v>1</v>
      </c>
      <c r="W63" s="54">
        <f t="shared" si="4"/>
        <v>0</v>
      </c>
      <c r="X63" s="54">
        <f t="shared" si="5"/>
        <v>1</v>
      </c>
      <c r="Y63" s="54">
        <v>0</v>
      </c>
      <c r="Z63" s="54">
        <v>1</v>
      </c>
      <c r="AA63" s="54">
        <v>1</v>
      </c>
      <c r="AB63" s="54">
        <v>1</v>
      </c>
      <c r="AC63" s="54">
        <v>1</v>
      </c>
      <c r="AD63" s="54">
        <v>1</v>
      </c>
      <c r="AE63" s="54">
        <v>1</v>
      </c>
      <c r="AF63" s="54">
        <f t="shared" si="15"/>
        <v>2</v>
      </c>
      <c r="AG63" s="54">
        <v>1</v>
      </c>
      <c r="AH63" s="54">
        <f t="shared" si="6"/>
        <v>1</v>
      </c>
      <c r="AI63" s="54">
        <v>1</v>
      </c>
      <c r="AJ63" s="54">
        <v>1</v>
      </c>
      <c r="AK63" s="54">
        <f t="shared" si="7"/>
        <v>1</v>
      </c>
      <c r="AL63" s="54">
        <v>1</v>
      </c>
      <c r="AM63" s="54">
        <v>0</v>
      </c>
      <c r="AN63" s="54">
        <v>1</v>
      </c>
      <c r="AO63" s="54">
        <v>0</v>
      </c>
      <c r="AP63" s="54">
        <v>1</v>
      </c>
      <c r="AQ63" s="54">
        <v>1</v>
      </c>
      <c r="AR63" s="54">
        <v>1</v>
      </c>
      <c r="AS63" s="54">
        <v>0</v>
      </c>
      <c r="AT63" s="54">
        <v>1</v>
      </c>
      <c r="AU63" s="54">
        <f t="shared" si="16"/>
        <v>53.545000000000016</v>
      </c>
      <c r="AV63" s="54">
        <f t="shared" si="17"/>
        <v>12.250000000000004</v>
      </c>
      <c r="AW63" s="54">
        <f t="shared" si="23"/>
        <v>5.4507692307692288</v>
      </c>
      <c r="AX63" s="54">
        <f t="shared" si="19"/>
        <v>9.5042307692307695</v>
      </c>
      <c r="AY63" s="54">
        <v>1</v>
      </c>
      <c r="AZ63" s="54">
        <v>1</v>
      </c>
      <c r="BA63" s="54">
        <v>1</v>
      </c>
      <c r="BG63" s="54">
        <f t="shared" si="24"/>
        <v>2000</v>
      </c>
      <c r="BH63" s="11">
        <f t="shared" si="21"/>
        <v>9.0277777777777787E-5</v>
      </c>
    </row>
    <row r="64" spans="1:60" ht="64" x14ac:dyDescent="0.2">
      <c r="A64" s="54">
        <v>33</v>
      </c>
      <c r="B64" s="1" t="s">
        <v>993</v>
      </c>
      <c r="C64" s="3" t="s">
        <v>207</v>
      </c>
      <c r="D64" s="54">
        <v>1</v>
      </c>
      <c r="E64" s="54">
        <v>1</v>
      </c>
      <c r="F64" s="54">
        <f t="shared" si="8"/>
        <v>1</v>
      </c>
      <c r="G64" s="54">
        <f t="shared" si="9"/>
        <v>25</v>
      </c>
      <c r="H64" s="54">
        <f t="shared" si="10"/>
        <v>25</v>
      </c>
      <c r="I64" s="54">
        <f t="shared" si="22"/>
        <v>108</v>
      </c>
      <c r="J64" s="54">
        <v>40</v>
      </c>
      <c r="K64" s="54">
        <f t="shared" si="12"/>
        <v>1.6</v>
      </c>
      <c r="L64" s="54">
        <f t="shared" si="13"/>
        <v>105</v>
      </c>
      <c r="M64" s="54">
        <f t="shared" si="14"/>
        <v>4.2</v>
      </c>
      <c r="N64" s="54">
        <v>1</v>
      </c>
      <c r="O64" s="54">
        <v>1</v>
      </c>
      <c r="P64" s="54">
        <v>0</v>
      </c>
      <c r="Q64" s="54">
        <v>1</v>
      </c>
      <c r="R64" s="54">
        <v>1</v>
      </c>
      <c r="S64" s="54">
        <v>1</v>
      </c>
      <c r="T64" s="54">
        <f t="shared" si="3"/>
        <v>1</v>
      </c>
      <c r="U64" s="54">
        <v>1</v>
      </c>
      <c r="V64" s="54">
        <v>1</v>
      </c>
      <c r="W64" s="54">
        <f t="shared" si="4"/>
        <v>0</v>
      </c>
      <c r="X64" s="54">
        <f t="shared" si="5"/>
        <v>1</v>
      </c>
      <c r="Y64" s="54">
        <v>0</v>
      </c>
      <c r="Z64" s="54">
        <v>1</v>
      </c>
      <c r="AA64" s="54">
        <v>1</v>
      </c>
      <c r="AB64" s="54">
        <v>1</v>
      </c>
      <c r="AC64" s="54">
        <v>1</v>
      </c>
      <c r="AD64" s="54">
        <v>1</v>
      </c>
      <c r="AE64" s="54">
        <v>1</v>
      </c>
      <c r="AF64" s="54">
        <f t="shared" si="15"/>
        <v>3</v>
      </c>
      <c r="AG64" s="54">
        <v>1</v>
      </c>
      <c r="AH64" s="54">
        <f t="shared" si="6"/>
        <v>1</v>
      </c>
      <c r="AI64" s="54">
        <v>1</v>
      </c>
      <c r="AJ64" s="54">
        <v>1</v>
      </c>
      <c r="AK64" s="54">
        <f t="shared" si="7"/>
        <v>1</v>
      </c>
      <c r="AL64" s="54">
        <v>1</v>
      </c>
      <c r="AM64" s="54">
        <v>0</v>
      </c>
      <c r="AN64" s="54">
        <v>1</v>
      </c>
      <c r="AO64" s="54">
        <v>0</v>
      </c>
      <c r="AP64" s="54">
        <v>1</v>
      </c>
      <c r="AQ64" s="54">
        <v>1</v>
      </c>
      <c r="AR64" s="54">
        <v>1</v>
      </c>
      <c r="AS64" s="54">
        <v>1</v>
      </c>
      <c r="AT64" s="54">
        <v>1</v>
      </c>
      <c r="AU64" s="54">
        <f t="shared" si="16"/>
        <v>46.100000000000023</v>
      </c>
      <c r="AV64" s="54">
        <f t="shared" si="17"/>
        <v>13.040000000000003</v>
      </c>
      <c r="AW64" s="54">
        <f t="shared" si="23"/>
        <v>7.7119999999999997</v>
      </c>
      <c r="AX64" s="54">
        <f t="shared" si="19"/>
        <v>10.851999999999997</v>
      </c>
      <c r="AY64" s="54">
        <v>1</v>
      </c>
      <c r="AZ64" s="54">
        <v>1</v>
      </c>
      <c r="BA64" s="54">
        <v>1</v>
      </c>
      <c r="BG64" s="54">
        <f t="shared" si="24"/>
        <v>3000</v>
      </c>
      <c r="BH64" s="11">
        <f t="shared" si="21"/>
        <v>8.6805555555555545E-5</v>
      </c>
    </row>
    <row r="65" spans="1:60" ht="80" x14ac:dyDescent="0.2">
      <c r="A65" s="54">
        <v>34</v>
      </c>
      <c r="B65" s="1" t="s">
        <v>994</v>
      </c>
      <c r="C65" s="3" t="s">
        <v>207</v>
      </c>
      <c r="D65" s="54">
        <v>1</v>
      </c>
      <c r="E65" s="54">
        <v>1</v>
      </c>
      <c r="F65" s="54">
        <f t="shared" si="8"/>
        <v>2</v>
      </c>
      <c r="G65" s="54">
        <f t="shared" si="9"/>
        <v>36</v>
      </c>
      <c r="H65" s="54">
        <f t="shared" si="10"/>
        <v>18</v>
      </c>
      <c r="I65" s="54">
        <f t="shared" si="22"/>
        <v>149</v>
      </c>
      <c r="J65" s="54">
        <v>53</v>
      </c>
      <c r="K65" s="54">
        <f t="shared" si="12"/>
        <v>1.4722222222222223</v>
      </c>
      <c r="L65" s="54">
        <f t="shared" si="13"/>
        <v>146</v>
      </c>
      <c r="M65" s="54">
        <f t="shared" si="14"/>
        <v>4.0555555555555554</v>
      </c>
      <c r="N65" s="54">
        <v>0</v>
      </c>
      <c r="O65" s="54">
        <v>1</v>
      </c>
      <c r="P65" s="54">
        <v>1</v>
      </c>
      <c r="Q65" s="54">
        <v>1</v>
      </c>
      <c r="R65" s="54">
        <v>1</v>
      </c>
      <c r="S65" s="54">
        <v>1</v>
      </c>
      <c r="T65" s="54">
        <f t="shared" si="3"/>
        <v>1</v>
      </c>
      <c r="U65" s="54">
        <v>1</v>
      </c>
      <c r="V65" s="54">
        <v>1</v>
      </c>
      <c r="W65" s="54">
        <f t="shared" si="4"/>
        <v>1</v>
      </c>
      <c r="X65" s="54">
        <f t="shared" si="5"/>
        <v>1</v>
      </c>
      <c r="Y65" s="54">
        <v>0</v>
      </c>
      <c r="Z65" s="54">
        <v>1</v>
      </c>
      <c r="AA65" s="54">
        <v>1</v>
      </c>
      <c r="AB65" s="54">
        <v>1</v>
      </c>
      <c r="AC65" s="54">
        <v>1</v>
      </c>
      <c r="AD65" s="54">
        <v>1</v>
      </c>
      <c r="AE65" s="54">
        <v>1</v>
      </c>
      <c r="AF65" s="54">
        <f t="shared" si="15"/>
        <v>3</v>
      </c>
      <c r="AG65" s="54">
        <v>1</v>
      </c>
      <c r="AH65" s="54">
        <f t="shared" si="6"/>
        <v>1</v>
      </c>
      <c r="AI65" s="54">
        <v>0</v>
      </c>
      <c r="AJ65" s="54">
        <v>1</v>
      </c>
      <c r="AK65" s="54">
        <f t="shared" si="7"/>
        <v>1</v>
      </c>
      <c r="AL65" s="54">
        <v>1</v>
      </c>
      <c r="AM65" s="54">
        <v>0</v>
      </c>
      <c r="AN65" s="54">
        <v>1</v>
      </c>
      <c r="AO65" s="54">
        <v>0</v>
      </c>
      <c r="AP65" s="54">
        <v>1</v>
      </c>
      <c r="AQ65" s="54">
        <v>1</v>
      </c>
      <c r="AR65" s="54">
        <v>1</v>
      </c>
      <c r="AS65" s="54">
        <v>1</v>
      </c>
      <c r="AT65" s="54">
        <v>1</v>
      </c>
      <c r="AU65" s="54">
        <f t="shared" si="16"/>
        <v>64.015000000000015</v>
      </c>
      <c r="AV65" s="54">
        <f t="shared" si="17"/>
        <v>8.8022222222222233</v>
      </c>
      <c r="AW65" s="54">
        <f t="shared" si="23"/>
        <v>6.4022222222222211</v>
      </c>
      <c r="AX65" s="54">
        <f t="shared" si="19"/>
        <v>6.6716666666666669</v>
      </c>
      <c r="AY65" s="54">
        <v>0</v>
      </c>
      <c r="AZ65" s="54">
        <v>1</v>
      </c>
      <c r="BA65" s="54">
        <v>1</v>
      </c>
      <c r="BG65" s="54">
        <f t="shared" si="24"/>
        <v>3000</v>
      </c>
      <c r="BH65" s="11">
        <f t="shared" si="21"/>
        <v>1.25E-4</v>
      </c>
    </row>
    <row r="66" spans="1:60" ht="96" x14ac:dyDescent="0.2">
      <c r="A66" s="54">
        <v>35</v>
      </c>
      <c r="B66" s="1" t="s">
        <v>995</v>
      </c>
      <c r="C66" s="3" t="s">
        <v>207</v>
      </c>
      <c r="D66" s="54">
        <v>1</v>
      </c>
      <c r="E66" s="54">
        <v>1</v>
      </c>
      <c r="F66" s="54">
        <f t="shared" si="8"/>
        <v>3</v>
      </c>
      <c r="G66" s="54">
        <f t="shared" si="9"/>
        <v>37</v>
      </c>
      <c r="H66" s="54">
        <f t="shared" si="10"/>
        <v>12.333333333333334</v>
      </c>
      <c r="I66" s="54">
        <f t="shared" si="22"/>
        <v>193</v>
      </c>
      <c r="J66" s="54">
        <v>69</v>
      </c>
      <c r="K66" s="54">
        <f t="shared" si="12"/>
        <v>1.8648648648648649</v>
      </c>
      <c r="L66" s="54">
        <f t="shared" si="13"/>
        <v>188</v>
      </c>
      <c r="M66" s="54">
        <f t="shared" si="14"/>
        <v>5.0810810810810807</v>
      </c>
      <c r="N66" s="54">
        <v>0</v>
      </c>
      <c r="O66" s="54">
        <v>1</v>
      </c>
      <c r="P66" s="54">
        <v>0</v>
      </c>
      <c r="Q66" s="54">
        <v>0</v>
      </c>
      <c r="R66" s="54">
        <v>1</v>
      </c>
      <c r="S66" s="54">
        <v>1</v>
      </c>
      <c r="T66" s="54">
        <f t="shared" si="3"/>
        <v>0</v>
      </c>
      <c r="U66" s="54">
        <v>1</v>
      </c>
      <c r="V66" s="54">
        <v>1</v>
      </c>
      <c r="W66" s="54">
        <f t="shared" si="4"/>
        <v>0</v>
      </c>
      <c r="X66" s="54">
        <f t="shared" si="5"/>
        <v>1</v>
      </c>
      <c r="Y66" s="54">
        <v>1</v>
      </c>
      <c r="Z66" s="54">
        <v>1</v>
      </c>
      <c r="AA66" s="54">
        <v>0</v>
      </c>
      <c r="AB66" s="54">
        <v>1</v>
      </c>
      <c r="AC66" s="54">
        <v>1</v>
      </c>
      <c r="AD66" s="54">
        <v>1</v>
      </c>
      <c r="AE66" s="54">
        <v>1</v>
      </c>
      <c r="AF66" s="54">
        <f t="shared" si="15"/>
        <v>5</v>
      </c>
      <c r="AG66" s="54">
        <v>1</v>
      </c>
      <c r="AH66" s="54">
        <f t="shared" si="6"/>
        <v>1</v>
      </c>
      <c r="AI66" s="54">
        <v>0</v>
      </c>
      <c r="AJ66" s="54">
        <v>1</v>
      </c>
      <c r="AK66" s="54">
        <f t="shared" si="7"/>
        <v>1</v>
      </c>
      <c r="AL66" s="54">
        <v>1</v>
      </c>
      <c r="AM66" s="54">
        <v>0</v>
      </c>
      <c r="AN66" s="54">
        <v>1</v>
      </c>
      <c r="AO66" s="54">
        <v>0</v>
      </c>
      <c r="AP66" s="54">
        <v>1</v>
      </c>
      <c r="AQ66" s="54">
        <v>1</v>
      </c>
      <c r="AR66" s="54">
        <v>1</v>
      </c>
      <c r="AS66" s="54">
        <v>0</v>
      </c>
      <c r="AT66" s="54">
        <v>1</v>
      </c>
      <c r="AU66" s="54">
        <f t="shared" si="16"/>
        <v>36.549099099099109</v>
      </c>
      <c r="AV66" s="54">
        <f t="shared" si="17"/>
        <v>11.225405405405407</v>
      </c>
      <c r="AW66" s="54">
        <f t="shared" si="23"/>
        <v>11.676756756756756</v>
      </c>
      <c r="AX66" s="54">
        <f t="shared" si="19"/>
        <v>8.6685585585585585</v>
      </c>
      <c r="AY66" s="54">
        <v>0</v>
      </c>
      <c r="AZ66" s="54">
        <v>1</v>
      </c>
      <c r="BA66" s="54">
        <v>1</v>
      </c>
      <c r="BG66" s="54">
        <f t="shared" si="24"/>
        <v>5000</v>
      </c>
      <c r="BH66" s="11">
        <f t="shared" si="21"/>
        <v>1.2847222222222223E-4</v>
      </c>
    </row>
    <row r="67" spans="1:60" ht="48" x14ac:dyDescent="0.2">
      <c r="A67" s="54">
        <v>36</v>
      </c>
      <c r="B67" s="1" t="s">
        <v>996</v>
      </c>
      <c r="C67" s="3" t="s">
        <v>207</v>
      </c>
      <c r="D67" s="54">
        <v>1</v>
      </c>
      <c r="E67" s="54">
        <v>1</v>
      </c>
      <c r="F67" s="54">
        <f t="shared" si="8"/>
        <v>1</v>
      </c>
      <c r="G67" s="54">
        <f t="shared" si="9"/>
        <v>24</v>
      </c>
      <c r="H67" s="54">
        <f t="shared" si="10"/>
        <v>24</v>
      </c>
      <c r="I67" s="54">
        <f t="shared" si="22"/>
        <v>90</v>
      </c>
      <c r="J67" s="54">
        <v>34</v>
      </c>
      <c r="K67" s="54">
        <f t="shared" si="12"/>
        <v>1.4166666666666667</v>
      </c>
      <c r="L67" s="54">
        <f t="shared" si="13"/>
        <v>88</v>
      </c>
      <c r="M67" s="54">
        <f t="shared" si="14"/>
        <v>3.6666666666666665</v>
      </c>
      <c r="N67" s="54">
        <v>1</v>
      </c>
      <c r="O67" s="54">
        <v>1</v>
      </c>
      <c r="P67" s="54">
        <v>0</v>
      </c>
      <c r="Q67" s="54">
        <v>1</v>
      </c>
      <c r="R67" s="54">
        <v>1</v>
      </c>
      <c r="S67" s="54">
        <v>1</v>
      </c>
      <c r="T67" s="54">
        <f t="shared" si="3"/>
        <v>1</v>
      </c>
      <c r="U67" s="54">
        <v>1</v>
      </c>
      <c r="V67" s="54">
        <v>1</v>
      </c>
      <c r="W67" s="54">
        <f t="shared" si="4"/>
        <v>0</v>
      </c>
      <c r="X67" s="54">
        <f t="shared" si="5"/>
        <v>1</v>
      </c>
      <c r="Y67" s="54">
        <v>0</v>
      </c>
      <c r="Z67" s="54">
        <v>1</v>
      </c>
      <c r="AA67" s="54">
        <v>1</v>
      </c>
      <c r="AB67" s="54">
        <v>1</v>
      </c>
      <c r="AC67" s="54">
        <v>1</v>
      </c>
      <c r="AD67" s="54">
        <v>1</v>
      </c>
      <c r="AE67" s="54">
        <v>1</v>
      </c>
      <c r="AF67" s="54">
        <f t="shared" si="15"/>
        <v>2</v>
      </c>
      <c r="AG67" s="54">
        <v>0</v>
      </c>
      <c r="AH67" s="54">
        <f t="shared" si="6"/>
        <v>1</v>
      </c>
      <c r="AI67" s="54">
        <v>1</v>
      </c>
      <c r="AJ67" s="54">
        <v>1</v>
      </c>
      <c r="AK67" s="54">
        <f t="shared" si="7"/>
        <v>1</v>
      </c>
      <c r="AL67" s="54">
        <v>1</v>
      </c>
      <c r="AM67" s="54">
        <v>0</v>
      </c>
      <c r="AN67" s="54">
        <v>1</v>
      </c>
      <c r="AO67" s="54">
        <v>0</v>
      </c>
      <c r="AP67" s="54">
        <v>1</v>
      </c>
      <c r="AQ67" s="54">
        <v>1</v>
      </c>
      <c r="AR67" s="54">
        <v>1</v>
      </c>
      <c r="AS67" s="54">
        <v>1</v>
      </c>
      <c r="AT67" s="54">
        <v>1</v>
      </c>
      <c r="AU67" s="54">
        <f t="shared" si="16"/>
        <v>62.625000000000014</v>
      </c>
      <c r="AV67" s="54">
        <f t="shared" si="17"/>
        <v>10.486666666666668</v>
      </c>
      <c r="AW67" s="54">
        <f t="shared" si="23"/>
        <v>4.5266666666666637</v>
      </c>
      <c r="AX67" s="54">
        <f t="shared" si="19"/>
        <v>7.84</v>
      </c>
      <c r="AY67" s="54">
        <v>1</v>
      </c>
      <c r="AZ67" s="54">
        <v>1</v>
      </c>
      <c r="BA67" s="54">
        <v>1</v>
      </c>
      <c r="BG67" s="54">
        <f t="shared" si="24"/>
        <v>2000</v>
      </c>
      <c r="BH67" s="11">
        <f t="shared" si="21"/>
        <v>8.3333333333333331E-5</v>
      </c>
    </row>
    <row r="68" spans="1:60" ht="48" x14ac:dyDescent="0.2">
      <c r="A68" s="54">
        <v>37</v>
      </c>
      <c r="B68" s="1" t="s">
        <v>997</v>
      </c>
      <c r="C68" s="3" t="s">
        <v>207</v>
      </c>
      <c r="D68" s="54">
        <v>1</v>
      </c>
      <c r="E68" s="54">
        <v>1</v>
      </c>
      <c r="F68" s="54">
        <f t="shared" si="8"/>
        <v>1</v>
      </c>
      <c r="G68" s="54">
        <f t="shared" si="9"/>
        <v>18</v>
      </c>
      <c r="H68" s="54">
        <f t="shared" si="10"/>
        <v>18</v>
      </c>
      <c r="I68" s="54">
        <f t="shared" si="22"/>
        <v>83</v>
      </c>
      <c r="J68" s="54">
        <v>31</v>
      </c>
      <c r="K68" s="54">
        <f t="shared" si="12"/>
        <v>1.7222222222222223</v>
      </c>
      <c r="L68" s="54">
        <f t="shared" si="13"/>
        <v>81</v>
      </c>
      <c r="M68" s="54">
        <f t="shared" si="14"/>
        <v>4.5</v>
      </c>
      <c r="N68" s="54">
        <v>1</v>
      </c>
      <c r="O68" s="54">
        <v>1</v>
      </c>
      <c r="P68" s="54">
        <v>1</v>
      </c>
      <c r="Q68" s="54">
        <v>1</v>
      </c>
      <c r="R68" s="54">
        <v>1</v>
      </c>
      <c r="S68" s="54">
        <v>1</v>
      </c>
      <c r="T68" s="54">
        <f t="shared" ref="T68:T124" si="25">QUOTIENT((Q68+R68+S68),3)</f>
        <v>1</v>
      </c>
      <c r="U68" s="54">
        <v>1</v>
      </c>
      <c r="V68" s="54">
        <v>1</v>
      </c>
      <c r="W68" s="54">
        <f t="shared" ref="W68:W124" si="26">QUOTIENT((P68+T68),2)</f>
        <v>1</v>
      </c>
      <c r="X68" s="54">
        <f t="shared" ref="X68:X124" si="27">IF(U68=1,1,IF(V68=1,1,0))</f>
        <v>1</v>
      </c>
      <c r="Y68" s="54">
        <v>0</v>
      </c>
      <c r="Z68" s="54">
        <v>1</v>
      </c>
      <c r="AA68" s="54">
        <v>1</v>
      </c>
      <c r="AB68" s="54">
        <v>1</v>
      </c>
      <c r="AC68" s="54">
        <v>1</v>
      </c>
      <c r="AD68" s="54">
        <v>1</v>
      </c>
      <c r="AE68" s="54">
        <v>1</v>
      </c>
      <c r="AF68" s="54">
        <f t="shared" si="15"/>
        <v>2</v>
      </c>
      <c r="AG68" s="54">
        <v>1</v>
      </c>
      <c r="AH68" s="54">
        <f t="shared" si="6"/>
        <v>1</v>
      </c>
      <c r="AI68" s="54">
        <v>1</v>
      </c>
      <c r="AJ68" s="54">
        <v>1</v>
      </c>
      <c r="AK68" s="54">
        <f t="shared" si="7"/>
        <v>1</v>
      </c>
      <c r="AL68" s="54">
        <v>1</v>
      </c>
      <c r="AM68" s="54">
        <v>0</v>
      </c>
      <c r="AN68" s="54">
        <v>1</v>
      </c>
      <c r="AO68" s="54">
        <v>0</v>
      </c>
      <c r="AP68" s="54">
        <v>1</v>
      </c>
      <c r="AQ68" s="54">
        <v>1</v>
      </c>
      <c r="AR68" s="54">
        <v>1</v>
      </c>
      <c r="AS68" s="54">
        <v>1</v>
      </c>
      <c r="AT68" s="54">
        <v>1</v>
      </c>
      <c r="AU68" s="54">
        <f t="shared" si="16"/>
        <v>42.865000000000023</v>
      </c>
      <c r="AV68" s="54">
        <f t="shared" si="17"/>
        <v>11.752222222222223</v>
      </c>
      <c r="AW68" s="54">
        <f t="shared" si="23"/>
        <v>9.0155555555555544</v>
      </c>
      <c r="AX68" s="54">
        <f t="shared" si="19"/>
        <v>8.7650000000000006</v>
      </c>
      <c r="AY68" s="54">
        <v>1</v>
      </c>
      <c r="AZ68" s="54">
        <v>1</v>
      </c>
      <c r="BA68" s="54">
        <v>1</v>
      </c>
      <c r="BG68" s="54">
        <f t="shared" si="24"/>
        <v>2000</v>
      </c>
      <c r="BH68" s="11">
        <f t="shared" si="21"/>
        <v>6.2500000000000001E-5</v>
      </c>
    </row>
    <row r="69" spans="1:60" ht="80" x14ac:dyDescent="0.2">
      <c r="A69" s="54">
        <v>38</v>
      </c>
      <c r="B69" s="1" t="s">
        <v>998</v>
      </c>
      <c r="C69" s="22" t="s">
        <v>208</v>
      </c>
      <c r="D69" s="54">
        <v>1</v>
      </c>
      <c r="E69" s="54">
        <v>1</v>
      </c>
      <c r="F69" s="54">
        <f t="shared" ref="F69:F124" si="28">IF(B69="",0,(LEN(B69)-LEN(SUBSTITUTE(B69,". ","."))+1))</f>
        <v>1</v>
      </c>
      <c r="G69" s="54">
        <f t="shared" ref="G69:G124" si="29">IF(B69="",0,LEN(B69)-LEN(SUBSTITUTE(B69," ",""))+1)</f>
        <v>28</v>
      </c>
      <c r="H69" s="54">
        <f t="shared" ref="H69:H124" si="30">IF(F69=0,0,G69/F69)</f>
        <v>28</v>
      </c>
      <c r="I69" s="54">
        <f t="shared" si="22"/>
        <v>147</v>
      </c>
      <c r="J69" s="54">
        <v>55</v>
      </c>
      <c r="K69" s="54">
        <f t="shared" ref="K69:K124" si="31">IF(G69=0,0,J69/G69)</f>
        <v>1.9642857142857142</v>
      </c>
      <c r="L69" s="54">
        <f t="shared" ref="L69:L124" si="32">LEN(SUBSTITUTE(SUBSTITUTE(SUBSTITUTE(SUBSTITUTE(SUBSTITUTE(SUBSTITUTE(SUBSTITUTE(SUBSTITUTE(SUBSTITUTE(SUBSTITUTE(SUBSTITUTE(SUBSTITUTE(SUBSTITUTE(SUBSTITUTE(SUBSTITUTE(SUBSTITUTE(SUBSTITUTE(SUBSTITUTE(SUBSTITUTE(B69," ",""),".",""),",",""),"?",""),"!",""),";",""),"(",""),")",""),"[",""),"]",""),"-",""),"{",""),"}",""),"/",""),"+",""),"*",""),"_",""),"&amp;",""),"#",""))</f>
        <v>144</v>
      </c>
      <c r="M69" s="54">
        <f t="shared" ref="M69:M124" si="33">IF(G69=0,0,L69/G69)</f>
        <v>5.1428571428571432</v>
      </c>
      <c r="N69" s="54">
        <v>1</v>
      </c>
      <c r="O69" s="54">
        <v>1</v>
      </c>
      <c r="P69" s="54">
        <v>1</v>
      </c>
      <c r="Q69" s="54">
        <v>1</v>
      </c>
      <c r="R69" s="54">
        <v>1</v>
      </c>
      <c r="S69" s="54">
        <v>1</v>
      </c>
      <c r="T69" s="54">
        <f t="shared" si="25"/>
        <v>1</v>
      </c>
      <c r="U69" s="54">
        <v>1</v>
      </c>
      <c r="V69" s="54">
        <v>1</v>
      </c>
      <c r="W69" s="54">
        <f t="shared" si="26"/>
        <v>1</v>
      </c>
      <c r="X69" s="54">
        <f t="shared" si="27"/>
        <v>1</v>
      </c>
      <c r="Y69" s="54">
        <v>0</v>
      </c>
      <c r="Z69" s="54">
        <v>1</v>
      </c>
      <c r="AA69" s="54">
        <v>1</v>
      </c>
      <c r="AB69" s="54">
        <v>1</v>
      </c>
      <c r="AC69" s="54">
        <v>1</v>
      </c>
      <c r="AD69" s="54">
        <v>1</v>
      </c>
      <c r="AE69" s="54">
        <v>1</v>
      </c>
      <c r="AF69" s="54">
        <f t="shared" ref="AF69:AF124" si="34">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3</v>
      </c>
      <c r="AG69" s="54">
        <v>1</v>
      </c>
      <c r="AH69" s="54">
        <f t="shared" ref="AH69:AH124" si="35">IF(G69&gt;0,IF((LEN(B69)-LEN(SUBSTITUTE(B69,"/","")))&gt;0,0,1),0)</f>
        <v>1</v>
      </c>
      <c r="AI69" s="54">
        <v>1</v>
      </c>
      <c r="AJ69" s="54">
        <v>1</v>
      </c>
      <c r="AK69" s="54">
        <f t="shared" ref="AK69:AK124" si="36">IF(G69&gt;0,IF(((LEN(B69)-LEN(SUBSTITUTE(B69,"(","")))+(LEN(B69)-LEN(SUBSTITUTE(B69,")","")))+(LEN(B69)-LEN(SUBSTITUTE(B69,"[","")))+(LEN(B69)-LEN(SUBSTITUTE(B69,"]","")))+(LEN(B69)-LEN(SUBSTITUTE(B69,"{","")))+(LEN(B69)-LEN(SUBSTITUTE(B69,"}",""))))&gt;0,0,1),0)</f>
        <v>1</v>
      </c>
      <c r="AL69" s="54">
        <v>1</v>
      </c>
      <c r="AM69" s="54">
        <v>0</v>
      </c>
      <c r="AN69" s="54">
        <v>1</v>
      </c>
      <c r="AO69" s="54">
        <v>0</v>
      </c>
      <c r="AP69" s="54">
        <v>1</v>
      </c>
      <c r="AQ69" s="54">
        <v>1</v>
      </c>
      <c r="AR69" s="54">
        <v>1</v>
      </c>
      <c r="AS69" s="54">
        <v>1</v>
      </c>
      <c r="AT69" s="54">
        <v>1</v>
      </c>
      <c r="AU69" s="54">
        <f t="shared" ref="AU69:AU124" si="37">IF(G69=0,0,(206.835-(84.6*(K69))-(1.015*(H69))))</f>
        <v>12.236428571428593</v>
      </c>
      <c r="AV69" s="54">
        <f t="shared" ref="AV69:AV124" si="38">IF(G69=0,0,(0.39*H69)+(11.8*K69)-15.59)</f>
        <v>18.508571428571432</v>
      </c>
      <c r="AW69" s="54">
        <f t="shared" si="23"/>
        <v>13.382857142857144</v>
      </c>
      <c r="AX69" s="54">
        <f t="shared" ref="AX69:AX124" si="39">IF(I69=0,0,(4.71*M69)+(0.5*H69)-21.43)</f>
        <v>16.792857142857144</v>
      </c>
      <c r="AY69" s="54">
        <v>1</v>
      </c>
      <c r="AZ69" s="54">
        <v>1</v>
      </c>
      <c r="BA69" s="54">
        <v>1</v>
      </c>
      <c r="BG69" s="54">
        <f t="shared" si="24"/>
        <v>3000</v>
      </c>
      <c r="BH69" s="11">
        <f t="shared" ref="BH69:BH124" si="40">G69/200/24/60</f>
        <v>9.722222222222223E-5</v>
      </c>
    </row>
    <row r="70" spans="1:60" ht="48" x14ac:dyDescent="0.2">
      <c r="A70" s="54">
        <v>39</v>
      </c>
      <c r="B70" s="1" t="s">
        <v>999</v>
      </c>
      <c r="C70" s="22" t="s">
        <v>208</v>
      </c>
      <c r="D70" s="54">
        <v>1</v>
      </c>
      <c r="E70" s="54">
        <v>1</v>
      </c>
      <c r="F70" s="54">
        <f t="shared" si="28"/>
        <v>1</v>
      </c>
      <c r="G70" s="54">
        <f t="shared" si="29"/>
        <v>25</v>
      </c>
      <c r="H70" s="54">
        <f t="shared" si="30"/>
        <v>25</v>
      </c>
      <c r="I70" s="54">
        <f t="shared" si="22"/>
        <v>90</v>
      </c>
      <c r="J70" s="54">
        <v>34</v>
      </c>
      <c r="K70" s="54">
        <f t="shared" si="31"/>
        <v>1.36</v>
      </c>
      <c r="L70" s="54">
        <f t="shared" si="32"/>
        <v>87</v>
      </c>
      <c r="M70" s="54">
        <f t="shared" si="33"/>
        <v>3.48</v>
      </c>
      <c r="N70" s="54">
        <v>0</v>
      </c>
      <c r="O70" s="54">
        <v>1</v>
      </c>
      <c r="P70" s="54">
        <v>1</v>
      </c>
      <c r="Q70" s="54">
        <v>1</v>
      </c>
      <c r="R70" s="54">
        <v>1</v>
      </c>
      <c r="S70" s="54">
        <v>1</v>
      </c>
      <c r="T70" s="54">
        <f t="shared" si="25"/>
        <v>1</v>
      </c>
      <c r="U70" s="54">
        <v>1</v>
      </c>
      <c r="V70" s="54">
        <v>1</v>
      </c>
      <c r="W70" s="54">
        <f t="shared" si="26"/>
        <v>1</v>
      </c>
      <c r="X70" s="54">
        <f t="shared" si="27"/>
        <v>1</v>
      </c>
      <c r="Y70" s="54">
        <v>0</v>
      </c>
      <c r="Z70" s="54">
        <v>1</v>
      </c>
      <c r="AA70" s="54">
        <v>1</v>
      </c>
      <c r="AB70" s="54">
        <v>1</v>
      </c>
      <c r="AC70" s="54">
        <v>1</v>
      </c>
      <c r="AD70" s="54">
        <v>1</v>
      </c>
      <c r="AE70" s="54">
        <v>1</v>
      </c>
      <c r="AF70" s="54">
        <f t="shared" si="34"/>
        <v>3</v>
      </c>
      <c r="AG70" s="54">
        <v>1</v>
      </c>
      <c r="AH70" s="54">
        <f t="shared" si="35"/>
        <v>1</v>
      </c>
      <c r="AI70" s="54">
        <v>1</v>
      </c>
      <c r="AJ70" s="54">
        <v>1</v>
      </c>
      <c r="AK70" s="54">
        <f t="shared" si="36"/>
        <v>1</v>
      </c>
      <c r="AL70" s="54">
        <v>1</v>
      </c>
      <c r="AM70" s="54">
        <v>0</v>
      </c>
      <c r="AN70" s="54">
        <v>1</v>
      </c>
      <c r="AO70" s="54">
        <v>0</v>
      </c>
      <c r="AP70" s="54">
        <v>1</v>
      </c>
      <c r="AQ70" s="54">
        <v>1</v>
      </c>
      <c r="AR70" s="54">
        <v>1</v>
      </c>
      <c r="AS70" s="54">
        <v>1</v>
      </c>
      <c r="AT70" s="54">
        <v>1</v>
      </c>
      <c r="AU70" s="54">
        <f t="shared" si="37"/>
        <v>66.404000000000011</v>
      </c>
      <c r="AV70" s="54">
        <f t="shared" si="38"/>
        <v>10.208000000000002</v>
      </c>
      <c r="AW70" s="54">
        <f t="shared" si="23"/>
        <v>3.478399999999997</v>
      </c>
      <c r="AX70" s="54">
        <f t="shared" si="39"/>
        <v>7.460799999999999</v>
      </c>
      <c r="AY70" s="54">
        <v>1</v>
      </c>
      <c r="AZ70" s="54">
        <v>1</v>
      </c>
      <c r="BA70" s="54">
        <v>1</v>
      </c>
      <c r="BG70" s="54">
        <f t="shared" si="24"/>
        <v>3000</v>
      </c>
      <c r="BH70" s="11">
        <f t="shared" si="40"/>
        <v>8.6805555555555545E-5</v>
      </c>
    </row>
    <row r="71" spans="1:60" ht="48" x14ac:dyDescent="0.2">
      <c r="A71" s="54">
        <v>40</v>
      </c>
      <c r="B71" s="1" t="s">
        <v>1000</v>
      </c>
      <c r="C71" s="3" t="s">
        <v>207</v>
      </c>
      <c r="D71" s="54">
        <v>1</v>
      </c>
      <c r="E71" s="54">
        <v>1</v>
      </c>
      <c r="F71" s="54">
        <f t="shared" si="28"/>
        <v>1</v>
      </c>
      <c r="G71" s="54">
        <f t="shared" si="29"/>
        <v>18</v>
      </c>
      <c r="H71" s="54">
        <f t="shared" si="30"/>
        <v>18</v>
      </c>
      <c r="I71" s="54">
        <f t="shared" si="22"/>
        <v>81</v>
      </c>
      <c r="J71" s="54">
        <v>29</v>
      </c>
      <c r="K71" s="54">
        <f t="shared" si="31"/>
        <v>1.6111111111111112</v>
      </c>
      <c r="L71" s="54">
        <f t="shared" si="32"/>
        <v>79</v>
      </c>
      <c r="M71" s="54">
        <f t="shared" si="33"/>
        <v>4.3888888888888893</v>
      </c>
      <c r="N71" s="54">
        <v>0</v>
      </c>
      <c r="O71" s="54">
        <v>1</v>
      </c>
      <c r="P71" s="54">
        <v>1</v>
      </c>
      <c r="Q71" s="54">
        <v>1</v>
      </c>
      <c r="R71" s="54">
        <v>1</v>
      </c>
      <c r="S71" s="54">
        <v>1</v>
      </c>
      <c r="T71" s="54">
        <f t="shared" si="25"/>
        <v>1</v>
      </c>
      <c r="U71" s="54">
        <v>1</v>
      </c>
      <c r="V71" s="54">
        <v>1</v>
      </c>
      <c r="W71" s="54">
        <f t="shared" si="26"/>
        <v>1</v>
      </c>
      <c r="X71" s="54">
        <f t="shared" si="27"/>
        <v>1</v>
      </c>
      <c r="Y71" s="54">
        <v>0</v>
      </c>
      <c r="Z71" s="54">
        <v>1</v>
      </c>
      <c r="AA71" s="54">
        <v>1</v>
      </c>
      <c r="AB71" s="54">
        <v>1</v>
      </c>
      <c r="AC71" s="54">
        <v>1</v>
      </c>
      <c r="AD71" s="54">
        <v>1</v>
      </c>
      <c r="AE71" s="54">
        <v>1</v>
      </c>
      <c r="AF71" s="54">
        <f t="shared" si="34"/>
        <v>2</v>
      </c>
      <c r="AG71" s="54">
        <v>1</v>
      </c>
      <c r="AH71" s="54">
        <f t="shared" si="35"/>
        <v>1</v>
      </c>
      <c r="AI71" s="54">
        <v>1</v>
      </c>
      <c r="AJ71" s="54">
        <v>1</v>
      </c>
      <c r="AK71" s="54">
        <f t="shared" si="36"/>
        <v>1</v>
      </c>
      <c r="AL71" s="54">
        <v>1</v>
      </c>
      <c r="AM71" s="54">
        <v>0</v>
      </c>
      <c r="AN71" s="54">
        <v>1</v>
      </c>
      <c r="AO71" s="54">
        <v>0</v>
      </c>
      <c r="AP71" s="54">
        <v>1</v>
      </c>
      <c r="AQ71" s="54">
        <v>1</v>
      </c>
      <c r="AR71" s="54">
        <v>1</v>
      </c>
      <c r="AS71" s="54">
        <v>1</v>
      </c>
      <c r="AT71" s="54">
        <v>1</v>
      </c>
      <c r="AU71" s="54">
        <f t="shared" si="37"/>
        <v>52.265000000000029</v>
      </c>
      <c r="AV71" s="54">
        <f t="shared" si="38"/>
        <v>10.441111111111113</v>
      </c>
      <c r="AW71" s="54">
        <f t="shared" si="23"/>
        <v>8.3622222222222184</v>
      </c>
      <c r="AX71" s="54">
        <f t="shared" si="39"/>
        <v>8.2416666666666671</v>
      </c>
      <c r="AY71" s="54">
        <v>1</v>
      </c>
      <c r="AZ71" s="54">
        <v>1</v>
      </c>
      <c r="BA71" s="54">
        <v>1</v>
      </c>
      <c r="BG71" s="54">
        <f t="shared" si="24"/>
        <v>2000</v>
      </c>
      <c r="BH71" s="11">
        <f t="shared" si="40"/>
        <v>6.2500000000000001E-5</v>
      </c>
    </row>
    <row r="72" spans="1:60" ht="64" x14ac:dyDescent="0.2">
      <c r="A72" s="54" t="s">
        <v>356</v>
      </c>
      <c r="B72" s="1" t="s">
        <v>1001</v>
      </c>
      <c r="C72" s="22" t="s">
        <v>208</v>
      </c>
      <c r="D72" s="54">
        <v>1</v>
      </c>
      <c r="E72" s="54">
        <v>1</v>
      </c>
      <c r="F72" s="54">
        <f t="shared" si="28"/>
        <v>1</v>
      </c>
      <c r="G72" s="54">
        <f t="shared" si="29"/>
        <v>29</v>
      </c>
      <c r="H72" s="54">
        <f t="shared" si="30"/>
        <v>29</v>
      </c>
      <c r="I72" s="54">
        <f t="shared" si="22"/>
        <v>140</v>
      </c>
      <c r="J72" s="54">
        <v>48</v>
      </c>
      <c r="K72" s="54">
        <f t="shared" si="31"/>
        <v>1.6551724137931034</v>
      </c>
      <c r="L72" s="54">
        <f t="shared" si="32"/>
        <v>133</v>
      </c>
      <c r="M72" s="54">
        <f t="shared" si="33"/>
        <v>4.5862068965517242</v>
      </c>
      <c r="N72" s="54">
        <v>0</v>
      </c>
      <c r="O72" s="54">
        <v>1</v>
      </c>
      <c r="P72" s="54">
        <v>0</v>
      </c>
      <c r="Q72" s="54">
        <v>1</v>
      </c>
      <c r="R72" s="54">
        <v>1</v>
      </c>
      <c r="S72" s="54">
        <v>1</v>
      </c>
      <c r="T72" s="54">
        <f t="shared" si="25"/>
        <v>1</v>
      </c>
      <c r="U72" s="54">
        <v>1</v>
      </c>
      <c r="V72" s="54">
        <v>1</v>
      </c>
      <c r="W72" s="54">
        <f t="shared" si="26"/>
        <v>0</v>
      </c>
      <c r="X72" s="54">
        <f t="shared" si="27"/>
        <v>1</v>
      </c>
      <c r="Y72" s="54">
        <v>1</v>
      </c>
      <c r="Z72" s="54">
        <v>1</v>
      </c>
      <c r="AA72" s="54">
        <v>1</v>
      </c>
      <c r="AB72" s="54">
        <v>1</v>
      </c>
      <c r="AC72" s="54">
        <v>1</v>
      </c>
      <c r="AD72" s="54">
        <v>1</v>
      </c>
      <c r="AE72" s="54">
        <v>1</v>
      </c>
      <c r="AF72" s="54">
        <f t="shared" si="34"/>
        <v>7</v>
      </c>
      <c r="AG72" s="54">
        <v>1</v>
      </c>
      <c r="AH72" s="54">
        <f t="shared" si="35"/>
        <v>1</v>
      </c>
      <c r="AI72" s="54">
        <v>1</v>
      </c>
      <c r="AJ72" s="54">
        <v>1</v>
      </c>
      <c r="AK72" s="54">
        <f t="shared" si="36"/>
        <v>0</v>
      </c>
      <c r="AL72" s="54">
        <v>1</v>
      </c>
      <c r="AM72" s="54">
        <v>0</v>
      </c>
      <c r="AN72" s="54">
        <v>1</v>
      </c>
      <c r="AO72" s="54">
        <v>0</v>
      </c>
      <c r="AP72" s="54">
        <v>1</v>
      </c>
      <c r="AQ72" s="54">
        <v>1</v>
      </c>
      <c r="AR72" s="54">
        <v>1</v>
      </c>
      <c r="AS72" s="54">
        <v>1</v>
      </c>
      <c r="AT72" s="54">
        <v>1</v>
      </c>
      <c r="AU72" s="54">
        <f t="shared" si="37"/>
        <v>37.372413793103476</v>
      </c>
      <c r="AV72" s="54">
        <f t="shared" si="38"/>
        <v>15.251034482758623</v>
      </c>
      <c r="AW72" s="54">
        <f t="shared" si="23"/>
        <v>10.146206896551725</v>
      </c>
      <c r="AX72" s="54">
        <f t="shared" si="39"/>
        <v>14.671034482758621</v>
      </c>
      <c r="AY72" s="54">
        <v>1</v>
      </c>
      <c r="AZ72" s="54">
        <v>1</v>
      </c>
      <c r="BA72" s="54">
        <v>1</v>
      </c>
      <c r="BG72" s="54">
        <f t="shared" si="24"/>
        <v>7000</v>
      </c>
      <c r="BH72" s="11">
        <f t="shared" si="40"/>
        <v>1.0069444444444445E-4</v>
      </c>
    </row>
    <row r="73" spans="1:60" ht="48" x14ac:dyDescent="0.2">
      <c r="A73" s="54">
        <v>41</v>
      </c>
      <c r="B73" s="1" t="s">
        <v>1002</v>
      </c>
      <c r="C73" s="22" t="s">
        <v>208</v>
      </c>
      <c r="D73" s="54">
        <v>1</v>
      </c>
      <c r="E73" s="54">
        <v>1</v>
      </c>
      <c r="F73" s="54">
        <f t="shared" si="28"/>
        <v>1</v>
      </c>
      <c r="G73" s="54">
        <f t="shared" si="29"/>
        <v>19</v>
      </c>
      <c r="H73" s="54">
        <f t="shared" si="30"/>
        <v>19</v>
      </c>
      <c r="I73" s="54">
        <f t="shared" si="22"/>
        <v>87</v>
      </c>
      <c r="J73" s="54">
        <v>29</v>
      </c>
      <c r="K73" s="54">
        <f t="shared" si="31"/>
        <v>1.5263157894736843</v>
      </c>
      <c r="L73" s="54">
        <f t="shared" si="32"/>
        <v>84</v>
      </c>
      <c r="M73" s="54">
        <f t="shared" si="33"/>
        <v>4.4210526315789478</v>
      </c>
      <c r="N73" s="54">
        <v>1</v>
      </c>
      <c r="O73" s="54">
        <v>1</v>
      </c>
      <c r="P73" s="54">
        <v>0</v>
      </c>
      <c r="Q73" s="54">
        <v>1</v>
      </c>
      <c r="R73" s="54">
        <v>1</v>
      </c>
      <c r="S73" s="54">
        <v>1</v>
      </c>
      <c r="T73" s="54">
        <f t="shared" si="25"/>
        <v>1</v>
      </c>
      <c r="U73" s="54">
        <v>1</v>
      </c>
      <c r="V73" s="54">
        <v>1</v>
      </c>
      <c r="W73" s="54">
        <f t="shared" si="26"/>
        <v>0</v>
      </c>
      <c r="X73" s="54">
        <f t="shared" si="27"/>
        <v>1</v>
      </c>
      <c r="Y73" s="54">
        <v>1</v>
      </c>
      <c r="Z73" s="54">
        <v>1</v>
      </c>
      <c r="AA73" s="54">
        <v>1</v>
      </c>
      <c r="AB73" s="54">
        <v>1</v>
      </c>
      <c r="AC73" s="54">
        <v>1</v>
      </c>
      <c r="AD73" s="54">
        <v>1</v>
      </c>
      <c r="AE73" s="54">
        <v>1</v>
      </c>
      <c r="AF73" s="54">
        <f t="shared" si="34"/>
        <v>3</v>
      </c>
      <c r="AG73" s="54">
        <v>1</v>
      </c>
      <c r="AH73" s="54">
        <f t="shared" si="35"/>
        <v>1</v>
      </c>
      <c r="AI73" s="54">
        <v>0</v>
      </c>
      <c r="AJ73" s="54">
        <v>1</v>
      </c>
      <c r="AK73" s="54">
        <f t="shared" si="36"/>
        <v>1</v>
      </c>
      <c r="AL73" s="54">
        <v>1</v>
      </c>
      <c r="AM73" s="54">
        <v>0</v>
      </c>
      <c r="AN73" s="54">
        <v>1</v>
      </c>
      <c r="AO73" s="54">
        <v>0</v>
      </c>
      <c r="AP73" s="54">
        <v>1</v>
      </c>
      <c r="AQ73" s="54">
        <v>1</v>
      </c>
      <c r="AR73" s="54">
        <v>1</v>
      </c>
      <c r="AS73" s="54">
        <v>1</v>
      </c>
      <c r="AT73" s="54">
        <v>1</v>
      </c>
      <c r="AU73" s="54">
        <f t="shared" si="37"/>
        <v>58.423684210526318</v>
      </c>
      <c r="AV73" s="54">
        <f t="shared" si="38"/>
        <v>9.8305263157894771</v>
      </c>
      <c r="AW73" s="54">
        <f t="shared" si="23"/>
        <v>8.6378947368421066</v>
      </c>
      <c r="AX73" s="54">
        <f t="shared" si="39"/>
        <v>8.893157894736845</v>
      </c>
      <c r="AY73" s="54">
        <v>1</v>
      </c>
      <c r="AZ73" s="54">
        <v>1</v>
      </c>
      <c r="BA73" s="54">
        <v>1</v>
      </c>
      <c r="BG73" s="54">
        <f t="shared" si="24"/>
        <v>3000</v>
      </c>
      <c r="BH73" s="11">
        <f t="shared" si="40"/>
        <v>6.597222222222223E-5</v>
      </c>
    </row>
    <row r="74" spans="1:60" ht="32" x14ac:dyDescent="0.2">
      <c r="A74" s="54">
        <v>42</v>
      </c>
      <c r="B74" s="1" t="s">
        <v>1003</v>
      </c>
      <c r="C74" s="3" t="s">
        <v>207</v>
      </c>
      <c r="D74" s="54">
        <v>1</v>
      </c>
      <c r="E74" s="54">
        <v>1</v>
      </c>
      <c r="F74" s="54">
        <f t="shared" si="28"/>
        <v>1</v>
      </c>
      <c r="G74" s="54">
        <f t="shared" si="29"/>
        <v>16</v>
      </c>
      <c r="H74" s="54">
        <f t="shared" si="30"/>
        <v>16</v>
      </c>
      <c r="I74" s="54">
        <f t="shared" si="22"/>
        <v>60</v>
      </c>
      <c r="J74" s="54">
        <v>22</v>
      </c>
      <c r="K74" s="54">
        <f t="shared" si="31"/>
        <v>1.375</v>
      </c>
      <c r="L74" s="54">
        <f t="shared" si="32"/>
        <v>58</v>
      </c>
      <c r="M74" s="54">
        <f t="shared" si="33"/>
        <v>3.625</v>
      </c>
      <c r="N74" s="54">
        <v>0</v>
      </c>
      <c r="O74" s="54">
        <v>1</v>
      </c>
      <c r="P74" s="54">
        <v>1</v>
      </c>
      <c r="Q74" s="54">
        <v>1</v>
      </c>
      <c r="R74" s="54">
        <v>1</v>
      </c>
      <c r="S74" s="54">
        <v>1</v>
      </c>
      <c r="T74" s="54">
        <f t="shared" si="25"/>
        <v>1</v>
      </c>
      <c r="U74" s="54">
        <v>1</v>
      </c>
      <c r="V74" s="54">
        <v>1</v>
      </c>
      <c r="W74" s="54">
        <f t="shared" si="26"/>
        <v>1</v>
      </c>
      <c r="X74" s="54">
        <f t="shared" si="27"/>
        <v>1</v>
      </c>
      <c r="Y74" s="54">
        <v>0</v>
      </c>
      <c r="Z74" s="54">
        <v>1</v>
      </c>
      <c r="AA74" s="54">
        <v>1</v>
      </c>
      <c r="AB74" s="54">
        <v>1</v>
      </c>
      <c r="AC74" s="54">
        <v>1</v>
      </c>
      <c r="AD74" s="54">
        <v>1</v>
      </c>
      <c r="AE74" s="54">
        <v>1</v>
      </c>
      <c r="AF74" s="54">
        <f t="shared" si="34"/>
        <v>2</v>
      </c>
      <c r="AG74" s="54">
        <v>1</v>
      </c>
      <c r="AH74" s="54">
        <f t="shared" si="35"/>
        <v>1</v>
      </c>
      <c r="AI74" s="54">
        <v>1</v>
      </c>
      <c r="AJ74" s="54">
        <v>1</v>
      </c>
      <c r="AK74" s="54">
        <f t="shared" si="36"/>
        <v>1</v>
      </c>
      <c r="AL74" s="54">
        <v>1</v>
      </c>
      <c r="AM74" s="54">
        <v>0</v>
      </c>
      <c r="AN74" s="54">
        <v>1</v>
      </c>
      <c r="AO74" s="54">
        <v>0</v>
      </c>
      <c r="AP74" s="54">
        <v>1</v>
      </c>
      <c r="AQ74" s="54">
        <v>1</v>
      </c>
      <c r="AR74" s="54">
        <v>1</v>
      </c>
      <c r="AS74" s="54">
        <v>1</v>
      </c>
      <c r="AT74" s="54">
        <v>1</v>
      </c>
      <c r="AU74" s="54">
        <f t="shared" si="37"/>
        <v>74.270000000000024</v>
      </c>
      <c r="AV74" s="54">
        <f t="shared" si="38"/>
        <v>6.8750000000000036</v>
      </c>
      <c r="AW74" s="54">
        <f t="shared" si="23"/>
        <v>3.6649999999999991</v>
      </c>
      <c r="AX74" s="54">
        <f t="shared" si="39"/>
        <v>3.6437500000000007</v>
      </c>
      <c r="AY74" s="54">
        <v>1</v>
      </c>
      <c r="AZ74" s="54">
        <v>1</v>
      </c>
      <c r="BA74" s="54">
        <v>1</v>
      </c>
      <c r="BG74" s="54">
        <f t="shared" si="24"/>
        <v>2000</v>
      </c>
      <c r="BH74" s="11">
        <f t="shared" si="40"/>
        <v>5.5555555555555558E-5</v>
      </c>
    </row>
    <row r="75" spans="1:60" ht="64" x14ac:dyDescent="0.2">
      <c r="A75" s="54">
        <v>43</v>
      </c>
      <c r="B75" s="1" t="s">
        <v>1004</v>
      </c>
      <c r="C75" s="22" t="s">
        <v>208</v>
      </c>
      <c r="D75" s="54">
        <v>1</v>
      </c>
      <c r="E75" s="54">
        <v>1</v>
      </c>
      <c r="F75" s="54">
        <f t="shared" si="28"/>
        <v>1</v>
      </c>
      <c r="G75" s="54">
        <f t="shared" si="29"/>
        <v>28</v>
      </c>
      <c r="H75" s="54">
        <f t="shared" si="30"/>
        <v>28</v>
      </c>
      <c r="I75" s="54">
        <f t="shared" si="22"/>
        <v>123</v>
      </c>
      <c r="J75" s="54">
        <v>46</v>
      </c>
      <c r="K75" s="54">
        <f t="shared" si="31"/>
        <v>1.6428571428571428</v>
      </c>
      <c r="L75" s="54">
        <f t="shared" si="32"/>
        <v>114</v>
      </c>
      <c r="M75" s="54">
        <f t="shared" si="33"/>
        <v>4.0714285714285712</v>
      </c>
      <c r="N75" s="54">
        <v>1</v>
      </c>
      <c r="O75" s="54">
        <v>1</v>
      </c>
      <c r="P75" s="54">
        <v>1</v>
      </c>
      <c r="Q75" s="54">
        <v>1</v>
      </c>
      <c r="R75" s="54">
        <v>1</v>
      </c>
      <c r="S75" s="54">
        <v>1</v>
      </c>
      <c r="T75" s="54">
        <f t="shared" si="25"/>
        <v>1</v>
      </c>
      <c r="U75" s="54">
        <v>1</v>
      </c>
      <c r="V75" s="54">
        <v>1</v>
      </c>
      <c r="W75" s="54">
        <f t="shared" si="26"/>
        <v>1</v>
      </c>
      <c r="X75" s="54">
        <f t="shared" si="27"/>
        <v>1</v>
      </c>
      <c r="Y75" s="54">
        <v>1</v>
      </c>
      <c r="Z75" s="54">
        <v>1</v>
      </c>
      <c r="AA75" s="54">
        <v>1</v>
      </c>
      <c r="AB75" s="54">
        <v>1</v>
      </c>
      <c r="AC75" s="54">
        <v>1</v>
      </c>
      <c r="AD75" s="54">
        <v>1</v>
      </c>
      <c r="AE75" s="54">
        <v>1</v>
      </c>
      <c r="AF75" s="54">
        <f t="shared" si="34"/>
        <v>9</v>
      </c>
      <c r="AG75" s="54">
        <v>0</v>
      </c>
      <c r="AH75" s="54">
        <f t="shared" si="35"/>
        <v>1</v>
      </c>
      <c r="AI75" s="54">
        <v>1</v>
      </c>
      <c r="AJ75" s="54">
        <v>1</v>
      </c>
      <c r="AK75" s="54">
        <f t="shared" si="36"/>
        <v>0</v>
      </c>
      <c r="AL75" s="54">
        <v>1</v>
      </c>
      <c r="AM75" s="54">
        <v>0</v>
      </c>
      <c r="AN75" s="54">
        <v>1</v>
      </c>
      <c r="AO75" s="54">
        <v>0</v>
      </c>
      <c r="AP75" s="54">
        <v>1</v>
      </c>
      <c r="AQ75" s="54">
        <v>1</v>
      </c>
      <c r="AR75" s="54">
        <v>1</v>
      </c>
      <c r="AS75" s="54">
        <v>1</v>
      </c>
      <c r="AT75" s="54">
        <v>1</v>
      </c>
      <c r="AU75" s="54">
        <f t="shared" si="37"/>
        <v>39.42928571428574</v>
      </c>
      <c r="AV75" s="54">
        <f t="shared" si="38"/>
        <v>14.715714285714288</v>
      </c>
      <c r="AW75" s="54">
        <f t="shared" si="23"/>
        <v>7.0828571428571401</v>
      </c>
      <c r="AX75" s="54">
        <f t="shared" si="39"/>
        <v>11.746428571428574</v>
      </c>
      <c r="AY75" s="54">
        <v>1</v>
      </c>
      <c r="AZ75" s="54">
        <v>1</v>
      </c>
      <c r="BA75" s="54">
        <v>1</v>
      </c>
      <c r="BG75" s="54">
        <f t="shared" si="24"/>
        <v>9000</v>
      </c>
      <c r="BH75" s="11">
        <f t="shared" si="40"/>
        <v>9.722222222222223E-5</v>
      </c>
    </row>
    <row r="76" spans="1:60" ht="48" x14ac:dyDescent="0.2">
      <c r="A76" s="54">
        <v>44</v>
      </c>
      <c r="B76" s="1" t="s">
        <v>1005</v>
      </c>
      <c r="C76" s="3" t="s">
        <v>207</v>
      </c>
      <c r="D76" s="54">
        <v>1</v>
      </c>
      <c r="E76" s="54">
        <v>1</v>
      </c>
      <c r="F76" s="54">
        <f t="shared" si="28"/>
        <v>1</v>
      </c>
      <c r="G76" s="54">
        <f t="shared" si="29"/>
        <v>18</v>
      </c>
      <c r="H76" s="54">
        <f t="shared" si="30"/>
        <v>18</v>
      </c>
      <c r="I76" s="54">
        <f t="shared" si="22"/>
        <v>88</v>
      </c>
      <c r="J76" s="54">
        <v>32</v>
      </c>
      <c r="K76" s="54">
        <f t="shared" si="31"/>
        <v>1.7777777777777777</v>
      </c>
      <c r="L76" s="54">
        <f t="shared" si="32"/>
        <v>86</v>
      </c>
      <c r="M76" s="54">
        <f t="shared" si="33"/>
        <v>4.7777777777777777</v>
      </c>
      <c r="N76" s="54">
        <v>1</v>
      </c>
      <c r="O76" s="54">
        <v>1</v>
      </c>
      <c r="P76" s="54">
        <v>1</v>
      </c>
      <c r="Q76" s="54">
        <v>1</v>
      </c>
      <c r="R76" s="54">
        <v>1</v>
      </c>
      <c r="S76" s="54">
        <v>1</v>
      </c>
      <c r="T76" s="54">
        <f t="shared" si="25"/>
        <v>1</v>
      </c>
      <c r="U76" s="54">
        <v>1</v>
      </c>
      <c r="V76" s="54">
        <v>1</v>
      </c>
      <c r="W76" s="54">
        <f t="shared" si="26"/>
        <v>1</v>
      </c>
      <c r="X76" s="54">
        <f t="shared" si="27"/>
        <v>1</v>
      </c>
      <c r="Y76" s="54">
        <v>1</v>
      </c>
      <c r="Z76" s="54">
        <v>1</v>
      </c>
      <c r="AA76" s="54">
        <v>1</v>
      </c>
      <c r="AB76" s="54">
        <v>1</v>
      </c>
      <c r="AC76" s="54">
        <v>1</v>
      </c>
      <c r="AD76" s="54">
        <v>1</v>
      </c>
      <c r="AE76" s="54">
        <v>1</v>
      </c>
      <c r="AF76" s="54">
        <f t="shared" si="34"/>
        <v>2</v>
      </c>
      <c r="AG76" s="54">
        <v>0</v>
      </c>
      <c r="AH76" s="54">
        <f t="shared" si="35"/>
        <v>1</v>
      </c>
      <c r="AI76" s="54">
        <v>1</v>
      </c>
      <c r="AJ76" s="54">
        <v>1</v>
      </c>
      <c r="AK76" s="54">
        <f t="shared" si="36"/>
        <v>1</v>
      </c>
      <c r="AL76" s="54">
        <v>1</v>
      </c>
      <c r="AM76" s="54">
        <v>0</v>
      </c>
      <c r="AN76" s="54">
        <v>1</v>
      </c>
      <c r="AO76" s="54">
        <v>0</v>
      </c>
      <c r="AP76" s="54">
        <v>1</v>
      </c>
      <c r="AQ76" s="54">
        <v>1</v>
      </c>
      <c r="AR76" s="54">
        <v>1</v>
      </c>
      <c r="AS76" s="54">
        <v>1</v>
      </c>
      <c r="AT76" s="54">
        <v>1</v>
      </c>
      <c r="AU76" s="54">
        <f t="shared" si="37"/>
        <v>38.165000000000035</v>
      </c>
      <c r="AV76" s="54">
        <f t="shared" si="38"/>
        <v>12.407777777777778</v>
      </c>
      <c r="AW76" s="54">
        <f t="shared" si="23"/>
        <v>10.648888888888884</v>
      </c>
      <c r="AX76" s="54">
        <f t="shared" si="39"/>
        <v>10.073333333333334</v>
      </c>
      <c r="AY76" s="54">
        <v>1</v>
      </c>
      <c r="AZ76" s="54">
        <v>1</v>
      </c>
      <c r="BA76" s="54">
        <v>1</v>
      </c>
      <c r="BG76" s="54">
        <f t="shared" si="24"/>
        <v>2000</v>
      </c>
      <c r="BH76" s="11">
        <f t="shared" si="40"/>
        <v>6.2500000000000001E-5</v>
      </c>
    </row>
    <row r="77" spans="1:60" ht="64" x14ac:dyDescent="0.2">
      <c r="A77" s="54" t="s">
        <v>832</v>
      </c>
      <c r="B77" s="1" t="s">
        <v>1006</v>
      </c>
      <c r="C77" s="3" t="s">
        <v>207</v>
      </c>
      <c r="D77" s="54">
        <v>1</v>
      </c>
      <c r="E77" s="54">
        <v>1</v>
      </c>
      <c r="F77" s="54">
        <f t="shared" si="28"/>
        <v>1</v>
      </c>
      <c r="G77" s="54">
        <f t="shared" si="29"/>
        <v>25</v>
      </c>
      <c r="H77" s="54">
        <f t="shared" si="30"/>
        <v>25</v>
      </c>
      <c r="I77" s="54">
        <f t="shared" si="22"/>
        <v>119</v>
      </c>
      <c r="J77" s="54">
        <v>41</v>
      </c>
      <c r="K77" s="54">
        <f t="shared" si="31"/>
        <v>1.64</v>
      </c>
      <c r="L77" s="54">
        <f t="shared" si="32"/>
        <v>111</v>
      </c>
      <c r="M77" s="54">
        <f t="shared" si="33"/>
        <v>4.4400000000000004</v>
      </c>
      <c r="N77" s="54">
        <v>1</v>
      </c>
      <c r="O77" s="54">
        <v>1</v>
      </c>
      <c r="P77" s="54">
        <v>1</v>
      </c>
      <c r="Q77" s="54">
        <v>1</v>
      </c>
      <c r="R77" s="54">
        <v>1</v>
      </c>
      <c r="S77" s="54">
        <v>1</v>
      </c>
      <c r="T77" s="54">
        <f t="shared" si="25"/>
        <v>1</v>
      </c>
      <c r="U77" s="54">
        <v>1</v>
      </c>
      <c r="V77" s="54">
        <v>1</v>
      </c>
      <c r="W77" s="54">
        <f t="shared" si="26"/>
        <v>1</v>
      </c>
      <c r="X77" s="54">
        <f t="shared" si="27"/>
        <v>1</v>
      </c>
      <c r="Y77" s="54">
        <v>0</v>
      </c>
      <c r="Z77" s="54">
        <v>1</v>
      </c>
      <c r="AA77" s="54">
        <v>1</v>
      </c>
      <c r="AB77" s="54">
        <v>1</v>
      </c>
      <c r="AC77" s="54">
        <v>1</v>
      </c>
      <c r="AD77" s="54">
        <v>1</v>
      </c>
      <c r="AE77" s="54">
        <v>1</v>
      </c>
      <c r="AF77" s="54">
        <f t="shared" si="34"/>
        <v>8</v>
      </c>
      <c r="AG77" s="54">
        <v>1</v>
      </c>
      <c r="AH77" s="54">
        <f t="shared" si="35"/>
        <v>1</v>
      </c>
      <c r="AI77" s="54">
        <v>0</v>
      </c>
      <c r="AJ77" s="54">
        <v>1</v>
      </c>
      <c r="AK77" s="54">
        <f t="shared" si="36"/>
        <v>0</v>
      </c>
      <c r="AL77" s="54">
        <v>1</v>
      </c>
      <c r="AM77" s="54">
        <v>0</v>
      </c>
      <c r="AN77" s="54">
        <v>1</v>
      </c>
      <c r="AO77" s="54">
        <v>0</v>
      </c>
      <c r="AP77" s="54">
        <v>1</v>
      </c>
      <c r="AQ77" s="54">
        <v>1</v>
      </c>
      <c r="AR77" s="54">
        <v>1</v>
      </c>
      <c r="AS77" s="54">
        <v>1</v>
      </c>
      <c r="AT77" s="54">
        <v>1</v>
      </c>
      <c r="AU77" s="54">
        <f t="shared" si="37"/>
        <v>42.716000000000037</v>
      </c>
      <c r="AV77" s="54">
        <f t="shared" si="38"/>
        <v>13.512</v>
      </c>
      <c r="AW77" s="54">
        <f t="shared" si="23"/>
        <v>9.1232000000000006</v>
      </c>
      <c r="AX77" s="54">
        <f t="shared" si="39"/>
        <v>11.982400000000005</v>
      </c>
      <c r="AY77" s="54">
        <v>1</v>
      </c>
      <c r="AZ77" s="54">
        <v>1</v>
      </c>
      <c r="BA77" s="54">
        <v>1</v>
      </c>
      <c r="BG77" s="54">
        <f t="shared" si="24"/>
        <v>8000</v>
      </c>
      <c r="BH77" s="11">
        <f t="shared" si="40"/>
        <v>8.6805555555555545E-5</v>
      </c>
    </row>
    <row r="78" spans="1:60" ht="48" x14ac:dyDescent="0.2">
      <c r="A78" s="54" t="s">
        <v>834</v>
      </c>
      <c r="B78" s="1" t="s">
        <v>1007</v>
      </c>
      <c r="C78" s="3" t="s">
        <v>207</v>
      </c>
      <c r="D78" s="54">
        <v>1</v>
      </c>
      <c r="E78" s="54">
        <v>1</v>
      </c>
      <c r="F78" s="54">
        <f t="shared" si="28"/>
        <v>1</v>
      </c>
      <c r="G78" s="54">
        <f t="shared" si="29"/>
        <v>16</v>
      </c>
      <c r="H78" s="54">
        <f t="shared" si="30"/>
        <v>16</v>
      </c>
      <c r="I78" s="54">
        <f t="shared" si="22"/>
        <v>76</v>
      </c>
      <c r="J78" s="54">
        <v>29</v>
      </c>
      <c r="K78" s="54">
        <f t="shared" si="31"/>
        <v>1.8125</v>
      </c>
      <c r="L78" s="54">
        <f t="shared" si="32"/>
        <v>73</v>
      </c>
      <c r="M78" s="54">
        <f t="shared" si="33"/>
        <v>4.5625</v>
      </c>
      <c r="N78" s="54">
        <v>0</v>
      </c>
      <c r="O78" s="54">
        <v>1</v>
      </c>
      <c r="P78" s="54">
        <v>1</v>
      </c>
      <c r="Q78" s="54">
        <v>1</v>
      </c>
      <c r="R78" s="54">
        <v>1</v>
      </c>
      <c r="S78" s="54">
        <v>1</v>
      </c>
      <c r="T78" s="54">
        <f t="shared" si="25"/>
        <v>1</v>
      </c>
      <c r="U78" s="54">
        <v>1</v>
      </c>
      <c r="V78" s="54">
        <v>1</v>
      </c>
      <c r="W78" s="54">
        <f t="shared" si="26"/>
        <v>1</v>
      </c>
      <c r="X78" s="54">
        <f t="shared" si="27"/>
        <v>1</v>
      </c>
      <c r="Y78" s="54">
        <v>1</v>
      </c>
      <c r="Z78" s="54">
        <v>1</v>
      </c>
      <c r="AA78" s="54">
        <v>1</v>
      </c>
      <c r="AB78" s="54">
        <v>1</v>
      </c>
      <c r="AC78" s="54">
        <v>1</v>
      </c>
      <c r="AD78" s="54">
        <v>1</v>
      </c>
      <c r="AE78" s="54">
        <v>1</v>
      </c>
      <c r="AF78" s="54">
        <f t="shared" si="34"/>
        <v>3</v>
      </c>
      <c r="AG78" s="54">
        <v>1</v>
      </c>
      <c r="AH78" s="54">
        <f t="shared" si="35"/>
        <v>1</v>
      </c>
      <c r="AI78" s="54">
        <v>1</v>
      </c>
      <c r="AJ78" s="54">
        <v>1</v>
      </c>
      <c r="AK78" s="54">
        <f t="shared" si="36"/>
        <v>1</v>
      </c>
      <c r="AL78" s="54">
        <v>1</v>
      </c>
      <c r="AM78" s="54">
        <v>0</v>
      </c>
      <c r="AN78" s="54">
        <v>1</v>
      </c>
      <c r="AO78" s="54">
        <v>0</v>
      </c>
      <c r="AP78" s="54">
        <v>1</v>
      </c>
      <c r="AQ78" s="54">
        <v>1</v>
      </c>
      <c r="AR78" s="54">
        <v>1</v>
      </c>
      <c r="AS78" s="54">
        <v>1</v>
      </c>
      <c r="AT78" s="54">
        <v>1</v>
      </c>
      <c r="AU78" s="54">
        <f t="shared" si="37"/>
        <v>37.257500000000036</v>
      </c>
      <c r="AV78" s="54">
        <f t="shared" si="38"/>
        <v>12.037500000000005</v>
      </c>
      <c r="AW78" s="54">
        <f t="shared" si="23"/>
        <v>9.1774999999999949</v>
      </c>
      <c r="AX78" s="54">
        <f t="shared" si="39"/>
        <v>8.0593749999999993</v>
      </c>
      <c r="AY78" s="54">
        <v>1</v>
      </c>
      <c r="AZ78" s="54">
        <v>1</v>
      </c>
      <c r="BA78" s="54">
        <v>1</v>
      </c>
      <c r="BG78" s="54">
        <f t="shared" si="24"/>
        <v>3000</v>
      </c>
      <c r="BH78" s="11">
        <f t="shared" si="40"/>
        <v>5.5555555555555558E-5</v>
      </c>
    </row>
    <row r="79" spans="1:60" ht="32" x14ac:dyDescent="0.2">
      <c r="A79" s="54">
        <v>46</v>
      </c>
      <c r="B79" s="1" t="s">
        <v>1008</v>
      </c>
      <c r="C79" s="3" t="s">
        <v>207</v>
      </c>
      <c r="D79" s="54">
        <v>1</v>
      </c>
      <c r="E79" s="54">
        <v>1</v>
      </c>
      <c r="F79" s="54">
        <f t="shared" si="28"/>
        <v>1</v>
      </c>
      <c r="G79" s="54">
        <f t="shared" si="29"/>
        <v>16</v>
      </c>
      <c r="H79" s="54">
        <f t="shared" si="30"/>
        <v>16</v>
      </c>
      <c r="I79" s="54">
        <f t="shared" si="22"/>
        <v>75</v>
      </c>
      <c r="J79" s="54">
        <v>25</v>
      </c>
      <c r="K79" s="54">
        <f t="shared" si="31"/>
        <v>1.5625</v>
      </c>
      <c r="L79" s="54">
        <f t="shared" si="32"/>
        <v>73</v>
      </c>
      <c r="M79" s="54">
        <f t="shared" si="33"/>
        <v>4.5625</v>
      </c>
      <c r="N79" s="54">
        <v>1</v>
      </c>
      <c r="O79" s="54">
        <v>1</v>
      </c>
      <c r="P79" s="54">
        <v>1</v>
      </c>
      <c r="Q79" s="54">
        <v>1</v>
      </c>
      <c r="R79" s="54">
        <v>1</v>
      </c>
      <c r="S79" s="54">
        <v>1</v>
      </c>
      <c r="T79" s="54">
        <f t="shared" si="25"/>
        <v>1</v>
      </c>
      <c r="U79" s="54">
        <v>1</v>
      </c>
      <c r="V79" s="54">
        <v>1</v>
      </c>
      <c r="W79" s="54">
        <f t="shared" si="26"/>
        <v>1</v>
      </c>
      <c r="X79" s="54">
        <f t="shared" si="27"/>
        <v>1</v>
      </c>
      <c r="Y79" s="54">
        <v>1</v>
      </c>
      <c r="Z79" s="54">
        <v>1</v>
      </c>
      <c r="AA79" s="54">
        <v>1</v>
      </c>
      <c r="AB79" s="54">
        <v>1</v>
      </c>
      <c r="AC79" s="54">
        <v>1</v>
      </c>
      <c r="AD79" s="54">
        <v>1</v>
      </c>
      <c r="AE79" s="54">
        <v>1</v>
      </c>
      <c r="AF79" s="54">
        <f t="shared" si="34"/>
        <v>2</v>
      </c>
      <c r="AG79" s="54">
        <v>1</v>
      </c>
      <c r="AH79" s="54">
        <f t="shared" si="35"/>
        <v>1</v>
      </c>
      <c r="AI79" s="54">
        <v>1</v>
      </c>
      <c r="AJ79" s="54">
        <v>1</v>
      </c>
      <c r="AK79" s="54">
        <f t="shared" si="36"/>
        <v>1</v>
      </c>
      <c r="AL79" s="54">
        <v>1</v>
      </c>
      <c r="AM79" s="54">
        <v>0</v>
      </c>
      <c r="AN79" s="54">
        <v>1</v>
      </c>
      <c r="AO79" s="54">
        <v>0</v>
      </c>
      <c r="AP79" s="54">
        <v>1</v>
      </c>
      <c r="AQ79" s="54">
        <v>1</v>
      </c>
      <c r="AR79" s="54">
        <v>1</v>
      </c>
      <c r="AS79" s="54">
        <v>0</v>
      </c>
      <c r="AT79" s="54">
        <v>1</v>
      </c>
      <c r="AU79" s="54">
        <f t="shared" si="37"/>
        <v>58.407500000000013</v>
      </c>
      <c r="AV79" s="54">
        <f t="shared" si="38"/>
        <v>9.0875000000000021</v>
      </c>
      <c r="AW79" s="54">
        <f t="shared" si="23"/>
        <v>9.1774999999999949</v>
      </c>
      <c r="AX79" s="54">
        <f t="shared" si="39"/>
        <v>8.0593749999999993</v>
      </c>
      <c r="AY79" s="54">
        <v>1</v>
      </c>
      <c r="AZ79" s="54">
        <v>1</v>
      </c>
      <c r="BA79" s="54">
        <v>1</v>
      </c>
      <c r="BG79" s="54">
        <f t="shared" si="24"/>
        <v>2000</v>
      </c>
      <c r="BH79" s="11">
        <f t="shared" si="40"/>
        <v>5.5555555555555558E-5</v>
      </c>
    </row>
    <row r="80" spans="1:60" ht="96" x14ac:dyDescent="0.2">
      <c r="A80" s="54">
        <v>47</v>
      </c>
      <c r="B80" s="1" t="s">
        <v>1009</v>
      </c>
      <c r="C80" s="3" t="s">
        <v>207</v>
      </c>
      <c r="D80" s="54">
        <v>1</v>
      </c>
      <c r="E80" s="54">
        <v>1</v>
      </c>
      <c r="F80" s="54">
        <f t="shared" si="28"/>
        <v>1</v>
      </c>
      <c r="G80" s="54">
        <f t="shared" si="29"/>
        <v>34</v>
      </c>
      <c r="H80" s="54">
        <f t="shared" si="30"/>
        <v>34</v>
      </c>
      <c r="I80" s="54">
        <f t="shared" si="22"/>
        <v>168</v>
      </c>
      <c r="J80" s="54">
        <v>58</v>
      </c>
      <c r="K80" s="54">
        <f t="shared" si="31"/>
        <v>1.7058823529411764</v>
      </c>
      <c r="L80" s="54">
        <f t="shared" si="32"/>
        <v>161</v>
      </c>
      <c r="M80" s="54">
        <f t="shared" si="33"/>
        <v>4.7352941176470589</v>
      </c>
      <c r="N80" s="54">
        <v>1</v>
      </c>
      <c r="O80" s="54">
        <v>1</v>
      </c>
      <c r="P80" s="54">
        <v>1</v>
      </c>
      <c r="Q80" s="54">
        <v>1</v>
      </c>
      <c r="R80" s="54">
        <v>1</v>
      </c>
      <c r="S80" s="54">
        <v>1</v>
      </c>
      <c r="T80" s="54">
        <f t="shared" si="25"/>
        <v>1</v>
      </c>
      <c r="U80" s="54">
        <v>1</v>
      </c>
      <c r="V80" s="54">
        <v>1</v>
      </c>
      <c r="W80" s="54">
        <f t="shared" si="26"/>
        <v>1</v>
      </c>
      <c r="X80" s="54">
        <f t="shared" si="27"/>
        <v>1</v>
      </c>
      <c r="Y80" s="54">
        <v>1</v>
      </c>
      <c r="Z80" s="54">
        <v>1</v>
      </c>
      <c r="AA80" s="54">
        <v>1</v>
      </c>
      <c r="AB80" s="54">
        <v>1</v>
      </c>
      <c r="AC80" s="54">
        <v>1</v>
      </c>
      <c r="AD80" s="54">
        <v>1</v>
      </c>
      <c r="AE80" s="54">
        <v>1</v>
      </c>
      <c r="AF80" s="54">
        <f t="shared" si="34"/>
        <v>7</v>
      </c>
      <c r="AG80" s="54">
        <v>0</v>
      </c>
      <c r="AH80" s="54">
        <f t="shared" si="35"/>
        <v>1</v>
      </c>
      <c r="AI80" s="54">
        <v>0</v>
      </c>
      <c r="AJ80" s="54">
        <v>1</v>
      </c>
      <c r="AK80" s="54">
        <f t="shared" si="36"/>
        <v>0</v>
      </c>
      <c r="AL80" s="54">
        <v>1</v>
      </c>
      <c r="AM80" s="54">
        <v>0</v>
      </c>
      <c r="AN80" s="54">
        <v>1</v>
      </c>
      <c r="AO80" s="54">
        <v>0</v>
      </c>
      <c r="AP80" s="54">
        <v>1</v>
      </c>
      <c r="AQ80" s="54">
        <v>1</v>
      </c>
      <c r="AR80" s="54">
        <v>1</v>
      </c>
      <c r="AS80" s="54">
        <v>1</v>
      </c>
      <c r="AT80" s="54">
        <v>1</v>
      </c>
      <c r="AU80" s="54">
        <f t="shared" si="37"/>
        <v>28.007352941176485</v>
      </c>
      <c r="AV80" s="54">
        <f t="shared" si="38"/>
        <v>17.799411764705884</v>
      </c>
      <c r="AW80" s="54">
        <f t="shared" si="23"/>
        <v>11.172941176470587</v>
      </c>
      <c r="AX80" s="54">
        <f t="shared" si="39"/>
        <v>17.873235294117649</v>
      </c>
      <c r="AY80" s="54">
        <v>1</v>
      </c>
      <c r="AZ80" s="54">
        <v>1</v>
      </c>
      <c r="BA80" s="54">
        <v>1</v>
      </c>
      <c r="BG80" s="54">
        <f t="shared" si="24"/>
        <v>7000</v>
      </c>
      <c r="BH80" s="11">
        <f t="shared" si="40"/>
        <v>1.1805555555555556E-4</v>
      </c>
    </row>
    <row r="81" spans="1:60" ht="64" x14ac:dyDescent="0.2">
      <c r="A81" s="54">
        <v>48</v>
      </c>
      <c r="B81" s="1" t="s">
        <v>1010</v>
      </c>
      <c r="C81" s="3" t="s">
        <v>207</v>
      </c>
      <c r="D81" s="54">
        <v>1</v>
      </c>
      <c r="E81" s="54">
        <v>1</v>
      </c>
      <c r="F81" s="54">
        <f t="shared" si="28"/>
        <v>1</v>
      </c>
      <c r="G81" s="54">
        <f t="shared" si="29"/>
        <v>25</v>
      </c>
      <c r="H81" s="54">
        <f t="shared" si="30"/>
        <v>25</v>
      </c>
      <c r="I81" s="54">
        <f t="shared" si="22"/>
        <v>126</v>
      </c>
      <c r="J81" s="54">
        <v>44</v>
      </c>
      <c r="K81" s="54">
        <f t="shared" si="31"/>
        <v>1.76</v>
      </c>
      <c r="L81" s="54">
        <f t="shared" si="32"/>
        <v>122</v>
      </c>
      <c r="M81" s="54">
        <f t="shared" si="33"/>
        <v>4.88</v>
      </c>
      <c r="N81" s="54">
        <v>1</v>
      </c>
      <c r="O81" s="54">
        <v>1</v>
      </c>
      <c r="P81" s="54">
        <v>1</v>
      </c>
      <c r="Q81" s="54">
        <v>1</v>
      </c>
      <c r="R81" s="54">
        <v>1</v>
      </c>
      <c r="S81" s="54">
        <v>1</v>
      </c>
      <c r="T81" s="54">
        <f t="shared" si="25"/>
        <v>1</v>
      </c>
      <c r="U81" s="54">
        <v>1</v>
      </c>
      <c r="V81" s="54">
        <v>1</v>
      </c>
      <c r="W81" s="54">
        <f t="shared" si="26"/>
        <v>1</v>
      </c>
      <c r="X81" s="54">
        <f t="shared" si="27"/>
        <v>1</v>
      </c>
      <c r="Y81" s="54">
        <v>0</v>
      </c>
      <c r="Z81" s="54">
        <v>1</v>
      </c>
      <c r="AA81" s="54">
        <v>1</v>
      </c>
      <c r="AB81" s="54">
        <v>1</v>
      </c>
      <c r="AC81" s="54">
        <v>1</v>
      </c>
      <c r="AD81" s="54">
        <v>1</v>
      </c>
      <c r="AE81" s="54">
        <v>1</v>
      </c>
      <c r="AF81" s="54">
        <f t="shared" si="34"/>
        <v>4</v>
      </c>
      <c r="AG81" s="54">
        <v>1</v>
      </c>
      <c r="AH81" s="54">
        <f t="shared" si="35"/>
        <v>1</v>
      </c>
      <c r="AI81" s="54">
        <v>1</v>
      </c>
      <c r="AJ81" s="54">
        <v>1</v>
      </c>
      <c r="AK81" s="54">
        <f t="shared" si="36"/>
        <v>0</v>
      </c>
      <c r="AL81" s="54">
        <v>1</v>
      </c>
      <c r="AM81" s="54">
        <v>0</v>
      </c>
      <c r="AN81" s="54">
        <v>1</v>
      </c>
      <c r="AO81" s="54">
        <v>0</v>
      </c>
      <c r="AP81" s="54">
        <v>1</v>
      </c>
      <c r="AQ81" s="54">
        <v>1</v>
      </c>
      <c r="AR81" s="54">
        <v>1</v>
      </c>
      <c r="AS81" s="54">
        <v>1</v>
      </c>
      <c r="AT81" s="54">
        <v>1</v>
      </c>
      <c r="AU81" s="54">
        <f t="shared" si="37"/>
        <v>32.564000000000021</v>
      </c>
      <c r="AV81" s="54">
        <f t="shared" si="38"/>
        <v>14.928000000000001</v>
      </c>
      <c r="AW81" s="54">
        <f t="shared" si="23"/>
        <v>11.710399999999996</v>
      </c>
      <c r="AX81" s="54">
        <f t="shared" si="39"/>
        <v>14.0548</v>
      </c>
      <c r="AY81" s="54">
        <v>1</v>
      </c>
      <c r="AZ81" s="54">
        <v>1</v>
      </c>
      <c r="BA81" s="54">
        <v>1</v>
      </c>
      <c r="BG81" s="54">
        <f t="shared" si="24"/>
        <v>4000</v>
      </c>
      <c r="BH81" s="11">
        <f t="shared" si="40"/>
        <v>8.6805555555555545E-5</v>
      </c>
    </row>
    <row r="82" spans="1:60" ht="80" x14ac:dyDescent="0.2">
      <c r="A82" s="54">
        <v>49</v>
      </c>
      <c r="B82" s="1" t="s">
        <v>1011</v>
      </c>
      <c r="C82" s="3" t="s">
        <v>207</v>
      </c>
      <c r="D82" s="54">
        <v>1</v>
      </c>
      <c r="E82" s="54">
        <v>1</v>
      </c>
      <c r="F82" s="54">
        <f t="shared" si="28"/>
        <v>1</v>
      </c>
      <c r="G82" s="54">
        <f t="shared" si="29"/>
        <v>27</v>
      </c>
      <c r="H82" s="54">
        <f t="shared" si="30"/>
        <v>27</v>
      </c>
      <c r="I82" s="54">
        <f t="shared" si="22"/>
        <v>134</v>
      </c>
      <c r="J82" s="54">
        <v>46</v>
      </c>
      <c r="K82" s="54">
        <f t="shared" si="31"/>
        <v>1.7037037037037037</v>
      </c>
      <c r="L82" s="54">
        <f t="shared" si="32"/>
        <v>130</v>
      </c>
      <c r="M82" s="54">
        <f t="shared" si="33"/>
        <v>4.8148148148148149</v>
      </c>
      <c r="N82" s="54">
        <v>1</v>
      </c>
      <c r="O82" s="54">
        <v>1</v>
      </c>
      <c r="P82" s="54">
        <v>1</v>
      </c>
      <c r="Q82" s="54">
        <v>1</v>
      </c>
      <c r="R82" s="54">
        <v>1</v>
      </c>
      <c r="S82" s="54">
        <v>1</v>
      </c>
      <c r="T82" s="54">
        <f t="shared" si="25"/>
        <v>1</v>
      </c>
      <c r="U82" s="54">
        <v>1</v>
      </c>
      <c r="V82" s="54">
        <v>1</v>
      </c>
      <c r="W82" s="54">
        <f t="shared" si="26"/>
        <v>1</v>
      </c>
      <c r="X82" s="54">
        <f t="shared" si="27"/>
        <v>1</v>
      </c>
      <c r="Y82" s="54">
        <v>0</v>
      </c>
      <c r="Z82" s="54">
        <v>1</v>
      </c>
      <c r="AA82" s="54">
        <v>1</v>
      </c>
      <c r="AB82" s="54">
        <v>1</v>
      </c>
      <c r="AC82" s="54">
        <v>1</v>
      </c>
      <c r="AD82" s="54">
        <v>1</v>
      </c>
      <c r="AE82" s="54">
        <v>1</v>
      </c>
      <c r="AF82" s="54">
        <f t="shared" si="34"/>
        <v>4</v>
      </c>
      <c r="AG82" s="54">
        <v>1</v>
      </c>
      <c r="AH82" s="54">
        <f t="shared" si="35"/>
        <v>1</v>
      </c>
      <c r="AI82" s="54">
        <v>1</v>
      </c>
      <c r="AJ82" s="54">
        <v>1</v>
      </c>
      <c r="AK82" s="54">
        <f t="shared" si="36"/>
        <v>0</v>
      </c>
      <c r="AL82" s="54">
        <v>1</v>
      </c>
      <c r="AM82" s="54">
        <v>0</v>
      </c>
      <c r="AN82" s="54">
        <v>1</v>
      </c>
      <c r="AO82" s="54">
        <v>0</v>
      </c>
      <c r="AP82" s="54">
        <v>1</v>
      </c>
      <c r="AQ82" s="54">
        <v>1</v>
      </c>
      <c r="AR82" s="54">
        <v>1</v>
      </c>
      <c r="AS82" s="54">
        <v>0</v>
      </c>
      <c r="AT82" s="54">
        <v>1</v>
      </c>
      <c r="AU82" s="54">
        <f t="shared" si="37"/>
        <v>35.296666666666681</v>
      </c>
      <c r="AV82" s="54">
        <f t="shared" si="38"/>
        <v>15.043703703703706</v>
      </c>
      <c r="AW82" s="54">
        <f t="shared" si="23"/>
        <v>11.414814814814815</v>
      </c>
      <c r="AX82" s="54">
        <f t="shared" si="39"/>
        <v>14.747777777777777</v>
      </c>
      <c r="AY82" s="54">
        <v>1</v>
      </c>
      <c r="AZ82" s="54">
        <v>1</v>
      </c>
      <c r="BA82" s="54">
        <v>1</v>
      </c>
      <c r="BG82" s="54">
        <f t="shared" si="24"/>
        <v>4000</v>
      </c>
      <c r="BH82" s="11">
        <f t="shared" si="40"/>
        <v>9.3750000000000016E-5</v>
      </c>
    </row>
    <row r="83" spans="1:60" ht="64" x14ac:dyDescent="0.2">
      <c r="A83" s="54">
        <v>50</v>
      </c>
      <c r="B83" s="1" t="s">
        <v>1012</v>
      </c>
      <c r="C83" s="22" t="s">
        <v>208</v>
      </c>
      <c r="D83" s="54">
        <v>1</v>
      </c>
      <c r="E83" s="54">
        <v>1</v>
      </c>
      <c r="F83" s="54">
        <f t="shared" si="28"/>
        <v>1</v>
      </c>
      <c r="G83" s="54">
        <f t="shared" si="29"/>
        <v>33</v>
      </c>
      <c r="H83" s="54">
        <f t="shared" si="30"/>
        <v>33</v>
      </c>
      <c r="I83" s="54">
        <f t="shared" si="22"/>
        <v>130</v>
      </c>
      <c r="J83" s="54">
        <v>48</v>
      </c>
      <c r="K83" s="54">
        <f t="shared" si="31"/>
        <v>1.4545454545454546</v>
      </c>
      <c r="L83" s="54">
        <f t="shared" si="32"/>
        <v>127</v>
      </c>
      <c r="M83" s="54">
        <f t="shared" si="33"/>
        <v>3.8484848484848486</v>
      </c>
      <c r="N83" s="54">
        <v>1</v>
      </c>
      <c r="O83" s="54">
        <v>1</v>
      </c>
      <c r="P83" s="54">
        <v>1</v>
      </c>
      <c r="Q83" s="54">
        <v>1</v>
      </c>
      <c r="R83" s="54">
        <v>1</v>
      </c>
      <c r="S83" s="54">
        <v>1</v>
      </c>
      <c r="T83" s="54">
        <f t="shared" si="25"/>
        <v>1</v>
      </c>
      <c r="U83" s="54">
        <v>1</v>
      </c>
      <c r="V83" s="54">
        <v>1</v>
      </c>
      <c r="W83" s="54">
        <f t="shared" si="26"/>
        <v>1</v>
      </c>
      <c r="X83" s="54">
        <f t="shared" si="27"/>
        <v>1</v>
      </c>
      <c r="Y83" s="54">
        <v>0</v>
      </c>
      <c r="Z83" s="54">
        <v>1</v>
      </c>
      <c r="AA83" s="54">
        <v>1</v>
      </c>
      <c r="AB83" s="54">
        <v>1</v>
      </c>
      <c r="AC83" s="54">
        <v>1</v>
      </c>
      <c r="AD83" s="54">
        <v>1</v>
      </c>
      <c r="AE83" s="54">
        <v>1</v>
      </c>
      <c r="AF83" s="54">
        <f t="shared" si="34"/>
        <v>3</v>
      </c>
      <c r="AG83" s="54">
        <v>1</v>
      </c>
      <c r="AH83" s="54">
        <f t="shared" si="35"/>
        <v>1</v>
      </c>
      <c r="AI83" s="54">
        <v>0</v>
      </c>
      <c r="AJ83" s="54">
        <v>1</v>
      </c>
      <c r="AK83" s="54">
        <f t="shared" si="36"/>
        <v>1</v>
      </c>
      <c r="AL83" s="54">
        <v>1</v>
      </c>
      <c r="AM83" s="54">
        <v>0</v>
      </c>
      <c r="AN83" s="54">
        <v>1</v>
      </c>
      <c r="AO83" s="54">
        <v>0</v>
      </c>
      <c r="AP83" s="54">
        <v>1</v>
      </c>
      <c r="AQ83" s="54">
        <v>1</v>
      </c>
      <c r="AR83" s="54">
        <v>1</v>
      </c>
      <c r="AS83" s="54">
        <v>1</v>
      </c>
      <c r="AT83" s="54">
        <v>1</v>
      </c>
      <c r="AU83" s="54">
        <f t="shared" si="37"/>
        <v>50.285454545454563</v>
      </c>
      <c r="AV83" s="54">
        <f t="shared" si="38"/>
        <v>14.443636363636365</v>
      </c>
      <c r="AW83" s="54">
        <f t="shared" si="23"/>
        <v>5.9321212121212099</v>
      </c>
      <c r="AX83" s="54">
        <f t="shared" si="39"/>
        <v>13.196363636363635</v>
      </c>
      <c r="AY83" s="54">
        <v>1</v>
      </c>
      <c r="AZ83" s="54">
        <v>1</v>
      </c>
      <c r="BA83" s="54">
        <v>1</v>
      </c>
      <c r="BG83" s="54">
        <f t="shared" si="24"/>
        <v>3000</v>
      </c>
      <c r="BH83" s="11">
        <f t="shared" si="40"/>
        <v>1.1458333333333333E-4</v>
      </c>
    </row>
    <row r="84" spans="1:60" ht="48" x14ac:dyDescent="0.2">
      <c r="A84" s="54">
        <v>51</v>
      </c>
      <c r="B84" s="1" t="s">
        <v>1013</v>
      </c>
      <c r="C84" s="3" t="s">
        <v>207</v>
      </c>
      <c r="D84" s="54">
        <v>1</v>
      </c>
      <c r="E84" s="54">
        <v>1</v>
      </c>
      <c r="F84" s="54">
        <f t="shared" si="28"/>
        <v>1</v>
      </c>
      <c r="G84" s="54">
        <f t="shared" si="29"/>
        <v>22</v>
      </c>
      <c r="H84" s="54">
        <f t="shared" si="30"/>
        <v>22</v>
      </c>
      <c r="I84" s="54">
        <f t="shared" si="22"/>
        <v>93</v>
      </c>
      <c r="J84" s="54">
        <v>32</v>
      </c>
      <c r="K84" s="54">
        <f t="shared" si="31"/>
        <v>1.4545454545454546</v>
      </c>
      <c r="L84" s="54">
        <f t="shared" si="32"/>
        <v>91</v>
      </c>
      <c r="M84" s="54">
        <f t="shared" si="33"/>
        <v>4.1363636363636367</v>
      </c>
      <c r="N84" s="54">
        <v>1</v>
      </c>
      <c r="O84" s="54">
        <v>1</v>
      </c>
      <c r="P84" s="54">
        <v>1</v>
      </c>
      <c r="Q84" s="54">
        <v>1</v>
      </c>
      <c r="R84" s="54">
        <v>1</v>
      </c>
      <c r="S84" s="54">
        <v>1</v>
      </c>
      <c r="T84" s="54">
        <f t="shared" si="25"/>
        <v>1</v>
      </c>
      <c r="U84" s="54">
        <v>1</v>
      </c>
      <c r="V84" s="54">
        <v>1</v>
      </c>
      <c r="W84" s="54">
        <f t="shared" si="26"/>
        <v>1</v>
      </c>
      <c r="X84" s="54">
        <f t="shared" si="27"/>
        <v>1</v>
      </c>
      <c r="Y84" s="54">
        <v>1</v>
      </c>
      <c r="Z84" s="54">
        <v>1</v>
      </c>
      <c r="AA84" s="54">
        <v>1</v>
      </c>
      <c r="AB84" s="54">
        <v>1</v>
      </c>
      <c r="AC84" s="54">
        <v>1</v>
      </c>
      <c r="AD84" s="54">
        <v>1</v>
      </c>
      <c r="AE84" s="54">
        <v>1</v>
      </c>
      <c r="AF84" s="54">
        <f t="shared" si="34"/>
        <v>2</v>
      </c>
      <c r="AG84" s="54">
        <v>1</v>
      </c>
      <c r="AH84" s="54">
        <f t="shared" si="35"/>
        <v>1</v>
      </c>
      <c r="AI84" s="54">
        <v>1</v>
      </c>
      <c r="AJ84" s="54">
        <v>1</v>
      </c>
      <c r="AK84" s="54">
        <f t="shared" si="36"/>
        <v>1</v>
      </c>
      <c r="AL84" s="54">
        <v>1</v>
      </c>
      <c r="AM84" s="54">
        <v>0</v>
      </c>
      <c r="AN84" s="54">
        <v>1</v>
      </c>
      <c r="AO84" s="54">
        <v>0</v>
      </c>
      <c r="AP84" s="54">
        <v>1</v>
      </c>
      <c r="AQ84" s="54">
        <v>1</v>
      </c>
      <c r="AR84" s="54">
        <v>1</v>
      </c>
      <c r="AS84" s="54">
        <v>1</v>
      </c>
      <c r="AT84" s="54">
        <v>1</v>
      </c>
      <c r="AU84" s="54">
        <f t="shared" si="37"/>
        <v>61.450454545454562</v>
      </c>
      <c r="AV84" s="54">
        <f t="shared" si="38"/>
        <v>10.153636363636362</v>
      </c>
      <c r="AW84" s="54">
        <f t="shared" si="23"/>
        <v>7.1763636363636394</v>
      </c>
      <c r="AX84" s="54">
        <f t="shared" si="39"/>
        <v>9.0522727272727295</v>
      </c>
      <c r="AY84" s="54">
        <v>1</v>
      </c>
      <c r="AZ84" s="54">
        <v>1</v>
      </c>
      <c r="BA84" s="54">
        <v>1</v>
      </c>
      <c r="BG84" s="54">
        <f t="shared" si="24"/>
        <v>2000</v>
      </c>
      <c r="BH84" s="11">
        <f t="shared" si="40"/>
        <v>7.6388888888888887E-5</v>
      </c>
    </row>
    <row r="85" spans="1:60" ht="48" x14ac:dyDescent="0.2">
      <c r="A85" s="54">
        <v>52</v>
      </c>
      <c r="B85" s="1" t="s">
        <v>1014</v>
      </c>
      <c r="C85" s="22" t="s">
        <v>208</v>
      </c>
      <c r="D85" s="54">
        <v>1</v>
      </c>
      <c r="E85" s="54">
        <v>1</v>
      </c>
      <c r="F85" s="54">
        <f t="shared" si="28"/>
        <v>1</v>
      </c>
      <c r="G85" s="54">
        <f t="shared" si="29"/>
        <v>20</v>
      </c>
      <c r="H85" s="54">
        <f t="shared" si="30"/>
        <v>20</v>
      </c>
      <c r="I85" s="54">
        <f t="shared" si="22"/>
        <v>91</v>
      </c>
      <c r="J85" s="54">
        <v>34</v>
      </c>
      <c r="K85" s="54">
        <f t="shared" si="31"/>
        <v>1.7</v>
      </c>
      <c r="L85" s="54">
        <f t="shared" si="32"/>
        <v>86</v>
      </c>
      <c r="M85" s="54">
        <f t="shared" si="33"/>
        <v>4.3</v>
      </c>
      <c r="N85" s="54">
        <v>1</v>
      </c>
      <c r="O85" s="54">
        <v>1</v>
      </c>
      <c r="P85" s="54">
        <v>1</v>
      </c>
      <c r="Q85" s="54">
        <v>1</v>
      </c>
      <c r="R85" s="54">
        <v>1</v>
      </c>
      <c r="S85" s="54">
        <v>1</v>
      </c>
      <c r="T85" s="54">
        <f t="shared" si="25"/>
        <v>1</v>
      </c>
      <c r="U85" s="54">
        <v>1</v>
      </c>
      <c r="V85" s="54">
        <v>1</v>
      </c>
      <c r="W85" s="54">
        <f t="shared" si="26"/>
        <v>1</v>
      </c>
      <c r="X85" s="54">
        <f t="shared" si="27"/>
        <v>1</v>
      </c>
      <c r="Y85" s="54">
        <v>0</v>
      </c>
      <c r="Z85" s="54">
        <v>1</v>
      </c>
      <c r="AA85" s="54">
        <v>1</v>
      </c>
      <c r="AB85" s="54">
        <v>1</v>
      </c>
      <c r="AC85" s="54">
        <v>1</v>
      </c>
      <c r="AD85" s="54">
        <v>1</v>
      </c>
      <c r="AE85" s="54">
        <v>1</v>
      </c>
      <c r="AF85" s="54">
        <f t="shared" si="34"/>
        <v>5</v>
      </c>
      <c r="AG85" s="54">
        <v>0</v>
      </c>
      <c r="AH85" s="54">
        <f t="shared" si="35"/>
        <v>1</v>
      </c>
      <c r="AI85" s="54">
        <v>1</v>
      </c>
      <c r="AJ85" s="54">
        <v>1</v>
      </c>
      <c r="AK85" s="54">
        <f t="shared" si="36"/>
        <v>0</v>
      </c>
      <c r="AL85" s="54">
        <v>1</v>
      </c>
      <c r="AM85" s="54">
        <v>0</v>
      </c>
      <c r="AN85" s="54">
        <v>1</v>
      </c>
      <c r="AO85" s="54">
        <v>0</v>
      </c>
      <c r="AP85" s="54">
        <v>1</v>
      </c>
      <c r="AQ85" s="54">
        <v>1</v>
      </c>
      <c r="AR85" s="54">
        <v>1</v>
      </c>
      <c r="AS85" s="54">
        <v>1</v>
      </c>
      <c r="AT85" s="54">
        <v>1</v>
      </c>
      <c r="AU85" s="54">
        <f t="shared" si="37"/>
        <v>42.715000000000018</v>
      </c>
      <c r="AV85" s="54">
        <f t="shared" si="38"/>
        <v>12.270000000000003</v>
      </c>
      <c r="AW85" s="54">
        <f t="shared" si="23"/>
        <v>8.0039999999999942</v>
      </c>
      <c r="AX85" s="54">
        <f t="shared" si="39"/>
        <v>8.8230000000000004</v>
      </c>
      <c r="AY85" s="54">
        <v>1</v>
      </c>
      <c r="AZ85" s="54">
        <v>1</v>
      </c>
      <c r="BA85" s="54">
        <v>1</v>
      </c>
      <c r="BG85" s="54">
        <f t="shared" si="24"/>
        <v>5000</v>
      </c>
      <c r="BH85" s="11">
        <f t="shared" si="40"/>
        <v>6.9444444444444444E-5</v>
      </c>
    </row>
    <row r="86" spans="1:60" ht="64" x14ac:dyDescent="0.2">
      <c r="A86" s="54">
        <v>53</v>
      </c>
      <c r="B86" s="1" t="s">
        <v>1015</v>
      </c>
      <c r="C86" s="3" t="s">
        <v>207</v>
      </c>
      <c r="D86" s="54">
        <v>1</v>
      </c>
      <c r="E86" s="54">
        <v>1</v>
      </c>
      <c r="F86" s="54">
        <f t="shared" si="28"/>
        <v>1</v>
      </c>
      <c r="G86" s="54">
        <f t="shared" si="29"/>
        <v>30</v>
      </c>
      <c r="H86" s="54">
        <f t="shared" si="30"/>
        <v>30</v>
      </c>
      <c r="I86" s="54">
        <f t="shared" si="22"/>
        <v>126</v>
      </c>
      <c r="J86" s="54">
        <v>46</v>
      </c>
      <c r="K86" s="54">
        <f t="shared" si="31"/>
        <v>1.5333333333333334</v>
      </c>
      <c r="L86" s="54">
        <f t="shared" si="32"/>
        <v>123</v>
      </c>
      <c r="M86" s="54">
        <f t="shared" si="33"/>
        <v>4.0999999999999996</v>
      </c>
      <c r="N86" s="54">
        <v>1</v>
      </c>
      <c r="O86" s="54">
        <v>1</v>
      </c>
      <c r="P86" s="54">
        <v>1</v>
      </c>
      <c r="Q86" s="54">
        <v>1</v>
      </c>
      <c r="R86" s="54">
        <v>1</v>
      </c>
      <c r="S86" s="54">
        <v>1</v>
      </c>
      <c r="T86" s="54">
        <f t="shared" si="25"/>
        <v>1</v>
      </c>
      <c r="U86" s="54">
        <v>1</v>
      </c>
      <c r="V86" s="54">
        <v>1</v>
      </c>
      <c r="W86" s="54">
        <f t="shared" si="26"/>
        <v>1</v>
      </c>
      <c r="X86" s="54">
        <f t="shared" si="27"/>
        <v>1</v>
      </c>
      <c r="Y86" s="54">
        <v>0</v>
      </c>
      <c r="Z86" s="54">
        <v>1</v>
      </c>
      <c r="AA86" s="54">
        <v>1</v>
      </c>
      <c r="AB86" s="54">
        <v>1</v>
      </c>
      <c r="AC86" s="54">
        <v>1</v>
      </c>
      <c r="AD86" s="54">
        <v>1</v>
      </c>
      <c r="AE86" s="54">
        <v>1</v>
      </c>
      <c r="AF86" s="54">
        <f t="shared" si="34"/>
        <v>3</v>
      </c>
      <c r="AG86" s="54">
        <v>1</v>
      </c>
      <c r="AH86" s="54">
        <f t="shared" si="35"/>
        <v>1</v>
      </c>
      <c r="AI86" s="54">
        <v>0</v>
      </c>
      <c r="AJ86" s="54">
        <v>1</v>
      </c>
      <c r="AK86" s="54">
        <f t="shared" si="36"/>
        <v>1</v>
      </c>
      <c r="AL86" s="54">
        <v>1</v>
      </c>
      <c r="AM86" s="54">
        <v>0</v>
      </c>
      <c r="AN86" s="54">
        <v>1</v>
      </c>
      <c r="AO86" s="54">
        <v>0</v>
      </c>
      <c r="AP86" s="54">
        <v>1</v>
      </c>
      <c r="AQ86" s="54">
        <v>1</v>
      </c>
      <c r="AR86" s="54">
        <v>1</v>
      </c>
      <c r="AS86" s="54">
        <v>1</v>
      </c>
      <c r="AT86" s="54">
        <v>1</v>
      </c>
      <c r="AU86" s="54">
        <f t="shared" si="37"/>
        <v>46.665000000000013</v>
      </c>
      <c r="AV86" s="54">
        <f t="shared" si="38"/>
        <v>14.203333333333337</v>
      </c>
      <c r="AW86" s="54">
        <f t="shared" si="23"/>
        <v>7.3213333333333281</v>
      </c>
      <c r="AX86" s="54">
        <f t="shared" si="39"/>
        <v>12.881</v>
      </c>
      <c r="AY86" s="54">
        <v>1</v>
      </c>
      <c r="AZ86" s="54">
        <v>1</v>
      </c>
      <c r="BA86" s="54">
        <v>1</v>
      </c>
      <c r="BG86" s="54">
        <f t="shared" si="24"/>
        <v>3000</v>
      </c>
      <c r="BH86" s="11">
        <f t="shared" si="40"/>
        <v>1.0416666666666666E-4</v>
      </c>
    </row>
    <row r="87" spans="1:60" ht="64" x14ac:dyDescent="0.2">
      <c r="A87" s="54">
        <v>54</v>
      </c>
      <c r="B87" s="1" t="s">
        <v>1016</v>
      </c>
      <c r="C87" s="22" t="s">
        <v>208</v>
      </c>
      <c r="D87" s="54">
        <v>1</v>
      </c>
      <c r="E87" s="54">
        <v>1</v>
      </c>
      <c r="F87" s="54">
        <f t="shared" si="28"/>
        <v>1</v>
      </c>
      <c r="G87" s="54">
        <f t="shared" si="29"/>
        <v>29</v>
      </c>
      <c r="H87" s="54">
        <f t="shared" si="30"/>
        <v>29</v>
      </c>
      <c r="I87" s="54">
        <f t="shared" si="22"/>
        <v>131</v>
      </c>
      <c r="J87" s="54">
        <v>48</v>
      </c>
      <c r="K87" s="54">
        <f t="shared" si="31"/>
        <v>1.6551724137931034</v>
      </c>
      <c r="L87" s="54">
        <f t="shared" si="32"/>
        <v>128</v>
      </c>
      <c r="M87" s="54">
        <f t="shared" si="33"/>
        <v>4.4137931034482758</v>
      </c>
      <c r="N87" s="54">
        <v>1</v>
      </c>
      <c r="O87" s="54">
        <v>1</v>
      </c>
      <c r="P87" s="54">
        <v>0</v>
      </c>
      <c r="Q87" s="54">
        <v>1</v>
      </c>
      <c r="R87" s="54">
        <v>1</v>
      </c>
      <c r="S87" s="54">
        <v>1</v>
      </c>
      <c r="T87" s="54">
        <f t="shared" si="25"/>
        <v>1</v>
      </c>
      <c r="U87" s="54">
        <v>1</v>
      </c>
      <c r="V87" s="54">
        <v>1</v>
      </c>
      <c r="W87" s="54">
        <f t="shared" si="26"/>
        <v>0</v>
      </c>
      <c r="X87" s="54">
        <f t="shared" si="27"/>
        <v>1</v>
      </c>
      <c r="Y87" s="54">
        <v>0</v>
      </c>
      <c r="Z87" s="54">
        <v>1</v>
      </c>
      <c r="AA87" s="54">
        <v>1</v>
      </c>
      <c r="AB87" s="54">
        <v>1</v>
      </c>
      <c r="AC87" s="54">
        <v>1</v>
      </c>
      <c r="AD87" s="54">
        <v>1</v>
      </c>
      <c r="AE87" s="54">
        <v>1</v>
      </c>
      <c r="AF87" s="54">
        <f t="shared" si="34"/>
        <v>3</v>
      </c>
      <c r="AG87" s="54">
        <v>1</v>
      </c>
      <c r="AH87" s="54">
        <f t="shared" si="35"/>
        <v>1</v>
      </c>
      <c r="AI87" s="54">
        <v>0</v>
      </c>
      <c r="AJ87" s="54">
        <v>1</v>
      </c>
      <c r="AK87" s="54">
        <f t="shared" si="36"/>
        <v>1</v>
      </c>
      <c r="AL87" s="54">
        <v>1</v>
      </c>
      <c r="AM87" s="54">
        <v>0</v>
      </c>
      <c r="AN87" s="54">
        <v>1</v>
      </c>
      <c r="AO87" s="54">
        <v>0</v>
      </c>
      <c r="AP87" s="54">
        <v>1</v>
      </c>
      <c r="AQ87" s="54">
        <v>1</v>
      </c>
      <c r="AR87" s="54">
        <v>1</v>
      </c>
      <c r="AS87" s="54">
        <v>0</v>
      </c>
      <c r="AT87" s="54">
        <v>1</v>
      </c>
      <c r="AU87" s="54">
        <f t="shared" si="37"/>
        <v>37.372413793103476</v>
      </c>
      <c r="AV87" s="54">
        <f t="shared" si="38"/>
        <v>15.251034482758623</v>
      </c>
      <c r="AW87" s="54">
        <f t="shared" si="23"/>
        <v>9.1324137931034457</v>
      </c>
      <c r="AX87" s="54">
        <f t="shared" si="39"/>
        <v>13.85896551724138</v>
      </c>
      <c r="AY87" s="54">
        <v>1</v>
      </c>
      <c r="AZ87" s="54">
        <v>1</v>
      </c>
      <c r="BA87" s="54">
        <v>1</v>
      </c>
      <c r="BG87" s="54">
        <f t="shared" si="24"/>
        <v>3000</v>
      </c>
      <c r="BH87" s="11">
        <f t="shared" si="40"/>
        <v>1.0069444444444445E-4</v>
      </c>
    </row>
    <row r="88" spans="1:60" ht="64" x14ac:dyDescent="0.2">
      <c r="A88" s="54">
        <v>55</v>
      </c>
      <c r="B88" s="1" t="s">
        <v>1017</v>
      </c>
      <c r="C88" s="3" t="s">
        <v>207</v>
      </c>
      <c r="D88" s="54">
        <v>1</v>
      </c>
      <c r="E88" s="54">
        <v>1</v>
      </c>
      <c r="F88" s="54">
        <f t="shared" si="28"/>
        <v>1</v>
      </c>
      <c r="G88" s="54">
        <f t="shared" si="29"/>
        <v>20</v>
      </c>
      <c r="H88" s="54">
        <f t="shared" si="30"/>
        <v>20</v>
      </c>
      <c r="I88" s="54">
        <f t="shared" si="22"/>
        <v>107</v>
      </c>
      <c r="J88" s="54">
        <v>38</v>
      </c>
      <c r="K88" s="54">
        <f t="shared" si="31"/>
        <v>1.9</v>
      </c>
      <c r="L88" s="54">
        <f t="shared" si="32"/>
        <v>105</v>
      </c>
      <c r="M88" s="54">
        <f t="shared" si="33"/>
        <v>5.25</v>
      </c>
      <c r="N88" s="54">
        <v>1</v>
      </c>
      <c r="O88" s="54">
        <v>1</v>
      </c>
      <c r="P88" s="54">
        <v>1</v>
      </c>
      <c r="Q88" s="54">
        <v>1</v>
      </c>
      <c r="R88" s="54">
        <v>1</v>
      </c>
      <c r="S88" s="54">
        <v>1</v>
      </c>
      <c r="T88" s="54">
        <f t="shared" si="25"/>
        <v>1</v>
      </c>
      <c r="U88" s="54">
        <v>1</v>
      </c>
      <c r="V88" s="54">
        <v>1</v>
      </c>
      <c r="W88" s="54">
        <f t="shared" si="26"/>
        <v>1</v>
      </c>
      <c r="X88" s="54">
        <f t="shared" si="27"/>
        <v>1</v>
      </c>
      <c r="Y88" s="54">
        <v>0</v>
      </c>
      <c r="Z88" s="54">
        <v>1</v>
      </c>
      <c r="AA88" s="54">
        <v>1</v>
      </c>
      <c r="AB88" s="54">
        <v>1</v>
      </c>
      <c r="AC88" s="54">
        <v>1</v>
      </c>
      <c r="AD88" s="54">
        <v>1</v>
      </c>
      <c r="AE88" s="54">
        <v>1</v>
      </c>
      <c r="AF88" s="54">
        <f t="shared" si="34"/>
        <v>2</v>
      </c>
      <c r="AG88" s="54">
        <v>1</v>
      </c>
      <c r="AH88" s="54">
        <f t="shared" si="35"/>
        <v>1</v>
      </c>
      <c r="AI88" s="54">
        <v>1</v>
      </c>
      <c r="AJ88" s="54">
        <v>1</v>
      </c>
      <c r="AK88" s="54">
        <f t="shared" si="36"/>
        <v>1</v>
      </c>
      <c r="AL88" s="54">
        <v>1</v>
      </c>
      <c r="AM88" s="54">
        <v>0</v>
      </c>
      <c r="AN88" s="54">
        <v>1</v>
      </c>
      <c r="AO88" s="54">
        <v>0</v>
      </c>
      <c r="AP88" s="54">
        <v>1</v>
      </c>
      <c r="AQ88" s="54">
        <v>1</v>
      </c>
      <c r="AR88" s="54">
        <v>1</v>
      </c>
      <c r="AS88" s="54">
        <v>1</v>
      </c>
      <c r="AT88" s="54">
        <v>1</v>
      </c>
      <c r="AU88" s="54">
        <f t="shared" si="37"/>
        <v>25.79500000000003</v>
      </c>
      <c r="AV88" s="54">
        <f t="shared" si="38"/>
        <v>14.630000000000003</v>
      </c>
      <c r="AW88" s="54">
        <f t="shared" si="23"/>
        <v>13.589999999999996</v>
      </c>
      <c r="AX88" s="54">
        <f t="shared" si="39"/>
        <v>13.297499999999999</v>
      </c>
      <c r="AY88" s="54">
        <v>1</v>
      </c>
      <c r="AZ88" s="54">
        <v>1</v>
      </c>
      <c r="BA88" s="54">
        <v>1</v>
      </c>
      <c r="BG88" s="54">
        <f t="shared" si="24"/>
        <v>2000</v>
      </c>
      <c r="BH88" s="11">
        <f t="shared" si="40"/>
        <v>6.9444444444444444E-5</v>
      </c>
    </row>
    <row r="89" spans="1:60" ht="96" x14ac:dyDescent="0.2">
      <c r="A89" s="54">
        <v>56</v>
      </c>
      <c r="B89" s="1" t="s">
        <v>1018</v>
      </c>
      <c r="C89" s="3" t="s">
        <v>207</v>
      </c>
      <c r="D89" s="54">
        <v>1</v>
      </c>
      <c r="E89" s="54">
        <v>1</v>
      </c>
      <c r="F89" s="54">
        <f t="shared" si="28"/>
        <v>2</v>
      </c>
      <c r="G89" s="54">
        <f t="shared" si="29"/>
        <v>43</v>
      </c>
      <c r="H89" s="54">
        <f t="shared" si="30"/>
        <v>21.5</v>
      </c>
      <c r="I89" s="54">
        <f t="shared" si="22"/>
        <v>184</v>
      </c>
      <c r="J89" s="54">
        <v>66</v>
      </c>
      <c r="K89" s="54">
        <f t="shared" si="31"/>
        <v>1.5348837209302326</v>
      </c>
      <c r="L89" s="54">
        <f t="shared" si="32"/>
        <v>181</v>
      </c>
      <c r="M89" s="54">
        <f t="shared" si="33"/>
        <v>4.2093023255813957</v>
      </c>
      <c r="N89" s="54">
        <v>0</v>
      </c>
      <c r="O89" s="54">
        <v>1</v>
      </c>
      <c r="P89" s="54">
        <v>1</v>
      </c>
      <c r="Q89" s="54">
        <v>1</v>
      </c>
      <c r="R89" s="54">
        <v>1</v>
      </c>
      <c r="S89" s="54">
        <v>1</v>
      </c>
      <c r="T89" s="54">
        <f t="shared" si="25"/>
        <v>1</v>
      </c>
      <c r="U89" s="54">
        <v>1</v>
      </c>
      <c r="V89" s="54">
        <v>1</v>
      </c>
      <c r="W89" s="54">
        <f t="shared" si="26"/>
        <v>1</v>
      </c>
      <c r="X89" s="54">
        <f t="shared" si="27"/>
        <v>1</v>
      </c>
      <c r="Y89" s="54">
        <v>0</v>
      </c>
      <c r="Z89" s="54">
        <v>1</v>
      </c>
      <c r="AA89" s="54">
        <v>1</v>
      </c>
      <c r="AB89" s="54">
        <v>1</v>
      </c>
      <c r="AC89" s="54">
        <v>1</v>
      </c>
      <c r="AD89" s="54">
        <v>1</v>
      </c>
      <c r="AE89" s="54">
        <v>1</v>
      </c>
      <c r="AF89" s="54">
        <f t="shared" si="34"/>
        <v>3</v>
      </c>
      <c r="AG89" s="54">
        <v>1</v>
      </c>
      <c r="AH89" s="54">
        <f t="shared" si="35"/>
        <v>1</v>
      </c>
      <c r="AI89" s="54">
        <v>0</v>
      </c>
      <c r="AJ89" s="54">
        <v>1</v>
      </c>
      <c r="AK89" s="54">
        <f t="shared" si="36"/>
        <v>1</v>
      </c>
      <c r="AL89" s="54">
        <v>1</v>
      </c>
      <c r="AM89" s="54">
        <v>0</v>
      </c>
      <c r="AN89" s="54">
        <v>1</v>
      </c>
      <c r="AO89" s="54">
        <v>0</v>
      </c>
      <c r="AP89" s="54">
        <v>1</v>
      </c>
      <c r="AQ89" s="54">
        <v>1</v>
      </c>
      <c r="AR89" s="54">
        <v>1</v>
      </c>
      <c r="AS89" s="54">
        <v>1</v>
      </c>
      <c r="AT89" s="54">
        <v>1</v>
      </c>
      <c r="AU89" s="54">
        <f t="shared" si="37"/>
        <v>55.161337209302353</v>
      </c>
      <c r="AV89" s="54">
        <f t="shared" si="38"/>
        <v>10.906627906976748</v>
      </c>
      <c r="AW89" s="54">
        <f t="shared" si="23"/>
        <v>7.5739534883720943</v>
      </c>
      <c r="AX89" s="54">
        <f t="shared" si="39"/>
        <v>9.1458139534883749</v>
      </c>
      <c r="AY89" s="54">
        <v>0</v>
      </c>
      <c r="AZ89" s="54">
        <v>1</v>
      </c>
      <c r="BA89" s="54">
        <v>1</v>
      </c>
      <c r="BG89" s="54">
        <f t="shared" si="24"/>
        <v>3000</v>
      </c>
      <c r="BH89" s="11">
        <f t="shared" si="40"/>
        <v>1.4930555555555557E-4</v>
      </c>
    </row>
    <row r="90" spans="1:60" ht="80" x14ac:dyDescent="0.2">
      <c r="A90" s="54">
        <v>57</v>
      </c>
      <c r="B90" s="1" t="s">
        <v>1019</v>
      </c>
      <c r="C90" s="3" t="s">
        <v>207</v>
      </c>
      <c r="D90" s="54">
        <v>1</v>
      </c>
      <c r="E90" s="54">
        <v>1</v>
      </c>
      <c r="F90" s="54">
        <f t="shared" si="28"/>
        <v>1</v>
      </c>
      <c r="G90" s="54">
        <f t="shared" si="29"/>
        <v>35</v>
      </c>
      <c r="H90" s="54">
        <f t="shared" si="30"/>
        <v>35</v>
      </c>
      <c r="I90" s="54">
        <f t="shared" si="22"/>
        <v>153</v>
      </c>
      <c r="J90" s="54">
        <v>52</v>
      </c>
      <c r="K90" s="54">
        <f t="shared" si="31"/>
        <v>1.4857142857142858</v>
      </c>
      <c r="L90" s="54">
        <f t="shared" si="32"/>
        <v>149</v>
      </c>
      <c r="M90" s="54">
        <f t="shared" si="33"/>
        <v>4.2571428571428571</v>
      </c>
      <c r="N90" s="54">
        <v>1</v>
      </c>
      <c r="O90" s="54">
        <v>1</v>
      </c>
      <c r="P90" s="54">
        <v>1</v>
      </c>
      <c r="Q90" s="54">
        <v>1</v>
      </c>
      <c r="R90" s="54">
        <v>1</v>
      </c>
      <c r="S90" s="54">
        <v>1</v>
      </c>
      <c r="T90" s="54">
        <f t="shared" si="25"/>
        <v>1</v>
      </c>
      <c r="U90" s="54">
        <v>1</v>
      </c>
      <c r="V90" s="54">
        <v>1</v>
      </c>
      <c r="W90" s="54">
        <f t="shared" si="26"/>
        <v>1</v>
      </c>
      <c r="X90" s="54">
        <f t="shared" si="27"/>
        <v>1</v>
      </c>
      <c r="Y90" s="54">
        <v>0</v>
      </c>
      <c r="Z90" s="54">
        <v>1</v>
      </c>
      <c r="AA90" s="54">
        <v>1</v>
      </c>
      <c r="AB90" s="54">
        <v>1</v>
      </c>
      <c r="AC90" s="54">
        <v>1</v>
      </c>
      <c r="AD90" s="54">
        <v>1</v>
      </c>
      <c r="AE90" s="54">
        <v>1</v>
      </c>
      <c r="AF90" s="54">
        <f t="shared" si="34"/>
        <v>4</v>
      </c>
      <c r="AG90" s="54">
        <v>1</v>
      </c>
      <c r="AH90" s="54">
        <f t="shared" si="35"/>
        <v>1</v>
      </c>
      <c r="AI90" s="54">
        <v>0</v>
      </c>
      <c r="AJ90" s="54">
        <v>1</v>
      </c>
      <c r="AK90" s="54">
        <f t="shared" si="36"/>
        <v>1</v>
      </c>
      <c r="AL90" s="54">
        <v>1</v>
      </c>
      <c r="AM90" s="54">
        <v>0</v>
      </c>
      <c r="AN90" s="54">
        <v>1</v>
      </c>
      <c r="AO90" s="54">
        <v>0</v>
      </c>
      <c r="AP90" s="54">
        <v>1</v>
      </c>
      <c r="AQ90" s="54">
        <v>1</v>
      </c>
      <c r="AR90" s="54">
        <v>1</v>
      </c>
      <c r="AS90" s="54">
        <v>1</v>
      </c>
      <c r="AT90" s="54">
        <v>1</v>
      </c>
      <c r="AU90" s="54">
        <f t="shared" si="37"/>
        <v>45.618571428571435</v>
      </c>
      <c r="AV90" s="54">
        <f t="shared" si="38"/>
        <v>15.591428571428576</v>
      </c>
      <c r="AW90" s="54">
        <f t="shared" si="23"/>
        <v>8.3862857142857123</v>
      </c>
      <c r="AX90" s="54">
        <f t="shared" si="39"/>
        <v>16.121142857142857</v>
      </c>
      <c r="AY90" s="54">
        <v>1</v>
      </c>
      <c r="AZ90" s="54">
        <v>1</v>
      </c>
      <c r="BA90" s="54">
        <v>1</v>
      </c>
      <c r="BG90" s="54">
        <f t="shared" si="24"/>
        <v>4000</v>
      </c>
      <c r="BH90" s="11">
        <f t="shared" si="40"/>
        <v>1.2152777777777776E-4</v>
      </c>
    </row>
    <row r="91" spans="1:60" ht="48" x14ac:dyDescent="0.2">
      <c r="A91" s="54">
        <v>58</v>
      </c>
      <c r="B91" s="1" t="s">
        <v>1020</v>
      </c>
      <c r="C91" s="3" t="s">
        <v>207</v>
      </c>
      <c r="D91" s="54">
        <v>1</v>
      </c>
      <c r="E91" s="54">
        <v>1</v>
      </c>
      <c r="F91" s="54">
        <f t="shared" si="28"/>
        <v>1</v>
      </c>
      <c r="G91" s="54">
        <f t="shared" si="29"/>
        <v>21</v>
      </c>
      <c r="H91" s="54">
        <f t="shared" si="30"/>
        <v>21</v>
      </c>
      <c r="I91" s="54">
        <f t="shared" si="22"/>
        <v>88</v>
      </c>
      <c r="J91" s="54">
        <v>28</v>
      </c>
      <c r="K91" s="54">
        <f t="shared" si="31"/>
        <v>1.3333333333333333</v>
      </c>
      <c r="L91" s="54">
        <f t="shared" si="32"/>
        <v>81</v>
      </c>
      <c r="M91" s="54">
        <f t="shared" si="33"/>
        <v>3.8571428571428572</v>
      </c>
      <c r="N91" s="54">
        <v>1</v>
      </c>
      <c r="O91" s="54">
        <v>1</v>
      </c>
      <c r="P91" s="54">
        <v>1</v>
      </c>
      <c r="Q91" s="54">
        <v>1</v>
      </c>
      <c r="R91" s="54">
        <v>1</v>
      </c>
      <c r="S91" s="54">
        <v>1</v>
      </c>
      <c r="T91" s="54">
        <f t="shared" si="25"/>
        <v>1</v>
      </c>
      <c r="U91" s="54">
        <v>1</v>
      </c>
      <c r="V91" s="54">
        <v>1</v>
      </c>
      <c r="W91" s="54">
        <f t="shared" si="26"/>
        <v>1</v>
      </c>
      <c r="X91" s="54">
        <f t="shared" si="27"/>
        <v>1</v>
      </c>
      <c r="Y91" s="54">
        <v>0</v>
      </c>
      <c r="Z91" s="54">
        <v>1</v>
      </c>
      <c r="AA91" s="54">
        <v>1</v>
      </c>
      <c r="AB91" s="54">
        <v>1</v>
      </c>
      <c r="AC91" s="54">
        <v>1</v>
      </c>
      <c r="AD91" s="54">
        <v>1</v>
      </c>
      <c r="AE91" s="54">
        <v>1</v>
      </c>
      <c r="AF91" s="54">
        <f t="shared" si="34"/>
        <v>7</v>
      </c>
      <c r="AG91" s="54">
        <v>1</v>
      </c>
      <c r="AH91" s="54">
        <f t="shared" si="35"/>
        <v>1</v>
      </c>
      <c r="AI91" s="54">
        <v>1</v>
      </c>
      <c r="AJ91" s="54">
        <v>1</v>
      </c>
      <c r="AK91" s="54">
        <f t="shared" si="36"/>
        <v>0</v>
      </c>
      <c r="AL91" s="54">
        <v>1</v>
      </c>
      <c r="AM91" s="54">
        <v>0</v>
      </c>
      <c r="AN91" s="54">
        <v>1</v>
      </c>
      <c r="AO91" s="54">
        <v>0</v>
      </c>
      <c r="AP91" s="54">
        <v>1</v>
      </c>
      <c r="AQ91" s="54">
        <v>1</v>
      </c>
      <c r="AR91" s="54">
        <v>1</v>
      </c>
      <c r="AS91" s="54">
        <v>1</v>
      </c>
      <c r="AT91" s="54">
        <v>1</v>
      </c>
      <c r="AU91" s="54">
        <f t="shared" si="37"/>
        <v>72.720000000000027</v>
      </c>
      <c r="AV91" s="54">
        <f t="shared" si="38"/>
        <v>8.3333333333333321</v>
      </c>
      <c r="AW91" s="54">
        <f t="shared" si="23"/>
        <v>5.4704761904761909</v>
      </c>
      <c r="AX91" s="54">
        <f t="shared" si="39"/>
        <v>7.2371428571428567</v>
      </c>
      <c r="AY91" s="30">
        <v>1</v>
      </c>
      <c r="AZ91" s="54">
        <v>1</v>
      </c>
      <c r="BA91" s="54">
        <v>1</v>
      </c>
      <c r="BG91" s="54">
        <f t="shared" si="24"/>
        <v>7000</v>
      </c>
      <c r="BH91" s="11">
        <f t="shared" si="40"/>
        <v>7.2916666666666659E-5</v>
      </c>
    </row>
    <row r="92" spans="1:60" ht="80" x14ac:dyDescent="0.2">
      <c r="A92" s="54">
        <v>59</v>
      </c>
      <c r="B92" s="1" t="s">
        <v>1021</v>
      </c>
      <c r="C92" s="3" t="s">
        <v>207</v>
      </c>
      <c r="D92" s="54">
        <v>1</v>
      </c>
      <c r="E92" s="54">
        <v>1</v>
      </c>
      <c r="F92" s="54">
        <f t="shared" si="28"/>
        <v>2</v>
      </c>
      <c r="G92" s="54">
        <f t="shared" si="29"/>
        <v>31</v>
      </c>
      <c r="H92" s="54">
        <f t="shared" si="30"/>
        <v>15.5</v>
      </c>
      <c r="I92" s="54">
        <f t="shared" si="22"/>
        <v>152</v>
      </c>
      <c r="J92" s="54">
        <v>53</v>
      </c>
      <c r="K92" s="54">
        <f t="shared" si="31"/>
        <v>1.7096774193548387</v>
      </c>
      <c r="L92" s="54">
        <f t="shared" si="32"/>
        <v>149</v>
      </c>
      <c r="M92" s="54">
        <f t="shared" si="33"/>
        <v>4.806451612903226</v>
      </c>
      <c r="N92" s="54">
        <v>0</v>
      </c>
      <c r="O92" s="54">
        <v>1</v>
      </c>
      <c r="P92" s="54">
        <v>1</v>
      </c>
      <c r="Q92" s="54">
        <v>1</v>
      </c>
      <c r="R92" s="54">
        <v>1</v>
      </c>
      <c r="S92" s="54">
        <v>1</v>
      </c>
      <c r="T92" s="54">
        <f t="shared" si="25"/>
        <v>1</v>
      </c>
      <c r="U92" s="54">
        <v>1</v>
      </c>
      <c r="V92" s="54">
        <v>1</v>
      </c>
      <c r="W92" s="54">
        <f t="shared" si="26"/>
        <v>1</v>
      </c>
      <c r="X92" s="54">
        <f t="shared" si="27"/>
        <v>1</v>
      </c>
      <c r="Y92" s="54">
        <v>1</v>
      </c>
      <c r="Z92" s="54">
        <v>1</v>
      </c>
      <c r="AA92" s="54">
        <v>1</v>
      </c>
      <c r="AB92" s="54">
        <v>1</v>
      </c>
      <c r="AC92" s="54">
        <v>1</v>
      </c>
      <c r="AD92" s="54">
        <v>1</v>
      </c>
      <c r="AE92" s="54">
        <v>1</v>
      </c>
      <c r="AF92" s="54">
        <f t="shared" si="34"/>
        <v>3</v>
      </c>
      <c r="AG92" s="54">
        <v>0</v>
      </c>
      <c r="AH92" s="54">
        <f t="shared" si="35"/>
        <v>1</v>
      </c>
      <c r="AI92" s="54">
        <v>0</v>
      </c>
      <c r="AJ92" s="54">
        <v>1</v>
      </c>
      <c r="AK92" s="54">
        <f t="shared" si="36"/>
        <v>1</v>
      </c>
      <c r="AL92" s="54">
        <v>1</v>
      </c>
      <c r="AM92" s="54">
        <v>0</v>
      </c>
      <c r="AN92" s="54">
        <v>1</v>
      </c>
      <c r="AO92" s="54">
        <v>0</v>
      </c>
      <c r="AP92" s="54">
        <v>1</v>
      </c>
      <c r="AQ92" s="54">
        <v>1</v>
      </c>
      <c r="AR92" s="54">
        <v>1</v>
      </c>
      <c r="AS92" s="54">
        <v>1</v>
      </c>
      <c r="AT92" s="54">
        <v>1</v>
      </c>
      <c r="AU92" s="54">
        <f t="shared" si="37"/>
        <v>46.463790322580664</v>
      </c>
      <c r="AV92" s="54">
        <f t="shared" si="38"/>
        <v>10.629193548387097</v>
      </c>
      <c r="AW92" s="54">
        <f t="shared" si="23"/>
        <v>10.552258064516131</v>
      </c>
      <c r="AX92" s="54">
        <f t="shared" si="39"/>
        <v>8.9583870967741959</v>
      </c>
      <c r="AY92" s="31">
        <v>0</v>
      </c>
      <c r="AZ92" s="54">
        <v>1</v>
      </c>
      <c r="BA92" s="54">
        <v>1</v>
      </c>
      <c r="BG92" s="54">
        <f t="shared" si="24"/>
        <v>3000</v>
      </c>
      <c r="BH92" s="11">
        <f t="shared" si="40"/>
        <v>1.0763888888888889E-4</v>
      </c>
    </row>
    <row r="93" spans="1:60" ht="64" x14ac:dyDescent="0.2">
      <c r="A93" s="54">
        <v>60</v>
      </c>
      <c r="B93" s="1" t="s">
        <v>1022</v>
      </c>
      <c r="C93" s="3" t="s">
        <v>207</v>
      </c>
      <c r="D93" s="54">
        <v>1</v>
      </c>
      <c r="E93" s="54">
        <v>1</v>
      </c>
      <c r="F93" s="54">
        <f t="shared" si="28"/>
        <v>1</v>
      </c>
      <c r="G93" s="54">
        <f t="shared" si="29"/>
        <v>20</v>
      </c>
      <c r="H93" s="54">
        <f t="shared" si="30"/>
        <v>20</v>
      </c>
      <c r="I93" s="54">
        <f t="shared" si="22"/>
        <v>107</v>
      </c>
      <c r="J93" s="54">
        <v>34</v>
      </c>
      <c r="K93" s="54">
        <f t="shared" si="31"/>
        <v>1.7</v>
      </c>
      <c r="L93" s="54">
        <f t="shared" si="32"/>
        <v>102</v>
      </c>
      <c r="M93" s="54">
        <f t="shared" si="33"/>
        <v>5.0999999999999996</v>
      </c>
      <c r="N93" s="54">
        <v>0</v>
      </c>
      <c r="O93" s="54">
        <v>1</v>
      </c>
      <c r="P93" s="54">
        <v>1</v>
      </c>
      <c r="Q93" s="54">
        <v>1</v>
      </c>
      <c r="R93" s="54">
        <v>1</v>
      </c>
      <c r="S93" s="54">
        <v>1</v>
      </c>
      <c r="T93" s="54">
        <f t="shared" si="25"/>
        <v>1</v>
      </c>
      <c r="U93" s="54">
        <v>1</v>
      </c>
      <c r="V93" s="54">
        <v>1</v>
      </c>
      <c r="W93" s="54">
        <f t="shared" si="26"/>
        <v>1</v>
      </c>
      <c r="X93" s="54">
        <f t="shared" si="27"/>
        <v>1</v>
      </c>
      <c r="Y93" s="54">
        <v>1</v>
      </c>
      <c r="Z93" s="54">
        <v>1</v>
      </c>
      <c r="AA93" s="54">
        <v>1</v>
      </c>
      <c r="AB93" s="54">
        <v>1</v>
      </c>
      <c r="AC93" s="54">
        <v>1</v>
      </c>
      <c r="AD93" s="54">
        <v>1</v>
      </c>
      <c r="AE93" s="54">
        <v>1</v>
      </c>
      <c r="AF93" s="54">
        <f t="shared" si="34"/>
        <v>5</v>
      </c>
      <c r="AG93" s="54">
        <v>1</v>
      </c>
      <c r="AH93" s="54">
        <f t="shared" si="35"/>
        <v>1</v>
      </c>
      <c r="AI93" s="54">
        <v>1</v>
      </c>
      <c r="AJ93" s="54">
        <v>1</v>
      </c>
      <c r="AK93" s="54">
        <f t="shared" si="36"/>
        <v>0</v>
      </c>
      <c r="AL93" s="54">
        <v>1</v>
      </c>
      <c r="AM93" s="54">
        <v>0</v>
      </c>
      <c r="AN93" s="54">
        <v>1</v>
      </c>
      <c r="AO93" s="54">
        <v>0</v>
      </c>
      <c r="AP93" s="54">
        <v>1</v>
      </c>
      <c r="AQ93" s="54">
        <v>1</v>
      </c>
      <c r="AR93" s="54">
        <v>1</v>
      </c>
      <c r="AS93" s="54">
        <v>1</v>
      </c>
      <c r="AT93" s="54">
        <v>1</v>
      </c>
      <c r="AU93" s="54">
        <f t="shared" si="37"/>
        <v>42.715000000000018</v>
      </c>
      <c r="AV93" s="54">
        <f t="shared" si="38"/>
        <v>12.270000000000003</v>
      </c>
      <c r="AW93" s="54">
        <f t="shared" si="23"/>
        <v>12.707999999999998</v>
      </c>
      <c r="AX93" s="54">
        <f t="shared" si="39"/>
        <v>12.591000000000001</v>
      </c>
      <c r="AY93" s="30">
        <v>1</v>
      </c>
      <c r="AZ93" s="54">
        <v>1</v>
      </c>
      <c r="BA93" s="54">
        <v>1</v>
      </c>
      <c r="BG93" s="54">
        <f t="shared" si="24"/>
        <v>5000</v>
      </c>
      <c r="BH93" s="11">
        <f t="shared" si="40"/>
        <v>6.9444444444444444E-5</v>
      </c>
    </row>
    <row r="94" spans="1:60" ht="64" x14ac:dyDescent="0.2">
      <c r="A94" s="54">
        <v>61</v>
      </c>
      <c r="B94" s="1" t="s">
        <v>1023</v>
      </c>
      <c r="C94" s="3" t="s">
        <v>207</v>
      </c>
      <c r="D94" s="54">
        <v>1</v>
      </c>
      <c r="E94" s="54">
        <v>1</v>
      </c>
      <c r="F94" s="54">
        <f t="shared" si="28"/>
        <v>1</v>
      </c>
      <c r="G94" s="54">
        <f t="shared" si="29"/>
        <v>21</v>
      </c>
      <c r="H94" s="54">
        <f t="shared" si="30"/>
        <v>21</v>
      </c>
      <c r="I94" s="54">
        <f t="shared" si="22"/>
        <v>126</v>
      </c>
      <c r="J94" s="54">
        <v>40</v>
      </c>
      <c r="K94" s="54">
        <f t="shared" si="31"/>
        <v>1.9047619047619047</v>
      </c>
      <c r="L94" s="54">
        <f t="shared" si="32"/>
        <v>116</v>
      </c>
      <c r="M94" s="54">
        <f t="shared" si="33"/>
        <v>5.5238095238095237</v>
      </c>
      <c r="N94" s="54">
        <v>0</v>
      </c>
      <c r="O94" s="54">
        <v>1</v>
      </c>
      <c r="P94" s="54">
        <v>1</v>
      </c>
      <c r="Q94" s="54">
        <v>1</v>
      </c>
      <c r="R94" s="54">
        <v>1</v>
      </c>
      <c r="S94" s="54">
        <v>1</v>
      </c>
      <c r="T94" s="54">
        <f t="shared" si="25"/>
        <v>1</v>
      </c>
      <c r="U94" s="54">
        <v>1</v>
      </c>
      <c r="V94" s="54">
        <v>1</v>
      </c>
      <c r="W94" s="54">
        <f t="shared" si="26"/>
        <v>1</v>
      </c>
      <c r="X94" s="54">
        <f t="shared" si="27"/>
        <v>1</v>
      </c>
      <c r="Y94" s="54">
        <v>1</v>
      </c>
      <c r="Z94" s="54">
        <v>1</v>
      </c>
      <c r="AA94" s="54">
        <v>1</v>
      </c>
      <c r="AB94" s="54">
        <v>1</v>
      </c>
      <c r="AC94" s="54">
        <v>1</v>
      </c>
      <c r="AD94" s="54">
        <v>1</v>
      </c>
      <c r="AE94" s="54">
        <v>1</v>
      </c>
      <c r="AF94" s="54">
        <f t="shared" si="34"/>
        <v>10</v>
      </c>
      <c r="AG94" s="54">
        <v>1</v>
      </c>
      <c r="AH94" s="54">
        <f t="shared" si="35"/>
        <v>1</v>
      </c>
      <c r="AI94" s="54">
        <v>1</v>
      </c>
      <c r="AJ94" s="54">
        <v>1</v>
      </c>
      <c r="AK94" s="54">
        <f t="shared" si="36"/>
        <v>0</v>
      </c>
      <c r="AL94" s="54">
        <v>1</v>
      </c>
      <c r="AM94" s="54">
        <v>0</v>
      </c>
      <c r="AN94" s="54">
        <v>1</v>
      </c>
      <c r="AO94" s="54">
        <v>0</v>
      </c>
      <c r="AP94" s="54">
        <v>1</v>
      </c>
      <c r="AQ94" s="54">
        <v>1</v>
      </c>
      <c r="AR94" s="54">
        <v>1</v>
      </c>
      <c r="AS94" s="54">
        <v>1</v>
      </c>
      <c r="AT94" s="54">
        <v>1</v>
      </c>
      <c r="AU94" s="54">
        <f t="shared" si="37"/>
        <v>24.3771428571429</v>
      </c>
      <c r="AV94" s="54">
        <f t="shared" si="38"/>
        <v>15.076190476190479</v>
      </c>
      <c r="AW94" s="54">
        <f t="shared" si="23"/>
        <v>15.270476190476188</v>
      </c>
      <c r="AX94" s="54">
        <f t="shared" si="39"/>
        <v>15.087142857142858</v>
      </c>
      <c r="AY94" s="30">
        <v>1</v>
      </c>
      <c r="AZ94" s="54">
        <v>1</v>
      </c>
      <c r="BA94" s="54">
        <v>1</v>
      </c>
      <c r="BG94" s="54">
        <f t="shared" si="24"/>
        <v>10000</v>
      </c>
      <c r="BH94" s="11">
        <f t="shared" si="40"/>
        <v>7.2916666666666659E-5</v>
      </c>
    </row>
    <row r="95" spans="1:60" ht="80" x14ac:dyDescent="0.2">
      <c r="A95" s="54">
        <v>62</v>
      </c>
      <c r="B95" s="1" t="s">
        <v>1024</v>
      </c>
      <c r="C95" s="3" t="s">
        <v>207</v>
      </c>
      <c r="D95" s="54">
        <v>1</v>
      </c>
      <c r="E95" s="54">
        <v>1</v>
      </c>
      <c r="F95" s="54">
        <f t="shared" si="28"/>
        <v>1</v>
      </c>
      <c r="G95" s="54">
        <f t="shared" si="29"/>
        <v>26</v>
      </c>
      <c r="H95" s="54">
        <f t="shared" si="30"/>
        <v>26</v>
      </c>
      <c r="I95" s="54">
        <f t="shared" si="22"/>
        <v>145</v>
      </c>
      <c r="J95" s="54">
        <v>51</v>
      </c>
      <c r="K95" s="54">
        <f t="shared" si="31"/>
        <v>1.9615384615384615</v>
      </c>
      <c r="L95" s="54">
        <f t="shared" si="32"/>
        <v>138</v>
      </c>
      <c r="M95" s="54">
        <f t="shared" si="33"/>
        <v>5.3076923076923075</v>
      </c>
      <c r="N95" s="54">
        <v>0</v>
      </c>
      <c r="O95" s="54">
        <v>1</v>
      </c>
      <c r="P95" s="54">
        <v>1</v>
      </c>
      <c r="Q95" s="54">
        <v>1</v>
      </c>
      <c r="R95" s="54">
        <v>1</v>
      </c>
      <c r="S95" s="54">
        <v>1</v>
      </c>
      <c r="T95" s="54">
        <f t="shared" si="25"/>
        <v>1</v>
      </c>
      <c r="U95" s="54">
        <v>1</v>
      </c>
      <c r="V95" s="54">
        <v>1</v>
      </c>
      <c r="W95" s="54">
        <f t="shared" si="26"/>
        <v>1</v>
      </c>
      <c r="X95" s="54">
        <f t="shared" si="27"/>
        <v>1</v>
      </c>
      <c r="Y95" s="54">
        <v>1</v>
      </c>
      <c r="Z95" s="54">
        <v>1</v>
      </c>
      <c r="AA95" s="54">
        <v>1</v>
      </c>
      <c r="AB95" s="54">
        <v>1</v>
      </c>
      <c r="AC95" s="54">
        <v>1</v>
      </c>
      <c r="AD95" s="54">
        <v>1</v>
      </c>
      <c r="AE95" s="54">
        <v>1</v>
      </c>
      <c r="AF95" s="54">
        <f t="shared" si="34"/>
        <v>7</v>
      </c>
      <c r="AG95" s="54">
        <v>1</v>
      </c>
      <c r="AH95" s="54">
        <f t="shared" si="35"/>
        <v>1</v>
      </c>
      <c r="AI95" s="54">
        <v>1</v>
      </c>
      <c r="AJ95" s="54">
        <v>1</v>
      </c>
      <c r="AK95" s="54">
        <f t="shared" si="36"/>
        <v>0</v>
      </c>
      <c r="AL95" s="54">
        <v>1</v>
      </c>
      <c r="AM95" s="54">
        <v>0</v>
      </c>
      <c r="AN95" s="54">
        <v>1</v>
      </c>
      <c r="AO95" s="54">
        <v>0</v>
      </c>
      <c r="AP95" s="54">
        <v>1</v>
      </c>
      <c r="AQ95" s="54">
        <v>1</v>
      </c>
      <c r="AR95" s="54">
        <v>1</v>
      </c>
      <c r="AS95" s="54">
        <v>1</v>
      </c>
      <c r="AT95" s="54">
        <v>1</v>
      </c>
      <c r="AU95" s="54">
        <f t="shared" si="37"/>
        <v>14.498846153846177</v>
      </c>
      <c r="AV95" s="54">
        <f t="shared" si="38"/>
        <v>17.696153846153852</v>
      </c>
      <c r="AW95" s="54">
        <f t="shared" si="23"/>
        <v>14.270769230769229</v>
      </c>
      <c r="AX95" s="54">
        <f t="shared" si="39"/>
        <v>16.569230769230764</v>
      </c>
      <c r="AY95" s="30">
        <v>1</v>
      </c>
      <c r="AZ95" s="54">
        <v>1</v>
      </c>
      <c r="BA95" s="54">
        <v>1</v>
      </c>
      <c r="BG95" s="54">
        <f t="shared" si="24"/>
        <v>7000</v>
      </c>
      <c r="BH95" s="11">
        <f t="shared" si="40"/>
        <v>9.0277777777777787E-5</v>
      </c>
    </row>
    <row r="96" spans="1:60" ht="80" x14ac:dyDescent="0.2">
      <c r="A96" s="54">
        <v>63</v>
      </c>
      <c r="B96" s="1" t="s">
        <v>1025</v>
      </c>
      <c r="C96" s="3" t="s">
        <v>207</v>
      </c>
      <c r="D96" s="54">
        <v>1</v>
      </c>
      <c r="E96" s="54">
        <v>1</v>
      </c>
      <c r="F96" s="54">
        <f t="shared" si="28"/>
        <v>1</v>
      </c>
      <c r="G96" s="54">
        <f t="shared" si="29"/>
        <v>34</v>
      </c>
      <c r="H96" s="54">
        <f t="shared" si="30"/>
        <v>34</v>
      </c>
      <c r="I96" s="54">
        <f t="shared" si="22"/>
        <v>175</v>
      </c>
      <c r="J96" s="54">
        <v>61</v>
      </c>
      <c r="K96" s="54">
        <f t="shared" si="31"/>
        <v>1.7941176470588236</v>
      </c>
      <c r="L96" s="54">
        <f t="shared" si="32"/>
        <v>170</v>
      </c>
      <c r="M96" s="54">
        <f t="shared" si="33"/>
        <v>5</v>
      </c>
      <c r="N96" s="54">
        <v>0</v>
      </c>
      <c r="O96" s="54">
        <v>1</v>
      </c>
      <c r="P96" s="54">
        <v>1</v>
      </c>
      <c r="Q96" s="54">
        <v>1</v>
      </c>
      <c r="R96" s="54">
        <v>1</v>
      </c>
      <c r="S96" s="54">
        <v>1</v>
      </c>
      <c r="T96" s="54">
        <f t="shared" si="25"/>
        <v>1</v>
      </c>
      <c r="U96" s="54">
        <v>1</v>
      </c>
      <c r="V96" s="54">
        <v>1</v>
      </c>
      <c r="W96" s="54">
        <f t="shared" si="26"/>
        <v>1</v>
      </c>
      <c r="X96" s="54">
        <f t="shared" si="27"/>
        <v>1</v>
      </c>
      <c r="Y96" s="54">
        <v>1</v>
      </c>
      <c r="Z96" s="54">
        <v>1</v>
      </c>
      <c r="AA96" s="54">
        <v>1</v>
      </c>
      <c r="AB96" s="54">
        <v>1</v>
      </c>
      <c r="AC96" s="54">
        <v>1</v>
      </c>
      <c r="AD96" s="54">
        <v>1</v>
      </c>
      <c r="AE96" s="54">
        <v>1</v>
      </c>
      <c r="AF96" s="54">
        <f t="shared" si="34"/>
        <v>6</v>
      </c>
      <c r="AG96" s="54">
        <v>1</v>
      </c>
      <c r="AH96" s="54">
        <f t="shared" si="35"/>
        <v>0</v>
      </c>
      <c r="AI96" s="54">
        <v>1</v>
      </c>
      <c r="AJ96" s="54">
        <v>1</v>
      </c>
      <c r="AK96" s="54">
        <f t="shared" si="36"/>
        <v>1</v>
      </c>
      <c r="AL96" s="54">
        <v>1</v>
      </c>
      <c r="AM96" s="54">
        <v>0</v>
      </c>
      <c r="AN96" s="54">
        <v>1</v>
      </c>
      <c r="AO96" s="54">
        <v>0</v>
      </c>
      <c r="AP96" s="54">
        <v>1</v>
      </c>
      <c r="AQ96" s="54">
        <v>1</v>
      </c>
      <c r="AR96" s="54">
        <v>1</v>
      </c>
      <c r="AS96" s="54">
        <v>1</v>
      </c>
      <c r="AT96" s="54">
        <v>1</v>
      </c>
      <c r="AU96" s="54">
        <f t="shared" si="37"/>
        <v>20.54264705882354</v>
      </c>
      <c r="AV96" s="54">
        <f t="shared" si="38"/>
        <v>18.840588235294117</v>
      </c>
      <c r="AW96" s="54">
        <f t="shared" si="23"/>
        <v>12.72941176470588</v>
      </c>
      <c r="AX96" s="54">
        <f t="shared" si="39"/>
        <v>19.119999999999997</v>
      </c>
      <c r="AY96" s="30">
        <v>1</v>
      </c>
      <c r="AZ96" s="54">
        <v>1</v>
      </c>
      <c r="BA96" s="54">
        <v>1</v>
      </c>
      <c r="BG96" s="54">
        <f t="shared" si="24"/>
        <v>6000</v>
      </c>
      <c r="BH96" s="11">
        <f t="shared" si="40"/>
        <v>1.1805555555555556E-4</v>
      </c>
    </row>
    <row r="97" spans="1:60" ht="64" x14ac:dyDescent="0.2">
      <c r="A97" s="54">
        <v>64</v>
      </c>
      <c r="B97" s="1" t="s">
        <v>1026</v>
      </c>
      <c r="C97" s="3" t="s">
        <v>207</v>
      </c>
      <c r="D97" s="54">
        <v>1</v>
      </c>
      <c r="E97" s="54">
        <v>1</v>
      </c>
      <c r="F97" s="54">
        <f t="shared" si="28"/>
        <v>1</v>
      </c>
      <c r="G97" s="54">
        <f t="shared" si="29"/>
        <v>22</v>
      </c>
      <c r="H97" s="54">
        <f t="shared" si="30"/>
        <v>22</v>
      </c>
      <c r="I97" s="54">
        <f t="shared" si="22"/>
        <v>123</v>
      </c>
      <c r="J97" s="54">
        <v>41</v>
      </c>
      <c r="K97" s="54">
        <f t="shared" si="31"/>
        <v>1.8636363636363635</v>
      </c>
      <c r="L97" s="54">
        <f t="shared" si="32"/>
        <v>118</v>
      </c>
      <c r="M97" s="54">
        <f t="shared" si="33"/>
        <v>5.3636363636363633</v>
      </c>
      <c r="N97" s="54">
        <v>0</v>
      </c>
      <c r="O97" s="54">
        <v>1</v>
      </c>
      <c r="P97" s="54">
        <v>1</v>
      </c>
      <c r="Q97" s="54">
        <v>1</v>
      </c>
      <c r="R97" s="54">
        <v>1</v>
      </c>
      <c r="S97" s="54">
        <v>1</v>
      </c>
      <c r="T97" s="54">
        <f t="shared" si="25"/>
        <v>1</v>
      </c>
      <c r="U97" s="54">
        <v>1</v>
      </c>
      <c r="V97" s="54">
        <v>1</v>
      </c>
      <c r="W97" s="54">
        <f t="shared" si="26"/>
        <v>1</v>
      </c>
      <c r="X97" s="54">
        <f t="shared" si="27"/>
        <v>1</v>
      </c>
      <c r="Y97" s="54">
        <v>1</v>
      </c>
      <c r="Z97" s="54">
        <v>1</v>
      </c>
      <c r="AA97" s="54">
        <v>1</v>
      </c>
      <c r="AB97" s="54">
        <v>1</v>
      </c>
      <c r="AC97" s="54">
        <v>1</v>
      </c>
      <c r="AD97" s="54">
        <v>1</v>
      </c>
      <c r="AE97" s="54">
        <v>1</v>
      </c>
      <c r="AF97" s="54">
        <f t="shared" si="34"/>
        <v>5</v>
      </c>
      <c r="AG97" s="54">
        <v>1</v>
      </c>
      <c r="AH97" s="54">
        <f t="shared" si="35"/>
        <v>1</v>
      </c>
      <c r="AI97" s="54">
        <v>1</v>
      </c>
      <c r="AJ97" s="54">
        <v>1</v>
      </c>
      <c r="AK97" s="54">
        <f t="shared" si="36"/>
        <v>0</v>
      </c>
      <c r="AL97" s="54">
        <v>0</v>
      </c>
      <c r="AM97" s="54">
        <v>0</v>
      </c>
      <c r="AN97" s="54">
        <v>1</v>
      </c>
      <c r="AO97" s="54">
        <v>0</v>
      </c>
      <c r="AP97" s="54">
        <v>1</v>
      </c>
      <c r="AQ97" s="54">
        <v>1</v>
      </c>
      <c r="AR97" s="54">
        <v>1</v>
      </c>
      <c r="AS97" s="54">
        <v>1</v>
      </c>
      <c r="AT97" s="54">
        <v>1</v>
      </c>
      <c r="AU97" s="54">
        <f t="shared" si="37"/>
        <v>26.841363636363653</v>
      </c>
      <c r="AV97" s="54">
        <f t="shared" si="38"/>
        <v>14.980909090909091</v>
      </c>
      <c r="AW97" s="54">
        <f t="shared" si="23"/>
        <v>14.392727272727271</v>
      </c>
      <c r="AX97" s="54">
        <f t="shared" si="39"/>
        <v>14.832727272727276</v>
      </c>
      <c r="AY97" s="30">
        <v>1</v>
      </c>
      <c r="AZ97" s="54">
        <v>1</v>
      </c>
      <c r="BA97" s="54">
        <v>1</v>
      </c>
      <c r="BG97" s="54">
        <f t="shared" si="24"/>
        <v>5000</v>
      </c>
      <c r="BH97" s="11">
        <f t="shared" si="40"/>
        <v>7.6388888888888887E-5</v>
      </c>
    </row>
    <row r="98" spans="1:60" ht="32" x14ac:dyDescent="0.2">
      <c r="A98" s="54">
        <v>65</v>
      </c>
      <c r="B98" s="1" t="s">
        <v>1027</v>
      </c>
      <c r="C98" s="3" t="s">
        <v>207</v>
      </c>
      <c r="D98" s="54">
        <v>1</v>
      </c>
      <c r="E98" s="54">
        <v>1</v>
      </c>
      <c r="F98" s="54">
        <f t="shared" si="28"/>
        <v>1</v>
      </c>
      <c r="G98" s="54">
        <f t="shared" si="29"/>
        <v>16</v>
      </c>
      <c r="H98" s="54">
        <f t="shared" si="30"/>
        <v>16</v>
      </c>
      <c r="I98" s="54">
        <f t="shared" si="22"/>
        <v>72</v>
      </c>
      <c r="J98" s="54">
        <v>26</v>
      </c>
      <c r="K98" s="54">
        <f t="shared" si="31"/>
        <v>1.625</v>
      </c>
      <c r="L98" s="54">
        <f t="shared" si="32"/>
        <v>70</v>
      </c>
      <c r="M98" s="54">
        <f t="shared" si="33"/>
        <v>4.375</v>
      </c>
      <c r="N98" s="54">
        <v>1</v>
      </c>
      <c r="O98" s="54">
        <v>1</v>
      </c>
      <c r="P98" s="54">
        <v>1</v>
      </c>
      <c r="Q98" s="54">
        <v>1</v>
      </c>
      <c r="R98" s="54">
        <v>1</v>
      </c>
      <c r="S98" s="54">
        <v>1</v>
      </c>
      <c r="T98" s="54">
        <f t="shared" si="25"/>
        <v>1</v>
      </c>
      <c r="U98" s="54">
        <v>1</v>
      </c>
      <c r="V98" s="54">
        <v>1</v>
      </c>
      <c r="W98" s="54">
        <f t="shared" si="26"/>
        <v>1</v>
      </c>
      <c r="X98" s="54">
        <f t="shared" si="27"/>
        <v>1</v>
      </c>
      <c r="Y98" s="54">
        <v>1</v>
      </c>
      <c r="Z98" s="54">
        <v>1</v>
      </c>
      <c r="AA98" s="54">
        <v>1</v>
      </c>
      <c r="AB98" s="54">
        <v>1</v>
      </c>
      <c r="AC98" s="54">
        <v>1</v>
      </c>
      <c r="AD98" s="54">
        <v>1</v>
      </c>
      <c r="AE98" s="54">
        <v>1</v>
      </c>
      <c r="AF98" s="54">
        <f t="shared" si="34"/>
        <v>2</v>
      </c>
      <c r="AG98" s="54">
        <v>1</v>
      </c>
      <c r="AH98" s="54">
        <f t="shared" si="35"/>
        <v>1</v>
      </c>
      <c r="AI98" s="54">
        <v>1</v>
      </c>
      <c r="AJ98" s="54">
        <v>1</v>
      </c>
      <c r="AK98" s="54">
        <f t="shared" si="36"/>
        <v>1</v>
      </c>
      <c r="AL98" s="54">
        <v>1</v>
      </c>
      <c r="AM98" s="54">
        <v>0</v>
      </c>
      <c r="AN98" s="54">
        <v>1</v>
      </c>
      <c r="AO98" s="54">
        <v>0</v>
      </c>
      <c r="AP98" s="54">
        <v>1</v>
      </c>
      <c r="AQ98" s="54">
        <v>1</v>
      </c>
      <c r="AR98" s="54">
        <v>1</v>
      </c>
      <c r="AS98" s="54">
        <v>1</v>
      </c>
      <c r="AT98" s="54">
        <v>1</v>
      </c>
      <c r="AU98" s="54">
        <f t="shared" si="37"/>
        <v>53.120000000000019</v>
      </c>
      <c r="AV98" s="54">
        <f t="shared" si="38"/>
        <v>9.8249999999999993</v>
      </c>
      <c r="AW98" s="54">
        <f t="shared" si="23"/>
        <v>8.0749999999999957</v>
      </c>
      <c r="AX98" s="54">
        <f t="shared" si="39"/>
        <v>7.1762499999999996</v>
      </c>
      <c r="AY98" s="30">
        <v>1</v>
      </c>
      <c r="AZ98" s="54">
        <v>1</v>
      </c>
      <c r="BA98" s="54">
        <v>1</v>
      </c>
      <c r="BG98" s="54">
        <f t="shared" si="24"/>
        <v>2000</v>
      </c>
      <c r="BH98" s="11">
        <f t="shared" si="40"/>
        <v>5.5555555555555558E-5</v>
      </c>
    </row>
    <row r="99" spans="1:60" ht="80" x14ac:dyDescent="0.2">
      <c r="A99" s="54" t="s">
        <v>639</v>
      </c>
      <c r="B99" s="1" t="s">
        <v>1028</v>
      </c>
      <c r="C99" s="3" t="s">
        <v>207</v>
      </c>
      <c r="D99" s="54">
        <v>1</v>
      </c>
      <c r="E99" s="54">
        <v>1</v>
      </c>
      <c r="F99" s="54">
        <f t="shared" si="28"/>
        <v>1</v>
      </c>
      <c r="G99" s="54">
        <f t="shared" si="29"/>
        <v>31</v>
      </c>
      <c r="H99" s="54">
        <f t="shared" si="30"/>
        <v>31</v>
      </c>
      <c r="I99" s="54">
        <f t="shared" si="22"/>
        <v>164</v>
      </c>
      <c r="J99" s="54">
        <v>54</v>
      </c>
      <c r="K99" s="54">
        <f t="shared" si="31"/>
        <v>1.7419354838709677</v>
      </c>
      <c r="L99" s="54">
        <f t="shared" si="32"/>
        <v>158</v>
      </c>
      <c r="M99" s="54">
        <f t="shared" si="33"/>
        <v>5.096774193548387</v>
      </c>
      <c r="N99" s="54">
        <v>0</v>
      </c>
      <c r="O99" s="54">
        <v>1</v>
      </c>
      <c r="P99" s="54">
        <v>0</v>
      </c>
      <c r="Q99" s="54">
        <v>0</v>
      </c>
      <c r="R99" s="54">
        <v>1</v>
      </c>
      <c r="S99" s="54">
        <v>1</v>
      </c>
      <c r="T99" s="54">
        <f t="shared" si="25"/>
        <v>0</v>
      </c>
      <c r="U99" s="54">
        <v>1</v>
      </c>
      <c r="V99" s="54">
        <v>1</v>
      </c>
      <c r="W99" s="54">
        <f t="shared" si="26"/>
        <v>0</v>
      </c>
      <c r="X99" s="54">
        <f t="shared" si="27"/>
        <v>1</v>
      </c>
      <c r="Y99" s="54">
        <v>1</v>
      </c>
      <c r="Z99" s="54">
        <v>1</v>
      </c>
      <c r="AA99" s="54">
        <v>1</v>
      </c>
      <c r="AB99" s="54">
        <v>1</v>
      </c>
      <c r="AC99" s="54">
        <v>1</v>
      </c>
      <c r="AD99" s="54">
        <v>1</v>
      </c>
      <c r="AE99" s="54">
        <v>1</v>
      </c>
      <c r="AF99" s="54">
        <f t="shared" si="34"/>
        <v>6</v>
      </c>
      <c r="AG99" s="54">
        <v>1</v>
      </c>
      <c r="AH99" s="54">
        <f t="shared" si="35"/>
        <v>1</v>
      </c>
      <c r="AI99" s="54">
        <v>0</v>
      </c>
      <c r="AJ99" s="54">
        <v>1</v>
      </c>
      <c r="AK99" s="54">
        <f t="shared" si="36"/>
        <v>0</v>
      </c>
      <c r="AL99" s="54">
        <v>1</v>
      </c>
      <c r="AM99" s="54">
        <v>0</v>
      </c>
      <c r="AN99" s="54">
        <v>1</v>
      </c>
      <c r="AO99" s="54">
        <v>0</v>
      </c>
      <c r="AP99" s="54">
        <v>1</v>
      </c>
      <c r="AQ99" s="54">
        <v>1</v>
      </c>
      <c r="AR99" s="54">
        <v>1</v>
      </c>
      <c r="AS99" s="54">
        <v>1</v>
      </c>
      <c r="AT99" s="54">
        <v>1</v>
      </c>
      <c r="AU99" s="54">
        <f t="shared" si="37"/>
        <v>28.002258064516163</v>
      </c>
      <c r="AV99" s="54">
        <f t="shared" si="38"/>
        <v>17.054838709677416</v>
      </c>
      <c r="AW99" s="54">
        <f t="shared" si="23"/>
        <v>13.214193548387097</v>
      </c>
      <c r="AX99" s="54">
        <f t="shared" si="39"/>
        <v>18.075806451612898</v>
      </c>
      <c r="AY99" s="30">
        <v>1</v>
      </c>
      <c r="AZ99" s="54">
        <v>1</v>
      </c>
      <c r="BA99" s="54">
        <v>1</v>
      </c>
      <c r="BG99" s="54">
        <f t="shared" si="24"/>
        <v>6000</v>
      </c>
      <c r="BH99" s="11">
        <f t="shared" si="40"/>
        <v>1.0763888888888889E-4</v>
      </c>
    </row>
    <row r="100" spans="1:60" ht="64" x14ac:dyDescent="0.2">
      <c r="A100" s="54" t="s">
        <v>641</v>
      </c>
      <c r="B100" s="1" t="s">
        <v>1029</v>
      </c>
      <c r="C100" s="22" t="s">
        <v>208</v>
      </c>
      <c r="D100" s="54">
        <v>1</v>
      </c>
      <c r="E100" s="54">
        <v>1</v>
      </c>
      <c r="F100" s="54">
        <f t="shared" si="28"/>
        <v>1</v>
      </c>
      <c r="G100" s="54">
        <f t="shared" si="29"/>
        <v>24</v>
      </c>
      <c r="H100" s="54">
        <f t="shared" si="30"/>
        <v>24</v>
      </c>
      <c r="I100" s="54">
        <f t="shared" si="22"/>
        <v>110</v>
      </c>
      <c r="J100" s="54">
        <v>39</v>
      </c>
      <c r="K100" s="54">
        <f t="shared" si="31"/>
        <v>1.625</v>
      </c>
      <c r="L100" s="54">
        <f t="shared" si="32"/>
        <v>107</v>
      </c>
      <c r="M100" s="54">
        <f t="shared" si="33"/>
        <v>4.458333333333333</v>
      </c>
      <c r="N100" s="54">
        <v>1</v>
      </c>
      <c r="O100" s="54">
        <v>1</v>
      </c>
      <c r="P100" s="54">
        <v>1</v>
      </c>
      <c r="Q100" s="54">
        <v>1</v>
      </c>
      <c r="R100" s="54">
        <v>1</v>
      </c>
      <c r="S100" s="54">
        <v>1</v>
      </c>
      <c r="T100" s="54">
        <f t="shared" si="25"/>
        <v>1</v>
      </c>
      <c r="U100" s="54">
        <v>1</v>
      </c>
      <c r="V100" s="54">
        <v>1</v>
      </c>
      <c r="W100" s="54">
        <f t="shared" si="26"/>
        <v>1</v>
      </c>
      <c r="X100" s="54">
        <f t="shared" si="27"/>
        <v>1</v>
      </c>
      <c r="Y100" s="54">
        <v>0</v>
      </c>
      <c r="Z100" s="54">
        <v>1</v>
      </c>
      <c r="AA100" s="54">
        <v>1</v>
      </c>
      <c r="AB100" s="54">
        <v>1</v>
      </c>
      <c r="AC100" s="54">
        <v>1</v>
      </c>
      <c r="AD100" s="54">
        <v>1</v>
      </c>
      <c r="AE100" s="54">
        <v>1</v>
      </c>
      <c r="AF100" s="54">
        <f t="shared" si="34"/>
        <v>3</v>
      </c>
      <c r="AG100" s="54">
        <v>1</v>
      </c>
      <c r="AH100" s="54">
        <f t="shared" si="35"/>
        <v>1</v>
      </c>
      <c r="AI100" s="54">
        <v>1</v>
      </c>
      <c r="AJ100" s="54">
        <v>1</v>
      </c>
      <c r="AK100" s="54">
        <f t="shared" si="36"/>
        <v>1</v>
      </c>
      <c r="AL100" s="54">
        <v>1</v>
      </c>
      <c r="AM100" s="54">
        <v>0</v>
      </c>
      <c r="AN100" s="54">
        <v>1</v>
      </c>
      <c r="AO100" s="54">
        <v>0</v>
      </c>
      <c r="AP100" s="54">
        <v>1</v>
      </c>
      <c r="AQ100" s="54">
        <v>1</v>
      </c>
      <c r="AR100" s="54">
        <v>1</v>
      </c>
      <c r="AS100" s="54">
        <v>1</v>
      </c>
      <c r="AT100" s="54">
        <v>1</v>
      </c>
      <c r="AU100" s="54">
        <f t="shared" si="37"/>
        <v>45.000000000000014</v>
      </c>
      <c r="AV100" s="54">
        <f t="shared" si="38"/>
        <v>12.945</v>
      </c>
      <c r="AW100" s="54">
        <f t="shared" si="23"/>
        <v>9.1816666666666649</v>
      </c>
      <c r="AX100" s="54">
        <f t="shared" si="39"/>
        <v>11.568750000000001</v>
      </c>
      <c r="AY100" s="30">
        <v>1</v>
      </c>
      <c r="AZ100" s="54">
        <v>1</v>
      </c>
      <c r="BA100" s="54">
        <v>1</v>
      </c>
      <c r="BG100" s="54">
        <f t="shared" si="24"/>
        <v>3000</v>
      </c>
      <c r="BH100" s="11">
        <f t="shared" si="40"/>
        <v>8.3333333333333331E-5</v>
      </c>
    </row>
    <row r="101" spans="1:60" ht="48" x14ac:dyDescent="0.2">
      <c r="A101" s="54">
        <v>66</v>
      </c>
      <c r="B101" s="1" t="s">
        <v>1030</v>
      </c>
      <c r="C101" s="3" t="s">
        <v>207</v>
      </c>
      <c r="D101" s="54">
        <v>1</v>
      </c>
      <c r="E101" s="54">
        <v>1</v>
      </c>
      <c r="F101" s="54">
        <f t="shared" si="28"/>
        <v>1</v>
      </c>
      <c r="G101" s="54">
        <f t="shared" si="29"/>
        <v>16</v>
      </c>
      <c r="H101" s="54">
        <f t="shared" si="30"/>
        <v>16</v>
      </c>
      <c r="I101" s="54">
        <f t="shared" si="22"/>
        <v>77</v>
      </c>
      <c r="J101" s="54">
        <v>27</v>
      </c>
      <c r="K101" s="54">
        <f t="shared" si="31"/>
        <v>1.6875</v>
      </c>
      <c r="L101" s="54">
        <f t="shared" si="32"/>
        <v>75</v>
      </c>
      <c r="M101" s="54">
        <f t="shared" si="33"/>
        <v>4.6875</v>
      </c>
      <c r="N101" s="54">
        <v>0</v>
      </c>
      <c r="O101" s="54">
        <v>1</v>
      </c>
      <c r="P101" s="54">
        <v>1</v>
      </c>
      <c r="Q101" s="54">
        <v>1</v>
      </c>
      <c r="R101" s="54">
        <v>1</v>
      </c>
      <c r="S101" s="54">
        <v>1</v>
      </c>
      <c r="T101" s="54">
        <f t="shared" si="25"/>
        <v>1</v>
      </c>
      <c r="U101" s="54">
        <v>1</v>
      </c>
      <c r="V101" s="54">
        <v>1</v>
      </c>
      <c r="W101" s="54">
        <f t="shared" si="26"/>
        <v>1</v>
      </c>
      <c r="X101" s="54">
        <f t="shared" si="27"/>
        <v>1</v>
      </c>
      <c r="Y101" s="54">
        <v>1</v>
      </c>
      <c r="Z101" s="54">
        <v>1</v>
      </c>
      <c r="AA101" s="54">
        <v>1</v>
      </c>
      <c r="AB101" s="54">
        <v>1</v>
      </c>
      <c r="AC101" s="54">
        <v>1</v>
      </c>
      <c r="AD101" s="54">
        <v>1</v>
      </c>
      <c r="AE101" s="54">
        <v>1</v>
      </c>
      <c r="AF101" s="54">
        <f t="shared" si="34"/>
        <v>2</v>
      </c>
      <c r="AG101" s="54">
        <v>1</v>
      </c>
      <c r="AH101" s="54">
        <f t="shared" si="35"/>
        <v>1</v>
      </c>
      <c r="AI101" s="54">
        <v>1</v>
      </c>
      <c r="AJ101" s="54">
        <v>1</v>
      </c>
      <c r="AK101" s="54">
        <f t="shared" si="36"/>
        <v>1</v>
      </c>
      <c r="AL101" s="54">
        <v>1</v>
      </c>
      <c r="AM101" s="54">
        <v>0</v>
      </c>
      <c r="AN101" s="54">
        <v>1</v>
      </c>
      <c r="AO101" s="54">
        <v>0</v>
      </c>
      <c r="AP101" s="54">
        <v>1</v>
      </c>
      <c r="AQ101" s="54">
        <v>1</v>
      </c>
      <c r="AR101" s="54">
        <v>1</v>
      </c>
      <c r="AS101" s="54">
        <v>1</v>
      </c>
      <c r="AT101" s="54">
        <v>1</v>
      </c>
      <c r="AU101" s="54">
        <f t="shared" si="37"/>
        <v>47.832500000000024</v>
      </c>
      <c r="AV101" s="54">
        <f t="shared" si="38"/>
        <v>10.562500000000004</v>
      </c>
      <c r="AW101" s="54">
        <f t="shared" si="23"/>
        <v>9.9124999999999979</v>
      </c>
      <c r="AX101" s="54">
        <f t="shared" si="39"/>
        <v>8.6481250000000003</v>
      </c>
      <c r="AY101" s="30">
        <v>1</v>
      </c>
      <c r="AZ101" s="54">
        <v>1</v>
      </c>
      <c r="BA101" s="54">
        <v>1</v>
      </c>
      <c r="BG101" s="54">
        <f t="shared" si="24"/>
        <v>2000</v>
      </c>
      <c r="BH101" s="11">
        <f t="shared" si="40"/>
        <v>5.5555555555555558E-5</v>
      </c>
    </row>
    <row r="102" spans="1:60" ht="48" x14ac:dyDescent="0.2">
      <c r="A102" s="54">
        <v>67</v>
      </c>
      <c r="B102" s="1" t="s">
        <v>1031</v>
      </c>
      <c r="C102" s="3" t="s">
        <v>207</v>
      </c>
      <c r="D102" s="54">
        <v>1</v>
      </c>
      <c r="E102" s="54">
        <v>1</v>
      </c>
      <c r="F102" s="54">
        <f t="shared" si="28"/>
        <v>1</v>
      </c>
      <c r="G102" s="54">
        <f t="shared" si="29"/>
        <v>16</v>
      </c>
      <c r="H102" s="54">
        <f t="shared" si="30"/>
        <v>16</v>
      </c>
      <c r="I102" s="54">
        <f t="shared" si="22"/>
        <v>76</v>
      </c>
      <c r="J102" s="54">
        <v>27</v>
      </c>
      <c r="K102" s="54">
        <f t="shared" si="31"/>
        <v>1.6875</v>
      </c>
      <c r="L102" s="54">
        <f t="shared" si="32"/>
        <v>74</v>
      </c>
      <c r="M102" s="54">
        <f t="shared" si="33"/>
        <v>4.625</v>
      </c>
      <c r="N102" s="54">
        <v>0</v>
      </c>
      <c r="O102" s="54">
        <v>1</v>
      </c>
      <c r="P102" s="54">
        <v>1</v>
      </c>
      <c r="Q102" s="54">
        <v>1</v>
      </c>
      <c r="R102" s="54">
        <v>1</v>
      </c>
      <c r="S102" s="54">
        <v>1</v>
      </c>
      <c r="T102" s="54">
        <f t="shared" si="25"/>
        <v>1</v>
      </c>
      <c r="U102" s="54">
        <v>1</v>
      </c>
      <c r="V102" s="54">
        <v>1</v>
      </c>
      <c r="W102" s="54">
        <f t="shared" si="26"/>
        <v>1</v>
      </c>
      <c r="X102" s="54">
        <f t="shared" si="27"/>
        <v>1</v>
      </c>
      <c r="Y102" s="54">
        <v>0</v>
      </c>
      <c r="Z102" s="54">
        <v>1</v>
      </c>
      <c r="AA102" s="54">
        <v>1</v>
      </c>
      <c r="AB102" s="54">
        <v>1</v>
      </c>
      <c r="AC102" s="54">
        <v>1</v>
      </c>
      <c r="AD102" s="54">
        <v>1</v>
      </c>
      <c r="AE102" s="54">
        <v>1</v>
      </c>
      <c r="AF102" s="54">
        <f t="shared" si="34"/>
        <v>2</v>
      </c>
      <c r="AG102" s="54">
        <v>1</v>
      </c>
      <c r="AH102" s="54">
        <f t="shared" si="35"/>
        <v>1</v>
      </c>
      <c r="AI102" s="54">
        <v>1</v>
      </c>
      <c r="AJ102" s="54">
        <v>1</v>
      </c>
      <c r="AK102" s="54">
        <f t="shared" si="36"/>
        <v>1</v>
      </c>
      <c r="AL102" s="54">
        <v>1</v>
      </c>
      <c r="AM102" s="54">
        <v>0</v>
      </c>
      <c r="AN102" s="54">
        <v>1</v>
      </c>
      <c r="AO102" s="54">
        <v>0</v>
      </c>
      <c r="AP102" s="54">
        <v>1</v>
      </c>
      <c r="AQ102" s="54">
        <v>1</v>
      </c>
      <c r="AR102" s="54">
        <v>1</v>
      </c>
      <c r="AS102" s="54">
        <v>1</v>
      </c>
      <c r="AT102" s="54">
        <v>1</v>
      </c>
      <c r="AU102" s="54">
        <f t="shared" si="37"/>
        <v>47.832500000000024</v>
      </c>
      <c r="AV102" s="54">
        <f t="shared" si="38"/>
        <v>10.562500000000004</v>
      </c>
      <c r="AW102" s="54">
        <f t="shared" si="23"/>
        <v>9.5449999999999946</v>
      </c>
      <c r="AX102" s="54">
        <f t="shared" si="39"/>
        <v>8.3537500000000016</v>
      </c>
      <c r="AY102" s="30">
        <v>1</v>
      </c>
      <c r="AZ102" s="54">
        <v>1</v>
      </c>
      <c r="BA102" s="54">
        <v>1</v>
      </c>
      <c r="BG102" s="54">
        <f t="shared" si="24"/>
        <v>2000</v>
      </c>
      <c r="BH102" s="11">
        <f t="shared" si="40"/>
        <v>5.5555555555555558E-5</v>
      </c>
    </row>
    <row r="103" spans="1:60" ht="48" x14ac:dyDescent="0.2">
      <c r="A103" s="54">
        <v>68</v>
      </c>
      <c r="B103" s="1" t="s">
        <v>1032</v>
      </c>
      <c r="C103" s="3" t="s">
        <v>207</v>
      </c>
      <c r="D103" s="54">
        <v>1</v>
      </c>
      <c r="E103" s="54">
        <v>1</v>
      </c>
      <c r="F103" s="54">
        <f t="shared" si="28"/>
        <v>1</v>
      </c>
      <c r="G103" s="54">
        <f t="shared" si="29"/>
        <v>17</v>
      </c>
      <c r="H103" s="54">
        <f t="shared" si="30"/>
        <v>17</v>
      </c>
      <c r="I103" s="54">
        <f t="shared" si="22"/>
        <v>75</v>
      </c>
      <c r="J103" s="54">
        <v>27</v>
      </c>
      <c r="K103" s="54">
        <f t="shared" si="31"/>
        <v>1.588235294117647</v>
      </c>
      <c r="L103" s="54">
        <f t="shared" si="32"/>
        <v>73</v>
      </c>
      <c r="M103" s="54">
        <f t="shared" si="33"/>
        <v>4.2941176470588234</v>
      </c>
      <c r="N103" s="54">
        <v>0</v>
      </c>
      <c r="O103" s="54">
        <v>1</v>
      </c>
      <c r="P103" s="54">
        <v>1</v>
      </c>
      <c r="Q103" s="54">
        <v>1</v>
      </c>
      <c r="R103" s="54">
        <v>1</v>
      </c>
      <c r="S103" s="54">
        <v>1</v>
      </c>
      <c r="T103" s="54">
        <f t="shared" si="25"/>
        <v>1</v>
      </c>
      <c r="U103" s="54">
        <v>1</v>
      </c>
      <c r="V103" s="54">
        <v>1</v>
      </c>
      <c r="W103" s="54">
        <f t="shared" si="26"/>
        <v>1</v>
      </c>
      <c r="X103" s="54">
        <f t="shared" si="27"/>
        <v>1</v>
      </c>
      <c r="Y103" s="54">
        <v>0</v>
      </c>
      <c r="Z103" s="54">
        <v>1</v>
      </c>
      <c r="AA103" s="54">
        <v>1</v>
      </c>
      <c r="AB103" s="54">
        <v>1</v>
      </c>
      <c r="AC103" s="54">
        <v>1</v>
      </c>
      <c r="AD103" s="54">
        <v>1</v>
      </c>
      <c r="AE103" s="54">
        <v>1</v>
      </c>
      <c r="AF103" s="54">
        <f t="shared" si="34"/>
        <v>2</v>
      </c>
      <c r="AG103" s="54">
        <v>1</v>
      </c>
      <c r="AH103" s="54">
        <f t="shared" si="35"/>
        <v>1</v>
      </c>
      <c r="AI103" s="54">
        <v>1</v>
      </c>
      <c r="AJ103" s="54">
        <v>1</v>
      </c>
      <c r="AK103" s="54">
        <f t="shared" si="36"/>
        <v>1</v>
      </c>
      <c r="AL103" s="54">
        <v>1</v>
      </c>
      <c r="AM103" s="54">
        <v>0</v>
      </c>
      <c r="AN103" s="54">
        <v>1</v>
      </c>
      <c r="AO103" s="54">
        <v>0</v>
      </c>
      <c r="AP103" s="54">
        <v>1</v>
      </c>
      <c r="AQ103" s="54">
        <v>1</v>
      </c>
      <c r="AR103" s="54">
        <v>1</v>
      </c>
      <c r="AS103" s="54">
        <v>1</v>
      </c>
      <c r="AT103" s="54">
        <v>1</v>
      </c>
      <c r="AU103" s="54">
        <f t="shared" si="37"/>
        <v>55.21529411764709</v>
      </c>
      <c r="AV103" s="54">
        <f t="shared" si="38"/>
        <v>9.7811764705882354</v>
      </c>
      <c r="AW103" s="54">
        <f t="shared" si="23"/>
        <v>7.708235294117646</v>
      </c>
      <c r="AX103" s="54">
        <f t="shared" si="39"/>
        <v>7.2952941176470567</v>
      </c>
      <c r="AY103" s="31">
        <v>1</v>
      </c>
      <c r="AZ103" s="54">
        <v>1</v>
      </c>
      <c r="BA103" s="54">
        <v>1</v>
      </c>
      <c r="BG103" s="54">
        <f t="shared" si="24"/>
        <v>2000</v>
      </c>
      <c r="BH103" s="11">
        <f t="shared" si="40"/>
        <v>5.902777777777778E-5</v>
      </c>
    </row>
    <row r="104" spans="1:60" ht="96" x14ac:dyDescent="0.2">
      <c r="A104" s="54">
        <v>69</v>
      </c>
      <c r="B104" s="1" t="s">
        <v>1033</v>
      </c>
      <c r="C104" s="3" t="s">
        <v>207</v>
      </c>
      <c r="D104" s="54">
        <v>1</v>
      </c>
      <c r="E104" s="54">
        <v>1</v>
      </c>
      <c r="F104" s="54">
        <f t="shared" si="28"/>
        <v>1</v>
      </c>
      <c r="G104" s="54">
        <f t="shared" si="29"/>
        <v>40</v>
      </c>
      <c r="H104" s="54">
        <f t="shared" si="30"/>
        <v>40</v>
      </c>
      <c r="I104" s="54">
        <f t="shared" si="22"/>
        <v>203</v>
      </c>
      <c r="J104" s="54">
        <v>63</v>
      </c>
      <c r="K104" s="54">
        <f t="shared" si="31"/>
        <v>1.575</v>
      </c>
      <c r="L104" s="54">
        <f t="shared" si="32"/>
        <v>192</v>
      </c>
      <c r="M104" s="54">
        <f t="shared" si="33"/>
        <v>4.8</v>
      </c>
      <c r="N104" s="54">
        <v>0</v>
      </c>
      <c r="O104" s="54">
        <v>1</v>
      </c>
      <c r="P104" s="54">
        <v>1</v>
      </c>
      <c r="Q104" s="54">
        <v>1</v>
      </c>
      <c r="R104" s="54">
        <v>1</v>
      </c>
      <c r="S104" s="54">
        <v>1</v>
      </c>
      <c r="T104" s="54">
        <f t="shared" si="25"/>
        <v>1</v>
      </c>
      <c r="U104" s="54">
        <v>1</v>
      </c>
      <c r="V104" s="54">
        <v>1</v>
      </c>
      <c r="W104" s="54">
        <f t="shared" si="26"/>
        <v>1</v>
      </c>
      <c r="X104" s="54">
        <f t="shared" si="27"/>
        <v>1</v>
      </c>
      <c r="Y104" s="54">
        <v>1</v>
      </c>
      <c r="Z104" s="54">
        <v>1</v>
      </c>
      <c r="AA104" s="54">
        <v>1</v>
      </c>
      <c r="AB104" s="54">
        <v>1</v>
      </c>
      <c r="AC104" s="54">
        <v>1</v>
      </c>
      <c r="AD104" s="54">
        <v>1</v>
      </c>
      <c r="AE104" s="54">
        <v>1</v>
      </c>
      <c r="AF104" s="54">
        <f t="shared" si="34"/>
        <v>11</v>
      </c>
      <c r="AG104" s="54">
        <v>1</v>
      </c>
      <c r="AH104" s="54">
        <f t="shared" si="35"/>
        <v>1</v>
      </c>
      <c r="AI104" s="54">
        <v>0</v>
      </c>
      <c r="AJ104" s="54">
        <v>0</v>
      </c>
      <c r="AK104" s="54">
        <f t="shared" si="36"/>
        <v>0</v>
      </c>
      <c r="AL104" s="54">
        <v>1</v>
      </c>
      <c r="AM104" s="54">
        <v>0</v>
      </c>
      <c r="AN104" s="54">
        <v>1</v>
      </c>
      <c r="AO104" s="54">
        <v>0</v>
      </c>
      <c r="AP104" s="54">
        <v>1</v>
      </c>
      <c r="AQ104" s="54">
        <v>1</v>
      </c>
      <c r="AR104" s="54">
        <v>1</v>
      </c>
      <c r="AS104" s="54">
        <v>1</v>
      </c>
      <c r="AT104" s="54">
        <v>1</v>
      </c>
      <c r="AU104" s="54">
        <f t="shared" si="37"/>
        <v>32.990000000000038</v>
      </c>
      <c r="AV104" s="54">
        <f t="shared" si="38"/>
        <v>18.595000000000002</v>
      </c>
      <c r="AW104" s="54">
        <f t="shared" si="23"/>
        <v>11.684000000000001</v>
      </c>
      <c r="AX104" s="54">
        <f t="shared" si="39"/>
        <v>21.178000000000004</v>
      </c>
      <c r="AY104" s="30">
        <v>1</v>
      </c>
      <c r="AZ104" s="54">
        <v>1</v>
      </c>
      <c r="BA104" s="54">
        <v>1</v>
      </c>
      <c r="BG104" s="54">
        <f t="shared" si="24"/>
        <v>11000</v>
      </c>
      <c r="BH104" s="11">
        <f t="shared" si="40"/>
        <v>1.3888888888888889E-4</v>
      </c>
    </row>
    <row r="105" spans="1:60" ht="48" x14ac:dyDescent="0.2">
      <c r="A105" s="54">
        <v>70</v>
      </c>
      <c r="B105" s="1" t="s">
        <v>1034</v>
      </c>
      <c r="C105" s="3" t="s">
        <v>207</v>
      </c>
      <c r="D105" s="54">
        <v>1</v>
      </c>
      <c r="E105" s="54">
        <v>1</v>
      </c>
      <c r="F105" s="54">
        <f t="shared" si="28"/>
        <v>1</v>
      </c>
      <c r="G105" s="54">
        <f t="shared" si="29"/>
        <v>21</v>
      </c>
      <c r="H105" s="54">
        <f t="shared" si="30"/>
        <v>21</v>
      </c>
      <c r="I105" s="54">
        <f t="shared" si="22"/>
        <v>108</v>
      </c>
      <c r="J105" s="54">
        <v>36</v>
      </c>
      <c r="K105" s="54">
        <f t="shared" si="31"/>
        <v>1.7142857142857142</v>
      </c>
      <c r="L105" s="54">
        <f t="shared" si="32"/>
        <v>106</v>
      </c>
      <c r="M105" s="54">
        <f t="shared" si="33"/>
        <v>5.0476190476190474</v>
      </c>
      <c r="N105" s="54">
        <v>1</v>
      </c>
      <c r="O105" s="54">
        <v>1</v>
      </c>
      <c r="P105" s="54">
        <v>1</v>
      </c>
      <c r="Q105" s="54">
        <v>1</v>
      </c>
      <c r="R105" s="54">
        <v>1</v>
      </c>
      <c r="S105" s="54">
        <v>1</v>
      </c>
      <c r="T105" s="54">
        <f t="shared" si="25"/>
        <v>1</v>
      </c>
      <c r="U105" s="54">
        <v>1</v>
      </c>
      <c r="V105" s="54">
        <v>1</v>
      </c>
      <c r="W105" s="54">
        <f t="shared" si="26"/>
        <v>1</v>
      </c>
      <c r="X105" s="54">
        <f t="shared" si="27"/>
        <v>1</v>
      </c>
      <c r="Y105" s="54">
        <v>1</v>
      </c>
      <c r="Z105" s="54">
        <v>1</v>
      </c>
      <c r="AA105" s="54">
        <v>1</v>
      </c>
      <c r="AB105" s="54">
        <v>1</v>
      </c>
      <c r="AC105" s="54">
        <v>1</v>
      </c>
      <c r="AD105" s="54">
        <v>1</v>
      </c>
      <c r="AE105" s="54">
        <v>1</v>
      </c>
      <c r="AF105" s="54">
        <f t="shared" si="34"/>
        <v>2</v>
      </c>
      <c r="AG105" s="54">
        <v>1</v>
      </c>
      <c r="AH105" s="54">
        <f t="shared" si="35"/>
        <v>1</v>
      </c>
      <c r="AI105" s="54">
        <v>0</v>
      </c>
      <c r="AJ105" s="54">
        <v>1</v>
      </c>
      <c r="AK105" s="54">
        <f t="shared" si="36"/>
        <v>1</v>
      </c>
      <c r="AL105" s="54">
        <v>1</v>
      </c>
      <c r="AM105" s="54">
        <v>0</v>
      </c>
      <c r="AN105" s="54">
        <v>1</v>
      </c>
      <c r="AO105" s="54">
        <v>0</v>
      </c>
      <c r="AP105" s="54">
        <v>1</v>
      </c>
      <c r="AQ105" s="54">
        <v>1</v>
      </c>
      <c r="AR105" s="54">
        <v>1</v>
      </c>
      <c r="AS105" s="54">
        <v>1</v>
      </c>
      <c r="AT105" s="54">
        <v>1</v>
      </c>
      <c r="AU105" s="54">
        <f t="shared" si="37"/>
        <v>40.4914285714286</v>
      </c>
      <c r="AV105" s="54">
        <f t="shared" si="38"/>
        <v>12.828571428571426</v>
      </c>
      <c r="AW105" s="54">
        <f t="shared" si="23"/>
        <v>12.470476190476187</v>
      </c>
      <c r="AX105" s="54">
        <f t="shared" si="39"/>
        <v>12.844285714285711</v>
      </c>
      <c r="AY105" s="30">
        <v>1</v>
      </c>
      <c r="AZ105" s="54">
        <v>1</v>
      </c>
      <c r="BA105" s="54">
        <v>1</v>
      </c>
      <c r="BG105" s="54">
        <f t="shared" si="24"/>
        <v>2000</v>
      </c>
      <c r="BH105" s="11">
        <f t="shared" si="40"/>
        <v>7.2916666666666659E-5</v>
      </c>
    </row>
    <row r="106" spans="1:60" ht="80" x14ac:dyDescent="0.2">
      <c r="A106" s="54">
        <v>71</v>
      </c>
      <c r="B106" s="1" t="s">
        <v>1035</v>
      </c>
      <c r="C106" s="3" t="s">
        <v>207</v>
      </c>
      <c r="D106" s="54">
        <v>1</v>
      </c>
      <c r="E106" s="54">
        <v>1</v>
      </c>
      <c r="F106" s="54">
        <f t="shared" si="28"/>
        <v>1</v>
      </c>
      <c r="G106" s="54">
        <f t="shared" si="29"/>
        <v>25</v>
      </c>
      <c r="H106" s="54">
        <f t="shared" si="30"/>
        <v>25</v>
      </c>
      <c r="I106" s="54">
        <f t="shared" si="22"/>
        <v>148</v>
      </c>
      <c r="J106" s="54">
        <v>53</v>
      </c>
      <c r="K106" s="54">
        <f t="shared" si="31"/>
        <v>2.12</v>
      </c>
      <c r="L106" s="54">
        <f t="shared" si="32"/>
        <v>144</v>
      </c>
      <c r="M106" s="54">
        <f t="shared" si="33"/>
        <v>5.76</v>
      </c>
      <c r="N106" s="54">
        <v>0</v>
      </c>
      <c r="O106" s="54">
        <v>1</v>
      </c>
      <c r="P106" s="54">
        <v>0</v>
      </c>
      <c r="Q106" s="54">
        <v>1</v>
      </c>
      <c r="R106" s="54">
        <v>1</v>
      </c>
      <c r="S106" s="54">
        <v>1</v>
      </c>
      <c r="T106" s="54">
        <f t="shared" si="25"/>
        <v>1</v>
      </c>
      <c r="U106" s="54">
        <v>1</v>
      </c>
      <c r="V106" s="54">
        <v>1</v>
      </c>
      <c r="W106" s="54">
        <f t="shared" si="26"/>
        <v>0</v>
      </c>
      <c r="X106" s="54">
        <f t="shared" si="27"/>
        <v>1</v>
      </c>
      <c r="Y106" s="54">
        <v>1</v>
      </c>
      <c r="Z106" s="54">
        <v>1</v>
      </c>
      <c r="AA106" s="54">
        <v>1</v>
      </c>
      <c r="AB106" s="54">
        <v>1</v>
      </c>
      <c r="AC106" s="54">
        <v>1</v>
      </c>
      <c r="AD106" s="54">
        <v>1</v>
      </c>
      <c r="AE106" s="54">
        <v>1</v>
      </c>
      <c r="AF106" s="54">
        <f t="shared" si="34"/>
        <v>4</v>
      </c>
      <c r="AG106" s="54">
        <v>1</v>
      </c>
      <c r="AH106" s="54">
        <f t="shared" si="35"/>
        <v>1</v>
      </c>
      <c r="AI106" s="54">
        <v>0</v>
      </c>
      <c r="AJ106" s="54">
        <v>1</v>
      </c>
      <c r="AK106" s="54">
        <f t="shared" si="36"/>
        <v>1</v>
      </c>
      <c r="AL106" s="54">
        <v>1</v>
      </c>
      <c r="AM106" s="54">
        <v>0</v>
      </c>
      <c r="AN106" s="54">
        <v>1</v>
      </c>
      <c r="AO106" s="54">
        <v>0</v>
      </c>
      <c r="AP106" s="54">
        <v>1</v>
      </c>
      <c r="AQ106" s="54">
        <v>1</v>
      </c>
      <c r="AR106" s="54">
        <v>1</v>
      </c>
      <c r="AS106" s="54">
        <v>1</v>
      </c>
      <c r="AT106" s="54">
        <v>1</v>
      </c>
      <c r="AU106" s="54">
        <f t="shared" si="37"/>
        <v>2.1080000000000076</v>
      </c>
      <c r="AV106" s="54">
        <f t="shared" si="38"/>
        <v>19.176000000000005</v>
      </c>
      <c r="AW106" s="54">
        <f t="shared" si="23"/>
        <v>16.884800000000002</v>
      </c>
      <c r="AX106" s="54">
        <f t="shared" si="39"/>
        <v>18.199599999999997</v>
      </c>
      <c r="AY106" s="30">
        <v>1</v>
      </c>
      <c r="AZ106" s="54">
        <v>1</v>
      </c>
      <c r="BA106" s="54">
        <v>1</v>
      </c>
      <c r="BG106" s="54">
        <f t="shared" si="24"/>
        <v>4000</v>
      </c>
      <c r="BH106" s="11">
        <f t="shared" si="40"/>
        <v>8.6805555555555545E-5</v>
      </c>
    </row>
    <row r="107" spans="1:60" ht="48" x14ac:dyDescent="0.2">
      <c r="A107" s="54">
        <v>72</v>
      </c>
      <c r="B107" s="1" t="s">
        <v>1036</v>
      </c>
      <c r="C107" s="3" t="s">
        <v>207</v>
      </c>
      <c r="D107" s="54">
        <v>1</v>
      </c>
      <c r="E107" s="54">
        <v>1</v>
      </c>
      <c r="F107" s="54">
        <f t="shared" si="28"/>
        <v>1</v>
      </c>
      <c r="G107" s="54">
        <f t="shared" si="29"/>
        <v>19</v>
      </c>
      <c r="H107" s="54">
        <f t="shared" si="30"/>
        <v>19</v>
      </c>
      <c r="I107" s="54">
        <f t="shared" si="22"/>
        <v>80</v>
      </c>
      <c r="J107" s="54">
        <v>29</v>
      </c>
      <c r="K107" s="54">
        <f t="shared" si="31"/>
        <v>1.5263157894736843</v>
      </c>
      <c r="L107" s="54">
        <f t="shared" si="32"/>
        <v>78</v>
      </c>
      <c r="M107" s="54">
        <f t="shared" si="33"/>
        <v>4.1052631578947372</v>
      </c>
      <c r="N107" s="54">
        <v>0</v>
      </c>
      <c r="O107" s="54">
        <v>1</v>
      </c>
      <c r="P107" s="54">
        <v>1</v>
      </c>
      <c r="Q107" s="54">
        <v>1</v>
      </c>
      <c r="R107" s="54">
        <v>1</v>
      </c>
      <c r="S107" s="54">
        <v>1</v>
      </c>
      <c r="T107" s="54">
        <f t="shared" si="25"/>
        <v>1</v>
      </c>
      <c r="U107" s="54">
        <v>1</v>
      </c>
      <c r="V107" s="54">
        <v>1</v>
      </c>
      <c r="W107" s="54">
        <f t="shared" si="26"/>
        <v>1</v>
      </c>
      <c r="X107" s="54">
        <f t="shared" si="27"/>
        <v>1</v>
      </c>
      <c r="Y107" s="54">
        <v>0</v>
      </c>
      <c r="Z107" s="54">
        <v>1</v>
      </c>
      <c r="AA107" s="54">
        <v>1</v>
      </c>
      <c r="AB107" s="54">
        <v>1</v>
      </c>
      <c r="AC107" s="54">
        <v>1</v>
      </c>
      <c r="AD107" s="54">
        <v>1</v>
      </c>
      <c r="AE107" s="54">
        <v>1</v>
      </c>
      <c r="AF107" s="54">
        <f t="shared" si="34"/>
        <v>3</v>
      </c>
      <c r="AG107" s="54">
        <v>1</v>
      </c>
      <c r="AH107" s="54">
        <f t="shared" si="35"/>
        <v>1</v>
      </c>
      <c r="AI107" s="54">
        <v>0</v>
      </c>
      <c r="AJ107" s="54">
        <v>1</v>
      </c>
      <c r="AK107" s="54">
        <f t="shared" si="36"/>
        <v>1</v>
      </c>
      <c r="AL107" s="54">
        <v>1</v>
      </c>
      <c r="AM107" s="54">
        <v>0</v>
      </c>
      <c r="AN107" s="54">
        <v>0</v>
      </c>
      <c r="AO107" s="54">
        <v>0</v>
      </c>
      <c r="AP107" s="54">
        <v>1</v>
      </c>
      <c r="AQ107" s="54">
        <v>1</v>
      </c>
      <c r="AR107" s="54">
        <v>1</v>
      </c>
      <c r="AS107" s="54">
        <v>1</v>
      </c>
      <c r="AT107" s="54">
        <v>1</v>
      </c>
      <c r="AU107" s="54">
        <f t="shared" si="37"/>
        <v>58.423684210526318</v>
      </c>
      <c r="AV107" s="54">
        <f t="shared" si="38"/>
        <v>9.8305263157894771</v>
      </c>
      <c r="AW107" s="54">
        <f t="shared" si="23"/>
        <v>6.7810526315789481</v>
      </c>
      <c r="AX107" s="54">
        <f t="shared" si="39"/>
        <v>7.4057894736842123</v>
      </c>
      <c r="AY107" s="30">
        <v>1</v>
      </c>
      <c r="AZ107" s="54">
        <v>1</v>
      </c>
      <c r="BA107" s="54">
        <v>1</v>
      </c>
      <c r="BG107" s="54">
        <f t="shared" si="24"/>
        <v>3000</v>
      </c>
      <c r="BH107" s="11">
        <f t="shared" si="40"/>
        <v>6.597222222222223E-5</v>
      </c>
    </row>
    <row r="108" spans="1:60" ht="144" x14ac:dyDescent="0.2">
      <c r="A108" s="54">
        <v>73</v>
      </c>
      <c r="B108" s="1" t="s">
        <v>1037</v>
      </c>
      <c r="C108" s="3" t="s">
        <v>207</v>
      </c>
      <c r="D108" s="54">
        <v>1</v>
      </c>
      <c r="E108" s="54">
        <v>1</v>
      </c>
      <c r="F108" s="54">
        <f t="shared" si="28"/>
        <v>3</v>
      </c>
      <c r="G108" s="54">
        <f t="shared" si="29"/>
        <v>51</v>
      </c>
      <c r="H108" s="54">
        <f t="shared" si="30"/>
        <v>17</v>
      </c>
      <c r="I108" s="54">
        <f t="shared" si="22"/>
        <v>290</v>
      </c>
      <c r="J108" s="54">
        <v>97</v>
      </c>
      <c r="K108" s="54">
        <f t="shared" si="31"/>
        <v>1.9019607843137254</v>
      </c>
      <c r="L108" s="54">
        <f t="shared" si="32"/>
        <v>280</v>
      </c>
      <c r="M108" s="54">
        <f t="shared" si="33"/>
        <v>5.4901960784313726</v>
      </c>
      <c r="N108" s="54">
        <v>1</v>
      </c>
      <c r="O108" s="54">
        <v>1</v>
      </c>
      <c r="P108" s="54">
        <v>1</v>
      </c>
      <c r="Q108" s="54">
        <v>1</v>
      </c>
      <c r="R108" s="54">
        <v>1</v>
      </c>
      <c r="S108" s="54">
        <v>1</v>
      </c>
      <c r="T108" s="54">
        <f t="shared" si="25"/>
        <v>1</v>
      </c>
      <c r="U108" s="54">
        <v>1</v>
      </c>
      <c r="V108" s="54">
        <v>1</v>
      </c>
      <c r="W108" s="54">
        <f t="shared" si="26"/>
        <v>1</v>
      </c>
      <c r="X108" s="54">
        <f t="shared" si="27"/>
        <v>1</v>
      </c>
      <c r="Y108" s="54">
        <v>1</v>
      </c>
      <c r="Z108" s="54">
        <v>1</v>
      </c>
      <c r="AA108" s="54">
        <v>1</v>
      </c>
      <c r="AB108" s="54">
        <v>1</v>
      </c>
      <c r="AC108" s="54">
        <v>1</v>
      </c>
      <c r="AD108" s="54">
        <v>1</v>
      </c>
      <c r="AE108" s="54">
        <v>1</v>
      </c>
      <c r="AF108" s="54">
        <f t="shared" si="34"/>
        <v>11</v>
      </c>
      <c r="AG108" s="54">
        <v>0</v>
      </c>
      <c r="AH108" s="54">
        <f t="shared" si="35"/>
        <v>0</v>
      </c>
      <c r="AI108" s="54">
        <v>1</v>
      </c>
      <c r="AJ108" s="54">
        <v>1</v>
      </c>
      <c r="AK108" s="54">
        <f t="shared" si="36"/>
        <v>1</v>
      </c>
      <c r="AL108" s="54">
        <v>1</v>
      </c>
      <c r="AM108" s="54">
        <v>0</v>
      </c>
      <c r="AN108" s="54">
        <v>1</v>
      </c>
      <c r="AO108" s="54">
        <v>0</v>
      </c>
      <c r="AP108" s="54">
        <v>1</v>
      </c>
      <c r="AQ108" s="54">
        <v>1</v>
      </c>
      <c r="AR108" s="54">
        <v>1</v>
      </c>
      <c r="AS108" s="54">
        <v>1</v>
      </c>
      <c r="AT108" s="54">
        <v>1</v>
      </c>
      <c r="AU108" s="54">
        <f t="shared" si="37"/>
        <v>28.674117647058861</v>
      </c>
      <c r="AV108" s="54">
        <f t="shared" si="38"/>
        <v>13.483137254901962</v>
      </c>
      <c r="AW108" s="54">
        <f t="shared" si="23"/>
        <v>14.741176470588233</v>
      </c>
      <c r="AX108" s="54">
        <f t="shared" si="39"/>
        <v>12.928823529411765</v>
      </c>
      <c r="AY108" s="30">
        <v>0</v>
      </c>
      <c r="AZ108" s="54">
        <v>1</v>
      </c>
      <c r="BA108" s="54">
        <v>1</v>
      </c>
      <c r="BG108" s="54">
        <f t="shared" si="24"/>
        <v>11000</v>
      </c>
      <c r="BH108" s="11">
        <f t="shared" si="40"/>
        <v>1.7708333333333335E-4</v>
      </c>
    </row>
    <row r="109" spans="1:60" ht="64" x14ac:dyDescent="0.2">
      <c r="A109" s="54">
        <v>74</v>
      </c>
      <c r="B109" s="1" t="s">
        <v>1038</v>
      </c>
      <c r="C109" s="3" t="s">
        <v>207</v>
      </c>
      <c r="D109" s="54">
        <v>1</v>
      </c>
      <c r="E109" s="54">
        <v>1</v>
      </c>
      <c r="F109" s="54">
        <f t="shared" si="28"/>
        <v>1</v>
      </c>
      <c r="G109" s="54">
        <f t="shared" si="29"/>
        <v>21</v>
      </c>
      <c r="H109" s="54">
        <f t="shared" si="30"/>
        <v>21</v>
      </c>
      <c r="I109" s="54">
        <f t="shared" si="22"/>
        <v>126</v>
      </c>
      <c r="J109" s="54">
        <v>42</v>
      </c>
      <c r="K109" s="54">
        <f t="shared" si="31"/>
        <v>2</v>
      </c>
      <c r="L109" s="54">
        <f t="shared" si="32"/>
        <v>118</v>
      </c>
      <c r="M109" s="54">
        <f t="shared" si="33"/>
        <v>5.6190476190476186</v>
      </c>
      <c r="N109" s="54">
        <v>1</v>
      </c>
      <c r="O109" s="54">
        <v>1</v>
      </c>
      <c r="P109" s="54">
        <v>1</v>
      </c>
      <c r="Q109" s="54">
        <v>1</v>
      </c>
      <c r="R109" s="54">
        <v>1</v>
      </c>
      <c r="S109" s="54">
        <v>1</v>
      </c>
      <c r="T109" s="54">
        <f t="shared" si="25"/>
        <v>1</v>
      </c>
      <c r="U109" s="54">
        <v>1</v>
      </c>
      <c r="V109" s="54">
        <v>1</v>
      </c>
      <c r="W109" s="54">
        <f t="shared" si="26"/>
        <v>1</v>
      </c>
      <c r="X109" s="54">
        <f t="shared" si="27"/>
        <v>1</v>
      </c>
      <c r="Y109" s="54">
        <v>1</v>
      </c>
      <c r="Z109" s="54">
        <v>1</v>
      </c>
      <c r="AA109" s="54">
        <v>1</v>
      </c>
      <c r="AB109" s="54">
        <v>1</v>
      </c>
      <c r="AC109" s="54">
        <v>1</v>
      </c>
      <c r="AD109" s="54">
        <v>1</v>
      </c>
      <c r="AE109" s="54">
        <v>1</v>
      </c>
      <c r="AF109" s="54">
        <f t="shared" si="34"/>
        <v>8</v>
      </c>
      <c r="AG109" s="54">
        <v>1</v>
      </c>
      <c r="AH109" s="54">
        <f t="shared" si="35"/>
        <v>0</v>
      </c>
      <c r="AI109" s="54">
        <v>0</v>
      </c>
      <c r="AJ109" s="54">
        <v>1</v>
      </c>
      <c r="AK109" s="54">
        <f t="shared" si="36"/>
        <v>0</v>
      </c>
      <c r="AL109" s="54">
        <v>1</v>
      </c>
      <c r="AM109" s="54">
        <v>0</v>
      </c>
      <c r="AN109" s="54">
        <v>1</v>
      </c>
      <c r="AO109" s="54">
        <v>0</v>
      </c>
      <c r="AP109" s="54">
        <v>1</v>
      </c>
      <c r="AQ109" s="54">
        <v>1</v>
      </c>
      <c r="AR109" s="54">
        <v>1</v>
      </c>
      <c r="AS109" s="54">
        <v>1</v>
      </c>
      <c r="AT109" s="54">
        <v>1</v>
      </c>
      <c r="AU109" s="54">
        <f t="shared" si="37"/>
        <v>16.320000000000022</v>
      </c>
      <c r="AV109" s="54">
        <f t="shared" si="38"/>
        <v>16.2</v>
      </c>
      <c r="AW109" s="54">
        <f t="shared" si="23"/>
        <v>15.83047619047619</v>
      </c>
      <c r="AX109" s="54">
        <f t="shared" si="39"/>
        <v>15.535714285714285</v>
      </c>
      <c r="AY109" s="54">
        <v>1</v>
      </c>
      <c r="AZ109" s="54">
        <v>1</v>
      </c>
      <c r="BA109" s="54">
        <v>1</v>
      </c>
      <c r="BG109" s="54">
        <f t="shared" si="24"/>
        <v>8000</v>
      </c>
      <c r="BH109" s="11">
        <f t="shared" si="40"/>
        <v>7.2916666666666659E-5</v>
      </c>
    </row>
    <row r="110" spans="1:60" ht="80" x14ac:dyDescent="0.2">
      <c r="A110" s="54">
        <v>75</v>
      </c>
      <c r="B110" s="1" t="s">
        <v>1039</v>
      </c>
      <c r="C110" s="3" t="s">
        <v>207</v>
      </c>
      <c r="D110" s="54">
        <v>1</v>
      </c>
      <c r="E110" s="54">
        <v>1</v>
      </c>
      <c r="F110" s="54">
        <f t="shared" si="28"/>
        <v>1</v>
      </c>
      <c r="G110" s="54">
        <f t="shared" si="29"/>
        <v>28</v>
      </c>
      <c r="H110" s="54">
        <f t="shared" si="30"/>
        <v>28</v>
      </c>
      <c r="I110" s="54">
        <f t="shared" si="22"/>
        <v>169</v>
      </c>
      <c r="J110" s="54">
        <v>56</v>
      </c>
      <c r="K110" s="54">
        <f t="shared" si="31"/>
        <v>2</v>
      </c>
      <c r="L110" s="54">
        <f t="shared" si="32"/>
        <v>163</v>
      </c>
      <c r="M110" s="54">
        <f t="shared" si="33"/>
        <v>5.8214285714285712</v>
      </c>
      <c r="N110" s="54">
        <v>0</v>
      </c>
      <c r="O110" s="54">
        <v>1</v>
      </c>
      <c r="P110" s="54">
        <v>1</v>
      </c>
      <c r="Q110" s="54">
        <v>1</v>
      </c>
      <c r="R110" s="54">
        <v>1</v>
      </c>
      <c r="S110" s="54">
        <v>1</v>
      </c>
      <c r="T110" s="54">
        <f t="shared" si="25"/>
        <v>1</v>
      </c>
      <c r="U110" s="54">
        <v>1</v>
      </c>
      <c r="V110" s="54">
        <v>1</v>
      </c>
      <c r="W110" s="54">
        <f t="shared" si="26"/>
        <v>1</v>
      </c>
      <c r="X110" s="54">
        <f t="shared" si="27"/>
        <v>1</v>
      </c>
      <c r="Y110" s="54">
        <v>1</v>
      </c>
      <c r="Z110" s="54">
        <v>1</v>
      </c>
      <c r="AA110" s="54">
        <v>1</v>
      </c>
      <c r="AB110" s="54">
        <v>1</v>
      </c>
      <c r="AC110" s="54">
        <v>1</v>
      </c>
      <c r="AD110" s="54">
        <v>1</v>
      </c>
      <c r="AE110" s="54">
        <v>1</v>
      </c>
      <c r="AF110" s="54">
        <f t="shared" si="34"/>
        <v>6</v>
      </c>
      <c r="AG110" s="54">
        <v>1</v>
      </c>
      <c r="AH110" s="54">
        <f t="shared" si="35"/>
        <v>1</v>
      </c>
      <c r="AI110" s="54">
        <v>0</v>
      </c>
      <c r="AJ110" s="54">
        <v>1</v>
      </c>
      <c r="AK110" s="54">
        <f t="shared" si="36"/>
        <v>1</v>
      </c>
      <c r="AL110" s="54">
        <v>1</v>
      </c>
      <c r="AM110" s="54">
        <v>0</v>
      </c>
      <c r="AN110" s="54">
        <v>1</v>
      </c>
      <c r="AO110" s="54">
        <v>0</v>
      </c>
      <c r="AP110" s="54">
        <v>1</v>
      </c>
      <c r="AQ110" s="54">
        <v>1</v>
      </c>
      <c r="AR110" s="54">
        <v>1</v>
      </c>
      <c r="AS110" s="54">
        <v>1</v>
      </c>
      <c r="AT110" s="54">
        <v>1</v>
      </c>
      <c r="AU110" s="54">
        <f t="shared" si="37"/>
        <v>9.2150000000000212</v>
      </c>
      <c r="AV110" s="54">
        <f t="shared" si="38"/>
        <v>18.930000000000003</v>
      </c>
      <c r="AW110" s="54">
        <f t="shared" si="23"/>
        <v>17.372857142857139</v>
      </c>
      <c r="AX110" s="54">
        <f t="shared" si="39"/>
        <v>19.988928571428566</v>
      </c>
      <c r="AY110" s="54">
        <v>1</v>
      </c>
      <c r="AZ110" s="54">
        <v>1</v>
      </c>
      <c r="BA110" s="54">
        <v>1</v>
      </c>
      <c r="BG110" s="54">
        <f t="shared" si="24"/>
        <v>6000</v>
      </c>
      <c r="BH110" s="11">
        <f t="shared" si="40"/>
        <v>9.722222222222223E-5</v>
      </c>
    </row>
    <row r="111" spans="1:60" ht="128" x14ac:dyDescent="0.2">
      <c r="A111" s="54">
        <v>76</v>
      </c>
      <c r="B111" s="1" t="s">
        <v>1040</v>
      </c>
      <c r="C111" s="3" t="s">
        <v>207</v>
      </c>
      <c r="D111" s="54">
        <v>1</v>
      </c>
      <c r="E111" s="54">
        <v>1</v>
      </c>
      <c r="F111" s="54">
        <f t="shared" si="28"/>
        <v>2</v>
      </c>
      <c r="G111" s="54">
        <f t="shared" si="29"/>
        <v>51</v>
      </c>
      <c r="H111" s="54">
        <f t="shared" si="30"/>
        <v>25.5</v>
      </c>
      <c r="I111" s="54">
        <f t="shared" si="22"/>
        <v>268</v>
      </c>
      <c r="J111" s="54">
        <v>89</v>
      </c>
      <c r="K111" s="54">
        <f t="shared" si="31"/>
        <v>1.7450980392156863</v>
      </c>
      <c r="L111" s="54">
        <f t="shared" si="32"/>
        <v>250</v>
      </c>
      <c r="M111" s="54">
        <f t="shared" si="33"/>
        <v>4.9019607843137258</v>
      </c>
      <c r="N111" s="54">
        <v>1</v>
      </c>
      <c r="O111" s="54">
        <v>1</v>
      </c>
      <c r="P111" s="54">
        <v>1</v>
      </c>
      <c r="Q111" s="54">
        <v>1</v>
      </c>
      <c r="R111" s="54">
        <v>1</v>
      </c>
      <c r="S111" s="54">
        <v>1</v>
      </c>
      <c r="T111" s="54">
        <f t="shared" si="25"/>
        <v>1</v>
      </c>
      <c r="U111" s="54">
        <v>1</v>
      </c>
      <c r="V111" s="54">
        <v>1</v>
      </c>
      <c r="W111" s="54">
        <f t="shared" si="26"/>
        <v>1</v>
      </c>
      <c r="X111" s="54">
        <f t="shared" si="27"/>
        <v>1</v>
      </c>
      <c r="Y111" s="54">
        <v>1</v>
      </c>
      <c r="Z111" s="54">
        <v>1</v>
      </c>
      <c r="AA111" s="54">
        <v>0</v>
      </c>
      <c r="AB111" s="54">
        <v>1</v>
      </c>
      <c r="AC111" s="54">
        <v>0</v>
      </c>
      <c r="AD111" s="54">
        <v>1</v>
      </c>
      <c r="AE111" s="54">
        <v>1</v>
      </c>
      <c r="AF111" s="54">
        <f t="shared" si="34"/>
        <v>18</v>
      </c>
      <c r="AG111" s="54">
        <v>1</v>
      </c>
      <c r="AH111" s="54">
        <f t="shared" si="35"/>
        <v>1</v>
      </c>
      <c r="AI111" s="54">
        <v>1</v>
      </c>
      <c r="AJ111" s="54">
        <v>1</v>
      </c>
      <c r="AK111" s="54">
        <f t="shared" si="36"/>
        <v>0</v>
      </c>
      <c r="AL111" s="54">
        <v>1</v>
      </c>
      <c r="AM111" s="54">
        <v>0</v>
      </c>
      <c r="AN111" s="54">
        <v>1</v>
      </c>
      <c r="AO111" s="54">
        <v>0</v>
      </c>
      <c r="AP111" s="54">
        <v>1</v>
      </c>
      <c r="AQ111" s="54">
        <v>1</v>
      </c>
      <c r="AR111" s="54">
        <v>1</v>
      </c>
      <c r="AS111" s="54">
        <v>0</v>
      </c>
      <c r="AT111" s="54">
        <v>1</v>
      </c>
      <c r="AU111" s="54">
        <f t="shared" si="37"/>
        <v>33.317205882352965</v>
      </c>
      <c r="AV111" s="54">
        <f t="shared" si="38"/>
        <v>14.9471568627451</v>
      </c>
      <c r="AW111" s="54">
        <f t="shared" si="23"/>
        <v>11.86274509803922</v>
      </c>
      <c r="AX111" s="54">
        <f t="shared" si="39"/>
        <v>14.408235294117652</v>
      </c>
      <c r="AY111" s="54">
        <v>0</v>
      </c>
      <c r="AZ111" s="54">
        <v>1</v>
      </c>
      <c r="BA111" s="54">
        <v>1</v>
      </c>
      <c r="BG111" s="54">
        <f t="shared" si="24"/>
        <v>18000</v>
      </c>
      <c r="BH111" s="11">
        <f t="shared" si="40"/>
        <v>1.7708333333333335E-4</v>
      </c>
    </row>
    <row r="112" spans="1:60" ht="48" x14ac:dyDescent="0.2">
      <c r="A112" s="54">
        <v>77</v>
      </c>
      <c r="B112" s="1" t="s">
        <v>1041</v>
      </c>
      <c r="C112" s="3" t="s">
        <v>207</v>
      </c>
      <c r="D112" s="54">
        <v>1</v>
      </c>
      <c r="E112" s="54">
        <v>1</v>
      </c>
      <c r="F112" s="54">
        <f t="shared" si="28"/>
        <v>1</v>
      </c>
      <c r="G112" s="54">
        <f t="shared" si="29"/>
        <v>16</v>
      </c>
      <c r="H112" s="54">
        <f t="shared" si="30"/>
        <v>16</v>
      </c>
      <c r="I112" s="54">
        <f t="shared" ref="I112:I124" si="41">LEN(SUBSTITUTE(B112," ",""))</f>
        <v>88</v>
      </c>
      <c r="J112" s="54">
        <v>29</v>
      </c>
      <c r="K112" s="54">
        <f t="shared" si="31"/>
        <v>1.8125</v>
      </c>
      <c r="L112" s="54">
        <f t="shared" si="32"/>
        <v>86</v>
      </c>
      <c r="M112" s="54">
        <f t="shared" si="33"/>
        <v>5.375</v>
      </c>
      <c r="N112" s="54">
        <v>0</v>
      </c>
      <c r="O112" s="54">
        <v>1</v>
      </c>
      <c r="P112" s="54">
        <v>1</v>
      </c>
      <c r="Q112" s="54">
        <v>1</v>
      </c>
      <c r="R112" s="54">
        <v>1</v>
      </c>
      <c r="S112" s="54">
        <v>1</v>
      </c>
      <c r="T112" s="54">
        <f t="shared" si="25"/>
        <v>1</v>
      </c>
      <c r="U112" s="54">
        <v>1</v>
      </c>
      <c r="V112" s="54">
        <v>1</v>
      </c>
      <c r="W112" s="54">
        <f t="shared" si="26"/>
        <v>1</v>
      </c>
      <c r="X112" s="54">
        <f t="shared" si="27"/>
        <v>1</v>
      </c>
      <c r="Y112" s="54">
        <v>1</v>
      </c>
      <c r="Z112" s="54">
        <v>1</v>
      </c>
      <c r="AA112" s="54">
        <v>1</v>
      </c>
      <c r="AB112" s="54">
        <v>1</v>
      </c>
      <c r="AC112" s="54">
        <v>1</v>
      </c>
      <c r="AD112" s="54">
        <v>1</v>
      </c>
      <c r="AE112" s="54">
        <v>1</v>
      </c>
      <c r="AF112" s="54">
        <f t="shared" si="34"/>
        <v>2</v>
      </c>
      <c r="AG112" s="54">
        <v>1</v>
      </c>
      <c r="AH112" s="54">
        <f t="shared" si="35"/>
        <v>1</v>
      </c>
      <c r="AI112" s="54">
        <v>1</v>
      </c>
      <c r="AJ112" s="54">
        <v>1</v>
      </c>
      <c r="AK112" s="54">
        <f t="shared" si="36"/>
        <v>1</v>
      </c>
      <c r="AL112" s="54">
        <v>1</v>
      </c>
      <c r="AM112" s="54">
        <v>0</v>
      </c>
      <c r="AN112" s="54">
        <v>1</v>
      </c>
      <c r="AO112" s="54">
        <v>0</v>
      </c>
      <c r="AP112" s="54">
        <v>1</v>
      </c>
      <c r="AQ112" s="54">
        <v>1</v>
      </c>
      <c r="AR112" s="54">
        <v>1</v>
      </c>
      <c r="AS112" s="54">
        <v>1</v>
      </c>
      <c r="AT112" s="54">
        <v>1</v>
      </c>
      <c r="AU112" s="54">
        <f t="shared" si="37"/>
        <v>37.257500000000036</v>
      </c>
      <c r="AV112" s="54">
        <f t="shared" si="38"/>
        <v>12.037500000000005</v>
      </c>
      <c r="AW112" s="54">
        <f t="shared" ref="AW112:AW124" si="42">IF(G112=0,0,((0.0588*M112*100)-(0.296*(F112/G112)*100)-15.8))</f>
        <v>13.954999999999998</v>
      </c>
      <c r="AX112" s="54">
        <f t="shared" si="39"/>
        <v>11.886249999999997</v>
      </c>
      <c r="AY112" s="54">
        <v>1</v>
      </c>
      <c r="AZ112" s="54">
        <v>1</v>
      </c>
      <c r="BA112" s="54">
        <v>1</v>
      </c>
      <c r="BG112" s="54">
        <f t="shared" ref="BG112:BG124" si="43">IF(E112=0,0,AF112/E112*1000)</f>
        <v>2000</v>
      </c>
      <c r="BH112" s="11">
        <f t="shared" si="40"/>
        <v>5.5555555555555558E-5</v>
      </c>
    </row>
    <row r="113" spans="1:60" ht="48" x14ac:dyDescent="0.2">
      <c r="A113" s="54">
        <v>78</v>
      </c>
      <c r="B113" s="1" t="s">
        <v>1042</v>
      </c>
      <c r="C113" s="22" t="s">
        <v>208</v>
      </c>
      <c r="D113" s="54">
        <v>1</v>
      </c>
      <c r="E113" s="54">
        <v>1</v>
      </c>
      <c r="F113" s="54">
        <f t="shared" si="28"/>
        <v>1</v>
      </c>
      <c r="G113" s="54">
        <f t="shared" si="29"/>
        <v>19</v>
      </c>
      <c r="H113" s="54">
        <f t="shared" si="30"/>
        <v>19</v>
      </c>
      <c r="I113" s="54">
        <f t="shared" si="41"/>
        <v>90</v>
      </c>
      <c r="J113" s="54">
        <v>31</v>
      </c>
      <c r="K113" s="54">
        <f t="shared" si="31"/>
        <v>1.631578947368421</v>
      </c>
      <c r="L113" s="54">
        <f t="shared" si="32"/>
        <v>86</v>
      </c>
      <c r="M113" s="54">
        <f t="shared" si="33"/>
        <v>4.5263157894736841</v>
      </c>
      <c r="N113" s="54">
        <v>0</v>
      </c>
      <c r="O113" s="54">
        <v>1</v>
      </c>
      <c r="P113" s="54">
        <v>0</v>
      </c>
      <c r="Q113" s="54">
        <v>0</v>
      </c>
      <c r="R113" s="54">
        <v>1</v>
      </c>
      <c r="S113" s="54">
        <v>1</v>
      </c>
      <c r="T113" s="54">
        <f t="shared" si="25"/>
        <v>0</v>
      </c>
      <c r="U113" s="54">
        <v>1</v>
      </c>
      <c r="V113" s="54">
        <v>1</v>
      </c>
      <c r="W113" s="54">
        <f t="shared" si="26"/>
        <v>0</v>
      </c>
      <c r="X113" s="54">
        <f t="shared" si="27"/>
        <v>1</v>
      </c>
      <c r="Y113" s="54">
        <v>1</v>
      </c>
      <c r="Z113" s="54">
        <v>1</v>
      </c>
      <c r="AA113" s="54">
        <v>1</v>
      </c>
      <c r="AB113" s="54">
        <v>1</v>
      </c>
      <c r="AC113" s="54">
        <v>1</v>
      </c>
      <c r="AD113" s="54">
        <v>1</v>
      </c>
      <c r="AE113" s="54">
        <v>1</v>
      </c>
      <c r="AF113" s="54">
        <f t="shared" si="34"/>
        <v>4</v>
      </c>
      <c r="AG113" s="54">
        <v>0</v>
      </c>
      <c r="AH113" s="54">
        <f t="shared" si="35"/>
        <v>0</v>
      </c>
      <c r="AI113" s="54">
        <v>1</v>
      </c>
      <c r="AJ113" s="54">
        <v>1</v>
      </c>
      <c r="AK113" s="54">
        <f t="shared" si="36"/>
        <v>1</v>
      </c>
      <c r="AL113" s="54">
        <v>1</v>
      </c>
      <c r="AM113" s="54">
        <v>0</v>
      </c>
      <c r="AN113" s="54">
        <v>1</v>
      </c>
      <c r="AO113" s="54">
        <v>0</v>
      </c>
      <c r="AP113" s="54">
        <v>1</v>
      </c>
      <c r="AQ113" s="54">
        <v>1</v>
      </c>
      <c r="AR113" s="54">
        <v>1</v>
      </c>
      <c r="AS113" s="54">
        <v>0</v>
      </c>
      <c r="AT113" s="54">
        <v>1</v>
      </c>
      <c r="AU113" s="54">
        <f t="shared" si="37"/>
        <v>49.518421052631595</v>
      </c>
      <c r="AV113" s="54">
        <f t="shared" si="38"/>
        <v>11.072631578947369</v>
      </c>
      <c r="AW113" s="54">
        <f t="shared" si="42"/>
        <v>9.2568421052631571</v>
      </c>
      <c r="AX113" s="54">
        <f t="shared" si="39"/>
        <v>9.3889473684210536</v>
      </c>
      <c r="AY113" s="54">
        <v>1</v>
      </c>
      <c r="AZ113" s="54">
        <v>1</v>
      </c>
      <c r="BA113" s="54">
        <v>1</v>
      </c>
      <c r="BG113" s="54">
        <f t="shared" si="43"/>
        <v>4000</v>
      </c>
      <c r="BH113" s="11">
        <f t="shared" si="40"/>
        <v>6.597222222222223E-5</v>
      </c>
    </row>
    <row r="114" spans="1:60" ht="64" x14ac:dyDescent="0.2">
      <c r="A114" s="54" t="s">
        <v>863</v>
      </c>
      <c r="B114" s="1" t="s">
        <v>1043</v>
      </c>
      <c r="C114" s="3" t="s">
        <v>207</v>
      </c>
      <c r="D114" s="54">
        <v>1</v>
      </c>
      <c r="E114" s="54">
        <v>1</v>
      </c>
      <c r="F114" s="54">
        <f t="shared" si="28"/>
        <v>1</v>
      </c>
      <c r="G114" s="54">
        <f t="shared" si="29"/>
        <v>17</v>
      </c>
      <c r="H114" s="54">
        <f t="shared" si="30"/>
        <v>17</v>
      </c>
      <c r="I114" s="54">
        <f t="shared" si="41"/>
        <v>114</v>
      </c>
      <c r="J114" s="54">
        <v>39</v>
      </c>
      <c r="K114" s="54">
        <f t="shared" si="31"/>
        <v>2.2941176470588234</v>
      </c>
      <c r="L114" s="54">
        <f t="shared" si="32"/>
        <v>108</v>
      </c>
      <c r="M114" s="54">
        <f t="shared" si="33"/>
        <v>6.3529411764705879</v>
      </c>
      <c r="N114" s="54">
        <v>1</v>
      </c>
      <c r="O114" s="54">
        <v>1</v>
      </c>
      <c r="P114" s="54">
        <v>1</v>
      </c>
      <c r="Q114" s="54">
        <v>1</v>
      </c>
      <c r="R114" s="54">
        <v>1</v>
      </c>
      <c r="S114" s="54">
        <v>1</v>
      </c>
      <c r="T114" s="54">
        <f t="shared" si="25"/>
        <v>1</v>
      </c>
      <c r="U114" s="54">
        <v>1</v>
      </c>
      <c r="V114" s="54">
        <v>1</v>
      </c>
      <c r="W114" s="54">
        <f t="shared" si="26"/>
        <v>1</v>
      </c>
      <c r="X114" s="54">
        <f t="shared" si="27"/>
        <v>1</v>
      </c>
      <c r="Y114" s="54">
        <v>1</v>
      </c>
      <c r="Z114" s="54">
        <v>1</v>
      </c>
      <c r="AA114" s="54">
        <v>1</v>
      </c>
      <c r="AB114" s="54">
        <v>1</v>
      </c>
      <c r="AC114" s="54">
        <v>1</v>
      </c>
      <c r="AD114" s="54">
        <v>1</v>
      </c>
      <c r="AE114" s="54">
        <v>1</v>
      </c>
      <c r="AF114" s="54">
        <f t="shared" si="34"/>
        <v>6</v>
      </c>
      <c r="AG114" s="54">
        <v>1</v>
      </c>
      <c r="AH114" s="54">
        <f t="shared" si="35"/>
        <v>1</v>
      </c>
      <c r="AI114" s="54">
        <v>1</v>
      </c>
      <c r="AJ114" s="54">
        <v>1</v>
      </c>
      <c r="AK114" s="54">
        <f t="shared" si="36"/>
        <v>0</v>
      </c>
      <c r="AL114" s="54">
        <v>1</v>
      </c>
      <c r="AM114" s="54">
        <v>0</v>
      </c>
      <c r="AN114" s="54">
        <v>1</v>
      </c>
      <c r="AO114" s="54">
        <v>0</v>
      </c>
      <c r="AP114" s="54">
        <v>1</v>
      </c>
      <c r="AQ114" s="54">
        <v>1</v>
      </c>
      <c r="AR114" s="54">
        <v>1</v>
      </c>
      <c r="AS114" s="54">
        <v>1</v>
      </c>
      <c r="AT114" s="54">
        <v>1</v>
      </c>
      <c r="AU114" s="54">
        <f t="shared" si="37"/>
        <v>-4.5023529411764436</v>
      </c>
      <c r="AV114" s="54">
        <f t="shared" si="38"/>
        <v>18.11058823529412</v>
      </c>
      <c r="AW114" s="54">
        <f t="shared" si="42"/>
        <v>19.814117647058819</v>
      </c>
      <c r="AX114" s="54">
        <f t="shared" si="39"/>
        <v>16.99235294117647</v>
      </c>
      <c r="AY114" s="54">
        <v>1</v>
      </c>
      <c r="AZ114" s="54">
        <v>1</v>
      </c>
      <c r="BA114" s="54">
        <v>1</v>
      </c>
      <c r="BG114" s="54">
        <f t="shared" si="43"/>
        <v>6000</v>
      </c>
      <c r="BH114" s="11">
        <f t="shared" si="40"/>
        <v>5.902777777777778E-5</v>
      </c>
    </row>
    <row r="115" spans="1:60" ht="48" x14ac:dyDescent="0.2">
      <c r="A115" s="54" t="s">
        <v>865</v>
      </c>
      <c r="B115" s="1" t="s">
        <v>1044</v>
      </c>
      <c r="C115" s="3" t="s">
        <v>207</v>
      </c>
      <c r="D115" s="54">
        <v>1</v>
      </c>
      <c r="E115" s="54">
        <v>1</v>
      </c>
      <c r="F115" s="54">
        <f t="shared" si="28"/>
        <v>1</v>
      </c>
      <c r="G115" s="54">
        <f t="shared" si="29"/>
        <v>14</v>
      </c>
      <c r="H115" s="54">
        <f t="shared" si="30"/>
        <v>14</v>
      </c>
      <c r="I115" s="54">
        <f t="shared" si="41"/>
        <v>69</v>
      </c>
      <c r="J115" s="54">
        <v>23</v>
      </c>
      <c r="K115" s="54">
        <f t="shared" si="31"/>
        <v>1.6428571428571428</v>
      </c>
      <c r="L115" s="54">
        <f t="shared" si="32"/>
        <v>67</v>
      </c>
      <c r="M115" s="54">
        <f t="shared" si="33"/>
        <v>4.7857142857142856</v>
      </c>
      <c r="N115" s="54">
        <v>1</v>
      </c>
      <c r="O115" s="54">
        <v>1</v>
      </c>
      <c r="P115" s="54">
        <v>1</v>
      </c>
      <c r="Q115" s="54">
        <v>1</v>
      </c>
      <c r="R115" s="54">
        <v>1</v>
      </c>
      <c r="S115" s="54">
        <v>1</v>
      </c>
      <c r="T115" s="54">
        <f t="shared" si="25"/>
        <v>1</v>
      </c>
      <c r="U115" s="54">
        <v>1</v>
      </c>
      <c r="V115" s="54">
        <v>1</v>
      </c>
      <c r="W115" s="54">
        <f t="shared" si="26"/>
        <v>1</v>
      </c>
      <c r="X115" s="54">
        <f t="shared" si="27"/>
        <v>1</v>
      </c>
      <c r="Y115" s="54">
        <v>1</v>
      </c>
      <c r="Z115" s="54">
        <v>1</v>
      </c>
      <c r="AA115" s="54">
        <v>1</v>
      </c>
      <c r="AB115" s="54">
        <v>1</v>
      </c>
      <c r="AC115" s="54">
        <v>1</v>
      </c>
      <c r="AD115" s="54">
        <v>1</v>
      </c>
      <c r="AE115" s="54">
        <v>1</v>
      </c>
      <c r="AF115" s="54">
        <f t="shared" si="34"/>
        <v>2</v>
      </c>
      <c r="AG115" s="54">
        <v>1</v>
      </c>
      <c r="AH115" s="54">
        <f t="shared" si="35"/>
        <v>1</v>
      </c>
      <c r="AI115" s="54">
        <v>1</v>
      </c>
      <c r="AJ115" s="54">
        <v>1</v>
      </c>
      <c r="AK115" s="54">
        <f t="shared" si="36"/>
        <v>1</v>
      </c>
      <c r="AL115" s="54">
        <v>1</v>
      </c>
      <c r="AM115" s="54">
        <v>0</v>
      </c>
      <c r="AN115" s="54">
        <v>1</v>
      </c>
      <c r="AO115" s="54">
        <v>0</v>
      </c>
      <c r="AP115" s="54">
        <v>1</v>
      </c>
      <c r="AQ115" s="54">
        <v>1</v>
      </c>
      <c r="AR115" s="54">
        <v>1</v>
      </c>
      <c r="AS115" s="54">
        <v>1</v>
      </c>
      <c r="AT115" s="54">
        <v>1</v>
      </c>
      <c r="AU115" s="54">
        <f t="shared" si="37"/>
        <v>53.639285714285741</v>
      </c>
      <c r="AV115" s="54">
        <f t="shared" si="38"/>
        <v>9.2557142857142871</v>
      </c>
      <c r="AW115" s="54">
        <f t="shared" si="42"/>
        <v>10.225714285714282</v>
      </c>
      <c r="AX115" s="54">
        <f t="shared" si="39"/>
        <v>8.110714285714284</v>
      </c>
      <c r="AY115" s="54">
        <v>1</v>
      </c>
      <c r="AZ115" s="54">
        <v>1</v>
      </c>
      <c r="BA115" s="54">
        <v>1</v>
      </c>
      <c r="BG115" s="54">
        <f t="shared" si="43"/>
        <v>2000</v>
      </c>
      <c r="BH115" s="11">
        <f t="shared" si="40"/>
        <v>4.8611111111111115E-5</v>
      </c>
    </row>
    <row r="116" spans="1:60" ht="48" x14ac:dyDescent="0.2">
      <c r="A116" s="54">
        <v>80</v>
      </c>
      <c r="B116" s="1" t="s">
        <v>1045</v>
      </c>
      <c r="C116" s="3" t="s">
        <v>207</v>
      </c>
      <c r="D116" s="54">
        <v>1</v>
      </c>
      <c r="E116" s="54">
        <v>1</v>
      </c>
      <c r="F116" s="54">
        <f t="shared" si="28"/>
        <v>1</v>
      </c>
      <c r="G116" s="54">
        <f t="shared" si="29"/>
        <v>15</v>
      </c>
      <c r="H116" s="54">
        <f t="shared" si="30"/>
        <v>15</v>
      </c>
      <c r="I116" s="54">
        <f t="shared" si="41"/>
        <v>83</v>
      </c>
      <c r="J116" s="54">
        <v>30</v>
      </c>
      <c r="K116" s="54">
        <f t="shared" si="31"/>
        <v>2</v>
      </c>
      <c r="L116" s="54">
        <f t="shared" si="32"/>
        <v>81</v>
      </c>
      <c r="M116" s="54">
        <f t="shared" si="33"/>
        <v>5.4</v>
      </c>
      <c r="N116" s="54">
        <v>1</v>
      </c>
      <c r="O116" s="54">
        <v>1</v>
      </c>
      <c r="P116" s="54">
        <v>1</v>
      </c>
      <c r="Q116" s="54">
        <v>1</v>
      </c>
      <c r="R116" s="54">
        <v>1</v>
      </c>
      <c r="S116" s="54">
        <v>1</v>
      </c>
      <c r="T116" s="54">
        <f t="shared" si="25"/>
        <v>1</v>
      </c>
      <c r="U116" s="54">
        <v>1</v>
      </c>
      <c r="V116" s="54">
        <v>1</v>
      </c>
      <c r="W116" s="54">
        <f t="shared" si="26"/>
        <v>1</v>
      </c>
      <c r="X116" s="54">
        <f t="shared" si="27"/>
        <v>1</v>
      </c>
      <c r="Y116" s="54">
        <v>1</v>
      </c>
      <c r="Z116" s="54">
        <v>1</v>
      </c>
      <c r="AA116" s="54">
        <v>1</v>
      </c>
      <c r="AB116" s="54">
        <v>1</v>
      </c>
      <c r="AC116" s="54">
        <v>1</v>
      </c>
      <c r="AD116" s="54">
        <v>1</v>
      </c>
      <c r="AE116" s="54">
        <v>1</v>
      </c>
      <c r="AF116" s="54">
        <f t="shared" si="34"/>
        <v>2</v>
      </c>
      <c r="AG116" s="54">
        <v>1</v>
      </c>
      <c r="AH116" s="54">
        <f t="shared" si="35"/>
        <v>1</v>
      </c>
      <c r="AI116" s="54">
        <v>1</v>
      </c>
      <c r="AJ116" s="54">
        <v>1</v>
      </c>
      <c r="AK116" s="54">
        <f t="shared" si="36"/>
        <v>1</v>
      </c>
      <c r="AL116" s="54">
        <v>1</v>
      </c>
      <c r="AM116" s="54">
        <v>0</v>
      </c>
      <c r="AN116" s="54">
        <v>1</v>
      </c>
      <c r="AO116" s="54">
        <v>0</v>
      </c>
      <c r="AP116" s="54">
        <v>1</v>
      </c>
      <c r="AQ116" s="54">
        <v>1</v>
      </c>
      <c r="AR116" s="54">
        <v>1</v>
      </c>
      <c r="AS116" s="54">
        <v>1</v>
      </c>
      <c r="AT116" s="54">
        <v>1</v>
      </c>
      <c r="AU116" s="54">
        <f t="shared" si="37"/>
        <v>22.410000000000021</v>
      </c>
      <c r="AV116" s="54">
        <f t="shared" si="38"/>
        <v>13.860000000000003</v>
      </c>
      <c r="AW116" s="54">
        <f t="shared" si="42"/>
        <v>13.978666666666669</v>
      </c>
      <c r="AX116" s="54">
        <f t="shared" si="39"/>
        <v>11.503999999999998</v>
      </c>
      <c r="AY116" s="54">
        <v>1</v>
      </c>
      <c r="AZ116" s="54">
        <v>1</v>
      </c>
      <c r="BA116" s="54">
        <v>1</v>
      </c>
      <c r="BG116" s="54">
        <f t="shared" si="43"/>
        <v>2000</v>
      </c>
      <c r="BH116" s="11">
        <f t="shared" si="40"/>
        <v>5.208333333333333E-5</v>
      </c>
    </row>
    <row r="117" spans="1:60" ht="48" x14ac:dyDescent="0.2">
      <c r="A117" s="54" t="s">
        <v>868</v>
      </c>
      <c r="B117" s="1" t="s">
        <v>1046</v>
      </c>
      <c r="C117" s="3" t="s">
        <v>207</v>
      </c>
      <c r="D117" s="54">
        <v>1</v>
      </c>
      <c r="E117" s="54">
        <v>1</v>
      </c>
      <c r="F117" s="54">
        <f t="shared" si="28"/>
        <v>1</v>
      </c>
      <c r="G117" s="54">
        <f t="shared" si="29"/>
        <v>19</v>
      </c>
      <c r="H117" s="54">
        <f t="shared" si="30"/>
        <v>19</v>
      </c>
      <c r="I117" s="54">
        <f t="shared" si="41"/>
        <v>96</v>
      </c>
      <c r="J117" s="54">
        <v>35</v>
      </c>
      <c r="K117" s="54">
        <f t="shared" si="31"/>
        <v>1.8421052631578947</v>
      </c>
      <c r="L117" s="54">
        <f t="shared" si="32"/>
        <v>94</v>
      </c>
      <c r="M117" s="54">
        <f t="shared" si="33"/>
        <v>4.9473684210526319</v>
      </c>
      <c r="N117" s="54">
        <v>1</v>
      </c>
      <c r="O117" s="54">
        <v>1</v>
      </c>
      <c r="P117" s="54">
        <v>1</v>
      </c>
      <c r="Q117" s="54">
        <v>1</v>
      </c>
      <c r="R117" s="54">
        <v>1</v>
      </c>
      <c r="S117" s="54">
        <v>1</v>
      </c>
      <c r="T117" s="54">
        <f t="shared" si="25"/>
        <v>1</v>
      </c>
      <c r="U117" s="54">
        <v>1</v>
      </c>
      <c r="V117" s="54">
        <v>1</v>
      </c>
      <c r="W117" s="54">
        <f t="shared" si="26"/>
        <v>1</v>
      </c>
      <c r="X117" s="54">
        <f t="shared" si="27"/>
        <v>1</v>
      </c>
      <c r="Y117" s="54">
        <v>1</v>
      </c>
      <c r="Z117" s="54">
        <v>1</v>
      </c>
      <c r="AA117" s="54">
        <v>1</v>
      </c>
      <c r="AB117" s="54">
        <v>1</v>
      </c>
      <c r="AC117" s="54">
        <v>1</v>
      </c>
      <c r="AD117" s="54">
        <v>1</v>
      </c>
      <c r="AE117" s="54">
        <v>1</v>
      </c>
      <c r="AF117" s="54">
        <f t="shared" si="34"/>
        <v>2</v>
      </c>
      <c r="AG117" s="54">
        <v>1</v>
      </c>
      <c r="AH117" s="54">
        <f t="shared" si="35"/>
        <v>1</v>
      </c>
      <c r="AI117" s="54">
        <v>0</v>
      </c>
      <c r="AJ117" s="54">
        <v>1</v>
      </c>
      <c r="AK117" s="54">
        <f t="shared" si="36"/>
        <v>1</v>
      </c>
      <c r="AL117" s="54">
        <v>1</v>
      </c>
      <c r="AM117" s="54">
        <v>0</v>
      </c>
      <c r="AN117" s="54">
        <v>1</v>
      </c>
      <c r="AO117" s="54">
        <v>0</v>
      </c>
      <c r="AP117" s="54">
        <v>1</v>
      </c>
      <c r="AQ117" s="54">
        <v>1</v>
      </c>
      <c r="AR117" s="54">
        <v>1</v>
      </c>
      <c r="AS117" s="54">
        <v>1</v>
      </c>
      <c r="AT117" s="54">
        <v>1</v>
      </c>
      <c r="AU117" s="54">
        <f t="shared" si="37"/>
        <v>31.707894736842121</v>
      </c>
      <c r="AV117" s="54">
        <f t="shared" si="38"/>
        <v>13.556842105263158</v>
      </c>
      <c r="AW117" s="54">
        <f t="shared" si="42"/>
        <v>11.732631578947366</v>
      </c>
      <c r="AX117" s="54">
        <f t="shared" si="39"/>
        <v>11.372105263157898</v>
      </c>
      <c r="AY117" s="54">
        <v>1</v>
      </c>
      <c r="AZ117" s="54">
        <v>1</v>
      </c>
      <c r="BA117" s="54">
        <v>1</v>
      </c>
      <c r="BG117" s="54">
        <f t="shared" si="43"/>
        <v>2000</v>
      </c>
      <c r="BH117" s="11">
        <f t="shared" si="40"/>
        <v>6.597222222222223E-5</v>
      </c>
    </row>
    <row r="118" spans="1:60" ht="48" x14ac:dyDescent="0.2">
      <c r="A118" s="54" t="s">
        <v>870</v>
      </c>
      <c r="B118" s="1" t="s">
        <v>1047</v>
      </c>
      <c r="C118" s="3" t="s">
        <v>207</v>
      </c>
      <c r="D118" s="54">
        <v>1</v>
      </c>
      <c r="E118" s="54">
        <v>1</v>
      </c>
      <c r="F118" s="54">
        <f t="shared" si="28"/>
        <v>1</v>
      </c>
      <c r="G118" s="54">
        <f t="shared" si="29"/>
        <v>21</v>
      </c>
      <c r="H118" s="54">
        <f t="shared" si="30"/>
        <v>21</v>
      </c>
      <c r="I118" s="54">
        <f t="shared" si="41"/>
        <v>103</v>
      </c>
      <c r="J118" s="54">
        <v>38</v>
      </c>
      <c r="K118" s="54">
        <f t="shared" si="31"/>
        <v>1.8095238095238095</v>
      </c>
      <c r="L118" s="54">
        <f t="shared" si="32"/>
        <v>99</v>
      </c>
      <c r="M118" s="54">
        <f t="shared" si="33"/>
        <v>4.7142857142857144</v>
      </c>
      <c r="N118" s="54">
        <v>1</v>
      </c>
      <c r="O118" s="54">
        <v>1</v>
      </c>
      <c r="P118" s="54">
        <v>1</v>
      </c>
      <c r="Q118" s="54">
        <v>1</v>
      </c>
      <c r="R118" s="54">
        <v>1</v>
      </c>
      <c r="S118" s="54">
        <v>1</v>
      </c>
      <c r="T118" s="54">
        <f t="shared" si="25"/>
        <v>1</v>
      </c>
      <c r="U118" s="54">
        <v>1</v>
      </c>
      <c r="V118" s="54">
        <v>1</v>
      </c>
      <c r="W118" s="54">
        <f t="shared" si="26"/>
        <v>1</v>
      </c>
      <c r="X118" s="54">
        <f t="shared" si="27"/>
        <v>1</v>
      </c>
      <c r="Y118" s="54">
        <v>1</v>
      </c>
      <c r="Z118" s="54">
        <v>1</v>
      </c>
      <c r="AA118" s="54">
        <v>1</v>
      </c>
      <c r="AB118" s="54">
        <v>1</v>
      </c>
      <c r="AC118" s="54">
        <v>1</v>
      </c>
      <c r="AD118" s="54">
        <v>1</v>
      </c>
      <c r="AE118" s="54">
        <v>1</v>
      </c>
      <c r="AF118" s="54">
        <f t="shared" si="34"/>
        <v>4</v>
      </c>
      <c r="AG118" s="54">
        <v>1</v>
      </c>
      <c r="AH118" s="54">
        <f t="shared" si="35"/>
        <v>1</v>
      </c>
      <c r="AI118" s="54">
        <v>0</v>
      </c>
      <c r="AJ118" s="54">
        <v>1</v>
      </c>
      <c r="AK118" s="54">
        <f t="shared" si="36"/>
        <v>1</v>
      </c>
      <c r="AL118" s="54">
        <v>1</v>
      </c>
      <c r="AM118" s="54">
        <v>0</v>
      </c>
      <c r="AN118" s="54">
        <v>1</v>
      </c>
      <c r="AO118" s="54">
        <v>0</v>
      </c>
      <c r="AP118" s="54">
        <v>1</v>
      </c>
      <c r="AQ118" s="54">
        <v>1</v>
      </c>
      <c r="AR118" s="54">
        <v>1</v>
      </c>
      <c r="AS118" s="54">
        <v>1</v>
      </c>
      <c r="AT118" s="54">
        <v>1</v>
      </c>
      <c r="AU118" s="54">
        <f t="shared" si="37"/>
        <v>32.434285714285721</v>
      </c>
      <c r="AV118" s="54">
        <f t="shared" si="38"/>
        <v>13.952380952380953</v>
      </c>
      <c r="AW118" s="54">
        <f t="shared" si="42"/>
        <v>10.51047619047619</v>
      </c>
      <c r="AX118" s="54">
        <f t="shared" si="39"/>
        <v>11.274285714285718</v>
      </c>
      <c r="AY118" s="54">
        <v>1</v>
      </c>
      <c r="AZ118" s="54">
        <v>1</v>
      </c>
      <c r="BA118" s="54">
        <v>1</v>
      </c>
      <c r="BG118" s="54">
        <f t="shared" si="43"/>
        <v>4000</v>
      </c>
      <c r="BH118" s="11">
        <f t="shared" si="40"/>
        <v>7.2916666666666659E-5</v>
      </c>
    </row>
    <row r="119" spans="1:60" ht="96" x14ac:dyDescent="0.2">
      <c r="A119" s="54">
        <v>82</v>
      </c>
      <c r="B119" s="1" t="s">
        <v>1048</v>
      </c>
      <c r="C119" s="3" t="s">
        <v>207</v>
      </c>
      <c r="D119" s="54">
        <v>1</v>
      </c>
      <c r="E119" s="54">
        <v>1</v>
      </c>
      <c r="F119" s="54">
        <f t="shared" si="28"/>
        <v>1</v>
      </c>
      <c r="G119" s="54">
        <f t="shared" si="29"/>
        <v>34</v>
      </c>
      <c r="H119" s="54">
        <f t="shared" si="30"/>
        <v>34</v>
      </c>
      <c r="I119" s="54">
        <f t="shared" si="41"/>
        <v>171</v>
      </c>
      <c r="J119" s="54">
        <v>57</v>
      </c>
      <c r="K119" s="54">
        <f t="shared" si="31"/>
        <v>1.6764705882352942</v>
      </c>
      <c r="L119" s="54">
        <f t="shared" si="32"/>
        <v>163</v>
      </c>
      <c r="M119" s="54">
        <f t="shared" si="33"/>
        <v>4.7941176470588234</v>
      </c>
      <c r="N119" s="54">
        <v>0</v>
      </c>
      <c r="O119" s="54">
        <v>1</v>
      </c>
      <c r="P119" s="54">
        <v>1</v>
      </c>
      <c r="Q119" s="54">
        <v>1</v>
      </c>
      <c r="R119" s="54">
        <v>1</v>
      </c>
      <c r="S119" s="54">
        <v>1</v>
      </c>
      <c r="T119" s="54">
        <f t="shared" si="25"/>
        <v>1</v>
      </c>
      <c r="U119" s="54">
        <v>1</v>
      </c>
      <c r="V119" s="54">
        <v>1</v>
      </c>
      <c r="W119" s="54">
        <f t="shared" si="26"/>
        <v>1</v>
      </c>
      <c r="X119" s="54">
        <f t="shared" si="27"/>
        <v>1</v>
      </c>
      <c r="Y119" s="54">
        <v>1</v>
      </c>
      <c r="Z119" s="54">
        <v>1</v>
      </c>
      <c r="AA119" s="54">
        <v>1</v>
      </c>
      <c r="AB119" s="54">
        <v>1</v>
      </c>
      <c r="AC119" s="54">
        <v>1</v>
      </c>
      <c r="AD119" s="54">
        <v>1</v>
      </c>
      <c r="AE119" s="54">
        <v>1</v>
      </c>
      <c r="AF119" s="54">
        <f t="shared" si="34"/>
        <v>8</v>
      </c>
      <c r="AG119" s="54">
        <v>1</v>
      </c>
      <c r="AH119" s="54">
        <f t="shared" si="35"/>
        <v>1</v>
      </c>
      <c r="AI119" s="54">
        <v>0</v>
      </c>
      <c r="AJ119" s="54">
        <v>0</v>
      </c>
      <c r="AK119" s="54">
        <f t="shared" si="36"/>
        <v>0</v>
      </c>
      <c r="AL119" s="54">
        <v>1</v>
      </c>
      <c r="AM119" s="54">
        <v>0</v>
      </c>
      <c r="AN119" s="54">
        <v>1</v>
      </c>
      <c r="AO119" s="54">
        <v>0</v>
      </c>
      <c r="AP119" s="54">
        <v>1</v>
      </c>
      <c r="AQ119" s="54">
        <v>1</v>
      </c>
      <c r="AR119" s="54">
        <v>1</v>
      </c>
      <c r="AS119" s="54">
        <v>1</v>
      </c>
      <c r="AT119" s="54">
        <v>1</v>
      </c>
      <c r="AU119" s="54">
        <f t="shared" si="37"/>
        <v>30.495588235294143</v>
      </c>
      <c r="AV119" s="54">
        <f t="shared" si="38"/>
        <v>17.452352941176475</v>
      </c>
      <c r="AW119" s="54">
        <f t="shared" si="42"/>
        <v>11.518823529411762</v>
      </c>
      <c r="AX119" s="54">
        <f t="shared" si="39"/>
        <v>18.150294117647057</v>
      </c>
      <c r="AY119" s="54">
        <v>1</v>
      </c>
      <c r="AZ119" s="54">
        <v>1</v>
      </c>
      <c r="BA119" s="54">
        <v>1</v>
      </c>
      <c r="BG119" s="54">
        <f t="shared" si="43"/>
        <v>8000</v>
      </c>
      <c r="BH119" s="11">
        <f t="shared" si="40"/>
        <v>1.1805555555555556E-4</v>
      </c>
    </row>
    <row r="120" spans="1:60" ht="48" x14ac:dyDescent="0.2">
      <c r="A120" s="54" t="s">
        <v>873</v>
      </c>
      <c r="B120" s="1" t="s">
        <v>526</v>
      </c>
      <c r="C120" s="3" t="s">
        <v>207</v>
      </c>
      <c r="D120" s="54">
        <v>1</v>
      </c>
      <c r="E120" s="54">
        <v>1</v>
      </c>
      <c r="F120" s="54">
        <f t="shared" si="28"/>
        <v>1</v>
      </c>
      <c r="G120" s="54">
        <f t="shared" si="29"/>
        <v>16</v>
      </c>
      <c r="H120" s="54">
        <f t="shared" si="30"/>
        <v>16</v>
      </c>
      <c r="I120" s="54">
        <f t="shared" si="41"/>
        <v>90</v>
      </c>
      <c r="J120" s="54">
        <v>30</v>
      </c>
      <c r="K120" s="54">
        <f t="shared" si="31"/>
        <v>1.875</v>
      </c>
      <c r="L120" s="54">
        <f t="shared" si="32"/>
        <v>87</v>
      </c>
      <c r="M120" s="54">
        <f t="shared" si="33"/>
        <v>5.4375</v>
      </c>
      <c r="N120" s="54">
        <v>0</v>
      </c>
      <c r="O120" s="54">
        <v>1</v>
      </c>
      <c r="P120" s="54">
        <v>1</v>
      </c>
      <c r="Q120" s="54">
        <v>0</v>
      </c>
      <c r="R120" s="54">
        <v>1</v>
      </c>
      <c r="S120" s="54">
        <v>1</v>
      </c>
      <c r="T120" s="54">
        <f t="shared" si="25"/>
        <v>0</v>
      </c>
      <c r="U120" s="54">
        <v>1</v>
      </c>
      <c r="V120" s="54">
        <v>1</v>
      </c>
      <c r="W120" s="54">
        <f t="shared" si="26"/>
        <v>0</v>
      </c>
      <c r="X120" s="54">
        <f t="shared" si="27"/>
        <v>1</v>
      </c>
      <c r="Y120" s="54">
        <v>0</v>
      </c>
      <c r="Z120" s="54">
        <v>1</v>
      </c>
      <c r="AA120" s="54">
        <v>1</v>
      </c>
      <c r="AB120" s="54">
        <v>1</v>
      </c>
      <c r="AC120" s="54">
        <v>1</v>
      </c>
      <c r="AD120" s="54">
        <v>1</v>
      </c>
      <c r="AE120" s="54">
        <v>1</v>
      </c>
      <c r="AF120" s="54">
        <f t="shared" si="34"/>
        <v>3</v>
      </c>
      <c r="AG120" s="54">
        <v>1</v>
      </c>
      <c r="AH120" s="54">
        <f t="shared" si="35"/>
        <v>0</v>
      </c>
      <c r="AI120" s="54">
        <v>1</v>
      </c>
      <c r="AJ120" s="54">
        <v>1</v>
      </c>
      <c r="AK120" s="54">
        <f t="shared" si="36"/>
        <v>1</v>
      </c>
      <c r="AL120" s="54">
        <v>1</v>
      </c>
      <c r="AM120" s="54">
        <v>0</v>
      </c>
      <c r="AN120" s="54">
        <v>1</v>
      </c>
      <c r="AO120" s="54">
        <v>0</v>
      </c>
      <c r="AP120" s="54">
        <v>1</v>
      </c>
      <c r="AQ120" s="54">
        <v>1</v>
      </c>
      <c r="AR120" s="54">
        <v>1</v>
      </c>
      <c r="AS120" s="54">
        <v>1</v>
      </c>
      <c r="AT120" s="54">
        <v>1</v>
      </c>
      <c r="AU120" s="54">
        <f t="shared" si="37"/>
        <v>31.97000000000001</v>
      </c>
      <c r="AV120" s="54">
        <f t="shared" si="38"/>
        <v>12.775000000000002</v>
      </c>
      <c r="AW120" s="54">
        <f t="shared" si="42"/>
        <v>14.322499999999994</v>
      </c>
      <c r="AX120" s="54">
        <f t="shared" si="39"/>
        <v>12.180624999999999</v>
      </c>
      <c r="AY120" s="54">
        <v>1</v>
      </c>
      <c r="AZ120" s="54">
        <v>1</v>
      </c>
      <c r="BA120" s="54">
        <v>1</v>
      </c>
      <c r="BG120" s="54">
        <f t="shared" si="43"/>
        <v>3000</v>
      </c>
      <c r="BH120" s="11">
        <f t="shared" si="40"/>
        <v>5.5555555555555558E-5</v>
      </c>
    </row>
    <row r="121" spans="1:60" ht="32" x14ac:dyDescent="0.2">
      <c r="A121" s="54" t="s">
        <v>874</v>
      </c>
      <c r="B121" s="1" t="s">
        <v>1049</v>
      </c>
      <c r="C121" s="3" t="s">
        <v>207</v>
      </c>
      <c r="D121" s="54">
        <v>1</v>
      </c>
      <c r="E121" s="54">
        <v>1</v>
      </c>
      <c r="F121" s="54">
        <f t="shared" si="28"/>
        <v>1</v>
      </c>
      <c r="G121" s="54">
        <f t="shared" si="29"/>
        <v>13</v>
      </c>
      <c r="H121" s="54">
        <f t="shared" si="30"/>
        <v>13</v>
      </c>
      <c r="I121" s="54">
        <f t="shared" si="41"/>
        <v>66</v>
      </c>
      <c r="J121" s="54">
        <v>24</v>
      </c>
      <c r="K121" s="54">
        <f t="shared" si="31"/>
        <v>1.8461538461538463</v>
      </c>
      <c r="L121" s="54">
        <f t="shared" si="32"/>
        <v>64</v>
      </c>
      <c r="M121" s="54">
        <f t="shared" si="33"/>
        <v>4.9230769230769234</v>
      </c>
      <c r="N121" s="54">
        <v>0</v>
      </c>
      <c r="O121" s="54">
        <v>1</v>
      </c>
      <c r="P121" s="54">
        <v>1</v>
      </c>
      <c r="Q121" s="54">
        <v>1</v>
      </c>
      <c r="R121" s="54">
        <v>1</v>
      </c>
      <c r="S121" s="54">
        <v>1</v>
      </c>
      <c r="T121" s="54">
        <f t="shared" si="25"/>
        <v>1</v>
      </c>
      <c r="U121" s="54">
        <v>1</v>
      </c>
      <c r="V121" s="54">
        <v>1</v>
      </c>
      <c r="W121" s="54">
        <f t="shared" si="26"/>
        <v>1</v>
      </c>
      <c r="X121" s="54">
        <f t="shared" si="27"/>
        <v>1</v>
      </c>
      <c r="Y121" s="54">
        <v>0</v>
      </c>
      <c r="Z121" s="54">
        <v>1</v>
      </c>
      <c r="AA121" s="54">
        <v>1</v>
      </c>
      <c r="AB121" s="54">
        <v>1</v>
      </c>
      <c r="AC121" s="54">
        <v>1</v>
      </c>
      <c r="AD121" s="54">
        <v>1</v>
      </c>
      <c r="AE121" s="54">
        <v>1</v>
      </c>
      <c r="AF121" s="54">
        <f t="shared" si="34"/>
        <v>2</v>
      </c>
      <c r="AG121" s="54">
        <v>1</v>
      </c>
      <c r="AH121" s="54">
        <f t="shared" si="35"/>
        <v>1</v>
      </c>
      <c r="AI121" s="54">
        <v>1</v>
      </c>
      <c r="AJ121" s="54">
        <v>1</v>
      </c>
      <c r="AK121" s="54">
        <f t="shared" si="36"/>
        <v>1</v>
      </c>
      <c r="AL121" s="54">
        <v>1</v>
      </c>
      <c r="AM121" s="54">
        <v>0</v>
      </c>
      <c r="AN121" s="54">
        <v>1</v>
      </c>
      <c r="AO121" s="54">
        <v>0</v>
      </c>
      <c r="AP121" s="54">
        <v>1</v>
      </c>
      <c r="AQ121" s="54">
        <v>1</v>
      </c>
      <c r="AR121" s="54">
        <v>1</v>
      </c>
      <c r="AS121" s="54">
        <v>1</v>
      </c>
      <c r="AT121" s="54">
        <v>1</v>
      </c>
      <c r="AU121" s="54">
        <f t="shared" si="37"/>
        <v>37.455384615384638</v>
      </c>
      <c r="AV121" s="54">
        <f t="shared" si="38"/>
        <v>11.264615384615386</v>
      </c>
      <c r="AW121" s="54">
        <f t="shared" si="42"/>
        <v>10.870769230769231</v>
      </c>
      <c r="AX121" s="54">
        <f t="shared" si="39"/>
        <v>8.2576923076923094</v>
      </c>
      <c r="AY121" s="54">
        <v>1</v>
      </c>
      <c r="AZ121" s="54">
        <v>1</v>
      </c>
      <c r="BA121" s="54">
        <v>1</v>
      </c>
      <c r="BG121" s="54">
        <f t="shared" si="43"/>
        <v>2000</v>
      </c>
      <c r="BH121" s="11">
        <f t="shared" si="40"/>
        <v>4.5138888888888894E-5</v>
      </c>
    </row>
    <row r="122" spans="1:60" ht="64" x14ac:dyDescent="0.2">
      <c r="A122" s="54">
        <v>84</v>
      </c>
      <c r="B122" s="1" t="s">
        <v>1050</v>
      </c>
      <c r="C122" s="3" t="s">
        <v>207</v>
      </c>
      <c r="D122" s="54">
        <v>1</v>
      </c>
      <c r="E122" s="54">
        <v>1</v>
      </c>
      <c r="F122" s="54">
        <f t="shared" si="28"/>
        <v>1</v>
      </c>
      <c r="G122" s="54">
        <f t="shared" si="29"/>
        <v>20</v>
      </c>
      <c r="H122" s="54">
        <f t="shared" si="30"/>
        <v>20</v>
      </c>
      <c r="I122" s="54">
        <f t="shared" si="41"/>
        <v>115</v>
      </c>
      <c r="J122" s="54">
        <v>38</v>
      </c>
      <c r="K122" s="54">
        <f t="shared" si="31"/>
        <v>1.9</v>
      </c>
      <c r="L122" s="54">
        <f t="shared" si="32"/>
        <v>113</v>
      </c>
      <c r="M122" s="54">
        <f t="shared" si="33"/>
        <v>5.65</v>
      </c>
      <c r="N122" s="54">
        <v>1</v>
      </c>
      <c r="O122" s="54">
        <v>1</v>
      </c>
      <c r="P122" s="54">
        <v>1</v>
      </c>
      <c r="Q122" s="54">
        <v>0</v>
      </c>
      <c r="R122" s="54">
        <v>1</v>
      </c>
      <c r="S122" s="54">
        <v>1</v>
      </c>
      <c r="T122" s="54">
        <f t="shared" si="25"/>
        <v>0</v>
      </c>
      <c r="U122" s="54">
        <v>1</v>
      </c>
      <c r="V122" s="54">
        <v>1</v>
      </c>
      <c r="W122" s="54">
        <f t="shared" si="26"/>
        <v>0</v>
      </c>
      <c r="X122" s="54">
        <f t="shared" si="27"/>
        <v>1</v>
      </c>
      <c r="Y122" s="54">
        <v>1</v>
      </c>
      <c r="Z122" s="54">
        <v>1</v>
      </c>
      <c r="AA122" s="54">
        <v>0</v>
      </c>
      <c r="AB122" s="54">
        <v>1</v>
      </c>
      <c r="AC122" s="54">
        <v>1</v>
      </c>
      <c r="AD122" s="54">
        <v>1</v>
      </c>
      <c r="AE122" s="54">
        <v>1</v>
      </c>
      <c r="AF122" s="54">
        <f t="shared" si="34"/>
        <v>2</v>
      </c>
      <c r="AG122" s="54">
        <v>1</v>
      </c>
      <c r="AH122" s="54">
        <f t="shared" si="35"/>
        <v>1</v>
      </c>
      <c r="AI122" s="54">
        <v>1</v>
      </c>
      <c r="AJ122" s="54">
        <v>1</v>
      </c>
      <c r="AK122" s="54">
        <f t="shared" si="36"/>
        <v>1</v>
      </c>
      <c r="AL122" s="54">
        <v>1</v>
      </c>
      <c r="AM122" s="54">
        <v>0</v>
      </c>
      <c r="AN122" s="54">
        <v>1</v>
      </c>
      <c r="AO122" s="54">
        <v>0</v>
      </c>
      <c r="AP122" s="54">
        <v>1</v>
      </c>
      <c r="AQ122" s="54">
        <v>1</v>
      </c>
      <c r="AR122" s="54">
        <v>1</v>
      </c>
      <c r="AS122" s="54">
        <v>0</v>
      </c>
      <c r="AT122" s="54">
        <v>1</v>
      </c>
      <c r="AU122" s="54">
        <f t="shared" si="37"/>
        <v>25.79500000000003</v>
      </c>
      <c r="AV122" s="54">
        <f t="shared" si="38"/>
        <v>14.630000000000003</v>
      </c>
      <c r="AW122" s="54">
        <f t="shared" si="42"/>
        <v>15.942</v>
      </c>
      <c r="AX122" s="54">
        <f t="shared" si="39"/>
        <v>15.181500000000007</v>
      </c>
      <c r="AY122" s="54">
        <v>1</v>
      </c>
      <c r="AZ122" s="54">
        <v>1</v>
      </c>
      <c r="BA122" s="54">
        <v>1</v>
      </c>
      <c r="BG122" s="54">
        <f t="shared" si="43"/>
        <v>2000</v>
      </c>
      <c r="BH122" s="11">
        <f t="shared" si="40"/>
        <v>6.9444444444444444E-5</v>
      </c>
    </row>
    <row r="123" spans="1:60" ht="112" x14ac:dyDescent="0.2">
      <c r="A123" s="54">
        <v>85</v>
      </c>
      <c r="B123" s="1" t="s">
        <v>1051</v>
      </c>
      <c r="C123" s="3" t="s">
        <v>207</v>
      </c>
      <c r="D123" s="54">
        <v>1</v>
      </c>
      <c r="E123" s="54">
        <v>1</v>
      </c>
      <c r="F123" s="54">
        <f t="shared" si="28"/>
        <v>1</v>
      </c>
      <c r="G123" s="54">
        <f t="shared" si="29"/>
        <v>38</v>
      </c>
      <c r="H123" s="54">
        <f t="shared" si="30"/>
        <v>38</v>
      </c>
      <c r="I123" s="54">
        <f t="shared" si="41"/>
        <v>202</v>
      </c>
      <c r="J123" s="54">
        <v>71</v>
      </c>
      <c r="K123" s="54">
        <f t="shared" si="31"/>
        <v>1.868421052631579</v>
      </c>
      <c r="L123" s="54">
        <f t="shared" si="32"/>
        <v>194</v>
      </c>
      <c r="M123" s="54">
        <f t="shared" si="33"/>
        <v>5.1052631578947372</v>
      </c>
      <c r="N123" s="54">
        <v>0</v>
      </c>
      <c r="O123" s="54">
        <v>1</v>
      </c>
      <c r="P123" s="54">
        <v>1</v>
      </c>
      <c r="Q123" s="54">
        <v>1</v>
      </c>
      <c r="R123" s="54">
        <v>1</v>
      </c>
      <c r="S123" s="54">
        <v>1</v>
      </c>
      <c r="T123" s="54">
        <f t="shared" si="25"/>
        <v>1</v>
      </c>
      <c r="U123" s="54">
        <v>1</v>
      </c>
      <c r="V123" s="54">
        <v>1</v>
      </c>
      <c r="W123" s="54">
        <f t="shared" si="26"/>
        <v>1</v>
      </c>
      <c r="X123" s="54">
        <f t="shared" si="27"/>
        <v>1</v>
      </c>
      <c r="Y123" s="54">
        <v>0</v>
      </c>
      <c r="Z123" s="54">
        <v>1</v>
      </c>
      <c r="AA123" s="54">
        <v>1</v>
      </c>
      <c r="AB123" s="54">
        <v>1</v>
      </c>
      <c r="AC123" s="54">
        <v>1</v>
      </c>
      <c r="AD123" s="54">
        <v>1</v>
      </c>
      <c r="AE123" s="54">
        <v>1</v>
      </c>
      <c r="AF123" s="54">
        <f t="shared" si="34"/>
        <v>8</v>
      </c>
      <c r="AG123" s="54">
        <v>0</v>
      </c>
      <c r="AH123" s="54">
        <f t="shared" si="35"/>
        <v>1</v>
      </c>
      <c r="AI123" s="54">
        <v>1</v>
      </c>
      <c r="AJ123" s="54">
        <v>1</v>
      </c>
      <c r="AK123" s="54">
        <f t="shared" si="36"/>
        <v>0</v>
      </c>
      <c r="AL123" s="54">
        <v>1</v>
      </c>
      <c r="AM123" s="54">
        <v>0</v>
      </c>
      <c r="AN123" s="54">
        <v>1</v>
      </c>
      <c r="AO123" s="54">
        <v>0</v>
      </c>
      <c r="AP123" s="54">
        <v>1</v>
      </c>
      <c r="AQ123" s="54">
        <v>1</v>
      </c>
      <c r="AR123" s="54">
        <v>1</v>
      </c>
      <c r="AS123" s="54">
        <v>1</v>
      </c>
      <c r="AT123" s="54">
        <v>1</v>
      </c>
      <c r="AU123" s="54">
        <f t="shared" si="37"/>
        <v>10.196578947368437</v>
      </c>
      <c r="AV123" s="54">
        <f t="shared" si="38"/>
        <v>21.277368421052632</v>
      </c>
      <c r="AW123" s="54">
        <f t="shared" si="42"/>
        <v>13.440000000000001</v>
      </c>
      <c r="AX123" s="54">
        <f t="shared" si="39"/>
        <v>21.61578947368421</v>
      </c>
      <c r="AY123" s="54">
        <v>1</v>
      </c>
      <c r="AZ123" s="54">
        <v>1</v>
      </c>
      <c r="BA123" s="54">
        <v>1</v>
      </c>
      <c r="BG123" s="54">
        <f t="shared" si="43"/>
        <v>8000</v>
      </c>
      <c r="BH123" s="11">
        <f t="shared" si="40"/>
        <v>1.3194444444444446E-4</v>
      </c>
    </row>
    <row r="124" spans="1:60" ht="48" x14ac:dyDescent="0.2">
      <c r="A124" s="54">
        <v>86</v>
      </c>
      <c r="B124" s="1" t="s">
        <v>1052</v>
      </c>
      <c r="C124" s="3" t="s">
        <v>207</v>
      </c>
      <c r="D124" s="54">
        <v>1</v>
      </c>
      <c r="E124" s="54">
        <v>1</v>
      </c>
      <c r="F124" s="54">
        <f t="shared" si="28"/>
        <v>1</v>
      </c>
      <c r="G124" s="54">
        <f t="shared" si="29"/>
        <v>18</v>
      </c>
      <c r="H124" s="54">
        <f t="shared" si="30"/>
        <v>18</v>
      </c>
      <c r="I124" s="54">
        <f t="shared" si="41"/>
        <v>85</v>
      </c>
      <c r="J124" s="54">
        <v>29</v>
      </c>
      <c r="K124" s="54">
        <f t="shared" si="31"/>
        <v>1.6111111111111112</v>
      </c>
      <c r="L124" s="54">
        <f t="shared" si="32"/>
        <v>83</v>
      </c>
      <c r="M124" s="54">
        <f t="shared" si="33"/>
        <v>4.6111111111111107</v>
      </c>
      <c r="N124" s="54">
        <v>1</v>
      </c>
      <c r="O124" s="54">
        <v>1</v>
      </c>
      <c r="P124" s="54">
        <v>1</v>
      </c>
      <c r="Q124" s="54">
        <v>1</v>
      </c>
      <c r="R124" s="54">
        <v>1</v>
      </c>
      <c r="S124" s="54">
        <v>1</v>
      </c>
      <c r="T124" s="54">
        <f t="shared" si="25"/>
        <v>1</v>
      </c>
      <c r="U124" s="54">
        <v>1</v>
      </c>
      <c r="V124" s="54">
        <v>1</v>
      </c>
      <c r="W124" s="54">
        <f t="shared" si="26"/>
        <v>1</v>
      </c>
      <c r="X124" s="54">
        <f t="shared" si="27"/>
        <v>1</v>
      </c>
      <c r="Y124" s="54">
        <v>1</v>
      </c>
      <c r="Z124" s="54">
        <v>1</v>
      </c>
      <c r="AA124" s="54">
        <v>1</v>
      </c>
      <c r="AB124" s="54">
        <v>1</v>
      </c>
      <c r="AC124" s="54">
        <v>1</v>
      </c>
      <c r="AD124" s="54">
        <v>1</v>
      </c>
      <c r="AE124" s="54">
        <v>1</v>
      </c>
      <c r="AF124" s="54">
        <f t="shared" si="34"/>
        <v>2</v>
      </c>
      <c r="AG124" s="54">
        <v>1</v>
      </c>
      <c r="AH124" s="54">
        <f t="shared" si="35"/>
        <v>1</v>
      </c>
      <c r="AI124" s="54">
        <v>1</v>
      </c>
      <c r="AJ124" s="54">
        <v>1</v>
      </c>
      <c r="AK124" s="54">
        <f t="shared" si="36"/>
        <v>1</v>
      </c>
      <c r="AL124" s="54">
        <v>1</v>
      </c>
      <c r="AM124" s="54">
        <v>0</v>
      </c>
      <c r="AN124" s="54">
        <v>1</v>
      </c>
      <c r="AO124" s="54">
        <v>0</v>
      </c>
      <c r="AP124" s="54">
        <v>1</v>
      </c>
      <c r="AQ124" s="54">
        <v>1</v>
      </c>
      <c r="AR124" s="54">
        <v>1</v>
      </c>
      <c r="AS124" s="54">
        <v>1</v>
      </c>
      <c r="AT124" s="54">
        <v>1</v>
      </c>
      <c r="AU124" s="54">
        <f t="shared" si="37"/>
        <v>52.265000000000029</v>
      </c>
      <c r="AV124" s="54">
        <f t="shared" si="38"/>
        <v>10.441111111111113</v>
      </c>
      <c r="AW124" s="54">
        <f t="shared" si="42"/>
        <v>9.6688888888888833</v>
      </c>
      <c r="AX124" s="54">
        <f t="shared" si="39"/>
        <v>9.2883333333333304</v>
      </c>
      <c r="AY124" s="54">
        <v>1</v>
      </c>
      <c r="AZ124" s="54">
        <v>1</v>
      </c>
      <c r="BA124" s="54">
        <v>1</v>
      </c>
      <c r="BG124" s="54">
        <f t="shared" si="43"/>
        <v>2000</v>
      </c>
      <c r="BH124" s="11">
        <f t="shared" si="40"/>
        <v>6.2500000000000001E-5</v>
      </c>
    </row>
  </sheetData>
  <conditionalFormatting sqref="F48:F96">
    <cfRule type="cellIs" dxfId="387" priority="236" operator="greaterThanOrEqual">
      <formula>2</formula>
    </cfRule>
    <cfRule type="cellIs" dxfId="386" priority="237" operator="equal">
      <formula>1</formula>
    </cfRule>
    <cfRule type="cellIs" dxfId="385" priority="245" operator="equal">
      <formula>0</formula>
    </cfRule>
  </conditionalFormatting>
  <conditionalFormatting sqref="G48:G96">
    <cfRule type="cellIs" dxfId="384" priority="233" operator="greaterThan">
      <formula>20</formula>
    </cfRule>
    <cfRule type="cellIs" dxfId="383" priority="234" operator="between">
      <formula>16</formula>
      <formula>20</formula>
    </cfRule>
    <cfRule type="cellIs" dxfId="382" priority="235" operator="between">
      <formula>5</formula>
      <formula>15</formula>
    </cfRule>
    <cfRule type="cellIs" dxfId="381" priority="244" operator="lessThan">
      <formula>5</formula>
    </cfRule>
  </conditionalFormatting>
  <conditionalFormatting sqref="AU48:AU96">
    <cfRule type="colorScale" priority="243">
      <colorScale>
        <cfvo type="num" val="0"/>
        <cfvo type="num" val="65"/>
        <cfvo type="num" val="100"/>
        <color rgb="FFFFCCCC"/>
        <color rgb="FFFFEB84"/>
        <color theme="9" tint="0.39997558519241921"/>
      </colorScale>
    </cfRule>
  </conditionalFormatting>
  <conditionalFormatting sqref="AV48:AX96">
    <cfRule type="colorScale" priority="242">
      <colorScale>
        <cfvo type="num" val="0"/>
        <cfvo type="num" val="8"/>
        <cfvo type="num" val="15"/>
        <color theme="9" tint="0.39997558519241921"/>
        <color rgb="FFFFEB84"/>
        <color rgb="FFFFCCCC"/>
      </colorScale>
    </cfRule>
  </conditionalFormatting>
  <conditionalFormatting sqref="AU2">
    <cfRule type="colorScale" priority="241">
      <colorScale>
        <cfvo type="num" val="0"/>
        <cfvo type="num" val="65"/>
        <cfvo type="num" val="100"/>
        <color rgb="FFFFCCCC"/>
        <color rgb="FFFFEB84"/>
        <color theme="9" tint="0.39997558519241921"/>
      </colorScale>
    </cfRule>
  </conditionalFormatting>
  <conditionalFormatting sqref="AV2">
    <cfRule type="colorScale" priority="240">
      <colorScale>
        <cfvo type="num" val="0"/>
        <cfvo type="num" val="8"/>
        <cfvo type="num" val="13"/>
        <color theme="9" tint="0.39997558519241921"/>
        <color rgb="FFFFEB84"/>
        <color rgb="FFFFCCCC"/>
      </colorScale>
    </cfRule>
  </conditionalFormatting>
  <conditionalFormatting sqref="AW2">
    <cfRule type="colorScale" priority="239">
      <colorScale>
        <cfvo type="num" val="0"/>
        <cfvo type="num" val="8"/>
        <cfvo type="num" val="13"/>
        <color theme="9" tint="0.39997558519241921"/>
        <color rgb="FFFFEB84"/>
        <color rgb="FFFFCCCC"/>
      </colorScale>
    </cfRule>
  </conditionalFormatting>
  <conditionalFormatting sqref="AX2">
    <cfRule type="colorScale" priority="238">
      <colorScale>
        <cfvo type="num" val="0"/>
        <cfvo type="num" val="8"/>
        <cfvo type="num" val="13"/>
        <color theme="9" tint="0.39997558519241921"/>
        <color rgb="FFFFEB84"/>
        <color rgb="FFFFCCCC"/>
      </colorScale>
    </cfRule>
  </conditionalFormatting>
  <conditionalFormatting sqref="L2:M2 O2:AE2 AG2:AT2 AY2:BA2">
    <cfRule type="colorScale" priority="232">
      <colorScale>
        <cfvo type="num" val="0"/>
        <cfvo type="num" val="50"/>
        <cfvo type="num" val="100"/>
        <color rgb="FFFFCCCC"/>
        <color rgb="FFFFEB84"/>
        <color theme="9" tint="0.39997558519241921"/>
      </colorScale>
    </cfRule>
  </conditionalFormatting>
  <conditionalFormatting sqref="BM2">
    <cfRule type="colorScale" priority="231">
      <colorScale>
        <cfvo type="num" val="0"/>
        <cfvo type="num" val="50"/>
        <cfvo type="num" val="100"/>
        <color rgb="FFFFCCCC"/>
        <color rgb="FFFFEB84"/>
        <color theme="9" tint="0.39997558519241921"/>
      </colorScale>
    </cfRule>
  </conditionalFormatting>
  <conditionalFormatting sqref="BG48:BG96">
    <cfRule type="cellIs" dxfId="380" priority="229" operator="greaterThanOrEqual">
      <formula>208</formula>
    </cfRule>
    <cfRule type="cellIs" dxfId="379" priority="230" operator="lessThan">
      <formula>208</formula>
    </cfRule>
  </conditionalFormatting>
  <conditionalFormatting sqref="BG2">
    <cfRule type="cellIs" dxfId="378" priority="227" operator="greaterThanOrEqual">
      <formula>208</formula>
    </cfRule>
    <cfRule type="cellIs" dxfId="377" priority="228" operator="lessThan">
      <formula>208</formula>
    </cfRule>
  </conditionalFormatting>
  <conditionalFormatting sqref="BB2 BB48:BF96">
    <cfRule type="cellIs" dxfId="376" priority="224" operator="greaterThanOrEqual">
      <formula>9</formula>
    </cfRule>
    <cfRule type="cellIs" dxfId="375" priority="225" operator="between">
      <formula>7</formula>
      <formula>9</formula>
    </cfRule>
    <cfRule type="cellIs" dxfId="374" priority="226" operator="lessThan">
      <formula>7</formula>
    </cfRule>
  </conditionalFormatting>
  <conditionalFormatting sqref="BC2:BF2">
    <cfRule type="cellIs" dxfId="373" priority="221" operator="greaterThanOrEqual">
      <formula>9</formula>
    </cfRule>
    <cfRule type="cellIs" dxfId="372" priority="222" operator="between">
      <formula>7</formula>
      <formula>9</formula>
    </cfRule>
    <cfRule type="cellIs" dxfId="371" priority="223" operator="lessThan">
      <formula>7</formula>
    </cfRule>
  </conditionalFormatting>
  <conditionalFormatting sqref="W48:Y96 AG48:AI96 T48:T96 AA48:AD96 AK48:AT96">
    <cfRule type="cellIs" dxfId="370" priority="220" operator="equal">
      <formula>0</formula>
    </cfRule>
  </conditionalFormatting>
  <conditionalFormatting sqref="W48:Y96 AG48:AI96 T48:T96 AA48:AD96 AK48:AT96">
    <cfRule type="cellIs" dxfId="369" priority="219" operator="equal">
      <formula>1</formula>
    </cfRule>
  </conditionalFormatting>
  <conditionalFormatting sqref="AF48:AF96">
    <cfRule type="cellIs" dxfId="368" priority="218" operator="equal">
      <formula>0</formula>
    </cfRule>
  </conditionalFormatting>
  <conditionalFormatting sqref="N2">
    <cfRule type="colorScale" priority="217">
      <colorScale>
        <cfvo type="num" val="0"/>
        <cfvo type="num" val="0.5"/>
        <cfvo type="num" val="1"/>
        <color rgb="FFFFCCCC"/>
        <color rgb="FFFFEB84"/>
        <color theme="9" tint="0.39997558519241921"/>
      </colorScale>
    </cfRule>
  </conditionalFormatting>
  <conditionalFormatting sqref="AG12:AG13 AI8 AG39 AG42:AG45 AG47 AI14:AI15 AI17 AI26:AI27 AI29 AI35 AI38:AI42">
    <cfRule type="cellIs" dxfId="367" priority="216" operator="equal">
      <formula>0</formula>
    </cfRule>
  </conditionalFormatting>
  <conditionalFormatting sqref="AG12:AG13 AI8 AG39 AG42:AG45 AG47 AI14:AI15 AI17 AI26:AI27 AI29 AI35 AI38:AI42">
    <cfRule type="cellIs" dxfId="366" priority="215" operator="equal">
      <formula>1</formula>
    </cfRule>
  </conditionalFormatting>
  <conditionalFormatting sqref="F4:F47">
    <cfRule type="cellIs" dxfId="365" priority="209" operator="greaterThanOrEqual">
      <formula>2</formula>
    </cfRule>
    <cfRule type="cellIs" dxfId="364" priority="210" operator="equal">
      <formula>1</formula>
    </cfRule>
    <cfRule type="cellIs" dxfId="363" priority="214" operator="equal">
      <formula>0</formula>
    </cfRule>
  </conditionalFormatting>
  <conditionalFormatting sqref="G4:G47">
    <cfRule type="cellIs" dxfId="362" priority="206" operator="greaterThan">
      <formula>20</formula>
    </cfRule>
    <cfRule type="cellIs" dxfId="361" priority="207" operator="between">
      <formula>16</formula>
      <formula>20</formula>
    </cfRule>
    <cfRule type="cellIs" dxfId="360" priority="208" operator="between">
      <formula>5</formula>
      <formula>15</formula>
    </cfRule>
    <cfRule type="cellIs" dxfId="359" priority="213" operator="lessThan">
      <formula>5</formula>
    </cfRule>
  </conditionalFormatting>
  <conditionalFormatting sqref="AU4:AU47">
    <cfRule type="colorScale" priority="212">
      <colorScale>
        <cfvo type="num" val="0"/>
        <cfvo type="num" val="65"/>
        <cfvo type="num" val="100"/>
        <color rgb="FFFFCCCC"/>
        <color rgb="FFFFEB84"/>
        <color theme="9" tint="0.39997558519241921"/>
      </colorScale>
    </cfRule>
  </conditionalFormatting>
  <conditionalFormatting sqref="AV4:AX47">
    <cfRule type="colorScale" priority="211">
      <colorScale>
        <cfvo type="num" val="0"/>
        <cfvo type="num" val="8"/>
        <cfvo type="num" val="15"/>
        <color theme="9" tint="0.39997558519241921"/>
        <color rgb="FFFFEB84"/>
        <color rgb="FFFFCCCC"/>
      </colorScale>
    </cfRule>
  </conditionalFormatting>
  <conditionalFormatting sqref="BG4:BG47">
    <cfRule type="cellIs" dxfId="358" priority="204" operator="greaterThanOrEqual">
      <formula>208</formula>
    </cfRule>
    <cfRule type="cellIs" dxfId="357" priority="205" operator="lessThan">
      <formula>208</formula>
    </cfRule>
  </conditionalFormatting>
  <conditionalFormatting sqref="BB4:BB47 BC4:BF4">
    <cfRule type="cellIs" dxfId="356" priority="201" operator="greaterThanOrEqual">
      <formula>9</formula>
    </cfRule>
    <cfRule type="cellIs" dxfId="355" priority="202" operator="between">
      <formula>7</formula>
      <formula>9</formula>
    </cfRule>
    <cfRule type="cellIs" dxfId="354" priority="203" operator="lessThan">
      <formula>7</formula>
    </cfRule>
  </conditionalFormatting>
  <conditionalFormatting sqref="BC4">
    <cfRule type="colorScale" priority="200">
      <colorScale>
        <cfvo type="num" val="0"/>
        <cfvo type="percentile" val="8"/>
        <cfvo type="num" val="15"/>
        <color theme="9" tint="0.39997558519241921"/>
        <color rgb="FFFFEB84"/>
        <color rgb="FFFFCCCC"/>
      </colorScale>
    </cfRule>
  </conditionalFormatting>
  <conditionalFormatting sqref="BD4">
    <cfRule type="colorScale" priority="199">
      <colorScale>
        <cfvo type="num" val="0"/>
        <cfvo type="percentile" val="8"/>
        <cfvo type="num" val="15"/>
        <color theme="9" tint="0.39997558519241921"/>
        <color rgb="FFFFEB84"/>
        <color rgb="FFFFCCCC"/>
      </colorScale>
    </cfRule>
  </conditionalFormatting>
  <conditionalFormatting sqref="BE4">
    <cfRule type="colorScale" priority="198">
      <colorScale>
        <cfvo type="num" val="0"/>
        <cfvo type="percentile" val="8"/>
        <cfvo type="num" val="15"/>
        <color theme="9" tint="0.39997558519241921"/>
        <color rgb="FFFFEB84"/>
        <color rgb="FFFFCCCC"/>
      </colorScale>
    </cfRule>
  </conditionalFormatting>
  <conditionalFormatting sqref="BF4">
    <cfRule type="colorScale" priority="197">
      <colorScale>
        <cfvo type="num" val="0"/>
        <cfvo type="percentile" val="8"/>
        <cfvo type="num" val="15"/>
        <color theme="9" tint="0.39997558519241921"/>
        <color rgb="FFFFEB84"/>
        <color rgb="FFFFCCCC"/>
      </colorScale>
    </cfRule>
  </conditionalFormatting>
  <conditionalFormatting sqref="BC5:BF5">
    <cfRule type="cellIs" dxfId="353" priority="194" operator="greaterThanOrEqual">
      <formula>9</formula>
    </cfRule>
    <cfRule type="cellIs" dxfId="352" priority="195" operator="between">
      <formula>7</formula>
      <formula>9</formula>
    </cfRule>
    <cfRule type="cellIs" dxfId="351" priority="196" operator="lessThan">
      <formula>7</formula>
    </cfRule>
  </conditionalFormatting>
  <conditionalFormatting sqref="BC6:BC47">
    <cfRule type="cellIs" dxfId="350" priority="191" operator="greaterThanOrEqual">
      <formula>9</formula>
    </cfRule>
    <cfRule type="cellIs" dxfId="349" priority="192" operator="between">
      <formula>7</formula>
      <formula>9</formula>
    </cfRule>
    <cfRule type="cellIs" dxfId="348" priority="193" operator="lessThan">
      <formula>7</formula>
    </cfRule>
  </conditionalFormatting>
  <conditionalFormatting sqref="BD6:BD47">
    <cfRule type="cellIs" dxfId="347" priority="188" operator="greaterThanOrEqual">
      <formula>9</formula>
    </cfRule>
    <cfRule type="cellIs" dxfId="346" priority="189" operator="between">
      <formula>7</formula>
      <formula>9</formula>
    </cfRule>
    <cfRule type="cellIs" dxfId="345" priority="190" operator="lessThan">
      <formula>7</formula>
    </cfRule>
  </conditionalFormatting>
  <conditionalFormatting sqref="BE6:BF47">
    <cfRule type="cellIs" dxfId="344" priority="185" operator="greaterThanOrEqual">
      <formula>9</formula>
    </cfRule>
    <cfRule type="cellIs" dxfId="343" priority="186" operator="between">
      <formula>7</formula>
      <formula>9</formula>
    </cfRule>
    <cfRule type="cellIs" dxfId="342" priority="187" operator="lessThan">
      <formula>7</formula>
    </cfRule>
  </conditionalFormatting>
  <conditionalFormatting sqref="AF4:AF47">
    <cfRule type="cellIs" dxfId="341" priority="183" operator="equal">
      <formula>0</formula>
    </cfRule>
    <cfRule type="colorScale" priority="184">
      <colorScale>
        <cfvo type="num" val="1"/>
        <cfvo type="num" val="3"/>
        <cfvo type="num" val="5"/>
        <color theme="9" tint="0.39997558519241921"/>
        <color rgb="FFFFEB84"/>
        <color rgb="FFFFCCCC"/>
      </colorScale>
    </cfRule>
  </conditionalFormatting>
  <conditionalFormatting sqref="F97:F118">
    <cfRule type="cellIs" dxfId="340" priority="177" operator="greaterThanOrEqual">
      <formula>2</formula>
    </cfRule>
    <cfRule type="cellIs" dxfId="339" priority="178" operator="equal">
      <formula>1</formula>
    </cfRule>
    <cfRule type="cellIs" dxfId="338" priority="182" operator="equal">
      <formula>0</formula>
    </cfRule>
  </conditionalFormatting>
  <conditionalFormatting sqref="G97:G118">
    <cfRule type="cellIs" dxfId="337" priority="174" operator="greaterThan">
      <formula>20</formula>
    </cfRule>
    <cfRule type="cellIs" dxfId="336" priority="175" operator="between">
      <formula>16</formula>
      <formula>20</formula>
    </cfRule>
    <cfRule type="cellIs" dxfId="335" priority="176" operator="between">
      <formula>5</formula>
      <formula>15</formula>
    </cfRule>
    <cfRule type="cellIs" dxfId="334" priority="181" operator="lessThan">
      <formula>5</formula>
    </cfRule>
  </conditionalFormatting>
  <conditionalFormatting sqref="AU97:AU118">
    <cfRule type="colorScale" priority="180">
      <colorScale>
        <cfvo type="num" val="0"/>
        <cfvo type="num" val="65"/>
        <cfvo type="num" val="100"/>
        <color rgb="FFFFCCCC"/>
        <color rgb="FFFFEB84"/>
        <color theme="9" tint="0.39997558519241921"/>
      </colorScale>
    </cfRule>
  </conditionalFormatting>
  <conditionalFormatting sqref="AV97:AX118">
    <cfRule type="colorScale" priority="179">
      <colorScale>
        <cfvo type="num" val="0"/>
        <cfvo type="num" val="8"/>
        <cfvo type="num" val="15"/>
        <color theme="9" tint="0.39997558519241921"/>
        <color rgb="FFFFEB84"/>
        <color rgb="FFFFCCCC"/>
      </colorScale>
    </cfRule>
  </conditionalFormatting>
  <conditionalFormatting sqref="BG97:BG118">
    <cfRule type="cellIs" dxfId="333" priority="172" operator="greaterThanOrEqual">
      <formula>208</formula>
    </cfRule>
    <cfRule type="cellIs" dxfId="332" priority="173" operator="lessThan">
      <formula>208</formula>
    </cfRule>
  </conditionalFormatting>
  <conditionalFormatting sqref="BB97:BB118">
    <cfRule type="cellIs" dxfId="331" priority="169" operator="greaterThanOrEqual">
      <formula>9</formula>
    </cfRule>
    <cfRule type="cellIs" dxfId="330" priority="170" operator="between">
      <formula>7</formula>
      <formula>9</formula>
    </cfRule>
    <cfRule type="cellIs" dxfId="329" priority="171" operator="lessThan">
      <formula>7</formula>
    </cfRule>
  </conditionalFormatting>
  <conditionalFormatting sqref="BC97:BC118">
    <cfRule type="cellIs" dxfId="328" priority="166" operator="greaterThanOrEqual">
      <formula>9</formula>
    </cfRule>
    <cfRule type="cellIs" dxfId="327" priority="167" operator="between">
      <formula>7</formula>
      <formula>9</formula>
    </cfRule>
    <cfRule type="cellIs" dxfId="326" priority="168" operator="lessThan">
      <formula>7</formula>
    </cfRule>
  </conditionalFormatting>
  <conditionalFormatting sqref="BD97:BD118">
    <cfRule type="cellIs" dxfId="325" priority="163" operator="greaterThanOrEqual">
      <formula>9</formula>
    </cfRule>
    <cfRule type="cellIs" dxfId="324" priority="164" operator="between">
      <formula>7</formula>
      <formula>9</formula>
    </cfRule>
    <cfRule type="cellIs" dxfId="323" priority="165" operator="lessThan">
      <formula>7</formula>
    </cfRule>
  </conditionalFormatting>
  <conditionalFormatting sqref="BE97:BF118">
    <cfRule type="cellIs" dxfId="322" priority="160" operator="greaterThanOrEqual">
      <formula>9</formula>
    </cfRule>
    <cfRule type="cellIs" dxfId="321" priority="161" operator="between">
      <formula>7</formula>
      <formula>9</formula>
    </cfRule>
    <cfRule type="cellIs" dxfId="320" priority="162" operator="lessThan">
      <formula>7</formula>
    </cfRule>
  </conditionalFormatting>
  <conditionalFormatting sqref="W97:Y118 AG97:AI118 T97:T118 AA97:AD118 AK97:AT118">
    <cfRule type="cellIs" dxfId="319" priority="158" operator="equal">
      <formula>1</formula>
    </cfRule>
    <cfRule type="cellIs" dxfId="318" priority="159" operator="equal">
      <formula>0</formula>
    </cfRule>
  </conditionalFormatting>
  <conditionalFormatting sqref="AF97:AF118">
    <cfRule type="cellIs" dxfId="317" priority="157" operator="equal">
      <formula>0</formula>
    </cfRule>
  </conditionalFormatting>
  <conditionalFormatting sqref="F119:F124">
    <cfRule type="cellIs" dxfId="316" priority="151" operator="greaterThanOrEqual">
      <formula>2</formula>
    </cfRule>
    <cfRule type="cellIs" dxfId="315" priority="152" operator="equal">
      <formula>1</formula>
    </cfRule>
    <cfRule type="cellIs" dxfId="314" priority="156" operator="equal">
      <formula>0</formula>
    </cfRule>
  </conditionalFormatting>
  <conditionalFormatting sqref="G119:G124">
    <cfRule type="cellIs" dxfId="313" priority="148" operator="greaterThan">
      <formula>20</formula>
    </cfRule>
    <cfRule type="cellIs" dxfId="312" priority="149" operator="between">
      <formula>16</formula>
      <formula>20</formula>
    </cfRule>
    <cfRule type="cellIs" dxfId="311" priority="150" operator="between">
      <formula>5</formula>
      <formula>15</formula>
    </cfRule>
    <cfRule type="cellIs" dxfId="310" priority="155" operator="lessThan">
      <formula>5</formula>
    </cfRule>
  </conditionalFormatting>
  <conditionalFormatting sqref="AU119:AU124">
    <cfRule type="colorScale" priority="154">
      <colorScale>
        <cfvo type="num" val="0"/>
        <cfvo type="num" val="65"/>
        <cfvo type="num" val="100"/>
        <color rgb="FFFFCCCC"/>
        <color rgb="FFFFEB84"/>
        <color theme="9" tint="0.39997558519241921"/>
      </colorScale>
    </cfRule>
  </conditionalFormatting>
  <conditionalFormatting sqref="AV119:AX124">
    <cfRule type="colorScale" priority="153">
      <colorScale>
        <cfvo type="num" val="0"/>
        <cfvo type="num" val="8"/>
        <cfvo type="num" val="15"/>
        <color theme="9" tint="0.39997558519241921"/>
        <color rgb="FFFFEB84"/>
        <color rgb="FFFFCCCC"/>
      </colorScale>
    </cfRule>
  </conditionalFormatting>
  <conditionalFormatting sqref="BG119:BG124">
    <cfRule type="cellIs" dxfId="309" priority="146" operator="greaterThanOrEqual">
      <formula>208</formula>
    </cfRule>
    <cfRule type="cellIs" dxfId="308" priority="147" operator="lessThan">
      <formula>208</formula>
    </cfRule>
  </conditionalFormatting>
  <conditionalFormatting sqref="BB119:BB124">
    <cfRule type="cellIs" dxfId="307" priority="143" operator="greaterThanOrEqual">
      <formula>9</formula>
    </cfRule>
    <cfRule type="cellIs" dxfId="306" priority="144" operator="between">
      <formula>7</formula>
      <formula>9</formula>
    </cfRule>
    <cfRule type="cellIs" dxfId="305" priority="145" operator="lessThan">
      <formula>7</formula>
    </cfRule>
  </conditionalFormatting>
  <conditionalFormatting sqref="BC119:BC124">
    <cfRule type="cellIs" dxfId="304" priority="140" operator="greaterThanOrEqual">
      <formula>9</formula>
    </cfRule>
    <cfRule type="cellIs" dxfId="303" priority="141" operator="between">
      <formula>7</formula>
      <formula>9</formula>
    </cfRule>
    <cfRule type="cellIs" dxfId="302" priority="142" operator="lessThan">
      <formula>7</formula>
    </cfRule>
  </conditionalFormatting>
  <conditionalFormatting sqref="BD119:BD124">
    <cfRule type="cellIs" dxfId="301" priority="137" operator="greaterThanOrEqual">
      <formula>9</formula>
    </cfRule>
    <cfRule type="cellIs" dxfId="300" priority="138" operator="between">
      <formula>7</formula>
      <formula>9</formula>
    </cfRule>
    <cfRule type="cellIs" dxfId="299" priority="139" operator="lessThan">
      <formula>7</formula>
    </cfRule>
  </conditionalFormatting>
  <conditionalFormatting sqref="BE119:BF124">
    <cfRule type="cellIs" dxfId="298" priority="134" operator="greaterThanOrEqual">
      <formula>9</formula>
    </cfRule>
    <cfRule type="cellIs" dxfId="297" priority="135" operator="between">
      <formula>7</formula>
      <formula>9</formula>
    </cfRule>
    <cfRule type="cellIs" dxfId="296" priority="136" operator="lessThan">
      <formula>7</formula>
    </cfRule>
  </conditionalFormatting>
  <conditionalFormatting sqref="AG119:AI124 AZ124:BA124 W119:Y124 T119:T124 AA119:AD123 AA124:AE124 AK119:AT124">
    <cfRule type="cellIs" dxfId="295" priority="132" operator="equal">
      <formula>1</formula>
    </cfRule>
    <cfRule type="cellIs" dxfId="294" priority="133" operator="equal">
      <formula>0</formula>
    </cfRule>
  </conditionalFormatting>
  <conditionalFormatting sqref="AF119:AF124">
    <cfRule type="cellIs" dxfId="293" priority="131" operator="equal">
      <formula>0</formula>
    </cfRule>
  </conditionalFormatting>
  <conditionalFormatting sqref="D4">
    <cfRule type="cellIs" dxfId="292" priority="130" operator="equal">
      <formula>0</formula>
    </cfRule>
  </conditionalFormatting>
  <conditionalFormatting sqref="D4">
    <cfRule type="cellIs" dxfId="291" priority="129" operator="equal">
      <formula>1</formula>
    </cfRule>
  </conditionalFormatting>
  <conditionalFormatting sqref="E4">
    <cfRule type="cellIs" dxfId="290" priority="128" operator="equal">
      <formula>0</formula>
    </cfRule>
  </conditionalFormatting>
  <conditionalFormatting sqref="E4">
    <cfRule type="cellIs" dxfId="289" priority="127" operator="equal">
      <formula>1</formula>
    </cfRule>
  </conditionalFormatting>
  <conditionalFormatting sqref="D5:D124">
    <cfRule type="cellIs" dxfId="288" priority="126" operator="equal">
      <formula>0</formula>
    </cfRule>
  </conditionalFormatting>
  <conditionalFormatting sqref="D5:D124">
    <cfRule type="cellIs" dxfId="287" priority="125" operator="equal">
      <formula>1</formula>
    </cfRule>
  </conditionalFormatting>
  <conditionalFormatting sqref="E5:E124">
    <cfRule type="cellIs" dxfId="286" priority="124" operator="equal">
      <formula>0</formula>
    </cfRule>
  </conditionalFormatting>
  <conditionalFormatting sqref="E5:E124">
    <cfRule type="cellIs" dxfId="285" priority="123" operator="equal">
      <formula>1</formula>
    </cfRule>
  </conditionalFormatting>
  <conditionalFormatting sqref="AE4:AE123">
    <cfRule type="cellIs" dxfId="284" priority="121" operator="equal">
      <formula>1</formula>
    </cfRule>
    <cfRule type="cellIs" dxfId="283" priority="122" operator="equal">
      <formula>0</formula>
    </cfRule>
  </conditionalFormatting>
  <conditionalFormatting sqref="P124">
    <cfRule type="cellIs" dxfId="282" priority="120" operator="equal">
      <formula>0</formula>
    </cfRule>
  </conditionalFormatting>
  <conditionalFormatting sqref="P124">
    <cfRule type="cellIs" dxfId="281" priority="119" operator="equal">
      <formula>1</formula>
    </cfRule>
  </conditionalFormatting>
  <conditionalFormatting sqref="P4:P123">
    <cfRule type="cellIs" dxfId="280" priority="118" operator="equal">
      <formula>0</formula>
    </cfRule>
  </conditionalFormatting>
  <conditionalFormatting sqref="P4:P123">
    <cfRule type="cellIs" dxfId="279" priority="117" operator="equal">
      <formula>1</formula>
    </cfRule>
  </conditionalFormatting>
  <conditionalFormatting sqref="AH4:AH47">
    <cfRule type="cellIs" dxfId="278" priority="116" operator="equal">
      <formula>0</formula>
    </cfRule>
  </conditionalFormatting>
  <conditionalFormatting sqref="AH4:AH47">
    <cfRule type="cellIs" dxfId="277" priority="115" operator="equal">
      <formula>1</formula>
    </cfRule>
  </conditionalFormatting>
  <conditionalFormatting sqref="AK4:AK47">
    <cfRule type="cellIs" dxfId="276" priority="114" operator="equal">
      <formula>0</formula>
    </cfRule>
  </conditionalFormatting>
  <conditionalFormatting sqref="AK4:AK47">
    <cfRule type="cellIs" dxfId="275" priority="113" operator="equal">
      <formula>1</formula>
    </cfRule>
  </conditionalFormatting>
  <conditionalFormatting sqref="AL4:AT47">
    <cfRule type="cellIs" dxfId="274" priority="112" operator="equal">
      <formula>0</formula>
    </cfRule>
  </conditionalFormatting>
  <conditionalFormatting sqref="AL4:AT47">
    <cfRule type="cellIs" dxfId="273" priority="111" operator="equal">
      <formula>1</formula>
    </cfRule>
  </conditionalFormatting>
  <conditionalFormatting sqref="W4:Y47 T4:T47 AA4:AD47">
    <cfRule type="cellIs" dxfId="272" priority="110" operator="equal">
      <formula>0</formula>
    </cfRule>
  </conditionalFormatting>
  <conditionalFormatting sqref="W4:Y47 T4:T47 AA4:AD47">
    <cfRule type="cellIs" dxfId="271" priority="109" operator="equal">
      <formula>1</formula>
    </cfRule>
  </conditionalFormatting>
  <conditionalFormatting sqref="U4">
    <cfRule type="cellIs" dxfId="270" priority="108" operator="equal">
      <formula>0</formula>
    </cfRule>
  </conditionalFormatting>
  <conditionalFormatting sqref="U4">
    <cfRule type="cellIs" dxfId="269" priority="107" operator="equal">
      <formula>1</formula>
    </cfRule>
  </conditionalFormatting>
  <conditionalFormatting sqref="V4">
    <cfRule type="cellIs" dxfId="268" priority="106" operator="equal">
      <formula>0</formula>
    </cfRule>
  </conditionalFormatting>
  <conditionalFormatting sqref="V4">
    <cfRule type="cellIs" dxfId="267" priority="105" operator="equal">
      <formula>1</formula>
    </cfRule>
  </conditionalFormatting>
  <conditionalFormatting sqref="U5:U124">
    <cfRule type="cellIs" dxfId="266" priority="104" operator="equal">
      <formula>0</formula>
    </cfRule>
  </conditionalFormatting>
  <conditionalFormatting sqref="U5:U124">
    <cfRule type="cellIs" dxfId="265" priority="103" operator="equal">
      <formula>1</formula>
    </cfRule>
  </conditionalFormatting>
  <conditionalFormatting sqref="V5:V124">
    <cfRule type="cellIs" dxfId="264" priority="102" operator="equal">
      <formula>0</formula>
    </cfRule>
  </conditionalFormatting>
  <conditionalFormatting sqref="V5:V124">
    <cfRule type="cellIs" dxfId="263" priority="101" operator="equal">
      <formula>1</formula>
    </cfRule>
  </conditionalFormatting>
  <conditionalFormatting sqref="AG4:AG11">
    <cfRule type="cellIs" dxfId="262" priority="99" operator="equal">
      <formula>1</formula>
    </cfRule>
    <cfRule type="cellIs" dxfId="261" priority="100" operator="equal">
      <formula>0</formula>
    </cfRule>
  </conditionalFormatting>
  <conditionalFormatting sqref="AG14:AG38">
    <cfRule type="cellIs" dxfId="260" priority="97" operator="equal">
      <formula>1</formula>
    </cfRule>
    <cfRule type="cellIs" dxfId="259" priority="98" operator="equal">
      <formula>0</formula>
    </cfRule>
  </conditionalFormatting>
  <conditionalFormatting sqref="AG40:AG41">
    <cfRule type="cellIs" dxfId="258" priority="95" operator="equal">
      <formula>1</formula>
    </cfRule>
    <cfRule type="cellIs" dxfId="257" priority="96" operator="equal">
      <formula>0</formula>
    </cfRule>
  </conditionalFormatting>
  <conditionalFormatting sqref="AG46">
    <cfRule type="cellIs" dxfId="256" priority="93" operator="equal">
      <formula>1</formula>
    </cfRule>
    <cfRule type="cellIs" dxfId="255" priority="94" operator="equal">
      <formula>0</formula>
    </cfRule>
  </conditionalFormatting>
  <conditionalFormatting sqref="AI4">
    <cfRule type="cellIs" dxfId="254" priority="91" operator="equal">
      <formula>1</formula>
    </cfRule>
    <cfRule type="cellIs" dxfId="253" priority="92" operator="equal">
      <formula>0</formula>
    </cfRule>
  </conditionalFormatting>
  <conditionalFormatting sqref="AI5:AI7">
    <cfRule type="cellIs" dxfId="252" priority="89" operator="equal">
      <formula>1</formula>
    </cfRule>
    <cfRule type="cellIs" dxfId="251" priority="90" operator="equal">
      <formula>0</formula>
    </cfRule>
  </conditionalFormatting>
  <conditionalFormatting sqref="AI9:AI13">
    <cfRule type="cellIs" dxfId="250" priority="87" operator="equal">
      <formula>1</formula>
    </cfRule>
    <cfRule type="cellIs" dxfId="249" priority="88" operator="equal">
      <formula>0</formula>
    </cfRule>
  </conditionalFormatting>
  <conditionalFormatting sqref="AI16">
    <cfRule type="cellIs" dxfId="248" priority="85" operator="equal">
      <formula>1</formula>
    </cfRule>
    <cfRule type="cellIs" dxfId="247" priority="86" operator="equal">
      <formula>0</formula>
    </cfRule>
  </conditionalFormatting>
  <conditionalFormatting sqref="AI18:AI25">
    <cfRule type="cellIs" dxfId="246" priority="83" operator="equal">
      <formula>1</formula>
    </cfRule>
    <cfRule type="cellIs" dxfId="245" priority="84" operator="equal">
      <formula>0</formula>
    </cfRule>
  </conditionalFormatting>
  <conditionalFormatting sqref="AI28">
    <cfRule type="cellIs" dxfId="244" priority="81" operator="equal">
      <formula>1</formula>
    </cfRule>
    <cfRule type="cellIs" dxfId="243" priority="82" operator="equal">
      <formula>0</formula>
    </cfRule>
  </conditionalFormatting>
  <conditionalFormatting sqref="AI30:AI34">
    <cfRule type="cellIs" dxfId="242" priority="79" operator="equal">
      <formula>1</formula>
    </cfRule>
    <cfRule type="cellIs" dxfId="241" priority="80" operator="equal">
      <formula>0</formula>
    </cfRule>
  </conditionalFormatting>
  <conditionalFormatting sqref="AI36:AI37">
    <cfRule type="cellIs" dxfId="240" priority="77" operator="equal">
      <formula>1</formula>
    </cfRule>
    <cfRule type="cellIs" dxfId="239" priority="78" operator="equal">
      <formula>0</formula>
    </cfRule>
  </conditionalFormatting>
  <conditionalFormatting sqref="AI43:AI47">
    <cfRule type="cellIs" dxfId="238" priority="75" operator="equal">
      <formula>1</formula>
    </cfRule>
    <cfRule type="cellIs" dxfId="237" priority="76" operator="equal">
      <formula>0</formula>
    </cfRule>
  </conditionalFormatting>
  <conditionalFormatting sqref="Z115:Z117 Z119:Z120 Z122:Z124">
    <cfRule type="cellIs" dxfId="236" priority="74" operator="equal">
      <formula>0</formula>
    </cfRule>
  </conditionalFormatting>
  <conditionalFormatting sqref="Z115:Z117 Z119:Z120 Z122:Z124">
    <cfRule type="cellIs" dxfId="235" priority="73" operator="equal">
      <formula>1</formula>
    </cfRule>
  </conditionalFormatting>
  <conditionalFormatting sqref="Z114">
    <cfRule type="cellIs" dxfId="234" priority="72" operator="equal">
      <formula>0</formula>
    </cfRule>
  </conditionalFormatting>
  <conditionalFormatting sqref="Z114">
    <cfRule type="cellIs" dxfId="233" priority="71" operator="equal">
      <formula>1</formula>
    </cfRule>
  </conditionalFormatting>
  <conditionalFormatting sqref="Z118">
    <cfRule type="cellIs" dxfId="232" priority="70" operator="equal">
      <formula>0</formula>
    </cfRule>
  </conditionalFormatting>
  <conditionalFormatting sqref="Z118">
    <cfRule type="cellIs" dxfId="231" priority="69" operator="equal">
      <formula>1</formula>
    </cfRule>
  </conditionalFormatting>
  <conditionalFormatting sqref="Z121">
    <cfRule type="cellIs" dxfId="230" priority="68" operator="equal">
      <formula>0</formula>
    </cfRule>
  </conditionalFormatting>
  <conditionalFormatting sqref="Z121">
    <cfRule type="cellIs" dxfId="229" priority="67" operator="equal">
      <formula>1</formula>
    </cfRule>
  </conditionalFormatting>
  <conditionalFormatting sqref="Z4:Z102">
    <cfRule type="cellIs" dxfId="228" priority="66" operator="equal">
      <formula>0</formula>
    </cfRule>
  </conditionalFormatting>
  <conditionalFormatting sqref="Z4:Z102">
    <cfRule type="cellIs" dxfId="227" priority="65" operator="equal">
      <formula>1</formula>
    </cfRule>
  </conditionalFormatting>
  <conditionalFormatting sqref="Z7:Z8">
    <cfRule type="cellIs" dxfId="226" priority="64" operator="equal">
      <formula>0</formula>
    </cfRule>
  </conditionalFormatting>
  <conditionalFormatting sqref="Z7:Z8">
    <cfRule type="cellIs" dxfId="225" priority="63" operator="equal">
      <formula>1</formula>
    </cfRule>
  </conditionalFormatting>
  <conditionalFormatting sqref="Z4:Z6">
    <cfRule type="cellIs" dxfId="224" priority="62" operator="equal">
      <formula>0</formula>
    </cfRule>
  </conditionalFormatting>
  <conditionalFormatting sqref="Z4:Z6">
    <cfRule type="cellIs" dxfId="223" priority="61" operator="equal">
      <formula>1</formula>
    </cfRule>
  </conditionalFormatting>
  <conditionalFormatting sqref="Z9:Z18">
    <cfRule type="cellIs" dxfId="222" priority="60" operator="equal">
      <formula>0</formula>
    </cfRule>
  </conditionalFormatting>
  <conditionalFormatting sqref="Z9:Z18">
    <cfRule type="cellIs" dxfId="221" priority="59" operator="equal">
      <formula>1</formula>
    </cfRule>
  </conditionalFormatting>
  <conditionalFormatting sqref="Z19:Z21">
    <cfRule type="cellIs" dxfId="220" priority="58" operator="equal">
      <formula>0</formula>
    </cfRule>
  </conditionalFormatting>
  <conditionalFormatting sqref="Z19:Z21">
    <cfRule type="cellIs" dxfId="219" priority="57" operator="equal">
      <formula>1</formula>
    </cfRule>
  </conditionalFormatting>
  <conditionalFormatting sqref="Z103:Z107">
    <cfRule type="cellIs" dxfId="218" priority="56" operator="equal">
      <formula>0</formula>
    </cfRule>
  </conditionalFormatting>
  <conditionalFormatting sqref="Z103:Z107">
    <cfRule type="cellIs" dxfId="217" priority="55" operator="equal">
      <formula>1</formula>
    </cfRule>
  </conditionalFormatting>
  <conditionalFormatting sqref="Z108:Z112">
    <cfRule type="cellIs" dxfId="216" priority="54" operator="equal">
      <formula>0</formula>
    </cfRule>
  </conditionalFormatting>
  <conditionalFormatting sqref="Z108:Z112">
    <cfRule type="cellIs" dxfId="215" priority="53" operator="equal">
      <formula>1</formula>
    </cfRule>
  </conditionalFormatting>
  <conditionalFormatting sqref="Z113">
    <cfRule type="cellIs" dxfId="214" priority="52" operator="equal">
      <formula>0</formula>
    </cfRule>
  </conditionalFormatting>
  <conditionalFormatting sqref="Z113">
    <cfRule type="cellIs" dxfId="213" priority="51" operator="equal">
      <formula>1</formula>
    </cfRule>
  </conditionalFormatting>
  <conditionalFormatting sqref="Z7">
    <cfRule type="cellIs" dxfId="212" priority="49" operator="equal">
      <formula>1</formula>
    </cfRule>
  </conditionalFormatting>
  <conditionalFormatting sqref="Z7">
    <cfRule type="cellIs" dxfId="211" priority="50" operator="equal">
      <formula>0</formula>
    </cfRule>
  </conditionalFormatting>
  <conditionalFormatting sqref="Z8">
    <cfRule type="cellIs" dxfId="210" priority="47" operator="equal">
      <formula>1</formula>
    </cfRule>
  </conditionalFormatting>
  <conditionalFormatting sqref="Z8">
    <cfRule type="cellIs" dxfId="209" priority="48" operator="equal">
      <formula>0</formula>
    </cfRule>
  </conditionalFormatting>
  <conditionalFormatting sqref="AJ4">
    <cfRule type="cellIs" dxfId="208" priority="46" operator="equal">
      <formula>0</formula>
    </cfRule>
  </conditionalFormatting>
  <conditionalFormatting sqref="AJ4">
    <cfRule type="cellIs" dxfId="207" priority="45" operator="equal">
      <formula>1</formula>
    </cfRule>
  </conditionalFormatting>
  <conditionalFormatting sqref="AJ5:AJ124">
    <cfRule type="cellIs" dxfId="206" priority="44" operator="equal">
      <formula>0</formula>
    </cfRule>
  </conditionalFormatting>
  <conditionalFormatting sqref="AJ5:AJ124">
    <cfRule type="cellIs" dxfId="205" priority="43" operator="equal">
      <formula>1</formula>
    </cfRule>
  </conditionalFormatting>
  <conditionalFormatting sqref="AZ4:BA123">
    <cfRule type="cellIs" dxfId="204" priority="41" operator="equal">
      <formula>1</formula>
    </cfRule>
    <cfRule type="cellIs" dxfId="203" priority="42" operator="equal">
      <formula>0</formula>
    </cfRule>
  </conditionalFormatting>
  <conditionalFormatting sqref="AY89:AY90 AY104:AY108 AY56:AY67">
    <cfRule type="cellIs" dxfId="202" priority="40" operator="equal">
      <formula>0</formula>
    </cfRule>
  </conditionalFormatting>
  <conditionalFormatting sqref="AY89:AY90 AY104:AY108 AY56:AY67">
    <cfRule type="cellIs" dxfId="201" priority="39" operator="equal">
      <formula>1</formula>
    </cfRule>
  </conditionalFormatting>
  <conditionalFormatting sqref="AY14">
    <cfRule type="cellIs" dxfId="200" priority="38" operator="equal">
      <formula>0</formula>
    </cfRule>
  </conditionalFormatting>
  <conditionalFormatting sqref="AY14">
    <cfRule type="cellIs" dxfId="199" priority="37" operator="equal">
      <formula>1</formula>
    </cfRule>
  </conditionalFormatting>
  <conditionalFormatting sqref="AY124">
    <cfRule type="cellIs" dxfId="198" priority="36" operator="equal">
      <formula>0</formula>
    </cfRule>
  </conditionalFormatting>
  <conditionalFormatting sqref="AY124">
    <cfRule type="cellIs" dxfId="197" priority="35" operator="equal">
      <formula>1</formula>
    </cfRule>
  </conditionalFormatting>
  <conditionalFormatting sqref="AY4:AY11">
    <cfRule type="cellIs" dxfId="196" priority="34" operator="equal">
      <formula>0</formula>
    </cfRule>
  </conditionalFormatting>
  <conditionalFormatting sqref="AY4:AY11">
    <cfRule type="cellIs" dxfId="195" priority="33" operator="equal">
      <formula>1</formula>
    </cfRule>
  </conditionalFormatting>
  <conditionalFormatting sqref="AY12:AY13">
    <cfRule type="cellIs" dxfId="194" priority="32" operator="equal">
      <formula>0</formula>
    </cfRule>
  </conditionalFormatting>
  <conditionalFormatting sqref="AY12:AY13">
    <cfRule type="cellIs" dxfId="193" priority="31" operator="equal">
      <formula>1</formula>
    </cfRule>
  </conditionalFormatting>
  <conditionalFormatting sqref="AY15:AY18">
    <cfRule type="cellIs" dxfId="192" priority="30" operator="equal">
      <formula>0</formula>
    </cfRule>
  </conditionalFormatting>
  <conditionalFormatting sqref="AY15:AY18">
    <cfRule type="cellIs" dxfId="191" priority="29" operator="equal">
      <formula>1</formula>
    </cfRule>
  </conditionalFormatting>
  <conditionalFormatting sqref="AY19:AY22">
    <cfRule type="cellIs" dxfId="190" priority="28" operator="equal">
      <formula>0</formula>
    </cfRule>
  </conditionalFormatting>
  <conditionalFormatting sqref="AY19:AY22">
    <cfRule type="cellIs" dxfId="189" priority="27" operator="equal">
      <formula>1</formula>
    </cfRule>
  </conditionalFormatting>
  <conditionalFormatting sqref="AY23:AY38">
    <cfRule type="cellIs" dxfId="188" priority="26" operator="equal">
      <formula>0</formula>
    </cfRule>
  </conditionalFormatting>
  <conditionalFormatting sqref="AY23:AY38">
    <cfRule type="cellIs" dxfId="187" priority="25" operator="equal">
      <formula>1</formula>
    </cfRule>
  </conditionalFormatting>
  <conditionalFormatting sqref="AY39:AY46">
    <cfRule type="cellIs" dxfId="186" priority="24" operator="equal">
      <formula>0</formula>
    </cfRule>
  </conditionalFormatting>
  <conditionalFormatting sqref="AY39:AY46">
    <cfRule type="cellIs" dxfId="185" priority="23" operator="equal">
      <formula>1</formula>
    </cfRule>
  </conditionalFormatting>
  <conditionalFormatting sqref="AY47:AY55">
    <cfRule type="cellIs" dxfId="184" priority="22" operator="equal">
      <formula>0</formula>
    </cfRule>
  </conditionalFormatting>
  <conditionalFormatting sqref="AY47:AY55">
    <cfRule type="cellIs" dxfId="183" priority="21" operator="equal">
      <formula>1</formula>
    </cfRule>
  </conditionalFormatting>
  <conditionalFormatting sqref="AY68:AY88">
    <cfRule type="cellIs" dxfId="182" priority="20" operator="equal">
      <formula>0</formula>
    </cfRule>
  </conditionalFormatting>
  <conditionalFormatting sqref="AY68:AY88">
    <cfRule type="cellIs" dxfId="181" priority="19" operator="equal">
      <formula>1</formula>
    </cfRule>
  </conditionalFormatting>
  <conditionalFormatting sqref="AY109:AY113">
    <cfRule type="cellIs" dxfId="180" priority="18" operator="equal">
      <formula>0</formula>
    </cfRule>
  </conditionalFormatting>
  <conditionalFormatting sqref="AY109:AY113">
    <cfRule type="cellIs" dxfId="179" priority="17" operator="equal">
      <formula>1</formula>
    </cfRule>
  </conditionalFormatting>
  <conditionalFormatting sqref="AY114:AY122">
    <cfRule type="cellIs" dxfId="178" priority="16" operator="equal">
      <formula>0</formula>
    </cfRule>
  </conditionalFormatting>
  <conditionalFormatting sqref="AY114:AY122">
    <cfRule type="cellIs" dxfId="177" priority="15" operator="equal">
      <formula>1</formula>
    </cfRule>
  </conditionalFormatting>
  <conditionalFormatting sqref="AY123">
    <cfRule type="cellIs" dxfId="176" priority="14" operator="equal">
      <formula>0</formula>
    </cfRule>
  </conditionalFormatting>
  <conditionalFormatting sqref="AY123">
    <cfRule type="cellIs" dxfId="175" priority="13" operator="equal">
      <formula>1</formula>
    </cfRule>
  </conditionalFormatting>
  <conditionalFormatting sqref="N124">
    <cfRule type="cellIs" dxfId="174" priority="11" operator="equal">
      <formula>1</formula>
    </cfRule>
    <cfRule type="cellIs" dxfId="173" priority="12" operator="notEqual">
      <formula>1</formula>
    </cfRule>
  </conditionalFormatting>
  <conditionalFormatting sqref="O124">
    <cfRule type="cellIs" dxfId="172" priority="10" operator="equal">
      <formula>0</formula>
    </cfRule>
  </conditionalFormatting>
  <conditionalFormatting sqref="O124">
    <cfRule type="cellIs" dxfId="171" priority="9" operator="equal">
      <formula>1</formula>
    </cfRule>
  </conditionalFormatting>
  <conditionalFormatting sqref="N4:N123">
    <cfRule type="cellIs" dxfId="170" priority="7" operator="equal">
      <formula>1</formula>
    </cfRule>
    <cfRule type="cellIs" dxfId="169" priority="8" operator="notEqual">
      <formula>1</formula>
    </cfRule>
  </conditionalFormatting>
  <conditionalFormatting sqref="O4:O123">
    <cfRule type="cellIs" dxfId="168" priority="6" operator="equal">
      <formula>0</formula>
    </cfRule>
  </conditionalFormatting>
  <conditionalFormatting sqref="O4:O123">
    <cfRule type="cellIs" dxfId="167" priority="5" operator="equal">
      <formula>1</formula>
    </cfRule>
  </conditionalFormatting>
  <conditionalFormatting sqref="Q4:S4">
    <cfRule type="cellIs" dxfId="166" priority="4" operator="equal">
      <formula>0</formula>
    </cfRule>
  </conditionalFormatting>
  <conditionalFormatting sqref="Q4:S4">
    <cfRule type="cellIs" dxfId="165" priority="3" operator="equal">
      <formula>1</formula>
    </cfRule>
  </conditionalFormatting>
  <conditionalFormatting sqref="Q5:S124">
    <cfRule type="cellIs" dxfId="164" priority="2" operator="equal">
      <formula>0</formula>
    </cfRule>
  </conditionalFormatting>
  <conditionalFormatting sqref="Q5:S124">
    <cfRule type="cellIs" dxfId="163" priority="1" operator="equal">
      <formula>1</formula>
    </cfRule>
  </conditionalFormatting>
  <dataValidations count="2">
    <dataValidation type="time" operator="greaterThanOrEqual" allowBlank="1" showInputMessage="1" showErrorMessage="1" sqref="BH2 BH4:BH124" xr:uid="{CB818784-2113-274C-8A72-D36D83B0E902}">
      <formula1>0</formula1>
    </dataValidation>
    <dataValidation type="whole" allowBlank="1" showInputMessage="1" showErrorMessage="1" sqref="AY104:AY124 AG4:AT124 D4:E124 Y4:AE124 AZ4:BA124 AY4:AY90 O4:V124" xr:uid="{F695D48C-FABC-0E47-9628-3731C8F46F3D}">
      <formula1>0</formula1>
      <formula2>1</formula2>
    </dataValidation>
  </dataValidations>
  <pageMargins left="0.70866141732283472" right="0.70866141732283472" top="0.74803149606299213" bottom="0.74803149606299213" header="0.31496062992125984" footer="0.31496062992125984"/>
  <pageSetup paperSize="9" scale="41" fitToHeight="0" orientation="landscape" cellComments="atEnd" horizontalDpi="4294967293" r:id="rId1"/>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22">
    <pageSetUpPr fitToPage="1"/>
  </sheetPr>
  <dimension ref="A1:BT55"/>
  <sheetViews>
    <sheetView topLeftCell="A7" zoomScale="80" zoomScaleNormal="80" workbookViewId="0">
      <pane xSplit="1" topLeftCell="B1" activePane="topRight" state="frozen"/>
      <selection pane="topRight" activeCell="BA65" sqref="BA65"/>
    </sheetView>
  </sheetViews>
  <sheetFormatPr baseColWidth="10" defaultRowHeight="15" x14ac:dyDescent="0.2"/>
  <cols>
    <col min="1" max="1" width="25.83203125" customWidth="1"/>
    <col min="2" max="3" width="4.1640625" customWidth="1"/>
    <col min="4" max="4" width="6.33203125" bestFit="1" customWidth="1"/>
    <col min="5" max="5" width="5" customWidth="1"/>
    <col min="6" max="7" width="6.33203125" bestFit="1" customWidth="1"/>
    <col min="8" max="8" width="4.1640625" customWidth="1"/>
    <col min="9" max="9" width="6.33203125" bestFit="1" customWidth="1"/>
    <col min="10" max="10" width="5.5" bestFit="1" customWidth="1"/>
    <col min="11" max="11" width="4.33203125" customWidth="1"/>
    <col min="12" max="18" width="5.5" bestFit="1" customWidth="1"/>
    <col min="19" max="20" width="4.83203125" customWidth="1"/>
    <col min="21" max="21" width="5" customWidth="1"/>
    <col min="22" max="22" width="5.5" bestFit="1" customWidth="1"/>
    <col min="23" max="23" width="5.1640625" customWidth="1"/>
    <col min="24" max="24" width="4.83203125" customWidth="1"/>
    <col min="25" max="25" width="5" customWidth="1"/>
    <col min="26" max="26" width="4.83203125" customWidth="1"/>
    <col min="27" max="28" width="5.5" customWidth="1"/>
    <col min="29" max="29" width="4.83203125" customWidth="1"/>
    <col min="30" max="30" width="5.1640625" customWidth="1"/>
    <col min="31" max="31" width="5.33203125" customWidth="1"/>
    <col min="32" max="32" width="6.33203125" customWidth="1"/>
    <col min="33" max="34" width="5.5" customWidth="1"/>
    <col min="35" max="35" width="4.5" customWidth="1"/>
    <col min="36" max="36" width="4.83203125" customWidth="1"/>
    <col min="37" max="37" width="5.5" customWidth="1"/>
    <col min="38" max="38" width="5.1640625" customWidth="1"/>
    <col min="39" max="39" width="4.83203125" customWidth="1"/>
    <col min="40" max="41" width="5.33203125" customWidth="1"/>
    <col min="42" max="42" width="5.5" customWidth="1"/>
    <col min="43" max="43" width="4.6640625" customWidth="1"/>
    <col min="44" max="44" width="5.33203125" customWidth="1"/>
    <col min="45" max="45" width="4.83203125" customWidth="1"/>
    <col min="46" max="47" width="4.5" customWidth="1"/>
    <col min="48" max="48" width="5.5" customWidth="1"/>
    <col min="49" max="49" width="4.83203125" customWidth="1"/>
    <col min="50" max="50" width="5.33203125" customWidth="1"/>
    <col min="51" max="51" width="6.33203125" customWidth="1"/>
    <col min="52" max="52" width="5.5" customWidth="1"/>
    <col min="53" max="53" width="7" customWidth="1"/>
    <col min="54" max="54" width="5.5" customWidth="1"/>
    <col min="55" max="55" width="6.33203125" customWidth="1"/>
    <col min="56" max="56" width="5.83203125" customWidth="1"/>
    <col min="57" max="57" width="7" customWidth="1"/>
    <col min="58" max="58" width="6.5" style="54" customWidth="1"/>
    <col min="59" max="59" width="6.83203125" style="54" customWidth="1"/>
    <col min="60" max="60" width="8.1640625" style="54" customWidth="1"/>
    <col min="61" max="61" width="7.5" style="54" customWidth="1"/>
    <col min="62" max="62" width="7.33203125" style="54" customWidth="1"/>
    <col min="63" max="63" width="5.5" style="54" customWidth="1"/>
    <col min="64" max="64" width="7.33203125" style="54" customWidth="1"/>
    <col min="65" max="65" width="6.5" customWidth="1"/>
    <col min="66" max="67" width="8.6640625" bestFit="1" customWidth="1"/>
    <col min="68" max="68" width="4" customWidth="1"/>
    <col min="69" max="69" width="5.5" customWidth="1"/>
    <col min="70" max="70" width="4.33203125" customWidth="1"/>
    <col min="71" max="71" width="4.83203125" customWidth="1"/>
    <col min="72" max="72" width="5.5" bestFit="1" customWidth="1"/>
    <col min="73" max="73" width="3.1640625" customWidth="1"/>
  </cols>
  <sheetData>
    <row r="1" spans="1:72" ht="155" x14ac:dyDescent="0.2">
      <c r="A1" s="4" t="s">
        <v>229</v>
      </c>
      <c r="B1" s="8" t="s">
        <v>104</v>
      </c>
      <c r="C1" s="8" t="s">
        <v>105</v>
      </c>
      <c r="D1" s="8" t="s">
        <v>106</v>
      </c>
      <c r="E1" s="8" t="s">
        <v>109</v>
      </c>
      <c r="F1" s="8" t="s">
        <v>107</v>
      </c>
      <c r="G1" s="8" t="s">
        <v>108</v>
      </c>
      <c r="H1" s="8" t="s">
        <v>110</v>
      </c>
      <c r="I1" s="8" t="s">
        <v>111</v>
      </c>
      <c r="J1" s="8" t="s">
        <v>113</v>
      </c>
      <c r="K1" s="8" t="s">
        <v>112</v>
      </c>
      <c r="L1" s="79" t="s">
        <v>89</v>
      </c>
      <c r="M1" s="79" t="s">
        <v>91</v>
      </c>
      <c r="N1" s="79" t="s">
        <v>100</v>
      </c>
      <c r="O1" s="79" t="s">
        <v>124</v>
      </c>
      <c r="P1" s="79" t="s">
        <v>125</v>
      </c>
      <c r="Q1" s="79" t="s">
        <v>295</v>
      </c>
      <c r="R1" s="79" t="s">
        <v>132</v>
      </c>
      <c r="S1" s="79" t="s">
        <v>79</v>
      </c>
      <c r="T1" s="79" t="s">
        <v>80</v>
      </c>
      <c r="U1" s="79" t="s">
        <v>102</v>
      </c>
      <c r="V1" s="8" t="s">
        <v>86</v>
      </c>
      <c r="W1" s="8" t="s">
        <v>88</v>
      </c>
      <c r="X1" s="8" t="s">
        <v>99</v>
      </c>
      <c r="Y1" s="8" t="s">
        <v>101</v>
      </c>
      <c r="Z1" s="8" t="s">
        <v>127</v>
      </c>
      <c r="AA1" s="8" t="s">
        <v>129</v>
      </c>
      <c r="AB1" s="8" t="s">
        <v>82</v>
      </c>
      <c r="AC1" s="8" t="s">
        <v>97</v>
      </c>
      <c r="AD1" s="8" t="s">
        <v>98</v>
      </c>
      <c r="AE1" s="8" t="s">
        <v>115</v>
      </c>
      <c r="AF1" s="8" t="s">
        <v>130</v>
      </c>
      <c r="AG1" s="8" t="s">
        <v>116</v>
      </c>
      <c r="AH1" s="8" t="s">
        <v>118</v>
      </c>
      <c r="AI1" s="8" t="s">
        <v>85</v>
      </c>
      <c r="AJ1" s="8" t="s">
        <v>121</v>
      </c>
      <c r="AK1" s="8" t="s">
        <v>122</v>
      </c>
      <c r="AL1" s="8" t="s">
        <v>123</v>
      </c>
      <c r="AM1" s="8" t="s">
        <v>83</v>
      </c>
      <c r="AN1" s="8" t="s">
        <v>120</v>
      </c>
      <c r="AO1" s="8" t="s">
        <v>119</v>
      </c>
      <c r="AP1" s="8" t="s">
        <v>96</v>
      </c>
      <c r="AQ1" s="8" t="s">
        <v>126</v>
      </c>
      <c r="AR1" s="8" t="s">
        <v>117</v>
      </c>
      <c r="AS1" s="8" t="s">
        <v>84</v>
      </c>
      <c r="AT1" s="8" t="s">
        <v>87</v>
      </c>
      <c r="AU1" s="79" t="s">
        <v>90</v>
      </c>
      <c r="AV1" s="8" t="s">
        <v>81</v>
      </c>
      <c r="AW1" s="79" t="s">
        <v>1067</v>
      </c>
      <c r="AX1" s="79" t="s">
        <v>1068</v>
      </c>
      <c r="AY1" s="79" t="s">
        <v>1065</v>
      </c>
      <c r="AZ1" s="79" t="s">
        <v>1066</v>
      </c>
      <c r="BA1" s="79" t="s">
        <v>1150</v>
      </c>
      <c r="BB1" s="79" t="s">
        <v>77</v>
      </c>
      <c r="BC1" s="8" t="s">
        <v>76</v>
      </c>
      <c r="BD1" s="8" t="s">
        <v>136</v>
      </c>
      <c r="BE1" s="8" t="s">
        <v>138</v>
      </c>
      <c r="BF1" s="55" t="s">
        <v>298</v>
      </c>
      <c r="BG1" s="55" t="s">
        <v>299</v>
      </c>
      <c r="BH1" s="55" t="s">
        <v>300</v>
      </c>
      <c r="BI1" s="55" t="s">
        <v>301</v>
      </c>
      <c r="BJ1" s="55" t="s">
        <v>302</v>
      </c>
      <c r="BK1" s="55" t="s">
        <v>308</v>
      </c>
      <c r="BL1" s="55" t="s">
        <v>309</v>
      </c>
      <c r="BM1" s="8" t="s">
        <v>141</v>
      </c>
      <c r="BN1" s="8" t="s">
        <v>92</v>
      </c>
      <c r="BO1" s="8" t="s">
        <v>93</v>
      </c>
      <c r="BP1" s="8" t="s">
        <v>94</v>
      </c>
      <c r="BQ1" s="8" t="s">
        <v>95</v>
      </c>
      <c r="BR1" s="8" t="s">
        <v>114</v>
      </c>
      <c r="BS1" s="8" t="s">
        <v>133</v>
      </c>
      <c r="BT1" s="8" t="s">
        <v>296</v>
      </c>
    </row>
    <row r="2" spans="1:72" s="9" customFormat="1" x14ac:dyDescent="0.2">
      <c r="A2" s="16" t="s">
        <v>294</v>
      </c>
      <c r="B2" s="13" t="s">
        <v>231</v>
      </c>
      <c r="C2" s="13" t="s">
        <v>232</v>
      </c>
      <c r="D2" s="13" t="s">
        <v>233</v>
      </c>
      <c r="E2" s="13" t="s">
        <v>234</v>
      </c>
      <c r="F2" s="13" t="s">
        <v>235</v>
      </c>
      <c r="G2" s="13" t="s">
        <v>236</v>
      </c>
      <c r="H2" s="13" t="s">
        <v>237</v>
      </c>
      <c r="I2" s="13" t="s">
        <v>238</v>
      </c>
      <c r="J2" s="13" t="s">
        <v>260</v>
      </c>
      <c r="K2" s="13" t="s">
        <v>239</v>
      </c>
      <c r="L2" s="56" t="s">
        <v>250</v>
      </c>
      <c r="M2" s="13" t="s">
        <v>252</v>
      </c>
      <c r="N2" s="13" t="s">
        <v>257</v>
      </c>
      <c r="O2" s="13" t="s">
        <v>270</v>
      </c>
      <c r="P2" s="13" t="s">
        <v>271</v>
      </c>
      <c r="Q2" s="13" t="s">
        <v>279</v>
      </c>
      <c r="R2" s="13" t="s">
        <v>281</v>
      </c>
      <c r="S2" s="13" t="s">
        <v>240</v>
      </c>
      <c r="T2" s="13" t="s">
        <v>241</v>
      </c>
      <c r="U2" s="57" t="s">
        <v>259</v>
      </c>
      <c r="V2" s="13" t="s">
        <v>247</v>
      </c>
      <c r="W2" s="13" t="s">
        <v>249</v>
      </c>
      <c r="X2" s="13" t="s">
        <v>256</v>
      </c>
      <c r="Y2" s="13" t="s">
        <v>258</v>
      </c>
      <c r="Z2" s="13" t="s">
        <v>273</v>
      </c>
      <c r="AA2" s="13" t="s">
        <v>274</v>
      </c>
      <c r="AB2" s="13" t="s">
        <v>243</v>
      </c>
      <c r="AC2" s="13" t="s">
        <v>254</v>
      </c>
      <c r="AD2" s="13" t="s">
        <v>255</v>
      </c>
      <c r="AE2" s="13" t="s">
        <v>261</v>
      </c>
      <c r="AF2" s="13" t="s">
        <v>280</v>
      </c>
      <c r="AG2" s="13" t="s">
        <v>262</v>
      </c>
      <c r="AH2" s="13" t="s">
        <v>264</v>
      </c>
      <c r="AI2" s="13" t="s">
        <v>246</v>
      </c>
      <c r="AJ2" s="13" t="s">
        <v>267</v>
      </c>
      <c r="AK2" s="13" t="s">
        <v>268</v>
      </c>
      <c r="AL2" s="13" t="s">
        <v>269</v>
      </c>
      <c r="AM2" s="13" t="s">
        <v>244</v>
      </c>
      <c r="AN2" s="13" t="s">
        <v>265</v>
      </c>
      <c r="AO2" s="13" t="s">
        <v>266</v>
      </c>
      <c r="AP2" s="13" t="s">
        <v>253</v>
      </c>
      <c r="AQ2" s="13" t="s">
        <v>272</v>
      </c>
      <c r="AR2" s="13" t="s">
        <v>263</v>
      </c>
      <c r="AS2" s="13" t="s">
        <v>245</v>
      </c>
      <c r="AT2" s="13" t="s">
        <v>248</v>
      </c>
      <c r="AU2" s="13" t="s">
        <v>251</v>
      </c>
      <c r="AV2" s="17" t="s">
        <v>242</v>
      </c>
      <c r="AW2" s="160" t="s">
        <v>275</v>
      </c>
      <c r="AX2" s="24" t="s">
        <v>276</v>
      </c>
      <c r="AY2" s="13" t="s">
        <v>282</v>
      </c>
      <c r="AZ2" s="13" t="s">
        <v>284</v>
      </c>
      <c r="BA2" s="13" t="s">
        <v>286</v>
      </c>
      <c r="BB2" s="161" t="s">
        <v>278</v>
      </c>
      <c r="BC2" s="24" t="s">
        <v>277</v>
      </c>
      <c r="BD2" s="13" t="s">
        <v>283</v>
      </c>
      <c r="BE2" s="13" t="s">
        <v>285</v>
      </c>
      <c r="BF2" s="16" t="s">
        <v>303</v>
      </c>
      <c r="BG2" s="16" t="s">
        <v>304</v>
      </c>
      <c r="BH2" s="16" t="s">
        <v>305</v>
      </c>
      <c r="BI2" s="16" t="s">
        <v>306</v>
      </c>
      <c r="BJ2" s="16" t="s">
        <v>307</v>
      </c>
      <c r="BK2" s="16" t="s">
        <v>311</v>
      </c>
      <c r="BL2" s="16" t="s">
        <v>312</v>
      </c>
      <c r="BM2" s="24" t="s">
        <v>287</v>
      </c>
      <c r="BN2" s="35" t="s">
        <v>288</v>
      </c>
      <c r="BO2" s="36" t="s">
        <v>289</v>
      </c>
      <c r="BP2" s="13" t="s">
        <v>290</v>
      </c>
      <c r="BQ2" s="13" t="s">
        <v>291</v>
      </c>
      <c r="BR2" s="13" t="s">
        <v>292</v>
      </c>
      <c r="BS2" s="13" t="s">
        <v>293</v>
      </c>
      <c r="BT2" s="57" t="s">
        <v>297</v>
      </c>
    </row>
    <row r="3" spans="1:72" x14ac:dyDescent="0.2">
      <c r="A3" s="5" t="s">
        <v>211</v>
      </c>
      <c r="B3" s="9">
        <f ca="1">INDIRECT("'"&amp;$A3&amp;"'!"&amp;B$2&amp;"2")</f>
        <v>18</v>
      </c>
      <c r="C3" s="9">
        <f t="shared" ref="C3:AQ10" ca="1" si="0">INDIRECT("'"&amp;$A3&amp;"'!"&amp;C$2&amp;"2")</f>
        <v>19</v>
      </c>
      <c r="D3" s="9">
        <f t="shared" ca="1" si="0"/>
        <v>393</v>
      </c>
      <c r="E3" s="9">
        <f t="shared" ca="1" si="0"/>
        <v>20.684210526315791</v>
      </c>
      <c r="F3" s="9">
        <f t="shared" ca="1" si="0"/>
        <v>2264</v>
      </c>
      <c r="G3" s="9">
        <f t="shared" ca="1" si="0"/>
        <v>742</v>
      </c>
      <c r="H3" s="9">
        <f t="shared" ca="1" si="0"/>
        <v>1.8880407124681935</v>
      </c>
      <c r="I3" s="9">
        <f t="shared" ca="1" si="0"/>
        <v>2187</v>
      </c>
      <c r="J3" s="9">
        <f t="shared" ref="J3:J32" ca="1" si="1">INDIRECT("'"&amp;$A3&amp;"'!"&amp;J$2&amp;"2")</f>
        <v>77</v>
      </c>
      <c r="K3" s="9">
        <f t="shared" ca="1" si="0"/>
        <v>5.5648854961832059</v>
      </c>
      <c r="L3" s="65">
        <f t="shared" ref="L3:U12" ca="1" si="2">INDIRECT("'"&amp;$A3&amp;"'!"&amp;L$2&amp;"2")</f>
        <v>100</v>
      </c>
      <c r="M3" s="9">
        <f t="shared" ca="1" si="2"/>
        <v>100</v>
      </c>
      <c r="N3" s="9">
        <f t="shared" ca="1" si="2"/>
        <v>100</v>
      </c>
      <c r="O3" s="9">
        <f t="shared" ca="1" si="2"/>
        <v>100</v>
      </c>
      <c r="P3" s="9">
        <f t="shared" ca="1" si="2"/>
        <v>100</v>
      </c>
      <c r="Q3" s="9">
        <f t="shared" ca="1" si="2"/>
        <v>100</v>
      </c>
      <c r="R3" s="9">
        <f t="shared" ca="1" si="2"/>
        <v>100</v>
      </c>
      <c r="S3" s="9">
        <f t="shared" ca="1" si="2"/>
        <v>88.888888888888886</v>
      </c>
      <c r="T3" s="9">
        <f t="shared" ca="1" si="2"/>
        <v>88.888888888888886</v>
      </c>
      <c r="U3" s="66">
        <f t="shared" ca="1" si="2"/>
        <v>88.888888888888886</v>
      </c>
      <c r="V3" s="9">
        <f t="shared" ref="V3:V32" ca="1" si="3">INDIRECT("'"&amp;$A3&amp;"'!"&amp;V$2&amp;"2")</f>
        <v>100</v>
      </c>
      <c r="W3" s="9">
        <f t="shared" ref="W3:W32" ca="1" si="4">INDIRECT("'"&amp;$A3&amp;"'!"&amp;W$2&amp;"2")</f>
        <v>94.444444444444443</v>
      </c>
      <c r="X3" s="9">
        <f t="shared" ref="X3:AA32" ca="1" si="5">INDIRECT("'"&amp;$A3&amp;"'!"&amp;X$2&amp;"2")</f>
        <v>100</v>
      </c>
      <c r="Y3" s="9">
        <f t="shared" ca="1" si="5"/>
        <v>94.444444444444443</v>
      </c>
      <c r="Z3" s="9">
        <f t="shared" ca="1" si="5"/>
        <v>83.333333333333343</v>
      </c>
      <c r="AA3" s="9">
        <f t="shared" ca="1" si="5"/>
        <v>88.888888888888886</v>
      </c>
      <c r="AB3" s="9">
        <f t="shared" ca="1" si="0"/>
        <v>88.888888888888886</v>
      </c>
      <c r="AC3" s="9">
        <f t="shared" ca="1" si="0"/>
        <v>88.888888888888886</v>
      </c>
      <c r="AD3" s="9">
        <f t="shared" ca="1" si="0"/>
        <v>94.444444444444443</v>
      </c>
      <c r="AE3" s="9">
        <f t="shared" ca="1" si="0"/>
        <v>94.444444444444443</v>
      </c>
      <c r="AF3" s="9">
        <f t="shared" ref="AF3:AF32" ca="1" si="6">INDIRECT("'"&amp;$A3&amp;"'!"&amp;AF$2&amp;"2")</f>
        <v>83.333333333333343</v>
      </c>
      <c r="AG3" s="9">
        <f t="shared" ca="1" si="0"/>
        <v>88.888888888888886</v>
      </c>
      <c r="AH3" s="9">
        <f t="shared" ca="1" si="0"/>
        <v>94.444444444444443</v>
      </c>
      <c r="AI3" s="9">
        <f t="shared" ref="AI3:AI32" ca="1" si="7">INDIRECT("'"&amp;$A3&amp;"'!"&amp;AI$2&amp;"2")</f>
        <v>77.777777777777786</v>
      </c>
      <c r="AJ3" s="9">
        <f t="shared" ca="1" si="0"/>
        <v>61.111111111111114</v>
      </c>
      <c r="AK3" s="9">
        <f t="shared" ca="1" si="0"/>
        <v>72.222222222222214</v>
      </c>
      <c r="AL3" s="9">
        <f t="shared" ca="1" si="0"/>
        <v>77.777777777777786</v>
      </c>
      <c r="AM3" s="9">
        <f t="shared" ref="AM3:AP32" ca="1" si="8">INDIRECT("'"&amp;$A3&amp;"'!"&amp;AM$2&amp;"2")</f>
        <v>50</v>
      </c>
      <c r="AN3" s="9">
        <f t="shared" ca="1" si="8"/>
        <v>61.111111111111114</v>
      </c>
      <c r="AO3" s="9">
        <f t="shared" ca="1" si="8"/>
        <v>61.111111111111114</v>
      </c>
      <c r="AP3" s="9">
        <f t="shared" ca="1" si="8"/>
        <v>83.333333333333343</v>
      </c>
      <c r="AQ3" s="9">
        <f t="shared" ca="1" si="0"/>
        <v>83.333333333333343</v>
      </c>
      <c r="AR3" s="9">
        <f t="shared" ref="AR3:AV12" ca="1" si="9">INDIRECT("'"&amp;$A3&amp;"'!"&amp;AR$2&amp;"2")</f>
        <v>33.333333333333329</v>
      </c>
      <c r="AS3" s="9">
        <f t="shared" ca="1" si="9"/>
        <v>22.222222222222221</v>
      </c>
      <c r="AT3" s="9">
        <f t="shared" ca="1" si="9"/>
        <v>11.111111111111111</v>
      </c>
      <c r="AU3" s="9">
        <f t="shared" ca="1" si="9"/>
        <v>0</v>
      </c>
      <c r="AV3" s="16">
        <f t="shared" ca="1" si="9"/>
        <v>11.111111111111111</v>
      </c>
      <c r="AW3" s="56">
        <v>26.112282040980325</v>
      </c>
      <c r="AX3" s="17">
        <v>14.755722512387845</v>
      </c>
      <c r="AY3" s="17">
        <v>9.1999999999999993</v>
      </c>
      <c r="AZ3" s="17">
        <v>17.100000000000001</v>
      </c>
      <c r="BA3" s="17">
        <v>12.8</v>
      </c>
      <c r="BB3" s="57">
        <v>15.122715950180798</v>
      </c>
      <c r="BC3" s="17">
        <v>15.490483460559791</v>
      </c>
      <c r="BD3" s="17">
        <v>15</v>
      </c>
      <c r="BE3" s="17">
        <v>8</v>
      </c>
      <c r="BF3" s="13">
        <v>33.5</v>
      </c>
      <c r="BG3" s="13">
        <v>13.7</v>
      </c>
      <c r="BH3" s="13">
        <v>13</v>
      </c>
      <c r="BI3" s="13">
        <v>13.7</v>
      </c>
      <c r="BJ3" s="13">
        <v>15.3</v>
      </c>
      <c r="BK3" s="13">
        <v>15</v>
      </c>
      <c r="BL3" s="59">
        <v>5.5</v>
      </c>
      <c r="BM3" s="16">
        <f t="shared" ref="BM3:BT16" ca="1" si="10">INDIRECT("'"&amp;$A3&amp;"'!"&amp;BM$2&amp;"2")</f>
        <v>195.92875318066157</v>
      </c>
      <c r="BN3" s="60">
        <f t="shared" ca="1" si="10"/>
        <v>1.3645833333333333E-3</v>
      </c>
      <c r="BO3" s="60">
        <f t="shared" ca="1" si="10"/>
        <v>7.5810185185185187E-5</v>
      </c>
      <c r="BP3" s="9">
        <f t="shared" ca="1" si="10"/>
        <v>1.0555555555555556</v>
      </c>
      <c r="BQ3" s="9">
        <f t="shared" ca="1" si="10"/>
        <v>21.833333333333332</v>
      </c>
      <c r="BR3" s="9">
        <f t="shared" ca="1" si="10"/>
        <v>4.2777777777777777</v>
      </c>
      <c r="BS3" s="9">
        <f t="shared" ca="1" si="10"/>
        <v>50</v>
      </c>
      <c r="BT3" s="66">
        <f ca="1">INDIRECT("'"&amp;$A3&amp;"'!"&amp;BT$2&amp;"2")</f>
        <v>96.598939929328623</v>
      </c>
    </row>
    <row r="4" spans="1:72" x14ac:dyDescent="0.2">
      <c r="A4" s="5" t="s">
        <v>212</v>
      </c>
      <c r="B4" s="9">
        <f t="shared" ref="B4:AB17" ca="1" si="11">INDIRECT("'"&amp;$A4&amp;"'!"&amp;B$2&amp;"2")</f>
        <v>19</v>
      </c>
      <c r="C4" s="9">
        <f t="shared" ca="1" si="11"/>
        <v>19</v>
      </c>
      <c r="D4" s="9">
        <f t="shared" ca="1" si="11"/>
        <v>385</v>
      </c>
      <c r="E4" s="9">
        <f t="shared" ca="1" si="11"/>
        <v>20.263157894736842</v>
      </c>
      <c r="F4" s="9">
        <f t="shared" ca="1" si="11"/>
        <v>2157</v>
      </c>
      <c r="G4" s="9">
        <f t="shared" ca="1" si="11"/>
        <v>704</v>
      </c>
      <c r="H4" s="9">
        <f t="shared" ca="1" si="11"/>
        <v>1.8285714285714285</v>
      </c>
      <c r="I4" s="9">
        <f t="shared" ca="1" si="11"/>
        <v>2083</v>
      </c>
      <c r="J4" s="9">
        <f t="shared" ca="1" si="1"/>
        <v>74</v>
      </c>
      <c r="K4" s="9">
        <f t="shared" ca="1" si="11"/>
        <v>5.4103896103896103</v>
      </c>
      <c r="L4" s="65">
        <f t="shared" ca="1" si="2"/>
        <v>100</v>
      </c>
      <c r="M4" s="9">
        <f t="shared" ca="1" si="2"/>
        <v>100</v>
      </c>
      <c r="N4" s="9">
        <f t="shared" ca="1" si="2"/>
        <v>100</v>
      </c>
      <c r="O4" s="9">
        <f t="shared" ca="1" si="2"/>
        <v>100</v>
      </c>
      <c r="P4" s="9">
        <f t="shared" ca="1" si="2"/>
        <v>100</v>
      </c>
      <c r="Q4" s="9">
        <f t="shared" ca="1" si="2"/>
        <v>100</v>
      </c>
      <c r="R4" s="9">
        <f t="shared" ca="1" si="2"/>
        <v>100</v>
      </c>
      <c r="S4" s="9">
        <f t="shared" ca="1" si="2"/>
        <v>100</v>
      </c>
      <c r="T4" s="9">
        <f t="shared" ca="1" si="2"/>
        <v>100</v>
      </c>
      <c r="U4" s="66">
        <f t="shared" ca="1" si="2"/>
        <v>100</v>
      </c>
      <c r="V4" s="9">
        <f t="shared" ca="1" si="3"/>
        <v>100</v>
      </c>
      <c r="W4" s="9">
        <f t="shared" ca="1" si="4"/>
        <v>94.73684210526315</v>
      </c>
      <c r="X4" s="9">
        <f t="shared" ca="1" si="5"/>
        <v>100</v>
      </c>
      <c r="Y4" s="9">
        <f t="shared" ca="1" si="5"/>
        <v>94.73684210526315</v>
      </c>
      <c r="Z4" s="9">
        <f t="shared" ca="1" si="5"/>
        <v>89.473684210526315</v>
      </c>
      <c r="AA4" s="9">
        <f t="shared" ca="1" si="5"/>
        <v>89.473684210526315</v>
      </c>
      <c r="AB4" s="9">
        <f t="shared" ca="1" si="11"/>
        <v>89.473684210526315</v>
      </c>
      <c r="AC4" s="9">
        <f t="shared" ca="1" si="0"/>
        <v>89.473684210526315</v>
      </c>
      <c r="AD4" s="9">
        <f t="shared" ca="1" si="0"/>
        <v>94.73684210526315</v>
      </c>
      <c r="AE4" s="9">
        <f t="shared" ca="1" si="0"/>
        <v>89.473684210526315</v>
      </c>
      <c r="AF4" s="9">
        <f t="shared" ca="1" si="6"/>
        <v>89.473684210526315</v>
      </c>
      <c r="AG4" s="9">
        <f t="shared" ca="1" si="0"/>
        <v>89.473684210526315</v>
      </c>
      <c r="AH4" s="9">
        <f t="shared" ca="1" si="0"/>
        <v>94.73684210526315</v>
      </c>
      <c r="AI4" s="9">
        <f t="shared" ca="1" si="7"/>
        <v>78.94736842105263</v>
      </c>
      <c r="AJ4" s="9">
        <f t="shared" ca="1" si="0"/>
        <v>73.68421052631578</v>
      </c>
      <c r="AK4" s="9">
        <f t="shared" ca="1" si="0"/>
        <v>73.68421052631578</v>
      </c>
      <c r="AL4" s="9">
        <f t="shared" ca="1" si="0"/>
        <v>84.210526315789465</v>
      </c>
      <c r="AM4" s="9">
        <f t="shared" ca="1" si="8"/>
        <v>52.631578947368418</v>
      </c>
      <c r="AN4" s="9">
        <f t="shared" ca="1" si="8"/>
        <v>63.157894736842103</v>
      </c>
      <c r="AO4" s="9">
        <f t="shared" ca="1" si="8"/>
        <v>78.94736842105263</v>
      </c>
      <c r="AP4" s="9">
        <f t="shared" ca="1" si="8"/>
        <v>78.94736842105263</v>
      </c>
      <c r="AQ4" s="9">
        <f t="shared" ca="1" si="0"/>
        <v>84.210526315789465</v>
      </c>
      <c r="AR4" s="9">
        <f t="shared" ca="1" si="9"/>
        <v>42.105263157894733</v>
      </c>
      <c r="AS4" s="9">
        <f t="shared" ca="1" si="9"/>
        <v>42.105263157894733</v>
      </c>
      <c r="AT4" s="9">
        <f t="shared" ca="1" si="9"/>
        <v>31.578947368421051</v>
      </c>
      <c r="AU4" s="9">
        <f t="shared" ca="1" si="9"/>
        <v>10.526315789473683</v>
      </c>
      <c r="AV4" s="16">
        <f t="shared" ca="1" si="9"/>
        <v>15.789473684210526</v>
      </c>
      <c r="AW4" s="56">
        <v>31.57075187969928</v>
      </c>
      <c r="AX4" s="17">
        <v>13.889774436090224</v>
      </c>
      <c r="AY4" s="13">
        <v>9.1</v>
      </c>
      <c r="AZ4" s="13">
        <v>16.8</v>
      </c>
      <c r="BA4" s="13">
        <v>12.7</v>
      </c>
      <c r="BB4" s="57">
        <v>14.184514012303488</v>
      </c>
      <c r="BC4" s="17">
        <v>14.552311688311686</v>
      </c>
      <c r="BD4" s="13">
        <v>15</v>
      </c>
      <c r="BE4" s="13">
        <v>8</v>
      </c>
      <c r="BF4" s="13">
        <v>35.799999999999997</v>
      </c>
      <c r="BG4" s="13">
        <v>13.5</v>
      </c>
      <c r="BH4" s="13">
        <v>12</v>
      </c>
      <c r="BI4" s="13">
        <v>13.3</v>
      </c>
      <c r="BJ4" s="13">
        <v>15.4</v>
      </c>
      <c r="BK4" s="13">
        <v>15</v>
      </c>
      <c r="BL4" s="59">
        <v>5.4</v>
      </c>
      <c r="BM4" s="16">
        <f t="shared" ca="1" si="10"/>
        <v>192.20779220779221</v>
      </c>
      <c r="BN4" s="60">
        <f t="shared" ca="1" si="10"/>
        <v>1.3368055555555557E-3</v>
      </c>
      <c r="BO4" s="60">
        <f t="shared" ca="1" si="10"/>
        <v>7.0358187134502928E-5</v>
      </c>
      <c r="BP4" s="9">
        <f t="shared" ca="1" si="10"/>
        <v>1</v>
      </c>
      <c r="BQ4" s="9">
        <f t="shared" ca="1" si="10"/>
        <v>20.263157894736842</v>
      </c>
      <c r="BR4" s="9">
        <f t="shared" ca="1" si="10"/>
        <v>3.8947368421052633</v>
      </c>
      <c r="BS4" s="9">
        <f t="shared" ca="1" si="10"/>
        <v>55.263157894736842</v>
      </c>
      <c r="BT4" s="66">
        <f t="shared" ca="1" si="10"/>
        <v>96.56930922577655</v>
      </c>
    </row>
    <row r="5" spans="1:72" x14ac:dyDescent="0.2">
      <c r="A5" s="5" t="s">
        <v>213</v>
      </c>
      <c r="B5" s="9">
        <f t="shared" ca="1" si="11"/>
        <v>25</v>
      </c>
      <c r="C5" s="9">
        <f t="shared" ca="1" si="11"/>
        <v>26</v>
      </c>
      <c r="D5" s="9">
        <f t="shared" ca="1" si="11"/>
        <v>434</v>
      </c>
      <c r="E5" s="9">
        <f t="shared" ca="1" si="11"/>
        <v>16.692307692307693</v>
      </c>
      <c r="F5" s="9">
        <f t="shared" ca="1" si="11"/>
        <v>2476</v>
      </c>
      <c r="G5" s="9">
        <f t="shared" ca="1" si="11"/>
        <v>834</v>
      </c>
      <c r="H5" s="9">
        <f t="shared" ca="1" si="11"/>
        <v>1.9216589861751152</v>
      </c>
      <c r="I5" s="9">
        <f t="shared" ca="1" si="11"/>
        <v>2384</v>
      </c>
      <c r="J5" s="9">
        <f t="shared" ca="1" si="1"/>
        <v>92</v>
      </c>
      <c r="K5" s="9">
        <f t="shared" ca="1" si="11"/>
        <v>5.4930875576036868</v>
      </c>
      <c r="L5" s="65">
        <f t="shared" ca="1" si="2"/>
        <v>100</v>
      </c>
      <c r="M5" s="9">
        <f t="shared" ca="1" si="2"/>
        <v>100</v>
      </c>
      <c r="N5" s="9">
        <f t="shared" ca="1" si="2"/>
        <v>100</v>
      </c>
      <c r="O5" s="9">
        <f t="shared" ca="1" si="2"/>
        <v>100</v>
      </c>
      <c r="P5" s="9">
        <f t="shared" ca="1" si="2"/>
        <v>100</v>
      </c>
      <c r="Q5" s="9">
        <f t="shared" ca="1" si="2"/>
        <v>100</v>
      </c>
      <c r="R5" s="9">
        <f t="shared" ca="1" si="2"/>
        <v>100</v>
      </c>
      <c r="S5" s="9">
        <f t="shared" ca="1" si="2"/>
        <v>100</v>
      </c>
      <c r="T5" s="9">
        <f t="shared" ca="1" si="2"/>
        <v>100</v>
      </c>
      <c r="U5" s="66">
        <f t="shared" ca="1" si="2"/>
        <v>100</v>
      </c>
      <c r="V5" s="9">
        <f t="shared" ca="1" si="3"/>
        <v>100</v>
      </c>
      <c r="W5" s="9">
        <f t="shared" ca="1" si="4"/>
        <v>96</v>
      </c>
      <c r="X5" s="9">
        <f t="shared" ca="1" si="5"/>
        <v>100</v>
      </c>
      <c r="Y5" s="9">
        <f t="shared" ca="1" si="5"/>
        <v>100</v>
      </c>
      <c r="Z5" s="9">
        <f t="shared" ca="1" si="5"/>
        <v>92</v>
      </c>
      <c r="AA5" s="9">
        <f t="shared" ca="1" si="5"/>
        <v>92</v>
      </c>
      <c r="AB5" s="9">
        <f t="shared" ca="1" si="11"/>
        <v>96</v>
      </c>
      <c r="AC5" s="9">
        <f t="shared" ca="1" si="0"/>
        <v>92</v>
      </c>
      <c r="AD5" s="9">
        <f t="shared" ca="1" si="0"/>
        <v>96</v>
      </c>
      <c r="AE5" s="9">
        <f t="shared" ca="1" si="0"/>
        <v>96</v>
      </c>
      <c r="AF5" s="9">
        <f t="shared" ca="1" si="6"/>
        <v>100</v>
      </c>
      <c r="AG5" s="9">
        <f t="shared" ca="1" si="0"/>
        <v>92</v>
      </c>
      <c r="AH5" s="9">
        <f t="shared" ca="1" si="0"/>
        <v>100</v>
      </c>
      <c r="AI5" s="9">
        <f t="shared" ca="1" si="7"/>
        <v>88</v>
      </c>
      <c r="AJ5" s="9">
        <f t="shared" ca="1" si="0"/>
        <v>80</v>
      </c>
      <c r="AK5" s="9">
        <f t="shared" ca="1" si="0"/>
        <v>92</v>
      </c>
      <c r="AL5" s="9">
        <f t="shared" ca="1" si="0"/>
        <v>88</v>
      </c>
      <c r="AM5" s="9">
        <f t="shared" ca="1" si="8"/>
        <v>72</v>
      </c>
      <c r="AN5" s="9">
        <f t="shared" ca="1" si="8"/>
        <v>76</v>
      </c>
      <c r="AO5" s="9">
        <f t="shared" ca="1" si="8"/>
        <v>72</v>
      </c>
      <c r="AP5" s="9">
        <f t="shared" ca="1" si="8"/>
        <v>80</v>
      </c>
      <c r="AQ5" s="9">
        <f t="shared" ca="1" si="0"/>
        <v>72</v>
      </c>
      <c r="AR5" s="9">
        <f t="shared" ca="1" si="9"/>
        <v>52</v>
      </c>
      <c r="AS5" s="9">
        <f t="shared" ca="1" si="9"/>
        <v>48</v>
      </c>
      <c r="AT5" s="9">
        <f t="shared" ca="1" si="9"/>
        <v>48</v>
      </c>
      <c r="AU5" s="9">
        <f t="shared" ca="1" si="9"/>
        <v>36</v>
      </c>
      <c r="AV5" s="16">
        <f t="shared" ca="1" si="9"/>
        <v>16</v>
      </c>
      <c r="AW5" s="56">
        <v>27.319957461892958</v>
      </c>
      <c r="AX5" s="17">
        <v>13.595576036866362</v>
      </c>
      <c r="AY5" s="13">
        <v>9.3000000000000007</v>
      </c>
      <c r="AZ5" s="13">
        <v>16.100000000000001</v>
      </c>
      <c r="BA5" s="13">
        <v>12</v>
      </c>
      <c r="BB5" s="57">
        <v>12.788596242467214</v>
      </c>
      <c r="BC5" s="17">
        <v>14.726082949308754</v>
      </c>
      <c r="BD5" s="13">
        <v>15</v>
      </c>
      <c r="BE5" s="13">
        <v>7</v>
      </c>
      <c r="BF5" s="13">
        <v>36.6</v>
      </c>
      <c r="BG5" s="13">
        <v>12.7</v>
      </c>
      <c r="BH5" s="13">
        <v>13</v>
      </c>
      <c r="BI5" s="13">
        <v>12.1</v>
      </c>
      <c r="BJ5" s="13">
        <v>13.5</v>
      </c>
      <c r="BK5" s="13">
        <v>15</v>
      </c>
      <c r="BL5" s="59">
        <v>5.6</v>
      </c>
      <c r="BM5" s="16">
        <f t="shared" ca="1" si="10"/>
        <v>211.9815668202765</v>
      </c>
      <c r="BN5" s="60">
        <f t="shared" ca="1" si="10"/>
        <v>1.5069444444444442E-3</v>
      </c>
      <c r="BO5" s="60">
        <f t="shared" ca="1" si="10"/>
        <v>6.0277777777777769E-5</v>
      </c>
      <c r="BP5" s="9">
        <f t="shared" ca="1" si="10"/>
        <v>1.04</v>
      </c>
      <c r="BQ5" s="9">
        <f t="shared" ca="1" si="10"/>
        <v>17.36</v>
      </c>
      <c r="BR5" s="9">
        <f t="shared" ca="1" si="10"/>
        <v>3.68</v>
      </c>
      <c r="BS5" s="9">
        <f t="shared" ca="1" si="10"/>
        <v>68</v>
      </c>
      <c r="BT5" s="66">
        <f t="shared" ca="1" si="10"/>
        <v>96.284329563812605</v>
      </c>
    </row>
    <row r="6" spans="1:72" x14ac:dyDescent="0.2">
      <c r="A6" s="5" t="s">
        <v>214</v>
      </c>
      <c r="B6" s="9">
        <f t="shared" ca="1" si="11"/>
        <v>27</v>
      </c>
      <c r="C6" s="9">
        <f t="shared" ca="1" si="11"/>
        <v>28</v>
      </c>
      <c r="D6" s="9">
        <f t="shared" ca="1" si="11"/>
        <v>484</v>
      </c>
      <c r="E6" s="9">
        <f t="shared" ca="1" si="11"/>
        <v>17.285714285714285</v>
      </c>
      <c r="F6" s="9">
        <f t="shared" ca="1" si="11"/>
        <v>2763</v>
      </c>
      <c r="G6" s="9">
        <f t="shared" ca="1" si="11"/>
        <v>901</v>
      </c>
      <c r="H6" s="9">
        <f t="shared" ca="1" si="11"/>
        <v>1.8615702479338843</v>
      </c>
      <c r="I6" s="9">
        <f t="shared" ca="1" si="11"/>
        <v>2669</v>
      </c>
      <c r="J6" s="9">
        <f t="shared" ca="1" si="1"/>
        <v>94</v>
      </c>
      <c r="K6" s="9">
        <f t="shared" ca="1" si="11"/>
        <v>5.5144628099173554</v>
      </c>
      <c r="L6" s="65">
        <f t="shared" ca="1" si="2"/>
        <v>100</v>
      </c>
      <c r="M6" s="9">
        <f t="shared" ca="1" si="2"/>
        <v>100</v>
      </c>
      <c r="N6" s="9">
        <f t="shared" ca="1" si="2"/>
        <v>100</v>
      </c>
      <c r="O6" s="9">
        <f t="shared" ca="1" si="2"/>
        <v>100</v>
      </c>
      <c r="P6" s="9">
        <f t="shared" ca="1" si="2"/>
        <v>100</v>
      </c>
      <c r="Q6" s="9">
        <f t="shared" ca="1" si="2"/>
        <v>100</v>
      </c>
      <c r="R6" s="9">
        <f t="shared" ca="1" si="2"/>
        <v>100</v>
      </c>
      <c r="S6" s="9">
        <f t="shared" ca="1" si="2"/>
        <v>100</v>
      </c>
      <c r="T6" s="9">
        <f t="shared" ca="1" si="2"/>
        <v>100</v>
      </c>
      <c r="U6" s="66">
        <f t="shared" ca="1" si="2"/>
        <v>100</v>
      </c>
      <c r="V6" s="9">
        <f t="shared" ca="1" si="3"/>
        <v>100</v>
      </c>
      <c r="W6" s="9">
        <f t="shared" ca="1" si="4"/>
        <v>96.296296296296291</v>
      </c>
      <c r="X6" s="9">
        <f t="shared" ca="1" si="5"/>
        <v>100</v>
      </c>
      <c r="Y6" s="9">
        <f t="shared" ca="1" si="5"/>
        <v>100</v>
      </c>
      <c r="Z6" s="9">
        <f t="shared" ca="1" si="5"/>
        <v>85.18518518518519</v>
      </c>
      <c r="AA6" s="9">
        <f t="shared" ca="1" si="5"/>
        <v>92.592592592592595</v>
      </c>
      <c r="AB6" s="9">
        <f t="shared" ca="1" si="11"/>
        <v>92.592592592592595</v>
      </c>
      <c r="AC6" s="9">
        <f t="shared" ca="1" si="0"/>
        <v>92.592592592592595</v>
      </c>
      <c r="AD6" s="9">
        <f t="shared" ca="1" si="0"/>
        <v>96.296296296296291</v>
      </c>
      <c r="AE6" s="9">
        <f t="shared" ca="1" si="0"/>
        <v>96.296296296296291</v>
      </c>
      <c r="AF6" s="9">
        <f t="shared" ca="1" si="6"/>
        <v>100</v>
      </c>
      <c r="AG6" s="9">
        <f t="shared" ca="1" si="0"/>
        <v>92.592592592592595</v>
      </c>
      <c r="AH6" s="9">
        <f t="shared" ca="1" si="0"/>
        <v>96.296296296296291</v>
      </c>
      <c r="AI6" s="9">
        <f t="shared" ca="1" si="7"/>
        <v>85.18518518518519</v>
      </c>
      <c r="AJ6" s="9">
        <f t="shared" ca="1" si="0"/>
        <v>81.481481481481481</v>
      </c>
      <c r="AK6" s="9">
        <f t="shared" ca="1" si="0"/>
        <v>81.481481481481481</v>
      </c>
      <c r="AL6" s="9">
        <f t="shared" ca="1" si="0"/>
        <v>81.481481481481481</v>
      </c>
      <c r="AM6" s="9">
        <f t="shared" ca="1" si="8"/>
        <v>92.592592592592595</v>
      </c>
      <c r="AN6" s="9">
        <f t="shared" ca="1" si="8"/>
        <v>77.777777777777786</v>
      </c>
      <c r="AO6" s="9">
        <f t="shared" ca="1" si="8"/>
        <v>59.259259259259252</v>
      </c>
      <c r="AP6" s="9">
        <f t="shared" ca="1" si="8"/>
        <v>81.481481481481481</v>
      </c>
      <c r="AQ6" s="9">
        <f t="shared" ca="1" si="0"/>
        <v>74.074074074074076</v>
      </c>
      <c r="AR6" s="9">
        <f t="shared" ca="1" si="9"/>
        <v>25.925925925925924</v>
      </c>
      <c r="AS6" s="9">
        <f t="shared" ca="1" si="9"/>
        <v>48.148148148148145</v>
      </c>
      <c r="AT6" s="9">
        <f t="shared" ca="1" si="9"/>
        <v>44.444444444444443</v>
      </c>
      <c r="AU6" s="9">
        <f t="shared" ca="1" si="9"/>
        <v>40.74074074074074</v>
      </c>
      <c r="AV6" s="16">
        <f t="shared" ca="1" si="9"/>
        <v>22.222222222222221</v>
      </c>
      <c r="AW6" s="56">
        <v>31.801157024793401</v>
      </c>
      <c r="AX6" s="17">
        <v>13.117957497048408</v>
      </c>
      <c r="AY6" s="13">
        <v>9.3000000000000007</v>
      </c>
      <c r="AZ6" s="13">
        <v>16.3</v>
      </c>
      <c r="BA6" s="13">
        <v>12.2</v>
      </c>
      <c r="BB6" s="57">
        <v>13.185976977567883</v>
      </c>
      <c r="BC6" s="17">
        <v>14.912644628099169</v>
      </c>
      <c r="BD6" s="13">
        <v>15</v>
      </c>
      <c r="BE6" s="13">
        <v>7</v>
      </c>
      <c r="BF6" s="13">
        <v>36</v>
      </c>
      <c r="BG6" s="13">
        <v>12.9</v>
      </c>
      <c r="BH6" s="13">
        <v>13</v>
      </c>
      <c r="BI6" s="13">
        <v>12.7</v>
      </c>
      <c r="BJ6" s="13">
        <v>13.7</v>
      </c>
      <c r="BK6" s="13">
        <v>15</v>
      </c>
      <c r="BL6" s="59">
        <v>5.6</v>
      </c>
      <c r="BM6" s="16">
        <f t="shared" ca="1" si="10"/>
        <v>194.21487603305783</v>
      </c>
      <c r="BN6" s="60">
        <f t="shared" ca="1" si="10"/>
        <v>1.6805555555555556E-3</v>
      </c>
      <c r="BO6" s="60">
        <f t="shared" ca="1" si="10"/>
        <v>6.2242798353909462E-5</v>
      </c>
      <c r="BP6" s="9">
        <f t="shared" ca="1" si="10"/>
        <v>1.037037037037037</v>
      </c>
      <c r="BQ6" s="9">
        <f t="shared" ca="1" si="10"/>
        <v>17.925925925925927</v>
      </c>
      <c r="BR6" s="9">
        <f t="shared" ca="1" si="10"/>
        <v>3.4814814814814814</v>
      </c>
      <c r="BS6" s="9">
        <f t="shared" ca="1" si="10"/>
        <v>70.370370370370367</v>
      </c>
      <c r="BT6" s="66">
        <f t="shared" ca="1" si="10"/>
        <v>96.597900832428522</v>
      </c>
    </row>
    <row r="7" spans="1:72" x14ac:dyDescent="0.2">
      <c r="A7" s="5" t="s">
        <v>215</v>
      </c>
      <c r="B7" s="9">
        <f t="shared" ca="1" si="11"/>
        <v>25</v>
      </c>
      <c r="C7" s="9">
        <f t="shared" ca="1" si="11"/>
        <v>26</v>
      </c>
      <c r="D7" s="9">
        <f t="shared" ca="1" si="11"/>
        <v>435</v>
      </c>
      <c r="E7" s="9">
        <f t="shared" ca="1" si="11"/>
        <v>16.73076923076923</v>
      </c>
      <c r="F7" s="9">
        <f t="shared" ca="1" si="11"/>
        <v>2476</v>
      </c>
      <c r="G7" s="9">
        <f t="shared" ca="1" si="11"/>
        <v>814</v>
      </c>
      <c r="H7" s="9">
        <f t="shared" ca="1" si="11"/>
        <v>1.8712643678160918</v>
      </c>
      <c r="I7" s="9">
        <f t="shared" ca="1" si="11"/>
        <v>2384</v>
      </c>
      <c r="J7" s="9">
        <f t="shared" ca="1" si="1"/>
        <v>92</v>
      </c>
      <c r="K7" s="9">
        <f t="shared" ca="1" si="11"/>
        <v>5.4804597701149422</v>
      </c>
      <c r="L7" s="65">
        <f t="shared" ca="1" si="2"/>
        <v>100</v>
      </c>
      <c r="M7" s="9">
        <f t="shared" ca="1" si="2"/>
        <v>100</v>
      </c>
      <c r="N7" s="9">
        <f t="shared" ca="1" si="2"/>
        <v>100</v>
      </c>
      <c r="O7" s="9">
        <f t="shared" ca="1" si="2"/>
        <v>100</v>
      </c>
      <c r="P7" s="9">
        <f t="shared" ca="1" si="2"/>
        <v>100</v>
      </c>
      <c r="Q7" s="9">
        <f t="shared" ca="1" si="2"/>
        <v>100</v>
      </c>
      <c r="R7" s="9">
        <f t="shared" ca="1" si="2"/>
        <v>100</v>
      </c>
      <c r="S7" s="9">
        <f t="shared" ca="1" si="2"/>
        <v>100</v>
      </c>
      <c r="T7" s="9">
        <f t="shared" ca="1" si="2"/>
        <v>100</v>
      </c>
      <c r="U7" s="66">
        <f t="shared" ca="1" si="2"/>
        <v>100</v>
      </c>
      <c r="V7" s="9">
        <f t="shared" ca="1" si="3"/>
        <v>100</v>
      </c>
      <c r="W7" s="9">
        <f t="shared" ca="1" si="4"/>
        <v>96</v>
      </c>
      <c r="X7" s="9">
        <f t="shared" ca="1" si="5"/>
        <v>100</v>
      </c>
      <c r="Y7" s="9">
        <f t="shared" ca="1" si="5"/>
        <v>100</v>
      </c>
      <c r="Z7" s="9">
        <f t="shared" ca="1" si="5"/>
        <v>92</v>
      </c>
      <c r="AA7" s="9">
        <f t="shared" ca="1" si="5"/>
        <v>92</v>
      </c>
      <c r="AB7" s="9">
        <f t="shared" ca="1" si="11"/>
        <v>96</v>
      </c>
      <c r="AC7" s="9">
        <f t="shared" ca="1" si="0"/>
        <v>92</v>
      </c>
      <c r="AD7" s="9">
        <f t="shared" ca="1" si="0"/>
        <v>96</v>
      </c>
      <c r="AE7" s="9">
        <f t="shared" ca="1" si="0"/>
        <v>96</v>
      </c>
      <c r="AF7" s="9">
        <f t="shared" ca="1" si="6"/>
        <v>100</v>
      </c>
      <c r="AG7" s="9">
        <f t="shared" ca="1" si="0"/>
        <v>92</v>
      </c>
      <c r="AH7" s="9">
        <f t="shared" ca="1" si="0"/>
        <v>100</v>
      </c>
      <c r="AI7" s="9">
        <f t="shared" ca="1" si="7"/>
        <v>84</v>
      </c>
      <c r="AJ7" s="9">
        <f t="shared" ca="1" si="0"/>
        <v>92</v>
      </c>
      <c r="AK7" s="9">
        <f t="shared" ca="1" si="0"/>
        <v>80</v>
      </c>
      <c r="AL7" s="9">
        <f t="shared" ca="1" si="0"/>
        <v>88</v>
      </c>
      <c r="AM7" s="9">
        <f t="shared" ca="1" si="8"/>
        <v>72</v>
      </c>
      <c r="AN7" s="9">
        <f t="shared" ca="1" si="8"/>
        <v>76</v>
      </c>
      <c r="AO7" s="9">
        <f t="shared" ca="1" si="8"/>
        <v>64</v>
      </c>
      <c r="AP7" s="9">
        <f t="shared" ca="1" si="8"/>
        <v>80</v>
      </c>
      <c r="AQ7" s="9">
        <f t="shared" ca="1" si="0"/>
        <v>72</v>
      </c>
      <c r="AR7" s="9">
        <f t="shared" ca="1" si="9"/>
        <v>40</v>
      </c>
      <c r="AS7" s="9">
        <f t="shared" ca="1" si="9"/>
        <v>28.000000000000004</v>
      </c>
      <c r="AT7" s="9">
        <f t="shared" ca="1" si="9"/>
        <v>20</v>
      </c>
      <c r="AU7" s="9">
        <f t="shared" ca="1" si="9"/>
        <v>12</v>
      </c>
      <c r="AV7" s="16">
        <f t="shared" ca="1" si="9"/>
        <v>12</v>
      </c>
      <c r="AW7" s="56">
        <v>31.544303713527896</v>
      </c>
      <c r="AX7" s="17">
        <v>13.015919540229884</v>
      </c>
      <c r="AY7" s="13">
        <v>9.3000000000000007</v>
      </c>
      <c r="AZ7" s="13">
        <v>16.100000000000001</v>
      </c>
      <c r="BA7" s="13">
        <v>12</v>
      </c>
      <c r="BB7" s="57">
        <v>12.748350132625994</v>
      </c>
      <c r="BC7" s="17">
        <v>14.655908045977007</v>
      </c>
      <c r="BD7" s="13">
        <v>15</v>
      </c>
      <c r="BE7" s="13">
        <v>7</v>
      </c>
      <c r="BF7" s="13">
        <v>36.299999999999997</v>
      </c>
      <c r="BG7" s="13">
        <v>12.7</v>
      </c>
      <c r="BH7" s="13">
        <v>13</v>
      </c>
      <c r="BI7" s="13">
        <v>12.1</v>
      </c>
      <c r="BJ7" s="13">
        <v>13.5</v>
      </c>
      <c r="BK7" s="13">
        <v>15</v>
      </c>
      <c r="BL7" s="59">
        <v>5.6</v>
      </c>
      <c r="BM7" s="16">
        <f t="shared" ca="1" si="10"/>
        <v>211.49425287356323</v>
      </c>
      <c r="BN7" s="60">
        <f t="shared" ca="1" si="10"/>
        <v>1.5104166666666666E-3</v>
      </c>
      <c r="BO7" s="60">
        <f t="shared" ca="1" si="10"/>
        <v>6.0416666666666667E-5</v>
      </c>
      <c r="BP7" s="9">
        <f t="shared" ca="1" si="10"/>
        <v>1.04</v>
      </c>
      <c r="BQ7" s="9">
        <f t="shared" ca="1" si="10"/>
        <v>17.399999999999999</v>
      </c>
      <c r="BR7" s="9">
        <f t="shared" ca="1" si="10"/>
        <v>3.68</v>
      </c>
      <c r="BS7" s="9">
        <f t="shared" ca="1" si="10"/>
        <v>56</v>
      </c>
      <c r="BT7" s="66">
        <f t="shared" ca="1" si="10"/>
        <v>96.284329563812605</v>
      </c>
    </row>
    <row r="8" spans="1:72" s="69" customFormat="1" ht="16" thickBot="1" x14ac:dyDescent="0.25">
      <c r="A8" s="68" t="s">
        <v>216</v>
      </c>
      <c r="B8" s="69">
        <f t="shared" ca="1" si="11"/>
        <v>19</v>
      </c>
      <c r="C8" s="69">
        <f t="shared" ca="1" si="11"/>
        <v>20</v>
      </c>
      <c r="D8" s="69">
        <f t="shared" ca="1" si="11"/>
        <v>507</v>
      </c>
      <c r="E8" s="69">
        <f t="shared" ca="1" si="11"/>
        <v>25.35</v>
      </c>
      <c r="F8" s="69">
        <f t="shared" ca="1" si="11"/>
        <v>2665</v>
      </c>
      <c r="G8" s="69">
        <f t="shared" ca="1" si="11"/>
        <v>885</v>
      </c>
      <c r="H8" s="69">
        <f t="shared" ca="1" si="11"/>
        <v>1.7455621301775148</v>
      </c>
      <c r="I8" s="69">
        <f t="shared" ca="1" si="11"/>
        <v>2572</v>
      </c>
      <c r="J8" s="69">
        <f t="shared" ca="1" si="1"/>
        <v>93</v>
      </c>
      <c r="K8" s="69">
        <f t="shared" ca="1" si="11"/>
        <v>5.0729783037475347</v>
      </c>
      <c r="L8" s="90">
        <f t="shared" ca="1" si="2"/>
        <v>100</v>
      </c>
      <c r="M8" s="69">
        <f t="shared" ca="1" si="2"/>
        <v>100</v>
      </c>
      <c r="N8" s="69">
        <f t="shared" ca="1" si="2"/>
        <v>100</v>
      </c>
      <c r="O8" s="69">
        <f t="shared" ca="1" si="2"/>
        <v>100</v>
      </c>
      <c r="P8" s="69">
        <f t="shared" ca="1" si="2"/>
        <v>100</v>
      </c>
      <c r="Q8" s="70">
        <f t="shared" ca="1" si="2"/>
        <v>100</v>
      </c>
      <c r="R8" s="70">
        <f ca="1">INDIRECT("'"&amp;$A8&amp;"'!"&amp;R$2&amp;"2")</f>
        <v>100</v>
      </c>
      <c r="S8" s="69">
        <f t="shared" ca="1" si="2"/>
        <v>100</v>
      </c>
      <c r="T8" s="69">
        <f t="shared" ca="1" si="2"/>
        <v>100</v>
      </c>
      <c r="U8" s="75">
        <f t="shared" ca="1" si="2"/>
        <v>100</v>
      </c>
      <c r="V8" s="69">
        <f t="shared" ca="1" si="3"/>
        <v>100</v>
      </c>
      <c r="W8" s="69">
        <f t="shared" ca="1" si="4"/>
        <v>94.73684210526315</v>
      </c>
      <c r="X8" s="69">
        <f t="shared" ca="1" si="5"/>
        <v>100</v>
      </c>
      <c r="Y8" s="69">
        <f t="shared" ca="1" si="5"/>
        <v>94.73684210526315</v>
      </c>
      <c r="Z8" s="69">
        <f t="shared" ca="1" si="5"/>
        <v>89.473684210526315</v>
      </c>
      <c r="AA8" s="69">
        <f t="shared" ca="1" si="5"/>
        <v>89.473684210526315</v>
      </c>
      <c r="AB8" s="69">
        <f t="shared" ca="1" si="11"/>
        <v>89.473684210526315</v>
      </c>
      <c r="AC8" s="69">
        <f t="shared" ca="1" si="0"/>
        <v>89.473684210526315</v>
      </c>
      <c r="AD8" s="69">
        <f t="shared" ca="1" si="0"/>
        <v>94.73684210526315</v>
      </c>
      <c r="AE8" s="69">
        <f t="shared" ca="1" si="0"/>
        <v>89.473684210526315</v>
      </c>
      <c r="AF8" s="9">
        <f t="shared" ca="1" si="6"/>
        <v>89.473684210526315</v>
      </c>
      <c r="AG8" s="69">
        <f t="shared" ca="1" si="0"/>
        <v>89.473684210526315</v>
      </c>
      <c r="AH8" s="69">
        <f t="shared" ca="1" si="0"/>
        <v>94.73684210526315</v>
      </c>
      <c r="AI8" s="69">
        <f t="shared" ca="1" si="7"/>
        <v>78.94736842105263</v>
      </c>
      <c r="AJ8" s="70">
        <f t="shared" ref="AJ8" ca="1" si="12">INDIRECT("'"&amp;$A8&amp;"'!"&amp;AJ$2&amp;"2")</f>
        <v>0</v>
      </c>
      <c r="AK8" s="69">
        <f t="shared" ca="1" si="0"/>
        <v>73.68421052631578</v>
      </c>
      <c r="AL8" s="69">
        <f t="shared" ca="1" si="0"/>
        <v>0</v>
      </c>
      <c r="AM8" s="69">
        <f t="shared" ca="1" si="8"/>
        <v>57.894736842105267</v>
      </c>
      <c r="AN8" s="69">
        <f t="shared" ca="1" si="8"/>
        <v>68.421052631578945</v>
      </c>
      <c r="AO8" s="69">
        <f t="shared" ca="1" si="8"/>
        <v>63.157894736842103</v>
      </c>
      <c r="AP8" s="69">
        <f t="shared" ca="1" si="8"/>
        <v>78.94736842105263</v>
      </c>
      <c r="AQ8" s="69">
        <f t="shared" ca="1" si="0"/>
        <v>84.210526315789465</v>
      </c>
      <c r="AR8" s="69">
        <f t="shared" ca="1" si="9"/>
        <v>36.84210526315789</v>
      </c>
      <c r="AS8" s="69">
        <f t="shared" ca="1" si="9"/>
        <v>31.578947368421051</v>
      </c>
      <c r="AT8" s="69">
        <f t="shared" ca="1" si="9"/>
        <v>26.315789473684209</v>
      </c>
      <c r="AU8" s="69">
        <f t="shared" ca="1" si="9"/>
        <v>15.789473684210526</v>
      </c>
      <c r="AV8" s="70">
        <f t="shared" ca="1" si="9"/>
        <v>10.526315789473683</v>
      </c>
      <c r="AW8" s="76">
        <v>33.430193786982258</v>
      </c>
      <c r="AX8" s="71">
        <v>14.894133136094677</v>
      </c>
      <c r="AY8" s="72">
        <v>9</v>
      </c>
      <c r="AZ8" s="72">
        <v>18.8</v>
      </c>
      <c r="BA8" s="72">
        <v>13.9</v>
      </c>
      <c r="BB8" s="162">
        <v>15.138727810650884</v>
      </c>
      <c r="BC8" s="71">
        <v>12.861459566074952</v>
      </c>
      <c r="BD8" s="72">
        <v>14</v>
      </c>
      <c r="BE8" s="72">
        <v>8</v>
      </c>
      <c r="BF8" s="72">
        <v>36.4</v>
      </c>
      <c r="BG8" s="72">
        <v>15.3</v>
      </c>
      <c r="BH8" s="72">
        <v>11</v>
      </c>
      <c r="BI8" s="72">
        <v>15.4</v>
      </c>
      <c r="BJ8" s="72">
        <v>19.600000000000001</v>
      </c>
      <c r="BK8" s="72">
        <v>15</v>
      </c>
      <c r="BL8" s="73">
        <v>5.4</v>
      </c>
      <c r="BM8" s="70">
        <f t="shared" ca="1" si="10"/>
        <v>183.4319526627219</v>
      </c>
      <c r="BN8" s="74">
        <f t="shared" ca="1" si="10"/>
        <v>1.7604166666666669E-3</v>
      </c>
      <c r="BO8" s="74">
        <f t="shared" ca="1" si="10"/>
        <v>9.2653508771929841E-5</v>
      </c>
      <c r="BP8" s="69">
        <f t="shared" ca="1" si="10"/>
        <v>1.0526315789473684</v>
      </c>
      <c r="BQ8" s="69">
        <f t="shared" ca="1" si="10"/>
        <v>26.684210526315791</v>
      </c>
      <c r="BR8" s="69">
        <f t="shared" ca="1" si="10"/>
        <v>4.8947368421052628</v>
      </c>
      <c r="BS8" s="69">
        <f t="shared" ca="1" si="10"/>
        <v>57.89473684210526</v>
      </c>
      <c r="BT8" s="75">
        <f t="shared" ca="1" si="10"/>
        <v>96.510318949343343</v>
      </c>
    </row>
    <row r="9" spans="1:72" ht="16" thickTop="1" x14ac:dyDescent="0.2">
      <c r="A9" s="4" t="s">
        <v>217</v>
      </c>
      <c r="B9" s="9">
        <f t="shared" ca="1" si="11"/>
        <v>33</v>
      </c>
      <c r="C9" s="9">
        <f t="shared" ca="1" si="11"/>
        <v>36</v>
      </c>
      <c r="D9" s="9">
        <f t="shared" ca="1" si="11"/>
        <v>756</v>
      </c>
      <c r="E9" s="9">
        <f t="shared" ca="1" si="11"/>
        <v>21</v>
      </c>
      <c r="F9" s="9">
        <f t="shared" ca="1" si="11"/>
        <v>3919</v>
      </c>
      <c r="G9" s="9">
        <f t="shared" ca="1" si="11"/>
        <v>1283</v>
      </c>
      <c r="H9" s="9">
        <f t="shared" ca="1" si="11"/>
        <v>1.697089947089947</v>
      </c>
      <c r="I9" s="9">
        <f t="shared" ca="1" si="11"/>
        <v>3822</v>
      </c>
      <c r="J9" s="9">
        <f t="shared" ca="1" si="1"/>
        <v>98</v>
      </c>
      <c r="K9" s="9">
        <f t="shared" ca="1" si="11"/>
        <v>5.0555555555555554</v>
      </c>
      <c r="L9" s="65">
        <f t="shared" ca="1" si="2"/>
        <v>100</v>
      </c>
      <c r="M9" s="9">
        <f t="shared" ca="1" si="2"/>
        <v>100</v>
      </c>
      <c r="N9" s="9">
        <f t="shared" ca="1" si="2"/>
        <v>100</v>
      </c>
      <c r="O9" s="9">
        <f t="shared" ca="1" si="2"/>
        <v>100</v>
      </c>
      <c r="P9" s="9">
        <f t="shared" ca="1" si="2"/>
        <v>100</v>
      </c>
      <c r="Q9" s="9">
        <f t="shared" ca="1" si="2"/>
        <v>100</v>
      </c>
      <c r="R9" s="9">
        <f t="shared" ca="1" si="2"/>
        <v>100</v>
      </c>
      <c r="S9" s="9">
        <f t="shared" ca="1" si="2"/>
        <v>100</v>
      </c>
      <c r="T9" s="9">
        <f t="shared" ca="1" si="2"/>
        <v>84.848484848484844</v>
      </c>
      <c r="U9" s="66">
        <f t="shared" ca="1" si="2"/>
        <v>78.787878787878782</v>
      </c>
      <c r="V9" s="9">
        <f t="shared" ca="1" si="3"/>
        <v>100</v>
      </c>
      <c r="W9" s="9">
        <f t="shared" ca="1" si="4"/>
        <v>100</v>
      </c>
      <c r="X9" s="9">
        <f t="shared" ca="1" si="5"/>
        <v>96.969696969696969</v>
      </c>
      <c r="Y9" s="9">
        <f t="shared" ca="1" si="5"/>
        <v>93.939393939393938</v>
      </c>
      <c r="Z9" s="9">
        <f t="shared" ca="1" si="5"/>
        <v>90.909090909090907</v>
      </c>
      <c r="AA9" s="9">
        <f t="shared" ca="1" si="5"/>
        <v>100</v>
      </c>
      <c r="AB9" s="9">
        <f t="shared" ca="1" si="11"/>
        <v>81.818181818181827</v>
      </c>
      <c r="AC9" s="9">
        <f t="shared" ca="1" si="0"/>
        <v>100</v>
      </c>
      <c r="AD9" s="9">
        <f t="shared" ca="1" si="0"/>
        <v>87.878787878787875</v>
      </c>
      <c r="AE9" s="9">
        <f t="shared" ca="1" si="0"/>
        <v>90.909090909090907</v>
      </c>
      <c r="AF9" s="9">
        <f t="shared" ca="1" si="6"/>
        <v>72.727272727272734</v>
      </c>
      <c r="AG9" s="9">
        <f t="shared" ca="1" si="0"/>
        <v>100</v>
      </c>
      <c r="AH9" s="9">
        <f t="shared" ca="1" si="0"/>
        <v>72.727272727272734</v>
      </c>
      <c r="AI9" s="9">
        <f t="shared" ca="1" si="7"/>
        <v>81.818181818181827</v>
      </c>
      <c r="AJ9" s="9">
        <f t="shared" ca="1" si="0"/>
        <v>81.818181818181827</v>
      </c>
      <c r="AK9" s="9">
        <f t="shared" ca="1" si="0"/>
        <v>78.787878787878782</v>
      </c>
      <c r="AL9" s="9">
        <f t="shared" ca="1" si="0"/>
        <v>93.939393939393938</v>
      </c>
      <c r="AM9" s="9">
        <f t="shared" ca="1" si="8"/>
        <v>72.727272727272734</v>
      </c>
      <c r="AN9" s="9">
        <f t="shared" ca="1" si="8"/>
        <v>93.939393939393938</v>
      </c>
      <c r="AO9" s="9">
        <f t="shared" ca="1" si="8"/>
        <v>69.696969696969703</v>
      </c>
      <c r="AP9" s="9">
        <f t="shared" ca="1" si="8"/>
        <v>87.878787878787875</v>
      </c>
      <c r="AQ9" s="9">
        <f t="shared" ca="1" si="0"/>
        <v>90.909090909090907</v>
      </c>
      <c r="AR9" s="9">
        <f t="shared" ca="1" si="9"/>
        <v>30.303030303030305</v>
      </c>
      <c r="AS9" s="9">
        <f t="shared" ca="1" si="9"/>
        <v>18.181818181818183</v>
      </c>
      <c r="AT9" s="9">
        <f t="shared" ca="1" si="9"/>
        <v>18.181818181818183</v>
      </c>
      <c r="AU9" s="9">
        <f t="shared" ca="1" si="9"/>
        <v>6.0606060606060606</v>
      </c>
      <c r="AV9" s="9">
        <f t="shared" ca="1" si="9"/>
        <v>18.181818181818183</v>
      </c>
      <c r="AW9" s="58">
        <v>41.946190476190509</v>
      </c>
      <c r="AX9" s="13">
        <v>12.625661375661377</v>
      </c>
      <c r="AY9" s="13">
        <v>9</v>
      </c>
      <c r="AZ9" s="13">
        <v>16.8</v>
      </c>
      <c r="BA9" s="13">
        <v>12.2</v>
      </c>
      <c r="BB9" s="59">
        <v>12.881666666666668</v>
      </c>
      <c r="BC9" s="13">
        <v>12.517142857142854</v>
      </c>
      <c r="BD9" s="13">
        <v>12</v>
      </c>
      <c r="BE9" s="13">
        <v>7</v>
      </c>
      <c r="BF9" s="13">
        <v>39.299999999999997</v>
      </c>
      <c r="BG9" s="13">
        <v>13.3</v>
      </c>
      <c r="BH9" s="13">
        <v>12</v>
      </c>
      <c r="BI9" s="13">
        <v>13.3</v>
      </c>
      <c r="BJ9" s="13">
        <v>15.5</v>
      </c>
      <c r="BK9" s="13">
        <v>15</v>
      </c>
      <c r="BL9" s="59">
        <v>5.3</v>
      </c>
      <c r="BM9" s="9">
        <f t="shared" ca="1" si="10"/>
        <v>129.62962962962962</v>
      </c>
      <c r="BN9" s="67">
        <f t="shared" ca="1" si="10"/>
        <v>2.6250000000000002E-3</v>
      </c>
      <c r="BO9" s="67">
        <f t="shared" ca="1" si="10"/>
        <v>7.9545454545454551E-5</v>
      </c>
      <c r="BP9" s="9">
        <f t="shared" ca="1" si="10"/>
        <v>1.0909090909090908</v>
      </c>
      <c r="BQ9" s="9">
        <f t="shared" ca="1" si="10"/>
        <v>22.90909090909091</v>
      </c>
      <c r="BR9" s="9">
        <f t="shared" ca="1" si="10"/>
        <v>2.9696969696969697</v>
      </c>
      <c r="BS9" s="9">
        <f t="shared" ca="1" si="10"/>
        <v>53.030303030303031</v>
      </c>
      <c r="BT9" s="66">
        <f t="shared" ca="1" si="10"/>
        <v>97.52487879561113</v>
      </c>
    </row>
    <row r="10" spans="1:72" x14ac:dyDescent="0.2">
      <c r="A10" s="5" t="s">
        <v>218</v>
      </c>
      <c r="B10" s="9">
        <f t="shared" ca="1" si="11"/>
        <v>35</v>
      </c>
      <c r="C10" s="9">
        <f t="shared" ca="1" si="11"/>
        <v>35</v>
      </c>
      <c r="D10" s="9">
        <f t="shared" ca="1" si="11"/>
        <v>739</v>
      </c>
      <c r="E10" s="9">
        <f t="shared" ca="1" si="11"/>
        <v>21.114285714285714</v>
      </c>
      <c r="F10" s="9">
        <f t="shared" ca="1" si="11"/>
        <v>3817</v>
      </c>
      <c r="G10" s="9">
        <f t="shared" ca="1" si="11"/>
        <v>1241</v>
      </c>
      <c r="H10" s="9">
        <f t="shared" ca="1" si="11"/>
        <v>1.6792963464140731</v>
      </c>
      <c r="I10" s="9">
        <f t="shared" ca="1" si="11"/>
        <v>3725</v>
      </c>
      <c r="J10" s="9">
        <f t="shared" ca="1" si="1"/>
        <v>87</v>
      </c>
      <c r="K10" s="9">
        <f t="shared" ca="1" si="11"/>
        <v>5.0405953991880921</v>
      </c>
      <c r="L10" s="65">
        <f t="shared" ca="1" si="2"/>
        <v>100</v>
      </c>
      <c r="M10" s="9">
        <f t="shared" ca="1" si="2"/>
        <v>100</v>
      </c>
      <c r="N10" s="9">
        <f t="shared" ca="1" si="2"/>
        <v>100</v>
      </c>
      <c r="O10" s="9">
        <f t="shared" ca="1" si="2"/>
        <v>100</v>
      </c>
      <c r="P10" s="9">
        <f t="shared" ca="1" si="2"/>
        <v>100</v>
      </c>
      <c r="Q10" s="9">
        <f t="shared" ca="1" si="2"/>
        <v>100</v>
      </c>
      <c r="R10" s="9">
        <f t="shared" ca="1" si="2"/>
        <v>100</v>
      </c>
      <c r="S10" s="9">
        <f t="shared" ca="1" si="2"/>
        <v>100</v>
      </c>
      <c r="T10" s="9">
        <f t="shared" ca="1" si="2"/>
        <v>100</v>
      </c>
      <c r="U10" s="66">
        <f t="shared" ca="1" si="2"/>
        <v>100</v>
      </c>
      <c r="V10" s="9">
        <f t="shared" ca="1" si="3"/>
        <v>100</v>
      </c>
      <c r="W10" s="9">
        <f t="shared" ca="1" si="4"/>
        <v>100</v>
      </c>
      <c r="X10" s="9">
        <f t="shared" ca="1" si="5"/>
        <v>97.142857142857139</v>
      </c>
      <c r="Y10" s="9">
        <f t="shared" ca="1" si="5"/>
        <v>91.428571428571431</v>
      </c>
      <c r="Z10" s="9">
        <f t="shared" ca="1" si="5"/>
        <v>91.428571428571431</v>
      </c>
      <c r="AA10" s="9">
        <f t="shared" ca="1" si="5"/>
        <v>100</v>
      </c>
      <c r="AB10" s="9">
        <f t="shared" ca="1" si="11"/>
        <v>100</v>
      </c>
      <c r="AC10" s="9">
        <f t="shared" ca="1" si="0"/>
        <v>100</v>
      </c>
      <c r="AD10" s="9">
        <f t="shared" ca="1" si="0"/>
        <v>88.571428571428569</v>
      </c>
      <c r="AE10" s="9">
        <f t="shared" ca="1" si="0"/>
        <v>94.285714285714278</v>
      </c>
      <c r="AF10" s="9">
        <f t="shared" ca="1" si="6"/>
        <v>77.142857142857153</v>
      </c>
      <c r="AG10" s="9">
        <f t="shared" ca="1" si="0"/>
        <v>100</v>
      </c>
      <c r="AH10" s="9">
        <f t="shared" ref="AH10:BC23" ca="1" si="13">INDIRECT("'"&amp;$A10&amp;"'!"&amp;AH$2&amp;"2")</f>
        <v>80</v>
      </c>
      <c r="AI10" s="9">
        <f t="shared" ca="1" si="7"/>
        <v>82.857142857142861</v>
      </c>
      <c r="AJ10" s="9">
        <f t="shared" ca="1" si="13"/>
        <v>91.428571428571431</v>
      </c>
      <c r="AK10" s="9">
        <f t="shared" ca="1" si="13"/>
        <v>77.142857142857153</v>
      </c>
      <c r="AL10" s="9">
        <f t="shared" ca="1" si="13"/>
        <v>94.285714285714278</v>
      </c>
      <c r="AM10" s="9">
        <f t="shared" ca="1" si="8"/>
        <v>82.857142857142861</v>
      </c>
      <c r="AN10" s="9">
        <f t="shared" ca="1" si="8"/>
        <v>97.142857142857139</v>
      </c>
      <c r="AO10" s="9">
        <f t="shared" ca="1" si="8"/>
        <v>71.428571428571431</v>
      </c>
      <c r="AP10" s="9">
        <f t="shared" ca="1" si="8"/>
        <v>82.857142857142861</v>
      </c>
      <c r="AQ10" s="9">
        <f t="shared" ca="1" si="13"/>
        <v>85.714285714285708</v>
      </c>
      <c r="AR10" s="9">
        <f t="shared" ca="1" si="9"/>
        <v>34.285714285714285</v>
      </c>
      <c r="AS10" s="9">
        <f t="shared" ca="1" si="9"/>
        <v>34.285714285714285</v>
      </c>
      <c r="AT10" s="9">
        <f t="shared" ca="1" si="9"/>
        <v>31.428571428571427</v>
      </c>
      <c r="AU10" s="9">
        <f t="shared" ca="1" si="9"/>
        <v>14.285714285714285</v>
      </c>
      <c r="AV10" s="16">
        <f t="shared" ca="1" si="9"/>
        <v>22.857142857142858</v>
      </c>
      <c r="AW10" s="56">
        <v>43.335529093369431</v>
      </c>
      <c r="AX10" s="17">
        <v>12.460268316257491</v>
      </c>
      <c r="AY10" s="13">
        <v>9.1</v>
      </c>
      <c r="AZ10" s="13">
        <v>15.7</v>
      </c>
      <c r="BA10" s="13">
        <v>11.5</v>
      </c>
      <c r="BB10" s="57">
        <v>12.868347187318768</v>
      </c>
      <c r="BC10" s="17">
        <v>12.43680649526387</v>
      </c>
      <c r="BD10" s="13">
        <v>12</v>
      </c>
      <c r="BE10" s="13">
        <v>7</v>
      </c>
      <c r="BF10" s="13">
        <v>42</v>
      </c>
      <c r="BG10" s="13">
        <v>12.6</v>
      </c>
      <c r="BH10" s="13">
        <v>12</v>
      </c>
      <c r="BI10" s="13">
        <v>12.7</v>
      </c>
      <c r="BJ10" s="13">
        <v>14.5</v>
      </c>
      <c r="BK10" s="13">
        <v>15</v>
      </c>
      <c r="BL10" s="59">
        <v>5.4</v>
      </c>
      <c r="BM10" s="16">
        <f t="shared" ca="1" si="10"/>
        <v>117.72665764546684</v>
      </c>
      <c r="BN10" s="60">
        <f t="shared" ca="1" si="10"/>
        <v>2.5659722222222221E-3</v>
      </c>
      <c r="BO10" s="60">
        <f t="shared" ca="1" si="10"/>
        <v>7.3313492063492065E-5</v>
      </c>
      <c r="BP10" s="9">
        <f t="shared" ca="1" si="10"/>
        <v>1</v>
      </c>
      <c r="BQ10" s="9">
        <f t="shared" ca="1" si="10"/>
        <v>21.114285714285714</v>
      </c>
      <c r="BR10" s="9">
        <f t="shared" ca="1" si="10"/>
        <v>2.4857142857142858</v>
      </c>
      <c r="BS10" s="9">
        <f t="shared" ca="1" si="10"/>
        <v>57.142857142857139</v>
      </c>
      <c r="BT10" s="66">
        <f t="shared" ca="1" si="10"/>
        <v>97.589730154571654</v>
      </c>
    </row>
    <row r="11" spans="1:72" x14ac:dyDescent="0.2">
      <c r="A11" s="5" t="s">
        <v>219</v>
      </c>
      <c r="B11" s="9">
        <f t="shared" ca="1" si="11"/>
        <v>46</v>
      </c>
      <c r="C11" s="9">
        <f t="shared" ca="1" si="11"/>
        <v>46</v>
      </c>
      <c r="D11" s="9">
        <f t="shared" ca="1" si="11"/>
        <v>763</v>
      </c>
      <c r="E11" s="9">
        <f t="shared" ca="1" si="11"/>
        <v>16.586956521739129</v>
      </c>
      <c r="F11" s="9">
        <f t="shared" ca="1" si="11"/>
        <v>3754</v>
      </c>
      <c r="G11" s="9">
        <f t="shared" ca="1" si="11"/>
        <v>1223</v>
      </c>
      <c r="H11" s="9">
        <f t="shared" ca="1" si="11"/>
        <v>1.6028833551769333</v>
      </c>
      <c r="I11" s="9">
        <f t="shared" ca="1" si="11"/>
        <v>3670</v>
      </c>
      <c r="J11" s="9">
        <f t="shared" ca="1" si="1"/>
        <v>81</v>
      </c>
      <c r="K11" s="9">
        <f t="shared" ca="1" si="11"/>
        <v>4.8099606815203142</v>
      </c>
      <c r="L11" s="65">
        <f t="shared" ca="1" si="2"/>
        <v>100</v>
      </c>
      <c r="M11" s="9">
        <f t="shared" ca="1" si="2"/>
        <v>100</v>
      </c>
      <c r="N11" s="9">
        <f t="shared" ca="1" si="2"/>
        <v>100</v>
      </c>
      <c r="O11" s="9">
        <f t="shared" ca="1" si="2"/>
        <v>100</v>
      </c>
      <c r="P11" s="9">
        <f t="shared" ca="1" si="2"/>
        <v>100</v>
      </c>
      <c r="Q11" s="9">
        <f t="shared" ca="1" si="2"/>
        <v>100</v>
      </c>
      <c r="R11" s="9">
        <f t="shared" ca="1" si="2"/>
        <v>100</v>
      </c>
      <c r="S11" s="9">
        <f t="shared" ca="1" si="2"/>
        <v>100</v>
      </c>
      <c r="T11" s="9">
        <f t="shared" ca="1" si="2"/>
        <v>100</v>
      </c>
      <c r="U11" s="66">
        <f t="shared" ca="1" si="2"/>
        <v>100</v>
      </c>
      <c r="V11" s="9">
        <f t="shared" ca="1" si="3"/>
        <v>100</v>
      </c>
      <c r="W11" s="9">
        <f t="shared" ca="1" si="4"/>
        <v>100</v>
      </c>
      <c r="X11" s="9">
        <f t="shared" ca="1" si="5"/>
        <v>97.826086956521735</v>
      </c>
      <c r="Y11" s="9">
        <f t="shared" ca="1" si="5"/>
        <v>86.956521739130437</v>
      </c>
      <c r="Z11" s="9">
        <f t="shared" ca="1" si="5"/>
        <v>91.304347826086953</v>
      </c>
      <c r="AA11" s="9">
        <f t="shared" ca="1" si="5"/>
        <v>100</v>
      </c>
      <c r="AB11" s="9">
        <f t="shared" ca="1" si="11"/>
        <v>84.782608695652172</v>
      </c>
      <c r="AC11" s="9">
        <f t="shared" ref="AC11:AG24" ca="1" si="14">INDIRECT("'"&amp;$A11&amp;"'!"&amp;AC$2&amp;"2")</f>
        <v>100</v>
      </c>
      <c r="AD11" s="9">
        <f t="shared" ca="1" si="14"/>
        <v>91.304347826086953</v>
      </c>
      <c r="AE11" s="9">
        <f t="shared" ca="1" si="14"/>
        <v>97.826086956521735</v>
      </c>
      <c r="AF11" s="9">
        <f t="shared" ca="1" si="6"/>
        <v>100</v>
      </c>
      <c r="AG11" s="9">
        <f t="shared" ca="1" si="14"/>
        <v>100</v>
      </c>
      <c r="AH11" s="9">
        <f t="shared" ca="1" si="13"/>
        <v>100</v>
      </c>
      <c r="AI11" s="9">
        <f t="shared" ca="1" si="7"/>
        <v>93.478260869565219</v>
      </c>
      <c r="AJ11" s="9">
        <f t="shared" ca="1" si="13"/>
        <v>86.956521739130437</v>
      </c>
      <c r="AK11" s="9">
        <f t="shared" ca="1" si="13"/>
        <v>78.260869565217391</v>
      </c>
      <c r="AL11" s="9">
        <f t="shared" ca="1" si="13"/>
        <v>95.652173913043484</v>
      </c>
      <c r="AM11" s="9">
        <f t="shared" ca="1" si="8"/>
        <v>78.260869565217391</v>
      </c>
      <c r="AN11" s="9">
        <f t="shared" ca="1" si="8"/>
        <v>97.826086956521735</v>
      </c>
      <c r="AO11" s="9">
        <f t="shared" ca="1" si="8"/>
        <v>89.130434782608688</v>
      </c>
      <c r="AP11" s="9">
        <f t="shared" ca="1" si="8"/>
        <v>93.478260869565219</v>
      </c>
      <c r="AQ11" s="9">
        <f t="shared" ca="1" si="13"/>
        <v>89.130434782608688</v>
      </c>
      <c r="AR11" s="9">
        <f t="shared" ca="1" si="9"/>
        <v>63.04347826086957</v>
      </c>
      <c r="AS11" s="9">
        <f t="shared" ca="1" si="9"/>
        <v>39.130434782608695</v>
      </c>
      <c r="AT11" s="9">
        <f t="shared" ca="1" si="9"/>
        <v>36.95652173913043</v>
      </c>
      <c r="AU11" s="9">
        <f t="shared" ca="1" si="9"/>
        <v>23.913043478260871</v>
      </c>
      <c r="AV11" s="16">
        <f t="shared" ca="1" si="9"/>
        <v>58.695652173913047</v>
      </c>
      <c r="AW11" s="56">
        <v>54.395307282466256</v>
      </c>
      <c r="AX11" s="17">
        <v>9.7929366345660718</v>
      </c>
      <c r="AY11" s="13">
        <v>8.3000000000000007</v>
      </c>
      <c r="AZ11" s="13">
        <v>13</v>
      </c>
      <c r="BA11" s="13">
        <v>9.6</v>
      </c>
      <c r="BB11" s="57">
        <v>9.5183930708302427</v>
      </c>
      <c r="BC11" s="17">
        <v>10.698034076015727</v>
      </c>
      <c r="BD11" s="13">
        <v>8</v>
      </c>
      <c r="BE11" s="13">
        <v>5</v>
      </c>
      <c r="BF11" s="13">
        <v>53.4</v>
      </c>
      <c r="BG11" s="13">
        <v>9.9</v>
      </c>
      <c r="BH11" s="13">
        <v>10</v>
      </c>
      <c r="BI11" s="13">
        <v>9.4</v>
      </c>
      <c r="BJ11" s="13">
        <v>11</v>
      </c>
      <c r="BK11" s="13">
        <v>12</v>
      </c>
      <c r="BL11" s="59">
        <v>4.5999999999999996</v>
      </c>
      <c r="BM11" s="16">
        <f t="shared" ca="1" si="10"/>
        <v>106.15989515072084</v>
      </c>
      <c r="BN11" s="60">
        <f t="shared" ca="1" si="10"/>
        <v>2.6493055555555558E-3</v>
      </c>
      <c r="BO11" s="60">
        <f t="shared" ca="1" si="10"/>
        <v>5.7593599033816429E-5</v>
      </c>
      <c r="BP11" s="9">
        <f t="shared" ca="1" si="10"/>
        <v>1</v>
      </c>
      <c r="BQ11" s="9">
        <f t="shared" ca="1" si="10"/>
        <v>16.586956521739129</v>
      </c>
      <c r="BR11" s="9">
        <f t="shared" ca="1" si="10"/>
        <v>1.7608695652173914</v>
      </c>
      <c r="BS11" s="9">
        <f t="shared" ca="1" si="10"/>
        <v>61.956521739130437</v>
      </c>
      <c r="BT11" s="66">
        <f t="shared" ca="1" si="10"/>
        <v>97.762386787426749</v>
      </c>
    </row>
    <row r="12" spans="1:72" x14ac:dyDescent="0.2">
      <c r="A12" s="5" t="s">
        <v>220</v>
      </c>
      <c r="B12" s="9">
        <f t="shared" ca="1" si="11"/>
        <v>53</v>
      </c>
      <c r="C12" s="9">
        <f t="shared" ca="1" si="11"/>
        <v>55</v>
      </c>
      <c r="D12" s="9">
        <f t="shared" ca="1" si="11"/>
        <v>773</v>
      </c>
      <c r="E12" s="9">
        <f t="shared" ca="1" si="11"/>
        <v>14.054545454545455</v>
      </c>
      <c r="F12" s="9">
        <f t="shared" ca="1" si="11"/>
        <v>3980</v>
      </c>
      <c r="G12" s="9">
        <f t="shared" ca="1" si="11"/>
        <v>1280</v>
      </c>
      <c r="H12" s="9">
        <f t="shared" ca="1" si="11"/>
        <v>1.6558861578266495</v>
      </c>
      <c r="I12" s="9">
        <f t="shared" ca="1" si="11"/>
        <v>3882</v>
      </c>
      <c r="J12" s="9">
        <f t="shared" ca="1" si="1"/>
        <v>95</v>
      </c>
      <c r="K12" s="9">
        <f t="shared" ca="1" si="11"/>
        <v>5.0219922380336355</v>
      </c>
      <c r="L12" s="65">
        <f t="shared" ca="1" si="2"/>
        <v>100</v>
      </c>
      <c r="M12" s="9">
        <f t="shared" ca="1" si="2"/>
        <v>100</v>
      </c>
      <c r="N12" s="9">
        <f t="shared" ca="1" si="2"/>
        <v>100</v>
      </c>
      <c r="O12" s="9">
        <f t="shared" ca="1" si="2"/>
        <v>100</v>
      </c>
      <c r="P12" s="9">
        <f t="shared" ca="1" si="2"/>
        <v>100</v>
      </c>
      <c r="Q12" s="9">
        <f t="shared" ca="1" si="2"/>
        <v>100</v>
      </c>
      <c r="R12" s="9">
        <f t="shared" ca="1" si="2"/>
        <v>100</v>
      </c>
      <c r="S12" s="9">
        <f t="shared" ca="1" si="2"/>
        <v>100</v>
      </c>
      <c r="T12" s="9">
        <f t="shared" ca="1" si="2"/>
        <v>100</v>
      </c>
      <c r="U12" s="66">
        <f t="shared" ca="1" si="2"/>
        <v>100</v>
      </c>
      <c r="V12" s="9">
        <f t="shared" ca="1" si="3"/>
        <v>100</v>
      </c>
      <c r="W12" s="9">
        <f t="shared" ca="1" si="4"/>
        <v>100</v>
      </c>
      <c r="X12" s="9">
        <f t="shared" ca="1" si="5"/>
        <v>98.113207547169807</v>
      </c>
      <c r="Y12" s="9">
        <f t="shared" ca="1" si="5"/>
        <v>100</v>
      </c>
      <c r="Z12" s="9">
        <f t="shared" ca="1" si="5"/>
        <v>92.452830188679243</v>
      </c>
      <c r="AA12" s="9">
        <f t="shared" ca="1" si="5"/>
        <v>100</v>
      </c>
      <c r="AB12" s="9">
        <f t="shared" ca="1" si="11"/>
        <v>96.226415094339629</v>
      </c>
      <c r="AC12" s="9">
        <f t="shared" ca="1" si="14"/>
        <v>100</v>
      </c>
      <c r="AD12" s="9">
        <f t="shared" ca="1" si="14"/>
        <v>92.452830188679243</v>
      </c>
      <c r="AE12" s="9">
        <f t="shared" ca="1" si="14"/>
        <v>98.113207547169807</v>
      </c>
      <c r="AF12" s="9">
        <f t="shared" ca="1" si="6"/>
        <v>100</v>
      </c>
      <c r="AG12" s="9">
        <f t="shared" ca="1" si="14"/>
        <v>100</v>
      </c>
      <c r="AH12" s="9">
        <f t="shared" ca="1" si="13"/>
        <v>100</v>
      </c>
      <c r="AI12" s="9">
        <f t="shared" ca="1" si="7"/>
        <v>92.452830188679243</v>
      </c>
      <c r="AJ12" s="9">
        <f t="shared" ca="1" si="13"/>
        <v>88.679245283018872</v>
      </c>
      <c r="AK12" s="9">
        <f t="shared" ca="1" si="13"/>
        <v>81.132075471698116</v>
      </c>
      <c r="AL12" s="9">
        <f t="shared" ca="1" si="13"/>
        <v>96.226415094339629</v>
      </c>
      <c r="AM12" s="9">
        <f t="shared" ca="1" si="8"/>
        <v>100</v>
      </c>
      <c r="AN12" s="9">
        <f t="shared" ca="1" si="8"/>
        <v>98.113207547169807</v>
      </c>
      <c r="AO12" s="9">
        <f t="shared" ca="1" si="8"/>
        <v>90.566037735849065</v>
      </c>
      <c r="AP12" s="9">
        <f t="shared" ca="1" si="8"/>
        <v>94.339622641509436</v>
      </c>
      <c r="AQ12" s="9">
        <f t="shared" ca="1" si="13"/>
        <v>90.566037735849065</v>
      </c>
      <c r="AR12" s="9">
        <f t="shared" ca="1" si="9"/>
        <v>71.698113207547166</v>
      </c>
      <c r="AS12" s="9">
        <f t="shared" ca="1" si="9"/>
        <v>49.056603773584904</v>
      </c>
      <c r="AT12" s="9">
        <f t="shared" ca="1" si="9"/>
        <v>43.39622641509434</v>
      </c>
      <c r="AU12" s="9">
        <f t="shared" ca="1" si="9"/>
        <v>43.39622641509434</v>
      </c>
      <c r="AV12" s="16">
        <f t="shared" ca="1" si="9"/>
        <v>52.830188679245282</v>
      </c>
      <c r="AW12" s="56">
        <v>52.481667411501846</v>
      </c>
      <c r="AX12" s="17">
        <v>9.4307293896271922</v>
      </c>
      <c r="AY12" s="13">
        <v>8.6</v>
      </c>
      <c r="AZ12" s="13">
        <v>13.1</v>
      </c>
      <c r="BA12" s="13">
        <v>9.6</v>
      </c>
      <c r="BB12" s="57">
        <v>9.2508561684111505</v>
      </c>
      <c r="BC12" s="17">
        <v>11.623234152652007</v>
      </c>
      <c r="BD12" s="13">
        <v>9</v>
      </c>
      <c r="BE12" s="13">
        <v>4</v>
      </c>
      <c r="BF12" s="13">
        <v>51.5</v>
      </c>
      <c r="BG12" s="13">
        <v>9.6999999999999993</v>
      </c>
      <c r="BH12" s="13">
        <v>12</v>
      </c>
      <c r="BI12" s="13">
        <v>9.4</v>
      </c>
      <c r="BJ12" s="13">
        <v>9</v>
      </c>
      <c r="BK12" s="13">
        <v>12</v>
      </c>
      <c r="BL12" s="59">
        <v>4.9000000000000004</v>
      </c>
      <c r="BM12" s="16">
        <f t="shared" ca="1" si="10"/>
        <v>122.89780077619663</v>
      </c>
      <c r="BN12" s="60">
        <f t="shared" ca="1" si="10"/>
        <v>2.6840277777777778E-3</v>
      </c>
      <c r="BO12" s="60">
        <f t="shared" ca="1" si="10"/>
        <v>5.0642033542976943E-5</v>
      </c>
      <c r="BP12" s="9">
        <f t="shared" ca="1" si="10"/>
        <v>1.0377358490566038</v>
      </c>
      <c r="BQ12" s="9">
        <f t="shared" ca="1" si="10"/>
        <v>14.584905660377359</v>
      </c>
      <c r="BR12" s="9">
        <f t="shared" ca="1" si="10"/>
        <v>1.7924528301886793</v>
      </c>
      <c r="BS12" s="9">
        <f t="shared" ca="1" si="10"/>
        <v>71.698113207547166</v>
      </c>
      <c r="BT12" s="66">
        <f t="shared" ca="1" si="10"/>
        <v>97.537688442211063</v>
      </c>
    </row>
    <row r="13" spans="1:72" x14ac:dyDescent="0.2">
      <c r="A13" s="5" t="s">
        <v>221</v>
      </c>
      <c r="B13" s="9">
        <f t="shared" ca="1" si="11"/>
        <v>45</v>
      </c>
      <c r="C13" s="9">
        <f t="shared" ca="1" si="11"/>
        <v>45</v>
      </c>
      <c r="D13" s="9">
        <f t="shared" ca="1" si="11"/>
        <v>734</v>
      </c>
      <c r="E13" s="9">
        <f t="shared" ca="1" si="11"/>
        <v>16.31111111111111</v>
      </c>
      <c r="F13" s="9">
        <f t="shared" ca="1" si="11"/>
        <v>3661</v>
      </c>
      <c r="G13" s="9">
        <f t="shared" ca="1" si="11"/>
        <v>1194</v>
      </c>
      <c r="H13" s="9">
        <f t="shared" ca="1" si="11"/>
        <v>1.6267029972752043</v>
      </c>
      <c r="I13" s="9">
        <f t="shared" ca="1" si="11"/>
        <v>3572</v>
      </c>
      <c r="J13" s="9">
        <f t="shared" ca="1" si="1"/>
        <v>84</v>
      </c>
      <c r="K13" s="9">
        <f t="shared" ca="1" si="11"/>
        <v>4.8664850136239783</v>
      </c>
      <c r="L13" s="65">
        <f t="shared" ca="1" si="11"/>
        <v>100</v>
      </c>
      <c r="M13" s="9">
        <f t="shared" ca="1" si="11"/>
        <v>100</v>
      </c>
      <c r="N13" s="9">
        <f t="shared" ca="1" si="11"/>
        <v>100</v>
      </c>
      <c r="O13" s="9">
        <f t="shared" ca="1" si="11"/>
        <v>100</v>
      </c>
      <c r="P13" s="9">
        <f t="shared" ca="1" si="11"/>
        <v>100</v>
      </c>
      <c r="Q13" s="9">
        <f t="shared" ca="1" si="11"/>
        <v>100</v>
      </c>
      <c r="R13" s="9">
        <f t="shared" ca="1" si="11"/>
        <v>100</v>
      </c>
      <c r="S13" s="9">
        <f t="shared" ca="1" si="11"/>
        <v>100</v>
      </c>
      <c r="T13" s="9">
        <f t="shared" ca="1" si="11"/>
        <v>100</v>
      </c>
      <c r="U13" s="66">
        <f t="shared" ca="1" si="11"/>
        <v>100</v>
      </c>
      <c r="V13" s="9">
        <f t="shared" ca="1" si="3"/>
        <v>100</v>
      </c>
      <c r="W13" s="9">
        <f t="shared" ca="1" si="4"/>
        <v>100</v>
      </c>
      <c r="X13" s="9">
        <f t="shared" ca="1" si="5"/>
        <v>97.777777777777771</v>
      </c>
      <c r="Y13" s="9">
        <f t="shared" ca="1" si="5"/>
        <v>88.888888888888886</v>
      </c>
      <c r="Z13" s="9">
        <f t="shared" ca="1" si="5"/>
        <v>91.111111111111114</v>
      </c>
      <c r="AA13" s="9">
        <f t="shared" ca="1" si="5"/>
        <v>100</v>
      </c>
      <c r="AB13" s="9">
        <f t="shared" ca="1" si="11"/>
        <v>93.333333333333329</v>
      </c>
      <c r="AC13" s="9">
        <f t="shared" ca="1" si="14"/>
        <v>100</v>
      </c>
      <c r="AD13" s="9">
        <f t="shared" ca="1" si="14"/>
        <v>88.888888888888886</v>
      </c>
      <c r="AE13" s="9">
        <f t="shared" ca="1" si="14"/>
        <v>97.777777777777771</v>
      </c>
      <c r="AF13" s="9">
        <f t="shared" ca="1" si="6"/>
        <v>97.777777777777771</v>
      </c>
      <c r="AG13" s="9">
        <f t="shared" ca="1" si="14"/>
        <v>100</v>
      </c>
      <c r="AH13" s="9">
        <f t="shared" ca="1" si="13"/>
        <v>97.777777777777771</v>
      </c>
      <c r="AI13" s="9">
        <f t="shared" ca="1" si="7"/>
        <v>91.111111111111114</v>
      </c>
      <c r="AJ13" s="9">
        <f t="shared" ca="1" si="13"/>
        <v>91.111111111111114</v>
      </c>
      <c r="AK13" s="9">
        <f t="shared" ca="1" si="13"/>
        <v>82.222222222222214</v>
      </c>
      <c r="AL13" s="9">
        <f t="shared" ca="1" si="13"/>
        <v>95.555555555555557</v>
      </c>
      <c r="AM13" s="9">
        <f t="shared" ca="1" si="8"/>
        <v>80</v>
      </c>
      <c r="AN13" s="9">
        <f t="shared" ca="1" si="8"/>
        <v>97.777777777777771</v>
      </c>
      <c r="AO13" s="9">
        <f t="shared" ca="1" si="8"/>
        <v>88.888888888888886</v>
      </c>
      <c r="AP13" s="9">
        <f t="shared" ca="1" si="8"/>
        <v>88.888888888888886</v>
      </c>
      <c r="AQ13" s="9">
        <f t="shared" ca="1" si="13"/>
        <v>88.888888888888886</v>
      </c>
      <c r="AR13" s="9">
        <f t="shared" ca="1" si="13"/>
        <v>62.222222222222221</v>
      </c>
      <c r="AS13" s="9">
        <f t="shared" ca="1" si="13"/>
        <v>44.444444444444443</v>
      </c>
      <c r="AT13" s="9">
        <f t="shared" ca="1" si="13"/>
        <v>37.777777777777779</v>
      </c>
      <c r="AU13" s="9">
        <f t="shared" ca="1" si="13"/>
        <v>26.666666666666668</v>
      </c>
      <c r="AV13" s="16">
        <f t="shared" ca="1" si="13"/>
        <v>55.555555555555557</v>
      </c>
      <c r="AW13" s="56">
        <v>52.660148652739949</v>
      </c>
      <c r="AX13" s="17">
        <v>9.966428701180746</v>
      </c>
      <c r="AY13" s="13">
        <v>8.5</v>
      </c>
      <c r="AZ13" s="13">
        <v>13.4</v>
      </c>
      <c r="BA13" s="13">
        <v>9.8000000000000007</v>
      </c>
      <c r="BB13" s="57">
        <v>9.6466999697244944</v>
      </c>
      <c r="BC13" s="17">
        <v>11.000217983651225</v>
      </c>
      <c r="BD13" s="13">
        <v>9</v>
      </c>
      <c r="BE13" s="13">
        <v>5</v>
      </c>
      <c r="BF13" s="13">
        <v>51.3</v>
      </c>
      <c r="BG13" s="13">
        <v>10.1</v>
      </c>
      <c r="BH13" s="13">
        <v>11</v>
      </c>
      <c r="BI13" s="13">
        <v>9.5</v>
      </c>
      <c r="BJ13" s="13">
        <v>11</v>
      </c>
      <c r="BK13" s="13">
        <v>12</v>
      </c>
      <c r="BL13" s="59">
        <v>4.9000000000000004</v>
      </c>
      <c r="BM13" s="16">
        <f t="shared" ca="1" si="10"/>
        <v>114.44141689373296</v>
      </c>
      <c r="BN13" s="60">
        <f t="shared" ca="1" si="10"/>
        <v>2.5486111111111113E-3</v>
      </c>
      <c r="BO13" s="60">
        <f t="shared" ca="1" si="10"/>
        <v>5.6635802469135808E-5</v>
      </c>
      <c r="BP13" s="9">
        <f t="shared" ca="1" si="10"/>
        <v>1</v>
      </c>
      <c r="BQ13" s="9">
        <f t="shared" ca="1" si="10"/>
        <v>16.31111111111111</v>
      </c>
      <c r="BR13" s="9">
        <f t="shared" ca="1" si="10"/>
        <v>1.8666666666666667</v>
      </c>
      <c r="BS13" s="9">
        <f t="shared" ca="1" si="10"/>
        <v>63.333333333333336</v>
      </c>
      <c r="BT13" s="66">
        <f t="shared" ca="1" si="10"/>
        <v>97.568970226714015</v>
      </c>
    </row>
    <row r="14" spans="1:72" s="69" customFormat="1" ht="16" thickBot="1" x14ac:dyDescent="0.25">
      <c r="A14" s="68" t="s">
        <v>222</v>
      </c>
      <c r="B14" s="69">
        <f t="shared" ca="1" si="11"/>
        <v>53</v>
      </c>
      <c r="C14" s="69">
        <f t="shared" ca="1" si="11"/>
        <v>55</v>
      </c>
      <c r="D14" s="69">
        <f t="shared" ca="1" si="11"/>
        <v>1068</v>
      </c>
      <c r="E14" s="69">
        <f t="shared" ca="1" si="11"/>
        <v>19.418181818181818</v>
      </c>
      <c r="F14" s="69">
        <f t="shared" ca="1" si="11"/>
        <v>5258</v>
      </c>
      <c r="G14" s="69">
        <f t="shared" ca="1" si="11"/>
        <v>1738</v>
      </c>
      <c r="H14" s="69">
        <f t="shared" ca="1" si="11"/>
        <v>1.6273408239700375</v>
      </c>
      <c r="I14" s="69">
        <f t="shared" ca="1" si="11"/>
        <v>5111</v>
      </c>
      <c r="J14" s="69">
        <f t="shared" ca="1" si="1"/>
        <v>144</v>
      </c>
      <c r="K14" s="69">
        <f t="shared" ca="1" si="11"/>
        <v>4.785580524344569</v>
      </c>
      <c r="L14" s="90">
        <f t="shared" ca="1" si="11"/>
        <v>100</v>
      </c>
      <c r="M14" s="69">
        <f t="shared" ca="1" si="11"/>
        <v>100</v>
      </c>
      <c r="N14" s="69">
        <f t="shared" ca="1" si="11"/>
        <v>100</v>
      </c>
      <c r="O14" s="69">
        <f t="shared" ca="1" si="11"/>
        <v>100</v>
      </c>
      <c r="P14" s="69">
        <f t="shared" ca="1" si="11"/>
        <v>100</v>
      </c>
      <c r="Q14" s="70">
        <f t="shared" ca="1" si="11"/>
        <v>100</v>
      </c>
      <c r="R14" s="78">
        <f t="shared" ca="1" si="11"/>
        <v>100</v>
      </c>
      <c r="S14" s="69">
        <f t="shared" ca="1" si="11"/>
        <v>100</v>
      </c>
      <c r="T14" s="69">
        <f t="shared" ca="1" si="11"/>
        <v>100</v>
      </c>
      <c r="U14" s="75">
        <f t="shared" ca="1" si="11"/>
        <v>100</v>
      </c>
      <c r="V14" s="69">
        <f t="shared" ca="1" si="3"/>
        <v>100</v>
      </c>
      <c r="W14" s="69">
        <f t="shared" ca="1" si="4"/>
        <v>100</v>
      </c>
      <c r="X14" s="69">
        <f t="shared" ca="1" si="5"/>
        <v>98.113207547169807</v>
      </c>
      <c r="Y14" s="69">
        <f t="shared" ca="1" si="5"/>
        <v>98.113207547169807</v>
      </c>
      <c r="Z14" s="69">
        <f t="shared" ca="1" si="5"/>
        <v>92.452830188679243</v>
      </c>
      <c r="AA14" s="69">
        <f t="shared" ca="1" si="5"/>
        <v>100</v>
      </c>
      <c r="AB14" s="69">
        <f t="shared" ca="1" si="11"/>
        <v>84.905660377358487</v>
      </c>
      <c r="AC14" s="69">
        <f t="shared" ca="1" si="14"/>
        <v>100</v>
      </c>
      <c r="AD14" s="69">
        <f t="shared" ca="1" si="14"/>
        <v>90.566037735849065</v>
      </c>
      <c r="AE14" s="69">
        <f t="shared" ca="1" si="14"/>
        <v>98.113207547169807</v>
      </c>
      <c r="AF14" s="70">
        <f t="shared" ca="1" si="6"/>
        <v>100</v>
      </c>
      <c r="AG14" s="69">
        <f t="shared" ca="1" si="14"/>
        <v>100</v>
      </c>
      <c r="AH14" s="69">
        <f t="shared" ca="1" si="13"/>
        <v>100</v>
      </c>
      <c r="AI14" s="69">
        <f t="shared" ca="1" si="7"/>
        <v>94.339622641509436</v>
      </c>
      <c r="AJ14" s="69">
        <f t="shared" ca="1" si="13"/>
        <v>11.320754716981133</v>
      </c>
      <c r="AK14" s="69">
        <f t="shared" ca="1" si="13"/>
        <v>83.018867924528308</v>
      </c>
      <c r="AL14" s="69">
        <f t="shared" ca="1" si="13"/>
        <v>11.320754716981133</v>
      </c>
      <c r="AM14" s="69">
        <f t="shared" ca="1" si="8"/>
        <v>90.566037735849065</v>
      </c>
      <c r="AN14" s="69">
        <f t="shared" ca="1" si="8"/>
        <v>98.113207547169807</v>
      </c>
      <c r="AO14" s="69">
        <f t="shared" ca="1" si="8"/>
        <v>90.566037735849065</v>
      </c>
      <c r="AP14" s="69">
        <f t="shared" ca="1" si="8"/>
        <v>90.566037735849065</v>
      </c>
      <c r="AQ14" s="69">
        <f t="shared" ca="1" si="13"/>
        <v>90.566037735849065</v>
      </c>
      <c r="AR14" s="69">
        <f t="shared" ca="1" si="13"/>
        <v>64.15094339622641</v>
      </c>
      <c r="AS14" s="69">
        <f t="shared" ca="1" si="13"/>
        <v>52.830188679245282</v>
      </c>
      <c r="AT14" s="69">
        <f t="shared" ca="1" si="13"/>
        <v>49.056603773584904</v>
      </c>
      <c r="AU14" s="69">
        <f t="shared" ca="1" si="13"/>
        <v>43.39622641509434</v>
      </c>
      <c r="AV14" s="69">
        <f t="shared" ca="1" si="13"/>
        <v>47.169811320754718</v>
      </c>
      <c r="AW14" s="76">
        <v>49.452511746680301</v>
      </c>
      <c r="AX14" s="71">
        <v>11.185712631937353</v>
      </c>
      <c r="AY14" s="72">
        <v>8.6</v>
      </c>
      <c r="AZ14" s="72">
        <v>15.2</v>
      </c>
      <c r="BA14" s="72">
        <v>11.1</v>
      </c>
      <c r="BB14" s="162">
        <v>10.819175178753831</v>
      </c>
      <c r="BC14" s="71">
        <v>10.814868913857676</v>
      </c>
      <c r="BD14" s="72">
        <v>12</v>
      </c>
      <c r="BE14" s="72">
        <v>5</v>
      </c>
      <c r="BF14" s="72">
        <v>48.4</v>
      </c>
      <c r="BG14" s="72">
        <v>11.5</v>
      </c>
      <c r="BH14" s="72">
        <v>10</v>
      </c>
      <c r="BI14" s="72">
        <v>11.1</v>
      </c>
      <c r="BJ14" s="72">
        <v>13.8</v>
      </c>
      <c r="BK14" s="72">
        <v>12</v>
      </c>
      <c r="BL14" s="73">
        <v>4.9000000000000004</v>
      </c>
      <c r="BM14" s="70">
        <f t="shared" ca="1" si="10"/>
        <v>134.83146067415731</v>
      </c>
      <c r="BN14" s="74">
        <f t="shared" ca="1" si="10"/>
        <v>3.7083333333333334E-3</v>
      </c>
      <c r="BO14" s="74">
        <f t="shared" ca="1" si="10"/>
        <v>6.9968553459119495E-5</v>
      </c>
      <c r="BP14" s="69">
        <f t="shared" ca="1" si="10"/>
        <v>1.0377358490566038</v>
      </c>
      <c r="BQ14" s="69">
        <f t="shared" ca="1" si="10"/>
        <v>20.150943396226417</v>
      </c>
      <c r="BR14" s="69">
        <f t="shared" ca="1" si="10"/>
        <v>2.7169811320754715</v>
      </c>
      <c r="BS14" s="69">
        <f t="shared" ca="1" si="10"/>
        <v>71.698113207547166</v>
      </c>
      <c r="BT14" s="75">
        <f t="shared" ca="1" si="10"/>
        <v>97.204260174971466</v>
      </c>
    </row>
    <row r="15" spans="1:72" ht="16" thickTop="1" x14ac:dyDescent="0.2">
      <c r="A15" s="4" t="s">
        <v>223</v>
      </c>
      <c r="B15" s="9">
        <f t="shared" ca="1" si="11"/>
        <v>25</v>
      </c>
      <c r="C15" s="9">
        <f t="shared" ca="1" si="11"/>
        <v>30</v>
      </c>
      <c r="D15" s="9">
        <f t="shared" ca="1" si="11"/>
        <v>984</v>
      </c>
      <c r="E15" s="9">
        <f t="shared" ca="1" si="11"/>
        <v>32.799999999999997</v>
      </c>
      <c r="F15" s="9">
        <f t="shared" ca="1" si="11"/>
        <v>5293</v>
      </c>
      <c r="G15" s="9">
        <f t="shared" ca="1" si="11"/>
        <v>1759</v>
      </c>
      <c r="H15" s="9">
        <f t="shared" ca="1" si="11"/>
        <v>1.7876016260162602</v>
      </c>
      <c r="I15" s="9">
        <f t="shared" ca="1" si="11"/>
        <v>5190</v>
      </c>
      <c r="J15" s="9">
        <f t="shared" ca="1" si="1"/>
        <v>104</v>
      </c>
      <c r="K15" s="9">
        <f t="shared" ca="1" si="11"/>
        <v>5.274390243902439</v>
      </c>
      <c r="L15" s="65">
        <f t="shared" ca="1" si="11"/>
        <v>100</v>
      </c>
      <c r="M15" s="9">
        <f t="shared" ca="1" si="11"/>
        <v>100</v>
      </c>
      <c r="N15" s="9">
        <f t="shared" ca="1" si="11"/>
        <v>100</v>
      </c>
      <c r="O15" s="9">
        <f t="shared" ca="1" si="11"/>
        <v>100</v>
      </c>
      <c r="P15" s="9">
        <f t="shared" ca="1" si="11"/>
        <v>100</v>
      </c>
      <c r="Q15" s="9">
        <f t="shared" ca="1" si="11"/>
        <v>100</v>
      </c>
      <c r="R15" s="9">
        <f t="shared" ca="1" si="11"/>
        <v>100</v>
      </c>
      <c r="S15" s="9">
        <f t="shared" ca="1" si="11"/>
        <v>100</v>
      </c>
      <c r="T15" s="9">
        <f t="shared" ca="1" si="11"/>
        <v>72</v>
      </c>
      <c r="U15" s="66">
        <f t="shared" ca="1" si="11"/>
        <v>60</v>
      </c>
      <c r="V15" s="9">
        <f t="shared" ca="1" si="3"/>
        <v>100</v>
      </c>
      <c r="W15" s="9">
        <f t="shared" ca="1" si="4"/>
        <v>100</v>
      </c>
      <c r="X15" s="9">
        <f t="shared" ca="1" si="5"/>
        <v>100</v>
      </c>
      <c r="Y15" s="9">
        <f t="shared" ca="1" si="5"/>
        <v>72</v>
      </c>
      <c r="Z15" s="9">
        <f t="shared" ca="1" si="5"/>
        <v>84</v>
      </c>
      <c r="AA15" s="9">
        <f t="shared" ca="1" si="5"/>
        <v>92</v>
      </c>
      <c r="AB15" s="9">
        <f t="shared" ca="1" si="11"/>
        <v>28.000000000000004</v>
      </c>
      <c r="AC15" s="9">
        <f t="shared" ca="1" si="14"/>
        <v>92</v>
      </c>
      <c r="AD15" s="9">
        <f t="shared" ca="1" si="14"/>
        <v>56.000000000000007</v>
      </c>
      <c r="AE15" s="9">
        <f t="shared" ca="1" si="14"/>
        <v>60</v>
      </c>
      <c r="AF15" s="9">
        <f t="shared" ca="1" si="6"/>
        <v>88</v>
      </c>
      <c r="AG15" s="9">
        <f t="shared" ca="1" si="14"/>
        <v>92</v>
      </c>
      <c r="AH15" s="9">
        <f t="shared" ca="1" si="13"/>
        <v>64</v>
      </c>
      <c r="AI15" s="9">
        <f t="shared" ca="1" si="7"/>
        <v>76</v>
      </c>
      <c r="AJ15" s="9">
        <f t="shared" ca="1" si="13"/>
        <v>56.000000000000007</v>
      </c>
      <c r="AK15" s="9">
        <f t="shared" ca="1" si="13"/>
        <v>84</v>
      </c>
      <c r="AL15" s="9">
        <f t="shared" ca="1" si="13"/>
        <v>92</v>
      </c>
      <c r="AM15" s="9">
        <f t="shared" ca="1" si="8"/>
        <v>20</v>
      </c>
      <c r="AN15" s="9">
        <f t="shared" ca="1" si="8"/>
        <v>88</v>
      </c>
      <c r="AO15" s="9">
        <f t="shared" ca="1" si="8"/>
        <v>80</v>
      </c>
      <c r="AP15" s="9">
        <f t="shared" ca="1" si="8"/>
        <v>32</v>
      </c>
      <c r="AQ15" s="9">
        <f t="shared" ca="1" si="13"/>
        <v>100</v>
      </c>
      <c r="AR15" s="9">
        <f t="shared" ca="1" si="13"/>
        <v>16</v>
      </c>
      <c r="AS15" s="9">
        <f t="shared" ca="1" si="13"/>
        <v>12</v>
      </c>
      <c r="AT15" s="9">
        <f t="shared" ca="1" si="13"/>
        <v>4</v>
      </c>
      <c r="AU15" s="9">
        <f t="shared" ca="1" si="13"/>
        <v>0</v>
      </c>
      <c r="AV15" s="9">
        <f t="shared" ca="1" si="13"/>
        <v>8</v>
      </c>
      <c r="AW15" s="58">
        <v>22.311902439024415</v>
      </c>
      <c r="AX15" s="13">
        <v>18.295699186991872</v>
      </c>
      <c r="AY15" s="13">
        <v>9.1</v>
      </c>
      <c r="AZ15" s="13">
        <v>19.899999999999999</v>
      </c>
      <c r="BA15" s="13">
        <v>13.8</v>
      </c>
      <c r="BB15" s="59">
        <v>19.812378048780488</v>
      </c>
      <c r="BC15" s="13">
        <v>14.310975609756095</v>
      </c>
      <c r="BD15" s="13">
        <v>15</v>
      </c>
      <c r="BE15" s="13">
        <v>8</v>
      </c>
      <c r="BF15" s="13">
        <v>25.4</v>
      </c>
      <c r="BG15" s="13">
        <v>18</v>
      </c>
      <c r="BH15" s="13">
        <v>13</v>
      </c>
      <c r="BI15" s="13">
        <v>19.600000000000001</v>
      </c>
      <c r="BJ15" s="13">
        <v>22.4</v>
      </c>
      <c r="BK15" s="13">
        <v>15</v>
      </c>
      <c r="BL15" s="59">
        <v>5.4</v>
      </c>
      <c r="BM15" s="9">
        <f t="shared" ca="1" si="10"/>
        <v>105.69105691056912</v>
      </c>
      <c r="BN15" s="67">
        <f t="shared" ca="1" si="10"/>
        <v>3.4166666666666664E-3</v>
      </c>
      <c r="BO15" s="67">
        <f t="shared" ca="1" si="10"/>
        <v>1.3666666666666666E-4</v>
      </c>
      <c r="BP15" s="9">
        <f t="shared" ca="1" si="10"/>
        <v>1.2</v>
      </c>
      <c r="BQ15" s="9">
        <f t="shared" ca="1" si="10"/>
        <v>39.36</v>
      </c>
      <c r="BR15" s="9">
        <f t="shared" ca="1" si="10"/>
        <v>4.16</v>
      </c>
      <c r="BS15" s="9">
        <f t="shared" ca="1" si="10"/>
        <v>50</v>
      </c>
      <c r="BT15" s="66">
        <f t="shared" ca="1" si="10"/>
        <v>98.054033629321751</v>
      </c>
    </row>
    <row r="16" spans="1:72" x14ac:dyDescent="0.2">
      <c r="A16" s="5" t="s">
        <v>224</v>
      </c>
      <c r="B16" s="9">
        <f t="shared" ca="1" si="11"/>
        <v>29</v>
      </c>
      <c r="C16" s="9">
        <f t="shared" ca="1" si="11"/>
        <v>29</v>
      </c>
      <c r="D16" s="9">
        <f t="shared" ca="1" si="11"/>
        <v>713</v>
      </c>
      <c r="E16" s="9">
        <f t="shared" ca="1" si="11"/>
        <v>24.586206896551722</v>
      </c>
      <c r="F16" s="9">
        <f t="shared" ca="1" si="11"/>
        <v>3952</v>
      </c>
      <c r="G16" s="9">
        <f t="shared" ca="1" si="11"/>
        <v>1304</v>
      </c>
      <c r="H16" s="9">
        <f t="shared" ca="1" si="11"/>
        <v>1.8288920056100981</v>
      </c>
      <c r="I16" s="9">
        <f t="shared" ca="1" si="11"/>
        <v>3888</v>
      </c>
      <c r="J16" s="9">
        <f t="shared" ca="1" si="1"/>
        <v>64</v>
      </c>
      <c r="K16" s="9">
        <f t="shared" ca="1" si="11"/>
        <v>5.4530154277699863</v>
      </c>
      <c r="L16" s="65">
        <f t="shared" ca="1" si="11"/>
        <v>100</v>
      </c>
      <c r="M16" s="9">
        <f t="shared" ca="1" si="11"/>
        <v>100</v>
      </c>
      <c r="N16" s="9">
        <f t="shared" ca="1" si="11"/>
        <v>100</v>
      </c>
      <c r="O16" s="9">
        <f t="shared" ca="1" si="11"/>
        <v>100</v>
      </c>
      <c r="P16" s="9">
        <f t="shared" ca="1" si="11"/>
        <v>100</v>
      </c>
      <c r="Q16" s="9">
        <f t="shared" ca="1" si="11"/>
        <v>100</v>
      </c>
      <c r="R16" s="9">
        <f t="shared" ca="1" si="11"/>
        <v>100</v>
      </c>
      <c r="S16" s="9">
        <f t="shared" ca="1" si="11"/>
        <v>100</v>
      </c>
      <c r="T16" s="9">
        <f t="shared" ca="1" si="11"/>
        <v>100</v>
      </c>
      <c r="U16" s="66">
        <f t="shared" ca="1" si="11"/>
        <v>100</v>
      </c>
      <c r="V16" s="9">
        <f t="shared" ca="1" si="3"/>
        <v>100</v>
      </c>
      <c r="W16" s="9">
        <f t="shared" ca="1" si="4"/>
        <v>100</v>
      </c>
      <c r="X16" s="9">
        <f t="shared" ca="1" si="5"/>
        <v>100</v>
      </c>
      <c r="Y16" s="9">
        <f t="shared" ca="1" si="5"/>
        <v>100</v>
      </c>
      <c r="Z16" s="9">
        <f t="shared" ca="1" si="5"/>
        <v>93.103448275862064</v>
      </c>
      <c r="AA16" s="9">
        <f t="shared" ca="1" si="5"/>
        <v>93.103448275862064</v>
      </c>
      <c r="AB16" s="9">
        <f t="shared" ca="1" si="11"/>
        <v>86.206896551724128</v>
      </c>
      <c r="AC16" s="9">
        <f t="shared" ca="1" si="14"/>
        <v>93.103448275862064</v>
      </c>
      <c r="AD16" s="9">
        <f t="shared" ca="1" si="14"/>
        <v>68.965517241379317</v>
      </c>
      <c r="AE16" s="9">
        <f t="shared" ca="1" si="14"/>
        <v>72.41379310344827</v>
      </c>
      <c r="AF16" s="9">
        <f t="shared" ca="1" si="6"/>
        <v>96.551724137931032</v>
      </c>
      <c r="AG16" s="9">
        <f t="shared" ca="1" si="14"/>
        <v>96.551724137931032</v>
      </c>
      <c r="AH16" s="9">
        <f t="shared" ca="1" si="13"/>
        <v>96.551724137931032</v>
      </c>
      <c r="AI16" s="9">
        <f t="shared" ca="1" si="7"/>
        <v>82.758620689655174</v>
      </c>
      <c r="AJ16" s="9">
        <f t="shared" ca="1" si="13"/>
        <v>93.103448275862064</v>
      </c>
      <c r="AK16" s="9">
        <f t="shared" ca="1" si="13"/>
        <v>89.65517241379311</v>
      </c>
      <c r="AL16" s="9">
        <f t="shared" ca="1" si="13"/>
        <v>93.103448275862064</v>
      </c>
      <c r="AM16" s="9">
        <f t="shared" ca="1" si="8"/>
        <v>86.206896551724128</v>
      </c>
      <c r="AN16" s="9">
        <f t="shared" ca="1" si="8"/>
        <v>96.551724137931032</v>
      </c>
      <c r="AO16" s="9">
        <f t="shared" ca="1" si="8"/>
        <v>96.551724137931032</v>
      </c>
      <c r="AP16" s="9">
        <f t="shared" ca="1" si="8"/>
        <v>41.379310344827587</v>
      </c>
      <c r="AQ16" s="9">
        <f t="shared" ca="1" si="13"/>
        <v>100</v>
      </c>
      <c r="AR16" s="9">
        <f t="shared" ca="1" si="13"/>
        <v>41.379310344827587</v>
      </c>
      <c r="AS16" s="9">
        <f t="shared" ca="1" si="13"/>
        <v>65.517241379310349</v>
      </c>
      <c r="AT16" s="9">
        <f t="shared" ca="1" si="13"/>
        <v>58.620689655172406</v>
      </c>
      <c r="AU16" s="9">
        <f t="shared" ca="1" si="13"/>
        <v>55.172413793103445</v>
      </c>
      <c r="AV16" s="16">
        <f t="shared" ca="1" si="13"/>
        <v>31.03448275862069</v>
      </c>
      <c r="AW16" s="56">
        <v>27.155736325385721</v>
      </c>
      <c r="AX16" s="17">
        <v>15.579546355854333</v>
      </c>
      <c r="AY16" s="13">
        <v>9</v>
      </c>
      <c r="AZ16" s="13">
        <v>16</v>
      </c>
      <c r="BA16" s="13">
        <v>11.5</v>
      </c>
      <c r="BB16" s="57">
        <v>16.546806113072499</v>
      </c>
      <c r="BC16" s="17">
        <v>15.059803646563818</v>
      </c>
      <c r="BD16" s="13">
        <v>15</v>
      </c>
      <c r="BE16" s="13">
        <v>7</v>
      </c>
      <c r="BF16" s="13">
        <v>30</v>
      </c>
      <c r="BG16" s="13">
        <v>15.3</v>
      </c>
      <c r="BH16" s="13">
        <v>14</v>
      </c>
      <c r="BI16" s="13">
        <v>16.399999999999999</v>
      </c>
      <c r="BJ16" s="13">
        <v>16.399999999999999</v>
      </c>
      <c r="BK16" s="13">
        <v>15</v>
      </c>
      <c r="BL16" s="59">
        <v>5.4</v>
      </c>
      <c r="BM16" s="16">
        <f t="shared" ca="1" si="10"/>
        <v>89.761570827489479</v>
      </c>
      <c r="BN16" s="60">
        <f t="shared" ca="1" si="10"/>
        <v>2.4756944444444444E-3</v>
      </c>
      <c r="BO16" s="60">
        <f t="shared" ca="1" si="10"/>
        <v>8.5368773946360152E-5</v>
      </c>
      <c r="BP16" s="9">
        <f t="shared" ca="1" si="10"/>
        <v>1</v>
      </c>
      <c r="BQ16" s="9">
        <f t="shared" ca="1" si="10"/>
        <v>24.586206896551722</v>
      </c>
      <c r="BR16" s="9">
        <f t="shared" ca="1" si="10"/>
        <v>2.2068965517241379</v>
      </c>
      <c r="BS16" s="9">
        <f t="shared" ca="1" si="10"/>
        <v>77.586206896551715</v>
      </c>
      <c r="BT16" s="66">
        <f t="shared" ca="1" si="10"/>
        <v>98.380566801619423</v>
      </c>
    </row>
    <row r="17" spans="1:72" x14ac:dyDescent="0.2">
      <c r="A17" s="5" t="s">
        <v>225</v>
      </c>
      <c r="B17" s="9">
        <f t="shared" ca="1" si="11"/>
        <v>30</v>
      </c>
      <c r="C17" s="9">
        <f t="shared" ca="1" si="11"/>
        <v>30</v>
      </c>
      <c r="D17" s="9">
        <f t="shared" ca="1" si="11"/>
        <v>626</v>
      </c>
      <c r="E17" s="9">
        <f t="shared" ca="1" si="11"/>
        <v>20.866666666666667</v>
      </c>
      <c r="F17" s="9">
        <f t="shared" ca="1" si="11"/>
        <v>3399</v>
      </c>
      <c r="G17" s="9">
        <f t="shared" ca="1" si="11"/>
        <v>1117</v>
      </c>
      <c r="H17" s="9">
        <f t="shared" ca="1" si="11"/>
        <v>1.7843450479233227</v>
      </c>
      <c r="I17" s="9">
        <f t="shared" ca="1" si="11"/>
        <v>3335</v>
      </c>
      <c r="J17" s="9">
        <f t="shared" ca="1" si="1"/>
        <v>64</v>
      </c>
      <c r="K17" s="9">
        <f t="shared" ca="1" si="11"/>
        <v>5.3274760383386583</v>
      </c>
      <c r="L17" s="65">
        <f t="shared" ca="1" si="11"/>
        <v>100</v>
      </c>
      <c r="M17" s="9">
        <f t="shared" ca="1" si="11"/>
        <v>100</v>
      </c>
      <c r="N17" s="9">
        <f t="shared" ca="1" si="11"/>
        <v>100</v>
      </c>
      <c r="O17" s="9">
        <f t="shared" ca="1" si="11"/>
        <v>100</v>
      </c>
      <c r="P17" s="9">
        <f t="shared" ca="1" si="11"/>
        <v>100</v>
      </c>
      <c r="Q17" s="9">
        <f t="shared" ca="1" si="11"/>
        <v>100</v>
      </c>
      <c r="R17" s="9">
        <f t="shared" ca="1" si="11"/>
        <v>100</v>
      </c>
      <c r="S17" s="9">
        <f t="shared" ca="1" si="11"/>
        <v>100</v>
      </c>
      <c r="T17" s="9">
        <f t="shared" ca="1" si="11"/>
        <v>100</v>
      </c>
      <c r="U17" s="66">
        <f t="shared" ca="1" si="11"/>
        <v>100</v>
      </c>
      <c r="V17" s="9">
        <f t="shared" ca="1" si="3"/>
        <v>100</v>
      </c>
      <c r="W17" s="9">
        <f t="shared" ca="1" si="4"/>
        <v>100</v>
      </c>
      <c r="X17" s="9">
        <f t="shared" ca="1" si="5"/>
        <v>100</v>
      </c>
      <c r="Y17" s="9">
        <f t="shared" ca="1" si="5"/>
        <v>83.333333333333343</v>
      </c>
      <c r="Z17" s="9">
        <f t="shared" ca="1" si="5"/>
        <v>93.333333333333329</v>
      </c>
      <c r="AA17" s="9">
        <f t="shared" ca="1" si="5"/>
        <v>90</v>
      </c>
      <c r="AB17" s="9">
        <f t="shared" ca="1" si="11"/>
        <v>86.666666666666671</v>
      </c>
      <c r="AC17" s="9">
        <f t="shared" ref="AC17:AE22" ca="1" si="15">INDIRECT("'"&amp;$A17&amp;"'!"&amp;AC$2&amp;"2")</f>
        <v>93.333333333333329</v>
      </c>
      <c r="AD17" s="9">
        <f t="shared" ca="1" si="15"/>
        <v>83.333333333333343</v>
      </c>
      <c r="AE17" s="9">
        <f t="shared" ca="1" si="15"/>
        <v>83.333333333333343</v>
      </c>
      <c r="AF17" s="9">
        <f t="shared" ca="1" si="6"/>
        <v>100</v>
      </c>
      <c r="AG17" s="9">
        <f t="shared" ca="1" si="14"/>
        <v>96.666666666666671</v>
      </c>
      <c r="AH17" s="9">
        <f t="shared" ca="1" si="13"/>
        <v>100</v>
      </c>
      <c r="AI17" s="9">
        <f t="shared" ca="1" si="7"/>
        <v>90</v>
      </c>
      <c r="AJ17" s="9">
        <f t="shared" ca="1" si="13"/>
        <v>93.333333333333329</v>
      </c>
      <c r="AK17" s="9">
        <f t="shared" ca="1" si="13"/>
        <v>90</v>
      </c>
      <c r="AL17" s="9">
        <f t="shared" ca="1" si="13"/>
        <v>96.666666666666671</v>
      </c>
      <c r="AM17" s="9">
        <f t="shared" ca="1" si="8"/>
        <v>83.333333333333343</v>
      </c>
      <c r="AN17" s="9">
        <f t="shared" ca="1" si="8"/>
        <v>96.666666666666671</v>
      </c>
      <c r="AO17" s="9">
        <f t="shared" ca="1" si="8"/>
        <v>96.666666666666671</v>
      </c>
      <c r="AP17" s="9">
        <f t="shared" ca="1" si="8"/>
        <v>66.666666666666657</v>
      </c>
      <c r="AQ17" s="9">
        <f t="shared" ca="1" si="13"/>
        <v>100</v>
      </c>
      <c r="AR17" s="9">
        <f t="shared" ca="1" si="13"/>
        <v>56.666666666666664</v>
      </c>
      <c r="AS17" s="9">
        <f t="shared" ca="1" si="13"/>
        <v>76.666666666666671</v>
      </c>
      <c r="AT17" s="9">
        <f t="shared" ca="1" si="13"/>
        <v>73.333333333333329</v>
      </c>
      <c r="AU17" s="9">
        <f t="shared" ca="1" si="13"/>
        <v>66.666666666666657</v>
      </c>
      <c r="AV17" s="16">
        <f t="shared" ca="1" si="13"/>
        <v>43.333333333333336</v>
      </c>
      <c r="AW17" s="56">
        <v>34.699742279020256</v>
      </c>
      <c r="AX17" s="17">
        <v>13.603271565495209</v>
      </c>
      <c r="AY17" s="13">
        <v>8.5</v>
      </c>
      <c r="AZ17" s="13">
        <v>13.5</v>
      </c>
      <c r="BA17" s="13">
        <v>9.6999999999999993</v>
      </c>
      <c r="BB17" s="57">
        <v>14.095745473908416</v>
      </c>
      <c r="BC17" s="17">
        <v>14.10702875399361</v>
      </c>
      <c r="BD17" s="13">
        <v>15</v>
      </c>
      <c r="BE17" s="13">
        <v>7</v>
      </c>
      <c r="BF17" s="13">
        <v>37.5</v>
      </c>
      <c r="BG17" s="13">
        <v>13.3</v>
      </c>
      <c r="BH17" s="13">
        <v>13</v>
      </c>
      <c r="BI17" s="13">
        <v>13.9</v>
      </c>
      <c r="BJ17" s="13">
        <v>13.3</v>
      </c>
      <c r="BK17" s="13">
        <v>12</v>
      </c>
      <c r="BL17" s="59">
        <v>4.8</v>
      </c>
      <c r="BM17" s="16">
        <f t="shared" ref="BM17:BT30" ca="1" si="16">INDIRECT("'"&amp;$A17&amp;"'!"&amp;BM$2&amp;"2")</f>
        <v>102.23642172523961</v>
      </c>
      <c r="BN17" s="60">
        <f t="shared" ca="1" si="16"/>
        <v>2.173611111111111E-3</v>
      </c>
      <c r="BO17" s="60">
        <f t="shared" ca="1" si="16"/>
        <v>7.2453703703703699E-5</v>
      </c>
      <c r="BP17" s="9">
        <f t="shared" ca="1" si="16"/>
        <v>1</v>
      </c>
      <c r="BQ17" s="9">
        <f t="shared" ca="1" si="16"/>
        <v>20.866666666666667</v>
      </c>
      <c r="BR17" s="9">
        <f t="shared" ca="1" si="16"/>
        <v>2.1333333333333333</v>
      </c>
      <c r="BS17" s="9">
        <f t="shared" ca="1" si="16"/>
        <v>83.333333333333329</v>
      </c>
      <c r="BT17" s="66">
        <f t="shared" ca="1" si="16"/>
        <v>98.117093262724325</v>
      </c>
    </row>
    <row r="18" spans="1:72" x14ac:dyDescent="0.2">
      <c r="A18" s="5" t="s">
        <v>226</v>
      </c>
      <c r="B18" s="9">
        <f t="shared" ref="B18:AB32" ca="1" si="17">INDIRECT("'"&amp;$A18&amp;"'!"&amp;B$2&amp;"2")</f>
        <v>31</v>
      </c>
      <c r="C18" s="9">
        <f t="shared" ca="1" si="17"/>
        <v>31</v>
      </c>
      <c r="D18" s="9">
        <f t="shared" ca="1" si="17"/>
        <v>614</v>
      </c>
      <c r="E18" s="9">
        <f t="shared" ca="1" si="17"/>
        <v>19.806451612903224</v>
      </c>
      <c r="F18" s="9">
        <f t="shared" ca="1" si="17"/>
        <v>3421</v>
      </c>
      <c r="G18" s="9">
        <f t="shared" ca="1" si="17"/>
        <v>1117</v>
      </c>
      <c r="H18" s="9">
        <f t="shared" ca="1" si="17"/>
        <v>1.8192182410423452</v>
      </c>
      <c r="I18" s="9">
        <f t="shared" ca="1" si="17"/>
        <v>3359</v>
      </c>
      <c r="J18" s="9">
        <f t="shared" ca="1" si="1"/>
        <v>62</v>
      </c>
      <c r="K18" s="9">
        <f t="shared" ca="1" si="17"/>
        <v>5.4706840390879483</v>
      </c>
      <c r="L18" s="65">
        <f t="shared" ca="1" si="17"/>
        <v>100</v>
      </c>
      <c r="M18" s="9">
        <f t="shared" ca="1" si="17"/>
        <v>100</v>
      </c>
      <c r="N18" s="9">
        <f t="shared" ca="1" si="17"/>
        <v>100</v>
      </c>
      <c r="O18" s="9">
        <f t="shared" ca="1" si="17"/>
        <v>100</v>
      </c>
      <c r="P18" s="9">
        <f t="shared" ca="1" si="17"/>
        <v>100</v>
      </c>
      <c r="Q18" s="9">
        <f t="shared" ca="1" si="17"/>
        <v>100</v>
      </c>
      <c r="R18" s="9">
        <f t="shared" ca="1" si="17"/>
        <v>100</v>
      </c>
      <c r="S18" s="9">
        <f t="shared" ca="1" si="17"/>
        <v>100</v>
      </c>
      <c r="T18" s="9">
        <f t="shared" ca="1" si="17"/>
        <v>100</v>
      </c>
      <c r="U18" s="66">
        <f t="shared" ca="1" si="17"/>
        <v>100</v>
      </c>
      <c r="V18" s="9">
        <f t="shared" ca="1" si="3"/>
        <v>100</v>
      </c>
      <c r="W18" s="9">
        <f t="shared" ca="1" si="4"/>
        <v>100</v>
      </c>
      <c r="X18" s="9">
        <f t="shared" ca="1" si="5"/>
        <v>100</v>
      </c>
      <c r="Y18" s="9">
        <f t="shared" ca="1" si="5"/>
        <v>100</v>
      </c>
      <c r="Z18" s="9">
        <f t="shared" ca="1" si="5"/>
        <v>90.322580645161281</v>
      </c>
      <c r="AA18" s="9">
        <f t="shared" ca="1" si="5"/>
        <v>93.548387096774192</v>
      </c>
      <c r="AB18" s="9">
        <f t="shared" ca="1" si="17"/>
        <v>93.548387096774192</v>
      </c>
      <c r="AC18" s="9">
        <f t="shared" ca="1" si="15"/>
        <v>93.548387096774192</v>
      </c>
      <c r="AD18" s="9">
        <f t="shared" ca="1" si="15"/>
        <v>87.096774193548384</v>
      </c>
      <c r="AE18" s="9">
        <f t="shared" ca="1" si="15"/>
        <v>93.548387096774192</v>
      </c>
      <c r="AF18" s="9">
        <f t="shared" ca="1" si="6"/>
        <v>100</v>
      </c>
      <c r="AG18" s="9">
        <f t="shared" ca="1" si="14"/>
        <v>96.774193548387103</v>
      </c>
      <c r="AH18" s="9">
        <f t="shared" ca="1" si="13"/>
        <v>100</v>
      </c>
      <c r="AI18" s="9">
        <f t="shared" ca="1" si="7"/>
        <v>93.548387096774192</v>
      </c>
      <c r="AJ18" s="9">
        <f t="shared" ca="1" si="13"/>
        <v>90.322580645161281</v>
      </c>
      <c r="AK18" s="9">
        <f t="shared" ca="1" si="13"/>
        <v>90.322580645161281</v>
      </c>
      <c r="AL18" s="9">
        <f t="shared" ca="1" si="13"/>
        <v>96.774193548387103</v>
      </c>
      <c r="AM18" s="9">
        <f t="shared" ca="1" si="8"/>
        <v>96.774193548387103</v>
      </c>
      <c r="AN18" s="9">
        <f t="shared" ca="1" si="8"/>
        <v>96.774193548387103</v>
      </c>
      <c r="AO18" s="9">
        <f t="shared" ca="1" si="8"/>
        <v>100</v>
      </c>
      <c r="AP18" s="9">
        <f t="shared" ca="1" si="8"/>
        <v>67.741935483870961</v>
      </c>
      <c r="AQ18" s="9">
        <f t="shared" ca="1" si="13"/>
        <v>100</v>
      </c>
      <c r="AR18" s="9">
        <f t="shared" ca="1" si="13"/>
        <v>29.032258064516132</v>
      </c>
      <c r="AS18" s="9">
        <f t="shared" ca="1" si="13"/>
        <v>77.41935483870968</v>
      </c>
      <c r="AT18" s="9">
        <f t="shared" ca="1" si="13"/>
        <v>74.193548387096769</v>
      </c>
      <c r="AU18" s="9">
        <f t="shared" ca="1" si="13"/>
        <v>74.193548387096769</v>
      </c>
      <c r="AV18" s="16">
        <f t="shared" ca="1" si="13"/>
        <v>70.967741935483872</v>
      </c>
      <c r="AW18" s="56">
        <v>32.825588420720855</v>
      </c>
      <c r="AX18" s="17">
        <v>13.601291373331932</v>
      </c>
      <c r="AY18" s="13">
        <v>8.6</v>
      </c>
      <c r="AZ18" s="13">
        <v>13.2</v>
      </c>
      <c r="BA18" s="13">
        <v>9.6</v>
      </c>
      <c r="BB18" s="57">
        <v>14.240147630555846</v>
      </c>
      <c r="BC18" s="17">
        <v>14.873159609120524</v>
      </c>
      <c r="BD18" s="13">
        <v>15</v>
      </c>
      <c r="BE18" s="13">
        <v>6</v>
      </c>
      <c r="BF18" s="13">
        <v>36</v>
      </c>
      <c r="BG18" s="13">
        <v>13.2</v>
      </c>
      <c r="BH18" s="13">
        <v>14</v>
      </c>
      <c r="BI18" s="13">
        <v>14</v>
      </c>
      <c r="BJ18" s="13">
        <v>12.7</v>
      </c>
      <c r="BK18" s="13">
        <v>12</v>
      </c>
      <c r="BL18" s="59">
        <v>4.9000000000000004</v>
      </c>
      <c r="BM18" s="16">
        <f t="shared" ca="1" si="16"/>
        <v>100.9771986970684</v>
      </c>
      <c r="BN18" s="60">
        <f t="shared" ca="1" si="16"/>
        <v>2.1319444444444441E-3</v>
      </c>
      <c r="BO18" s="60">
        <f t="shared" ca="1" si="16"/>
        <v>6.8772401433691747E-5</v>
      </c>
      <c r="BP18" s="9">
        <f t="shared" ca="1" si="16"/>
        <v>1</v>
      </c>
      <c r="BQ18" s="9">
        <f t="shared" ca="1" si="16"/>
        <v>19.806451612903224</v>
      </c>
      <c r="BR18" s="9">
        <f t="shared" ca="1" si="16"/>
        <v>2</v>
      </c>
      <c r="BS18" s="9">
        <f t="shared" ca="1" si="16"/>
        <v>87.096774193548384</v>
      </c>
      <c r="BT18" s="66">
        <f t="shared" ca="1" si="16"/>
        <v>98.187664425606542</v>
      </c>
    </row>
    <row r="19" spans="1:72" x14ac:dyDescent="0.2">
      <c r="A19" s="5" t="s">
        <v>227</v>
      </c>
      <c r="B19" s="9">
        <f t="shared" ca="1" si="17"/>
        <v>30</v>
      </c>
      <c r="C19" s="9">
        <f t="shared" ca="1" si="17"/>
        <v>30</v>
      </c>
      <c r="D19" s="9">
        <f t="shared" ca="1" si="17"/>
        <v>659</v>
      </c>
      <c r="E19" s="9">
        <f t="shared" ca="1" si="17"/>
        <v>21.966666666666665</v>
      </c>
      <c r="F19" s="9">
        <f t="shared" ca="1" si="17"/>
        <v>3646</v>
      </c>
      <c r="G19" s="9">
        <f t="shared" ca="1" si="17"/>
        <v>1212</v>
      </c>
      <c r="H19" s="9">
        <f t="shared" ca="1" si="17"/>
        <v>1.8391502276176024</v>
      </c>
      <c r="I19" s="9">
        <f t="shared" ca="1" si="17"/>
        <v>3579</v>
      </c>
      <c r="J19" s="9">
        <f t="shared" ca="1" si="1"/>
        <v>67</v>
      </c>
      <c r="K19" s="9">
        <f t="shared" ca="1" si="17"/>
        <v>5.4309559939301977</v>
      </c>
      <c r="L19" s="65">
        <f t="shared" ca="1" si="17"/>
        <v>100</v>
      </c>
      <c r="M19" s="9">
        <f t="shared" ca="1" si="17"/>
        <v>100</v>
      </c>
      <c r="N19" s="9">
        <f t="shared" ca="1" si="17"/>
        <v>100</v>
      </c>
      <c r="O19" s="9">
        <f t="shared" ca="1" si="17"/>
        <v>100</v>
      </c>
      <c r="P19" s="9">
        <f t="shared" ca="1" si="17"/>
        <v>100</v>
      </c>
      <c r="Q19" s="9">
        <f t="shared" ca="1" si="17"/>
        <v>100</v>
      </c>
      <c r="R19" s="9">
        <f t="shared" ca="1" si="17"/>
        <v>100</v>
      </c>
      <c r="S19" s="9">
        <f t="shared" ca="1" si="17"/>
        <v>100</v>
      </c>
      <c r="T19" s="9">
        <f t="shared" ca="1" si="17"/>
        <v>100</v>
      </c>
      <c r="U19" s="66">
        <f t="shared" ca="1" si="17"/>
        <v>100</v>
      </c>
      <c r="V19" s="9">
        <f t="shared" ca="1" si="3"/>
        <v>100</v>
      </c>
      <c r="W19" s="9">
        <f t="shared" ca="1" si="4"/>
        <v>100</v>
      </c>
      <c r="X19" s="9">
        <f t="shared" ca="1" si="5"/>
        <v>100</v>
      </c>
      <c r="Y19" s="9">
        <f t="shared" ca="1" si="5"/>
        <v>90</v>
      </c>
      <c r="Z19" s="9">
        <f t="shared" ca="1" si="5"/>
        <v>93.333333333333329</v>
      </c>
      <c r="AA19" s="9">
        <f t="shared" ca="1" si="5"/>
        <v>93.333333333333329</v>
      </c>
      <c r="AB19" s="9">
        <f t="shared" ca="1" si="17"/>
        <v>86.666666666666671</v>
      </c>
      <c r="AC19" s="9">
        <f t="shared" ca="1" si="15"/>
        <v>93.333333333333329</v>
      </c>
      <c r="AD19" s="9">
        <f t="shared" ca="1" si="15"/>
        <v>80</v>
      </c>
      <c r="AE19" s="9">
        <f t="shared" ca="1" si="15"/>
        <v>70</v>
      </c>
      <c r="AF19" s="9">
        <f t="shared" ca="1" si="6"/>
        <v>100</v>
      </c>
      <c r="AG19" s="9">
        <f t="shared" ca="1" si="14"/>
        <v>96.666666666666671</v>
      </c>
      <c r="AH19" s="9">
        <f t="shared" ca="1" si="13"/>
        <v>100</v>
      </c>
      <c r="AI19" s="9">
        <f t="shared" ca="1" si="7"/>
        <v>83.333333333333343</v>
      </c>
      <c r="AJ19" s="9">
        <f t="shared" ca="1" si="13"/>
        <v>90</v>
      </c>
      <c r="AK19" s="9">
        <f t="shared" ca="1" si="13"/>
        <v>90</v>
      </c>
      <c r="AL19" s="9">
        <f t="shared" ca="1" si="13"/>
        <v>96.666666666666671</v>
      </c>
      <c r="AM19" s="9">
        <f t="shared" ca="1" si="8"/>
        <v>83.333333333333343</v>
      </c>
      <c r="AN19" s="9">
        <f t="shared" ca="1" si="8"/>
        <v>93.333333333333329</v>
      </c>
      <c r="AO19" s="9">
        <f t="shared" ca="1" si="8"/>
        <v>96.666666666666671</v>
      </c>
      <c r="AP19" s="9">
        <f t="shared" ca="1" si="8"/>
        <v>50</v>
      </c>
      <c r="AQ19" s="9">
        <f t="shared" ca="1" si="13"/>
        <v>100</v>
      </c>
      <c r="AR19" s="9">
        <f t="shared" ca="1" si="13"/>
        <v>56.666666666666664</v>
      </c>
      <c r="AS19" s="9">
        <f t="shared" ca="1" si="13"/>
        <v>76.666666666666671</v>
      </c>
      <c r="AT19" s="9">
        <f t="shared" ca="1" si="13"/>
        <v>66.666666666666657</v>
      </c>
      <c r="AU19" s="9">
        <f t="shared" ca="1" si="13"/>
        <v>63.333333333333329</v>
      </c>
      <c r="AV19" s="16">
        <f t="shared" ca="1" si="13"/>
        <v>36.666666666666664</v>
      </c>
      <c r="AW19" s="56">
        <v>28.94672407688418</v>
      </c>
      <c r="AX19" s="17">
        <v>14.678972685887711</v>
      </c>
      <c r="AY19" s="13">
        <v>8.8000000000000007</v>
      </c>
      <c r="AZ19" s="13">
        <v>14.7</v>
      </c>
      <c r="BA19" s="13">
        <v>10.6</v>
      </c>
      <c r="BB19" s="57">
        <v>15.133136064744562</v>
      </c>
      <c r="BC19" s="17">
        <v>14.786525037936268</v>
      </c>
      <c r="BD19" s="13">
        <v>15</v>
      </c>
      <c r="BE19" s="13">
        <v>7</v>
      </c>
      <c r="BF19" s="13">
        <v>32.1</v>
      </c>
      <c r="BG19" s="13">
        <v>14.3</v>
      </c>
      <c r="BH19" s="13">
        <v>14</v>
      </c>
      <c r="BI19" s="13">
        <v>14.9</v>
      </c>
      <c r="BJ19" s="13">
        <v>14.5</v>
      </c>
      <c r="BK19" s="13">
        <v>12</v>
      </c>
      <c r="BL19" s="59">
        <v>5.0999999999999996</v>
      </c>
      <c r="BM19" s="16">
        <f t="shared" ca="1" si="16"/>
        <v>101.66919575113809</v>
      </c>
      <c r="BN19" s="60">
        <f t="shared" ca="1" si="16"/>
        <v>2.2881944444444447E-3</v>
      </c>
      <c r="BO19" s="60">
        <f t="shared" ca="1" si="16"/>
        <v>7.6273148148148161E-5</v>
      </c>
      <c r="BP19" s="9">
        <f t="shared" ca="1" si="16"/>
        <v>1</v>
      </c>
      <c r="BQ19" s="9">
        <f t="shared" ca="1" si="16"/>
        <v>21.966666666666665</v>
      </c>
      <c r="BR19" s="9">
        <f t="shared" ca="1" si="16"/>
        <v>2.2333333333333334</v>
      </c>
      <c r="BS19" s="9">
        <f t="shared" ca="1" si="16"/>
        <v>81.666666666666657</v>
      </c>
      <c r="BT19" s="66">
        <f t="shared" ca="1" si="16"/>
        <v>98.162369720241358</v>
      </c>
    </row>
    <row r="20" spans="1:72" s="69" customFormat="1" ht="16" thickBot="1" x14ac:dyDescent="0.25">
      <c r="A20" s="68" t="s">
        <v>228</v>
      </c>
      <c r="B20" s="69">
        <f t="shared" ca="1" si="17"/>
        <v>30</v>
      </c>
      <c r="C20" s="69">
        <f t="shared" ca="1" si="17"/>
        <v>30</v>
      </c>
      <c r="D20" s="69">
        <f t="shared" ca="1" si="17"/>
        <v>763</v>
      </c>
      <c r="E20" s="69">
        <f t="shared" ca="1" si="17"/>
        <v>25.433333333333334</v>
      </c>
      <c r="F20" s="69">
        <f t="shared" ca="1" si="17"/>
        <v>4185</v>
      </c>
      <c r="G20" s="69">
        <f t="shared" ca="1" si="17"/>
        <v>1399</v>
      </c>
      <c r="H20" s="69">
        <f t="shared" ca="1" si="17"/>
        <v>1.8335517693315859</v>
      </c>
      <c r="I20" s="69">
        <f t="shared" ca="1" si="17"/>
        <v>4103</v>
      </c>
      <c r="J20" s="69">
        <f t="shared" ca="1" si="1"/>
        <v>82</v>
      </c>
      <c r="K20" s="69">
        <f t="shared" ca="1" si="17"/>
        <v>5.3774574049803405</v>
      </c>
      <c r="L20" s="90">
        <f t="shared" ca="1" si="17"/>
        <v>100</v>
      </c>
      <c r="M20" s="69">
        <f t="shared" ca="1" si="17"/>
        <v>100</v>
      </c>
      <c r="N20" s="69">
        <f t="shared" ca="1" si="17"/>
        <v>100</v>
      </c>
      <c r="O20" s="69">
        <f t="shared" ca="1" si="17"/>
        <v>100</v>
      </c>
      <c r="P20" s="69">
        <f t="shared" ca="1" si="17"/>
        <v>100</v>
      </c>
      <c r="Q20" s="70">
        <f t="shared" ca="1" si="17"/>
        <v>100</v>
      </c>
      <c r="R20" s="78">
        <f t="shared" ca="1" si="17"/>
        <v>100</v>
      </c>
      <c r="S20" s="69">
        <f t="shared" ca="1" si="17"/>
        <v>100</v>
      </c>
      <c r="T20" s="69">
        <f t="shared" ca="1" si="17"/>
        <v>100</v>
      </c>
      <c r="U20" s="75">
        <f t="shared" ca="1" si="17"/>
        <v>100</v>
      </c>
      <c r="V20" s="69">
        <f t="shared" ca="1" si="3"/>
        <v>100</v>
      </c>
      <c r="W20" s="69">
        <f t="shared" ca="1" si="4"/>
        <v>100</v>
      </c>
      <c r="X20" s="69">
        <f t="shared" ca="1" si="5"/>
        <v>100</v>
      </c>
      <c r="Y20" s="69">
        <f t="shared" ca="1" si="5"/>
        <v>100</v>
      </c>
      <c r="Z20" s="69">
        <f t="shared" ca="1" si="5"/>
        <v>93.333333333333329</v>
      </c>
      <c r="AA20" s="69">
        <f t="shared" ca="1" si="5"/>
        <v>93.333333333333329</v>
      </c>
      <c r="AB20" s="69">
        <f t="shared" ca="1" si="17"/>
        <v>83.333333333333343</v>
      </c>
      <c r="AC20" s="69">
        <f t="shared" ca="1" si="15"/>
        <v>93.333333333333329</v>
      </c>
      <c r="AD20" s="69">
        <f t="shared" ca="1" si="15"/>
        <v>70</v>
      </c>
      <c r="AE20" s="69">
        <f t="shared" ca="1" si="15"/>
        <v>73.333333333333329</v>
      </c>
      <c r="AF20" s="70">
        <f t="shared" ca="1" si="6"/>
        <v>100</v>
      </c>
      <c r="AG20" s="69">
        <f t="shared" ca="1" si="14"/>
        <v>96.666666666666671</v>
      </c>
      <c r="AH20" s="69">
        <f t="shared" ca="1" si="13"/>
        <v>100</v>
      </c>
      <c r="AI20" s="69">
        <f t="shared" ca="1" si="7"/>
        <v>86.666666666666671</v>
      </c>
      <c r="AJ20" s="69">
        <f t="shared" ca="1" si="13"/>
        <v>43.333333333333336</v>
      </c>
      <c r="AK20" s="69">
        <f t="shared" ca="1" si="13"/>
        <v>90</v>
      </c>
      <c r="AL20" s="69">
        <f t="shared" ca="1" si="13"/>
        <v>43.333333333333336</v>
      </c>
      <c r="AM20" s="69">
        <f t="shared" ca="1" si="8"/>
        <v>83.333333333333343</v>
      </c>
      <c r="AN20" s="69">
        <f t="shared" ca="1" si="8"/>
        <v>96.666666666666671</v>
      </c>
      <c r="AO20" s="69">
        <f t="shared" ca="1" si="8"/>
        <v>96.666666666666671</v>
      </c>
      <c r="AP20" s="69">
        <f t="shared" ca="1" si="8"/>
        <v>63.333333333333329</v>
      </c>
      <c r="AQ20" s="69">
        <f t="shared" ca="1" si="13"/>
        <v>100</v>
      </c>
      <c r="AR20" s="69">
        <f t="shared" ca="1" si="13"/>
        <v>50</v>
      </c>
      <c r="AS20" s="69">
        <f t="shared" ca="1" si="13"/>
        <v>66.666666666666657</v>
      </c>
      <c r="AT20" s="69">
        <f t="shared" ca="1" si="13"/>
        <v>63.333333333333329</v>
      </c>
      <c r="AU20" s="69">
        <f t="shared" ca="1" si="13"/>
        <v>60</v>
      </c>
      <c r="AV20" s="70">
        <f t="shared" ca="1" si="13"/>
        <v>43.333333333333336</v>
      </c>
      <c r="AW20" s="76">
        <v>25.901686981214503</v>
      </c>
      <c r="AX20" s="71">
        <v>15.964910878112715</v>
      </c>
      <c r="AY20" s="72">
        <v>8.9</v>
      </c>
      <c r="AZ20" s="72">
        <v>16.5</v>
      </c>
      <c r="BA20" s="72">
        <v>11.9</v>
      </c>
      <c r="BB20" s="162">
        <v>16.614491044124073</v>
      </c>
      <c r="BC20" s="71">
        <v>14.655622542595015</v>
      </c>
      <c r="BD20" s="72">
        <v>15</v>
      </c>
      <c r="BE20" s="72">
        <v>7</v>
      </c>
      <c r="BF20" s="72">
        <v>28.3</v>
      </c>
      <c r="BG20" s="72">
        <v>15.7</v>
      </c>
      <c r="BH20" s="72">
        <v>14</v>
      </c>
      <c r="BI20" s="72">
        <v>16.5</v>
      </c>
      <c r="BJ20" s="72">
        <v>17</v>
      </c>
      <c r="BK20" s="72">
        <v>12</v>
      </c>
      <c r="BL20" s="73">
        <v>5.2</v>
      </c>
      <c r="BM20" s="70">
        <f t="shared" ca="1" si="16"/>
        <v>107.47051114023591</v>
      </c>
      <c r="BN20" s="74">
        <f t="shared" ca="1" si="16"/>
        <v>2.6493055555555558E-3</v>
      </c>
      <c r="BO20" s="74">
        <f t="shared" ca="1" si="16"/>
        <v>8.8310185185185193E-5</v>
      </c>
      <c r="BP20" s="69">
        <f t="shared" ca="1" si="16"/>
        <v>1</v>
      </c>
      <c r="BQ20" s="69">
        <f t="shared" ca="1" si="16"/>
        <v>25.433333333333334</v>
      </c>
      <c r="BR20" s="69">
        <f t="shared" ca="1" si="16"/>
        <v>2.7333333333333334</v>
      </c>
      <c r="BS20" s="69">
        <f t="shared" ca="1" si="16"/>
        <v>80</v>
      </c>
      <c r="BT20" s="75">
        <f t="shared" ca="1" si="16"/>
        <v>98.040621266427721</v>
      </c>
    </row>
    <row r="21" spans="1:72" s="54" customFormat="1" ht="16" thickTop="1" x14ac:dyDescent="0.2">
      <c r="A21" s="4" t="s">
        <v>1053</v>
      </c>
      <c r="B21" s="9">
        <f t="shared" ca="1" si="17"/>
        <v>63</v>
      </c>
      <c r="C21" s="9">
        <f t="shared" ca="1" si="17"/>
        <v>90</v>
      </c>
      <c r="D21" s="9">
        <f t="shared" ca="1" si="17"/>
        <v>1373</v>
      </c>
      <c r="E21" s="9">
        <f t="shared" ca="1" si="17"/>
        <v>15.255555555555556</v>
      </c>
      <c r="F21" s="9">
        <f t="shared" ca="1" si="17"/>
        <v>7019</v>
      </c>
      <c r="G21" s="9">
        <f t="shared" ca="1" si="17"/>
        <v>2264</v>
      </c>
      <c r="H21" s="9">
        <f t="shared" ca="1" si="17"/>
        <v>1.6489439184268027</v>
      </c>
      <c r="I21" s="9">
        <f t="shared" ca="1" si="17"/>
        <v>6778</v>
      </c>
      <c r="J21" s="9">
        <f t="shared" ca="1" si="1"/>
        <v>208</v>
      </c>
      <c r="K21" s="9">
        <f t="shared" ca="1" si="17"/>
        <v>4.9366351056081577</v>
      </c>
      <c r="L21" s="65">
        <f t="shared" ca="1" si="17"/>
        <v>100</v>
      </c>
      <c r="M21" s="9">
        <f t="shared" ca="1" si="17"/>
        <v>100</v>
      </c>
      <c r="N21" s="9">
        <f t="shared" ca="1" si="17"/>
        <v>100</v>
      </c>
      <c r="O21" s="9">
        <f t="shared" ca="1" si="17"/>
        <v>100</v>
      </c>
      <c r="P21" s="9">
        <f t="shared" ca="1" si="17"/>
        <v>100</v>
      </c>
      <c r="Q21" s="9">
        <f t="shared" ca="1" si="17"/>
        <v>100</v>
      </c>
      <c r="R21" s="9">
        <f t="shared" ca="1" si="17"/>
        <v>100</v>
      </c>
      <c r="S21" s="9">
        <f t="shared" ca="1" si="17"/>
        <v>100</v>
      </c>
      <c r="T21" s="9">
        <f t="shared" ca="1" si="17"/>
        <v>100</v>
      </c>
      <c r="U21" s="66">
        <f t="shared" ca="1" si="17"/>
        <v>100</v>
      </c>
      <c r="V21" s="9">
        <f t="shared" ca="1" si="3"/>
        <v>100</v>
      </c>
      <c r="W21" s="9">
        <f t="shared" ca="1" si="4"/>
        <v>100</v>
      </c>
      <c r="X21" s="9">
        <f t="shared" ca="1" si="5"/>
        <v>100</v>
      </c>
      <c r="Y21" s="9">
        <f t="shared" ca="1" si="5"/>
        <v>90.476190476190482</v>
      </c>
      <c r="Z21" s="9">
        <f t="shared" ca="1" si="5"/>
        <v>88.888888888888886</v>
      </c>
      <c r="AA21" s="9">
        <f t="shared" ca="1" si="5"/>
        <v>100</v>
      </c>
      <c r="AB21" s="9">
        <f t="shared" ca="1" si="17"/>
        <v>93.650793650793645</v>
      </c>
      <c r="AC21" s="9">
        <f t="shared" ca="1" si="15"/>
        <v>100</v>
      </c>
      <c r="AD21" s="9">
        <f t="shared" ca="1" si="15"/>
        <v>96.825396825396822</v>
      </c>
      <c r="AE21" s="9">
        <f t="shared" ca="1" si="15"/>
        <v>90.476190476190482</v>
      </c>
      <c r="AF21" s="9">
        <f t="shared" ca="1" si="6"/>
        <v>49.206349206349202</v>
      </c>
      <c r="AG21" s="9">
        <f t="shared" ca="1" si="14"/>
        <v>88.888888888888886</v>
      </c>
      <c r="AH21" s="9">
        <f t="shared" ca="1" si="13"/>
        <v>98.412698412698404</v>
      </c>
      <c r="AI21" s="9">
        <f t="shared" ca="1" si="7"/>
        <v>100</v>
      </c>
      <c r="AJ21" s="9">
        <f t="shared" ca="1" si="13"/>
        <v>93.650793650793645</v>
      </c>
      <c r="AK21" s="9">
        <f t="shared" ca="1" si="13"/>
        <v>100</v>
      </c>
      <c r="AL21" s="9">
        <f t="shared" ca="1" si="13"/>
        <v>88.888888888888886</v>
      </c>
      <c r="AM21" s="9">
        <f t="shared" ca="1" si="8"/>
        <v>68.253968253968253</v>
      </c>
      <c r="AN21" s="9">
        <f t="shared" ca="1" si="8"/>
        <v>77.777777777777786</v>
      </c>
      <c r="AO21" s="9">
        <f t="shared" ca="1" si="8"/>
        <v>95.238095238095227</v>
      </c>
      <c r="AP21" s="9">
        <f t="shared" ca="1" si="8"/>
        <v>63.492063492063487</v>
      </c>
      <c r="AQ21" s="9">
        <f t="shared" ca="1" si="13"/>
        <v>100</v>
      </c>
      <c r="AR21" s="9">
        <f t="shared" ca="1" si="13"/>
        <v>55.555555555555557</v>
      </c>
      <c r="AS21" s="9">
        <f t="shared" ca="1" si="13"/>
        <v>85.714285714285708</v>
      </c>
      <c r="AT21" s="9">
        <f t="shared" ca="1" si="13"/>
        <v>85.714285714285708</v>
      </c>
      <c r="AU21" s="9">
        <f t="shared" ca="1" si="13"/>
        <v>58.730158730158735</v>
      </c>
      <c r="AV21" s="9">
        <f t="shared" ca="1" si="13"/>
        <v>68.253968253968253</v>
      </c>
      <c r="AW21" s="65">
        <f t="shared" ca="1" si="13"/>
        <v>51.84995561220363</v>
      </c>
      <c r="AX21" s="9">
        <f t="shared" ca="1" si="13"/>
        <v>9.8172049041029403</v>
      </c>
      <c r="AY21" s="9">
        <v>6.4</v>
      </c>
      <c r="AZ21" s="9">
        <v>9.6999999999999993</v>
      </c>
      <c r="BA21" s="9">
        <v>7.9</v>
      </c>
      <c r="BB21" s="66">
        <f t="shared" ref="BB21:BB32" ca="1" si="18">INDIRECT("'"&amp;$A21&amp;"'!"&amp;BB$2&amp;"2")</f>
        <v>9.4493291251922003</v>
      </c>
      <c r="BC21" s="9">
        <f t="shared" ca="1" si="13"/>
        <v>11.287137654770575</v>
      </c>
      <c r="BD21" s="9">
        <v>9</v>
      </c>
      <c r="BE21" s="9">
        <v>4</v>
      </c>
      <c r="BF21" s="9">
        <v>63.1</v>
      </c>
      <c r="BG21" s="9">
        <v>7.9</v>
      </c>
      <c r="BH21" s="9">
        <v>10</v>
      </c>
      <c r="BI21" s="9">
        <v>8.1999999999999993</v>
      </c>
      <c r="BJ21" s="9">
        <v>7.9</v>
      </c>
      <c r="BK21" s="9">
        <v>8</v>
      </c>
      <c r="BL21" s="66">
        <v>2.7909999999999999</v>
      </c>
      <c r="BM21" s="9">
        <f t="shared" ca="1" si="16"/>
        <v>151.49308084486526</v>
      </c>
      <c r="BN21" s="67">
        <f t="shared" ca="1" si="16"/>
        <v>4.767361111111112E-3</v>
      </c>
      <c r="BO21" s="67">
        <f t="shared" ca="1" si="16"/>
        <v>7.5672398589065267E-5</v>
      </c>
      <c r="BP21" s="9">
        <f t="shared" ca="1" si="16"/>
        <v>1.4285714285714286</v>
      </c>
      <c r="BQ21" s="9">
        <f t="shared" ca="1" si="16"/>
        <v>21.793650793650794</v>
      </c>
      <c r="BR21" s="9">
        <f t="shared" ca="1" si="16"/>
        <v>3.3015873015873014</v>
      </c>
      <c r="BS21" s="9">
        <f t="shared" ca="1" si="16"/>
        <v>79.365079365079367</v>
      </c>
      <c r="BT21" s="66">
        <f t="shared" ca="1" si="16"/>
        <v>96.566462459039741</v>
      </c>
    </row>
    <row r="22" spans="1:72" s="54" customFormat="1" x14ac:dyDescent="0.2">
      <c r="A22" s="5" t="s">
        <v>1054</v>
      </c>
      <c r="B22" s="9">
        <f t="shared" ca="1" si="17"/>
        <v>65</v>
      </c>
      <c r="C22" s="9">
        <f t="shared" ca="1" si="17"/>
        <v>87</v>
      </c>
      <c r="D22" s="9">
        <f t="shared" ca="1" si="17"/>
        <v>1334</v>
      </c>
      <c r="E22" s="9">
        <f t="shared" ca="1" si="17"/>
        <v>15.333333333333334</v>
      </c>
      <c r="F22" s="9">
        <f t="shared" ca="1" si="17"/>
        <v>7831</v>
      </c>
      <c r="G22" s="9">
        <f t="shared" ca="1" si="17"/>
        <v>2218</v>
      </c>
      <c r="H22" s="9">
        <f t="shared" ca="1" si="17"/>
        <v>1.6626686656671663</v>
      </c>
      <c r="I22" s="9">
        <f t="shared" ca="1" si="17"/>
        <v>6659</v>
      </c>
      <c r="J22" s="9">
        <f t="shared" ca="1" si="1"/>
        <v>210</v>
      </c>
      <c r="K22" s="9">
        <f t="shared" ca="1" si="17"/>
        <v>4.9917541229385307</v>
      </c>
      <c r="L22" s="65">
        <f t="shared" ca="1" si="17"/>
        <v>100</v>
      </c>
      <c r="M22" s="9">
        <f t="shared" ca="1" si="17"/>
        <v>100</v>
      </c>
      <c r="N22" s="9">
        <f t="shared" ca="1" si="17"/>
        <v>100</v>
      </c>
      <c r="O22" s="9">
        <f t="shared" ca="1" si="17"/>
        <v>100</v>
      </c>
      <c r="P22" s="9">
        <f t="shared" ca="1" si="17"/>
        <v>100</v>
      </c>
      <c r="Q22" s="9">
        <f t="shared" ca="1" si="17"/>
        <v>100</v>
      </c>
      <c r="R22" s="9">
        <f t="shared" ca="1" si="17"/>
        <v>100</v>
      </c>
      <c r="S22" s="9">
        <f t="shared" ca="1" si="17"/>
        <v>100</v>
      </c>
      <c r="T22" s="9">
        <f t="shared" ca="1" si="17"/>
        <v>100</v>
      </c>
      <c r="U22" s="66">
        <f t="shared" ca="1" si="17"/>
        <v>100</v>
      </c>
      <c r="V22" s="9">
        <f t="shared" ca="1" si="3"/>
        <v>100</v>
      </c>
      <c r="W22" s="9">
        <f t="shared" ca="1" si="4"/>
        <v>100</v>
      </c>
      <c r="X22" s="9">
        <f t="shared" ca="1" si="5"/>
        <v>100</v>
      </c>
      <c r="Y22" s="9">
        <f t="shared" ca="1" si="5"/>
        <v>92.307692307692307</v>
      </c>
      <c r="Z22" s="9">
        <f t="shared" ca="1" si="5"/>
        <v>89.230769230769241</v>
      </c>
      <c r="AA22" s="9">
        <f t="shared" ca="1" si="5"/>
        <v>100</v>
      </c>
      <c r="AB22" s="9">
        <f t="shared" ca="1" si="17"/>
        <v>100</v>
      </c>
      <c r="AC22" s="9">
        <f t="shared" ca="1" si="15"/>
        <v>100</v>
      </c>
      <c r="AD22" s="9">
        <f t="shared" ca="1" si="15"/>
        <v>96.92307692307692</v>
      </c>
      <c r="AE22" s="9">
        <f t="shared" ca="1" si="15"/>
        <v>90.769230769230774</v>
      </c>
      <c r="AF22" s="9">
        <f t="shared" ca="1" si="6"/>
        <v>52.307692307692314</v>
      </c>
      <c r="AG22" s="9">
        <f t="shared" ca="1" si="14"/>
        <v>89.230769230769241</v>
      </c>
      <c r="AH22" s="9">
        <f t="shared" ca="1" si="13"/>
        <v>98.461538461538467</v>
      </c>
      <c r="AI22" s="9">
        <f t="shared" ca="1" si="7"/>
        <v>100</v>
      </c>
      <c r="AJ22" s="9">
        <f t="shared" ca="1" si="13"/>
        <v>90.769230769230774</v>
      </c>
      <c r="AK22" s="9">
        <f t="shared" ca="1" si="13"/>
        <v>100</v>
      </c>
      <c r="AL22" s="9">
        <f t="shared" ca="1" si="13"/>
        <v>89.230769230769241</v>
      </c>
      <c r="AM22" s="9">
        <f t="shared" ca="1" si="8"/>
        <v>63.076923076923073</v>
      </c>
      <c r="AN22" s="9">
        <f t="shared" ca="1" si="8"/>
        <v>81.538461538461533</v>
      </c>
      <c r="AO22" s="9">
        <f t="shared" ca="1" si="8"/>
        <v>95.384615384615387</v>
      </c>
      <c r="AP22" s="9">
        <f t="shared" ca="1" si="8"/>
        <v>61.53846153846154</v>
      </c>
      <c r="AQ22" s="9">
        <f t="shared" ca="1" si="13"/>
        <v>100</v>
      </c>
      <c r="AR22" s="9">
        <f t="shared" ca="1" si="13"/>
        <v>58.461538461538467</v>
      </c>
      <c r="AS22" s="9">
        <f t="shared" ca="1" si="13"/>
        <v>81.538461538461533</v>
      </c>
      <c r="AT22" s="9">
        <f t="shared" ca="1" si="13"/>
        <v>81.538461538461533</v>
      </c>
      <c r="AU22" s="9">
        <f t="shared" ca="1" si="13"/>
        <v>52.307692307692314</v>
      </c>
      <c r="AV22" s="16">
        <f t="shared" ca="1" si="13"/>
        <v>63.076923076923073</v>
      </c>
      <c r="AW22" s="64">
        <f t="shared" ca="1" si="13"/>
        <v>50.609897551224407</v>
      </c>
      <c r="AX22" s="16">
        <f t="shared" ca="1" si="13"/>
        <v>10.009490254872563</v>
      </c>
      <c r="AY22" s="9">
        <v>6.4</v>
      </c>
      <c r="AZ22" s="9">
        <v>10</v>
      </c>
      <c r="BA22" s="9">
        <v>8.1999999999999993</v>
      </c>
      <c r="BB22" s="86">
        <f t="shared" ca="1" si="18"/>
        <v>9.7478285857071469</v>
      </c>
      <c r="BC22" s="16">
        <f t="shared" ca="1" si="13"/>
        <v>11.621079460269861</v>
      </c>
      <c r="BD22" s="9">
        <v>9</v>
      </c>
      <c r="BE22" s="9">
        <v>4</v>
      </c>
      <c r="BF22" s="9">
        <v>61.2</v>
      </c>
      <c r="BG22" s="9">
        <v>8.1</v>
      </c>
      <c r="BH22" s="9">
        <v>11</v>
      </c>
      <c r="BI22" s="9">
        <v>8.1999999999999993</v>
      </c>
      <c r="BJ22" s="9">
        <v>7.7</v>
      </c>
      <c r="BK22" s="9">
        <v>8</v>
      </c>
      <c r="BL22" s="66">
        <v>2.7753000000000001</v>
      </c>
      <c r="BM22" s="16">
        <f t="shared" ca="1" si="16"/>
        <v>157.42128935532236</v>
      </c>
      <c r="BN22" s="60">
        <f t="shared" ca="1" si="16"/>
        <v>4.6319444444444437E-3</v>
      </c>
      <c r="BO22" s="60">
        <f t="shared" ca="1" si="16"/>
        <v>7.1260683760683753E-5</v>
      </c>
      <c r="BP22" s="9">
        <f t="shared" ca="1" si="16"/>
        <v>1.3384615384615384</v>
      </c>
      <c r="BQ22" s="9">
        <f t="shared" ca="1" si="16"/>
        <v>20.523076923076925</v>
      </c>
      <c r="BR22" s="9">
        <f t="shared" ca="1" si="16"/>
        <v>3.2307692307692308</v>
      </c>
      <c r="BS22" s="9">
        <f t="shared" ca="1" si="16"/>
        <v>76.15384615384616</v>
      </c>
      <c r="BT22" s="66">
        <f t="shared" ca="1" si="16"/>
        <v>85.033839867194487</v>
      </c>
    </row>
    <row r="23" spans="1:72" s="54" customFormat="1" x14ac:dyDescent="0.2">
      <c r="A23" s="5" t="s">
        <v>1055</v>
      </c>
      <c r="B23" s="9">
        <f t="shared" ca="1" si="17"/>
        <v>79</v>
      </c>
      <c r="C23" s="9">
        <f t="shared" ca="1" si="17"/>
        <v>101</v>
      </c>
      <c r="D23" s="9">
        <f t="shared" ca="1" si="17"/>
        <v>1511</v>
      </c>
      <c r="E23" s="9">
        <f t="shared" ca="1" si="17"/>
        <v>14.96039603960396</v>
      </c>
      <c r="F23" s="9">
        <f t="shared" ca="1" si="17"/>
        <v>8869</v>
      </c>
      <c r="G23" s="9">
        <f t="shared" ca="1" si="17"/>
        <v>2491</v>
      </c>
      <c r="H23" s="9">
        <f t="shared" ca="1" si="17"/>
        <v>1.6485771012574455</v>
      </c>
      <c r="I23" s="9">
        <f t="shared" ca="1" si="17"/>
        <v>7514</v>
      </c>
      <c r="J23" s="9">
        <f t="shared" ca="1" si="1"/>
        <v>228</v>
      </c>
      <c r="K23" s="9">
        <f t="shared" ca="1" si="17"/>
        <v>4.9728656518861678</v>
      </c>
      <c r="L23" s="65">
        <f t="shared" ca="1" si="17"/>
        <v>100</v>
      </c>
      <c r="M23" s="9">
        <f t="shared" ca="1" si="17"/>
        <v>100</v>
      </c>
      <c r="N23" s="9">
        <f t="shared" ca="1" si="17"/>
        <v>100</v>
      </c>
      <c r="O23" s="9">
        <f t="shared" ca="1" si="17"/>
        <v>100</v>
      </c>
      <c r="P23" s="9">
        <f t="shared" ca="1" si="17"/>
        <v>100</v>
      </c>
      <c r="Q23" s="9">
        <f t="shared" ca="1" si="17"/>
        <v>100</v>
      </c>
      <c r="R23" s="9">
        <f t="shared" ca="1" si="17"/>
        <v>100</v>
      </c>
      <c r="S23" s="9">
        <f t="shared" ca="1" si="17"/>
        <v>100</v>
      </c>
      <c r="T23" s="9">
        <f t="shared" ca="1" si="17"/>
        <v>100</v>
      </c>
      <c r="U23" s="66">
        <f t="shared" ca="1" si="17"/>
        <v>100</v>
      </c>
      <c r="V23" s="9">
        <f t="shared" ca="1" si="3"/>
        <v>97.468354430379748</v>
      </c>
      <c r="W23" s="9">
        <f t="shared" ca="1" si="4"/>
        <v>100</v>
      </c>
      <c r="X23" s="9">
        <f t="shared" ca="1" si="5"/>
        <v>100</v>
      </c>
      <c r="Y23" s="9">
        <f t="shared" ca="1" si="5"/>
        <v>93.670886075949369</v>
      </c>
      <c r="Z23" s="9">
        <f t="shared" ca="1" si="5"/>
        <v>91.139240506329116</v>
      </c>
      <c r="AA23" s="9">
        <f t="shared" ca="1" si="5"/>
        <v>100</v>
      </c>
      <c r="AB23" s="9">
        <f t="shared" ref="AB23" ca="1" si="19">INDIRECT("'"&amp;$A23&amp;"'!"&amp;AB$2&amp;"2")</f>
        <v>97.468354430379748</v>
      </c>
      <c r="AC23" s="9">
        <f t="shared" ca="1" si="14"/>
        <v>100</v>
      </c>
      <c r="AD23" s="9">
        <f t="shared" ca="1" si="14"/>
        <v>97.468354430379748</v>
      </c>
      <c r="AE23" s="9">
        <f t="shared" ca="1" si="14"/>
        <v>92.405063291139243</v>
      </c>
      <c r="AF23" s="9">
        <f t="shared" ca="1" si="6"/>
        <v>72.151898734177209</v>
      </c>
      <c r="AG23" s="9">
        <f t="shared" ca="1" si="14"/>
        <v>91.139240506329116</v>
      </c>
      <c r="AH23" s="9">
        <f t="shared" ca="1" si="13"/>
        <v>98.734177215189874</v>
      </c>
      <c r="AI23" s="9">
        <f t="shared" ca="1" si="7"/>
        <v>100</v>
      </c>
      <c r="AJ23" s="9">
        <f t="shared" ca="1" si="13"/>
        <v>93.670886075949369</v>
      </c>
      <c r="AK23" s="9">
        <f t="shared" ca="1" si="13"/>
        <v>100</v>
      </c>
      <c r="AL23" s="9">
        <f t="shared" ca="1" si="13"/>
        <v>89.87341772151899</v>
      </c>
      <c r="AM23" s="9">
        <f t="shared" ca="1" si="8"/>
        <v>75.949367088607602</v>
      </c>
      <c r="AN23" s="9">
        <f t="shared" ca="1" si="8"/>
        <v>82.278481012658233</v>
      </c>
      <c r="AO23" s="9">
        <f t="shared" ca="1" si="8"/>
        <v>96.202531645569621</v>
      </c>
      <c r="AP23" s="9">
        <f t="shared" ca="1" si="8"/>
        <v>63.291139240506332</v>
      </c>
      <c r="AQ23" s="9">
        <f t="shared" ca="1" si="13"/>
        <v>100</v>
      </c>
      <c r="AR23" s="9">
        <f t="shared" ca="1" si="13"/>
        <v>69.620253164556971</v>
      </c>
      <c r="AS23" s="9">
        <f t="shared" ca="1" si="13"/>
        <v>77.215189873417728</v>
      </c>
      <c r="AT23" s="9">
        <f t="shared" ca="1" si="13"/>
        <v>74.683544303797461</v>
      </c>
      <c r="AU23" s="9">
        <f t="shared" ca="1" si="13"/>
        <v>65.822784810126578</v>
      </c>
      <c r="AV23" s="16">
        <f t="shared" ca="1" si="13"/>
        <v>53.164556962025308</v>
      </c>
      <c r="AW23" s="64">
        <f t="shared" ca="1" si="13"/>
        <v>52.18057525342212</v>
      </c>
      <c r="AX23" s="16">
        <f t="shared" ca="1" si="13"/>
        <v>9.6977642502834023</v>
      </c>
      <c r="AY23" s="9">
        <v>6.1</v>
      </c>
      <c r="AZ23" s="9">
        <v>9.9</v>
      </c>
      <c r="BA23" s="9">
        <v>8</v>
      </c>
      <c r="BB23" s="86">
        <f t="shared" ca="1" si="18"/>
        <v>9.4723952401858327</v>
      </c>
      <c r="BC23" s="16">
        <f t="shared" ca="1" si="13"/>
        <v>11.461892786234277</v>
      </c>
      <c r="BD23" s="9">
        <v>8</v>
      </c>
      <c r="BE23" s="9">
        <v>3</v>
      </c>
      <c r="BF23" s="9">
        <v>61.9</v>
      </c>
      <c r="BG23" s="9">
        <v>7.9</v>
      </c>
      <c r="BH23" s="9">
        <v>11</v>
      </c>
      <c r="BI23" s="9">
        <v>8</v>
      </c>
      <c r="BJ23" s="9">
        <v>7.5</v>
      </c>
      <c r="BK23" s="9">
        <v>8</v>
      </c>
      <c r="BL23" s="66">
        <v>2.4523999999999999</v>
      </c>
      <c r="BM23" s="16">
        <f t="shared" ca="1" si="16"/>
        <v>150.89344804765057</v>
      </c>
      <c r="BN23" s="60">
        <f t="shared" ca="1" si="16"/>
        <v>5.246527777777777E-3</v>
      </c>
      <c r="BO23" s="60">
        <f t="shared" ca="1" si="16"/>
        <v>6.6411744022503504E-5</v>
      </c>
      <c r="BP23" s="9">
        <f t="shared" ca="1" si="16"/>
        <v>1.2784810126582278</v>
      </c>
      <c r="BQ23" s="9">
        <f t="shared" ca="1" si="16"/>
        <v>19.126582278481013</v>
      </c>
      <c r="BR23" s="9">
        <f t="shared" ca="1" si="16"/>
        <v>2.8860759493670884</v>
      </c>
      <c r="BS23" s="9">
        <f t="shared" ca="1" si="16"/>
        <v>82.911392405063282</v>
      </c>
      <c r="BT23" s="66">
        <f t="shared" ca="1" si="16"/>
        <v>84.722065621828847</v>
      </c>
    </row>
    <row r="24" spans="1:72" s="54" customFormat="1" x14ac:dyDescent="0.2">
      <c r="A24" s="5" t="s">
        <v>1056</v>
      </c>
      <c r="B24" s="9">
        <f t="shared" ca="1" si="17"/>
        <v>79</v>
      </c>
      <c r="C24" s="9">
        <f t="shared" ca="1" si="17"/>
        <v>101</v>
      </c>
      <c r="D24" s="9">
        <f t="shared" ca="1" si="17"/>
        <v>1462</v>
      </c>
      <c r="E24" s="9">
        <f t="shared" ca="1" si="17"/>
        <v>14.475247524752476</v>
      </c>
      <c r="F24" s="9">
        <f t="shared" ca="1" si="17"/>
        <v>8480</v>
      </c>
      <c r="G24" s="9">
        <f t="shared" ca="1" si="17"/>
        <v>2435</v>
      </c>
      <c r="H24" s="9">
        <f t="shared" ca="1" si="17"/>
        <v>1.6655266757865936</v>
      </c>
      <c r="I24" s="9">
        <f t="shared" ca="1" si="17"/>
        <v>7376</v>
      </c>
      <c r="J24" s="9">
        <f t="shared" ca="1" si="1"/>
        <v>228</v>
      </c>
      <c r="K24" s="9">
        <f t="shared" ca="1" si="17"/>
        <v>5.045143638850889</v>
      </c>
      <c r="L24" s="65">
        <f t="shared" ref="L24:AB32" ca="1" si="20">INDIRECT("'"&amp;$A24&amp;"'!"&amp;L$2&amp;"2")</f>
        <v>100</v>
      </c>
      <c r="M24" s="9">
        <f t="shared" ca="1" si="20"/>
        <v>100</v>
      </c>
      <c r="N24" s="9">
        <f t="shared" ca="1" si="20"/>
        <v>100</v>
      </c>
      <c r="O24" s="9">
        <f t="shared" ca="1" si="20"/>
        <v>100</v>
      </c>
      <c r="P24" s="9">
        <f t="shared" ca="1" si="20"/>
        <v>100</v>
      </c>
      <c r="Q24" s="9">
        <f t="shared" ca="1" si="20"/>
        <v>100</v>
      </c>
      <c r="R24" s="9">
        <f t="shared" ca="1" si="20"/>
        <v>100</v>
      </c>
      <c r="S24" s="9">
        <f t="shared" ca="1" si="20"/>
        <v>100</v>
      </c>
      <c r="T24" s="9">
        <f t="shared" ca="1" si="20"/>
        <v>100</v>
      </c>
      <c r="U24" s="66">
        <f t="shared" ca="1" si="20"/>
        <v>100</v>
      </c>
      <c r="V24" s="9">
        <f t="shared" ca="1" si="3"/>
        <v>97.468354430379748</v>
      </c>
      <c r="W24" s="9">
        <f t="shared" ca="1" si="4"/>
        <v>100</v>
      </c>
      <c r="X24" s="9">
        <f t="shared" ca="1" si="5"/>
        <v>100</v>
      </c>
      <c r="Y24" s="9">
        <f t="shared" ca="1" si="5"/>
        <v>100</v>
      </c>
      <c r="Z24" s="9">
        <f t="shared" ca="1" si="5"/>
        <v>91.139240506329116</v>
      </c>
      <c r="AA24" s="9">
        <f t="shared" ca="1" si="5"/>
        <v>100</v>
      </c>
      <c r="AB24" s="9">
        <f t="shared" ca="1" si="20"/>
        <v>97.468354430379748</v>
      </c>
      <c r="AC24" s="9">
        <f t="shared" ca="1" si="14"/>
        <v>100</v>
      </c>
      <c r="AD24" s="9">
        <f t="shared" ca="1" si="14"/>
        <v>97.468354430379748</v>
      </c>
      <c r="AE24" s="9">
        <f t="shared" ca="1" si="14"/>
        <v>92.405063291139243</v>
      </c>
      <c r="AF24" s="9">
        <f t="shared" ca="1" si="6"/>
        <v>72.151898734177209</v>
      </c>
      <c r="AG24" s="9">
        <f t="shared" ca="1" si="14"/>
        <v>91.139240506329116</v>
      </c>
      <c r="AH24" s="9">
        <f t="shared" ref="AH24:BC32" ca="1" si="21">INDIRECT("'"&amp;$A24&amp;"'!"&amp;AH$2&amp;"2")</f>
        <v>98.734177215189874</v>
      </c>
      <c r="AI24" s="9">
        <f t="shared" ca="1" si="7"/>
        <v>100</v>
      </c>
      <c r="AJ24" s="9">
        <f t="shared" ca="1" si="21"/>
        <v>96.202531645569621</v>
      </c>
      <c r="AK24" s="9">
        <f t="shared" ca="1" si="21"/>
        <v>100</v>
      </c>
      <c r="AL24" s="9">
        <f t="shared" ca="1" si="21"/>
        <v>89.87341772151899</v>
      </c>
      <c r="AM24" s="9">
        <f t="shared" ca="1" si="8"/>
        <v>79.74683544303798</v>
      </c>
      <c r="AN24" s="9">
        <f t="shared" ca="1" si="8"/>
        <v>82.278481012658233</v>
      </c>
      <c r="AO24" s="9">
        <f t="shared" ca="1" si="8"/>
        <v>96.202531645569621</v>
      </c>
      <c r="AP24" s="9">
        <f t="shared" ca="1" si="8"/>
        <v>65.822784810126578</v>
      </c>
      <c r="AQ24" s="9">
        <f t="shared" ca="1" si="21"/>
        <v>100</v>
      </c>
      <c r="AR24" s="9">
        <f t="shared" ca="1" si="21"/>
        <v>68.35443037974683</v>
      </c>
      <c r="AS24" s="9">
        <f t="shared" ca="1" si="21"/>
        <v>77.215189873417728</v>
      </c>
      <c r="AT24" s="9">
        <f t="shared" ca="1" si="21"/>
        <v>74.683544303797461</v>
      </c>
      <c r="AU24" s="9">
        <f t="shared" ca="1" si="21"/>
        <v>67.088607594936718</v>
      </c>
      <c r="AV24" s="16">
        <f t="shared" ca="1" si="21"/>
        <v>53.164556962025308</v>
      </c>
      <c r="AW24" s="64">
        <f t="shared" ca="1" si="21"/>
        <v>51.239066990830423</v>
      </c>
      <c r="AX24" s="16">
        <f t="shared" ca="1" si="21"/>
        <v>9.7085613089352734</v>
      </c>
      <c r="AY24" s="9">
        <v>6.1</v>
      </c>
      <c r="AZ24" s="9">
        <v>9.9</v>
      </c>
      <c r="BA24" s="9">
        <v>8</v>
      </c>
      <c r="BB24" s="86">
        <f t="shared" ca="1" si="18"/>
        <v>9.5702503013639237</v>
      </c>
      <c r="BC24" s="16">
        <f t="shared" ca="1" si="21"/>
        <v>11.82057455540355</v>
      </c>
      <c r="BD24" s="9">
        <v>8</v>
      </c>
      <c r="BE24" s="9">
        <v>3</v>
      </c>
      <c r="BF24" s="9">
        <v>60.8</v>
      </c>
      <c r="BG24" s="9">
        <v>8</v>
      </c>
      <c r="BH24" s="9">
        <v>11</v>
      </c>
      <c r="BI24" s="9">
        <v>8.1</v>
      </c>
      <c r="BJ24" s="9">
        <v>7.3</v>
      </c>
      <c r="BK24" s="9">
        <v>8</v>
      </c>
      <c r="BL24" s="66">
        <v>2.4750999999999999</v>
      </c>
      <c r="BM24" s="16">
        <f t="shared" ca="1" si="16"/>
        <v>155.95075239398085</v>
      </c>
      <c r="BN24" s="60">
        <f t="shared" ca="1" si="16"/>
        <v>5.076388888888889E-3</v>
      </c>
      <c r="BO24" s="60">
        <f t="shared" ca="1" si="16"/>
        <v>6.425808720112518E-5</v>
      </c>
      <c r="BP24" s="9">
        <f t="shared" ca="1" si="16"/>
        <v>1.2784810126582278</v>
      </c>
      <c r="BQ24" s="9">
        <f t="shared" ca="1" si="16"/>
        <v>18.50632911392405</v>
      </c>
      <c r="BR24" s="9">
        <f t="shared" ca="1" si="16"/>
        <v>2.8860759493670884</v>
      </c>
      <c r="BS24" s="9">
        <f t="shared" ca="1" si="16"/>
        <v>83.544303797468359</v>
      </c>
      <c r="BT24" s="66">
        <f t="shared" ca="1" si="16"/>
        <v>86.981132075471706</v>
      </c>
    </row>
    <row r="25" spans="1:72" s="54" customFormat="1" x14ac:dyDescent="0.2">
      <c r="A25" s="5" t="s">
        <v>1057</v>
      </c>
      <c r="B25" s="9">
        <f t="shared" ca="1" si="17"/>
        <v>79</v>
      </c>
      <c r="C25" s="9">
        <f t="shared" ca="1" si="17"/>
        <v>101</v>
      </c>
      <c r="D25" s="9">
        <f t="shared" ca="1" si="17"/>
        <v>1471</v>
      </c>
      <c r="E25" s="9">
        <f t="shared" ca="1" si="17"/>
        <v>14.564356435643564</v>
      </c>
      <c r="F25" s="9">
        <f t="shared" ca="1" si="17"/>
        <v>8491</v>
      </c>
      <c r="G25" s="9">
        <f t="shared" ca="1" si="17"/>
        <v>2446</v>
      </c>
      <c r="H25" s="9">
        <f t="shared" ca="1" si="17"/>
        <v>1.66281441196465</v>
      </c>
      <c r="I25" s="9">
        <f t="shared" ca="1" si="17"/>
        <v>7382</v>
      </c>
      <c r="J25" s="9">
        <f t="shared" ca="1" si="1"/>
        <v>228</v>
      </c>
      <c r="K25" s="9">
        <f t="shared" ca="1" si="17"/>
        <v>5.0183548606390209</v>
      </c>
      <c r="L25" s="65">
        <f t="shared" ca="1" si="20"/>
        <v>100</v>
      </c>
      <c r="M25" s="9">
        <f t="shared" ca="1" si="20"/>
        <v>100</v>
      </c>
      <c r="N25" s="9">
        <f t="shared" ca="1" si="20"/>
        <v>100</v>
      </c>
      <c r="O25" s="9">
        <f t="shared" ca="1" si="20"/>
        <v>100</v>
      </c>
      <c r="P25" s="9">
        <f t="shared" ca="1" si="20"/>
        <v>100</v>
      </c>
      <c r="Q25" s="9">
        <f t="shared" ca="1" si="20"/>
        <v>100</v>
      </c>
      <c r="R25" s="9">
        <f t="shared" ca="1" si="20"/>
        <v>100</v>
      </c>
      <c r="S25" s="9">
        <f t="shared" ca="1" si="20"/>
        <v>100</v>
      </c>
      <c r="T25" s="9">
        <f t="shared" ca="1" si="20"/>
        <v>100</v>
      </c>
      <c r="U25" s="66">
        <f t="shared" ca="1" si="20"/>
        <v>100</v>
      </c>
      <c r="V25" s="9">
        <f t="shared" ca="1" si="3"/>
        <v>97.468354430379748</v>
      </c>
      <c r="W25" s="9">
        <f t="shared" ca="1" si="4"/>
        <v>100</v>
      </c>
      <c r="X25" s="9">
        <f t="shared" ca="1" si="5"/>
        <v>100</v>
      </c>
      <c r="Y25" s="9">
        <f t="shared" ca="1" si="5"/>
        <v>97.468354430379748</v>
      </c>
      <c r="Z25" s="9">
        <f t="shared" ca="1" si="5"/>
        <v>91.139240506329116</v>
      </c>
      <c r="AA25" s="9">
        <f t="shared" ca="1" si="5"/>
        <v>100</v>
      </c>
      <c r="AB25" s="9">
        <f t="shared" ca="1" si="20"/>
        <v>97.468354430379748</v>
      </c>
      <c r="AC25" s="9">
        <f t="shared" ref="AC25:AG32" ca="1" si="22">INDIRECT("'"&amp;$A25&amp;"'!"&amp;AC$2&amp;"2")</f>
        <v>100</v>
      </c>
      <c r="AD25" s="9">
        <f t="shared" ca="1" si="22"/>
        <v>97.468354430379748</v>
      </c>
      <c r="AE25" s="9">
        <f t="shared" ca="1" si="22"/>
        <v>92.405063291139243</v>
      </c>
      <c r="AF25" s="9">
        <f t="shared" ca="1" si="6"/>
        <v>72.151898734177209</v>
      </c>
      <c r="AG25" s="9">
        <f t="shared" ca="1" si="22"/>
        <v>91.139240506329116</v>
      </c>
      <c r="AH25" s="9">
        <f t="shared" ca="1" si="21"/>
        <v>98.734177215189874</v>
      </c>
      <c r="AI25" s="9">
        <f t="shared" ca="1" si="7"/>
        <v>100</v>
      </c>
      <c r="AJ25" s="9">
        <f t="shared" ca="1" si="21"/>
        <v>96.202531645569621</v>
      </c>
      <c r="AK25" s="9">
        <f t="shared" ca="1" si="21"/>
        <v>100</v>
      </c>
      <c r="AL25" s="9">
        <f t="shared" ca="1" si="21"/>
        <v>89.87341772151899</v>
      </c>
      <c r="AM25" s="9">
        <f t="shared" ca="1" si="8"/>
        <v>84.810126582278471</v>
      </c>
      <c r="AN25" s="9">
        <f t="shared" ca="1" si="8"/>
        <v>82.278481012658233</v>
      </c>
      <c r="AO25" s="9">
        <f t="shared" ca="1" si="8"/>
        <v>96.202531645569621</v>
      </c>
      <c r="AP25" s="9">
        <f t="shared" ca="1" si="8"/>
        <v>65.822784810126578</v>
      </c>
      <c r="AQ25" s="9">
        <f t="shared" ca="1" si="21"/>
        <v>100</v>
      </c>
      <c r="AR25" s="9">
        <f t="shared" ca="1" si="21"/>
        <v>68.35443037974683</v>
      </c>
      <c r="AS25" s="9">
        <f t="shared" ca="1" si="21"/>
        <v>77.215189873417728</v>
      </c>
      <c r="AT25" s="9">
        <f t="shared" ca="1" si="21"/>
        <v>74.683544303797461</v>
      </c>
      <c r="AU25" s="9">
        <f t="shared" ca="1" si="21"/>
        <v>67.088607594936718</v>
      </c>
      <c r="AV25" s="16">
        <f t="shared" ca="1" si="21"/>
        <v>53.164556962025308</v>
      </c>
      <c r="AW25" s="64">
        <f t="shared" ca="1" si="21"/>
        <v>51.378078965612417</v>
      </c>
      <c r="AX25" s="16">
        <f t="shared" ca="1" si="21"/>
        <v>9.7113090710838641</v>
      </c>
      <c r="AY25" s="9">
        <v>6.1</v>
      </c>
      <c r="AZ25" s="9">
        <v>9.9</v>
      </c>
      <c r="BA25" s="9">
        <v>8</v>
      </c>
      <c r="BB25" s="86">
        <f t="shared" ca="1" si="18"/>
        <v>9.4886296114315698</v>
      </c>
      <c r="BC25" s="16">
        <f t="shared" ca="1" si="21"/>
        <v>11.6755676410605</v>
      </c>
      <c r="BD25" s="9">
        <v>8</v>
      </c>
      <c r="BE25" s="9">
        <v>3</v>
      </c>
      <c r="BF25" s="9">
        <v>60.9</v>
      </c>
      <c r="BG25" s="9">
        <v>8</v>
      </c>
      <c r="BH25" s="9">
        <v>11</v>
      </c>
      <c r="BI25" s="9">
        <v>8</v>
      </c>
      <c r="BJ25" s="9">
        <v>7.3</v>
      </c>
      <c r="BK25" s="9">
        <v>8</v>
      </c>
      <c r="BL25" s="66">
        <v>2.468</v>
      </c>
      <c r="BM25" s="16">
        <f t="shared" ca="1" si="16"/>
        <v>154.99660095173351</v>
      </c>
      <c r="BN25" s="60">
        <f t="shared" ca="1" si="16"/>
        <v>5.107638888888889E-3</v>
      </c>
      <c r="BO25" s="60">
        <f t="shared" ca="1" si="16"/>
        <v>6.4653656821378339E-5</v>
      </c>
      <c r="BP25" s="9">
        <f t="shared" ca="1" si="16"/>
        <v>1.2784810126582278</v>
      </c>
      <c r="BQ25" s="9">
        <f t="shared" ca="1" si="16"/>
        <v>18.620253164556964</v>
      </c>
      <c r="BR25" s="9">
        <f t="shared" ca="1" si="16"/>
        <v>2.8860759493670884</v>
      </c>
      <c r="BS25" s="9">
        <f t="shared" ca="1" si="16"/>
        <v>83.544303797468359</v>
      </c>
      <c r="BT25" s="66">
        <f t="shared" ca="1" si="16"/>
        <v>86.939112000942174</v>
      </c>
    </row>
    <row r="26" spans="1:72" s="69" customFormat="1" ht="16" thickBot="1" x14ac:dyDescent="0.25">
      <c r="A26" s="68" t="s">
        <v>1058</v>
      </c>
      <c r="B26" s="69">
        <f t="shared" ca="1" si="17"/>
        <v>79</v>
      </c>
      <c r="C26" s="69">
        <f t="shared" ca="1" si="17"/>
        <v>101</v>
      </c>
      <c r="D26" s="69">
        <f t="shared" ca="1" si="17"/>
        <v>1878</v>
      </c>
      <c r="E26" s="69">
        <f t="shared" ca="1" si="17"/>
        <v>18.594059405940595</v>
      </c>
      <c r="F26" s="69">
        <f t="shared" ca="1" si="17"/>
        <v>10508</v>
      </c>
      <c r="G26" s="69">
        <f t="shared" ca="1" si="17"/>
        <v>3135</v>
      </c>
      <c r="H26" s="69">
        <f t="shared" ca="1" si="17"/>
        <v>1.6693290734824282</v>
      </c>
      <c r="I26" s="69">
        <f t="shared" ca="1" si="17"/>
        <v>9100</v>
      </c>
      <c r="J26" s="69">
        <f t="shared" ca="1" si="1"/>
        <v>297</v>
      </c>
      <c r="K26" s="69">
        <f t="shared" ca="1" si="17"/>
        <v>4.845580404685836</v>
      </c>
      <c r="L26" s="90">
        <f t="shared" ca="1" si="20"/>
        <v>100</v>
      </c>
      <c r="M26" s="69">
        <f t="shared" ca="1" si="20"/>
        <v>100</v>
      </c>
      <c r="N26" s="69">
        <f t="shared" ca="1" si="20"/>
        <v>100</v>
      </c>
      <c r="O26" s="69">
        <f t="shared" ca="1" si="20"/>
        <v>100</v>
      </c>
      <c r="P26" s="69">
        <f t="shared" ca="1" si="20"/>
        <v>100</v>
      </c>
      <c r="Q26" s="70">
        <f t="shared" ca="1" si="20"/>
        <v>100</v>
      </c>
      <c r="R26" s="78">
        <f t="shared" ca="1" si="20"/>
        <v>100</v>
      </c>
      <c r="S26" s="69">
        <f t="shared" ca="1" si="20"/>
        <v>100</v>
      </c>
      <c r="T26" s="69">
        <f t="shared" ca="1" si="20"/>
        <v>100</v>
      </c>
      <c r="U26" s="75">
        <f t="shared" ca="1" si="20"/>
        <v>100</v>
      </c>
      <c r="V26" s="69">
        <f t="shared" ca="1" si="3"/>
        <v>97.468354430379748</v>
      </c>
      <c r="W26" s="69">
        <f t="shared" ca="1" si="4"/>
        <v>100</v>
      </c>
      <c r="X26" s="69">
        <f t="shared" ca="1" si="5"/>
        <v>100</v>
      </c>
      <c r="Y26" s="69">
        <f t="shared" ca="1" si="5"/>
        <v>100</v>
      </c>
      <c r="Z26" s="69">
        <f t="shared" ca="1" si="5"/>
        <v>91.139240506329116</v>
      </c>
      <c r="AA26" s="69">
        <f t="shared" ca="1" si="5"/>
        <v>100</v>
      </c>
      <c r="AB26" s="69">
        <f t="shared" ca="1" si="20"/>
        <v>97.468354430379748</v>
      </c>
      <c r="AC26" s="69">
        <f t="shared" ca="1" si="22"/>
        <v>100</v>
      </c>
      <c r="AD26" s="69">
        <f t="shared" ca="1" si="22"/>
        <v>97.468354430379748</v>
      </c>
      <c r="AE26" s="69">
        <f t="shared" ca="1" si="22"/>
        <v>92.405063291139243</v>
      </c>
      <c r="AF26" s="70">
        <f t="shared" ca="1" si="6"/>
        <v>72.151898734177209</v>
      </c>
      <c r="AG26" s="69">
        <f t="shared" ca="1" si="22"/>
        <v>91.139240506329116</v>
      </c>
      <c r="AH26" s="69">
        <f t="shared" ca="1" si="21"/>
        <v>98.734177215189874</v>
      </c>
      <c r="AI26" s="69">
        <f t="shared" ca="1" si="7"/>
        <v>100</v>
      </c>
      <c r="AJ26" s="69">
        <f t="shared" ca="1" si="21"/>
        <v>11.39240506329114</v>
      </c>
      <c r="AK26" s="69">
        <f t="shared" ca="1" si="21"/>
        <v>100</v>
      </c>
      <c r="AL26" s="69">
        <f t="shared" ca="1" si="21"/>
        <v>8.8607594936708853</v>
      </c>
      <c r="AM26" s="69">
        <f t="shared" ca="1" si="8"/>
        <v>86.075949367088612</v>
      </c>
      <c r="AN26" s="69">
        <f t="shared" ca="1" si="8"/>
        <v>82.278481012658233</v>
      </c>
      <c r="AO26" s="69">
        <f t="shared" ca="1" si="8"/>
        <v>96.202531645569621</v>
      </c>
      <c r="AP26" s="69">
        <f t="shared" ca="1" si="8"/>
        <v>67.088607594936718</v>
      </c>
      <c r="AQ26" s="69">
        <f t="shared" ca="1" si="21"/>
        <v>100</v>
      </c>
      <c r="AR26" s="69">
        <f t="shared" ca="1" si="21"/>
        <v>68.35443037974683</v>
      </c>
      <c r="AS26" s="69">
        <f t="shared" ca="1" si="21"/>
        <v>77.215189873417728</v>
      </c>
      <c r="AT26" s="69">
        <f t="shared" ca="1" si="21"/>
        <v>74.683544303797461</v>
      </c>
      <c r="AU26" s="69">
        <f t="shared" ca="1" si="21"/>
        <v>68.35443037974683</v>
      </c>
      <c r="AV26" s="70">
        <f t="shared" ca="1" si="21"/>
        <v>53.164556962025308</v>
      </c>
      <c r="AW26" s="77">
        <f t="shared" ca="1" si="21"/>
        <v>46.736790086356898</v>
      </c>
      <c r="AX26" s="70">
        <f t="shared" ca="1" si="21"/>
        <v>11.359766235409484</v>
      </c>
      <c r="AY26" s="69">
        <v>6.4</v>
      </c>
      <c r="AZ26" s="69">
        <v>11.4</v>
      </c>
      <c r="BA26" s="69">
        <v>9.1</v>
      </c>
      <c r="BB26" s="78">
        <f t="shared" ca="1" si="18"/>
        <v>10.689713409040586</v>
      </c>
      <c r="BC26" s="70">
        <f t="shared" ca="1" si="21"/>
        <v>11.10010649627263</v>
      </c>
      <c r="BD26" s="69">
        <v>9</v>
      </c>
      <c r="BE26" s="69">
        <v>4</v>
      </c>
      <c r="BF26" s="69">
        <v>58</v>
      </c>
      <c r="BG26" s="69">
        <v>9.3000000000000007</v>
      </c>
      <c r="BH26" s="69">
        <v>10</v>
      </c>
      <c r="BI26" s="69">
        <v>9.1999999999999993</v>
      </c>
      <c r="BJ26" s="69">
        <v>10.7</v>
      </c>
      <c r="BK26" s="69">
        <v>8</v>
      </c>
      <c r="BL26" s="75">
        <v>2.7831000000000001</v>
      </c>
      <c r="BM26" s="70">
        <f t="shared" ca="1" si="16"/>
        <v>158.14696485623003</v>
      </c>
      <c r="BN26" s="74">
        <f t="shared" ca="1" si="16"/>
        <v>6.5208333333333342E-3</v>
      </c>
      <c r="BO26" s="74">
        <f t="shared" ca="1" si="16"/>
        <v>8.2542194092827012E-5</v>
      </c>
      <c r="BP26" s="69">
        <f t="shared" ca="1" si="16"/>
        <v>1.2784810126582278</v>
      </c>
      <c r="BQ26" s="69">
        <f t="shared" ca="1" si="16"/>
        <v>23.772151898734176</v>
      </c>
      <c r="BR26" s="69">
        <f t="shared" ca="1" si="16"/>
        <v>3.759493670886076</v>
      </c>
      <c r="BS26" s="69">
        <f t="shared" ca="1" si="16"/>
        <v>84.177215189873408</v>
      </c>
      <c r="BT26" s="75">
        <f t="shared" ca="1" si="16"/>
        <v>86.600685192234479</v>
      </c>
    </row>
    <row r="27" spans="1:72" s="54" customFormat="1" ht="16" thickTop="1" x14ac:dyDescent="0.2">
      <c r="A27" s="4" t="s">
        <v>1059</v>
      </c>
      <c r="B27" s="9">
        <f t="shared" ca="1" si="17"/>
        <v>99</v>
      </c>
      <c r="C27" s="9">
        <f t="shared" ca="1" si="17"/>
        <v>111</v>
      </c>
      <c r="D27" s="9">
        <f t="shared" ca="1" si="17"/>
        <v>1976</v>
      </c>
      <c r="E27" s="9">
        <f t="shared" ca="1" si="17"/>
        <v>17.801801801801801</v>
      </c>
      <c r="F27" s="9">
        <f t="shared" ca="1" si="17"/>
        <v>9690</v>
      </c>
      <c r="G27" s="9">
        <f t="shared" ca="1" si="17"/>
        <v>3332</v>
      </c>
      <c r="H27" s="9">
        <f t="shared" ca="1" si="17"/>
        <v>1.6862348178137652</v>
      </c>
      <c r="I27" s="9">
        <f t="shared" ca="1" si="17"/>
        <v>9408</v>
      </c>
      <c r="J27" s="9">
        <f t="shared" ca="1" si="1"/>
        <v>284</v>
      </c>
      <c r="K27" s="9">
        <f t="shared" ca="1" si="17"/>
        <v>4.761133603238866</v>
      </c>
      <c r="L27" s="65">
        <f t="shared" ca="1" si="20"/>
        <v>100</v>
      </c>
      <c r="M27" s="9">
        <f t="shared" ca="1" si="20"/>
        <v>100</v>
      </c>
      <c r="N27" s="9">
        <f t="shared" ca="1" si="20"/>
        <v>100</v>
      </c>
      <c r="O27" s="9">
        <f t="shared" ca="1" si="20"/>
        <v>100</v>
      </c>
      <c r="P27" s="9">
        <f t="shared" ca="1" si="20"/>
        <v>100</v>
      </c>
      <c r="Q27" s="9">
        <f t="shared" ca="1" si="20"/>
        <v>100</v>
      </c>
      <c r="R27" s="9">
        <f t="shared" ca="1" si="20"/>
        <v>100</v>
      </c>
      <c r="S27" s="9">
        <f t="shared" ca="1" si="20"/>
        <v>100</v>
      </c>
      <c r="T27" s="9">
        <f t="shared" ca="1" si="20"/>
        <v>100</v>
      </c>
      <c r="U27" s="66">
        <f t="shared" ca="1" si="20"/>
        <v>95.959595959595958</v>
      </c>
      <c r="V27" s="9">
        <f t="shared" ca="1" si="3"/>
        <v>100</v>
      </c>
      <c r="W27" s="9">
        <f t="shared" ca="1" si="4"/>
        <v>100</v>
      </c>
      <c r="X27" s="9">
        <f t="shared" ca="1" si="5"/>
        <v>100</v>
      </c>
      <c r="Y27" s="9">
        <f t="shared" ca="1" si="5"/>
        <v>92.929292929292927</v>
      </c>
      <c r="Z27" s="9">
        <f t="shared" ca="1" si="5"/>
        <v>87.878787878787875</v>
      </c>
      <c r="AA27" s="9">
        <f t="shared" ca="1" si="5"/>
        <v>100</v>
      </c>
      <c r="AB27" s="9">
        <f t="shared" ca="1" si="20"/>
        <v>96.969696969696969</v>
      </c>
      <c r="AC27" s="9">
        <f t="shared" ca="1" si="22"/>
        <v>100</v>
      </c>
      <c r="AD27" s="9">
        <f t="shared" ca="1" si="22"/>
        <v>92.929292929292927</v>
      </c>
      <c r="AE27" s="9">
        <f t="shared" ca="1" si="22"/>
        <v>82.828282828282823</v>
      </c>
      <c r="AF27" s="9">
        <f t="shared" ca="1" si="6"/>
        <v>82.828282828282823</v>
      </c>
      <c r="AG27" s="9">
        <f t="shared" ca="1" si="22"/>
        <v>94.949494949494948</v>
      </c>
      <c r="AH27" s="9">
        <f t="shared" ca="1" si="21"/>
        <v>97.979797979797979</v>
      </c>
      <c r="AI27" s="9">
        <f t="shared" ca="1" si="7"/>
        <v>100</v>
      </c>
      <c r="AJ27" s="9">
        <f t="shared" ca="1" si="21"/>
        <v>83.838383838383834</v>
      </c>
      <c r="AK27" s="9">
        <f t="shared" ca="1" si="21"/>
        <v>98.98989898989899</v>
      </c>
      <c r="AL27" s="9">
        <f t="shared" ca="1" si="21"/>
        <v>87.878787878787875</v>
      </c>
      <c r="AM27" s="9">
        <f t="shared" ca="1" si="8"/>
        <v>74.747474747474755</v>
      </c>
      <c r="AN27" s="9">
        <f t="shared" ca="1" si="8"/>
        <v>71.717171717171709</v>
      </c>
      <c r="AO27" s="9">
        <f t="shared" ca="1" si="8"/>
        <v>100</v>
      </c>
      <c r="AP27" s="9">
        <f t="shared" ca="1" si="8"/>
        <v>43.43434343434344</v>
      </c>
      <c r="AQ27" s="9">
        <f t="shared" ca="1" si="21"/>
        <v>98.98989898989899</v>
      </c>
      <c r="AR27" s="9">
        <f t="shared" ca="1" si="21"/>
        <v>63.636363636363633</v>
      </c>
      <c r="AS27" s="9">
        <f t="shared" ca="1" si="21"/>
        <v>81.818181818181827</v>
      </c>
      <c r="AT27" s="9">
        <f t="shared" ca="1" si="21"/>
        <v>81.818181818181827</v>
      </c>
      <c r="AU27" s="9">
        <f t="shared" ca="1" si="21"/>
        <v>63.636363636363633</v>
      </c>
      <c r="AV27" s="9">
        <f t="shared" ca="1" si="21"/>
        <v>51.515151515151516</v>
      </c>
      <c r="AW27" s="65">
        <f t="shared" ca="1" si="21"/>
        <v>46.110705584126663</v>
      </c>
      <c r="AX27" s="9">
        <f t="shared" ca="1" si="21"/>
        <v>11.250273552905135</v>
      </c>
      <c r="AY27" s="9">
        <v>7.2</v>
      </c>
      <c r="AZ27" s="9">
        <v>11.1</v>
      </c>
      <c r="BA27" s="9">
        <v>8.3000000000000007</v>
      </c>
      <c r="BB27" s="66">
        <f t="shared" ca="1" si="18"/>
        <v>9.8958401721559603</v>
      </c>
      <c r="BC27" s="9">
        <f t="shared" ca="1" si="21"/>
        <v>10.532712550607283</v>
      </c>
      <c r="BD27" s="9">
        <v>8</v>
      </c>
      <c r="BE27" s="9">
        <v>5</v>
      </c>
      <c r="BF27" s="9">
        <v>60.4</v>
      </c>
      <c r="BG27" s="9">
        <v>8.6</v>
      </c>
      <c r="BH27" s="9">
        <v>10</v>
      </c>
      <c r="BI27" s="9">
        <v>8.1999999999999993</v>
      </c>
      <c r="BJ27" s="9">
        <v>8.6</v>
      </c>
      <c r="BK27" s="9">
        <v>10</v>
      </c>
      <c r="BL27" s="66">
        <v>3.5495000000000001</v>
      </c>
      <c r="BM27" s="9">
        <f t="shared" ca="1" si="16"/>
        <v>143.7246963562753</v>
      </c>
      <c r="BN27" s="67">
        <f t="shared" ca="1" si="16"/>
        <v>6.8611111111111112E-3</v>
      </c>
      <c r="BO27" s="67">
        <f t="shared" ca="1" si="16"/>
        <v>6.930415263748597E-5</v>
      </c>
      <c r="BP27" s="9">
        <f t="shared" ca="1" si="16"/>
        <v>1.1212121212121211</v>
      </c>
      <c r="BQ27" s="9">
        <f t="shared" ca="1" si="16"/>
        <v>19.959595959595958</v>
      </c>
      <c r="BR27" s="9">
        <f t="shared" ca="1" si="16"/>
        <v>2.8686868686868685</v>
      </c>
      <c r="BS27" s="9">
        <f t="shared" ca="1" si="16"/>
        <v>81.818181818181813</v>
      </c>
      <c r="BT27" s="66">
        <f t="shared" ca="1" si="16"/>
        <v>97.089783281733745</v>
      </c>
    </row>
    <row r="28" spans="1:72" s="54" customFormat="1" x14ac:dyDescent="0.2">
      <c r="A28" s="5" t="s">
        <v>1060</v>
      </c>
      <c r="B28" s="9">
        <f t="shared" ca="1" si="17"/>
        <v>95</v>
      </c>
      <c r="C28" s="9">
        <f t="shared" ca="1" si="17"/>
        <v>104</v>
      </c>
      <c r="D28" s="9">
        <f t="shared" ca="1" si="17"/>
        <v>1835</v>
      </c>
      <c r="E28" s="9">
        <f t="shared" ca="1" si="17"/>
        <v>17.64423076923077</v>
      </c>
      <c r="F28" s="9">
        <f t="shared" ca="1" si="17"/>
        <v>9686</v>
      </c>
      <c r="G28" s="9">
        <f t="shared" ca="1" si="17"/>
        <v>3076</v>
      </c>
      <c r="H28" s="9">
        <f t="shared" ca="1" si="17"/>
        <v>1.6762942779291554</v>
      </c>
      <c r="I28" s="9">
        <f t="shared" ca="1" si="17"/>
        <v>8671</v>
      </c>
      <c r="J28" s="9">
        <f t="shared" ca="1" si="1"/>
        <v>249</v>
      </c>
      <c r="K28" s="9">
        <f t="shared" ca="1" si="17"/>
        <v>4.7253405994550413</v>
      </c>
      <c r="L28" s="65">
        <f t="shared" ca="1" si="20"/>
        <v>100</v>
      </c>
      <c r="M28" s="9">
        <f t="shared" ca="1" si="20"/>
        <v>100</v>
      </c>
      <c r="N28" s="9">
        <f t="shared" ca="1" si="20"/>
        <v>100</v>
      </c>
      <c r="O28" s="9">
        <f t="shared" ca="1" si="20"/>
        <v>100</v>
      </c>
      <c r="P28" s="9">
        <f t="shared" ca="1" si="20"/>
        <v>100</v>
      </c>
      <c r="Q28" s="9">
        <f t="shared" ca="1" si="20"/>
        <v>100</v>
      </c>
      <c r="R28" s="9">
        <f t="shared" ca="1" si="20"/>
        <v>100</v>
      </c>
      <c r="S28" s="9">
        <f t="shared" ca="1" si="20"/>
        <v>100</v>
      </c>
      <c r="T28" s="9">
        <f t="shared" ca="1" si="20"/>
        <v>100</v>
      </c>
      <c r="U28" s="66">
        <f t="shared" ca="1" si="20"/>
        <v>100</v>
      </c>
      <c r="V28" s="9">
        <f t="shared" ca="1" si="3"/>
        <v>100</v>
      </c>
      <c r="W28" s="9">
        <f t="shared" ca="1" si="4"/>
        <v>100</v>
      </c>
      <c r="X28" s="9">
        <f t="shared" ca="1" si="5"/>
        <v>100</v>
      </c>
      <c r="Y28" s="9">
        <f t="shared" ca="1" si="5"/>
        <v>92.631578947368425</v>
      </c>
      <c r="Z28" s="9">
        <f t="shared" ca="1" si="5"/>
        <v>87.368421052631589</v>
      </c>
      <c r="AA28" s="9">
        <f t="shared" ca="1" si="5"/>
        <v>100</v>
      </c>
      <c r="AB28" s="9">
        <f t="shared" ca="1" si="20"/>
        <v>97.894736842105274</v>
      </c>
      <c r="AC28" s="9">
        <f t="shared" ca="1" si="22"/>
        <v>100</v>
      </c>
      <c r="AD28" s="9">
        <f t="shared" ca="1" si="22"/>
        <v>92.631578947368425</v>
      </c>
      <c r="AE28" s="9">
        <f t="shared" ca="1" si="22"/>
        <v>83.15789473684211</v>
      </c>
      <c r="AF28" s="9">
        <f t="shared" ca="1" si="6"/>
        <v>86.31578947368422</v>
      </c>
      <c r="AG28" s="9">
        <f t="shared" ca="1" si="22"/>
        <v>96.84210526315789</v>
      </c>
      <c r="AH28" s="9">
        <f t="shared" ca="1" si="21"/>
        <v>97.894736842105274</v>
      </c>
      <c r="AI28" s="9">
        <f t="shared" ca="1" si="7"/>
        <v>100</v>
      </c>
      <c r="AJ28" s="9">
        <f t="shared" ca="1" si="21"/>
        <v>82.10526315789474</v>
      </c>
      <c r="AK28" s="9">
        <f t="shared" ca="1" si="21"/>
        <v>100</v>
      </c>
      <c r="AL28" s="9">
        <f t="shared" ca="1" si="21"/>
        <v>87.368421052631589</v>
      </c>
      <c r="AM28" s="9">
        <f t="shared" ca="1" si="8"/>
        <v>75.789473684210535</v>
      </c>
      <c r="AN28" s="9">
        <f t="shared" ca="1" si="8"/>
        <v>73.68421052631578</v>
      </c>
      <c r="AO28" s="9">
        <f t="shared" ca="1" si="8"/>
        <v>98.94736842105263</v>
      </c>
      <c r="AP28" s="9">
        <f t="shared" ca="1" si="8"/>
        <v>38.94736842105263</v>
      </c>
      <c r="AQ28" s="9">
        <f t="shared" ca="1" si="21"/>
        <v>98.94736842105263</v>
      </c>
      <c r="AR28" s="9">
        <f t="shared" ca="1" si="21"/>
        <v>68.421052631578945</v>
      </c>
      <c r="AS28" s="9">
        <f t="shared" ca="1" si="21"/>
        <v>82.10526315789474</v>
      </c>
      <c r="AT28" s="9">
        <f t="shared" ca="1" si="21"/>
        <v>82.10526315789474</v>
      </c>
      <c r="AU28" s="9">
        <f t="shared" ca="1" si="21"/>
        <v>64.21052631578948</v>
      </c>
      <c r="AV28" s="16">
        <f t="shared" ca="1" si="21"/>
        <v>50.526315789473685</v>
      </c>
      <c r="AW28" s="64">
        <f t="shared" ca="1" si="21"/>
        <v>47.111609856424238</v>
      </c>
      <c r="AX28" s="16">
        <f t="shared" ca="1" si="21"/>
        <v>11.071522479564038</v>
      </c>
      <c r="AY28" s="9">
        <v>7.2</v>
      </c>
      <c r="AZ28" s="9">
        <v>11.2</v>
      </c>
      <c r="BA28" s="9">
        <v>8.3000000000000007</v>
      </c>
      <c r="BB28" s="86">
        <f t="shared" ca="1" si="18"/>
        <v>9.6484696080486287</v>
      </c>
      <c r="BC28" s="16">
        <f t="shared" ca="1" si="21"/>
        <v>10.30740054495913</v>
      </c>
      <c r="BD28" s="9">
        <v>8</v>
      </c>
      <c r="BE28" s="9">
        <v>5</v>
      </c>
      <c r="BF28" s="9">
        <v>60.1</v>
      </c>
      <c r="BG28" s="9">
        <v>8.6999999999999993</v>
      </c>
      <c r="BH28" s="9">
        <v>10</v>
      </c>
      <c r="BI28" s="9">
        <v>8.1999999999999993</v>
      </c>
      <c r="BJ28" s="9">
        <v>8.6</v>
      </c>
      <c r="BK28" s="9">
        <v>10</v>
      </c>
      <c r="BL28" s="66">
        <v>3.6029</v>
      </c>
      <c r="BM28" s="16">
        <f t="shared" ca="1" si="16"/>
        <v>135.6948228882834</v>
      </c>
      <c r="BN28" s="60">
        <f t="shared" ca="1" si="16"/>
        <v>6.371527777777778E-3</v>
      </c>
      <c r="BO28" s="60">
        <f t="shared" ca="1" si="16"/>
        <v>6.7068713450292404E-5</v>
      </c>
      <c r="BP28" s="9">
        <f t="shared" ca="1" si="16"/>
        <v>1.0947368421052632</v>
      </c>
      <c r="BQ28" s="9">
        <f t="shared" ca="1" si="16"/>
        <v>19.315789473684209</v>
      </c>
      <c r="BR28" s="9">
        <f t="shared" ca="1" si="16"/>
        <v>2.6210526315789475</v>
      </c>
      <c r="BS28" s="9">
        <f t="shared" ca="1" si="16"/>
        <v>82.10526315789474</v>
      </c>
      <c r="BT28" s="66">
        <f t="shared" ca="1" si="16"/>
        <v>89.52095808383234</v>
      </c>
    </row>
    <row r="29" spans="1:72" s="54" customFormat="1" x14ac:dyDescent="0.2">
      <c r="A29" s="5" t="s">
        <v>1061</v>
      </c>
      <c r="B29" s="9">
        <f t="shared" ca="1" si="17"/>
        <v>106</v>
      </c>
      <c r="C29" s="9">
        <f t="shared" ca="1" si="17"/>
        <v>114</v>
      </c>
      <c r="D29" s="9">
        <f t="shared" ca="1" si="17"/>
        <v>1902</v>
      </c>
      <c r="E29" s="9">
        <f t="shared" ca="1" si="17"/>
        <v>16.684210526315791</v>
      </c>
      <c r="F29" s="9">
        <f t="shared" ca="1" si="17"/>
        <v>9932</v>
      </c>
      <c r="G29" s="9">
        <f t="shared" ca="1" si="17"/>
        <v>3157</v>
      </c>
      <c r="H29" s="9">
        <f t="shared" ca="1" si="17"/>
        <v>1.659831756046267</v>
      </c>
      <c r="I29" s="9">
        <f t="shared" ca="1" si="17"/>
        <v>8908</v>
      </c>
      <c r="J29" s="9">
        <f t="shared" ca="1" si="1"/>
        <v>273</v>
      </c>
      <c r="K29" s="9">
        <f t="shared" ca="1" si="17"/>
        <v>4.6834910620399581</v>
      </c>
      <c r="L29" s="65">
        <f t="shared" ca="1" si="20"/>
        <v>100</v>
      </c>
      <c r="M29" s="9">
        <f t="shared" ca="1" si="20"/>
        <v>100</v>
      </c>
      <c r="N29" s="9">
        <f t="shared" ca="1" si="20"/>
        <v>100</v>
      </c>
      <c r="O29" s="9">
        <f t="shared" ca="1" si="20"/>
        <v>100</v>
      </c>
      <c r="P29" s="9">
        <f t="shared" ca="1" si="20"/>
        <v>100</v>
      </c>
      <c r="Q29" s="9">
        <f t="shared" ca="1" si="20"/>
        <v>100</v>
      </c>
      <c r="R29" s="9">
        <f t="shared" ca="1" si="20"/>
        <v>100</v>
      </c>
      <c r="S29" s="9">
        <f t="shared" ca="1" si="20"/>
        <v>100</v>
      </c>
      <c r="T29" s="9">
        <f t="shared" ca="1" si="20"/>
        <v>100</v>
      </c>
      <c r="U29" s="66">
        <f t="shared" ca="1" si="20"/>
        <v>100</v>
      </c>
      <c r="V29" s="9">
        <f t="shared" ca="1" si="3"/>
        <v>100</v>
      </c>
      <c r="W29" s="9">
        <f t="shared" ca="1" si="4"/>
        <v>100</v>
      </c>
      <c r="X29" s="9">
        <f t="shared" ca="1" si="5"/>
        <v>100</v>
      </c>
      <c r="Y29" s="9">
        <f t="shared" ca="1" si="5"/>
        <v>54.716981132075468</v>
      </c>
      <c r="Z29" s="9">
        <f t="shared" ca="1" si="5"/>
        <v>88.679245283018872</v>
      </c>
      <c r="AA29" s="9">
        <f t="shared" ca="1" si="5"/>
        <v>100</v>
      </c>
      <c r="AB29" s="9">
        <f t="shared" ca="1" si="20"/>
        <v>98.113207547169807</v>
      </c>
      <c r="AC29" s="9">
        <f t="shared" ca="1" si="22"/>
        <v>100</v>
      </c>
      <c r="AD29" s="9">
        <f t="shared" ca="1" si="22"/>
        <v>93.396226415094347</v>
      </c>
      <c r="AE29" s="9">
        <f t="shared" ca="1" si="22"/>
        <v>82.075471698113205</v>
      </c>
      <c r="AF29" s="9">
        <f t="shared" ca="1" si="6"/>
        <v>91.509433962264154</v>
      </c>
      <c r="AG29" s="9">
        <f t="shared" ca="1" si="22"/>
        <v>95.283018867924525</v>
      </c>
      <c r="AH29" s="9">
        <f t="shared" ca="1" si="21"/>
        <v>98.113207547169807</v>
      </c>
      <c r="AI29" s="9">
        <f t="shared" ca="1" si="7"/>
        <v>100</v>
      </c>
      <c r="AJ29" s="9">
        <f t="shared" ca="1" si="21"/>
        <v>85.84905660377359</v>
      </c>
      <c r="AK29" s="9">
        <f t="shared" ca="1" si="21"/>
        <v>99.056603773584911</v>
      </c>
      <c r="AL29" s="9">
        <f t="shared" ca="1" si="21"/>
        <v>88.679245283018872</v>
      </c>
      <c r="AM29" s="9">
        <f t="shared" ca="1" si="8"/>
        <v>84.905660377358487</v>
      </c>
      <c r="AN29" s="9">
        <f t="shared" ca="1" si="8"/>
        <v>74.528301886792448</v>
      </c>
      <c r="AO29" s="9">
        <f t="shared" ca="1" si="8"/>
        <v>100</v>
      </c>
      <c r="AP29" s="9">
        <f t="shared" ca="1" si="8"/>
        <v>47.169811320754718</v>
      </c>
      <c r="AQ29" s="9">
        <f t="shared" ca="1" si="21"/>
        <v>99.056603773584911</v>
      </c>
      <c r="AR29" s="9">
        <f t="shared" ca="1" si="21"/>
        <v>68.867924528301884</v>
      </c>
      <c r="AS29" s="9">
        <f t="shared" ca="1" si="21"/>
        <v>95.283018867924525</v>
      </c>
      <c r="AT29" s="9">
        <f t="shared" ca="1" si="21"/>
        <v>95.283018867924525</v>
      </c>
      <c r="AU29" s="9">
        <f t="shared" ca="1" si="21"/>
        <v>83.018867924528308</v>
      </c>
      <c r="AV29" s="16">
        <f t="shared" ca="1" si="21"/>
        <v>62.264150943396224</v>
      </c>
      <c r="AW29" s="64">
        <f t="shared" ca="1" si="21"/>
        <v>49.478759754275302</v>
      </c>
      <c r="AX29" s="16">
        <f t="shared" ca="1" si="21"/>
        <v>10.502856826609108</v>
      </c>
      <c r="AY29" s="9">
        <v>6.4</v>
      </c>
      <c r="AZ29" s="9">
        <v>10.6</v>
      </c>
      <c r="BA29" s="9">
        <v>8.1</v>
      </c>
      <c r="BB29" s="86">
        <f t="shared" ca="1" si="18"/>
        <v>8.971348165366102</v>
      </c>
      <c r="BC29" s="16">
        <f t="shared" ca="1" si="21"/>
        <v>9.9647949526813875</v>
      </c>
      <c r="BD29" s="9">
        <v>7</v>
      </c>
      <c r="BE29" s="9">
        <v>4</v>
      </c>
      <c r="BF29" s="9">
        <v>60.8</v>
      </c>
      <c r="BG29" s="9">
        <v>8.4</v>
      </c>
      <c r="BH29" s="9">
        <v>9</v>
      </c>
      <c r="BI29" s="9">
        <v>7.7</v>
      </c>
      <c r="BJ29" s="9">
        <v>8.1999999999999993</v>
      </c>
      <c r="BK29" s="9">
        <v>8</v>
      </c>
      <c r="BL29" s="66">
        <v>2.7964000000000002</v>
      </c>
      <c r="BM29" s="16">
        <f t="shared" ca="1" si="16"/>
        <v>143.53312302839117</v>
      </c>
      <c r="BN29" s="60">
        <f t="shared" ca="1" si="16"/>
        <v>6.6041666666666662E-3</v>
      </c>
      <c r="BO29" s="60">
        <f t="shared" ca="1" si="16"/>
        <v>6.2303459119496845E-5</v>
      </c>
      <c r="BP29" s="9">
        <f t="shared" ca="1" si="16"/>
        <v>1.0754716981132075</v>
      </c>
      <c r="BQ29" s="9">
        <f t="shared" ca="1" si="16"/>
        <v>17.943396226415093</v>
      </c>
      <c r="BR29" s="9">
        <f t="shared" ca="1" si="16"/>
        <v>2.5754716981132075</v>
      </c>
      <c r="BS29" s="9">
        <f t="shared" ca="1" si="16"/>
        <v>91.509433962264154</v>
      </c>
      <c r="BT29" s="66">
        <f t="shared" ca="1" si="16"/>
        <v>89.689891260571883</v>
      </c>
    </row>
    <row r="30" spans="1:72" s="54" customFormat="1" x14ac:dyDescent="0.2">
      <c r="A30" s="5" t="s">
        <v>1062</v>
      </c>
      <c r="B30" s="9">
        <f t="shared" ca="1" si="17"/>
        <v>100</v>
      </c>
      <c r="C30" s="9">
        <f t="shared" ca="1" si="17"/>
        <v>106</v>
      </c>
      <c r="D30" s="9">
        <f t="shared" ca="1" si="17"/>
        <v>1837</v>
      </c>
      <c r="E30" s="9">
        <f t="shared" ca="1" si="17"/>
        <v>17.330188679245282</v>
      </c>
      <c r="F30" s="9">
        <f t="shared" ca="1" si="17"/>
        <v>9592</v>
      </c>
      <c r="G30" s="9">
        <f t="shared" ca="1" si="17"/>
        <v>3084</v>
      </c>
      <c r="H30" s="9">
        <f t="shared" ca="1" si="17"/>
        <v>1.678824169842134</v>
      </c>
      <c r="I30" s="9">
        <f t="shared" ca="1" si="17"/>
        <v>8663</v>
      </c>
      <c r="J30" s="9">
        <f t="shared" ca="1" si="1"/>
        <v>240</v>
      </c>
      <c r="K30" s="9">
        <f t="shared" ca="1" si="17"/>
        <v>4.7158410451823629</v>
      </c>
      <c r="L30" s="65">
        <f t="shared" ca="1" si="20"/>
        <v>100</v>
      </c>
      <c r="M30" s="9">
        <f t="shared" ca="1" si="20"/>
        <v>100</v>
      </c>
      <c r="N30" s="9">
        <f t="shared" ca="1" si="20"/>
        <v>100</v>
      </c>
      <c r="O30" s="9">
        <f t="shared" ca="1" si="20"/>
        <v>100</v>
      </c>
      <c r="P30" s="9">
        <f t="shared" ca="1" si="20"/>
        <v>100</v>
      </c>
      <c r="Q30" s="9">
        <f t="shared" ca="1" si="20"/>
        <v>100</v>
      </c>
      <c r="R30" s="9">
        <f t="shared" ca="1" si="20"/>
        <v>100</v>
      </c>
      <c r="S30" s="9">
        <f t="shared" ca="1" si="20"/>
        <v>100</v>
      </c>
      <c r="T30" s="9">
        <f t="shared" ca="1" si="20"/>
        <v>100</v>
      </c>
      <c r="U30" s="66">
        <f t="shared" ca="1" si="20"/>
        <v>100</v>
      </c>
      <c r="V30" s="9">
        <f t="shared" ca="1" si="3"/>
        <v>100</v>
      </c>
      <c r="W30" s="9">
        <f t="shared" ca="1" si="4"/>
        <v>100</v>
      </c>
      <c r="X30" s="9">
        <f t="shared" ca="1" si="5"/>
        <v>100</v>
      </c>
      <c r="Y30" s="9">
        <f t="shared" ca="1" si="5"/>
        <v>92</v>
      </c>
      <c r="Z30" s="9">
        <f t="shared" ca="1" si="5"/>
        <v>88</v>
      </c>
      <c r="AA30" s="9">
        <f t="shared" ca="1" si="5"/>
        <v>100</v>
      </c>
      <c r="AB30" s="9">
        <f t="shared" ca="1" si="20"/>
        <v>98</v>
      </c>
      <c r="AC30" s="9">
        <f t="shared" ca="1" si="22"/>
        <v>100</v>
      </c>
      <c r="AD30" s="9">
        <f t="shared" ca="1" si="22"/>
        <v>93</v>
      </c>
      <c r="AE30" s="9">
        <f t="shared" ca="1" si="22"/>
        <v>82</v>
      </c>
      <c r="AF30" s="9">
        <f t="shared" ca="1" si="6"/>
        <v>92</v>
      </c>
      <c r="AG30" s="9">
        <f t="shared" ca="1" si="22"/>
        <v>97</v>
      </c>
      <c r="AH30" s="9">
        <f t="shared" ca="1" si="21"/>
        <v>99</v>
      </c>
      <c r="AI30" s="9">
        <f t="shared" ca="1" si="7"/>
        <v>100</v>
      </c>
      <c r="AJ30" s="9">
        <f t="shared" ca="1" si="21"/>
        <v>85</v>
      </c>
      <c r="AK30" s="9">
        <f t="shared" ca="1" si="21"/>
        <v>100</v>
      </c>
      <c r="AL30" s="9">
        <f t="shared" ca="1" si="21"/>
        <v>88</v>
      </c>
      <c r="AM30" s="9">
        <f t="shared" ca="1" si="8"/>
        <v>85</v>
      </c>
      <c r="AN30" s="9">
        <f t="shared" ca="1" si="8"/>
        <v>75</v>
      </c>
      <c r="AO30" s="9">
        <f t="shared" ca="1" si="8"/>
        <v>99</v>
      </c>
      <c r="AP30" s="9">
        <f t="shared" ca="1" si="8"/>
        <v>44</v>
      </c>
      <c r="AQ30" s="9">
        <f t="shared" ca="1" si="21"/>
        <v>99</v>
      </c>
      <c r="AR30" s="9">
        <f t="shared" ca="1" si="21"/>
        <v>73</v>
      </c>
      <c r="AS30" s="9">
        <f t="shared" ca="1" si="21"/>
        <v>95</v>
      </c>
      <c r="AT30" s="9">
        <f t="shared" ca="1" si="21"/>
        <v>95</v>
      </c>
      <c r="AU30" s="9">
        <f t="shared" ca="1" si="21"/>
        <v>83</v>
      </c>
      <c r="AV30" s="16">
        <f t="shared" ca="1" si="21"/>
        <v>63</v>
      </c>
      <c r="AW30" s="64">
        <f t="shared" ca="1" si="21"/>
        <v>47.216333721921515</v>
      </c>
      <c r="AX30" s="16">
        <f t="shared" ca="1" si="21"/>
        <v>10.978898789042844</v>
      </c>
      <c r="AY30" s="9">
        <v>7.1</v>
      </c>
      <c r="AZ30" s="9">
        <v>11.4</v>
      </c>
      <c r="BA30" s="9">
        <v>8.5</v>
      </c>
      <c r="BB30" s="86">
        <f t="shared" ca="1" si="18"/>
        <v>9.4467056624315688</v>
      </c>
      <c r="BC30" s="16">
        <f t="shared" ca="1" si="21"/>
        <v>10.221143168209036</v>
      </c>
      <c r="BD30" s="9">
        <v>8</v>
      </c>
      <c r="BE30" s="9">
        <v>5</v>
      </c>
      <c r="BF30" s="9">
        <v>58.8</v>
      </c>
      <c r="BG30" s="9">
        <v>8.8000000000000007</v>
      </c>
      <c r="BH30" s="9">
        <v>10</v>
      </c>
      <c r="BI30" s="9">
        <v>8.4</v>
      </c>
      <c r="BJ30" s="9">
        <v>8.6</v>
      </c>
      <c r="BK30" s="9">
        <v>10</v>
      </c>
      <c r="BL30" s="66">
        <v>3.4628000000000001</v>
      </c>
      <c r="BM30" s="16">
        <f t="shared" ca="1" si="16"/>
        <v>130.647795318454</v>
      </c>
      <c r="BN30" s="60">
        <f t="shared" ca="1" si="16"/>
        <v>6.3784722222222229E-3</v>
      </c>
      <c r="BO30" s="60">
        <f t="shared" ca="1" si="16"/>
        <v>6.3784722222222224E-5</v>
      </c>
      <c r="BP30" s="9">
        <f t="shared" ca="1" si="16"/>
        <v>1.06</v>
      </c>
      <c r="BQ30" s="9">
        <f t="shared" ca="1" si="16"/>
        <v>18.37</v>
      </c>
      <c r="BR30" s="9">
        <f t="shared" ca="1" si="16"/>
        <v>2.4</v>
      </c>
      <c r="BS30" s="9">
        <f t="shared" ca="1" si="16"/>
        <v>91.5</v>
      </c>
      <c r="BT30" s="66">
        <f t="shared" ca="1" si="16"/>
        <v>90.314845704753964</v>
      </c>
    </row>
    <row r="31" spans="1:72" s="54" customFormat="1" x14ac:dyDescent="0.2">
      <c r="A31" s="5" t="s">
        <v>1063</v>
      </c>
      <c r="B31" s="9">
        <f t="shared" ca="1" si="17"/>
        <v>100</v>
      </c>
      <c r="C31" s="9">
        <f t="shared" ca="1" si="17"/>
        <v>106</v>
      </c>
      <c r="D31" s="9">
        <f t="shared" ca="1" si="17"/>
        <v>1730</v>
      </c>
      <c r="E31" s="9">
        <f t="shared" ca="1" si="17"/>
        <v>16.320754716981131</v>
      </c>
      <c r="F31" s="9">
        <f t="shared" ca="1" si="17"/>
        <v>8917</v>
      </c>
      <c r="G31" s="9">
        <f t="shared" ca="1" si="17"/>
        <v>2864</v>
      </c>
      <c r="H31" s="9">
        <f t="shared" ca="1" si="17"/>
        <v>1.6554913294797688</v>
      </c>
      <c r="I31" s="9">
        <f t="shared" ca="1" si="17"/>
        <v>8037</v>
      </c>
      <c r="J31" s="9">
        <f t="shared" ca="1" si="1"/>
        <v>240</v>
      </c>
      <c r="K31" s="9">
        <f t="shared" ca="1" si="17"/>
        <v>4.6456647398843929</v>
      </c>
      <c r="L31" s="65">
        <f t="shared" ca="1" si="20"/>
        <v>100</v>
      </c>
      <c r="M31" s="9">
        <f t="shared" ca="1" si="20"/>
        <v>100</v>
      </c>
      <c r="N31" s="9">
        <f t="shared" ca="1" si="20"/>
        <v>100</v>
      </c>
      <c r="O31" s="9">
        <f t="shared" ca="1" si="20"/>
        <v>100</v>
      </c>
      <c r="P31" s="9">
        <f t="shared" ca="1" si="20"/>
        <v>100</v>
      </c>
      <c r="Q31" s="9">
        <f t="shared" ca="1" si="20"/>
        <v>100</v>
      </c>
      <c r="R31" s="9">
        <f t="shared" ca="1" si="20"/>
        <v>100</v>
      </c>
      <c r="S31" s="9">
        <f t="shared" ca="1" si="20"/>
        <v>100</v>
      </c>
      <c r="T31" s="9">
        <f t="shared" ca="1" si="20"/>
        <v>100</v>
      </c>
      <c r="U31" s="66">
        <f t="shared" ca="1" si="20"/>
        <v>100</v>
      </c>
      <c r="V31" s="9">
        <f t="shared" ca="1" si="3"/>
        <v>100</v>
      </c>
      <c r="W31" s="9">
        <f t="shared" ca="1" si="4"/>
        <v>100</v>
      </c>
      <c r="X31" s="9">
        <f t="shared" ca="1" si="5"/>
        <v>100</v>
      </c>
      <c r="Y31" s="9">
        <f t="shared" ca="1" si="5"/>
        <v>52</v>
      </c>
      <c r="Z31" s="9">
        <f t="shared" ca="1" si="5"/>
        <v>88</v>
      </c>
      <c r="AA31" s="9">
        <f t="shared" ca="1" si="5"/>
        <v>100</v>
      </c>
      <c r="AB31" s="9">
        <f t="shared" ca="1" si="20"/>
        <v>98</v>
      </c>
      <c r="AC31" s="9">
        <f t="shared" ca="1" si="22"/>
        <v>100</v>
      </c>
      <c r="AD31" s="9">
        <f t="shared" ca="1" si="22"/>
        <v>93</v>
      </c>
      <c r="AE31" s="9">
        <f t="shared" ca="1" si="22"/>
        <v>82</v>
      </c>
      <c r="AF31" s="9">
        <f t="shared" ca="1" si="6"/>
        <v>92</v>
      </c>
      <c r="AG31" s="9">
        <f t="shared" ca="1" si="22"/>
        <v>97</v>
      </c>
      <c r="AH31" s="9">
        <f t="shared" ca="1" si="21"/>
        <v>99</v>
      </c>
      <c r="AI31" s="9">
        <f t="shared" ca="1" si="7"/>
        <v>100</v>
      </c>
      <c r="AJ31" s="9">
        <f t="shared" ca="1" si="21"/>
        <v>85</v>
      </c>
      <c r="AK31" s="9">
        <f t="shared" ca="1" si="21"/>
        <v>100</v>
      </c>
      <c r="AL31" s="9">
        <f t="shared" ca="1" si="21"/>
        <v>88</v>
      </c>
      <c r="AM31" s="9">
        <f t="shared" ca="1" si="8"/>
        <v>85</v>
      </c>
      <c r="AN31" s="9">
        <f t="shared" ca="1" si="8"/>
        <v>75</v>
      </c>
      <c r="AO31" s="9">
        <f t="shared" ca="1" si="8"/>
        <v>99</v>
      </c>
      <c r="AP31" s="9">
        <f t="shared" ca="1" si="8"/>
        <v>45</v>
      </c>
      <c r="AQ31" s="9">
        <f t="shared" ca="1" si="21"/>
        <v>99</v>
      </c>
      <c r="AR31" s="9">
        <f t="shared" ca="1" si="21"/>
        <v>73</v>
      </c>
      <c r="AS31" s="9">
        <f t="shared" ca="1" si="21"/>
        <v>95</v>
      </c>
      <c r="AT31" s="9">
        <f t="shared" ca="1" si="21"/>
        <v>95</v>
      </c>
      <c r="AU31" s="9">
        <f t="shared" ca="1" si="21"/>
        <v>83</v>
      </c>
      <c r="AV31" s="16">
        <f t="shared" ca="1" si="21"/>
        <v>63</v>
      </c>
      <c r="AW31" s="64">
        <f t="shared" ca="1" si="21"/>
        <v>50.214867488275715</v>
      </c>
      <c r="AX31" s="16">
        <f t="shared" ca="1" si="21"/>
        <v>10.309892027483915</v>
      </c>
      <c r="AY31" s="9">
        <v>6.4</v>
      </c>
      <c r="AZ31" s="9">
        <v>10.6</v>
      </c>
      <c r="BA31" s="9">
        <v>8.1</v>
      </c>
      <c r="BB31" s="86">
        <f t="shared" ca="1" si="18"/>
        <v>8.6114582833460531</v>
      </c>
      <c r="BC31" s="16">
        <f t="shared" ca="1" si="21"/>
        <v>9.7028670520231195</v>
      </c>
      <c r="BD31" s="9">
        <v>8</v>
      </c>
      <c r="BE31" s="9">
        <v>4</v>
      </c>
      <c r="BF31" s="9">
        <v>60.3</v>
      </c>
      <c r="BG31" s="9">
        <v>8.4</v>
      </c>
      <c r="BH31" s="9">
        <v>10</v>
      </c>
      <c r="BI31" s="9">
        <v>7.7</v>
      </c>
      <c r="BJ31" s="9">
        <v>8.1</v>
      </c>
      <c r="BK31" s="9">
        <v>8</v>
      </c>
      <c r="BL31" s="66">
        <v>2.7806000000000002</v>
      </c>
      <c r="BM31" s="16">
        <f t="shared" ref="BM31:BT32" ca="1" si="23">INDIRECT("'"&amp;$A31&amp;"'!"&amp;BM$2&amp;"2")</f>
        <v>138.72832369942196</v>
      </c>
      <c r="BN31" s="60">
        <f t="shared" ca="1" si="23"/>
        <v>6.0069444444444441E-3</v>
      </c>
      <c r="BO31" s="60">
        <f t="shared" ca="1" si="23"/>
        <v>6.006944444444444E-5</v>
      </c>
      <c r="BP31" s="9">
        <f t="shared" ca="1" si="23"/>
        <v>1.06</v>
      </c>
      <c r="BQ31" s="9">
        <f t="shared" ca="1" si="23"/>
        <v>17.3</v>
      </c>
      <c r="BR31" s="9">
        <f t="shared" ca="1" si="23"/>
        <v>2.4</v>
      </c>
      <c r="BS31" s="9">
        <f t="shared" ca="1" si="23"/>
        <v>91.5</v>
      </c>
      <c r="BT31" s="66">
        <f t="shared" ca="1" si="23"/>
        <v>90.131210048222499</v>
      </c>
    </row>
    <row r="32" spans="1:72" s="69" customFormat="1" ht="16" thickBot="1" x14ac:dyDescent="0.25">
      <c r="A32" s="68" t="s">
        <v>1064</v>
      </c>
      <c r="B32" s="69">
        <f t="shared" ca="1" si="17"/>
        <v>93</v>
      </c>
      <c r="C32" s="69">
        <f t="shared" ca="1" si="17"/>
        <v>99</v>
      </c>
      <c r="D32" s="69">
        <f t="shared" ca="1" si="17"/>
        <v>2193</v>
      </c>
      <c r="E32" s="69">
        <f t="shared" ca="1" si="17"/>
        <v>22.151515151515152</v>
      </c>
      <c r="F32" s="69">
        <f t="shared" ca="1" si="17"/>
        <v>11046</v>
      </c>
      <c r="G32" s="69">
        <f t="shared" ca="1" si="17"/>
        <v>3653</v>
      </c>
      <c r="H32" s="69">
        <f t="shared" ca="1" si="17"/>
        <v>1.6657546739626083</v>
      </c>
      <c r="I32" s="69">
        <f t="shared" ca="1" si="17"/>
        <v>9822</v>
      </c>
      <c r="J32" s="69">
        <f t="shared" ca="1" si="1"/>
        <v>318</v>
      </c>
      <c r="K32" s="69">
        <f t="shared" ca="1" si="17"/>
        <v>4.4787961696306429</v>
      </c>
      <c r="L32" s="90">
        <f t="shared" ca="1" si="20"/>
        <v>100</v>
      </c>
      <c r="M32" s="69">
        <f t="shared" ca="1" si="20"/>
        <v>100</v>
      </c>
      <c r="N32" s="69">
        <f t="shared" ca="1" si="20"/>
        <v>100</v>
      </c>
      <c r="O32" s="69">
        <f t="shared" ca="1" si="20"/>
        <v>100</v>
      </c>
      <c r="P32" s="69">
        <f t="shared" ca="1" si="20"/>
        <v>100</v>
      </c>
      <c r="Q32" s="70">
        <f t="shared" ca="1" si="20"/>
        <v>100</v>
      </c>
      <c r="R32" s="78">
        <f t="shared" ca="1" si="20"/>
        <v>100</v>
      </c>
      <c r="S32" s="69">
        <f t="shared" ca="1" si="20"/>
        <v>100</v>
      </c>
      <c r="T32" s="69">
        <f t="shared" ca="1" si="20"/>
        <v>100</v>
      </c>
      <c r="U32" s="75">
        <f t="shared" ca="1" si="20"/>
        <v>100</v>
      </c>
      <c r="V32" s="69">
        <f t="shared" ca="1" si="3"/>
        <v>100</v>
      </c>
      <c r="W32" s="69">
        <f t="shared" ca="1" si="4"/>
        <v>100</v>
      </c>
      <c r="X32" s="69">
        <f t="shared" ca="1" si="5"/>
        <v>100</v>
      </c>
      <c r="Y32" s="69">
        <f t="shared" ca="1" si="5"/>
        <v>100</v>
      </c>
      <c r="Z32" s="69">
        <f t="shared" ca="1" si="5"/>
        <v>87.096774193548384</v>
      </c>
      <c r="AA32" s="69">
        <f t="shared" ca="1" si="5"/>
        <v>100</v>
      </c>
      <c r="AB32" s="69">
        <f t="shared" ca="1" si="20"/>
        <v>97.849462365591393</v>
      </c>
      <c r="AC32" s="69">
        <f t="shared" ca="1" si="22"/>
        <v>100</v>
      </c>
      <c r="AD32" s="69">
        <f t="shared" ca="1" si="22"/>
        <v>92.473118279569889</v>
      </c>
      <c r="AE32" s="69">
        <f t="shared" ca="1" si="22"/>
        <v>81.72043010752688</v>
      </c>
      <c r="AF32" s="70">
        <f t="shared" ca="1" si="6"/>
        <v>91.397849462365585</v>
      </c>
      <c r="AG32" s="69">
        <f t="shared" ca="1" si="22"/>
        <v>96.774193548387103</v>
      </c>
      <c r="AH32" s="69">
        <f t="shared" ca="1" si="21"/>
        <v>98.924731182795696</v>
      </c>
      <c r="AI32" s="69">
        <f t="shared" ca="1" si="7"/>
        <v>100</v>
      </c>
      <c r="AJ32" s="69">
        <f t="shared" ca="1" si="21"/>
        <v>0</v>
      </c>
      <c r="AK32" s="69">
        <f t="shared" ca="1" si="21"/>
        <v>100</v>
      </c>
      <c r="AL32" s="69">
        <f t="shared" ca="1" si="21"/>
        <v>0</v>
      </c>
      <c r="AM32" s="69">
        <f t="shared" ca="1" si="8"/>
        <v>84.946236559139791</v>
      </c>
      <c r="AN32" s="69">
        <f t="shared" ca="1" si="8"/>
        <v>75.268817204301072</v>
      </c>
      <c r="AO32" s="69">
        <f t="shared" ca="1" si="8"/>
        <v>100</v>
      </c>
      <c r="AP32" s="69">
        <f t="shared" ca="1" si="8"/>
        <v>44.086021505376344</v>
      </c>
      <c r="AQ32" s="69">
        <f t="shared" ca="1" si="21"/>
        <v>98.924731182795696</v>
      </c>
      <c r="AR32" s="69">
        <f t="shared" ca="1" si="21"/>
        <v>72.043010752688176</v>
      </c>
      <c r="AS32" s="69">
        <f t="shared" ca="1" si="21"/>
        <v>95.6989247311828</v>
      </c>
      <c r="AT32" s="69">
        <f t="shared" ca="1" si="21"/>
        <v>95.6989247311828</v>
      </c>
      <c r="AU32" s="69">
        <f t="shared" ca="1" si="21"/>
        <v>82.795698924731184</v>
      </c>
      <c r="AV32" s="70">
        <f t="shared" ca="1" si="21"/>
        <v>65.591397849462368</v>
      </c>
      <c r="AW32" s="77">
        <f t="shared" ca="1" si="21"/>
        <v>43.42836670397547</v>
      </c>
      <c r="AX32" s="70">
        <f t="shared" ca="1" si="21"/>
        <v>12.704996061849691</v>
      </c>
      <c r="AY32" s="69">
        <v>6.8</v>
      </c>
      <c r="AZ32" s="69">
        <v>12.8</v>
      </c>
      <c r="BA32" s="69">
        <v>9.6</v>
      </c>
      <c r="BB32" s="78">
        <f t="shared" ca="1" si="18"/>
        <v>10.740887534717906</v>
      </c>
      <c r="BC32" s="70">
        <f t="shared" ca="1" si="21"/>
        <v>9.1990697674418591</v>
      </c>
      <c r="BD32" s="69">
        <v>9</v>
      </c>
      <c r="BE32" s="69">
        <v>6</v>
      </c>
      <c r="BF32" s="69">
        <v>56.7</v>
      </c>
      <c r="BG32" s="69">
        <v>10.1</v>
      </c>
      <c r="BH32" s="69">
        <v>9</v>
      </c>
      <c r="BI32" s="69">
        <v>9.4</v>
      </c>
      <c r="BJ32" s="69">
        <v>12.3</v>
      </c>
      <c r="BK32" s="69">
        <v>8</v>
      </c>
      <c r="BL32" s="75">
        <v>3.1204000000000001</v>
      </c>
      <c r="BM32" s="70">
        <f t="shared" ca="1" si="23"/>
        <v>145.00683994528043</v>
      </c>
      <c r="BN32" s="74">
        <f t="shared" ca="1" si="23"/>
        <v>7.6145833333333326E-3</v>
      </c>
      <c r="BO32" s="74">
        <f t="shared" ca="1" si="23"/>
        <v>8.1877240143369168E-5</v>
      </c>
      <c r="BP32" s="69">
        <f t="shared" ca="1" si="23"/>
        <v>1.064516129032258</v>
      </c>
      <c r="BQ32" s="69">
        <f t="shared" ca="1" si="23"/>
        <v>23.580645161290324</v>
      </c>
      <c r="BR32" s="69">
        <f t="shared" ca="1" si="23"/>
        <v>3.4193548387096775</v>
      </c>
      <c r="BS32" s="69">
        <f t="shared" ca="1" si="23"/>
        <v>91.397849462365599</v>
      </c>
      <c r="BT32" s="75">
        <f t="shared" ca="1" si="23"/>
        <v>88.919065725149366</v>
      </c>
    </row>
    <row r="33" spans="1:48" ht="16" thickTop="1" x14ac:dyDescent="0.2"/>
    <row r="34" spans="1:48" x14ac:dyDescent="0.2">
      <c r="A34" s="136" t="s">
        <v>1138</v>
      </c>
      <c r="L34" s="89">
        <f t="shared" ref="L34:S34" ca="1" si="24">(L3+L9+L15+L21+L27)/5</f>
        <v>100</v>
      </c>
      <c r="M34" s="89">
        <f t="shared" ca="1" si="24"/>
        <v>100</v>
      </c>
      <c r="N34" s="89">
        <f t="shared" ca="1" si="24"/>
        <v>100</v>
      </c>
      <c r="O34" s="89">
        <f t="shared" ca="1" si="24"/>
        <v>100</v>
      </c>
      <c r="P34" s="89">
        <f t="shared" ca="1" si="24"/>
        <v>100</v>
      </c>
      <c r="Q34" s="89">
        <f t="shared" ca="1" si="24"/>
        <v>100</v>
      </c>
      <c r="R34" s="89">
        <f t="shared" ca="1" si="24"/>
        <v>100</v>
      </c>
      <c r="S34" s="89">
        <f t="shared" ca="1" si="24"/>
        <v>97.777777777777786</v>
      </c>
      <c r="T34" s="89">
        <f ca="1">(T3+T9+T15+T21+T27)/5</f>
        <v>89.147474747474746</v>
      </c>
      <c r="U34" s="89">
        <f ca="1">(U3+U9+U15+U21+U27)/5</f>
        <v>84.72727272727272</v>
      </c>
      <c r="V34" s="89">
        <f t="shared" ref="V34:AV34" ca="1" si="25">(V3+V9+V15+V21+V27)/5</f>
        <v>100</v>
      </c>
      <c r="W34" s="89">
        <f t="shared" ca="1" si="25"/>
        <v>98.888888888888886</v>
      </c>
      <c r="X34" s="89">
        <f t="shared" ca="1" si="25"/>
        <v>99.393939393939405</v>
      </c>
      <c r="Y34" s="89">
        <f t="shared" ca="1" si="25"/>
        <v>88.757864357864349</v>
      </c>
      <c r="Z34" s="89">
        <f t="shared" ca="1" si="25"/>
        <v>87.002020202020205</v>
      </c>
      <c r="AA34" s="89">
        <f t="shared" ca="1" si="25"/>
        <v>96.177777777777777</v>
      </c>
      <c r="AB34" s="89">
        <f t="shared" ca="1" si="25"/>
        <v>77.86551226551228</v>
      </c>
      <c r="AC34" s="89">
        <f t="shared" ca="1" si="25"/>
        <v>96.177777777777777</v>
      </c>
      <c r="AD34" s="89">
        <f t="shared" ca="1" si="25"/>
        <v>85.615584415584408</v>
      </c>
      <c r="AE34" s="89">
        <f t="shared" ca="1" si="25"/>
        <v>83.731601731601728</v>
      </c>
      <c r="AF34" s="89">
        <f t="shared" ca="1" si="25"/>
        <v>75.219047619047615</v>
      </c>
      <c r="AG34" s="89">
        <f ca="1">(AG3+AG9+AG15+AG21+AG27)/5</f>
        <v>92.945454545454552</v>
      </c>
      <c r="AH34" s="89">
        <f t="shared" ca="1" si="25"/>
        <v>85.512842712842712</v>
      </c>
      <c r="AI34" s="89">
        <f t="shared" ca="1" si="25"/>
        <v>87.11919191919192</v>
      </c>
      <c r="AJ34" s="89">
        <f t="shared" ca="1" si="25"/>
        <v>75.283694083694087</v>
      </c>
      <c r="AK34" s="89">
        <f t="shared" ca="1" si="25"/>
        <v>86.8</v>
      </c>
      <c r="AL34" s="89">
        <f t="shared" ca="1" si="25"/>
        <v>88.096969696969694</v>
      </c>
      <c r="AM34" s="89">
        <f t="shared" ca="1" si="25"/>
        <v>57.145743145743154</v>
      </c>
      <c r="AN34" s="89">
        <f t="shared" ca="1" si="25"/>
        <v>78.509090909090915</v>
      </c>
      <c r="AO34" s="89">
        <f t="shared" ca="1" si="25"/>
        <v>81.209235209235217</v>
      </c>
      <c r="AP34" s="89">
        <f t="shared" ca="1" si="25"/>
        <v>62.027705627705622</v>
      </c>
      <c r="AQ34" s="89">
        <f t="shared" ca="1" si="25"/>
        <v>94.646464646464636</v>
      </c>
      <c r="AR34" s="89">
        <f t="shared" ca="1" si="25"/>
        <v>39.765656565656556</v>
      </c>
      <c r="AS34" s="89">
        <f t="shared" ca="1" si="25"/>
        <v>43.987301587301587</v>
      </c>
      <c r="AT34" s="89">
        <f t="shared" ca="1" si="25"/>
        <v>40.165079365079364</v>
      </c>
      <c r="AU34" s="89">
        <f t="shared" ca="1" si="25"/>
        <v>25.685425685425685</v>
      </c>
      <c r="AV34" s="89">
        <f t="shared" ca="1" si="25"/>
        <v>31.412409812409816</v>
      </c>
    </row>
    <row r="35" spans="1:48" x14ac:dyDescent="0.2">
      <c r="A35" s="5" t="s">
        <v>1070</v>
      </c>
      <c r="L35" s="89">
        <f t="shared" ref="L35:S35" ca="1" si="26">(L4+L10+L16+L22+L28)/5</f>
        <v>100</v>
      </c>
      <c r="M35" s="89">
        <f t="shared" ca="1" si="26"/>
        <v>100</v>
      </c>
      <c r="N35" s="89">
        <f t="shared" ca="1" si="26"/>
        <v>100</v>
      </c>
      <c r="O35" s="89">
        <f t="shared" ca="1" si="26"/>
        <v>100</v>
      </c>
      <c r="P35" s="89">
        <f t="shared" ca="1" si="26"/>
        <v>100</v>
      </c>
      <c r="Q35" s="89">
        <f t="shared" ca="1" si="26"/>
        <v>100</v>
      </c>
      <c r="R35" s="89">
        <f t="shared" ca="1" si="26"/>
        <v>100</v>
      </c>
      <c r="S35" s="89">
        <f t="shared" ca="1" si="26"/>
        <v>100</v>
      </c>
      <c r="T35" s="89">
        <f ca="1">(T4+T10+T16+T22+T28)/5</f>
        <v>100</v>
      </c>
      <c r="U35" s="89">
        <f t="shared" ref="U35:AV35" ca="1" si="27">(U4+U10+U16+U22+U28)/5</f>
        <v>100</v>
      </c>
      <c r="V35" s="89">
        <f t="shared" ca="1" si="27"/>
        <v>100</v>
      </c>
      <c r="W35" s="89">
        <f t="shared" ca="1" si="27"/>
        <v>98.94736842105263</v>
      </c>
      <c r="X35" s="89">
        <f t="shared" ca="1" si="27"/>
        <v>99.428571428571416</v>
      </c>
      <c r="Y35" s="89">
        <f t="shared" ca="1" si="27"/>
        <v>94.22093695777906</v>
      </c>
      <c r="Z35" s="89">
        <f t="shared" ca="1" si="27"/>
        <v>90.120978839672119</v>
      </c>
      <c r="AA35" s="89">
        <f t="shared" ca="1" si="27"/>
        <v>96.515426497277673</v>
      </c>
      <c r="AB35" s="89">
        <f t="shared" ca="1" si="27"/>
        <v>94.715063520871141</v>
      </c>
      <c r="AC35" s="89">
        <f t="shared" ca="1" si="27"/>
        <v>96.515426497277673</v>
      </c>
      <c r="AD35" s="89">
        <f t="shared" ca="1" si="27"/>
        <v>88.365688757703282</v>
      </c>
      <c r="AE35" s="89">
        <f t="shared" ca="1" si="27"/>
        <v>86.020063421152344</v>
      </c>
      <c r="AF35" s="89">
        <f t="shared" ca="1" si="27"/>
        <v>80.358349454538214</v>
      </c>
      <c r="AG35" s="89">
        <f t="shared" ca="1" si="27"/>
        <v>94.419656568476896</v>
      </c>
      <c r="AH35" s="89">
        <f t="shared" ca="1" si="27"/>
        <v>93.528968309367571</v>
      </c>
      <c r="AI35" s="89">
        <f t="shared" ca="1" si="27"/>
        <v>88.912626393570136</v>
      </c>
      <c r="AJ35" s="89">
        <f t="shared" ca="1" si="27"/>
        <v>86.218144831574961</v>
      </c>
      <c r="AK35" s="89">
        <f t="shared" ca="1" si="27"/>
        <v>88.096448016593214</v>
      </c>
      <c r="AL35" s="89">
        <f t="shared" ca="1" si="27"/>
        <v>89.639775832153333</v>
      </c>
      <c r="AM35" s="89">
        <f t="shared" ca="1" si="27"/>
        <v>72.112403023473803</v>
      </c>
      <c r="AN35" s="89">
        <f t="shared" ca="1" si="27"/>
        <v>82.415029616481519</v>
      </c>
      <c r="AO35" s="89">
        <f t="shared" ca="1" si="27"/>
        <v>88.251929558644605</v>
      </c>
      <c r="AP35" s="89">
        <f t="shared" ca="1" si="27"/>
        <v>60.73393031650744</v>
      </c>
      <c r="AQ35" s="89">
        <f t="shared" ca="1" si="27"/>
        <v>93.774436090225549</v>
      </c>
      <c r="AR35" s="89">
        <f t="shared" ca="1" si="27"/>
        <v>48.93057577631081</v>
      </c>
      <c r="AS35" s="89">
        <f t="shared" ca="1" si="27"/>
        <v>61.110388703855129</v>
      </c>
      <c r="AT35" s="89">
        <f t="shared" ca="1" si="27"/>
        <v>57.054386629704233</v>
      </c>
      <c r="AU35" s="89">
        <f t="shared" ca="1" si="27"/>
        <v>39.300532498354642</v>
      </c>
      <c r="AV35" s="89">
        <f t="shared" ca="1" si="27"/>
        <v>36.656867633274167</v>
      </c>
    </row>
    <row r="36" spans="1:48" x14ac:dyDescent="0.2">
      <c r="A36" s="5" t="s">
        <v>1139</v>
      </c>
      <c r="L36" s="89">
        <f t="shared" ref="L36:S36" ca="1" si="28">(L5+L11+L17+L23+L29)/5</f>
        <v>100</v>
      </c>
      <c r="M36" s="89">
        <f t="shared" ca="1" si="28"/>
        <v>100</v>
      </c>
      <c r="N36" s="89">
        <f t="shared" ca="1" si="28"/>
        <v>100</v>
      </c>
      <c r="O36" s="89">
        <f t="shared" ca="1" si="28"/>
        <v>100</v>
      </c>
      <c r="P36" s="89">
        <f t="shared" ca="1" si="28"/>
        <v>100</v>
      </c>
      <c r="Q36" s="89">
        <f t="shared" ca="1" si="28"/>
        <v>100</v>
      </c>
      <c r="R36" s="89">
        <f t="shared" ca="1" si="28"/>
        <v>100</v>
      </c>
      <c r="S36" s="89">
        <f t="shared" ca="1" si="28"/>
        <v>100</v>
      </c>
      <c r="T36" s="89">
        <f ca="1">(T5+T11+T17+T23+T29)/5</f>
        <v>100</v>
      </c>
      <c r="U36" s="89">
        <f t="shared" ref="U36:AV36" ca="1" si="29">(U5+U11+U17+U23+U29)/5</f>
        <v>100</v>
      </c>
      <c r="V36" s="89">
        <f t="shared" ca="1" si="29"/>
        <v>99.493670886075947</v>
      </c>
      <c r="W36" s="89">
        <f t="shared" ca="1" si="29"/>
        <v>99.2</v>
      </c>
      <c r="X36" s="89">
        <f t="shared" ca="1" si="29"/>
        <v>99.565217391304344</v>
      </c>
      <c r="Y36" s="89">
        <f t="shared" ca="1" si="29"/>
        <v>83.735544456097728</v>
      </c>
      <c r="Z36" s="89">
        <f t="shared" ca="1" si="29"/>
        <v>91.291233389753643</v>
      </c>
      <c r="AA36" s="89">
        <f t="shared" ca="1" si="29"/>
        <v>96.4</v>
      </c>
      <c r="AB36" s="89">
        <f t="shared" ca="1" si="29"/>
        <v>92.606167467973677</v>
      </c>
      <c r="AC36" s="89">
        <f t="shared" ca="1" si="29"/>
        <v>97.066666666666663</v>
      </c>
      <c r="AD36" s="89">
        <f t="shared" ca="1" si="29"/>
        <v>92.30045240097887</v>
      </c>
      <c r="AE36" s="89">
        <f t="shared" ca="1" si="29"/>
        <v>90.327991055821514</v>
      </c>
      <c r="AF36" s="89">
        <f t="shared" ca="1" si="29"/>
        <v>92.732266539288275</v>
      </c>
      <c r="AG36" s="89">
        <f t="shared" ca="1" si="29"/>
        <v>95.017785208184065</v>
      </c>
      <c r="AH36" s="89">
        <f t="shared" ca="1" si="29"/>
        <v>99.369476952471942</v>
      </c>
      <c r="AI36" s="89">
        <f t="shared" ca="1" si="29"/>
        <v>94.295652173913055</v>
      </c>
      <c r="AJ36" s="89">
        <f t="shared" ca="1" si="29"/>
        <v>87.961959550437342</v>
      </c>
      <c r="AK36" s="89">
        <f t="shared" ca="1" si="29"/>
        <v>91.863494667760463</v>
      </c>
      <c r="AL36" s="89">
        <f t="shared" ca="1" si="29"/>
        <v>91.774300716849609</v>
      </c>
      <c r="AM36" s="89">
        <f t="shared" ca="1" si="29"/>
        <v>78.889846072903353</v>
      </c>
      <c r="AN36" s="89">
        <f t="shared" ca="1" si="29"/>
        <v>85.459907304527832</v>
      </c>
      <c r="AO36" s="89">
        <f t="shared" ca="1" si="29"/>
        <v>90.799926618968996</v>
      </c>
      <c r="AP36" s="89">
        <f t="shared" ca="1" si="29"/>
        <v>70.121175619498587</v>
      </c>
      <c r="AQ36" s="89">
        <f t="shared" ca="1" si="29"/>
        <v>92.037407711238728</v>
      </c>
      <c r="AR36" s="89">
        <f t="shared" ca="1" si="29"/>
        <v>62.039664524079015</v>
      </c>
      <c r="AS36" s="89">
        <f t="shared" ca="1" si="29"/>
        <v>67.259062038123517</v>
      </c>
      <c r="AT36" s="89">
        <f t="shared" ca="1" si="29"/>
        <v>65.651283648837151</v>
      </c>
      <c r="AU36" s="89">
        <f t="shared" ca="1" si="29"/>
        <v>55.084272575916486</v>
      </c>
      <c r="AV36" s="89">
        <f t="shared" ca="1" si="29"/>
        <v>46.691538682533583</v>
      </c>
    </row>
    <row r="37" spans="1:48" x14ac:dyDescent="0.2">
      <c r="A37" s="5" t="s">
        <v>1072</v>
      </c>
      <c r="L37" s="89">
        <f t="shared" ref="L37:S37" ca="1" si="30">(L6+L12+L18+L24+L30)/5</f>
        <v>100</v>
      </c>
      <c r="M37" s="89">
        <f t="shared" ca="1" si="30"/>
        <v>100</v>
      </c>
      <c r="N37" s="89">
        <f t="shared" ca="1" si="30"/>
        <v>100</v>
      </c>
      <c r="O37" s="89">
        <f t="shared" ca="1" si="30"/>
        <v>100</v>
      </c>
      <c r="P37" s="89">
        <f t="shared" ca="1" si="30"/>
        <v>100</v>
      </c>
      <c r="Q37" s="89">
        <f t="shared" ca="1" si="30"/>
        <v>100</v>
      </c>
      <c r="R37" s="89">
        <f t="shared" ca="1" si="30"/>
        <v>100</v>
      </c>
      <c r="S37" s="89">
        <f t="shared" ca="1" si="30"/>
        <v>100</v>
      </c>
      <c r="T37" s="89">
        <f ca="1">(T6+T12+T18+T24+T30)/5</f>
        <v>100</v>
      </c>
      <c r="U37" s="89">
        <f t="shared" ref="U37:AV37" ca="1" si="31">(U6+U12+U18+U24+U30)/5</f>
        <v>100</v>
      </c>
      <c r="V37" s="89">
        <f t="shared" ca="1" si="31"/>
        <v>99.493670886075947</v>
      </c>
      <c r="W37" s="89">
        <f t="shared" ca="1" si="31"/>
        <v>99.259259259259267</v>
      </c>
      <c r="X37" s="89">
        <f t="shared" ca="1" si="31"/>
        <v>99.622641509433961</v>
      </c>
      <c r="Y37" s="89">
        <f t="shared" ca="1" si="31"/>
        <v>98.4</v>
      </c>
      <c r="Z37" s="89">
        <f t="shared" ca="1" si="31"/>
        <v>89.419967305070969</v>
      </c>
      <c r="AA37" s="89">
        <f t="shared" ca="1" si="31"/>
        <v>97.228195937873366</v>
      </c>
      <c r="AB37" s="89">
        <f t="shared" ca="1" si="31"/>
        <v>95.56714984281723</v>
      </c>
      <c r="AC37" s="89">
        <f t="shared" ca="1" si="31"/>
        <v>97.228195937873366</v>
      </c>
      <c r="AD37" s="89">
        <f t="shared" ca="1" si="31"/>
        <v>93.262851021780733</v>
      </c>
      <c r="AE37" s="89">
        <f t="shared" ca="1" si="31"/>
        <v>92.472590846275907</v>
      </c>
      <c r="AF37" s="89">
        <f t="shared" ca="1" si="31"/>
        <v>92.830379746835447</v>
      </c>
      <c r="AG37" s="89">
        <f t="shared" ca="1" si="31"/>
        <v>95.501205329461754</v>
      </c>
      <c r="AH37" s="89">
        <f t="shared" ca="1" si="31"/>
        <v>98.806094702297244</v>
      </c>
      <c r="AI37" s="89">
        <f t="shared" ca="1" si="31"/>
        <v>94.237280494127731</v>
      </c>
      <c r="AJ37" s="89">
        <f t="shared" ca="1" si="31"/>
        <v>88.337167811046243</v>
      </c>
      <c r="AK37" s="89">
        <f t="shared" ca="1" si="31"/>
        <v>90.587227519668176</v>
      </c>
      <c r="AL37" s="89">
        <f t="shared" ca="1" si="31"/>
        <v>90.471101569145432</v>
      </c>
      <c r="AM37" s="89">
        <f t="shared" ca="1" si="31"/>
        <v>90.82272431680353</v>
      </c>
      <c r="AN37" s="89">
        <f t="shared" ca="1" si="31"/>
        <v>85.988731977198583</v>
      </c>
      <c r="AO37" s="89">
        <f t="shared" ca="1" si="31"/>
        <v>89.005565728135593</v>
      </c>
      <c r="AP37" s="89">
        <f t="shared" ca="1" si="31"/>
        <v>70.677164883397694</v>
      </c>
      <c r="AQ37" s="89">
        <f t="shared" ca="1" si="31"/>
        <v>92.728022361984628</v>
      </c>
      <c r="AR37" s="89">
        <f t="shared" ca="1" si="31"/>
        <v>53.602145515547207</v>
      </c>
      <c r="AS37" s="89">
        <f t="shared" ca="1" si="31"/>
        <v>69.367859326772091</v>
      </c>
      <c r="AT37" s="89">
        <f t="shared" ca="1" si="31"/>
        <v>66.343552710086598</v>
      </c>
      <c r="AU37" s="89">
        <f t="shared" ca="1" si="31"/>
        <v>61.683824627573713</v>
      </c>
      <c r="AV37" s="89">
        <f t="shared" ca="1" si="31"/>
        <v>52.436941959795334</v>
      </c>
    </row>
    <row r="38" spans="1:48" x14ac:dyDescent="0.2">
      <c r="A38" s="5" t="s">
        <v>1140</v>
      </c>
      <c r="L38" s="89">
        <f t="shared" ref="L38:S38" ca="1" si="32">(L7+L13+L19+L25+L31)/5</f>
        <v>100</v>
      </c>
      <c r="M38" s="89">
        <f t="shared" ca="1" si="32"/>
        <v>100</v>
      </c>
      <c r="N38" s="89">
        <f t="shared" ca="1" si="32"/>
        <v>100</v>
      </c>
      <c r="O38" s="89">
        <f t="shared" ca="1" si="32"/>
        <v>100</v>
      </c>
      <c r="P38" s="89">
        <f t="shared" ca="1" si="32"/>
        <v>100</v>
      </c>
      <c r="Q38" s="89">
        <f t="shared" ca="1" si="32"/>
        <v>100</v>
      </c>
      <c r="R38" s="89">
        <f t="shared" ca="1" si="32"/>
        <v>100</v>
      </c>
      <c r="S38" s="89">
        <f t="shared" ca="1" si="32"/>
        <v>100</v>
      </c>
      <c r="T38" s="89">
        <f ca="1">(T7+T13+T19+T25+T31)/5</f>
        <v>100</v>
      </c>
      <c r="U38" s="89">
        <f t="shared" ref="U38:AV38" ca="1" si="33">(U7+U13+U19+U25+U31)/5</f>
        <v>100</v>
      </c>
      <c r="V38" s="89">
        <f t="shared" ca="1" si="33"/>
        <v>99.493670886075947</v>
      </c>
      <c r="W38" s="89">
        <f t="shared" ca="1" si="33"/>
        <v>99.2</v>
      </c>
      <c r="X38" s="89">
        <f t="shared" ca="1" si="33"/>
        <v>99.555555555555557</v>
      </c>
      <c r="Y38" s="89">
        <f t="shared" ca="1" si="33"/>
        <v>85.671448663853738</v>
      </c>
      <c r="Z38" s="89">
        <f t="shared" ca="1" si="33"/>
        <v>91.116736990154706</v>
      </c>
      <c r="AA38" s="89">
        <f t="shared" ca="1" si="33"/>
        <v>97.066666666666663</v>
      </c>
      <c r="AB38" s="89">
        <f t="shared" ca="1" si="33"/>
        <v>94.293670886075944</v>
      </c>
      <c r="AC38" s="89">
        <f t="shared" ca="1" si="33"/>
        <v>97.066666666666663</v>
      </c>
      <c r="AD38" s="89">
        <f t="shared" ca="1" si="33"/>
        <v>91.071448663853729</v>
      </c>
      <c r="AE38" s="89">
        <f t="shared" ca="1" si="33"/>
        <v>87.636568213783406</v>
      </c>
      <c r="AF38" s="89">
        <f t="shared" ca="1" si="33"/>
        <v>92.385935302391005</v>
      </c>
      <c r="AG38" s="89">
        <f t="shared" ca="1" si="33"/>
        <v>95.36118143459916</v>
      </c>
      <c r="AH38" s="89">
        <f t="shared" ca="1" si="33"/>
        <v>99.102390998593521</v>
      </c>
      <c r="AI38" s="89">
        <f t="shared" ca="1" si="33"/>
        <v>91.688888888888897</v>
      </c>
      <c r="AJ38" s="89">
        <f t="shared" ca="1" si="33"/>
        <v>90.862728551336133</v>
      </c>
      <c r="AK38" s="89">
        <f t="shared" ca="1" si="33"/>
        <v>90.444444444444443</v>
      </c>
      <c r="AL38" s="89">
        <f t="shared" ca="1" si="33"/>
        <v>91.619127988748247</v>
      </c>
      <c r="AM38" s="89">
        <f t="shared" ca="1" si="33"/>
        <v>81.028691983122357</v>
      </c>
      <c r="AN38" s="89">
        <f t="shared" ca="1" si="33"/>
        <v>84.877918424753858</v>
      </c>
      <c r="AO38" s="89">
        <f t="shared" ca="1" si="33"/>
        <v>88.951617440225021</v>
      </c>
      <c r="AP38" s="89">
        <f t="shared" ca="1" si="33"/>
        <v>65.942334739803101</v>
      </c>
      <c r="AQ38" s="89">
        <f t="shared" ca="1" si="33"/>
        <v>91.977777777777789</v>
      </c>
      <c r="AR38" s="89">
        <f t="shared" ca="1" si="33"/>
        <v>60.048663853727149</v>
      </c>
      <c r="AS38" s="89">
        <f t="shared" ca="1" si="33"/>
        <v>64.265260196905771</v>
      </c>
      <c r="AT38" s="89">
        <f t="shared" ca="1" si="33"/>
        <v>58.825597749648374</v>
      </c>
      <c r="AU38" s="89">
        <f t="shared" ca="1" si="33"/>
        <v>50.417721518987342</v>
      </c>
      <c r="AV38" s="89">
        <f t="shared" ca="1" si="33"/>
        <v>44.077355836849506</v>
      </c>
    </row>
    <row r="39" spans="1:48" x14ac:dyDescent="0.2">
      <c r="A39" s="136" t="s">
        <v>1075</v>
      </c>
      <c r="L39" s="89">
        <f t="shared" ref="L39:S39" ca="1" si="34">(L8+L14+L20+L26+L32)/5</f>
        <v>100</v>
      </c>
      <c r="M39" s="89">
        <f t="shared" ca="1" si="34"/>
        <v>100</v>
      </c>
      <c r="N39" s="89">
        <f t="shared" ca="1" si="34"/>
        <v>100</v>
      </c>
      <c r="O39" s="89">
        <f t="shared" ca="1" si="34"/>
        <v>100</v>
      </c>
      <c r="P39" s="89">
        <f t="shared" ca="1" si="34"/>
        <v>100</v>
      </c>
      <c r="Q39" s="89">
        <f t="shared" ca="1" si="34"/>
        <v>100</v>
      </c>
      <c r="R39" s="89">
        <f t="shared" ca="1" si="34"/>
        <v>100</v>
      </c>
      <c r="S39" s="89">
        <f t="shared" ca="1" si="34"/>
        <v>100</v>
      </c>
      <c r="T39" s="89">
        <f ca="1">(T8+T14+T20+T26+T32)/5</f>
        <v>100</v>
      </c>
      <c r="U39" s="89">
        <f t="shared" ref="U39:AV39" ca="1" si="35">(U8+U14+U20+U26+U32)/5</f>
        <v>100</v>
      </c>
      <c r="V39" s="89">
        <f t="shared" ca="1" si="35"/>
        <v>99.493670886075947</v>
      </c>
      <c r="W39" s="89">
        <f t="shared" ca="1" si="35"/>
        <v>98.94736842105263</v>
      </c>
      <c r="X39" s="89">
        <f t="shared" ca="1" si="35"/>
        <v>99.622641509433961</v>
      </c>
      <c r="Y39" s="89">
        <f t="shared" ca="1" si="35"/>
        <v>98.570009930486592</v>
      </c>
      <c r="Z39" s="89">
        <f t="shared" ca="1" si="35"/>
        <v>90.699172486483278</v>
      </c>
      <c r="AA39" s="89">
        <f t="shared" ca="1" si="35"/>
        <v>96.561403508771917</v>
      </c>
      <c r="AB39" s="89">
        <f t="shared" ca="1" si="35"/>
        <v>90.606098943437857</v>
      </c>
      <c r="AC39" s="89">
        <f t="shared" ca="1" si="35"/>
        <v>96.561403508771917</v>
      </c>
      <c r="AD39" s="89">
        <f t="shared" ca="1" si="35"/>
        <v>89.048870510212367</v>
      </c>
      <c r="AE39" s="89">
        <f t="shared" ca="1" si="35"/>
        <v>87.009143697939109</v>
      </c>
      <c r="AF39" s="89">
        <f t="shared" ca="1" si="35"/>
        <v>90.604686481413822</v>
      </c>
      <c r="AG39" s="89">
        <f t="shared" ca="1" si="35"/>
        <v>94.810756986381833</v>
      </c>
      <c r="AH39" s="89">
        <f t="shared" ca="1" si="35"/>
        <v>98.479150100649747</v>
      </c>
      <c r="AI39" s="89">
        <f t="shared" ca="1" si="35"/>
        <v>91.990731545845748</v>
      </c>
      <c r="AJ39" s="89">
        <f t="shared" ca="1" si="35"/>
        <v>13.209298622721121</v>
      </c>
      <c r="AK39" s="89">
        <f t="shared" ca="1" si="35"/>
        <v>89.340615690168818</v>
      </c>
      <c r="AL39" s="89">
        <f t="shared" ca="1" si="35"/>
        <v>12.702969508797072</v>
      </c>
      <c r="AM39" s="89">
        <f t="shared" ca="1" si="35"/>
        <v>80.563258767503214</v>
      </c>
      <c r="AN39" s="89">
        <f t="shared" ca="1" si="35"/>
        <v>84.149645012474949</v>
      </c>
      <c r="AO39" s="89">
        <f t="shared" ca="1" si="35"/>
        <v>89.318626156985488</v>
      </c>
      <c r="AP39" s="89">
        <f t="shared" ca="1" si="35"/>
        <v>68.804273718109613</v>
      </c>
      <c r="AQ39" s="89">
        <f t="shared" ca="1" si="35"/>
        <v>94.740259046886848</v>
      </c>
      <c r="AR39" s="89">
        <f t="shared" ca="1" si="35"/>
        <v>58.278097958363865</v>
      </c>
      <c r="AS39" s="89">
        <f t="shared" ca="1" si="35"/>
        <v>64.797983463786707</v>
      </c>
      <c r="AT39" s="89">
        <f t="shared" ca="1" si="35"/>
        <v>61.817639123116543</v>
      </c>
      <c r="AU39" s="89">
        <f t="shared" ca="1" si="35"/>
        <v>54.067165880756576</v>
      </c>
      <c r="AV39" s="89">
        <f t="shared" ca="1" si="35"/>
        <v>43.957083051009882</v>
      </c>
    </row>
    <row r="55" spans="20:20" x14ac:dyDescent="0.2">
      <c r="T55" s="80"/>
    </row>
  </sheetData>
  <conditionalFormatting sqref="AY3:BB5 BF3:BJ13 BL13:BL15 AY8:BB20 BF19:BJ19 BF21:BJ31 BL26:BL32 AY26:BB32 AZ3:BB16 AZ18:BB32 BD3:BE32 BA3:BB32">
    <cfRule type="cellIs" dxfId="162" priority="433" operator="greaterThanOrEqual">
      <formula>9</formula>
    </cfRule>
    <cfRule type="cellIs" dxfId="161" priority="434" operator="between">
      <formula>7</formula>
      <formula>9</formula>
    </cfRule>
    <cfRule type="cellIs" dxfId="160" priority="435" operator="lessThan">
      <formula>7</formula>
    </cfRule>
  </conditionalFormatting>
  <conditionalFormatting sqref="AY6:BB6">
    <cfRule type="cellIs" dxfId="159" priority="390" operator="greaterThanOrEqual">
      <formula>9</formula>
    </cfRule>
    <cfRule type="cellIs" dxfId="158" priority="391" operator="between">
      <formula>7</formula>
      <formula>9</formula>
    </cfRule>
    <cfRule type="cellIs" dxfId="157" priority="392" operator="lessThan">
      <formula>7</formula>
    </cfRule>
  </conditionalFormatting>
  <conditionalFormatting sqref="AY7:BB7">
    <cfRule type="cellIs" dxfId="156" priority="372" operator="greaterThanOrEqual">
      <formula>9</formula>
    </cfRule>
    <cfRule type="cellIs" dxfId="155" priority="373" operator="between">
      <formula>7</formula>
      <formula>9</formula>
    </cfRule>
    <cfRule type="cellIs" dxfId="154" priority="374" operator="lessThan">
      <formula>7</formula>
    </cfRule>
  </conditionalFormatting>
  <conditionalFormatting sqref="AZ17:BB17">
    <cfRule type="cellIs" dxfId="153" priority="348" operator="greaterThanOrEqual">
      <formula>9</formula>
    </cfRule>
    <cfRule type="cellIs" dxfId="152" priority="349" operator="between">
      <formula>7</formula>
      <formula>9</formula>
    </cfRule>
    <cfRule type="cellIs" dxfId="151" priority="350" operator="lessThan">
      <formula>7</formula>
    </cfRule>
  </conditionalFormatting>
  <conditionalFormatting sqref="AZ17:BB17">
    <cfRule type="cellIs" dxfId="150" priority="345" operator="greaterThanOrEqual">
      <formula>9</formula>
    </cfRule>
    <cfRule type="cellIs" dxfId="149" priority="346" operator="between">
      <formula>7</formula>
      <formula>9</formula>
    </cfRule>
    <cfRule type="cellIs" dxfId="148" priority="347" operator="lessThan">
      <formula>7</formula>
    </cfRule>
  </conditionalFormatting>
  <conditionalFormatting sqref="AW3:AW32">
    <cfRule type="colorScale" priority="328">
      <colorScale>
        <cfvo type="num" val="0"/>
        <cfvo type="num" val="65"/>
        <cfvo type="num" val="100"/>
        <color rgb="FFFFCCCC"/>
        <color rgb="FFFFEB84"/>
        <color theme="9" tint="0.39997558519241921"/>
      </colorScale>
    </cfRule>
  </conditionalFormatting>
  <conditionalFormatting sqref="AX3:BC32">
    <cfRule type="colorScale" priority="327">
      <colorScale>
        <cfvo type="num" val="0"/>
        <cfvo type="num" val="8"/>
        <cfvo type="num" val="13"/>
        <color theme="9" tint="0.39997558519241921"/>
        <color rgb="FFFFEB84"/>
        <color rgb="FFFFCCCC"/>
      </colorScale>
    </cfRule>
  </conditionalFormatting>
  <conditionalFormatting sqref="BS3:BS32 L3:AV32 T34">
    <cfRule type="colorScale" priority="257">
      <colorScale>
        <cfvo type="num" val="0"/>
        <cfvo type="num" val="50"/>
        <cfvo type="num" val="100"/>
        <color rgb="FFFFCCCC"/>
        <color rgb="FFFFEB84"/>
        <color theme="9" tint="0.39997558519241921"/>
      </colorScale>
    </cfRule>
  </conditionalFormatting>
  <conditionalFormatting sqref="BF14:BH14 BJ14 BF15:BJ17 BF18 BH18:BJ18 BF20:BH20 BJ20">
    <cfRule type="cellIs" dxfId="147" priority="318" operator="greaterThanOrEqual">
      <formula>9</formula>
    </cfRule>
    <cfRule type="cellIs" dxfId="146" priority="319" operator="between">
      <formula>7</formula>
      <formula>9</formula>
    </cfRule>
    <cfRule type="cellIs" dxfId="145" priority="320" operator="lessThan">
      <formula>7</formula>
    </cfRule>
  </conditionalFormatting>
  <conditionalFormatting sqref="BG14:BH14 BJ14 BG15:BJ17 BH18:BJ18 BG20:BH20 BJ20">
    <cfRule type="cellIs" dxfId="144" priority="315" operator="greaterThanOrEqual">
      <formula>9</formula>
    </cfRule>
    <cfRule type="cellIs" dxfId="143" priority="316" operator="between">
      <formula>7</formula>
      <formula>9</formula>
    </cfRule>
    <cfRule type="cellIs" dxfId="142" priority="317" operator="lessThan">
      <formula>7</formula>
    </cfRule>
  </conditionalFormatting>
  <conditionalFormatting sqref="BK3:BL3">
    <cfRule type="cellIs" dxfId="141" priority="312" operator="greaterThanOrEqual">
      <formula>9</formula>
    </cfRule>
    <cfRule type="cellIs" dxfId="140" priority="313" operator="between">
      <formula>7</formula>
      <formula>9</formula>
    </cfRule>
    <cfRule type="cellIs" dxfId="139" priority="314" operator="lessThan">
      <formula>7</formula>
    </cfRule>
  </conditionalFormatting>
  <conditionalFormatting sqref="BL4:BL6 BL8:BL10 BK11:BL12 BK13:BK14 BK17:BL20">
    <cfRule type="cellIs" dxfId="138" priority="309" operator="greaterThanOrEqual">
      <formula>9</formula>
    </cfRule>
    <cfRule type="cellIs" dxfId="137" priority="310" operator="between">
      <formula>7</formula>
      <formula>9</formula>
    </cfRule>
    <cfRule type="cellIs" dxfId="136" priority="311" operator="lessThan">
      <formula>7</formula>
    </cfRule>
  </conditionalFormatting>
  <conditionalFormatting sqref="BK4">
    <cfRule type="cellIs" dxfId="135" priority="306" operator="greaterThanOrEqual">
      <formula>9</formula>
    </cfRule>
    <cfRule type="cellIs" dxfId="134" priority="307" operator="between">
      <formula>7</formula>
      <formula>9</formula>
    </cfRule>
    <cfRule type="cellIs" dxfId="133" priority="308" operator="lessThan">
      <formula>7</formula>
    </cfRule>
  </conditionalFormatting>
  <conditionalFormatting sqref="BK5">
    <cfRule type="cellIs" dxfId="132" priority="303" operator="greaterThanOrEqual">
      <formula>9</formula>
    </cfRule>
    <cfRule type="cellIs" dxfId="131" priority="304" operator="between">
      <formula>7</formula>
      <formula>9</formula>
    </cfRule>
    <cfRule type="cellIs" dxfId="130" priority="305" operator="lessThan">
      <formula>7</formula>
    </cfRule>
  </conditionalFormatting>
  <conditionalFormatting sqref="BK6">
    <cfRule type="cellIs" dxfId="129" priority="300" operator="greaterThanOrEqual">
      <formula>9</formula>
    </cfRule>
    <cfRule type="cellIs" dxfId="128" priority="301" operator="between">
      <formula>7</formula>
      <formula>9</formula>
    </cfRule>
    <cfRule type="cellIs" dxfId="127" priority="302" operator="lessThan">
      <formula>7</formula>
    </cfRule>
  </conditionalFormatting>
  <conditionalFormatting sqref="BL7">
    <cfRule type="cellIs" dxfId="126" priority="294" operator="greaterThanOrEqual">
      <formula>9</formula>
    </cfRule>
    <cfRule type="cellIs" dxfId="125" priority="295" operator="between">
      <formula>7</formula>
      <formula>9</formula>
    </cfRule>
    <cfRule type="cellIs" dxfId="124" priority="296" operator="lessThan">
      <formula>7</formula>
    </cfRule>
  </conditionalFormatting>
  <conditionalFormatting sqref="BK7">
    <cfRule type="cellIs" dxfId="123" priority="291" operator="greaterThanOrEqual">
      <formula>9</formula>
    </cfRule>
    <cfRule type="cellIs" dxfId="122" priority="292" operator="between">
      <formula>7</formula>
      <formula>9</formula>
    </cfRule>
    <cfRule type="cellIs" dxfId="121" priority="293" operator="lessThan">
      <formula>7</formula>
    </cfRule>
  </conditionalFormatting>
  <conditionalFormatting sqref="BK8">
    <cfRule type="cellIs" dxfId="120" priority="288" operator="greaterThanOrEqual">
      <formula>9</formula>
    </cfRule>
    <cfRule type="cellIs" dxfId="119" priority="289" operator="between">
      <formula>7</formula>
      <formula>9</formula>
    </cfRule>
    <cfRule type="cellIs" dxfId="118" priority="290" operator="lessThan">
      <formula>7</formula>
    </cfRule>
  </conditionalFormatting>
  <conditionalFormatting sqref="BK9:BK10">
    <cfRule type="cellIs" dxfId="117" priority="285" operator="greaterThanOrEqual">
      <formula>9</formula>
    </cfRule>
    <cfRule type="cellIs" dxfId="116" priority="286" operator="between">
      <formula>7</formula>
      <formula>9</formula>
    </cfRule>
    <cfRule type="cellIs" dxfId="115" priority="287" operator="lessThan">
      <formula>7</formula>
    </cfRule>
  </conditionalFormatting>
  <conditionalFormatting sqref="BI14">
    <cfRule type="cellIs" dxfId="114" priority="279" operator="greaterThanOrEqual">
      <formula>9</formula>
    </cfRule>
    <cfRule type="cellIs" dxfId="113" priority="280" operator="between">
      <formula>7</formula>
      <formula>9</formula>
    </cfRule>
    <cfRule type="cellIs" dxfId="112" priority="281" operator="lessThan">
      <formula>7</formula>
    </cfRule>
  </conditionalFormatting>
  <conditionalFormatting sqref="BK15">
    <cfRule type="cellIs" dxfId="111" priority="276" operator="greaterThanOrEqual">
      <formula>9</formula>
    </cfRule>
    <cfRule type="cellIs" dxfId="110" priority="277" operator="between">
      <formula>7</formula>
      <formula>9</formula>
    </cfRule>
    <cfRule type="cellIs" dxfId="109" priority="278" operator="lessThan">
      <formula>7</formula>
    </cfRule>
  </conditionalFormatting>
  <conditionalFormatting sqref="BL16">
    <cfRule type="cellIs" dxfId="108" priority="273" operator="greaterThanOrEqual">
      <formula>9</formula>
    </cfRule>
    <cfRule type="cellIs" dxfId="107" priority="274" operator="between">
      <formula>7</formula>
      <formula>9</formula>
    </cfRule>
    <cfRule type="cellIs" dxfId="106" priority="275" operator="lessThan">
      <formula>7</formula>
    </cfRule>
  </conditionalFormatting>
  <conditionalFormatting sqref="BK16">
    <cfRule type="cellIs" dxfId="105" priority="270" operator="greaterThanOrEqual">
      <formula>9</formula>
    </cfRule>
    <cfRule type="cellIs" dxfId="104" priority="271" operator="between">
      <formula>7</formula>
      <formula>9</formula>
    </cfRule>
    <cfRule type="cellIs" dxfId="103" priority="272" operator="lessThan">
      <formula>7</formula>
    </cfRule>
  </conditionalFormatting>
  <conditionalFormatting sqref="BG18">
    <cfRule type="cellIs" dxfId="102" priority="267" operator="greaterThanOrEqual">
      <formula>9</formula>
    </cfRule>
    <cfRule type="cellIs" dxfId="101" priority="268" operator="between">
      <formula>7</formula>
      <formula>9</formula>
    </cfRule>
    <cfRule type="cellIs" dxfId="100" priority="269" operator="lessThan">
      <formula>7</formula>
    </cfRule>
  </conditionalFormatting>
  <conditionalFormatting sqref="BI20">
    <cfRule type="cellIs" dxfId="99" priority="258" operator="greaterThanOrEqual">
      <formula>9</formula>
    </cfRule>
    <cfRule type="cellIs" dxfId="98" priority="259" operator="between">
      <formula>7</formula>
      <formula>9</formula>
    </cfRule>
    <cfRule type="cellIs" dxfId="97" priority="260" operator="lessThan">
      <formula>7</formula>
    </cfRule>
  </conditionalFormatting>
  <conditionalFormatting sqref="BM3:BM32">
    <cfRule type="cellIs" dxfId="96" priority="253" operator="greaterThanOrEqual">
      <formula>208</formula>
    </cfRule>
    <cfRule type="cellIs" dxfId="95" priority="254" operator="lessThan">
      <formula>208</formula>
    </cfRule>
  </conditionalFormatting>
  <conditionalFormatting sqref="AY24:BB24">
    <cfRule type="cellIs" dxfId="94" priority="82" operator="greaterThanOrEqual">
      <formula>9</formula>
    </cfRule>
    <cfRule type="cellIs" dxfId="93" priority="83" operator="between">
      <formula>7</formula>
      <formula>9</formula>
    </cfRule>
    <cfRule type="cellIs" dxfId="92" priority="84" operator="lessThan">
      <formula>7</formula>
    </cfRule>
  </conditionalFormatting>
  <conditionalFormatting sqref="AY25:BB25">
    <cfRule type="cellIs" dxfId="91" priority="76" operator="greaterThanOrEqual">
      <formula>9</formula>
    </cfRule>
    <cfRule type="cellIs" dxfId="90" priority="77" operator="between">
      <formula>7</formula>
      <formula>9</formula>
    </cfRule>
    <cfRule type="cellIs" dxfId="89" priority="78" operator="lessThan">
      <formula>7</formula>
    </cfRule>
  </conditionalFormatting>
  <conditionalFormatting sqref="BF32:BH32 BJ32">
    <cfRule type="cellIs" dxfId="88" priority="73" operator="greaterThanOrEqual">
      <formula>9</formula>
    </cfRule>
    <cfRule type="cellIs" dxfId="87" priority="74" operator="between">
      <formula>7</formula>
      <formula>9</formula>
    </cfRule>
    <cfRule type="cellIs" dxfId="86" priority="75" operator="lessThan">
      <formula>7</formula>
    </cfRule>
  </conditionalFormatting>
  <conditionalFormatting sqref="BG32:BH32 BJ32">
    <cfRule type="cellIs" dxfId="85" priority="70" operator="greaterThanOrEqual">
      <formula>9</formula>
    </cfRule>
    <cfRule type="cellIs" dxfId="84" priority="71" operator="between">
      <formula>7</formula>
      <formula>9</formula>
    </cfRule>
    <cfRule type="cellIs" dxfId="83" priority="72" operator="lessThan">
      <formula>7</formula>
    </cfRule>
  </conditionalFormatting>
  <conditionalFormatting sqref="BK21:BL21">
    <cfRule type="cellIs" dxfId="82" priority="67" operator="greaterThanOrEqual">
      <formula>9</formula>
    </cfRule>
    <cfRule type="cellIs" dxfId="81" priority="68" operator="between">
      <formula>7</formula>
      <formula>9</formula>
    </cfRule>
    <cfRule type="cellIs" dxfId="80" priority="69" operator="lessThan">
      <formula>7</formula>
    </cfRule>
  </conditionalFormatting>
  <conditionalFormatting sqref="BL22:BL24">
    <cfRule type="cellIs" dxfId="79" priority="64" operator="greaterThanOrEqual">
      <formula>9</formula>
    </cfRule>
    <cfRule type="cellIs" dxfId="78" priority="65" operator="between">
      <formula>7</formula>
      <formula>9</formula>
    </cfRule>
    <cfRule type="cellIs" dxfId="77" priority="66" operator="lessThan">
      <formula>7</formula>
    </cfRule>
  </conditionalFormatting>
  <conditionalFormatting sqref="BL25">
    <cfRule type="cellIs" dxfId="76" priority="61" operator="greaterThanOrEqual">
      <formula>9</formula>
    </cfRule>
    <cfRule type="cellIs" dxfId="75" priority="62" operator="between">
      <formula>7</formula>
      <formula>9</formula>
    </cfRule>
    <cfRule type="cellIs" dxfId="74" priority="63" operator="lessThan">
      <formula>7</formula>
    </cfRule>
  </conditionalFormatting>
  <conditionalFormatting sqref="BK27:BK28">
    <cfRule type="cellIs" dxfId="73" priority="58" operator="greaterThanOrEqual">
      <formula>9</formula>
    </cfRule>
    <cfRule type="cellIs" dxfId="72" priority="59" operator="between">
      <formula>7</formula>
      <formula>9</formula>
    </cfRule>
    <cfRule type="cellIs" dxfId="71" priority="60" operator="lessThan">
      <formula>7</formula>
    </cfRule>
  </conditionalFormatting>
  <conditionalFormatting sqref="BI32">
    <cfRule type="cellIs" dxfId="70" priority="55" operator="greaterThanOrEqual">
      <formula>9</formula>
    </cfRule>
    <cfRule type="cellIs" dxfId="69" priority="56" operator="between">
      <formula>7</formula>
      <formula>9</formula>
    </cfRule>
    <cfRule type="cellIs" dxfId="68" priority="57" operator="lessThan">
      <formula>7</formula>
    </cfRule>
  </conditionalFormatting>
  <conditionalFormatting sqref="BK22">
    <cfRule type="cellIs" dxfId="67" priority="52" operator="greaterThanOrEqual">
      <formula>9</formula>
    </cfRule>
    <cfRule type="cellIs" dxfId="66" priority="53" operator="between">
      <formula>7</formula>
      <formula>9</formula>
    </cfRule>
    <cfRule type="cellIs" dxfId="65" priority="54" operator="lessThan">
      <formula>7</formula>
    </cfRule>
  </conditionalFormatting>
  <conditionalFormatting sqref="BK23">
    <cfRule type="cellIs" dxfId="64" priority="49" operator="greaterThanOrEqual">
      <formula>9</formula>
    </cfRule>
    <cfRule type="cellIs" dxfId="63" priority="50" operator="between">
      <formula>7</formula>
      <formula>9</formula>
    </cfRule>
    <cfRule type="cellIs" dxfId="62" priority="51" operator="lessThan">
      <formula>7</formula>
    </cfRule>
  </conditionalFormatting>
  <conditionalFormatting sqref="BK24">
    <cfRule type="cellIs" dxfId="61" priority="46" operator="greaterThanOrEqual">
      <formula>9</formula>
    </cfRule>
    <cfRule type="cellIs" dxfId="60" priority="47" operator="between">
      <formula>7</formula>
      <formula>9</formula>
    </cfRule>
    <cfRule type="cellIs" dxfId="59" priority="48" operator="lessThan">
      <formula>7</formula>
    </cfRule>
  </conditionalFormatting>
  <conditionalFormatting sqref="BK25">
    <cfRule type="cellIs" dxfId="58" priority="40" operator="greaterThanOrEqual">
      <formula>9</formula>
    </cfRule>
    <cfRule type="cellIs" dxfId="57" priority="41" operator="between">
      <formula>7</formula>
      <formula>9</formula>
    </cfRule>
    <cfRule type="cellIs" dxfId="56" priority="42" operator="lessThan">
      <formula>7</formula>
    </cfRule>
  </conditionalFormatting>
  <conditionalFormatting sqref="BK26">
    <cfRule type="cellIs" dxfId="55" priority="37" operator="greaterThanOrEqual">
      <formula>9</formula>
    </cfRule>
    <cfRule type="cellIs" dxfId="54" priority="38" operator="between">
      <formula>7</formula>
      <formula>9</formula>
    </cfRule>
    <cfRule type="cellIs" dxfId="53" priority="39" operator="lessThan">
      <formula>7</formula>
    </cfRule>
  </conditionalFormatting>
  <conditionalFormatting sqref="BK29">
    <cfRule type="cellIs" dxfId="52" priority="34" operator="greaterThanOrEqual">
      <formula>9</formula>
    </cfRule>
    <cfRule type="cellIs" dxfId="51" priority="35" operator="between">
      <formula>7</formula>
      <formula>9</formula>
    </cfRule>
    <cfRule type="cellIs" dxfId="50" priority="36" operator="lessThan">
      <formula>7</formula>
    </cfRule>
  </conditionalFormatting>
  <conditionalFormatting sqref="BK30">
    <cfRule type="cellIs" dxfId="49" priority="31" operator="greaterThanOrEqual">
      <formula>9</formula>
    </cfRule>
    <cfRule type="cellIs" dxfId="48" priority="32" operator="between">
      <formula>7</formula>
      <formula>9</formula>
    </cfRule>
    <cfRule type="cellIs" dxfId="47" priority="33" operator="lessThan">
      <formula>7</formula>
    </cfRule>
  </conditionalFormatting>
  <conditionalFormatting sqref="BK31">
    <cfRule type="cellIs" dxfId="46" priority="25" operator="greaterThanOrEqual">
      <formula>9</formula>
    </cfRule>
    <cfRule type="cellIs" dxfId="45" priority="26" operator="between">
      <formula>7</formula>
      <formula>9</formula>
    </cfRule>
    <cfRule type="cellIs" dxfId="44" priority="27" operator="lessThan">
      <formula>7</formula>
    </cfRule>
  </conditionalFormatting>
  <conditionalFormatting sqref="BK32">
    <cfRule type="cellIs" dxfId="43" priority="22" operator="greaterThanOrEqual">
      <formula>9</formula>
    </cfRule>
    <cfRule type="cellIs" dxfId="42" priority="23" operator="between">
      <formula>7</formula>
      <formula>9</formula>
    </cfRule>
    <cfRule type="cellIs" dxfId="41" priority="24" operator="lessThan">
      <formula>7</formula>
    </cfRule>
  </conditionalFormatting>
  <conditionalFormatting sqref="AY21:BB23">
    <cfRule type="cellIs" dxfId="40" priority="97" operator="greaterThanOrEqual">
      <formula>9</formula>
    </cfRule>
    <cfRule type="cellIs" dxfId="39" priority="98" operator="between">
      <formula>7</formula>
      <formula>9</formula>
    </cfRule>
    <cfRule type="cellIs" dxfId="38" priority="99" operator="lessThan">
      <formula>7</formula>
    </cfRule>
  </conditionalFormatting>
  <conditionalFormatting sqref="AV15:AV20 AV3:AV13">
    <cfRule type="colorScale" priority="528">
      <colorScale>
        <cfvo type="min"/>
        <cfvo type="percentile" val="50"/>
        <cfvo type="num" val="1"/>
        <color rgb="FFFFCCCC"/>
        <color rgb="FFFFEB84"/>
        <color theme="9" tint="0.39997558519241921"/>
      </colorScale>
    </cfRule>
  </conditionalFormatting>
  <conditionalFormatting sqref="AV21:AV32">
    <cfRule type="colorScale" priority="612">
      <colorScale>
        <cfvo type="min"/>
        <cfvo type="percentile" val="50"/>
        <cfvo type="num" val="1"/>
        <color rgb="FFFFCCCC"/>
        <color rgb="FFFFEB84"/>
        <color theme="9" tint="0.39997558519241921"/>
      </colorScale>
    </cfRule>
  </conditionalFormatting>
  <conditionalFormatting sqref="L37:S37">
    <cfRule type="colorScale" priority="1">
      <colorScale>
        <cfvo type="num" val="0"/>
        <cfvo type="num" val="50"/>
        <cfvo type="num" val="100"/>
        <color rgb="FFFFCCCC"/>
        <color rgb="FFFFEB84"/>
        <color theme="9" tint="0.39997558519241921"/>
      </colorScale>
    </cfRule>
  </conditionalFormatting>
  <conditionalFormatting sqref="U34">
    <cfRule type="colorScale" priority="18">
      <colorScale>
        <cfvo type="num" val="0"/>
        <cfvo type="num" val="50"/>
        <cfvo type="num" val="100"/>
        <color rgb="FFFFCCCC"/>
        <color rgb="FFFFEB84"/>
        <color theme="9" tint="0.39997558519241921"/>
      </colorScale>
    </cfRule>
  </conditionalFormatting>
  <conditionalFormatting sqref="V34:AV34">
    <cfRule type="colorScale" priority="17">
      <colorScale>
        <cfvo type="num" val="0"/>
        <cfvo type="num" val="50"/>
        <cfvo type="num" val="100"/>
        <color rgb="FFFFCCCC"/>
        <color rgb="FFFFEB84"/>
        <color theme="9" tint="0.39997558519241921"/>
      </colorScale>
    </cfRule>
  </conditionalFormatting>
  <conditionalFormatting sqref="T35">
    <cfRule type="colorScale" priority="16">
      <colorScale>
        <cfvo type="num" val="0"/>
        <cfvo type="num" val="50"/>
        <cfvo type="num" val="100"/>
        <color rgb="FFFFCCCC"/>
        <color rgb="FFFFEB84"/>
        <color theme="9" tint="0.39997558519241921"/>
      </colorScale>
    </cfRule>
  </conditionalFormatting>
  <conditionalFormatting sqref="T36">
    <cfRule type="colorScale" priority="15">
      <colorScale>
        <cfvo type="num" val="0"/>
        <cfvo type="num" val="50"/>
        <cfvo type="num" val="100"/>
        <color rgb="FFFFCCCC"/>
        <color rgb="FFFFEB84"/>
        <color theme="9" tint="0.39997558519241921"/>
      </colorScale>
    </cfRule>
  </conditionalFormatting>
  <conditionalFormatting sqref="T37">
    <cfRule type="colorScale" priority="14">
      <colorScale>
        <cfvo type="num" val="0"/>
        <cfvo type="num" val="50"/>
        <cfvo type="num" val="100"/>
        <color rgb="FFFFCCCC"/>
        <color rgb="FFFFEB84"/>
        <color theme="9" tint="0.39997558519241921"/>
      </colorScale>
    </cfRule>
  </conditionalFormatting>
  <conditionalFormatting sqref="T38">
    <cfRule type="colorScale" priority="13">
      <colorScale>
        <cfvo type="num" val="0"/>
        <cfvo type="num" val="50"/>
        <cfvo type="num" val="100"/>
        <color rgb="FFFFCCCC"/>
        <color rgb="FFFFEB84"/>
        <color theme="9" tint="0.39997558519241921"/>
      </colorScale>
    </cfRule>
  </conditionalFormatting>
  <conditionalFormatting sqref="T39">
    <cfRule type="colorScale" priority="12">
      <colorScale>
        <cfvo type="num" val="0"/>
        <cfvo type="num" val="50"/>
        <cfvo type="num" val="100"/>
        <color rgb="FFFFCCCC"/>
        <color rgb="FFFFEB84"/>
        <color theme="9" tint="0.39997558519241921"/>
      </colorScale>
    </cfRule>
  </conditionalFormatting>
  <conditionalFormatting sqref="U35:AV35">
    <cfRule type="colorScale" priority="11">
      <colorScale>
        <cfvo type="num" val="0"/>
        <cfvo type="num" val="50"/>
        <cfvo type="num" val="100"/>
        <color rgb="FFFFCCCC"/>
        <color rgb="FFFFEB84"/>
        <color theme="9" tint="0.39997558519241921"/>
      </colorScale>
    </cfRule>
  </conditionalFormatting>
  <conditionalFormatting sqref="U36:AV36">
    <cfRule type="colorScale" priority="10">
      <colorScale>
        <cfvo type="num" val="0"/>
        <cfvo type="num" val="50"/>
        <cfvo type="num" val="100"/>
        <color rgb="FFFFCCCC"/>
        <color rgb="FFFFEB84"/>
        <color theme="9" tint="0.39997558519241921"/>
      </colorScale>
    </cfRule>
  </conditionalFormatting>
  <conditionalFormatting sqref="U37:AV37">
    <cfRule type="colorScale" priority="9">
      <colorScale>
        <cfvo type="num" val="0"/>
        <cfvo type="num" val="50"/>
        <cfvo type="num" val="100"/>
        <color rgb="FFFFCCCC"/>
        <color rgb="FFFFEB84"/>
        <color theme="9" tint="0.39997558519241921"/>
      </colorScale>
    </cfRule>
  </conditionalFormatting>
  <conditionalFormatting sqref="U38:AV38">
    <cfRule type="colorScale" priority="8">
      <colorScale>
        <cfvo type="num" val="0"/>
        <cfvo type="num" val="50"/>
        <cfvo type="num" val="100"/>
        <color rgb="FFFFCCCC"/>
        <color rgb="FFFFEB84"/>
        <color theme="9" tint="0.39997558519241921"/>
      </colorScale>
    </cfRule>
  </conditionalFormatting>
  <conditionalFormatting sqref="U39:AV39">
    <cfRule type="colorScale" priority="7">
      <colorScale>
        <cfvo type="num" val="0"/>
        <cfvo type="num" val="50"/>
        <cfvo type="num" val="100"/>
        <color rgb="FFFFCCCC"/>
        <color rgb="FFFFEB84"/>
        <color theme="9" tint="0.39997558519241921"/>
      </colorScale>
    </cfRule>
  </conditionalFormatting>
  <conditionalFormatting sqref="L34:S34">
    <cfRule type="colorScale" priority="6">
      <colorScale>
        <cfvo type="num" val="0"/>
        <cfvo type="num" val="50"/>
        <cfvo type="num" val="100"/>
        <color rgb="FFFFCCCC"/>
        <color rgb="FFFFEB84"/>
        <color theme="9" tint="0.39997558519241921"/>
      </colorScale>
    </cfRule>
  </conditionalFormatting>
  <conditionalFormatting sqref="L39:S39">
    <cfRule type="colorScale" priority="5">
      <colorScale>
        <cfvo type="num" val="0"/>
        <cfvo type="num" val="50"/>
        <cfvo type="num" val="100"/>
        <color rgb="FFFFCCCC"/>
        <color rgb="FFFFEB84"/>
        <color theme="9" tint="0.39997558519241921"/>
      </colorScale>
    </cfRule>
  </conditionalFormatting>
  <conditionalFormatting sqref="L35:S35">
    <cfRule type="colorScale" priority="4">
      <colorScale>
        <cfvo type="num" val="0"/>
        <cfvo type="num" val="50"/>
        <cfvo type="num" val="100"/>
        <color rgb="FFFFCCCC"/>
        <color rgb="FFFFEB84"/>
        <color theme="9" tint="0.39997558519241921"/>
      </colorScale>
    </cfRule>
  </conditionalFormatting>
  <conditionalFormatting sqref="L38:S38">
    <cfRule type="colorScale" priority="3">
      <colorScale>
        <cfvo type="num" val="0"/>
        <cfvo type="num" val="50"/>
        <cfvo type="num" val="100"/>
        <color rgb="FFFFCCCC"/>
        <color rgb="FFFFEB84"/>
        <color theme="9" tint="0.39997558519241921"/>
      </colorScale>
    </cfRule>
  </conditionalFormatting>
  <conditionalFormatting sqref="L36:S36">
    <cfRule type="colorScale" priority="2">
      <colorScale>
        <cfvo type="num" val="0"/>
        <cfvo type="num" val="50"/>
        <cfvo type="num" val="100"/>
        <color rgb="FFFFCCCC"/>
        <color rgb="FFFFEB84"/>
        <color theme="9" tint="0.39997558519241921"/>
      </colorScale>
    </cfRule>
  </conditionalFormatting>
  <dataValidations count="1">
    <dataValidation operator="greaterThanOrEqual" allowBlank="1" showInputMessage="1" showErrorMessage="1" sqref="BN2" xr:uid="{00000000-0002-0000-1500-000000000000}"/>
  </dataValidations>
  <pageMargins left="0.70866141732283472" right="0.70866141732283472" top="0.74803149606299213" bottom="0.74803149606299213" header="0.31496062992125984" footer="0.31496062992125984"/>
  <pageSetup paperSize="9" scale="16" fitToHeight="0" orientation="landscape" cellComments="atEnd"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56D08-6587-034C-B69A-8C65C79D9054}">
  <dimension ref="A1"/>
  <sheetViews>
    <sheetView topLeftCell="Y1" zoomScale="80" zoomScaleNormal="80" workbookViewId="0">
      <selection activeCell="H25" sqref="H25"/>
    </sheetView>
  </sheetViews>
  <sheetFormatPr baseColWidth="10" defaultRowHeight="15" x14ac:dyDescent="0.2"/>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BDDFB-4998-F24B-BF47-8E35B6EECE01}">
  <dimension ref="A1"/>
  <sheetViews>
    <sheetView zoomScale="90" zoomScaleNormal="90" workbookViewId="0">
      <selection activeCell="R66" sqref="R66"/>
    </sheetView>
  </sheetViews>
  <sheetFormatPr baseColWidth="10" defaultRowHeight="15" x14ac:dyDescent="0.2"/>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788F7-CF7B-3046-B2BB-64315FF8CC4E}">
  <dimension ref="A1:Y72"/>
  <sheetViews>
    <sheetView zoomScale="90" zoomScaleNormal="90" workbookViewId="0">
      <pane ySplit="1" topLeftCell="A37" activePane="bottomLeft" state="frozen"/>
      <selection pane="bottomLeft" activeCell="R52" sqref="R52"/>
    </sheetView>
  </sheetViews>
  <sheetFormatPr baseColWidth="10" defaultRowHeight="15" x14ac:dyDescent="0.2"/>
  <cols>
    <col min="1" max="1" width="11.6640625" style="174" customWidth="1"/>
    <col min="2" max="8" width="10.83203125" style="174"/>
    <col min="9" max="10" width="13.83203125" style="174" customWidth="1"/>
    <col min="11" max="11" width="12.83203125" style="174" customWidth="1"/>
    <col min="12" max="12" width="12.1640625" style="174" customWidth="1"/>
    <col min="13" max="13" width="10.83203125" style="174"/>
    <col min="14" max="14" width="11.83203125" style="174" customWidth="1"/>
    <col min="15" max="16" width="10.83203125" style="174"/>
    <col min="17" max="17" width="12.1640625" style="174" customWidth="1"/>
    <col min="18" max="18" width="10.83203125" style="174" customWidth="1"/>
    <col min="19" max="16384" width="10.83203125" style="174"/>
  </cols>
  <sheetData>
    <row r="1" spans="1:25" s="179" customFormat="1" ht="34" x14ac:dyDescent="0.2">
      <c r="A1" s="178" t="s">
        <v>1074</v>
      </c>
      <c r="B1" s="178" t="s">
        <v>1152</v>
      </c>
      <c r="C1" s="178" t="s">
        <v>1067</v>
      </c>
      <c r="D1" s="178" t="s">
        <v>1068</v>
      </c>
      <c r="E1" s="178" t="s">
        <v>1065</v>
      </c>
      <c r="F1" s="178" t="s">
        <v>1066</v>
      </c>
      <c r="G1" s="178" t="s">
        <v>139</v>
      </c>
      <c r="H1" s="178" t="s">
        <v>77</v>
      </c>
      <c r="I1" s="203"/>
      <c r="J1" s="197" t="s">
        <v>1187</v>
      </c>
      <c r="K1" s="198" t="s">
        <v>1074</v>
      </c>
      <c r="L1" s="178" t="s">
        <v>1152</v>
      </c>
      <c r="M1" s="178" t="s">
        <v>1065</v>
      </c>
      <c r="N1" s="178" t="s">
        <v>1066</v>
      </c>
      <c r="O1" s="199" t="s">
        <v>139</v>
      </c>
      <c r="R1" s="178" t="s">
        <v>1074</v>
      </c>
      <c r="S1" s="178" t="s">
        <v>1152</v>
      </c>
      <c r="T1" s="178" t="s">
        <v>1067</v>
      </c>
      <c r="U1" s="178" t="s">
        <v>1068</v>
      </c>
      <c r="V1" s="178" t="s">
        <v>1065</v>
      </c>
      <c r="W1" s="178" t="s">
        <v>1066</v>
      </c>
      <c r="X1" s="178" t="s">
        <v>139</v>
      </c>
      <c r="Y1" s="178" t="s">
        <v>77</v>
      </c>
    </row>
    <row r="2" spans="1:25" ht="16" x14ac:dyDescent="0.2">
      <c r="A2" s="175" t="s">
        <v>1160</v>
      </c>
      <c r="B2" s="184">
        <v>169.5</v>
      </c>
      <c r="C2" s="186">
        <v>26.112282040980325</v>
      </c>
      <c r="D2" s="184">
        <v>14.755722512387845</v>
      </c>
      <c r="E2" s="184">
        <v>9.1999999999999993</v>
      </c>
      <c r="F2" s="184">
        <v>17.100000000000001</v>
      </c>
      <c r="G2" s="184">
        <v>12.8</v>
      </c>
      <c r="H2" s="184">
        <v>15.122715950180798</v>
      </c>
      <c r="I2" s="203"/>
      <c r="J2" s="194"/>
      <c r="K2" s="175" t="s">
        <v>1160</v>
      </c>
      <c r="L2" s="184"/>
      <c r="M2" s="184"/>
      <c r="N2" s="184"/>
      <c r="O2" s="207"/>
      <c r="R2" s="234" t="s">
        <v>1143</v>
      </c>
      <c r="S2" s="235"/>
      <c r="T2" s="235"/>
      <c r="U2" s="235"/>
      <c r="V2" s="235"/>
      <c r="W2" s="235"/>
      <c r="X2" s="235"/>
      <c r="Y2" s="236"/>
    </row>
    <row r="3" spans="1:25" ht="16" x14ac:dyDescent="0.2">
      <c r="A3" s="176" t="s">
        <v>1161</v>
      </c>
      <c r="B3" s="181">
        <v>166</v>
      </c>
      <c r="C3" s="187">
        <v>31.57075187969928</v>
      </c>
      <c r="D3" s="182">
        <v>13.889774436090224</v>
      </c>
      <c r="E3" s="182">
        <v>9.1</v>
      </c>
      <c r="F3" s="182">
        <v>16.8</v>
      </c>
      <c r="G3" s="182">
        <v>12.7</v>
      </c>
      <c r="H3" s="182">
        <v>14.184514012303488</v>
      </c>
      <c r="I3" s="206"/>
      <c r="J3" s="194"/>
      <c r="K3" s="176" t="s">
        <v>1161</v>
      </c>
      <c r="L3" s="182">
        <f>B3-B2</f>
        <v>-3.5</v>
      </c>
      <c r="M3" s="182">
        <f>E3-E2</f>
        <v>-9.9999999999999645E-2</v>
      </c>
      <c r="N3" s="182">
        <f>F3-F2</f>
        <v>-0.30000000000000071</v>
      </c>
      <c r="O3" s="203">
        <f>G3-G2</f>
        <v>-0.10000000000000142</v>
      </c>
      <c r="R3" s="175" t="s">
        <v>1069</v>
      </c>
      <c r="S3" s="184">
        <v>169.5</v>
      </c>
      <c r="T3" s="186">
        <v>26.112282040980325</v>
      </c>
      <c r="U3" s="184">
        <v>14.755722512387845</v>
      </c>
      <c r="V3" s="184">
        <v>9.1999999999999993</v>
      </c>
      <c r="W3" s="184">
        <v>17.100000000000001</v>
      </c>
      <c r="X3" s="184">
        <v>12.8</v>
      </c>
      <c r="Y3" s="184">
        <v>15.122715950180798</v>
      </c>
    </row>
    <row r="4" spans="1:25" ht="16" x14ac:dyDescent="0.2">
      <c r="A4" s="176" t="s">
        <v>1162</v>
      </c>
      <c r="B4" s="181">
        <v>184</v>
      </c>
      <c r="C4" s="187">
        <v>27.319957461892958</v>
      </c>
      <c r="D4" s="182">
        <v>13.595576036866362</v>
      </c>
      <c r="E4" s="182">
        <v>9.3000000000000007</v>
      </c>
      <c r="F4" s="182">
        <v>16.100000000000001</v>
      </c>
      <c r="G4" s="181">
        <v>12</v>
      </c>
      <c r="H4" s="182">
        <v>12.788596242467214</v>
      </c>
      <c r="I4" s="206"/>
      <c r="J4" s="194"/>
      <c r="K4" s="176" t="s">
        <v>1162</v>
      </c>
      <c r="L4" s="182">
        <f t="shared" ref="L4:L31" si="0">B4-B3</f>
        <v>18</v>
      </c>
      <c r="M4" s="182">
        <f t="shared" ref="M4:M31" si="1">E4-E3</f>
        <v>0.20000000000000107</v>
      </c>
      <c r="N4" s="182">
        <f t="shared" ref="N4:N31" si="2">F4-F3</f>
        <v>-0.69999999999999929</v>
      </c>
      <c r="O4" s="203">
        <f t="shared" ref="O4:O31" si="3">G4-G3</f>
        <v>-0.69999999999999929</v>
      </c>
      <c r="R4" s="176" t="s">
        <v>1070</v>
      </c>
      <c r="S4" s="181">
        <v>166</v>
      </c>
      <c r="T4" s="187">
        <v>31.57075187969928</v>
      </c>
      <c r="U4" s="182">
        <v>13.889774436090224</v>
      </c>
      <c r="V4" s="182">
        <v>9.1</v>
      </c>
      <c r="W4" s="182">
        <v>16.8</v>
      </c>
      <c r="X4" s="182">
        <v>12.7</v>
      </c>
      <c r="Y4" s="182">
        <v>14.184514012303488</v>
      </c>
    </row>
    <row r="5" spans="1:25" ht="16" x14ac:dyDescent="0.2">
      <c r="A5" s="176" t="s">
        <v>1163</v>
      </c>
      <c r="B5" s="181">
        <v>196</v>
      </c>
      <c r="C5" s="187">
        <v>31.801157024793401</v>
      </c>
      <c r="D5" s="182">
        <v>13.117957497048408</v>
      </c>
      <c r="E5" s="182">
        <v>9.3000000000000007</v>
      </c>
      <c r="F5" s="182">
        <v>16.3</v>
      </c>
      <c r="G5" s="182">
        <v>12.2</v>
      </c>
      <c r="H5" s="182">
        <v>13.185976977567883</v>
      </c>
      <c r="I5" s="206"/>
      <c r="J5" s="194"/>
      <c r="K5" s="176" t="s">
        <v>1163</v>
      </c>
      <c r="L5" s="182">
        <f t="shared" si="0"/>
        <v>12</v>
      </c>
      <c r="M5" s="182">
        <f t="shared" si="1"/>
        <v>0</v>
      </c>
      <c r="N5" s="182">
        <f t="shared" si="2"/>
        <v>0.19999999999999929</v>
      </c>
      <c r="O5" s="203">
        <f t="shared" si="3"/>
        <v>0.19999999999999929</v>
      </c>
      <c r="R5" s="176" t="s">
        <v>1071</v>
      </c>
      <c r="S5" s="181">
        <v>184</v>
      </c>
      <c r="T5" s="187">
        <v>27.319957461892958</v>
      </c>
      <c r="U5" s="182">
        <v>13.595576036866362</v>
      </c>
      <c r="V5" s="182">
        <v>9.3000000000000007</v>
      </c>
      <c r="W5" s="182">
        <v>16.100000000000001</v>
      </c>
      <c r="X5" s="181">
        <v>12</v>
      </c>
      <c r="Y5" s="182">
        <v>12.788596242467214</v>
      </c>
    </row>
    <row r="6" spans="1:25" ht="16" x14ac:dyDescent="0.2">
      <c r="A6" s="176" t="s">
        <v>1164</v>
      </c>
      <c r="B6" s="181">
        <v>183</v>
      </c>
      <c r="C6" s="187">
        <v>31.544303713527896</v>
      </c>
      <c r="D6" s="181">
        <v>13.015919540229884</v>
      </c>
      <c r="E6" s="182">
        <v>9.3000000000000007</v>
      </c>
      <c r="F6" s="182">
        <v>16.100000000000001</v>
      </c>
      <c r="G6" s="181">
        <v>12</v>
      </c>
      <c r="H6" s="182">
        <v>12.748350132625994</v>
      </c>
      <c r="I6" s="206"/>
      <c r="J6" s="194"/>
      <c r="K6" s="176" t="s">
        <v>1164</v>
      </c>
      <c r="L6" s="182">
        <f t="shared" si="0"/>
        <v>-13</v>
      </c>
      <c r="M6" s="182">
        <f t="shared" si="1"/>
        <v>0</v>
      </c>
      <c r="N6" s="182">
        <f t="shared" si="2"/>
        <v>-0.19999999999999929</v>
      </c>
      <c r="O6" s="203">
        <f t="shared" si="3"/>
        <v>-0.19999999999999929</v>
      </c>
      <c r="R6" s="176" t="s">
        <v>1072</v>
      </c>
      <c r="S6" s="181">
        <v>196</v>
      </c>
      <c r="T6" s="187">
        <v>31.801157024793401</v>
      </c>
      <c r="U6" s="182">
        <v>13.117957497048408</v>
      </c>
      <c r="V6" s="182">
        <v>9.3000000000000007</v>
      </c>
      <c r="W6" s="182">
        <v>16.3</v>
      </c>
      <c r="X6" s="182">
        <v>12.2</v>
      </c>
      <c r="Y6" s="182">
        <v>13.185976977567883</v>
      </c>
    </row>
    <row r="7" spans="1:25" ht="16" x14ac:dyDescent="0.2">
      <c r="A7" s="177" t="s">
        <v>1165</v>
      </c>
      <c r="B7" s="183">
        <v>160.5</v>
      </c>
      <c r="C7" s="188">
        <v>33.430193786982258</v>
      </c>
      <c r="D7" s="183">
        <v>14.894133136094677</v>
      </c>
      <c r="E7" s="185">
        <v>9</v>
      </c>
      <c r="F7" s="183">
        <v>18.8</v>
      </c>
      <c r="G7" s="183">
        <v>13.9</v>
      </c>
      <c r="H7" s="183">
        <v>15.138727810650884</v>
      </c>
      <c r="I7" s="206"/>
      <c r="J7" s="194"/>
      <c r="K7" s="177" t="s">
        <v>1165</v>
      </c>
      <c r="L7" s="183">
        <f t="shared" si="0"/>
        <v>-22.5</v>
      </c>
      <c r="M7" s="183">
        <f t="shared" si="1"/>
        <v>-0.30000000000000071</v>
      </c>
      <c r="N7" s="183">
        <f t="shared" si="2"/>
        <v>2.6999999999999993</v>
      </c>
      <c r="O7" s="208">
        <f t="shared" si="3"/>
        <v>1.9000000000000004</v>
      </c>
      <c r="R7" s="176" t="s">
        <v>1073</v>
      </c>
      <c r="S7" s="181">
        <v>183</v>
      </c>
      <c r="T7" s="187">
        <v>31.544303713527896</v>
      </c>
      <c r="U7" s="181">
        <v>13.015919540229884</v>
      </c>
      <c r="V7" s="182">
        <v>9.3000000000000007</v>
      </c>
      <c r="W7" s="182">
        <v>16.100000000000001</v>
      </c>
      <c r="X7" s="181">
        <v>12</v>
      </c>
      <c r="Y7" s="182">
        <v>12.748350132625994</v>
      </c>
    </row>
    <row r="8" spans="1:25" ht="16" x14ac:dyDescent="0.2">
      <c r="A8" s="175" t="s">
        <v>1154</v>
      </c>
      <c r="B8" s="182">
        <v>251.5</v>
      </c>
      <c r="C8" s="187">
        <v>41.946190476190509</v>
      </c>
      <c r="D8" s="182">
        <v>12.625661375661377</v>
      </c>
      <c r="E8" s="181">
        <v>9</v>
      </c>
      <c r="F8" s="182">
        <v>16.8</v>
      </c>
      <c r="G8" s="182">
        <v>12.2</v>
      </c>
      <c r="H8" s="182">
        <v>12.881666666666668</v>
      </c>
      <c r="I8" s="206"/>
      <c r="J8" s="194"/>
      <c r="K8" s="175" t="s">
        <v>1154</v>
      </c>
      <c r="L8" s="184">
        <f t="shared" si="0"/>
        <v>91</v>
      </c>
      <c r="M8" s="184">
        <f t="shared" si="1"/>
        <v>0</v>
      </c>
      <c r="N8" s="184">
        <f t="shared" si="2"/>
        <v>-2</v>
      </c>
      <c r="O8" s="207">
        <f t="shared" si="3"/>
        <v>-1.7000000000000011</v>
      </c>
      <c r="R8" s="177" t="s">
        <v>1075</v>
      </c>
      <c r="S8" s="183">
        <v>160.5</v>
      </c>
      <c r="T8" s="188">
        <v>33.430193786982258</v>
      </c>
      <c r="U8" s="183">
        <v>14.894133136094677</v>
      </c>
      <c r="V8" s="185">
        <v>9</v>
      </c>
      <c r="W8" s="183">
        <v>18.8</v>
      </c>
      <c r="X8" s="183">
        <v>13.9</v>
      </c>
      <c r="Y8" s="183">
        <v>15.138727810650884</v>
      </c>
    </row>
    <row r="9" spans="1:25" ht="16" x14ac:dyDescent="0.2">
      <c r="A9" s="176" t="s">
        <v>1155</v>
      </c>
      <c r="B9" s="181">
        <v>249</v>
      </c>
      <c r="C9" s="187">
        <v>43.335529093369431</v>
      </c>
      <c r="D9" s="182">
        <v>12.460268316257491</v>
      </c>
      <c r="E9" s="182">
        <v>9.1</v>
      </c>
      <c r="F9" s="182">
        <v>15.7</v>
      </c>
      <c r="G9" s="182">
        <v>11.5</v>
      </c>
      <c r="H9" s="182">
        <v>12.868347187318768</v>
      </c>
      <c r="I9" s="206"/>
      <c r="J9" s="194"/>
      <c r="K9" s="176" t="s">
        <v>1155</v>
      </c>
      <c r="L9" s="182">
        <f t="shared" si="0"/>
        <v>-2.5</v>
      </c>
      <c r="M9" s="182">
        <f t="shared" si="1"/>
        <v>9.9999999999999645E-2</v>
      </c>
      <c r="N9" s="182">
        <f t="shared" si="2"/>
        <v>-1.1000000000000014</v>
      </c>
      <c r="O9" s="203">
        <f t="shared" si="3"/>
        <v>-0.69999999999999929</v>
      </c>
      <c r="R9" s="231" t="s">
        <v>1145</v>
      </c>
      <c r="S9" s="232"/>
      <c r="T9" s="232"/>
      <c r="U9" s="232"/>
      <c r="V9" s="232"/>
      <c r="W9" s="232"/>
      <c r="X9" s="232"/>
      <c r="Y9" s="233"/>
    </row>
    <row r="10" spans="1:25" ht="16" x14ac:dyDescent="0.2">
      <c r="A10" s="176" t="s">
        <v>1156</v>
      </c>
      <c r="B10" s="182">
        <v>243.5</v>
      </c>
      <c r="C10" s="187">
        <v>54.395307282466256</v>
      </c>
      <c r="D10" s="182">
        <v>9.7929366345660718</v>
      </c>
      <c r="E10" s="182">
        <v>8.3000000000000007</v>
      </c>
      <c r="F10" s="181">
        <v>13</v>
      </c>
      <c r="G10" s="182">
        <v>9.6</v>
      </c>
      <c r="H10" s="182">
        <v>9.5183930708302427</v>
      </c>
      <c r="I10" s="206"/>
      <c r="J10" s="194"/>
      <c r="K10" s="176" t="s">
        <v>1156</v>
      </c>
      <c r="L10" s="182">
        <f t="shared" si="0"/>
        <v>-5.5</v>
      </c>
      <c r="M10" s="182">
        <f t="shared" si="1"/>
        <v>-0.79999999999999893</v>
      </c>
      <c r="N10" s="182">
        <f t="shared" si="2"/>
        <v>-2.6999999999999993</v>
      </c>
      <c r="O10" s="203">
        <f t="shared" si="3"/>
        <v>-1.9000000000000004</v>
      </c>
      <c r="R10" s="175" t="s">
        <v>1069</v>
      </c>
      <c r="S10" s="182">
        <v>251.5</v>
      </c>
      <c r="T10" s="187">
        <v>41.946190476190509</v>
      </c>
      <c r="U10" s="182">
        <v>12.625661375661377</v>
      </c>
      <c r="V10" s="181">
        <v>9</v>
      </c>
      <c r="W10" s="182">
        <v>16.8</v>
      </c>
      <c r="X10" s="182">
        <v>12.2</v>
      </c>
      <c r="Y10" s="182">
        <v>12.881666666666668</v>
      </c>
    </row>
    <row r="11" spans="1:25" ht="16" x14ac:dyDescent="0.2">
      <c r="A11" s="176" t="s">
        <v>1157</v>
      </c>
      <c r="B11" s="182">
        <v>265.5</v>
      </c>
      <c r="C11" s="187">
        <v>52.481667411501846</v>
      </c>
      <c r="D11" s="182">
        <v>9.4307293896271922</v>
      </c>
      <c r="E11" s="182">
        <v>8.6</v>
      </c>
      <c r="F11" s="182">
        <v>13.1</v>
      </c>
      <c r="G11" s="182">
        <v>9.6</v>
      </c>
      <c r="H11" s="182">
        <v>9.2508561684111505</v>
      </c>
      <c r="I11" s="203"/>
      <c r="J11" s="194"/>
      <c r="K11" s="176" t="s">
        <v>1157</v>
      </c>
      <c r="L11" s="182">
        <f t="shared" si="0"/>
        <v>22</v>
      </c>
      <c r="M11" s="182">
        <f t="shared" si="1"/>
        <v>0.29999999999999893</v>
      </c>
      <c r="N11" s="182">
        <f t="shared" si="2"/>
        <v>9.9999999999999645E-2</v>
      </c>
      <c r="O11" s="203">
        <f t="shared" si="3"/>
        <v>0</v>
      </c>
      <c r="R11" s="176" t="s">
        <v>1070</v>
      </c>
      <c r="S11" s="181">
        <v>249</v>
      </c>
      <c r="T11" s="187">
        <v>43.335529093369431</v>
      </c>
      <c r="U11" s="182">
        <v>12.460268316257491</v>
      </c>
      <c r="V11" s="182">
        <v>9.1</v>
      </c>
      <c r="W11" s="182">
        <v>15.7</v>
      </c>
      <c r="X11" s="182">
        <v>11.5</v>
      </c>
      <c r="Y11" s="182">
        <v>12.868347187318768</v>
      </c>
    </row>
    <row r="12" spans="1:25" ht="16" x14ac:dyDescent="0.2">
      <c r="A12" s="176" t="s">
        <v>1158</v>
      </c>
      <c r="B12" s="181">
        <v>253</v>
      </c>
      <c r="C12" s="187">
        <v>52.660148652739949</v>
      </c>
      <c r="D12" s="181">
        <v>9.966428701180746</v>
      </c>
      <c r="E12" s="182">
        <v>8.5</v>
      </c>
      <c r="F12" s="182">
        <v>13.4</v>
      </c>
      <c r="G12" s="182">
        <v>9.8000000000000007</v>
      </c>
      <c r="H12" s="182">
        <v>9.6466999697244944</v>
      </c>
      <c r="I12" s="203"/>
      <c r="J12" s="194"/>
      <c r="K12" s="176" t="s">
        <v>1158</v>
      </c>
      <c r="L12" s="182">
        <f t="shared" si="0"/>
        <v>-12.5</v>
      </c>
      <c r="M12" s="182">
        <f t="shared" si="1"/>
        <v>-9.9999999999999645E-2</v>
      </c>
      <c r="N12" s="182">
        <f t="shared" si="2"/>
        <v>0.30000000000000071</v>
      </c>
      <c r="O12" s="203">
        <f t="shared" si="3"/>
        <v>0.20000000000000107</v>
      </c>
      <c r="R12" s="176" t="s">
        <v>1071</v>
      </c>
      <c r="S12" s="182">
        <v>243.5</v>
      </c>
      <c r="T12" s="187">
        <v>54.395307282466256</v>
      </c>
      <c r="U12" s="182">
        <v>9.7929366345660718</v>
      </c>
      <c r="V12" s="182">
        <v>8.3000000000000007</v>
      </c>
      <c r="W12" s="181">
        <v>13</v>
      </c>
      <c r="X12" s="182">
        <v>9.6</v>
      </c>
      <c r="Y12" s="182">
        <v>9.5183930708302427</v>
      </c>
    </row>
    <row r="13" spans="1:25" ht="16" x14ac:dyDescent="0.2">
      <c r="A13" s="177" t="s">
        <v>1159</v>
      </c>
      <c r="B13" s="183">
        <v>260.5</v>
      </c>
      <c r="C13" s="188">
        <v>49.452511746680301</v>
      </c>
      <c r="D13" s="183">
        <v>11.185712631937353</v>
      </c>
      <c r="E13" s="183">
        <v>8.6</v>
      </c>
      <c r="F13" s="183">
        <v>15.2</v>
      </c>
      <c r="G13" s="183">
        <v>11.1</v>
      </c>
      <c r="H13" s="183">
        <v>10.819175178753831</v>
      </c>
      <c r="I13" s="203"/>
      <c r="J13" s="194"/>
      <c r="K13" s="177" t="s">
        <v>1159</v>
      </c>
      <c r="L13" s="183">
        <f t="shared" si="0"/>
        <v>7.5</v>
      </c>
      <c r="M13" s="183">
        <f t="shared" si="1"/>
        <v>9.9999999999999645E-2</v>
      </c>
      <c r="N13" s="183">
        <f t="shared" si="2"/>
        <v>1.7999999999999989</v>
      </c>
      <c r="O13" s="208">
        <f t="shared" si="3"/>
        <v>1.2999999999999989</v>
      </c>
      <c r="R13" s="176" t="s">
        <v>1072</v>
      </c>
      <c r="S13" s="182">
        <v>265.5</v>
      </c>
      <c r="T13" s="187">
        <v>52.481667411501846</v>
      </c>
      <c r="U13" s="182">
        <v>9.4307293896271922</v>
      </c>
      <c r="V13" s="182">
        <v>8.6</v>
      </c>
      <c r="W13" s="182">
        <v>13.1</v>
      </c>
      <c r="X13" s="182">
        <v>9.6</v>
      </c>
      <c r="Y13" s="182">
        <v>9.2508561684111505</v>
      </c>
    </row>
    <row r="14" spans="1:25" ht="16" x14ac:dyDescent="0.2">
      <c r="A14" s="175" t="s">
        <v>1166</v>
      </c>
      <c r="B14" s="180">
        <v>289</v>
      </c>
      <c r="C14" s="189">
        <v>22.311902439024415</v>
      </c>
      <c r="D14" s="184">
        <v>18.295699186991872</v>
      </c>
      <c r="E14" s="184">
        <v>9.1</v>
      </c>
      <c r="F14" s="184">
        <v>19.899999999999999</v>
      </c>
      <c r="G14" s="184">
        <v>13.8</v>
      </c>
      <c r="H14" s="184">
        <v>19.812378048780488</v>
      </c>
      <c r="I14" s="203"/>
      <c r="J14" s="194"/>
      <c r="K14" s="175" t="s">
        <v>1166</v>
      </c>
      <c r="L14" s="184">
        <f t="shared" si="0"/>
        <v>28.5</v>
      </c>
      <c r="M14" s="184">
        <f t="shared" si="1"/>
        <v>0.5</v>
      </c>
      <c r="N14" s="184">
        <f t="shared" si="2"/>
        <v>4.6999999999999993</v>
      </c>
      <c r="O14" s="207">
        <f t="shared" si="3"/>
        <v>2.7000000000000011</v>
      </c>
      <c r="R14" s="176" t="s">
        <v>1073</v>
      </c>
      <c r="S14" s="181">
        <v>253</v>
      </c>
      <c r="T14" s="187">
        <v>52.660148652739949</v>
      </c>
      <c r="U14" s="181">
        <v>9.966428701180746</v>
      </c>
      <c r="V14" s="182">
        <v>8.5</v>
      </c>
      <c r="W14" s="182">
        <v>13.4</v>
      </c>
      <c r="X14" s="182">
        <v>9.8000000000000007</v>
      </c>
      <c r="Y14" s="182">
        <v>9.6466999697244944</v>
      </c>
    </row>
    <row r="15" spans="1:25" ht="16" x14ac:dyDescent="0.2">
      <c r="A15" s="176" t="s">
        <v>1167</v>
      </c>
      <c r="B15" s="181">
        <v>259</v>
      </c>
      <c r="C15" s="190">
        <v>27.155736325385721</v>
      </c>
      <c r="D15" s="182">
        <v>15.579546355854333</v>
      </c>
      <c r="E15" s="181">
        <v>9</v>
      </c>
      <c r="F15" s="181">
        <v>16</v>
      </c>
      <c r="G15" s="182">
        <v>11.5</v>
      </c>
      <c r="H15" s="182">
        <v>16.546806113072499</v>
      </c>
      <c r="I15" s="203"/>
      <c r="J15" s="194"/>
      <c r="K15" s="176" t="s">
        <v>1167</v>
      </c>
      <c r="L15" s="182">
        <f t="shared" si="0"/>
        <v>-30</v>
      </c>
      <c r="M15" s="182">
        <f t="shared" si="1"/>
        <v>-9.9999999999999645E-2</v>
      </c>
      <c r="N15" s="182">
        <f t="shared" si="2"/>
        <v>-3.8999999999999986</v>
      </c>
      <c r="O15" s="203">
        <f t="shared" si="3"/>
        <v>-2.3000000000000007</v>
      </c>
      <c r="R15" s="177" t="s">
        <v>1075</v>
      </c>
      <c r="S15" s="183">
        <v>260.5</v>
      </c>
      <c r="T15" s="188">
        <v>49.452511746680301</v>
      </c>
      <c r="U15" s="183">
        <v>11.185712631937353</v>
      </c>
      <c r="V15" s="183">
        <v>8.6</v>
      </c>
      <c r="W15" s="183">
        <v>15.2</v>
      </c>
      <c r="X15" s="183">
        <v>11.1</v>
      </c>
      <c r="Y15" s="183">
        <v>10.819175178753831</v>
      </c>
    </row>
    <row r="16" spans="1:25" ht="16" x14ac:dyDescent="0.2">
      <c r="A16" s="176" t="s">
        <v>1171</v>
      </c>
      <c r="B16" s="182">
        <v>233.5</v>
      </c>
      <c r="C16" s="190">
        <v>34.699742279020256</v>
      </c>
      <c r="D16" s="182">
        <v>13.603271565495209</v>
      </c>
      <c r="E16" s="182">
        <v>8.5</v>
      </c>
      <c r="F16" s="182">
        <v>13.5</v>
      </c>
      <c r="G16" s="182">
        <v>9.6999999999999993</v>
      </c>
      <c r="H16" s="182">
        <v>14.095745473908416</v>
      </c>
      <c r="I16" s="203"/>
      <c r="J16" s="194"/>
      <c r="K16" s="176" t="s">
        <v>1171</v>
      </c>
      <c r="L16" s="182">
        <f t="shared" si="0"/>
        <v>-25.5</v>
      </c>
      <c r="M16" s="182">
        <f t="shared" si="1"/>
        <v>-0.5</v>
      </c>
      <c r="N16" s="182">
        <f t="shared" si="2"/>
        <v>-2.5</v>
      </c>
      <c r="O16" s="203">
        <f t="shared" si="3"/>
        <v>-1.8000000000000007</v>
      </c>
      <c r="R16" s="234" t="s">
        <v>1144</v>
      </c>
      <c r="S16" s="235"/>
      <c r="T16" s="235"/>
      <c r="U16" s="235"/>
      <c r="V16" s="235"/>
      <c r="W16" s="235"/>
      <c r="X16" s="235"/>
      <c r="Y16" s="236"/>
    </row>
    <row r="17" spans="1:25" ht="16" x14ac:dyDescent="0.2">
      <c r="A17" s="176" t="s">
        <v>1170</v>
      </c>
      <c r="B17" s="182">
        <v>238.5</v>
      </c>
      <c r="C17" s="190">
        <v>32.825588420720855</v>
      </c>
      <c r="D17" s="182">
        <v>13.601291373331932</v>
      </c>
      <c r="E17" s="182">
        <v>8.6</v>
      </c>
      <c r="F17" s="182">
        <v>13.2</v>
      </c>
      <c r="G17" s="182">
        <v>9.6</v>
      </c>
      <c r="H17" s="182">
        <v>14.240147630555846</v>
      </c>
      <c r="I17" s="204"/>
      <c r="J17" s="194"/>
      <c r="K17" s="176" t="s">
        <v>1170</v>
      </c>
      <c r="L17" s="182">
        <f t="shared" si="0"/>
        <v>5</v>
      </c>
      <c r="M17" s="182">
        <f t="shared" si="1"/>
        <v>9.9999999999999645E-2</v>
      </c>
      <c r="N17" s="182">
        <f t="shared" si="2"/>
        <v>-0.30000000000000071</v>
      </c>
      <c r="O17" s="203">
        <f t="shared" si="3"/>
        <v>-9.9999999999999645E-2</v>
      </c>
      <c r="R17" s="175" t="s">
        <v>1069</v>
      </c>
      <c r="S17" s="180">
        <v>289</v>
      </c>
      <c r="T17" s="189">
        <v>22.311902439024415</v>
      </c>
      <c r="U17" s="184">
        <v>18.295699186991872</v>
      </c>
      <c r="V17" s="184">
        <v>9.1</v>
      </c>
      <c r="W17" s="184">
        <v>19.899999999999999</v>
      </c>
      <c r="X17" s="184">
        <v>13.8</v>
      </c>
      <c r="Y17" s="184">
        <v>19.812378048780488</v>
      </c>
    </row>
    <row r="18" spans="1:25" ht="16" x14ac:dyDescent="0.2">
      <c r="A18" s="176" t="s">
        <v>1169</v>
      </c>
      <c r="B18" s="181">
        <v>256</v>
      </c>
      <c r="C18" s="190">
        <v>28.94672407688418</v>
      </c>
      <c r="D18" s="182">
        <v>14.678972685887711</v>
      </c>
      <c r="E18" s="182">
        <v>8.8000000000000007</v>
      </c>
      <c r="F18" s="182">
        <v>14.7</v>
      </c>
      <c r="G18" s="182">
        <v>10.6</v>
      </c>
      <c r="H18" s="182">
        <v>15.133136064744562</v>
      </c>
      <c r="I18" s="203"/>
      <c r="J18" s="194"/>
      <c r="K18" s="176" t="s">
        <v>1169</v>
      </c>
      <c r="L18" s="182">
        <f t="shared" si="0"/>
        <v>17.5</v>
      </c>
      <c r="M18" s="182">
        <f t="shared" si="1"/>
        <v>0.20000000000000107</v>
      </c>
      <c r="N18" s="182">
        <f t="shared" si="2"/>
        <v>1.5</v>
      </c>
      <c r="O18" s="203">
        <f t="shared" si="3"/>
        <v>1</v>
      </c>
      <c r="R18" s="176" t="s">
        <v>1070</v>
      </c>
      <c r="S18" s="181">
        <v>259</v>
      </c>
      <c r="T18" s="190">
        <v>27.155736325385721</v>
      </c>
      <c r="U18" s="182">
        <v>15.579546355854333</v>
      </c>
      <c r="V18" s="181">
        <v>9</v>
      </c>
      <c r="W18" s="181">
        <v>16</v>
      </c>
      <c r="X18" s="182">
        <v>11.5</v>
      </c>
      <c r="Y18" s="182">
        <v>16.546806113072499</v>
      </c>
    </row>
    <row r="19" spans="1:25" ht="16" x14ac:dyDescent="0.2">
      <c r="A19" s="177" t="s">
        <v>1168</v>
      </c>
      <c r="B19" s="185">
        <v>247</v>
      </c>
      <c r="C19" s="191">
        <v>25.901686981214503</v>
      </c>
      <c r="D19" s="185">
        <v>15.964910878112715</v>
      </c>
      <c r="E19" s="183">
        <v>8.9</v>
      </c>
      <c r="F19" s="183">
        <v>16.5</v>
      </c>
      <c r="G19" s="183">
        <v>11.9</v>
      </c>
      <c r="H19" s="183">
        <v>16.614491044124073</v>
      </c>
      <c r="I19" s="203"/>
      <c r="J19" s="194"/>
      <c r="K19" s="177" t="s">
        <v>1168</v>
      </c>
      <c r="L19" s="183">
        <f t="shared" si="0"/>
        <v>-9</v>
      </c>
      <c r="M19" s="183">
        <f t="shared" si="1"/>
        <v>9.9999999999999645E-2</v>
      </c>
      <c r="N19" s="183">
        <f t="shared" si="2"/>
        <v>1.8000000000000007</v>
      </c>
      <c r="O19" s="208">
        <f t="shared" si="3"/>
        <v>1.3000000000000007</v>
      </c>
      <c r="R19" s="176" t="s">
        <v>1071</v>
      </c>
      <c r="S19" s="182">
        <v>233.5</v>
      </c>
      <c r="T19" s="190">
        <v>34.699742279020256</v>
      </c>
      <c r="U19" s="182">
        <v>13.603271565495209</v>
      </c>
      <c r="V19" s="182">
        <v>8.5</v>
      </c>
      <c r="W19" s="182">
        <v>13.5</v>
      </c>
      <c r="X19" s="182">
        <v>9.6999999999999993</v>
      </c>
      <c r="Y19" s="182">
        <v>14.095745473908416</v>
      </c>
    </row>
    <row r="20" spans="1:25" ht="16" x14ac:dyDescent="0.2">
      <c r="A20" s="175" t="s">
        <v>1172</v>
      </c>
      <c r="B20" s="180">
        <v>400</v>
      </c>
      <c r="C20" s="187">
        <v>51.84995561220363</v>
      </c>
      <c r="D20" s="182">
        <v>9.8172049041029403</v>
      </c>
      <c r="E20" s="182">
        <v>6.4</v>
      </c>
      <c r="F20" s="182">
        <v>9.6999999999999993</v>
      </c>
      <c r="G20" s="182">
        <v>7.9</v>
      </c>
      <c r="H20" s="182">
        <v>9.4493291251922003</v>
      </c>
      <c r="I20" s="206"/>
      <c r="J20" s="194"/>
      <c r="K20" s="175" t="s">
        <v>1172</v>
      </c>
      <c r="L20" s="184">
        <f t="shared" si="0"/>
        <v>153</v>
      </c>
      <c r="M20" s="184">
        <f t="shared" si="1"/>
        <v>-2.5</v>
      </c>
      <c r="N20" s="184">
        <f t="shared" si="2"/>
        <v>-6.8000000000000007</v>
      </c>
      <c r="O20" s="207">
        <f t="shared" si="3"/>
        <v>-4</v>
      </c>
      <c r="R20" s="176" t="s">
        <v>1072</v>
      </c>
      <c r="S20" s="182">
        <v>238.5</v>
      </c>
      <c r="T20" s="190">
        <v>32.825588420720855</v>
      </c>
      <c r="U20" s="182">
        <v>13.601291373331932</v>
      </c>
      <c r="V20" s="182">
        <v>8.6</v>
      </c>
      <c r="W20" s="182">
        <v>13.2</v>
      </c>
      <c r="X20" s="182">
        <v>9.6</v>
      </c>
      <c r="Y20" s="182">
        <v>14.240147630555846</v>
      </c>
    </row>
    <row r="21" spans="1:25" ht="16" x14ac:dyDescent="0.2">
      <c r="A21" s="176" t="s">
        <v>1173</v>
      </c>
      <c r="B21" s="182">
        <v>392.6</v>
      </c>
      <c r="C21" s="187">
        <v>50.609897551224407</v>
      </c>
      <c r="D21" s="181">
        <v>10.009490254872563</v>
      </c>
      <c r="E21" s="182">
        <v>6.4</v>
      </c>
      <c r="F21" s="182">
        <v>10</v>
      </c>
      <c r="G21" s="182">
        <v>8.1999999999999993</v>
      </c>
      <c r="H21" s="182">
        <v>9.7478285857071469</v>
      </c>
      <c r="I21" s="206"/>
      <c r="J21" s="194"/>
      <c r="K21" s="176" t="s">
        <v>1173</v>
      </c>
      <c r="L21" s="182">
        <f t="shared" si="0"/>
        <v>-7.3999999999999773</v>
      </c>
      <c r="M21" s="182">
        <f t="shared" si="1"/>
        <v>0</v>
      </c>
      <c r="N21" s="182">
        <f t="shared" si="2"/>
        <v>0.30000000000000071</v>
      </c>
      <c r="O21" s="203">
        <f t="shared" si="3"/>
        <v>0.29999999999999893</v>
      </c>
      <c r="R21" s="176" t="s">
        <v>1073</v>
      </c>
      <c r="S21" s="181">
        <v>256</v>
      </c>
      <c r="T21" s="190">
        <v>28.94672407688418</v>
      </c>
      <c r="U21" s="182">
        <v>14.678972685887711</v>
      </c>
      <c r="V21" s="182">
        <v>8.8000000000000007</v>
      </c>
      <c r="W21" s="182">
        <v>14.7</v>
      </c>
      <c r="X21" s="182">
        <v>10.6</v>
      </c>
      <c r="Y21" s="182">
        <v>15.133136064744562</v>
      </c>
    </row>
    <row r="22" spans="1:25" ht="16" x14ac:dyDescent="0.2">
      <c r="A22" s="176" t="s">
        <v>1174</v>
      </c>
      <c r="B22" s="181">
        <v>416</v>
      </c>
      <c r="C22" s="187">
        <v>52.18057525342212</v>
      </c>
      <c r="D22" s="182">
        <v>9.6977642502834023</v>
      </c>
      <c r="E22" s="182">
        <v>6.1</v>
      </c>
      <c r="F22" s="182">
        <v>9.9</v>
      </c>
      <c r="G22" s="181">
        <v>8</v>
      </c>
      <c r="H22" s="182">
        <v>9.4723952401858327</v>
      </c>
      <c r="I22" s="206"/>
      <c r="J22" s="194"/>
      <c r="K22" s="176" t="s">
        <v>1174</v>
      </c>
      <c r="L22" s="182">
        <f t="shared" si="0"/>
        <v>23.399999999999977</v>
      </c>
      <c r="M22" s="182">
        <f t="shared" si="1"/>
        <v>-0.30000000000000071</v>
      </c>
      <c r="N22" s="182">
        <f t="shared" si="2"/>
        <v>-9.9999999999999645E-2</v>
      </c>
      <c r="O22" s="203">
        <f t="shared" si="3"/>
        <v>-0.19999999999999929</v>
      </c>
      <c r="R22" s="177" t="s">
        <v>1075</v>
      </c>
      <c r="S22" s="185">
        <v>247</v>
      </c>
      <c r="T22" s="191">
        <v>25.901686981214503</v>
      </c>
      <c r="U22" s="185">
        <v>15.964910878112715</v>
      </c>
      <c r="V22" s="183">
        <v>8.9</v>
      </c>
      <c r="W22" s="183">
        <v>16.5</v>
      </c>
      <c r="X22" s="183">
        <v>11.9</v>
      </c>
      <c r="Y22" s="183">
        <v>16.614491044124073</v>
      </c>
    </row>
    <row r="23" spans="1:25" ht="16" x14ac:dyDescent="0.2">
      <c r="A23" s="176" t="s">
        <v>1175</v>
      </c>
      <c r="B23" s="182">
        <v>419.5</v>
      </c>
      <c r="C23" s="187">
        <v>51.239066990830423</v>
      </c>
      <c r="D23" s="182">
        <v>9.7085613089352734</v>
      </c>
      <c r="E23" s="182">
        <v>6.1</v>
      </c>
      <c r="F23" s="182">
        <v>9.9</v>
      </c>
      <c r="G23" s="181">
        <v>8</v>
      </c>
      <c r="H23" s="182">
        <v>9.5702503013639237</v>
      </c>
      <c r="I23" s="206"/>
      <c r="J23" s="194"/>
      <c r="K23" s="176" t="s">
        <v>1175</v>
      </c>
      <c r="L23" s="182">
        <f t="shared" si="0"/>
        <v>3.5</v>
      </c>
      <c r="M23" s="182">
        <f t="shared" si="1"/>
        <v>0</v>
      </c>
      <c r="N23" s="182">
        <f t="shared" si="2"/>
        <v>0</v>
      </c>
      <c r="O23" s="203">
        <f t="shared" si="3"/>
        <v>0</v>
      </c>
      <c r="R23" s="234" t="s">
        <v>1146</v>
      </c>
      <c r="S23" s="235"/>
      <c r="T23" s="235"/>
      <c r="U23" s="235"/>
      <c r="V23" s="235"/>
      <c r="W23" s="235"/>
      <c r="X23" s="235"/>
      <c r="Y23" s="236"/>
    </row>
    <row r="24" spans="1:25" ht="16" x14ac:dyDescent="0.2">
      <c r="A24" s="176" t="s">
        <v>1176</v>
      </c>
      <c r="B24" s="182">
        <v>422.5</v>
      </c>
      <c r="C24" s="187">
        <v>51.378078965612417</v>
      </c>
      <c r="D24" s="182">
        <v>9.7113090710838641</v>
      </c>
      <c r="E24" s="182">
        <v>6.1</v>
      </c>
      <c r="F24" s="182">
        <v>9.9</v>
      </c>
      <c r="G24" s="181">
        <v>8</v>
      </c>
      <c r="H24" s="182">
        <v>9.4886296114315698</v>
      </c>
      <c r="I24" s="206"/>
      <c r="J24" s="194"/>
      <c r="K24" s="176" t="s">
        <v>1176</v>
      </c>
      <c r="L24" s="182">
        <f t="shared" si="0"/>
        <v>3</v>
      </c>
      <c r="M24" s="182">
        <f t="shared" si="1"/>
        <v>0</v>
      </c>
      <c r="N24" s="182">
        <f t="shared" si="2"/>
        <v>0</v>
      </c>
      <c r="O24" s="203">
        <f t="shared" si="3"/>
        <v>0</v>
      </c>
      <c r="R24" s="175" t="s">
        <v>1069</v>
      </c>
      <c r="S24" s="180">
        <v>400</v>
      </c>
      <c r="T24" s="187">
        <v>51.84995561220363</v>
      </c>
      <c r="U24" s="182">
        <v>9.8172049041029403</v>
      </c>
      <c r="V24" s="182">
        <v>6.4</v>
      </c>
      <c r="W24" s="182">
        <v>9.6999999999999993</v>
      </c>
      <c r="X24" s="182">
        <v>7.9</v>
      </c>
      <c r="Y24" s="182">
        <v>9.4493291251922003</v>
      </c>
    </row>
    <row r="25" spans="1:25" ht="16" x14ac:dyDescent="0.2">
      <c r="A25" s="177" t="s">
        <v>1177</v>
      </c>
      <c r="B25" s="183">
        <v>399.5</v>
      </c>
      <c r="C25" s="188">
        <v>46.736790086356898</v>
      </c>
      <c r="D25" s="183">
        <v>11.359766235409484</v>
      </c>
      <c r="E25" s="183">
        <v>6.4</v>
      </c>
      <c r="F25" s="183">
        <v>11.4</v>
      </c>
      <c r="G25" s="183">
        <v>9.1</v>
      </c>
      <c r="H25" s="183">
        <v>10.689713409040586</v>
      </c>
      <c r="I25" s="206"/>
      <c r="J25" s="194"/>
      <c r="K25" s="177" t="s">
        <v>1177</v>
      </c>
      <c r="L25" s="183">
        <f t="shared" si="0"/>
        <v>-23</v>
      </c>
      <c r="M25" s="183">
        <f t="shared" si="1"/>
        <v>0.30000000000000071</v>
      </c>
      <c r="N25" s="183">
        <f t="shared" si="2"/>
        <v>1.5</v>
      </c>
      <c r="O25" s="208">
        <f t="shared" si="3"/>
        <v>1.0999999999999996</v>
      </c>
      <c r="R25" s="176" t="s">
        <v>1070</v>
      </c>
      <c r="S25" s="182">
        <v>392.6</v>
      </c>
      <c r="T25" s="187">
        <v>50.609897551224407</v>
      </c>
      <c r="U25" s="181">
        <v>10.009490254872563</v>
      </c>
      <c r="V25" s="182">
        <v>6.4</v>
      </c>
      <c r="W25" s="182">
        <v>10</v>
      </c>
      <c r="X25" s="182">
        <v>8.1999999999999993</v>
      </c>
      <c r="Y25" s="182">
        <v>9.7478285857071469</v>
      </c>
    </row>
    <row r="26" spans="1:25" ht="16" x14ac:dyDescent="0.2">
      <c r="A26" s="175" t="s">
        <v>1178</v>
      </c>
      <c r="B26" s="180">
        <v>577</v>
      </c>
      <c r="C26" s="187">
        <v>46.110705584126663</v>
      </c>
      <c r="D26" s="182">
        <v>11.250273552905135</v>
      </c>
      <c r="E26" s="182">
        <v>7.2</v>
      </c>
      <c r="F26" s="182">
        <v>11.1</v>
      </c>
      <c r="G26" s="182">
        <v>8.3000000000000007</v>
      </c>
      <c r="H26" s="182">
        <v>9.8958401721559603</v>
      </c>
      <c r="I26" s="206"/>
      <c r="J26" s="194"/>
      <c r="K26" s="175" t="s">
        <v>1178</v>
      </c>
      <c r="L26" s="184">
        <f t="shared" si="0"/>
        <v>177.5</v>
      </c>
      <c r="M26" s="184">
        <f t="shared" si="1"/>
        <v>0.79999999999999982</v>
      </c>
      <c r="N26" s="184">
        <f t="shared" si="2"/>
        <v>-0.30000000000000071</v>
      </c>
      <c r="O26" s="207">
        <f t="shared" si="3"/>
        <v>-0.79999999999999893</v>
      </c>
      <c r="R26" s="176" t="s">
        <v>1071</v>
      </c>
      <c r="S26" s="181">
        <v>416</v>
      </c>
      <c r="T26" s="187">
        <v>52.18057525342212</v>
      </c>
      <c r="U26" s="182">
        <v>9.6977642502834023</v>
      </c>
      <c r="V26" s="182">
        <v>6.1</v>
      </c>
      <c r="W26" s="182">
        <v>9.9</v>
      </c>
      <c r="X26" s="181">
        <v>8</v>
      </c>
      <c r="Y26" s="182">
        <v>9.4723952401858327</v>
      </c>
    </row>
    <row r="27" spans="1:25" ht="16" x14ac:dyDescent="0.2">
      <c r="A27" s="176" t="s">
        <v>1179</v>
      </c>
      <c r="B27" s="181">
        <v>593</v>
      </c>
      <c r="C27" s="187">
        <v>47.111609856424238</v>
      </c>
      <c r="D27" s="182">
        <v>11.071522479564038</v>
      </c>
      <c r="E27" s="182">
        <v>7.2</v>
      </c>
      <c r="F27" s="182">
        <v>11.2</v>
      </c>
      <c r="G27" s="182">
        <v>8.3000000000000007</v>
      </c>
      <c r="H27" s="182">
        <v>9.6484696080486287</v>
      </c>
      <c r="I27" s="203"/>
      <c r="J27" s="194"/>
      <c r="K27" s="176" t="s">
        <v>1179</v>
      </c>
      <c r="L27" s="182">
        <f t="shared" si="0"/>
        <v>16</v>
      </c>
      <c r="M27" s="182">
        <f t="shared" si="1"/>
        <v>0</v>
      </c>
      <c r="N27" s="182">
        <f t="shared" si="2"/>
        <v>9.9999999999999645E-2</v>
      </c>
      <c r="O27" s="203">
        <f t="shared" si="3"/>
        <v>0</v>
      </c>
      <c r="R27" s="176" t="s">
        <v>1072</v>
      </c>
      <c r="S27" s="182">
        <v>419.5</v>
      </c>
      <c r="T27" s="187">
        <v>51.239066990830423</v>
      </c>
      <c r="U27" s="182">
        <v>9.7085613089352734</v>
      </c>
      <c r="V27" s="182">
        <v>6.1</v>
      </c>
      <c r="W27" s="182">
        <v>9.9</v>
      </c>
      <c r="X27" s="181">
        <v>8</v>
      </c>
      <c r="Y27" s="182">
        <v>9.5702503013639237</v>
      </c>
    </row>
    <row r="28" spans="1:25" ht="16" x14ac:dyDescent="0.2">
      <c r="A28" s="176" t="s">
        <v>1180</v>
      </c>
      <c r="B28" s="181">
        <v>538</v>
      </c>
      <c r="C28" s="187">
        <v>49.478759754275302</v>
      </c>
      <c r="D28" s="182">
        <v>10.502856826609108</v>
      </c>
      <c r="E28" s="182">
        <v>6.4</v>
      </c>
      <c r="F28" s="182">
        <v>10.6</v>
      </c>
      <c r="G28" s="182">
        <v>8.1</v>
      </c>
      <c r="H28" s="181">
        <v>8.971348165366102</v>
      </c>
      <c r="I28" s="204"/>
      <c r="J28" s="195"/>
      <c r="K28" s="176" t="s">
        <v>1180</v>
      </c>
      <c r="L28" s="182">
        <f t="shared" si="0"/>
        <v>-55</v>
      </c>
      <c r="M28" s="182">
        <f t="shared" si="1"/>
        <v>-0.79999999999999982</v>
      </c>
      <c r="N28" s="182">
        <f t="shared" si="2"/>
        <v>-0.59999999999999964</v>
      </c>
      <c r="O28" s="203">
        <f t="shared" si="3"/>
        <v>-0.20000000000000107</v>
      </c>
      <c r="R28" s="176" t="s">
        <v>1073</v>
      </c>
      <c r="S28" s="182">
        <v>422.5</v>
      </c>
      <c r="T28" s="187">
        <v>51.378078965612417</v>
      </c>
      <c r="U28" s="182">
        <v>9.7113090710838641</v>
      </c>
      <c r="V28" s="182">
        <v>6.1</v>
      </c>
      <c r="W28" s="182">
        <v>9.9</v>
      </c>
      <c r="X28" s="181">
        <v>8</v>
      </c>
      <c r="Y28" s="182">
        <v>9.4886296114315698</v>
      </c>
    </row>
    <row r="29" spans="1:25" ht="16" x14ac:dyDescent="0.2">
      <c r="A29" s="176" t="s">
        <v>1181</v>
      </c>
      <c r="B29" s="182">
        <v>608.5</v>
      </c>
      <c r="C29" s="187">
        <v>47.216333721921515</v>
      </c>
      <c r="D29" s="181">
        <v>10.978898789042844</v>
      </c>
      <c r="E29" s="182">
        <v>7.1</v>
      </c>
      <c r="F29" s="182">
        <v>11.4</v>
      </c>
      <c r="G29" s="182">
        <v>8.5</v>
      </c>
      <c r="H29" s="182">
        <v>9.4467056624315688</v>
      </c>
      <c r="I29" s="203"/>
      <c r="J29" s="194"/>
      <c r="K29" s="176" t="s">
        <v>1181</v>
      </c>
      <c r="L29" s="182">
        <f t="shared" si="0"/>
        <v>70.5</v>
      </c>
      <c r="M29" s="182">
        <f t="shared" si="1"/>
        <v>0.69999999999999929</v>
      </c>
      <c r="N29" s="182">
        <f t="shared" si="2"/>
        <v>0.80000000000000071</v>
      </c>
      <c r="O29" s="203">
        <f t="shared" si="3"/>
        <v>0.40000000000000036</v>
      </c>
      <c r="R29" s="177" t="s">
        <v>1075</v>
      </c>
      <c r="S29" s="183">
        <v>399.5</v>
      </c>
      <c r="T29" s="188">
        <v>46.736790086356898</v>
      </c>
      <c r="U29" s="183">
        <v>11.359766235409484</v>
      </c>
      <c r="V29" s="183">
        <v>6.4</v>
      </c>
      <c r="W29" s="183">
        <v>11.4</v>
      </c>
      <c r="X29" s="183">
        <v>9.1</v>
      </c>
      <c r="Y29" s="183">
        <v>10.689713409040586</v>
      </c>
    </row>
    <row r="30" spans="1:25" ht="16" x14ac:dyDescent="0.2">
      <c r="A30" s="176" t="s">
        <v>1182</v>
      </c>
      <c r="B30" s="181">
        <v>555</v>
      </c>
      <c r="C30" s="187">
        <v>50.214867488275715</v>
      </c>
      <c r="D30" s="182">
        <v>10.309892027483915</v>
      </c>
      <c r="E30" s="182">
        <v>6.4</v>
      </c>
      <c r="F30" s="182">
        <v>10.6</v>
      </c>
      <c r="G30" s="182">
        <v>8.1</v>
      </c>
      <c r="H30" s="182">
        <v>8.6114582833460531</v>
      </c>
      <c r="I30" s="203"/>
      <c r="J30" s="194"/>
      <c r="K30" s="176" t="s">
        <v>1182</v>
      </c>
      <c r="L30" s="182">
        <f t="shared" si="0"/>
        <v>-53.5</v>
      </c>
      <c r="M30" s="182">
        <f t="shared" si="1"/>
        <v>-0.69999999999999929</v>
      </c>
      <c r="N30" s="182">
        <f t="shared" si="2"/>
        <v>-0.80000000000000071</v>
      </c>
      <c r="O30" s="203">
        <f t="shared" si="3"/>
        <v>-0.40000000000000036</v>
      </c>
      <c r="R30" s="234" t="s">
        <v>1147</v>
      </c>
      <c r="S30" s="235"/>
      <c r="T30" s="235"/>
      <c r="U30" s="235"/>
      <c r="V30" s="235"/>
      <c r="W30" s="235"/>
      <c r="X30" s="235"/>
      <c r="Y30" s="236"/>
    </row>
    <row r="31" spans="1:25" ht="16" x14ac:dyDescent="0.2">
      <c r="A31" s="177" t="s">
        <v>1183</v>
      </c>
      <c r="B31" s="183">
        <v>523.5</v>
      </c>
      <c r="C31" s="188">
        <v>43.42836670397547</v>
      </c>
      <c r="D31" s="183">
        <v>12.704996061849691</v>
      </c>
      <c r="E31" s="183">
        <v>6.8</v>
      </c>
      <c r="F31" s="183">
        <v>12.8</v>
      </c>
      <c r="G31" s="183">
        <v>9.6</v>
      </c>
      <c r="H31" s="183">
        <v>10.740887534717906</v>
      </c>
      <c r="I31" s="203"/>
      <c r="J31" s="194"/>
      <c r="K31" s="177" t="s">
        <v>1183</v>
      </c>
      <c r="L31" s="183">
        <f t="shared" si="0"/>
        <v>-31.5</v>
      </c>
      <c r="M31" s="183">
        <f t="shared" si="1"/>
        <v>0.39999999999999947</v>
      </c>
      <c r="N31" s="183">
        <f t="shared" si="2"/>
        <v>2.2000000000000011</v>
      </c>
      <c r="O31" s="208">
        <f t="shared" si="3"/>
        <v>1.5</v>
      </c>
      <c r="R31" s="175" t="s">
        <v>1069</v>
      </c>
      <c r="S31" s="180">
        <v>577</v>
      </c>
      <c r="T31" s="187">
        <v>46.110705584126663</v>
      </c>
      <c r="U31" s="182">
        <v>11.250273552905135</v>
      </c>
      <c r="V31" s="182">
        <v>7.2</v>
      </c>
      <c r="W31" s="182">
        <v>11.1</v>
      </c>
      <c r="X31" s="182">
        <v>8.3000000000000007</v>
      </c>
      <c r="Y31" s="182">
        <v>9.8958401721559603</v>
      </c>
    </row>
    <row r="32" spans="1:25" ht="16" x14ac:dyDescent="0.2">
      <c r="A32" s="133" t="s">
        <v>1153</v>
      </c>
      <c r="B32" s="81"/>
      <c r="C32" s="192">
        <f>CORREL(B2:B31,C2:C31)</f>
        <v>0.58094161107268749</v>
      </c>
      <c r="D32" s="192">
        <f>CORREL(B2:B31,D2:D31)</f>
        <v>-0.51054483767036163</v>
      </c>
      <c r="E32" s="193">
        <f>CORREL(B2:B31,E2:E31)</f>
        <v>-0.82526835417329125</v>
      </c>
      <c r="F32" s="193">
        <f>CORREL(B2:B31,F2:F31)</f>
        <v>-0.75130535906664786</v>
      </c>
      <c r="G32" s="193">
        <f>CORREL(B2:B31,G2:G31)</f>
        <v>-0.77692531180244273</v>
      </c>
      <c r="H32" s="192">
        <f>CORREL(B2:B31,H2:H31)</f>
        <v>-0.62633421395689914</v>
      </c>
      <c r="I32" s="205"/>
      <c r="J32" s="196"/>
      <c r="R32" s="176" t="s">
        <v>1070</v>
      </c>
      <c r="S32" s="181">
        <v>593</v>
      </c>
      <c r="T32" s="187">
        <v>47.111609856424238</v>
      </c>
      <c r="U32" s="182">
        <v>11.071522479564038</v>
      </c>
      <c r="V32" s="182">
        <v>7.2</v>
      </c>
      <c r="W32" s="182">
        <v>11.2</v>
      </c>
      <c r="X32" s="182">
        <v>8.3000000000000007</v>
      </c>
      <c r="Y32" s="182">
        <v>9.6484696080486287</v>
      </c>
    </row>
    <row r="33" spans="1:25" ht="16" x14ac:dyDescent="0.2">
      <c r="A33" s="228" t="s">
        <v>1188</v>
      </c>
      <c r="B33" s="229"/>
      <c r="C33" s="229"/>
      <c r="D33" s="229"/>
      <c r="E33" s="229"/>
      <c r="F33" s="229"/>
      <c r="G33" s="229"/>
      <c r="H33" s="230"/>
      <c r="I33" s="206"/>
      <c r="K33" s="228" t="s">
        <v>1188</v>
      </c>
      <c r="L33" s="229"/>
      <c r="M33" s="229"/>
      <c r="N33" s="229"/>
      <c r="O33" s="230"/>
      <c r="R33" s="176" t="s">
        <v>1071</v>
      </c>
      <c r="S33" s="181">
        <v>538</v>
      </c>
      <c r="T33" s="187">
        <v>49.478759754275302</v>
      </c>
      <c r="U33" s="182">
        <v>10.502856826609108</v>
      </c>
      <c r="V33" s="182">
        <v>6.4</v>
      </c>
      <c r="W33" s="182">
        <v>10.6</v>
      </c>
      <c r="X33" s="182">
        <v>8.1</v>
      </c>
      <c r="Y33" s="181">
        <v>8.971348165366102</v>
      </c>
    </row>
    <row r="34" spans="1:25" ht="16" x14ac:dyDescent="0.2">
      <c r="A34" s="212" t="str" cm="1">
        <f t="array" ref="A34:B41">[1]!ADFTEST(B2:B31,TRUE,-1)</f>
        <v>tau-stat</v>
      </c>
      <c r="B34" s="184">
        <v>0.91377825155003967</v>
      </c>
      <c r="C34" s="213"/>
      <c r="D34" s="213"/>
      <c r="E34" s="209" cm="1">
        <f t="array" ref="E34:E41">[1]!ADFTEST(E2:E31,FALSE,-1)</f>
        <v>-1.343515989110049</v>
      </c>
      <c r="F34" s="209" cm="1">
        <f t="array" ref="F34:F41">[1]!ADFTEST(F2:F31,FALSE,-1)</f>
        <v>-2.1853877687034582</v>
      </c>
      <c r="G34" s="209" cm="1">
        <f t="array" ref="G34:G41">[1]!ADFTEST(G2:G31,FALSE,-1)</f>
        <v>-2.2107311739982389</v>
      </c>
      <c r="H34" s="214"/>
      <c r="I34" s="206"/>
      <c r="K34" s="209" t="str" cm="1">
        <f t="array" ref="K34:L41">[1]!ADFTEST(L3:L31,TRUE,3,"aic",2)</f>
        <v>tau-stat</v>
      </c>
      <c r="L34" s="209">
        <v>-6.3299353864495922</v>
      </c>
      <c r="M34" s="209" cm="1">
        <f t="array" ref="M34:M41">[1]!ADFTEST(M3:M31,FALSE,-1)</f>
        <v>-6.1246169778619963</v>
      </c>
      <c r="N34" s="209" cm="1">
        <f t="array" ref="N34:N41">[1]!ADFTEST(N3:N31,FALSE,-1)</f>
        <v>-5.6963972944821313</v>
      </c>
      <c r="O34" s="210" cm="1">
        <f t="array" ref="O34:O41">[1]!ADFTEST(O3:O31,FALSE,-1)</f>
        <v>-4.8699876526694563</v>
      </c>
      <c r="R34" s="176" t="s">
        <v>1072</v>
      </c>
      <c r="S34" s="182">
        <v>608.5</v>
      </c>
      <c r="T34" s="187">
        <v>47.216333721921515</v>
      </c>
      <c r="U34" s="181">
        <v>10.978898789042844</v>
      </c>
      <c r="V34" s="182">
        <v>7.1</v>
      </c>
      <c r="W34" s="182">
        <v>11.4</v>
      </c>
      <c r="X34" s="182">
        <v>8.5</v>
      </c>
      <c r="Y34" s="182">
        <v>9.4467056624315688</v>
      </c>
    </row>
    <row r="35" spans="1:25" ht="16" x14ac:dyDescent="0.2">
      <c r="A35" s="83" t="str">
        <v>tau-crit</v>
      </c>
      <c r="B35" s="182">
        <v>-2.9640707407407407</v>
      </c>
      <c r="C35" s="215"/>
      <c r="D35" s="215"/>
      <c r="E35" s="87">
        <v>-2.9640707407407407</v>
      </c>
      <c r="F35" s="87">
        <v>-2.9640707407407407</v>
      </c>
      <c r="G35" s="87">
        <v>-2.9640707407407407</v>
      </c>
      <c r="H35" s="206"/>
      <c r="I35" s="206"/>
      <c r="K35" s="87" t="str">
        <v>tau-crit</v>
      </c>
      <c r="L35" s="87">
        <v>-3.562372022223133</v>
      </c>
      <c r="M35" s="87">
        <v>-2.9678817237279103</v>
      </c>
      <c r="N35" s="87">
        <v>-2.9678817237279103</v>
      </c>
      <c r="O35" s="211">
        <v>-2.9678817237279103</v>
      </c>
      <c r="R35" s="176" t="s">
        <v>1073</v>
      </c>
      <c r="S35" s="181">
        <v>555</v>
      </c>
      <c r="T35" s="187">
        <v>50.214867488275715</v>
      </c>
      <c r="U35" s="182">
        <v>10.309892027483915</v>
      </c>
      <c r="V35" s="182">
        <v>6.4</v>
      </c>
      <c r="W35" s="182">
        <v>10.6</v>
      </c>
      <c r="X35" s="182">
        <v>8.1</v>
      </c>
      <c r="Y35" s="182">
        <v>8.6114582833460531</v>
      </c>
    </row>
    <row r="36" spans="1:25" ht="16" x14ac:dyDescent="0.2">
      <c r="A36" s="83" t="str">
        <v>stationary</v>
      </c>
      <c r="B36" s="182" t="str">
        <v>no</v>
      </c>
      <c r="C36" s="215"/>
      <c r="D36" s="215"/>
      <c r="E36" s="87" t="str">
        <v>no</v>
      </c>
      <c r="F36" s="87" t="str">
        <v>no</v>
      </c>
      <c r="G36" s="87" t="str">
        <v>no</v>
      </c>
      <c r="H36" s="206"/>
      <c r="I36" s="202"/>
      <c r="J36" s="197"/>
      <c r="K36" s="87" t="str">
        <v>stationary</v>
      </c>
      <c r="L36" s="87" t="str">
        <v>yes</v>
      </c>
      <c r="M36" s="87" t="str">
        <v>yes</v>
      </c>
      <c r="N36" s="87" t="str">
        <v>yes</v>
      </c>
      <c r="O36" s="87" t="str">
        <v>yes</v>
      </c>
      <c r="R36" s="177" t="s">
        <v>1075</v>
      </c>
      <c r="S36" s="183">
        <v>523.5</v>
      </c>
      <c r="T36" s="188">
        <v>43.42836670397547</v>
      </c>
      <c r="U36" s="183">
        <v>12.704996061849691</v>
      </c>
      <c r="V36" s="183">
        <v>6.8</v>
      </c>
      <c r="W36" s="183">
        <v>12.8</v>
      </c>
      <c r="X36" s="183">
        <v>9.6</v>
      </c>
      <c r="Y36" s="183">
        <v>10.740887534717906</v>
      </c>
    </row>
    <row r="37" spans="1:25" ht="20" customHeight="1" x14ac:dyDescent="0.2">
      <c r="A37" s="83" t="str">
        <v>aic</v>
      </c>
      <c r="B37" s="182">
        <v>10.774338639231825</v>
      </c>
      <c r="C37" s="215"/>
      <c r="D37" s="215"/>
      <c r="E37" s="87">
        <v>1.8584488813257301</v>
      </c>
      <c r="F37" s="87">
        <v>4.2933834459079803</v>
      </c>
      <c r="G37" s="87">
        <v>3.3869575894565251</v>
      </c>
      <c r="H37" s="206"/>
      <c r="I37" s="218"/>
      <c r="J37" s="200"/>
      <c r="K37" s="87" t="str">
        <v>aic</v>
      </c>
      <c r="L37" s="87">
        <v>10.904178223669426</v>
      </c>
      <c r="M37" s="87">
        <v>1.925984713953885</v>
      </c>
      <c r="N37" s="87">
        <v>4.4789843689530038</v>
      </c>
      <c r="O37" s="87">
        <v>3.5751873140787573</v>
      </c>
      <c r="R37" s="133" t="s">
        <v>1153</v>
      </c>
      <c r="S37" s="81"/>
      <c r="T37" s="192">
        <f>CORREL(S3:S36,T3:T36)</f>
        <v>0.58094161107268749</v>
      </c>
      <c r="U37" s="192">
        <f>CORREL(S3:S36,U3:U36)</f>
        <v>-0.51054483767036163</v>
      </c>
      <c r="V37" s="193">
        <f>CORREL(S3:S36,V3:V36)</f>
        <v>-0.82526835417329125</v>
      </c>
      <c r="W37" s="193">
        <f>CORREL(S3:S36,W3:W36)</f>
        <v>-0.75130535906664786</v>
      </c>
      <c r="X37" s="193">
        <f>CORREL(S3:S36,X3:X36)</f>
        <v>-0.77692531180244273</v>
      </c>
      <c r="Y37" s="192">
        <f>CORREL(S3:S36,Y3:Y36)</f>
        <v>-0.62633421395689914</v>
      </c>
    </row>
    <row r="38" spans="1:25" ht="16" x14ac:dyDescent="0.2">
      <c r="A38" s="83" t="str">
        <v>bic</v>
      </c>
      <c r="B38" s="182">
        <v>11.271730276242979</v>
      </c>
      <c r="C38" s="215"/>
      <c r="D38" s="215"/>
      <c r="E38" s="87">
        <v>1.9527451454627283</v>
      </c>
      <c r="F38" s="87">
        <v>4.3876797100449778</v>
      </c>
      <c r="G38" s="87">
        <v>3.4812538535935236</v>
      </c>
      <c r="H38" s="206"/>
      <c r="I38" s="203"/>
      <c r="J38" s="194"/>
      <c r="K38" s="87" t="str">
        <v>bic</v>
      </c>
      <c r="L38" s="87">
        <v>11.046914421188198</v>
      </c>
      <c r="M38" s="87">
        <v>2.0211421789663997</v>
      </c>
      <c r="N38" s="87">
        <v>4.574141833965518</v>
      </c>
      <c r="O38" s="211">
        <v>3.7687406276205238</v>
      </c>
    </row>
    <row r="39" spans="1:25" ht="16" x14ac:dyDescent="0.2">
      <c r="A39" s="83" t="str">
        <v>lags</v>
      </c>
      <c r="B39" s="182">
        <v>8</v>
      </c>
      <c r="C39" s="215"/>
      <c r="D39" s="215"/>
      <c r="E39" s="87">
        <v>0</v>
      </c>
      <c r="F39" s="87">
        <v>0</v>
      </c>
      <c r="G39" s="87">
        <v>0</v>
      </c>
      <c r="H39" s="206"/>
      <c r="I39" s="203"/>
      <c r="J39" s="194"/>
      <c r="K39" s="87" t="str">
        <v>lags</v>
      </c>
      <c r="L39" s="87">
        <v>0</v>
      </c>
      <c r="M39" s="87">
        <v>0</v>
      </c>
      <c r="N39" s="87">
        <v>0</v>
      </c>
      <c r="O39" s="211">
        <v>2</v>
      </c>
    </row>
    <row r="40" spans="1:25" ht="16" x14ac:dyDescent="0.2">
      <c r="A40" s="83" t="str">
        <v>coeff</v>
      </c>
      <c r="B40" s="182">
        <v>0.15276136043986666</v>
      </c>
      <c r="C40" s="215"/>
      <c r="D40" s="215"/>
      <c r="E40" s="87">
        <v>-0.12291567413053828</v>
      </c>
      <c r="F40" s="87">
        <v>-0.27629897346397486</v>
      </c>
      <c r="G40" s="87">
        <v>-0.27233766317652469</v>
      </c>
      <c r="H40" s="206"/>
      <c r="I40" s="203"/>
      <c r="J40" s="194"/>
      <c r="K40" s="87" t="str">
        <v>coeff</v>
      </c>
      <c r="L40" s="87">
        <v>-1.2471099817324998</v>
      </c>
      <c r="M40" s="87">
        <v>-1.1933198380566801</v>
      </c>
      <c r="N40" s="87">
        <v>-1.1332218555188851</v>
      </c>
      <c r="O40" s="87">
        <v>-1.9612743821328302</v>
      </c>
    </row>
    <row r="41" spans="1:25" ht="16" x14ac:dyDescent="0.2">
      <c r="A41" s="85" t="str">
        <v>p-value</v>
      </c>
      <c r="B41" s="183" t="str">
        <v>&gt; .1</v>
      </c>
      <c r="C41" s="216"/>
      <c r="D41" s="216"/>
      <c r="E41" s="88" t="str">
        <v>&gt; .1</v>
      </c>
      <c r="F41" s="88" t="str">
        <v>&gt; .1</v>
      </c>
      <c r="G41" s="88" t="str">
        <v>&gt; .1</v>
      </c>
      <c r="H41" s="217"/>
      <c r="I41" s="203"/>
      <c r="J41" s="194"/>
      <c r="K41" s="88" t="str">
        <v>p-value</v>
      </c>
      <c r="L41" s="88" t="str">
        <v>&lt; .01</v>
      </c>
      <c r="M41" s="88" t="str">
        <v>&lt; .01</v>
      </c>
      <c r="N41" s="88" t="str">
        <v>&lt; .01</v>
      </c>
      <c r="O41" s="88" t="str">
        <v>&lt; .01</v>
      </c>
    </row>
    <row r="42" spans="1:25" ht="16" x14ac:dyDescent="0.2">
      <c r="I42" s="203"/>
      <c r="J42" s="194"/>
      <c r="K42" s="228" t="s">
        <v>1189</v>
      </c>
      <c r="L42" s="229"/>
      <c r="M42" s="229"/>
      <c r="N42" s="229"/>
      <c r="O42" s="230"/>
    </row>
    <row r="43" spans="1:25" ht="51" x14ac:dyDescent="0.2">
      <c r="I43" s="203"/>
      <c r="J43" s="194"/>
      <c r="K43" s="219" t="s">
        <v>1184</v>
      </c>
      <c r="L43" s="171"/>
      <c r="M43" s="178" t="s">
        <v>1185</v>
      </c>
      <c r="N43" s="178" t="s">
        <v>1191</v>
      </c>
      <c r="O43" s="178" t="s">
        <v>1192</v>
      </c>
    </row>
    <row r="44" spans="1:25" ht="16" customHeight="1" x14ac:dyDescent="0.2">
      <c r="I44" s="220"/>
      <c r="J44" s="201"/>
      <c r="K44" s="83">
        <v>1</v>
      </c>
      <c r="L44" s="87"/>
      <c r="M44" s="221" cm="1">
        <f t="array" ref="M44">[1]!GRANGER_TEST(L3:L31,M3:M31,1)</f>
        <v>0.71286725630108871</v>
      </c>
      <c r="N44" s="221" cm="1">
        <f t="array" ref="N44">[1]!GRANGER_TEST(L3:L31,N3:N31,1)</f>
        <v>0.74515463303261531</v>
      </c>
      <c r="O44" s="221" cm="1">
        <f t="array" ref="O44">[1]!GRANGER_TEST(L3:L31,O3:O31,1)</f>
        <v>0.80600779349206142</v>
      </c>
    </row>
    <row r="45" spans="1:25" ht="16" x14ac:dyDescent="0.2">
      <c r="I45" s="203"/>
      <c r="J45" s="194"/>
      <c r="K45" s="83">
        <v>2</v>
      </c>
      <c r="L45" s="87"/>
      <c r="M45" s="221" cm="1">
        <f t="array" ref="M45">[1]!GRANGER_TEST(L3:L31,M3:M31,2)</f>
        <v>0.31632219477838697</v>
      </c>
      <c r="N45" s="221" cm="1">
        <f t="array" ref="N45">[1]!GRANGER_TEST(L3:L31,N3:N31,2)</f>
        <v>0.69899970442991988</v>
      </c>
      <c r="O45" s="221" cm="1">
        <f t="array" ref="O45">[1]!GRANGER_TEST(L3:L31,O3:O31,2)</f>
        <v>0.7160686061092163</v>
      </c>
    </row>
    <row r="46" spans="1:25" ht="16" x14ac:dyDescent="0.2">
      <c r="I46" s="203"/>
      <c r="J46" s="194"/>
      <c r="K46" s="83">
        <v>3</v>
      </c>
      <c r="L46" s="87"/>
      <c r="M46" s="221" cm="1">
        <f t="array" ref="M46">[1]!GRANGER_TEST(L3:L31,M3:M31,3)</f>
        <v>0.55530276955822822</v>
      </c>
      <c r="N46" s="221" cm="1">
        <f t="array" ref="N46">[1]!GRANGER_TEST(L3:L31,N3:N31,3)</f>
        <v>0.93361367882697344</v>
      </c>
      <c r="O46" s="221" cm="1">
        <f t="array" ref="O46">[1]!GRANGER_TEST(L3:L31,O3:O31,3)</f>
        <v>0.88765345881784874</v>
      </c>
    </row>
    <row r="47" spans="1:25" ht="16" x14ac:dyDescent="0.2">
      <c r="I47" s="203"/>
      <c r="J47" s="194"/>
      <c r="K47" s="83">
        <v>4</v>
      </c>
      <c r="L47" s="87"/>
      <c r="M47" s="221" cm="1">
        <f t="array" ref="M47">[1]!GRANGER_TEST(L3:L31,M3:M31,4)</f>
        <v>0.7652022759714513</v>
      </c>
      <c r="N47" s="221" cm="1">
        <f t="array" ref="N47">[1]!GRANGER_TEST(L3:L31,N3:N31,4)</f>
        <v>0.97419943371573003</v>
      </c>
      <c r="O47" s="221" cm="1">
        <f t="array" ref="O47">[1]!GRANGER_TEST(L3:L31,O3:O31,4)</f>
        <v>0.97349914550482664</v>
      </c>
    </row>
    <row r="48" spans="1:25" ht="16" x14ac:dyDescent="0.2">
      <c r="I48" s="203"/>
      <c r="J48" s="194"/>
      <c r="K48" s="83">
        <v>5</v>
      </c>
      <c r="L48" s="87"/>
      <c r="M48" s="221" cm="1">
        <f t="array" ref="M48">[1]!GRANGER_TEST(L3:L31,M3:M31,5)</f>
        <v>0.3898864625953713</v>
      </c>
      <c r="N48" s="221" cm="1">
        <f t="array" ref="N48">[1]!GRANGER_TEST(L3:L31,N3:N31,5)</f>
        <v>0.27994696721342127</v>
      </c>
      <c r="O48" s="221" cm="1">
        <f t="array" ref="O48">[1]!GRANGER_TEST(L3:L31,O3:O31,5)</f>
        <v>0.28490740242534746</v>
      </c>
    </row>
    <row r="49" spans="9:15" ht="16" x14ac:dyDescent="0.2">
      <c r="I49" s="203"/>
      <c r="J49" s="194"/>
      <c r="K49" s="83">
        <v>6</v>
      </c>
      <c r="L49" s="87"/>
      <c r="M49" s="221" cm="1">
        <f t="array" ref="M49">[1]!GRANGER_TEST(L3:L31,M3:M31,6)</f>
        <v>0.37017158005433426</v>
      </c>
      <c r="N49" s="221" cm="1">
        <f t="array" ref="N49">[1]!GRANGER_TEST(L3:L31,N3:N31,6)</f>
        <v>0.24223294362502906</v>
      </c>
      <c r="O49" s="221" cm="1">
        <f t="array" ref="O49">[1]!GRANGER_TEST(L3:L31,O3:O31,6)</f>
        <v>0.28947656934585869</v>
      </c>
    </row>
    <row r="50" spans="9:15" ht="16" x14ac:dyDescent="0.2">
      <c r="I50" s="203"/>
      <c r="J50" s="194"/>
      <c r="K50" s="85">
        <v>7</v>
      </c>
      <c r="L50" s="88"/>
      <c r="M50" s="221" cm="1">
        <f t="array" ref="M50">[1]!GRANGER_TEST(L3:L31,M3:M31,7)</f>
        <v>0.65566290403378047</v>
      </c>
      <c r="N50" s="221" cm="1">
        <f t="array" ref="N50">[1]!GRANGER_TEST(L3:L31,N3:N31,7)</f>
        <v>0.38998665430870444</v>
      </c>
      <c r="O50" s="221" cm="1">
        <f t="array" ref="O50">[1]!GRANGER_TEST(L3:L31,O3:O31,7)</f>
        <v>0.47568868250809193</v>
      </c>
    </row>
    <row r="51" spans="9:15" ht="16" x14ac:dyDescent="0.2">
      <c r="I51" s="218"/>
      <c r="K51" s="226" t="s">
        <v>1195</v>
      </c>
      <c r="L51" s="227"/>
      <c r="M51" s="222" t="s">
        <v>1190</v>
      </c>
      <c r="N51" s="222" t="s">
        <v>1190</v>
      </c>
      <c r="O51" s="222" t="s">
        <v>1190</v>
      </c>
    </row>
    <row r="52" spans="9:15" ht="51" x14ac:dyDescent="0.2">
      <c r="I52" s="203"/>
      <c r="J52" s="194"/>
      <c r="K52" s="219" t="s">
        <v>1184</v>
      </c>
      <c r="L52" s="171"/>
      <c r="M52" s="223" t="s">
        <v>1186</v>
      </c>
      <c r="N52" s="223" t="s">
        <v>1193</v>
      </c>
      <c r="O52" s="223" t="s">
        <v>1194</v>
      </c>
    </row>
    <row r="53" spans="9:15" ht="16" x14ac:dyDescent="0.2">
      <c r="I53" s="203"/>
      <c r="J53" s="194"/>
      <c r="K53" s="83">
        <v>1</v>
      </c>
      <c r="L53" s="87"/>
      <c r="M53" s="224" cm="1">
        <f t="array" ref="M53">[1]!GRANGER_TEST(M3:M31,L3:L31,1)</f>
        <v>0.97337052928894541</v>
      </c>
      <c r="N53" s="224" cm="1">
        <f t="array" ref="N53">[1]!GRANGER_TEST(N3:N31,L3:L31,1)</f>
        <v>0.30928214314788544</v>
      </c>
      <c r="O53" s="224" cm="1">
        <f t="array" ref="O53">[1]!GRANGER_TEST(O3:O31,L3:L31,1)</f>
        <v>0.22847682638609534</v>
      </c>
    </row>
    <row r="54" spans="9:15" ht="16" x14ac:dyDescent="0.2">
      <c r="I54" s="203"/>
      <c r="J54" s="194"/>
      <c r="K54" s="83">
        <v>2</v>
      </c>
      <c r="L54" s="87"/>
      <c r="M54" s="224" cm="1">
        <f t="array" ref="M54">[1]!GRANGER_TEST(M3:M31,L3:L31,2)</f>
        <v>0.91987059108757374</v>
      </c>
      <c r="N54" s="224" cm="1">
        <f t="array" ref="N54">[1]!GRANGER_TEST(N3:N31,L3:L31,2)</f>
        <v>0.65023162096143095</v>
      </c>
      <c r="O54" s="224" cm="1">
        <f t="array" ref="O54">[1]!GRANGER_TEST(O3:O31,L3:L31,2)</f>
        <v>0.52595107361659954</v>
      </c>
    </row>
    <row r="55" spans="9:15" ht="16" x14ac:dyDescent="0.2">
      <c r="I55" s="203"/>
      <c r="J55" s="194"/>
      <c r="K55" s="83">
        <v>3</v>
      </c>
      <c r="L55" s="87"/>
      <c r="M55" s="221" cm="1">
        <f t="array" ref="M55">[1]!GRANGER_TEST(M3:M31,L3:L31,3)</f>
        <v>0.8609724293583001</v>
      </c>
      <c r="N55" s="221" cm="1">
        <f t="array" ref="N55">[1]!GRANGER_TEST(N3:N31,L3:L31,3)</f>
        <v>0.70900751347128432</v>
      </c>
      <c r="O55" s="221" cm="1">
        <f t="array" ref="O55">[1]!GRANGER_TEST(O3:O31,L3:L31,3)</f>
        <v>0.56439195451525026</v>
      </c>
    </row>
    <row r="56" spans="9:15" ht="16" x14ac:dyDescent="0.2">
      <c r="I56" s="203"/>
      <c r="J56" s="194"/>
      <c r="K56" s="83">
        <v>4</v>
      </c>
      <c r="L56" s="87"/>
      <c r="M56" s="221" cm="1">
        <f t="array" ref="M56">[1]!GRANGER_TEST(M3:M31,L3:L31,4)</f>
        <v>0.57536422863430459</v>
      </c>
      <c r="N56" s="221" cm="1">
        <f t="array" ref="N56">[1]!GRANGER_TEST(N3:N31,L3:L31,4)</f>
        <v>0.69034492135871239</v>
      </c>
      <c r="O56" s="221" cm="1">
        <f t="array" ref="O56">[1]!GRANGER_TEST(O3:O31,L3:L31,4)</f>
        <v>0.54522925523190269</v>
      </c>
    </row>
    <row r="57" spans="9:15" ht="16" x14ac:dyDescent="0.2">
      <c r="I57" s="203"/>
      <c r="J57" s="194"/>
      <c r="K57" s="83">
        <v>5</v>
      </c>
      <c r="L57" s="87"/>
      <c r="M57" s="221" cm="1">
        <f t="array" ref="M57">[1]!GRANGER_TEST(M3:M31,L3:L31,5)</f>
        <v>0.91987935035955326</v>
      </c>
      <c r="N57" s="221" cm="1">
        <f t="array" ref="N57">[1]!GRANGER_TEST(N3:N31,L3:L31,5)</f>
        <v>0.74859646680912317</v>
      </c>
      <c r="O57" s="221" cm="1">
        <f t="array" ref="O57">[1]!GRANGER_TEST(O3:O31,L3:L31,5)</f>
        <v>0.7608418960669332</v>
      </c>
    </row>
    <row r="58" spans="9:15" ht="16" x14ac:dyDescent="0.2">
      <c r="I58" s="218"/>
      <c r="J58" s="200"/>
      <c r="K58" s="83">
        <v>6</v>
      </c>
      <c r="L58" s="87"/>
      <c r="M58" s="221" cm="1">
        <f t="array" ref="M58">[1]!GRANGER_TEST(M3:M31,L3:L31,6)</f>
        <v>0.87905803368618973</v>
      </c>
      <c r="N58" s="221" cm="1">
        <f t="array" ref="N58">[1]!GRANGER_TEST(N3:N31,L3:L31,6)</f>
        <v>0.86928157596510003</v>
      </c>
      <c r="O58" s="221" cm="1">
        <f t="array" ref="O58">[1]!GRANGER_TEST(O3:O31,L3:L31,6)</f>
        <v>0.89230860373196741</v>
      </c>
    </row>
    <row r="59" spans="9:15" ht="16" x14ac:dyDescent="0.2">
      <c r="I59" s="203"/>
      <c r="J59" s="194"/>
      <c r="K59" s="85">
        <v>7</v>
      </c>
      <c r="L59" s="88"/>
      <c r="M59" s="225" cm="1">
        <f t="array" ref="M59">[1]!GRANGER_TEST(M3:M31,L3:L31,7)</f>
        <v>0.90025714625251685</v>
      </c>
      <c r="N59" s="225" cm="1">
        <f t="array" ref="N59">[1]!GRANGER_TEST(N3:N31,L3:L31,7)</f>
        <v>0.81045421925093408</v>
      </c>
      <c r="O59" s="225" cm="1">
        <f t="array" ref="O59">[1]!GRANGER_TEST(O3:O31,L3:L31,7)</f>
        <v>0.9138087594917419</v>
      </c>
    </row>
    <row r="60" spans="9:15" ht="16" x14ac:dyDescent="0.2">
      <c r="I60" s="203"/>
      <c r="K60" s="226" t="s">
        <v>1195</v>
      </c>
      <c r="L60" s="227"/>
      <c r="M60" s="81" t="s">
        <v>1190</v>
      </c>
      <c r="N60" s="81" t="s">
        <v>1190</v>
      </c>
      <c r="O60" s="81" t="s">
        <v>1190</v>
      </c>
    </row>
    <row r="61" spans="9:15" ht="16" x14ac:dyDescent="0.2">
      <c r="I61" s="194"/>
      <c r="J61" s="194"/>
    </row>
    <row r="62" spans="9:15" ht="16" x14ac:dyDescent="0.2">
      <c r="I62" s="194"/>
      <c r="J62" s="194"/>
    </row>
    <row r="63" spans="9:15" ht="16" x14ac:dyDescent="0.2">
      <c r="I63" s="194"/>
      <c r="J63" s="194"/>
    </row>
    <row r="64" spans="9:15" ht="16" x14ac:dyDescent="0.2">
      <c r="I64" s="194"/>
      <c r="J64" s="194"/>
    </row>
    <row r="65" spans="9:10" ht="16" x14ac:dyDescent="0.2">
      <c r="I65" s="200"/>
      <c r="J65" s="200"/>
    </row>
    <row r="66" spans="9:10" ht="16" x14ac:dyDescent="0.2">
      <c r="I66" s="194"/>
      <c r="J66" s="194"/>
    </row>
    <row r="67" spans="9:10" ht="16" x14ac:dyDescent="0.2">
      <c r="I67" s="194"/>
      <c r="J67" s="194"/>
    </row>
    <row r="68" spans="9:10" ht="16" x14ac:dyDescent="0.2">
      <c r="I68" s="195"/>
      <c r="J68" s="195"/>
    </row>
    <row r="69" spans="9:10" ht="16" x14ac:dyDescent="0.2">
      <c r="I69" s="194"/>
      <c r="J69" s="194"/>
    </row>
    <row r="70" spans="9:10" ht="16" x14ac:dyDescent="0.2">
      <c r="I70" s="194"/>
      <c r="J70" s="194"/>
    </row>
    <row r="71" spans="9:10" ht="16" x14ac:dyDescent="0.2">
      <c r="I71" s="194"/>
      <c r="J71" s="194"/>
    </row>
    <row r="72" spans="9:10" x14ac:dyDescent="0.2">
      <c r="I72" s="196"/>
      <c r="J72" s="196"/>
    </row>
  </sheetData>
  <mergeCells count="10">
    <mergeCell ref="R9:Y9"/>
    <mergeCell ref="R16:Y16"/>
    <mergeCell ref="R23:Y23"/>
    <mergeCell ref="R30:Y30"/>
    <mergeCell ref="R2:Y2"/>
    <mergeCell ref="K60:L60"/>
    <mergeCell ref="K33:O33"/>
    <mergeCell ref="A33:H33"/>
    <mergeCell ref="K42:O42"/>
    <mergeCell ref="K51:L51"/>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93674-416A-6B47-AD3E-A1B45E930D47}">
  <dimension ref="A1:M64"/>
  <sheetViews>
    <sheetView zoomScaleNormal="100" workbookViewId="0">
      <selection sqref="A1:G26"/>
    </sheetView>
  </sheetViews>
  <sheetFormatPr baseColWidth="10" defaultRowHeight="15" x14ac:dyDescent="0.2"/>
  <cols>
    <col min="1" max="1" width="26.33203125" customWidth="1"/>
    <col min="9" max="9" width="21.1640625" customWidth="1"/>
    <col min="12" max="12" width="21.33203125" customWidth="1"/>
  </cols>
  <sheetData>
    <row r="1" spans="1:13" x14ac:dyDescent="0.2">
      <c r="A1" s="81" t="s">
        <v>1074</v>
      </c>
      <c r="B1" s="86" t="s">
        <v>1069</v>
      </c>
      <c r="C1" s="82" t="s">
        <v>1070</v>
      </c>
      <c r="D1" s="82" t="s">
        <v>1071</v>
      </c>
      <c r="E1" s="82" t="s">
        <v>1072</v>
      </c>
      <c r="F1" s="82" t="s">
        <v>1073</v>
      </c>
      <c r="G1" s="82" t="s">
        <v>1075</v>
      </c>
      <c r="I1" s="125" t="s">
        <v>294</v>
      </c>
      <c r="J1" s="124" t="s">
        <v>1067</v>
      </c>
      <c r="L1" s="125" t="s">
        <v>294</v>
      </c>
      <c r="M1" s="124" t="s">
        <v>1067</v>
      </c>
    </row>
    <row r="2" spans="1:13" x14ac:dyDescent="0.2">
      <c r="A2" s="87" t="s">
        <v>1076</v>
      </c>
      <c r="B2" s="95">
        <v>14.755722512387845</v>
      </c>
      <c r="C2" s="96">
        <v>13.889774436090224</v>
      </c>
      <c r="D2" s="96">
        <v>13.595576036866362</v>
      </c>
      <c r="E2" s="116">
        <v>13.117957497048408</v>
      </c>
      <c r="F2" s="105">
        <v>13.015919540229884</v>
      </c>
      <c r="G2" s="109">
        <v>14.894133136094677</v>
      </c>
      <c r="I2" s="56" t="s">
        <v>211</v>
      </c>
      <c r="J2" s="121">
        <v>26.112282040980325</v>
      </c>
      <c r="L2" s="56" t="s">
        <v>211</v>
      </c>
      <c r="M2" s="121">
        <v>26.112282040980325</v>
      </c>
    </row>
    <row r="3" spans="1:13" x14ac:dyDescent="0.2">
      <c r="A3" s="87" t="s">
        <v>1077</v>
      </c>
      <c r="B3" s="95">
        <v>9.1999999999999993</v>
      </c>
      <c r="C3" s="96">
        <v>9.1</v>
      </c>
      <c r="D3" s="110">
        <v>9.3000000000000007</v>
      </c>
      <c r="E3" s="110">
        <v>9.3000000000000007</v>
      </c>
      <c r="F3" s="110">
        <v>9.3000000000000007</v>
      </c>
      <c r="G3" s="106">
        <v>9</v>
      </c>
      <c r="I3" s="56" t="s">
        <v>212</v>
      </c>
      <c r="J3" s="121">
        <v>31.57075187969928</v>
      </c>
      <c r="L3" s="58" t="s">
        <v>217</v>
      </c>
      <c r="M3" s="123">
        <v>41.946190476190509</v>
      </c>
    </row>
    <row r="4" spans="1:13" x14ac:dyDescent="0.2">
      <c r="A4" s="87" t="s">
        <v>1078</v>
      </c>
      <c r="B4" s="99">
        <v>17.100000000000001</v>
      </c>
      <c r="C4" s="97">
        <v>16.8</v>
      </c>
      <c r="D4" s="105">
        <v>16.100000000000001</v>
      </c>
      <c r="E4" s="116">
        <v>16.3</v>
      </c>
      <c r="F4" s="105">
        <v>16.100000000000001</v>
      </c>
      <c r="G4" s="109">
        <v>18.8</v>
      </c>
      <c r="I4" s="56" t="s">
        <v>213</v>
      </c>
      <c r="J4" s="121">
        <v>27.319957461892958</v>
      </c>
      <c r="L4" s="58" t="s">
        <v>223</v>
      </c>
      <c r="M4" s="123">
        <v>22.311902439024415</v>
      </c>
    </row>
    <row r="5" spans="1:13" x14ac:dyDescent="0.2">
      <c r="A5" s="87" t="s">
        <v>1079</v>
      </c>
      <c r="B5" s="99">
        <v>12.8</v>
      </c>
      <c r="C5" s="97">
        <v>12.7</v>
      </c>
      <c r="D5" s="105">
        <v>12</v>
      </c>
      <c r="E5" s="116">
        <v>12.2</v>
      </c>
      <c r="F5" s="105">
        <v>12</v>
      </c>
      <c r="G5" s="109">
        <v>13.9</v>
      </c>
      <c r="I5" s="56" t="s">
        <v>214</v>
      </c>
      <c r="J5" s="121">
        <v>31.801157024793401</v>
      </c>
      <c r="L5" s="58" t="s">
        <v>1053</v>
      </c>
      <c r="M5" s="123">
        <v>51.84995561220363</v>
      </c>
    </row>
    <row r="6" spans="1:13" ht="16" thickBot="1" x14ac:dyDescent="0.25">
      <c r="A6" s="88" t="s">
        <v>1080</v>
      </c>
      <c r="B6" s="112">
        <v>15.122715950180798</v>
      </c>
      <c r="C6" s="101">
        <v>14.184514012303488</v>
      </c>
      <c r="D6" s="117">
        <v>12.788596242467214</v>
      </c>
      <c r="E6" s="101">
        <v>13.185976977567883</v>
      </c>
      <c r="F6" s="107">
        <v>12.748350132625994</v>
      </c>
      <c r="G6" s="111">
        <v>15.138727810650884</v>
      </c>
      <c r="I6" s="56" t="s">
        <v>215</v>
      </c>
      <c r="J6" s="121">
        <v>31.544303713527896</v>
      </c>
      <c r="L6" s="126" t="s">
        <v>1059</v>
      </c>
      <c r="M6" s="127">
        <v>46.110705584126663</v>
      </c>
    </row>
    <row r="7" spans="1:13" ht="17" thickTop="1" thickBot="1" x14ac:dyDescent="0.25">
      <c r="A7" s="87" t="s">
        <v>1081</v>
      </c>
      <c r="B7" s="113">
        <v>12.625661375661377</v>
      </c>
      <c r="C7" s="96">
        <v>12.460268316257491</v>
      </c>
      <c r="D7" s="96">
        <v>9.7929366345660718</v>
      </c>
      <c r="E7" s="105">
        <v>9.4307293896271922</v>
      </c>
      <c r="F7" s="97">
        <v>9.966428701180746</v>
      </c>
      <c r="G7" s="98">
        <v>11.185712631937353</v>
      </c>
      <c r="I7" s="76" t="s">
        <v>216</v>
      </c>
      <c r="J7" s="122">
        <v>33.430193786982258</v>
      </c>
      <c r="L7" s="128" t="s">
        <v>212</v>
      </c>
      <c r="M7" s="129">
        <v>31.57075187969928</v>
      </c>
    </row>
    <row r="8" spans="1:13" ht="16" thickTop="1" x14ac:dyDescent="0.2">
      <c r="A8" s="87" t="s">
        <v>1082</v>
      </c>
      <c r="B8" s="95">
        <v>9</v>
      </c>
      <c r="C8" s="110">
        <v>9.1</v>
      </c>
      <c r="D8" s="105">
        <v>8.3000000000000007</v>
      </c>
      <c r="E8" s="97">
        <v>8.6</v>
      </c>
      <c r="F8" s="116">
        <v>8.5</v>
      </c>
      <c r="G8" s="98">
        <v>8.6</v>
      </c>
      <c r="I8" s="58" t="s">
        <v>217</v>
      </c>
      <c r="J8" s="123">
        <v>41.946190476190509</v>
      </c>
      <c r="L8" s="56" t="s">
        <v>218</v>
      </c>
      <c r="M8" s="121">
        <v>43.335529093369431</v>
      </c>
    </row>
    <row r="9" spans="1:13" x14ac:dyDescent="0.2">
      <c r="A9" s="87" t="s">
        <v>1083</v>
      </c>
      <c r="B9" s="113">
        <v>16.8</v>
      </c>
      <c r="C9" s="97">
        <v>15.7</v>
      </c>
      <c r="D9" s="105">
        <v>13</v>
      </c>
      <c r="E9" s="116">
        <v>13.1</v>
      </c>
      <c r="F9" s="97">
        <v>13.4</v>
      </c>
      <c r="G9" s="98">
        <v>15.2</v>
      </c>
      <c r="I9" s="56" t="s">
        <v>218</v>
      </c>
      <c r="J9" s="121">
        <v>43.335529093369431</v>
      </c>
      <c r="L9" s="56" t="s">
        <v>224</v>
      </c>
      <c r="M9" s="121">
        <v>27.155736325385721</v>
      </c>
    </row>
    <row r="10" spans="1:13" x14ac:dyDescent="0.2">
      <c r="A10" s="87" t="s">
        <v>1084</v>
      </c>
      <c r="B10" s="113">
        <v>12.2</v>
      </c>
      <c r="C10" s="97">
        <v>11.5</v>
      </c>
      <c r="D10" s="105">
        <v>9.6</v>
      </c>
      <c r="E10" s="105">
        <v>9.6</v>
      </c>
      <c r="F10" s="116">
        <v>9.8000000000000007</v>
      </c>
      <c r="G10" s="98">
        <v>11.1</v>
      </c>
      <c r="I10" s="56" t="s">
        <v>219</v>
      </c>
      <c r="J10" s="121">
        <v>54.395307282466256</v>
      </c>
      <c r="L10" s="56" t="s">
        <v>1054</v>
      </c>
      <c r="M10" s="121">
        <v>50.609897551224407</v>
      </c>
    </row>
    <row r="11" spans="1:13" ht="16" thickBot="1" x14ac:dyDescent="0.25">
      <c r="A11" s="88" t="s">
        <v>1085</v>
      </c>
      <c r="B11" s="112">
        <v>12.881666666666668</v>
      </c>
      <c r="C11" s="114">
        <v>12.868347187318768</v>
      </c>
      <c r="D11" s="117">
        <v>9.5183930708302427</v>
      </c>
      <c r="E11" s="107">
        <v>9.2508561684111505</v>
      </c>
      <c r="F11" s="101">
        <v>9.6466999697244944</v>
      </c>
      <c r="G11" s="102">
        <v>10.819175178753831</v>
      </c>
      <c r="I11" s="56" t="s">
        <v>220</v>
      </c>
      <c r="J11" s="121">
        <v>52.481667411501846</v>
      </c>
      <c r="L11" s="76" t="s">
        <v>1060</v>
      </c>
      <c r="M11" s="122">
        <v>47.111609856424238</v>
      </c>
    </row>
    <row r="12" spans="1:13" ht="16" thickTop="1" x14ac:dyDescent="0.2">
      <c r="A12" s="87" t="s">
        <v>1086</v>
      </c>
      <c r="B12" s="115">
        <v>18.295699186991872</v>
      </c>
      <c r="C12" s="91">
        <v>15.579546355854333</v>
      </c>
      <c r="D12" s="108">
        <v>13.603271565495209</v>
      </c>
      <c r="E12" s="108">
        <v>13.601291373331932</v>
      </c>
      <c r="F12" s="103">
        <v>14.678972685887711</v>
      </c>
      <c r="G12" s="104">
        <v>15.964910878112715</v>
      </c>
      <c r="I12" s="56" t="s">
        <v>221</v>
      </c>
      <c r="J12" s="121">
        <v>52.660148652739949</v>
      </c>
      <c r="L12" s="128" t="s">
        <v>213</v>
      </c>
      <c r="M12" s="129">
        <v>27.319957461892958</v>
      </c>
    </row>
    <row r="13" spans="1:13" ht="16" thickBot="1" x14ac:dyDescent="0.25">
      <c r="A13" s="87" t="s">
        <v>1087</v>
      </c>
      <c r="B13" s="113">
        <v>9.1</v>
      </c>
      <c r="C13" s="92">
        <v>9</v>
      </c>
      <c r="D13" s="105">
        <v>8.5</v>
      </c>
      <c r="E13" s="116">
        <v>8.6</v>
      </c>
      <c r="F13" s="97">
        <v>8.8000000000000007</v>
      </c>
      <c r="G13" s="98">
        <v>8.9</v>
      </c>
      <c r="I13" s="76" t="s">
        <v>222</v>
      </c>
      <c r="J13" s="122">
        <v>49.452511746680301</v>
      </c>
      <c r="L13" s="56" t="s">
        <v>219</v>
      </c>
      <c r="M13" s="121">
        <v>54.395307282466256</v>
      </c>
    </row>
    <row r="14" spans="1:13" ht="16" thickTop="1" x14ac:dyDescent="0.2">
      <c r="A14" s="87" t="s">
        <v>1088</v>
      </c>
      <c r="B14" s="113">
        <v>19.899999999999999</v>
      </c>
      <c r="C14" s="93">
        <v>16</v>
      </c>
      <c r="D14" s="97">
        <v>13.5</v>
      </c>
      <c r="E14" s="105">
        <v>13.2</v>
      </c>
      <c r="F14" s="97">
        <v>14.7</v>
      </c>
      <c r="G14" s="98">
        <v>16.5</v>
      </c>
      <c r="I14" s="58" t="s">
        <v>223</v>
      </c>
      <c r="J14" s="123">
        <v>22.311902439024415</v>
      </c>
      <c r="L14" s="56" t="s">
        <v>225</v>
      </c>
      <c r="M14" s="121">
        <v>34.699742279020256</v>
      </c>
    </row>
    <row r="15" spans="1:13" x14ac:dyDescent="0.2">
      <c r="A15" s="87" t="s">
        <v>1089</v>
      </c>
      <c r="B15" s="113">
        <v>13.8</v>
      </c>
      <c r="C15" s="93">
        <v>11.5</v>
      </c>
      <c r="D15" s="116">
        <v>9.6999999999999993</v>
      </c>
      <c r="E15" s="105">
        <v>9.6</v>
      </c>
      <c r="F15" s="97">
        <v>10.6</v>
      </c>
      <c r="G15" s="98">
        <v>11.9</v>
      </c>
      <c r="I15" s="56" t="s">
        <v>224</v>
      </c>
      <c r="J15" s="121">
        <v>27.155736325385721</v>
      </c>
      <c r="L15" s="56" t="s">
        <v>1055</v>
      </c>
      <c r="M15" s="121">
        <v>52.18057525342212</v>
      </c>
    </row>
    <row r="16" spans="1:13" ht="16" thickBot="1" x14ac:dyDescent="0.25">
      <c r="A16" s="88" t="s">
        <v>1090</v>
      </c>
      <c r="B16" s="112">
        <v>19.812378048780488</v>
      </c>
      <c r="C16" s="94">
        <v>16.546806113072499</v>
      </c>
      <c r="D16" s="107">
        <v>14.095745473908416</v>
      </c>
      <c r="E16" s="117">
        <v>14.240147630555846</v>
      </c>
      <c r="F16" s="101">
        <v>15.133136064744562</v>
      </c>
      <c r="G16" s="102">
        <v>16.614491044124073</v>
      </c>
      <c r="I16" s="56" t="s">
        <v>225</v>
      </c>
      <c r="J16" s="121">
        <v>34.699742279020256</v>
      </c>
      <c r="L16" s="76" t="s">
        <v>1061</v>
      </c>
      <c r="M16" s="122">
        <v>49.478759754275302</v>
      </c>
    </row>
    <row r="17" spans="1:13" ht="16" thickTop="1" x14ac:dyDescent="0.2">
      <c r="A17" s="83" t="s">
        <v>1091</v>
      </c>
      <c r="B17" s="118">
        <v>9.8172049041029403</v>
      </c>
      <c r="C17" s="96">
        <v>10.009490254872563</v>
      </c>
      <c r="D17" s="105">
        <v>9.6977642502834023</v>
      </c>
      <c r="E17" s="105">
        <v>9.7085613089352734</v>
      </c>
      <c r="F17" s="105">
        <v>9.7113090710838641</v>
      </c>
      <c r="G17" s="109">
        <v>11.359766235409484</v>
      </c>
      <c r="I17" s="56" t="s">
        <v>226</v>
      </c>
      <c r="J17" s="121">
        <v>32.825588420720855</v>
      </c>
      <c r="L17" s="128" t="s">
        <v>214</v>
      </c>
      <c r="M17" s="129">
        <v>31.801157024793401</v>
      </c>
    </row>
    <row r="18" spans="1:13" x14ac:dyDescent="0.2">
      <c r="A18" s="83" t="s">
        <v>1092</v>
      </c>
      <c r="B18" s="113">
        <v>6.4</v>
      </c>
      <c r="C18" s="110">
        <v>6.4</v>
      </c>
      <c r="D18" s="105">
        <v>6.1</v>
      </c>
      <c r="E18" s="105">
        <v>6.1</v>
      </c>
      <c r="F18" s="105">
        <v>6.1</v>
      </c>
      <c r="G18" s="109">
        <v>6.4</v>
      </c>
      <c r="I18" s="56" t="s">
        <v>227</v>
      </c>
      <c r="J18" s="121">
        <v>28.94672407688418</v>
      </c>
      <c r="L18" s="56" t="s">
        <v>220</v>
      </c>
      <c r="M18" s="121">
        <v>52.481667411501846</v>
      </c>
    </row>
    <row r="19" spans="1:13" ht="16" thickBot="1" x14ac:dyDescent="0.25">
      <c r="A19" s="83" t="s">
        <v>1093</v>
      </c>
      <c r="B19" s="119">
        <v>9.6999999999999993</v>
      </c>
      <c r="C19" s="97">
        <v>10</v>
      </c>
      <c r="D19" s="116">
        <v>9.9</v>
      </c>
      <c r="E19" s="116">
        <v>9.9</v>
      </c>
      <c r="F19" s="116">
        <v>9.9</v>
      </c>
      <c r="G19" s="109">
        <v>11.4</v>
      </c>
      <c r="I19" s="76" t="s">
        <v>228</v>
      </c>
      <c r="J19" s="122">
        <v>25.901686981214503</v>
      </c>
      <c r="L19" s="56" t="s">
        <v>226</v>
      </c>
      <c r="M19" s="121">
        <v>32.825588420720855</v>
      </c>
    </row>
    <row r="20" spans="1:13" ht="16" thickTop="1" x14ac:dyDescent="0.2">
      <c r="A20" s="83" t="s">
        <v>1094</v>
      </c>
      <c r="B20" s="119">
        <v>7.9</v>
      </c>
      <c r="C20" s="97">
        <v>8.1999999999999993</v>
      </c>
      <c r="D20" s="116">
        <v>8</v>
      </c>
      <c r="E20" s="116">
        <v>8</v>
      </c>
      <c r="F20" s="116">
        <v>8</v>
      </c>
      <c r="G20" s="109">
        <v>9.1</v>
      </c>
      <c r="I20" s="58" t="s">
        <v>1053</v>
      </c>
      <c r="J20" s="123">
        <v>51.84995561220363</v>
      </c>
      <c r="L20" s="56" t="s">
        <v>1056</v>
      </c>
      <c r="M20" s="121">
        <v>51.239066990830423</v>
      </c>
    </row>
    <row r="21" spans="1:13" ht="16" thickBot="1" x14ac:dyDescent="0.25">
      <c r="A21" s="85" t="s">
        <v>1095</v>
      </c>
      <c r="B21" s="120">
        <v>9.4493291251922003</v>
      </c>
      <c r="C21" s="101">
        <v>9.7478285857071469</v>
      </c>
      <c r="D21" s="117">
        <v>9.4723952401858327</v>
      </c>
      <c r="E21" s="117">
        <v>9.5702503013639237</v>
      </c>
      <c r="F21" s="117">
        <v>9.4886296114315698</v>
      </c>
      <c r="G21" s="111">
        <v>10.689713409040586</v>
      </c>
      <c r="I21" s="56" t="s">
        <v>1054</v>
      </c>
      <c r="J21" s="121">
        <v>50.609897551224407</v>
      </c>
      <c r="L21" s="76" t="s">
        <v>1062</v>
      </c>
      <c r="M21" s="122">
        <v>47.216333721921515</v>
      </c>
    </row>
    <row r="22" spans="1:13" ht="16" thickTop="1" x14ac:dyDescent="0.2">
      <c r="A22" s="87" t="s">
        <v>1096</v>
      </c>
      <c r="B22" s="95">
        <v>11.250273552905135</v>
      </c>
      <c r="C22" s="96">
        <v>11.071522479564038</v>
      </c>
      <c r="D22" s="116">
        <v>10.502856826609108</v>
      </c>
      <c r="E22" s="96">
        <v>10.978898789042844</v>
      </c>
      <c r="F22" s="105">
        <v>10.309892027483915</v>
      </c>
      <c r="G22" s="109">
        <v>12.704996061849691</v>
      </c>
      <c r="I22" s="56" t="s">
        <v>1055</v>
      </c>
      <c r="J22" s="121">
        <v>52.18057525342212</v>
      </c>
      <c r="L22" s="128" t="s">
        <v>215</v>
      </c>
      <c r="M22" s="129">
        <v>31.544303713527896</v>
      </c>
    </row>
    <row r="23" spans="1:13" x14ac:dyDescent="0.2">
      <c r="A23" s="87" t="s">
        <v>1097</v>
      </c>
      <c r="B23" s="113">
        <v>7.2</v>
      </c>
      <c r="C23" s="110">
        <v>7.2</v>
      </c>
      <c r="D23" s="105">
        <v>6.4</v>
      </c>
      <c r="E23" s="97">
        <v>7.1</v>
      </c>
      <c r="F23" s="105">
        <v>6.4</v>
      </c>
      <c r="G23" s="98">
        <v>6.8</v>
      </c>
      <c r="I23" s="56" t="s">
        <v>1056</v>
      </c>
      <c r="J23" s="121">
        <v>51.239066990830423</v>
      </c>
      <c r="L23" s="56" t="s">
        <v>221</v>
      </c>
      <c r="M23" s="121">
        <v>52.660148652739949</v>
      </c>
    </row>
    <row r="24" spans="1:13" x14ac:dyDescent="0.2">
      <c r="A24" s="87" t="s">
        <v>1098</v>
      </c>
      <c r="B24" s="99">
        <v>11.1</v>
      </c>
      <c r="C24" s="97">
        <v>11.2</v>
      </c>
      <c r="D24" s="105">
        <v>10.6</v>
      </c>
      <c r="E24" s="97">
        <v>11.4</v>
      </c>
      <c r="F24" s="105">
        <v>10.6</v>
      </c>
      <c r="G24" s="109">
        <v>12.8</v>
      </c>
      <c r="I24" s="56" t="s">
        <v>1057</v>
      </c>
      <c r="J24" s="121">
        <v>51.378078965612417</v>
      </c>
      <c r="L24" s="56" t="s">
        <v>227</v>
      </c>
      <c r="M24" s="121">
        <v>28.94672407688418</v>
      </c>
    </row>
    <row r="25" spans="1:13" ht="16" thickBot="1" x14ac:dyDescent="0.25">
      <c r="A25" s="87" t="s">
        <v>1099</v>
      </c>
      <c r="B25" s="118">
        <v>8.3000000000000007</v>
      </c>
      <c r="C25" s="116">
        <v>8.3000000000000007</v>
      </c>
      <c r="D25" s="105">
        <v>8.1</v>
      </c>
      <c r="E25" s="97">
        <v>8.5</v>
      </c>
      <c r="F25" s="105">
        <v>8.1</v>
      </c>
      <c r="G25" s="109">
        <v>9.6</v>
      </c>
      <c r="I25" s="76" t="s">
        <v>1058</v>
      </c>
      <c r="J25" s="122">
        <v>46.736790086356898</v>
      </c>
      <c r="L25" s="56" t="s">
        <v>1057</v>
      </c>
      <c r="M25" s="121">
        <v>51.378078965612417</v>
      </c>
    </row>
    <row r="26" spans="1:13" ht="17" thickTop="1" thickBot="1" x14ac:dyDescent="0.25">
      <c r="A26" s="88" t="s">
        <v>1100</v>
      </c>
      <c r="B26" s="100">
        <v>9.8958401721559603</v>
      </c>
      <c r="C26" s="101">
        <v>9.6484696080486287</v>
      </c>
      <c r="D26" s="101">
        <v>8.971348165366102</v>
      </c>
      <c r="E26" s="101">
        <v>9.4467056624315688</v>
      </c>
      <c r="F26" s="107">
        <v>8.6114582833460531</v>
      </c>
      <c r="G26" s="111">
        <v>10.740887534717906</v>
      </c>
      <c r="I26" s="58" t="s">
        <v>1059</v>
      </c>
      <c r="J26" s="123">
        <v>46.110705584126663</v>
      </c>
      <c r="L26" s="76" t="s">
        <v>1063</v>
      </c>
      <c r="M26" s="122">
        <v>50.214867488275715</v>
      </c>
    </row>
    <row r="27" spans="1:13" ht="16" thickTop="1" x14ac:dyDescent="0.2">
      <c r="I27" s="56" t="s">
        <v>1060</v>
      </c>
      <c r="J27" s="121">
        <v>47.111609856424238</v>
      </c>
      <c r="L27" s="131" t="s">
        <v>216</v>
      </c>
      <c r="M27" s="123">
        <v>33.430193786982258</v>
      </c>
    </row>
    <row r="28" spans="1:13" x14ac:dyDescent="0.2">
      <c r="I28" s="56" t="s">
        <v>1061</v>
      </c>
      <c r="J28" s="121">
        <v>49.478759754275302</v>
      </c>
      <c r="L28" s="125" t="s">
        <v>222</v>
      </c>
      <c r="M28" s="121">
        <v>49.452511746680301</v>
      </c>
    </row>
    <row r="29" spans="1:13" x14ac:dyDescent="0.2">
      <c r="I29" s="56" t="s">
        <v>1062</v>
      </c>
      <c r="J29" s="121">
        <v>47.216333721921515</v>
      </c>
      <c r="L29" s="125" t="s">
        <v>228</v>
      </c>
      <c r="M29" s="121">
        <v>25.901686981214503</v>
      </c>
    </row>
    <row r="30" spans="1:13" x14ac:dyDescent="0.2">
      <c r="I30" s="56" t="s">
        <v>1063</v>
      </c>
      <c r="J30" s="121">
        <v>50.214867488275715</v>
      </c>
      <c r="L30" s="125" t="s">
        <v>1058</v>
      </c>
      <c r="M30" s="121">
        <v>46.736790086356898</v>
      </c>
    </row>
    <row r="31" spans="1:13" ht="16" thickBot="1" x14ac:dyDescent="0.25">
      <c r="I31" s="56" t="s">
        <v>1064</v>
      </c>
      <c r="J31" s="121">
        <v>43.42836670397547</v>
      </c>
      <c r="L31" s="130" t="s">
        <v>1064</v>
      </c>
      <c r="M31" s="122">
        <v>43.42836670397547</v>
      </c>
    </row>
    <row r="32" spans="1:13" ht="16" thickTop="1" x14ac:dyDescent="0.2"/>
    <row r="34" spans="1:7" x14ac:dyDescent="0.2">
      <c r="A34" s="171" t="s">
        <v>1074</v>
      </c>
      <c r="B34" s="172" t="s">
        <v>1069</v>
      </c>
      <c r="C34" s="173" t="s">
        <v>1070</v>
      </c>
      <c r="D34" s="173" t="s">
        <v>1071</v>
      </c>
      <c r="E34" s="173" t="s">
        <v>1072</v>
      </c>
      <c r="F34" s="173" t="s">
        <v>1073</v>
      </c>
      <c r="G34" s="173" t="s">
        <v>1075</v>
      </c>
    </row>
    <row r="35" spans="1:7" s="54" customFormat="1" x14ac:dyDescent="0.2">
      <c r="A35" s="171"/>
      <c r="B35" s="237" t="s">
        <v>1143</v>
      </c>
      <c r="C35" s="237"/>
      <c r="D35" s="237"/>
      <c r="E35" s="237"/>
      <c r="F35" s="237"/>
      <c r="G35" s="237"/>
    </row>
    <row r="36" spans="1:7" x14ac:dyDescent="0.2">
      <c r="A36" s="87" t="s">
        <v>1148</v>
      </c>
      <c r="B36" s="113">
        <v>14.755722512387845</v>
      </c>
      <c r="C36" s="110">
        <v>13.889774436090224</v>
      </c>
      <c r="D36" s="110">
        <v>13.595576036866362</v>
      </c>
      <c r="E36" s="110">
        <v>13.117957497048408</v>
      </c>
      <c r="F36" s="110">
        <v>13.015919540229884</v>
      </c>
      <c r="G36" s="109">
        <v>14.894133136094677</v>
      </c>
    </row>
    <row r="37" spans="1:7" x14ac:dyDescent="0.2">
      <c r="A37" s="87" t="s">
        <v>1065</v>
      </c>
      <c r="B37" s="113">
        <v>9.1999999999999993</v>
      </c>
      <c r="C37" s="110">
        <v>9.1</v>
      </c>
      <c r="D37" s="110">
        <v>9.3000000000000007</v>
      </c>
      <c r="E37" s="110">
        <v>9.3000000000000007</v>
      </c>
      <c r="F37" s="110">
        <v>9.3000000000000007</v>
      </c>
      <c r="G37" s="109">
        <v>9</v>
      </c>
    </row>
    <row r="38" spans="1:7" x14ac:dyDescent="0.2">
      <c r="A38" s="87" t="s">
        <v>1149</v>
      </c>
      <c r="B38" s="113">
        <v>17.100000000000001</v>
      </c>
      <c r="C38" s="110">
        <v>16.8</v>
      </c>
      <c r="D38" s="110">
        <v>16.100000000000001</v>
      </c>
      <c r="E38" s="110">
        <v>16.3</v>
      </c>
      <c r="F38" s="110">
        <v>16.100000000000001</v>
      </c>
      <c r="G38" s="109">
        <v>18.8</v>
      </c>
    </row>
    <row r="39" spans="1:7" x14ac:dyDescent="0.2">
      <c r="A39" s="87" t="s">
        <v>1150</v>
      </c>
      <c r="B39" s="113">
        <v>12.8</v>
      </c>
      <c r="C39" s="110">
        <v>12.7</v>
      </c>
      <c r="D39" s="110">
        <v>12</v>
      </c>
      <c r="E39" s="110">
        <v>12.2</v>
      </c>
      <c r="F39" s="110">
        <v>12</v>
      </c>
      <c r="G39" s="109">
        <v>13.9</v>
      </c>
    </row>
    <row r="40" spans="1:7" x14ac:dyDescent="0.2">
      <c r="A40" s="88" t="s">
        <v>1151</v>
      </c>
      <c r="B40" s="112">
        <v>15.122715950180798</v>
      </c>
      <c r="C40" s="114">
        <v>14.184514012303488</v>
      </c>
      <c r="D40" s="114">
        <v>12.788596242467214</v>
      </c>
      <c r="E40" s="114">
        <v>13.185976977567883</v>
      </c>
      <c r="F40" s="114">
        <v>12.748350132625994</v>
      </c>
      <c r="G40" s="111">
        <v>15.138727810650884</v>
      </c>
    </row>
    <row r="41" spans="1:7" s="54" customFormat="1" x14ac:dyDescent="0.2">
      <c r="A41" s="171"/>
      <c r="B41" s="237" t="s">
        <v>1145</v>
      </c>
      <c r="C41" s="237"/>
      <c r="D41" s="237"/>
      <c r="E41" s="237"/>
      <c r="F41" s="237"/>
      <c r="G41" s="237"/>
    </row>
    <row r="42" spans="1:7" x14ac:dyDescent="0.2">
      <c r="A42" s="87" t="s">
        <v>1148</v>
      </c>
      <c r="B42" s="113">
        <v>12.625661375661377</v>
      </c>
      <c r="C42" s="110">
        <v>12.460268316257491</v>
      </c>
      <c r="D42" s="110">
        <v>9.7929366345660718</v>
      </c>
      <c r="E42" s="110">
        <v>9.4307293896271922</v>
      </c>
      <c r="F42" s="110">
        <v>9.966428701180746</v>
      </c>
      <c r="G42" s="109">
        <v>11.185712631937353</v>
      </c>
    </row>
    <row r="43" spans="1:7" x14ac:dyDescent="0.2">
      <c r="A43" s="87" t="s">
        <v>1065</v>
      </c>
      <c r="B43" s="113">
        <v>9</v>
      </c>
      <c r="C43" s="110">
        <v>9.1</v>
      </c>
      <c r="D43" s="110">
        <v>8.3000000000000007</v>
      </c>
      <c r="E43" s="110">
        <v>8.6</v>
      </c>
      <c r="F43" s="110">
        <v>8.5</v>
      </c>
      <c r="G43" s="109">
        <v>8.6</v>
      </c>
    </row>
    <row r="44" spans="1:7" x14ac:dyDescent="0.2">
      <c r="A44" s="87" t="s">
        <v>1149</v>
      </c>
      <c r="B44" s="113">
        <v>16.8</v>
      </c>
      <c r="C44" s="110">
        <v>15.7</v>
      </c>
      <c r="D44" s="110">
        <v>13</v>
      </c>
      <c r="E44" s="110">
        <v>13.1</v>
      </c>
      <c r="F44" s="110">
        <v>13.4</v>
      </c>
      <c r="G44" s="109">
        <v>15.2</v>
      </c>
    </row>
    <row r="45" spans="1:7" x14ac:dyDescent="0.2">
      <c r="A45" s="87" t="s">
        <v>1150</v>
      </c>
      <c r="B45" s="113">
        <v>12.2</v>
      </c>
      <c r="C45" s="110">
        <v>11.5</v>
      </c>
      <c r="D45" s="110">
        <v>9.6</v>
      </c>
      <c r="E45" s="110">
        <v>9.6</v>
      </c>
      <c r="F45" s="110">
        <v>9.8000000000000007</v>
      </c>
      <c r="G45" s="109">
        <v>11.1</v>
      </c>
    </row>
    <row r="46" spans="1:7" x14ac:dyDescent="0.2">
      <c r="A46" s="88" t="s">
        <v>77</v>
      </c>
      <c r="B46" s="112">
        <v>12.881666666666668</v>
      </c>
      <c r="C46" s="114">
        <v>12.868347187318768</v>
      </c>
      <c r="D46" s="114">
        <v>9.5183930708302427</v>
      </c>
      <c r="E46" s="114">
        <v>9.2508561684111505</v>
      </c>
      <c r="F46" s="114">
        <v>9.6466999697244944</v>
      </c>
      <c r="G46" s="111">
        <v>10.819175178753831</v>
      </c>
    </row>
    <row r="47" spans="1:7" s="54" customFormat="1" x14ac:dyDescent="0.2">
      <c r="A47" s="171"/>
      <c r="B47" s="237" t="s">
        <v>1144</v>
      </c>
      <c r="C47" s="237"/>
      <c r="D47" s="237"/>
      <c r="E47" s="237"/>
      <c r="F47" s="237"/>
      <c r="G47" s="237"/>
    </row>
    <row r="48" spans="1:7" x14ac:dyDescent="0.2">
      <c r="A48" s="87" t="s">
        <v>1148</v>
      </c>
      <c r="B48" s="115">
        <v>18.295699186991872</v>
      </c>
      <c r="C48" s="163">
        <v>15.579546355854333</v>
      </c>
      <c r="D48" s="164">
        <v>13.603271565495209</v>
      </c>
      <c r="E48" s="164">
        <v>13.601291373331932</v>
      </c>
      <c r="F48" s="164">
        <v>14.678972685887711</v>
      </c>
      <c r="G48" s="165">
        <v>15.964910878112715</v>
      </c>
    </row>
    <row r="49" spans="1:7" x14ac:dyDescent="0.2">
      <c r="A49" s="87" t="s">
        <v>1065</v>
      </c>
      <c r="B49" s="113">
        <v>9.1</v>
      </c>
      <c r="C49" s="166">
        <v>9</v>
      </c>
      <c r="D49" s="110">
        <v>8.5</v>
      </c>
      <c r="E49" s="110">
        <v>8.6</v>
      </c>
      <c r="F49" s="110">
        <v>8.8000000000000007</v>
      </c>
      <c r="G49" s="109">
        <v>8.9</v>
      </c>
    </row>
    <row r="50" spans="1:7" x14ac:dyDescent="0.2">
      <c r="A50" s="87" t="s">
        <v>1149</v>
      </c>
      <c r="B50" s="113">
        <v>19.899999999999999</v>
      </c>
      <c r="C50" s="166">
        <v>16</v>
      </c>
      <c r="D50" s="110">
        <v>13.5</v>
      </c>
      <c r="E50" s="110">
        <v>13.2</v>
      </c>
      <c r="F50" s="110">
        <v>14.7</v>
      </c>
      <c r="G50" s="109">
        <v>16.5</v>
      </c>
    </row>
    <row r="51" spans="1:7" x14ac:dyDescent="0.2">
      <c r="A51" s="87" t="s">
        <v>1150</v>
      </c>
      <c r="B51" s="113">
        <v>13.8</v>
      </c>
      <c r="C51" s="166">
        <v>11.5</v>
      </c>
      <c r="D51" s="110">
        <v>9.6999999999999993</v>
      </c>
      <c r="E51" s="110">
        <v>9.6</v>
      </c>
      <c r="F51" s="110">
        <v>10.6</v>
      </c>
      <c r="G51" s="109">
        <v>11.9</v>
      </c>
    </row>
    <row r="52" spans="1:7" x14ac:dyDescent="0.2">
      <c r="A52" s="88" t="s">
        <v>77</v>
      </c>
      <c r="B52" s="112">
        <v>19.812378048780488</v>
      </c>
      <c r="C52" s="167">
        <v>16.546806113072499</v>
      </c>
      <c r="D52" s="114">
        <v>14.095745473908416</v>
      </c>
      <c r="E52" s="114">
        <v>14.240147630555846</v>
      </c>
      <c r="F52" s="114">
        <v>15.133136064744562</v>
      </c>
      <c r="G52" s="111">
        <v>16.614491044124073</v>
      </c>
    </row>
    <row r="53" spans="1:7" s="54" customFormat="1" x14ac:dyDescent="0.2">
      <c r="A53" s="171"/>
      <c r="B53" s="237" t="s">
        <v>1146</v>
      </c>
      <c r="C53" s="237"/>
      <c r="D53" s="237"/>
      <c r="E53" s="237"/>
      <c r="F53" s="237"/>
      <c r="G53" s="237"/>
    </row>
    <row r="54" spans="1:7" x14ac:dyDescent="0.2">
      <c r="A54" s="87" t="s">
        <v>1148</v>
      </c>
      <c r="B54" s="118">
        <v>9.8172049041029403</v>
      </c>
      <c r="C54" s="116">
        <v>10.009490254872563</v>
      </c>
      <c r="D54" s="116">
        <v>9.6977642502834023</v>
      </c>
      <c r="E54" s="116">
        <v>9.7085613089352734</v>
      </c>
      <c r="F54" s="116">
        <v>9.7113090710838641</v>
      </c>
      <c r="G54" s="168">
        <v>11.359766235409484</v>
      </c>
    </row>
    <row r="55" spans="1:7" x14ac:dyDescent="0.2">
      <c r="A55" s="87" t="s">
        <v>1065</v>
      </c>
      <c r="B55" s="118">
        <v>6.4</v>
      </c>
      <c r="C55" s="116">
        <v>6.4</v>
      </c>
      <c r="D55" s="116">
        <v>6.1</v>
      </c>
      <c r="E55" s="116">
        <v>6.1</v>
      </c>
      <c r="F55" s="116">
        <v>6.1</v>
      </c>
      <c r="G55" s="168">
        <v>6.4</v>
      </c>
    </row>
    <row r="56" spans="1:7" x14ac:dyDescent="0.2">
      <c r="A56" s="87" t="s">
        <v>1149</v>
      </c>
      <c r="B56" s="118">
        <v>9.6999999999999993</v>
      </c>
      <c r="C56" s="116">
        <v>10</v>
      </c>
      <c r="D56" s="116">
        <v>9.9</v>
      </c>
      <c r="E56" s="116">
        <v>9.9</v>
      </c>
      <c r="F56" s="116">
        <v>9.9</v>
      </c>
      <c r="G56" s="168">
        <v>11.4</v>
      </c>
    </row>
    <row r="57" spans="1:7" x14ac:dyDescent="0.2">
      <c r="A57" s="87" t="s">
        <v>1150</v>
      </c>
      <c r="B57" s="118">
        <v>7.9</v>
      </c>
      <c r="C57" s="116">
        <v>8.1999999999999993</v>
      </c>
      <c r="D57" s="116">
        <v>8</v>
      </c>
      <c r="E57" s="116">
        <v>8</v>
      </c>
      <c r="F57" s="116">
        <v>8</v>
      </c>
      <c r="G57" s="168">
        <v>9.1</v>
      </c>
    </row>
    <row r="58" spans="1:7" x14ac:dyDescent="0.2">
      <c r="A58" s="88" t="s">
        <v>77</v>
      </c>
      <c r="B58" s="169">
        <v>9.4493291251922003</v>
      </c>
      <c r="C58" s="117">
        <v>9.7478285857071469</v>
      </c>
      <c r="D58" s="117">
        <v>9.4723952401858327</v>
      </c>
      <c r="E58" s="117">
        <v>9.5702503013639237</v>
      </c>
      <c r="F58" s="117">
        <v>9.4886296114315698</v>
      </c>
      <c r="G58" s="170">
        <v>10.689713409040586</v>
      </c>
    </row>
    <row r="59" spans="1:7" s="54" customFormat="1" x14ac:dyDescent="0.2">
      <c r="A59" s="171"/>
      <c r="B59" s="237" t="s">
        <v>1147</v>
      </c>
      <c r="C59" s="237"/>
      <c r="D59" s="237"/>
      <c r="E59" s="237"/>
      <c r="F59" s="237"/>
      <c r="G59" s="237"/>
    </row>
    <row r="60" spans="1:7" x14ac:dyDescent="0.2">
      <c r="A60" s="87" t="s">
        <v>1148</v>
      </c>
      <c r="B60" s="118">
        <v>11.250273552905135</v>
      </c>
      <c r="C60" s="116">
        <v>11.071522479564038</v>
      </c>
      <c r="D60" s="116">
        <v>10.502856826609108</v>
      </c>
      <c r="E60" s="116">
        <v>10.978898789042844</v>
      </c>
      <c r="F60" s="116">
        <v>10.309892027483915</v>
      </c>
      <c r="G60" s="168">
        <v>12.704996061849691</v>
      </c>
    </row>
    <row r="61" spans="1:7" x14ac:dyDescent="0.2">
      <c r="A61" s="87" t="s">
        <v>1065</v>
      </c>
      <c r="B61" s="118">
        <v>7.2</v>
      </c>
      <c r="C61" s="116">
        <v>7.2</v>
      </c>
      <c r="D61" s="116">
        <v>6.4</v>
      </c>
      <c r="E61" s="116">
        <v>7.1</v>
      </c>
      <c r="F61" s="116">
        <v>6.4</v>
      </c>
      <c r="G61" s="168">
        <v>6.8</v>
      </c>
    </row>
    <row r="62" spans="1:7" x14ac:dyDescent="0.2">
      <c r="A62" s="87" t="s">
        <v>1149</v>
      </c>
      <c r="B62" s="118">
        <v>11.1</v>
      </c>
      <c r="C62" s="116">
        <v>11.2</v>
      </c>
      <c r="D62" s="116">
        <v>10.6</v>
      </c>
      <c r="E62" s="116">
        <v>11.4</v>
      </c>
      <c r="F62" s="116">
        <v>10.6</v>
      </c>
      <c r="G62" s="168">
        <v>12.8</v>
      </c>
    </row>
    <row r="63" spans="1:7" x14ac:dyDescent="0.2">
      <c r="A63" s="87" t="s">
        <v>1150</v>
      </c>
      <c r="B63" s="118">
        <v>8.3000000000000007</v>
      </c>
      <c r="C63" s="116">
        <v>8.3000000000000007</v>
      </c>
      <c r="D63" s="116">
        <v>8.1</v>
      </c>
      <c r="E63" s="116">
        <v>8.5</v>
      </c>
      <c r="F63" s="116">
        <v>8.1</v>
      </c>
      <c r="G63" s="168">
        <v>9.6</v>
      </c>
    </row>
    <row r="64" spans="1:7" x14ac:dyDescent="0.2">
      <c r="A64" s="88" t="s">
        <v>77</v>
      </c>
      <c r="B64" s="169">
        <v>9.8958401721559603</v>
      </c>
      <c r="C64" s="117">
        <v>9.6484696080486287</v>
      </c>
      <c r="D64" s="117">
        <v>8.971348165366102</v>
      </c>
      <c r="E64" s="117">
        <v>9.4467056624315688</v>
      </c>
      <c r="F64" s="117">
        <v>8.6114582833460531</v>
      </c>
      <c r="G64" s="170">
        <v>10.740887534717906</v>
      </c>
    </row>
  </sheetData>
  <mergeCells count="5">
    <mergeCell ref="B35:G35"/>
    <mergeCell ref="B41:G41"/>
    <mergeCell ref="B47:G47"/>
    <mergeCell ref="B53:G53"/>
    <mergeCell ref="B59:G59"/>
  </mergeCells>
  <conditionalFormatting sqref="J2:J31">
    <cfRule type="colorScale" priority="32">
      <colorScale>
        <cfvo type="num" val="0"/>
        <cfvo type="num" val="65"/>
        <cfvo type="num" val="100"/>
        <color rgb="FFFFCCCC"/>
        <color rgb="FFFFEB84"/>
        <color theme="9" tint="0.39997558519241921"/>
      </colorScale>
    </cfRule>
  </conditionalFormatting>
  <conditionalFormatting sqref="M2">
    <cfRule type="colorScale" priority="31">
      <colorScale>
        <cfvo type="num" val="0"/>
        <cfvo type="num" val="65"/>
        <cfvo type="num" val="100"/>
        <color rgb="FFFFCCCC"/>
        <color rgb="FFFFEB84"/>
        <color theme="9" tint="0.39997558519241921"/>
      </colorScale>
    </cfRule>
  </conditionalFormatting>
  <conditionalFormatting sqref="M3">
    <cfRule type="colorScale" priority="30">
      <colorScale>
        <cfvo type="num" val="0"/>
        <cfvo type="num" val="65"/>
        <cfvo type="num" val="100"/>
        <color rgb="FFFFCCCC"/>
        <color rgb="FFFFEB84"/>
        <color theme="9" tint="0.39997558519241921"/>
      </colorScale>
    </cfRule>
  </conditionalFormatting>
  <conditionalFormatting sqref="M4">
    <cfRule type="colorScale" priority="29">
      <colorScale>
        <cfvo type="num" val="0"/>
        <cfvo type="num" val="65"/>
        <cfvo type="num" val="100"/>
        <color rgb="FFFFCCCC"/>
        <color rgb="FFFFEB84"/>
        <color theme="9" tint="0.39997558519241921"/>
      </colorScale>
    </cfRule>
  </conditionalFormatting>
  <conditionalFormatting sqref="M5">
    <cfRule type="colorScale" priority="28">
      <colorScale>
        <cfvo type="num" val="0"/>
        <cfvo type="num" val="65"/>
        <cfvo type="num" val="100"/>
        <color rgb="FFFFCCCC"/>
        <color rgb="FFFFEB84"/>
        <color theme="9" tint="0.39997558519241921"/>
      </colorScale>
    </cfRule>
  </conditionalFormatting>
  <conditionalFormatting sqref="M6">
    <cfRule type="colorScale" priority="27">
      <colorScale>
        <cfvo type="num" val="0"/>
        <cfvo type="num" val="65"/>
        <cfvo type="num" val="100"/>
        <color rgb="FFFFCCCC"/>
        <color rgb="FFFFEB84"/>
        <color theme="9" tint="0.39997558519241921"/>
      </colorScale>
    </cfRule>
  </conditionalFormatting>
  <conditionalFormatting sqref="M7">
    <cfRule type="colorScale" priority="26">
      <colorScale>
        <cfvo type="num" val="0"/>
        <cfvo type="num" val="65"/>
        <cfvo type="num" val="100"/>
        <color rgb="FFFFCCCC"/>
        <color rgb="FFFFEB84"/>
        <color theme="9" tint="0.39997558519241921"/>
      </colorScale>
    </cfRule>
  </conditionalFormatting>
  <conditionalFormatting sqref="M8">
    <cfRule type="colorScale" priority="25">
      <colorScale>
        <cfvo type="num" val="0"/>
        <cfvo type="num" val="65"/>
        <cfvo type="num" val="100"/>
        <color rgb="FFFFCCCC"/>
        <color rgb="FFFFEB84"/>
        <color theme="9" tint="0.39997558519241921"/>
      </colorScale>
    </cfRule>
  </conditionalFormatting>
  <conditionalFormatting sqref="M9">
    <cfRule type="colorScale" priority="24">
      <colorScale>
        <cfvo type="num" val="0"/>
        <cfvo type="num" val="65"/>
        <cfvo type="num" val="100"/>
        <color rgb="FFFFCCCC"/>
        <color rgb="FFFFEB84"/>
        <color theme="9" tint="0.39997558519241921"/>
      </colorScale>
    </cfRule>
  </conditionalFormatting>
  <conditionalFormatting sqref="M10">
    <cfRule type="colorScale" priority="23">
      <colorScale>
        <cfvo type="num" val="0"/>
        <cfvo type="num" val="65"/>
        <cfvo type="num" val="100"/>
        <color rgb="FFFFCCCC"/>
        <color rgb="FFFFEB84"/>
        <color theme="9" tint="0.39997558519241921"/>
      </colorScale>
    </cfRule>
  </conditionalFormatting>
  <conditionalFormatting sqref="M11">
    <cfRule type="colorScale" priority="22">
      <colorScale>
        <cfvo type="num" val="0"/>
        <cfvo type="num" val="65"/>
        <cfvo type="num" val="100"/>
        <color rgb="FFFFCCCC"/>
        <color rgb="FFFFEB84"/>
        <color theme="9" tint="0.39997558519241921"/>
      </colorScale>
    </cfRule>
  </conditionalFormatting>
  <conditionalFormatting sqref="M12">
    <cfRule type="colorScale" priority="21">
      <colorScale>
        <cfvo type="num" val="0"/>
        <cfvo type="num" val="65"/>
        <cfvo type="num" val="100"/>
        <color rgb="FFFFCCCC"/>
        <color rgb="FFFFEB84"/>
        <color theme="9" tint="0.39997558519241921"/>
      </colorScale>
    </cfRule>
  </conditionalFormatting>
  <conditionalFormatting sqref="M13">
    <cfRule type="colorScale" priority="20">
      <colorScale>
        <cfvo type="num" val="0"/>
        <cfvo type="num" val="65"/>
        <cfvo type="num" val="100"/>
        <color rgb="FFFFCCCC"/>
        <color rgb="FFFFEB84"/>
        <color theme="9" tint="0.39997558519241921"/>
      </colorScale>
    </cfRule>
  </conditionalFormatting>
  <conditionalFormatting sqref="M14">
    <cfRule type="colorScale" priority="19">
      <colorScale>
        <cfvo type="num" val="0"/>
        <cfvo type="num" val="65"/>
        <cfvo type="num" val="100"/>
        <color rgb="FFFFCCCC"/>
        <color rgb="FFFFEB84"/>
        <color theme="9" tint="0.39997558519241921"/>
      </colorScale>
    </cfRule>
  </conditionalFormatting>
  <conditionalFormatting sqref="M15">
    <cfRule type="colorScale" priority="18">
      <colorScale>
        <cfvo type="num" val="0"/>
        <cfvo type="num" val="65"/>
        <cfvo type="num" val="100"/>
        <color rgb="FFFFCCCC"/>
        <color rgb="FFFFEB84"/>
        <color theme="9" tint="0.39997558519241921"/>
      </colorScale>
    </cfRule>
  </conditionalFormatting>
  <conditionalFormatting sqref="M16">
    <cfRule type="colorScale" priority="17">
      <colorScale>
        <cfvo type="num" val="0"/>
        <cfvo type="num" val="65"/>
        <cfvo type="num" val="100"/>
        <color rgb="FFFFCCCC"/>
        <color rgb="FFFFEB84"/>
        <color theme="9" tint="0.39997558519241921"/>
      </colorScale>
    </cfRule>
  </conditionalFormatting>
  <conditionalFormatting sqref="M17">
    <cfRule type="colorScale" priority="16">
      <colorScale>
        <cfvo type="num" val="0"/>
        <cfvo type="num" val="65"/>
        <cfvo type="num" val="100"/>
        <color rgb="FFFFCCCC"/>
        <color rgb="FFFFEB84"/>
        <color theme="9" tint="0.39997558519241921"/>
      </colorScale>
    </cfRule>
  </conditionalFormatting>
  <conditionalFormatting sqref="M20">
    <cfRule type="colorScale" priority="14">
      <colorScale>
        <cfvo type="num" val="0"/>
        <cfvo type="num" val="65"/>
        <cfvo type="num" val="100"/>
        <color rgb="FFFFCCCC"/>
        <color rgb="FFFFEB84"/>
        <color theme="9" tint="0.39997558519241921"/>
      </colorScale>
    </cfRule>
  </conditionalFormatting>
  <conditionalFormatting sqref="M21">
    <cfRule type="colorScale" priority="13">
      <colorScale>
        <cfvo type="num" val="0"/>
        <cfvo type="num" val="65"/>
        <cfvo type="num" val="100"/>
        <color rgb="FFFFCCCC"/>
        <color rgb="FFFFEB84"/>
        <color theme="9" tint="0.39997558519241921"/>
      </colorScale>
    </cfRule>
  </conditionalFormatting>
  <conditionalFormatting sqref="M22">
    <cfRule type="colorScale" priority="12">
      <colorScale>
        <cfvo type="num" val="0"/>
        <cfvo type="num" val="65"/>
        <cfvo type="num" val="100"/>
        <color rgb="FFFFCCCC"/>
        <color rgb="FFFFEB84"/>
        <color theme="9" tint="0.39997558519241921"/>
      </colorScale>
    </cfRule>
  </conditionalFormatting>
  <conditionalFormatting sqref="M23">
    <cfRule type="colorScale" priority="11">
      <colorScale>
        <cfvo type="num" val="0"/>
        <cfvo type="num" val="65"/>
        <cfvo type="num" val="100"/>
        <color rgb="FFFFCCCC"/>
        <color rgb="FFFFEB84"/>
        <color theme="9" tint="0.39997558519241921"/>
      </colorScale>
    </cfRule>
  </conditionalFormatting>
  <conditionalFormatting sqref="M24">
    <cfRule type="colorScale" priority="10">
      <colorScale>
        <cfvo type="num" val="0"/>
        <cfvo type="num" val="65"/>
        <cfvo type="num" val="100"/>
        <color rgb="FFFFCCCC"/>
        <color rgb="FFFFEB84"/>
        <color theme="9" tint="0.39997558519241921"/>
      </colorScale>
    </cfRule>
  </conditionalFormatting>
  <conditionalFormatting sqref="M25">
    <cfRule type="colorScale" priority="9">
      <colorScale>
        <cfvo type="num" val="0"/>
        <cfvo type="num" val="65"/>
        <cfvo type="num" val="100"/>
        <color rgb="FFFFCCCC"/>
        <color rgb="FFFFEB84"/>
        <color theme="9" tint="0.39997558519241921"/>
      </colorScale>
    </cfRule>
  </conditionalFormatting>
  <conditionalFormatting sqref="M26">
    <cfRule type="colorScale" priority="8">
      <colorScale>
        <cfvo type="num" val="0"/>
        <cfvo type="num" val="65"/>
        <cfvo type="num" val="100"/>
        <color rgb="FFFFCCCC"/>
        <color rgb="FFFFEB84"/>
        <color theme="9" tint="0.39997558519241921"/>
      </colorScale>
    </cfRule>
  </conditionalFormatting>
  <conditionalFormatting sqref="M27">
    <cfRule type="colorScale" priority="7">
      <colorScale>
        <cfvo type="num" val="0"/>
        <cfvo type="num" val="65"/>
        <cfvo type="num" val="100"/>
        <color rgb="FFFFCCCC"/>
        <color rgb="FFFFEB84"/>
        <color theme="9" tint="0.39997558519241921"/>
      </colorScale>
    </cfRule>
  </conditionalFormatting>
  <conditionalFormatting sqref="M28">
    <cfRule type="colorScale" priority="6">
      <colorScale>
        <cfvo type="num" val="0"/>
        <cfvo type="num" val="65"/>
        <cfvo type="num" val="100"/>
        <color rgb="FFFFCCCC"/>
        <color rgb="FFFFEB84"/>
        <color theme="9" tint="0.39997558519241921"/>
      </colorScale>
    </cfRule>
  </conditionalFormatting>
  <conditionalFormatting sqref="M29">
    <cfRule type="colorScale" priority="5">
      <colorScale>
        <cfvo type="num" val="0"/>
        <cfvo type="num" val="65"/>
        <cfvo type="num" val="100"/>
        <color rgb="FFFFCCCC"/>
        <color rgb="FFFFEB84"/>
        <color theme="9" tint="0.39997558519241921"/>
      </colorScale>
    </cfRule>
  </conditionalFormatting>
  <conditionalFormatting sqref="M30">
    <cfRule type="colorScale" priority="4">
      <colorScale>
        <cfvo type="num" val="0"/>
        <cfvo type="num" val="65"/>
        <cfvo type="num" val="100"/>
        <color rgb="FFFFCCCC"/>
        <color rgb="FFFFEB84"/>
        <color theme="9" tint="0.39997558519241921"/>
      </colorScale>
    </cfRule>
  </conditionalFormatting>
  <conditionalFormatting sqref="M31">
    <cfRule type="colorScale" priority="3">
      <colorScale>
        <cfvo type="num" val="0"/>
        <cfvo type="num" val="65"/>
        <cfvo type="num" val="100"/>
        <color rgb="FFFFCCCC"/>
        <color rgb="FFFFEB84"/>
        <color theme="9" tint="0.39997558519241921"/>
      </colorScale>
    </cfRule>
  </conditionalFormatting>
  <conditionalFormatting sqref="M19">
    <cfRule type="colorScale" priority="1">
      <colorScale>
        <cfvo type="num" val="0"/>
        <cfvo type="num" val="65"/>
        <cfvo type="num" val="100"/>
        <color rgb="FFFFCCCC"/>
        <color rgb="FFFFEB84"/>
        <color theme="9" tint="0.39997558519241921"/>
      </colorScale>
    </cfRule>
  </conditionalFormatting>
  <conditionalFormatting sqref="M18">
    <cfRule type="colorScale" priority="2">
      <colorScale>
        <cfvo type="num" val="0"/>
        <cfvo type="num" val="65"/>
        <cfvo type="num" val="100"/>
        <color rgb="FFFFCCCC"/>
        <color rgb="FFFFEB84"/>
        <color theme="9" tint="0.39997558519241921"/>
      </colorScale>
    </cfRule>
  </conditionalFormatting>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7BBCE-7E2F-9344-BE5F-81C8D9256C6A}">
  <dimension ref="A1:AF181"/>
  <sheetViews>
    <sheetView zoomScale="80" zoomScaleNormal="80" workbookViewId="0">
      <selection activeCell="I96" sqref="I96"/>
    </sheetView>
  </sheetViews>
  <sheetFormatPr baseColWidth="10" defaultRowHeight="15" x14ac:dyDescent="0.2"/>
  <cols>
    <col min="1" max="1" width="26.33203125" customWidth="1"/>
    <col min="2" max="2" width="6.83203125" style="54" customWidth="1"/>
    <col min="19" max="51" width="11.6640625" customWidth="1"/>
  </cols>
  <sheetData>
    <row r="1" spans="1:14" ht="31" customHeight="1" x14ac:dyDescent="0.2">
      <c r="A1" s="133" t="s">
        <v>1141</v>
      </c>
      <c r="B1" s="145" t="s">
        <v>1142</v>
      </c>
      <c r="C1" s="134" t="s">
        <v>1069</v>
      </c>
      <c r="D1" s="135" t="s">
        <v>1070</v>
      </c>
      <c r="E1" s="135" t="s">
        <v>1071</v>
      </c>
      <c r="F1" s="135" t="s">
        <v>1072</v>
      </c>
      <c r="G1" s="135" t="s">
        <v>1073</v>
      </c>
      <c r="H1" s="135" t="s">
        <v>1075</v>
      </c>
    </row>
    <row r="2" spans="1:14" x14ac:dyDescent="0.2">
      <c r="A2" s="132" t="s">
        <v>1101</v>
      </c>
      <c r="B2" s="13" t="s">
        <v>250</v>
      </c>
      <c r="C2" s="137">
        <v>100</v>
      </c>
      <c r="D2" s="137">
        <v>100</v>
      </c>
      <c r="E2" s="137">
        <v>100</v>
      </c>
      <c r="F2" s="137">
        <v>100</v>
      </c>
      <c r="G2" s="137">
        <v>100</v>
      </c>
      <c r="H2" s="137">
        <v>100</v>
      </c>
    </row>
    <row r="3" spans="1:14" x14ac:dyDescent="0.2">
      <c r="A3" s="132" t="s">
        <v>1102</v>
      </c>
      <c r="B3" s="13" t="s">
        <v>252</v>
      </c>
      <c r="C3" s="137">
        <v>100</v>
      </c>
      <c r="D3" s="137">
        <v>100</v>
      </c>
      <c r="E3" s="137">
        <v>100</v>
      </c>
      <c r="F3" s="137">
        <v>100</v>
      </c>
      <c r="G3" s="137">
        <v>100</v>
      </c>
      <c r="H3" s="137">
        <v>100</v>
      </c>
    </row>
    <row r="4" spans="1:14" x14ac:dyDescent="0.2">
      <c r="A4" s="132" t="s">
        <v>1103</v>
      </c>
      <c r="B4" s="13" t="s">
        <v>257</v>
      </c>
      <c r="C4" s="137">
        <v>100</v>
      </c>
      <c r="D4" s="137">
        <v>100</v>
      </c>
      <c r="E4" s="137">
        <v>100</v>
      </c>
      <c r="F4" s="137">
        <v>100</v>
      </c>
      <c r="G4" s="137">
        <v>100</v>
      </c>
      <c r="H4" s="137">
        <v>100</v>
      </c>
    </row>
    <row r="5" spans="1:14" x14ac:dyDescent="0.2">
      <c r="A5" s="132" t="s">
        <v>1104</v>
      </c>
      <c r="B5" s="13" t="s">
        <v>270</v>
      </c>
      <c r="C5" s="137">
        <v>100</v>
      </c>
      <c r="D5" s="137">
        <v>100</v>
      </c>
      <c r="E5" s="137">
        <v>100</v>
      </c>
      <c r="F5" s="137">
        <v>100</v>
      </c>
      <c r="G5" s="137">
        <v>100</v>
      </c>
      <c r="H5" s="137">
        <v>100</v>
      </c>
    </row>
    <row r="6" spans="1:14" x14ac:dyDescent="0.2">
      <c r="A6" s="132" t="s">
        <v>1108</v>
      </c>
      <c r="B6" s="13" t="s">
        <v>271</v>
      </c>
      <c r="C6" s="137">
        <v>100</v>
      </c>
      <c r="D6" s="137">
        <v>100</v>
      </c>
      <c r="E6" s="137">
        <v>100</v>
      </c>
      <c r="F6" s="137">
        <v>100</v>
      </c>
      <c r="G6" s="137">
        <v>100</v>
      </c>
      <c r="H6" s="137">
        <v>100</v>
      </c>
    </row>
    <row r="7" spans="1:14" x14ac:dyDescent="0.2">
      <c r="A7" s="132" t="s">
        <v>1109</v>
      </c>
      <c r="B7" s="13" t="s">
        <v>279</v>
      </c>
      <c r="C7" s="137">
        <v>100</v>
      </c>
      <c r="D7" s="137">
        <v>100</v>
      </c>
      <c r="E7" s="137">
        <v>100</v>
      </c>
      <c r="F7" s="137">
        <v>100</v>
      </c>
      <c r="G7" s="137">
        <v>100</v>
      </c>
      <c r="H7" s="137">
        <v>100</v>
      </c>
    </row>
    <row r="8" spans="1:14" x14ac:dyDescent="0.2">
      <c r="A8" s="132" t="s">
        <v>1110</v>
      </c>
      <c r="B8" s="13" t="s">
        <v>281</v>
      </c>
      <c r="C8" s="137">
        <v>100</v>
      </c>
      <c r="D8" s="137">
        <v>100</v>
      </c>
      <c r="E8" s="137">
        <v>100</v>
      </c>
      <c r="F8" s="137">
        <v>100</v>
      </c>
      <c r="G8" s="137">
        <v>100</v>
      </c>
      <c r="H8" s="137">
        <v>100</v>
      </c>
    </row>
    <row r="9" spans="1:14" x14ac:dyDescent="0.2">
      <c r="A9" s="132" t="s">
        <v>1111</v>
      </c>
      <c r="B9" s="13" t="s">
        <v>240</v>
      </c>
      <c r="C9" s="138">
        <v>97.777777777777786</v>
      </c>
      <c r="D9" s="139">
        <v>100</v>
      </c>
      <c r="E9" s="139">
        <v>100</v>
      </c>
      <c r="F9" s="139">
        <v>100</v>
      </c>
      <c r="G9" s="139">
        <v>100</v>
      </c>
      <c r="H9" s="139">
        <v>100</v>
      </c>
    </row>
    <row r="10" spans="1:14" x14ac:dyDescent="0.2">
      <c r="A10" s="132" t="s">
        <v>1112</v>
      </c>
      <c r="B10" s="13" t="s">
        <v>241</v>
      </c>
      <c r="C10" s="138">
        <v>89.147474747474746</v>
      </c>
      <c r="D10" s="139">
        <v>100</v>
      </c>
      <c r="E10" s="139">
        <v>100</v>
      </c>
      <c r="F10" s="139">
        <v>100</v>
      </c>
      <c r="G10" s="139">
        <v>100</v>
      </c>
      <c r="H10" s="139">
        <v>100</v>
      </c>
      <c r="I10" s="84"/>
      <c r="J10" s="84"/>
      <c r="K10" s="84"/>
      <c r="L10" s="84"/>
      <c r="M10" s="84"/>
      <c r="N10" s="84"/>
    </row>
    <row r="11" spans="1:14" x14ac:dyDescent="0.2">
      <c r="A11" s="132" t="s">
        <v>1113</v>
      </c>
      <c r="B11" s="13" t="s">
        <v>259</v>
      </c>
      <c r="C11" s="138">
        <v>84.72727272727272</v>
      </c>
      <c r="D11" s="139">
        <v>100</v>
      </c>
      <c r="E11" s="139">
        <v>100</v>
      </c>
      <c r="F11" s="139">
        <v>100</v>
      </c>
      <c r="G11" s="139">
        <v>100</v>
      </c>
      <c r="H11" s="139">
        <v>100</v>
      </c>
      <c r="I11" s="84"/>
      <c r="J11" s="84"/>
      <c r="K11" s="84"/>
      <c r="L11" s="84"/>
      <c r="M11" s="84"/>
      <c r="N11" s="84"/>
    </row>
    <row r="12" spans="1:14" x14ac:dyDescent="0.2">
      <c r="A12" s="132" t="s">
        <v>1114</v>
      </c>
      <c r="B12" s="13" t="s">
        <v>247</v>
      </c>
      <c r="C12" s="139">
        <v>100</v>
      </c>
      <c r="D12" s="139">
        <v>100</v>
      </c>
      <c r="E12" s="138">
        <v>99.493670886075947</v>
      </c>
      <c r="F12" s="138">
        <v>99.493670886075947</v>
      </c>
      <c r="G12" s="138">
        <v>99.493670886075947</v>
      </c>
      <c r="H12" s="138">
        <v>99.493670886075947</v>
      </c>
      <c r="I12" s="84"/>
      <c r="J12" s="84"/>
      <c r="K12" s="84"/>
      <c r="L12" s="84"/>
      <c r="M12" s="84"/>
      <c r="N12" s="84"/>
    </row>
    <row r="13" spans="1:14" x14ac:dyDescent="0.2">
      <c r="A13" s="132" t="s">
        <v>1115</v>
      </c>
      <c r="B13" s="13" t="s">
        <v>249</v>
      </c>
      <c r="C13" s="138">
        <v>98.888888888888886</v>
      </c>
      <c r="D13" s="140">
        <v>98.94736842105263</v>
      </c>
      <c r="E13" s="141">
        <v>99.2</v>
      </c>
      <c r="F13" s="142">
        <v>99.259259259259267</v>
      </c>
      <c r="G13" s="141">
        <v>99.2</v>
      </c>
      <c r="H13" s="140">
        <v>98.94736842105263</v>
      </c>
      <c r="I13" s="84"/>
      <c r="J13" s="84"/>
      <c r="K13" s="84"/>
      <c r="L13" s="84"/>
      <c r="M13" s="84"/>
      <c r="N13" s="84"/>
    </row>
    <row r="14" spans="1:14" x14ac:dyDescent="0.2">
      <c r="A14" s="132" t="s">
        <v>1116</v>
      </c>
      <c r="B14" s="13" t="s">
        <v>256</v>
      </c>
      <c r="C14" s="138">
        <v>99.393939393939405</v>
      </c>
      <c r="D14" s="140">
        <v>99.428571428571416</v>
      </c>
      <c r="E14" s="141">
        <v>99.565217391304344</v>
      </c>
      <c r="F14" s="142">
        <v>99.622641509433961</v>
      </c>
      <c r="G14" s="143">
        <v>99.555555555555557</v>
      </c>
      <c r="H14" s="142">
        <v>99.622641509433961</v>
      </c>
      <c r="I14" s="84"/>
      <c r="J14" s="84"/>
      <c r="K14" s="84"/>
      <c r="L14" s="84"/>
      <c r="M14" s="84"/>
      <c r="N14" s="84"/>
    </row>
    <row r="15" spans="1:14" x14ac:dyDescent="0.2">
      <c r="A15" s="132" t="s">
        <v>1117</v>
      </c>
      <c r="B15" s="13" t="s">
        <v>258</v>
      </c>
      <c r="C15" s="140">
        <v>88.757864357864349</v>
      </c>
      <c r="D15" s="140">
        <v>94.22093695777906</v>
      </c>
      <c r="E15" s="138">
        <v>83.735544456097728</v>
      </c>
      <c r="F15" s="141">
        <v>98.4</v>
      </c>
      <c r="G15" s="140">
        <v>85.671448663853738</v>
      </c>
      <c r="H15" s="142">
        <v>98.570009930486592</v>
      </c>
      <c r="I15" s="84"/>
      <c r="J15" s="84"/>
      <c r="K15" s="84"/>
      <c r="L15" s="84"/>
      <c r="M15" s="84"/>
      <c r="N15" s="84"/>
    </row>
    <row r="16" spans="1:14" x14ac:dyDescent="0.2">
      <c r="A16" s="132" t="s">
        <v>1118</v>
      </c>
      <c r="B16" s="13" t="s">
        <v>273</v>
      </c>
      <c r="C16" s="138">
        <v>87.002020202020205</v>
      </c>
      <c r="D16" s="140">
        <v>90.120978839672119</v>
      </c>
      <c r="E16" s="142">
        <v>91.291233389753643</v>
      </c>
      <c r="F16" s="140">
        <v>89.419967305070969</v>
      </c>
      <c r="G16" s="141">
        <v>91.116736990154706</v>
      </c>
      <c r="H16" s="140">
        <v>90.699172486483278</v>
      </c>
      <c r="I16" s="84"/>
      <c r="J16" s="84"/>
      <c r="K16" s="84"/>
      <c r="L16" s="84"/>
      <c r="M16" s="84"/>
      <c r="N16" s="84"/>
    </row>
    <row r="17" spans="1:14" x14ac:dyDescent="0.2">
      <c r="A17" s="132" t="s">
        <v>1119</v>
      </c>
      <c r="B17" s="13" t="s">
        <v>274</v>
      </c>
      <c r="C17" s="138">
        <v>96.177777777777777</v>
      </c>
      <c r="D17" s="140">
        <v>96.515426497277673</v>
      </c>
      <c r="E17" s="140">
        <v>96.4</v>
      </c>
      <c r="F17" s="142">
        <v>97.228195937873366</v>
      </c>
      <c r="G17" s="141">
        <v>97.066666666666663</v>
      </c>
      <c r="H17" s="140">
        <v>96.561403508771917</v>
      </c>
      <c r="I17" s="84"/>
      <c r="J17" s="84"/>
      <c r="K17" s="84"/>
      <c r="L17" s="84"/>
      <c r="M17" s="84"/>
      <c r="N17" s="84"/>
    </row>
    <row r="18" spans="1:14" x14ac:dyDescent="0.2">
      <c r="A18" s="132" t="s">
        <v>1120</v>
      </c>
      <c r="B18" s="13" t="s">
        <v>243</v>
      </c>
      <c r="C18" s="138">
        <v>77.86551226551228</v>
      </c>
      <c r="D18" s="141">
        <v>94.715063520871141</v>
      </c>
      <c r="E18" s="140">
        <v>92.606167467973677</v>
      </c>
      <c r="F18" s="142">
        <v>95.56714984281723</v>
      </c>
      <c r="G18" s="140">
        <v>94.293670886075944</v>
      </c>
      <c r="H18" s="140">
        <v>90.606098943437857</v>
      </c>
      <c r="I18" s="84"/>
      <c r="J18" s="84"/>
      <c r="K18" s="84"/>
      <c r="L18" s="84"/>
      <c r="M18" s="84"/>
      <c r="N18" s="84"/>
    </row>
    <row r="19" spans="1:14" x14ac:dyDescent="0.2">
      <c r="A19" s="132" t="s">
        <v>1105</v>
      </c>
      <c r="B19" s="13" t="s">
        <v>254</v>
      </c>
      <c r="C19" s="138">
        <v>96.177777777777777</v>
      </c>
      <c r="D19" s="140">
        <v>96.515426497277673</v>
      </c>
      <c r="E19" s="141">
        <v>97.066666666666663</v>
      </c>
      <c r="F19" s="142">
        <v>97.228195937873366</v>
      </c>
      <c r="G19" s="141">
        <v>97.066666666666663</v>
      </c>
      <c r="H19" s="140">
        <v>96.561403508771917</v>
      </c>
      <c r="I19" s="84"/>
      <c r="J19" s="84"/>
      <c r="K19" s="84"/>
      <c r="L19" s="84"/>
      <c r="M19" s="84"/>
      <c r="N19" s="84"/>
    </row>
    <row r="20" spans="1:14" x14ac:dyDescent="0.2">
      <c r="A20" s="132" t="s">
        <v>1121</v>
      </c>
      <c r="B20" s="13" t="s">
        <v>255</v>
      </c>
      <c r="C20" s="140">
        <v>85.615584415584408</v>
      </c>
      <c r="D20" s="138">
        <v>88.365688757703282</v>
      </c>
      <c r="E20" s="141">
        <v>92.30045240097887</v>
      </c>
      <c r="F20" s="142">
        <v>93.262851021780733</v>
      </c>
      <c r="G20" s="140">
        <v>91.071448663853729</v>
      </c>
      <c r="H20" s="140">
        <v>89.048870510212367</v>
      </c>
      <c r="I20" s="84"/>
      <c r="J20" s="84"/>
      <c r="K20" s="84"/>
      <c r="L20" s="84"/>
      <c r="M20" s="84"/>
      <c r="N20" s="84"/>
    </row>
    <row r="21" spans="1:14" x14ac:dyDescent="0.2">
      <c r="A21" s="132" t="s">
        <v>1122</v>
      </c>
      <c r="B21" s="13" t="s">
        <v>261</v>
      </c>
      <c r="C21" s="140">
        <v>83.731601731601728</v>
      </c>
      <c r="D21" s="140">
        <v>86.020063421152344</v>
      </c>
      <c r="E21" s="141">
        <v>90.327991055821514</v>
      </c>
      <c r="F21" s="142">
        <v>92.472590846275907</v>
      </c>
      <c r="G21" s="140">
        <v>87.636568213783406</v>
      </c>
      <c r="H21" s="140">
        <v>87.009143697939109</v>
      </c>
      <c r="I21" s="84"/>
      <c r="J21" s="84"/>
      <c r="K21" s="84"/>
      <c r="L21" s="84"/>
      <c r="M21" s="84"/>
      <c r="N21" s="84"/>
    </row>
    <row r="22" spans="1:14" x14ac:dyDescent="0.2">
      <c r="A22" s="132" t="s">
        <v>1106</v>
      </c>
      <c r="B22" s="13" t="s">
        <v>280</v>
      </c>
      <c r="C22" s="138">
        <v>75.219047619047615</v>
      </c>
      <c r="D22" s="140">
        <v>80.358349454538214</v>
      </c>
      <c r="E22" s="141">
        <v>92.732266539288275</v>
      </c>
      <c r="F22" s="142">
        <v>92.830379746835447</v>
      </c>
      <c r="G22" s="140">
        <v>92.385935302391005</v>
      </c>
      <c r="H22" s="140">
        <v>90.604686481413822</v>
      </c>
    </row>
    <row r="23" spans="1:14" x14ac:dyDescent="0.2">
      <c r="A23" s="132" t="s">
        <v>1123</v>
      </c>
      <c r="B23" s="13" t="s">
        <v>262</v>
      </c>
      <c r="C23" s="138">
        <v>92.945454545454552</v>
      </c>
      <c r="D23" s="140">
        <v>94.419656568476896</v>
      </c>
      <c r="E23" s="140">
        <v>95.017785208184065</v>
      </c>
      <c r="F23" s="142">
        <v>95.501205329461754</v>
      </c>
      <c r="G23" s="141">
        <v>95.36118143459916</v>
      </c>
      <c r="H23" s="140">
        <v>94.810756986381833</v>
      </c>
    </row>
    <row r="24" spans="1:14" x14ac:dyDescent="0.2">
      <c r="A24" s="132" t="s">
        <v>1124</v>
      </c>
      <c r="B24" s="13" t="s">
        <v>264</v>
      </c>
      <c r="C24" s="138">
        <v>85.512842712842712</v>
      </c>
      <c r="D24" s="140">
        <v>93.528968309367571</v>
      </c>
      <c r="E24" s="142">
        <v>99.369476952471942</v>
      </c>
      <c r="F24" s="143">
        <v>98.806094702297244</v>
      </c>
      <c r="G24" s="141">
        <v>99.102390998593521</v>
      </c>
      <c r="H24" s="140">
        <v>98.479150100649747</v>
      </c>
    </row>
    <row r="25" spans="1:14" x14ac:dyDescent="0.2">
      <c r="A25" s="132" t="s">
        <v>1125</v>
      </c>
      <c r="B25" s="13" t="s">
        <v>246</v>
      </c>
      <c r="C25" s="138">
        <v>87.11919191919192</v>
      </c>
      <c r="D25" s="140">
        <v>88.912626393570136</v>
      </c>
      <c r="E25" s="142">
        <v>94.295652173913055</v>
      </c>
      <c r="F25" s="141">
        <v>94.237280494127731</v>
      </c>
      <c r="G25" s="140">
        <v>91.688888888888897</v>
      </c>
      <c r="H25" s="140">
        <v>91.990731545845748</v>
      </c>
    </row>
    <row r="26" spans="1:14" x14ac:dyDescent="0.2">
      <c r="A26" s="132" t="s">
        <v>1126</v>
      </c>
      <c r="B26" s="13" t="s">
        <v>267</v>
      </c>
      <c r="C26" s="140">
        <v>75.283694083694087</v>
      </c>
      <c r="D26" s="140">
        <v>86.218144831574961</v>
      </c>
      <c r="E26" s="140">
        <v>87.961959550437342</v>
      </c>
      <c r="F26" s="141">
        <v>88.337167811046243</v>
      </c>
      <c r="G26" s="142">
        <v>90.862728551336133</v>
      </c>
      <c r="H26" s="138">
        <v>13.209298622721121</v>
      </c>
    </row>
    <row r="27" spans="1:14" x14ac:dyDescent="0.2">
      <c r="A27" s="132" t="s">
        <v>1127</v>
      </c>
      <c r="B27" s="13" t="s">
        <v>268</v>
      </c>
      <c r="C27" s="138">
        <v>86.8</v>
      </c>
      <c r="D27" s="140">
        <v>88.096448016593214</v>
      </c>
      <c r="E27" s="142">
        <v>91.863494667760463</v>
      </c>
      <c r="F27" s="141">
        <v>90.587227519668176</v>
      </c>
      <c r="G27" s="140">
        <v>90.444444444444443</v>
      </c>
      <c r="H27" s="140">
        <v>89.340615690168818</v>
      </c>
    </row>
    <row r="28" spans="1:14" x14ac:dyDescent="0.2">
      <c r="A28" s="132" t="s">
        <v>1128</v>
      </c>
      <c r="B28" s="13" t="s">
        <v>269</v>
      </c>
      <c r="C28" s="140">
        <v>88.096969696969694</v>
      </c>
      <c r="D28" s="140">
        <v>89.639775832153333</v>
      </c>
      <c r="E28" s="142">
        <v>91.774300716849609</v>
      </c>
      <c r="F28" s="140">
        <v>90.471101569145432</v>
      </c>
      <c r="G28" s="141">
        <v>91.619127988748247</v>
      </c>
      <c r="H28" s="138">
        <v>12.702969508797072</v>
      </c>
    </row>
    <row r="29" spans="1:14" x14ac:dyDescent="0.2">
      <c r="A29" s="132" t="s">
        <v>1129</v>
      </c>
      <c r="B29" s="13" t="s">
        <v>244</v>
      </c>
      <c r="C29" s="138">
        <v>57.145743145743154</v>
      </c>
      <c r="D29" s="140">
        <v>72.112403023473803</v>
      </c>
      <c r="E29" s="140">
        <v>78.889846072903353</v>
      </c>
      <c r="F29" s="142">
        <v>90.82272431680353</v>
      </c>
      <c r="G29" s="141">
        <v>81.028691983122357</v>
      </c>
      <c r="H29" s="140">
        <v>80.563258767503214</v>
      </c>
    </row>
    <row r="30" spans="1:14" x14ac:dyDescent="0.2">
      <c r="A30" s="132" t="s">
        <v>1130</v>
      </c>
      <c r="B30" s="13" t="s">
        <v>265</v>
      </c>
      <c r="C30" s="138">
        <v>78.509090909090915</v>
      </c>
      <c r="D30" s="140">
        <v>82.415029616481519</v>
      </c>
      <c r="E30" s="141">
        <v>85.459907304527832</v>
      </c>
      <c r="F30" s="142">
        <v>85.988731977198583</v>
      </c>
      <c r="G30" s="140">
        <v>84.877918424753858</v>
      </c>
      <c r="H30" s="140">
        <v>84.149645012474949</v>
      </c>
    </row>
    <row r="31" spans="1:14" x14ac:dyDescent="0.2">
      <c r="A31" s="132" t="s">
        <v>1131</v>
      </c>
      <c r="B31" s="13" t="s">
        <v>266</v>
      </c>
      <c r="C31" s="138">
        <v>81.209235209235217</v>
      </c>
      <c r="D31" s="140">
        <v>88.251929558644605</v>
      </c>
      <c r="E31" s="142">
        <v>90.799926618968996</v>
      </c>
      <c r="F31" s="140">
        <v>89.005565728135593</v>
      </c>
      <c r="G31" s="140">
        <v>88.951617440225021</v>
      </c>
      <c r="H31" s="141">
        <v>89.318626156985488</v>
      </c>
    </row>
    <row r="32" spans="1:14" x14ac:dyDescent="0.2">
      <c r="A32" s="132" t="s">
        <v>1132</v>
      </c>
      <c r="B32" s="13" t="s">
        <v>253</v>
      </c>
      <c r="C32" s="140">
        <v>62.027705627705622</v>
      </c>
      <c r="D32" s="138">
        <v>60.73393031650744</v>
      </c>
      <c r="E32" s="141">
        <v>70.121175619498587</v>
      </c>
      <c r="F32" s="142">
        <v>70.677164883397694</v>
      </c>
      <c r="G32" s="140">
        <v>65.942334739803101</v>
      </c>
      <c r="H32" s="140">
        <v>68.804273718109613</v>
      </c>
    </row>
    <row r="33" spans="1:8" x14ac:dyDescent="0.2">
      <c r="A33" s="132" t="s">
        <v>1133</v>
      </c>
      <c r="B33" s="13" t="s">
        <v>272</v>
      </c>
      <c r="C33" s="141">
        <v>94.646464646464636</v>
      </c>
      <c r="D33" s="140">
        <v>93.774436090225549</v>
      </c>
      <c r="E33" s="140">
        <v>92.037407711238728</v>
      </c>
      <c r="F33" s="140">
        <v>92.728022361984628</v>
      </c>
      <c r="G33" s="138">
        <v>91.977777777777789</v>
      </c>
      <c r="H33" s="142">
        <v>94.740259046886848</v>
      </c>
    </row>
    <row r="34" spans="1:8" x14ac:dyDescent="0.2">
      <c r="A34" s="132" t="s">
        <v>1134</v>
      </c>
      <c r="B34" s="13" t="s">
        <v>263</v>
      </c>
      <c r="C34" s="138">
        <v>39.765656565656556</v>
      </c>
      <c r="D34" s="140">
        <v>48.93057577631081</v>
      </c>
      <c r="E34" s="142">
        <v>62.039664524079015</v>
      </c>
      <c r="F34" s="140">
        <v>53.602145515547207</v>
      </c>
      <c r="G34" s="141">
        <v>60.048663853727149</v>
      </c>
      <c r="H34" s="140">
        <v>58.278097958363865</v>
      </c>
    </row>
    <row r="35" spans="1:8" x14ac:dyDescent="0.2">
      <c r="A35" s="132" t="s">
        <v>1135</v>
      </c>
      <c r="B35" s="13" t="s">
        <v>245</v>
      </c>
      <c r="C35" s="138">
        <v>43.987301587301587</v>
      </c>
      <c r="D35" s="140">
        <v>61.110388703855129</v>
      </c>
      <c r="E35" s="141">
        <v>67.259062038123517</v>
      </c>
      <c r="F35" s="142">
        <v>69.367859326772091</v>
      </c>
      <c r="G35" s="140">
        <v>64.265260196905771</v>
      </c>
      <c r="H35" s="140">
        <v>64.797983463786707</v>
      </c>
    </row>
    <row r="36" spans="1:8" x14ac:dyDescent="0.2">
      <c r="A36" s="132" t="s">
        <v>1136</v>
      </c>
      <c r="B36" s="13" t="s">
        <v>248</v>
      </c>
      <c r="C36" s="138">
        <v>40.165079365079364</v>
      </c>
      <c r="D36" s="140">
        <v>57.054386629704233</v>
      </c>
      <c r="E36" s="141">
        <v>65.651283648837151</v>
      </c>
      <c r="F36" s="142">
        <v>66.343552710086598</v>
      </c>
      <c r="G36" s="140">
        <v>58.825597749648374</v>
      </c>
      <c r="H36" s="140">
        <v>61.817639123116543</v>
      </c>
    </row>
    <row r="37" spans="1:8" x14ac:dyDescent="0.2">
      <c r="A37" s="132" t="s">
        <v>1107</v>
      </c>
      <c r="B37" s="13" t="s">
        <v>251</v>
      </c>
      <c r="C37" s="138">
        <v>25.685425685425685</v>
      </c>
      <c r="D37" s="140">
        <v>39.300532498354642</v>
      </c>
      <c r="E37" s="141">
        <v>55.084272575916486</v>
      </c>
      <c r="F37" s="142">
        <v>61.683824627573713</v>
      </c>
      <c r="G37" s="140">
        <v>50.417721518987342</v>
      </c>
      <c r="H37" s="140">
        <v>54.067165880756576</v>
      </c>
    </row>
    <row r="38" spans="1:8" x14ac:dyDescent="0.2">
      <c r="A38" s="132" t="s">
        <v>1137</v>
      </c>
      <c r="B38" s="17" t="s">
        <v>242</v>
      </c>
      <c r="C38" s="138">
        <v>31.412409812409816</v>
      </c>
      <c r="D38" s="140">
        <v>36.656867633274167</v>
      </c>
      <c r="E38" s="141">
        <v>46.691538682533583</v>
      </c>
      <c r="F38" s="142">
        <v>52.436941959795334</v>
      </c>
      <c r="G38" s="140">
        <v>44.077355836849506</v>
      </c>
      <c r="H38" s="140">
        <v>43.957083051009882</v>
      </c>
    </row>
    <row r="41" spans="1:8" ht="32" x14ac:dyDescent="0.2">
      <c r="A41" s="133" t="s">
        <v>1141</v>
      </c>
      <c r="B41" s="145" t="s">
        <v>1142</v>
      </c>
      <c r="C41" s="134" t="s">
        <v>1069</v>
      </c>
      <c r="D41" s="135" t="s">
        <v>1070</v>
      </c>
      <c r="E41" s="135" t="s">
        <v>1071</v>
      </c>
      <c r="F41" s="135" t="s">
        <v>1072</v>
      </c>
      <c r="G41" s="135" t="s">
        <v>1073</v>
      </c>
      <c r="H41" s="135" t="s">
        <v>1075</v>
      </c>
    </row>
    <row r="42" spans="1:8" x14ac:dyDescent="0.2">
      <c r="A42" s="132" t="s">
        <v>1114</v>
      </c>
      <c r="B42" s="13" t="s">
        <v>247</v>
      </c>
      <c r="C42" s="146">
        <v>100</v>
      </c>
      <c r="D42" s="146">
        <v>100</v>
      </c>
      <c r="E42" s="146">
        <v>100</v>
      </c>
      <c r="F42" s="146">
        <v>100</v>
      </c>
      <c r="G42" s="146">
        <v>100</v>
      </c>
      <c r="H42" s="146">
        <v>100</v>
      </c>
    </row>
    <row r="43" spans="1:8" x14ac:dyDescent="0.2">
      <c r="A43" s="132" t="s">
        <v>1115</v>
      </c>
      <c r="B43" s="13" t="s">
        <v>249</v>
      </c>
      <c r="C43" s="147">
        <v>94.444444444444443</v>
      </c>
      <c r="D43" s="147">
        <v>94.73684210526315</v>
      </c>
      <c r="E43" s="146">
        <v>96</v>
      </c>
      <c r="F43" s="148">
        <v>96.296296296296291</v>
      </c>
      <c r="G43" s="146">
        <v>96</v>
      </c>
      <c r="H43" s="147">
        <v>94.73684210526315</v>
      </c>
    </row>
    <row r="44" spans="1:8" x14ac:dyDescent="0.2">
      <c r="A44" s="132" t="s">
        <v>1116</v>
      </c>
      <c r="B44" s="13" t="s">
        <v>256</v>
      </c>
      <c r="C44" s="146">
        <v>100</v>
      </c>
      <c r="D44" s="146">
        <v>100</v>
      </c>
      <c r="E44" s="146">
        <v>100</v>
      </c>
      <c r="F44" s="146">
        <v>100</v>
      </c>
      <c r="G44" s="146">
        <v>100</v>
      </c>
      <c r="H44" s="146">
        <v>100</v>
      </c>
    </row>
    <row r="45" spans="1:8" x14ac:dyDescent="0.2">
      <c r="A45" s="132" t="s">
        <v>1117</v>
      </c>
      <c r="B45" s="13" t="s">
        <v>258</v>
      </c>
      <c r="C45" s="147">
        <v>94.444444444444443</v>
      </c>
      <c r="D45" s="147">
        <v>94.73684210526315</v>
      </c>
      <c r="E45" s="146">
        <v>100</v>
      </c>
      <c r="F45" s="146">
        <v>100</v>
      </c>
      <c r="G45" s="146">
        <v>100</v>
      </c>
      <c r="H45" s="147">
        <v>94.73684210526315</v>
      </c>
    </row>
    <row r="46" spans="1:8" x14ac:dyDescent="0.2">
      <c r="A46" s="132" t="s">
        <v>1118</v>
      </c>
      <c r="B46" s="13" t="s">
        <v>273</v>
      </c>
      <c r="C46" s="147">
        <v>83.333333333333343</v>
      </c>
      <c r="D46" s="147">
        <v>89.473684210526315</v>
      </c>
      <c r="E46" s="146">
        <v>92</v>
      </c>
      <c r="F46" s="148">
        <v>85.18518518518519</v>
      </c>
      <c r="G46" s="137">
        <v>92</v>
      </c>
      <c r="H46" s="147">
        <v>89.473684210526315</v>
      </c>
    </row>
    <row r="47" spans="1:8" x14ac:dyDescent="0.2">
      <c r="A47" s="132" t="s">
        <v>1119</v>
      </c>
      <c r="B47" s="13" t="s">
        <v>274</v>
      </c>
      <c r="C47" s="147">
        <v>88.888888888888886</v>
      </c>
      <c r="D47" s="147">
        <v>89.473684210526315</v>
      </c>
      <c r="E47" s="146">
        <v>92</v>
      </c>
      <c r="F47" s="148">
        <v>92.592592592592595</v>
      </c>
      <c r="G47" s="137">
        <v>92</v>
      </c>
      <c r="H47" s="147">
        <v>89.473684210526315</v>
      </c>
    </row>
    <row r="48" spans="1:8" x14ac:dyDescent="0.2">
      <c r="A48" s="132" t="s">
        <v>1120</v>
      </c>
      <c r="B48" s="13" t="s">
        <v>243</v>
      </c>
      <c r="C48" s="147">
        <v>88.888888888888886</v>
      </c>
      <c r="D48" s="147">
        <v>89.473684210526315</v>
      </c>
      <c r="E48" s="146">
        <v>96</v>
      </c>
      <c r="F48" s="148">
        <v>92.592592592592595</v>
      </c>
      <c r="G48" s="137">
        <v>96</v>
      </c>
      <c r="H48" s="147">
        <v>89.473684210526315</v>
      </c>
    </row>
    <row r="49" spans="1:32" x14ac:dyDescent="0.2">
      <c r="A49" s="132" t="s">
        <v>1105</v>
      </c>
      <c r="B49" s="13" t="s">
        <v>254</v>
      </c>
      <c r="C49" s="147">
        <v>88.888888888888886</v>
      </c>
      <c r="D49" s="147">
        <v>89.473684210526315</v>
      </c>
      <c r="E49" s="146">
        <v>92</v>
      </c>
      <c r="F49" s="148">
        <v>92.592592592592595</v>
      </c>
      <c r="G49" s="137">
        <v>92</v>
      </c>
      <c r="H49" s="147">
        <v>89.473684210526315</v>
      </c>
    </row>
    <row r="50" spans="1:32" x14ac:dyDescent="0.2">
      <c r="A50" s="132" t="s">
        <v>1121</v>
      </c>
      <c r="B50" s="13" t="s">
        <v>255</v>
      </c>
      <c r="C50" s="147">
        <v>94.444444444444443</v>
      </c>
      <c r="D50" s="147">
        <v>94.73684210526315</v>
      </c>
      <c r="E50" s="146">
        <v>96</v>
      </c>
      <c r="F50" s="148">
        <v>96.296296296296291</v>
      </c>
      <c r="G50" s="137">
        <v>96</v>
      </c>
      <c r="H50" s="147">
        <v>94.73684210526315</v>
      </c>
    </row>
    <row r="51" spans="1:32" x14ac:dyDescent="0.2">
      <c r="A51" s="132" t="s">
        <v>1122</v>
      </c>
      <c r="B51" s="13" t="s">
        <v>261</v>
      </c>
      <c r="C51" s="147">
        <v>94.444444444444443</v>
      </c>
      <c r="D51" s="147">
        <v>89.473684210526315</v>
      </c>
      <c r="E51" s="146">
        <v>96</v>
      </c>
      <c r="F51" s="148">
        <v>96.296296296296291</v>
      </c>
      <c r="G51" s="137">
        <v>96</v>
      </c>
      <c r="H51" s="147">
        <v>89.473684210526315</v>
      </c>
    </row>
    <row r="52" spans="1:32" x14ac:dyDescent="0.2">
      <c r="A52" s="132" t="s">
        <v>1106</v>
      </c>
      <c r="B52" s="13" t="s">
        <v>280</v>
      </c>
      <c r="C52" s="147">
        <v>83.333333333333343</v>
      </c>
      <c r="D52" s="147">
        <v>89.473684210526315</v>
      </c>
      <c r="E52" s="146">
        <v>100</v>
      </c>
      <c r="F52" s="146">
        <v>100</v>
      </c>
      <c r="G52" s="146">
        <v>100</v>
      </c>
      <c r="H52" s="147">
        <v>89.473684210526315</v>
      </c>
    </row>
    <row r="53" spans="1:32" x14ac:dyDescent="0.2">
      <c r="A53" s="132" t="s">
        <v>1123</v>
      </c>
      <c r="B53" s="13" t="s">
        <v>262</v>
      </c>
      <c r="C53" s="147">
        <v>88.888888888888886</v>
      </c>
      <c r="D53" s="147">
        <v>89.473684210526315</v>
      </c>
      <c r="E53" s="146">
        <v>92</v>
      </c>
      <c r="F53" s="148">
        <v>92.592592592592595</v>
      </c>
      <c r="G53" s="146">
        <v>92</v>
      </c>
      <c r="H53" s="147">
        <v>89.473684210526315</v>
      </c>
    </row>
    <row r="54" spans="1:32" x14ac:dyDescent="0.2">
      <c r="A54" s="132" t="s">
        <v>1124</v>
      </c>
      <c r="B54" s="13" t="s">
        <v>264</v>
      </c>
      <c r="C54" s="147">
        <v>94.444444444444443</v>
      </c>
      <c r="D54" s="147">
        <v>94.73684210526315</v>
      </c>
      <c r="E54" s="146">
        <v>100</v>
      </c>
      <c r="F54" s="148">
        <v>96.296296296296291</v>
      </c>
      <c r="G54" s="146">
        <v>100</v>
      </c>
      <c r="H54" s="147">
        <v>94.73684210526315</v>
      </c>
    </row>
    <row r="55" spans="1:32" x14ac:dyDescent="0.2">
      <c r="A55" s="132" t="s">
        <v>1125</v>
      </c>
      <c r="B55" s="13" t="s">
        <v>246</v>
      </c>
      <c r="C55" s="147">
        <v>77.777777777777786</v>
      </c>
      <c r="D55" s="147">
        <v>78.94736842105263</v>
      </c>
      <c r="E55" s="146">
        <v>88</v>
      </c>
      <c r="F55" s="148">
        <v>85.18518518518519</v>
      </c>
      <c r="G55" s="150">
        <v>84</v>
      </c>
      <c r="H55" s="147">
        <v>78.94736842105263</v>
      </c>
    </row>
    <row r="56" spans="1:32" x14ac:dyDescent="0.2">
      <c r="A56" s="132" t="s">
        <v>1126</v>
      </c>
      <c r="B56" s="13" t="s">
        <v>267</v>
      </c>
      <c r="C56" s="149">
        <v>61.111111111111114</v>
      </c>
      <c r="D56" s="149">
        <v>73.68421052631578</v>
      </c>
      <c r="E56" s="150">
        <v>80</v>
      </c>
      <c r="F56" s="149">
        <v>81.481481481481481</v>
      </c>
      <c r="G56" s="146">
        <v>92</v>
      </c>
      <c r="H56" s="153">
        <v>0</v>
      </c>
    </row>
    <row r="57" spans="1:32" x14ac:dyDescent="0.2">
      <c r="A57" s="132" t="s">
        <v>1127</v>
      </c>
      <c r="B57" s="13" t="s">
        <v>268</v>
      </c>
      <c r="C57" s="147">
        <v>72.222222222222214</v>
      </c>
      <c r="D57" s="147">
        <v>73.68421052631578</v>
      </c>
      <c r="E57" s="146">
        <v>92</v>
      </c>
      <c r="F57" s="149">
        <v>81.481481481481481</v>
      </c>
      <c r="G57" s="150">
        <v>80</v>
      </c>
      <c r="H57" s="147">
        <v>73.68421052631578</v>
      </c>
    </row>
    <row r="58" spans="1:32" x14ac:dyDescent="0.2">
      <c r="A58" s="132" t="s">
        <v>1128</v>
      </c>
      <c r="B58" s="13" t="s">
        <v>269</v>
      </c>
      <c r="C58" s="149">
        <v>77.777777777777786</v>
      </c>
      <c r="D58" s="149">
        <v>84.210526315789465</v>
      </c>
      <c r="E58" s="146">
        <v>88</v>
      </c>
      <c r="F58" s="149">
        <v>81.481481481481481</v>
      </c>
      <c r="G58" s="146">
        <v>88</v>
      </c>
      <c r="H58" s="153">
        <v>0</v>
      </c>
    </row>
    <row r="59" spans="1:32" x14ac:dyDescent="0.2">
      <c r="A59" s="132" t="s">
        <v>1129</v>
      </c>
      <c r="B59" s="13" t="s">
        <v>244</v>
      </c>
      <c r="C59" s="153">
        <v>50</v>
      </c>
      <c r="D59" s="147">
        <v>52.631578947368418</v>
      </c>
      <c r="E59" s="150">
        <v>72</v>
      </c>
      <c r="F59" s="148">
        <v>92.592592592592595</v>
      </c>
      <c r="G59" s="150">
        <v>72</v>
      </c>
      <c r="H59" s="149">
        <v>57.894736842105267</v>
      </c>
    </row>
    <row r="60" spans="1:32" x14ac:dyDescent="0.2">
      <c r="A60" s="132" t="s">
        <v>1130</v>
      </c>
      <c r="B60" s="13" t="s">
        <v>265</v>
      </c>
      <c r="C60" s="147">
        <v>61.111111111111114</v>
      </c>
      <c r="D60" s="147">
        <v>63.157894736842103</v>
      </c>
      <c r="E60" s="146">
        <v>76</v>
      </c>
      <c r="F60" s="148">
        <v>77.777777777777786</v>
      </c>
      <c r="G60" s="146">
        <v>76</v>
      </c>
      <c r="H60" s="149">
        <v>68.421052631578945</v>
      </c>
    </row>
    <row r="61" spans="1:32" x14ac:dyDescent="0.2">
      <c r="A61" s="132" t="s">
        <v>1131</v>
      </c>
      <c r="B61" s="13" t="s">
        <v>266</v>
      </c>
      <c r="C61" s="147">
        <v>61.111111111111114</v>
      </c>
      <c r="D61" s="148">
        <v>78.94736842105263</v>
      </c>
      <c r="E61" s="150">
        <v>72</v>
      </c>
      <c r="F61" s="149">
        <v>59.259259259259252</v>
      </c>
      <c r="G61" s="150">
        <v>64</v>
      </c>
      <c r="H61" s="147">
        <v>63.157894736842103</v>
      </c>
    </row>
    <row r="62" spans="1:32" x14ac:dyDescent="0.2">
      <c r="A62" s="132" t="s">
        <v>1132</v>
      </c>
      <c r="B62" s="13" t="s">
        <v>253</v>
      </c>
      <c r="C62" s="148">
        <v>83.333333333333343</v>
      </c>
      <c r="D62" s="147">
        <v>78.94736842105263</v>
      </c>
      <c r="E62" s="150">
        <v>80</v>
      </c>
      <c r="F62" s="148">
        <v>81.481481481481481</v>
      </c>
      <c r="G62" s="150">
        <v>80</v>
      </c>
      <c r="H62" s="147">
        <v>78.94736842105263</v>
      </c>
    </row>
    <row r="63" spans="1:32" x14ac:dyDescent="0.2">
      <c r="A63" s="132" t="s">
        <v>1133</v>
      </c>
      <c r="B63" s="13" t="s">
        <v>272</v>
      </c>
      <c r="C63" s="148">
        <v>83.333333333333343</v>
      </c>
      <c r="D63" s="148">
        <v>84.210526315789465</v>
      </c>
      <c r="E63" s="153">
        <v>72</v>
      </c>
      <c r="F63" s="149">
        <v>74.074074074074076</v>
      </c>
      <c r="G63" s="153">
        <v>72</v>
      </c>
      <c r="H63" s="148">
        <v>84.210526315789465</v>
      </c>
      <c r="I63" s="84"/>
      <c r="AF63" s="84"/>
    </row>
    <row r="64" spans="1:32" x14ac:dyDescent="0.2">
      <c r="A64" s="132" t="s">
        <v>1134</v>
      </c>
      <c r="B64" s="13" t="s">
        <v>263</v>
      </c>
      <c r="C64" s="147">
        <v>33.333333333333329</v>
      </c>
      <c r="D64" s="149">
        <v>42.105263157894733</v>
      </c>
      <c r="E64" s="146">
        <v>52</v>
      </c>
      <c r="F64" s="147">
        <v>25.925925925925924</v>
      </c>
      <c r="G64" s="150">
        <v>40</v>
      </c>
      <c r="H64" s="149">
        <v>36.84210526315789</v>
      </c>
      <c r="I64" s="84"/>
    </row>
    <row r="65" spans="1:9" x14ac:dyDescent="0.2">
      <c r="A65" s="132" t="s">
        <v>1135</v>
      </c>
      <c r="B65" s="13" t="s">
        <v>245</v>
      </c>
      <c r="C65" s="147">
        <v>22.222222222222221</v>
      </c>
      <c r="D65" s="149">
        <v>42.105263157894733</v>
      </c>
      <c r="E65" s="146">
        <v>48</v>
      </c>
      <c r="F65" s="148">
        <v>48.148148148148145</v>
      </c>
      <c r="G65" s="153">
        <v>28.000000000000004</v>
      </c>
      <c r="H65" s="149">
        <v>31.578947368421051</v>
      </c>
      <c r="I65" s="84"/>
    </row>
    <row r="66" spans="1:9" x14ac:dyDescent="0.2">
      <c r="A66" s="132" t="s">
        <v>1136</v>
      </c>
      <c r="B66" s="13" t="s">
        <v>248</v>
      </c>
      <c r="C66" s="147">
        <v>11.111111111111111</v>
      </c>
      <c r="D66" s="149">
        <v>31.578947368421051</v>
      </c>
      <c r="E66" s="146">
        <v>48</v>
      </c>
      <c r="F66" s="149">
        <v>44.444444444444443</v>
      </c>
      <c r="G66" s="150">
        <v>20</v>
      </c>
      <c r="H66" s="149">
        <v>26.315789473684209</v>
      </c>
      <c r="I66" s="84"/>
    </row>
    <row r="67" spans="1:9" x14ac:dyDescent="0.2">
      <c r="A67" s="132" t="s">
        <v>1107</v>
      </c>
      <c r="B67" s="13" t="s">
        <v>251</v>
      </c>
      <c r="C67" s="153">
        <v>0</v>
      </c>
      <c r="D67" s="147">
        <v>10.526315789473683</v>
      </c>
      <c r="E67" s="150">
        <v>36</v>
      </c>
      <c r="F67" s="148">
        <v>40.74074074074074</v>
      </c>
      <c r="G67" s="150">
        <v>12</v>
      </c>
      <c r="H67" s="149">
        <v>15.789473684210526</v>
      </c>
      <c r="I67" s="84"/>
    </row>
    <row r="68" spans="1:9" ht="16" thickBot="1" x14ac:dyDescent="0.25">
      <c r="A68" s="144" t="s">
        <v>1137</v>
      </c>
      <c r="B68" s="130" t="s">
        <v>242</v>
      </c>
      <c r="C68" s="154">
        <v>11.111111111111111</v>
      </c>
      <c r="D68" s="151">
        <v>15.789473684210526</v>
      </c>
      <c r="E68" s="152">
        <v>16</v>
      </c>
      <c r="F68" s="157">
        <v>22.222222222222221</v>
      </c>
      <c r="G68" s="155">
        <v>12</v>
      </c>
      <c r="H68" s="154">
        <v>10.526315789473683</v>
      </c>
      <c r="I68" s="84"/>
    </row>
    <row r="69" spans="1:9" s="54" customFormat="1" ht="33" thickTop="1" x14ac:dyDescent="0.2">
      <c r="A69" s="133" t="s">
        <v>1141</v>
      </c>
      <c r="B69" s="145" t="s">
        <v>1142</v>
      </c>
      <c r="C69" s="134" t="s">
        <v>1069</v>
      </c>
      <c r="D69" s="135" t="s">
        <v>1070</v>
      </c>
      <c r="E69" s="135" t="s">
        <v>1071</v>
      </c>
      <c r="F69" s="135" t="s">
        <v>1072</v>
      </c>
      <c r="G69" s="135" t="s">
        <v>1073</v>
      </c>
      <c r="H69" s="135" t="s">
        <v>1075</v>
      </c>
    </row>
    <row r="70" spans="1:9" x14ac:dyDescent="0.2">
      <c r="A70" s="132" t="s">
        <v>1114</v>
      </c>
      <c r="B70" s="13" t="s">
        <v>247</v>
      </c>
      <c r="C70" s="156">
        <v>100</v>
      </c>
      <c r="D70" s="156">
        <v>100</v>
      </c>
      <c r="E70" s="156">
        <v>100</v>
      </c>
      <c r="F70" s="156">
        <v>100</v>
      </c>
      <c r="G70" s="156">
        <v>100</v>
      </c>
      <c r="H70" s="156">
        <v>100</v>
      </c>
    </row>
    <row r="71" spans="1:9" x14ac:dyDescent="0.2">
      <c r="A71" s="132" t="s">
        <v>1115</v>
      </c>
      <c r="B71" s="13" t="s">
        <v>249</v>
      </c>
      <c r="C71" s="146">
        <v>100</v>
      </c>
      <c r="D71" s="146">
        <v>100</v>
      </c>
      <c r="E71" s="146">
        <v>100</v>
      </c>
      <c r="F71" s="146">
        <v>100</v>
      </c>
      <c r="G71" s="146">
        <v>100</v>
      </c>
      <c r="H71" s="146">
        <v>100</v>
      </c>
    </row>
    <row r="72" spans="1:9" x14ac:dyDescent="0.2">
      <c r="A72" s="132" t="s">
        <v>1116</v>
      </c>
      <c r="B72" s="13" t="s">
        <v>256</v>
      </c>
      <c r="C72" s="148">
        <v>96.969696969696969</v>
      </c>
      <c r="D72" s="148">
        <v>97.142857142857139</v>
      </c>
      <c r="E72" s="148">
        <v>97.826086956521735</v>
      </c>
      <c r="F72" s="148">
        <v>98.113207547169807</v>
      </c>
      <c r="G72" s="148">
        <v>97.777777777777771</v>
      </c>
      <c r="H72" s="148">
        <v>98.113207547169807</v>
      </c>
    </row>
    <row r="73" spans="1:9" x14ac:dyDescent="0.2">
      <c r="A73" s="132" t="s">
        <v>1117</v>
      </c>
      <c r="B73" s="13" t="s">
        <v>258</v>
      </c>
      <c r="C73" s="149">
        <v>93.939393939393938</v>
      </c>
      <c r="D73" s="148">
        <v>91.428571428571431</v>
      </c>
      <c r="E73" s="147">
        <v>86.956521739130437</v>
      </c>
      <c r="F73" s="148">
        <v>100</v>
      </c>
      <c r="G73" s="147">
        <v>88.888888888888886</v>
      </c>
      <c r="H73" s="148">
        <v>98.113207547169807</v>
      </c>
    </row>
    <row r="74" spans="1:9" x14ac:dyDescent="0.2">
      <c r="A74" s="132" t="s">
        <v>1118</v>
      </c>
      <c r="B74" s="13" t="s">
        <v>273</v>
      </c>
      <c r="C74" s="148">
        <v>90.909090909090907</v>
      </c>
      <c r="D74" s="148">
        <v>91.428571428571431</v>
      </c>
      <c r="E74" s="148">
        <v>91.304347826086953</v>
      </c>
      <c r="F74" s="148">
        <v>92.452830188679243</v>
      </c>
      <c r="G74" s="148">
        <v>91.111111111111114</v>
      </c>
      <c r="H74" s="148">
        <v>92.452830188679243</v>
      </c>
    </row>
    <row r="75" spans="1:9" x14ac:dyDescent="0.2">
      <c r="A75" s="132" t="s">
        <v>1119</v>
      </c>
      <c r="B75" s="13" t="s">
        <v>274</v>
      </c>
      <c r="C75" s="146">
        <v>100</v>
      </c>
      <c r="D75" s="146">
        <v>100</v>
      </c>
      <c r="E75" s="146">
        <v>100</v>
      </c>
      <c r="F75" s="146">
        <v>100</v>
      </c>
      <c r="G75" s="146">
        <v>100</v>
      </c>
      <c r="H75" s="146">
        <v>100</v>
      </c>
    </row>
    <row r="76" spans="1:9" x14ac:dyDescent="0.2">
      <c r="A76" s="132" t="s">
        <v>1120</v>
      </c>
      <c r="B76" s="13" t="s">
        <v>243</v>
      </c>
      <c r="C76" s="147">
        <v>81.818181818181827</v>
      </c>
      <c r="D76" s="148">
        <v>100</v>
      </c>
      <c r="E76" s="121">
        <v>84.782608695652172</v>
      </c>
      <c r="F76" s="148">
        <v>96.226415094339629</v>
      </c>
      <c r="G76" s="121">
        <v>93.333333333333329</v>
      </c>
      <c r="H76" s="121">
        <v>84.905660377358487</v>
      </c>
    </row>
    <row r="77" spans="1:9" x14ac:dyDescent="0.2">
      <c r="A77" s="132" t="s">
        <v>1105</v>
      </c>
      <c r="B77" s="13" t="s">
        <v>254</v>
      </c>
      <c r="C77" s="146">
        <v>100</v>
      </c>
      <c r="D77" s="146">
        <v>100</v>
      </c>
      <c r="E77" s="146">
        <v>100</v>
      </c>
      <c r="F77" s="146">
        <v>100</v>
      </c>
      <c r="G77" s="146">
        <v>100</v>
      </c>
      <c r="H77" s="146">
        <v>100</v>
      </c>
    </row>
    <row r="78" spans="1:9" x14ac:dyDescent="0.2">
      <c r="A78" s="132" t="s">
        <v>1121</v>
      </c>
      <c r="B78" s="13" t="s">
        <v>255</v>
      </c>
      <c r="C78" s="147">
        <v>87.878787878787875</v>
      </c>
      <c r="D78" s="147">
        <v>88.571428571428569</v>
      </c>
      <c r="E78" s="148">
        <v>91.304347826086953</v>
      </c>
      <c r="F78" s="148">
        <v>92.452830188679243</v>
      </c>
      <c r="G78" s="147">
        <v>88.888888888888886</v>
      </c>
      <c r="H78" s="148">
        <v>90.566037735849065</v>
      </c>
    </row>
    <row r="79" spans="1:9" x14ac:dyDescent="0.2">
      <c r="A79" s="132" t="s">
        <v>1122</v>
      </c>
      <c r="B79" s="13" t="s">
        <v>261</v>
      </c>
      <c r="C79" s="147">
        <v>90.909090909090907</v>
      </c>
      <c r="D79" s="147">
        <v>94.285714285714278</v>
      </c>
      <c r="E79" s="148">
        <v>97.826086956521735</v>
      </c>
      <c r="F79" s="148">
        <v>98.113207547169807</v>
      </c>
      <c r="G79" s="148">
        <v>97.777777777777771</v>
      </c>
      <c r="H79" s="148">
        <v>98.113207547169807</v>
      </c>
    </row>
    <row r="80" spans="1:9" x14ac:dyDescent="0.2">
      <c r="A80" s="132" t="s">
        <v>1106</v>
      </c>
      <c r="B80" s="13" t="s">
        <v>280</v>
      </c>
      <c r="C80" s="147">
        <v>72.727272727272734</v>
      </c>
      <c r="D80" s="147">
        <v>77.142857142857153</v>
      </c>
      <c r="E80" s="146">
        <v>100</v>
      </c>
      <c r="F80" s="146">
        <v>100</v>
      </c>
      <c r="G80" s="149">
        <v>97.777777777777771</v>
      </c>
      <c r="H80" s="146">
        <v>100</v>
      </c>
    </row>
    <row r="81" spans="1:8" x14ac:dyDescent="0.2">
      <c r="A81" s="132" t="s">
        <v>1123</v>
      </c>
      <c r="B81" s="13" t="s">
        <v>262</v>
      </c>
      <c r="C81" s="146">
        <v>100</v>
      </c>
      <c r="D81" s="146">
        <v>100</v>
      </c>
      <c r="E81" s="146">
        <v>100</v>
      </c>
      <c r="F81" s="146">
        <v>100</v>
      </c>
      <c r="G81" s="146">
        <v>100</v>
      </c>
      <c r="H81" s="146">
        <v>100</v>
      </c>
    </row>
    <row r="82" spans="1:8" x14ac:dyDescent="0.2">
      <c r="A82" s="132" t="s">
        <v>1124</v>
      </c>
      <c r="B82" s="13" t="s">
        <v>264</v>
      </c>
      <c r="C82" s="147">
        <v>72.727272727272734</v>
      </c>
      <c r="D82" s="82">
        <v>80</v>
      </c>
      <c r="E82" s="146">
        <v>100</v>
      </c>
      <c r="F82" s="146">
        <v>100</v>
      </c>
      <c r="G82" s="149">
        <v>97.777777777777771</v>
      </c>
      <c r="H82" s="146">
        <v>100</v>
      </c>
    </row>
    <row r="83" spans="1:8" x14ac:dyDescent="0.2">
      <c r="A83" s="132" t="s">
        <v>1125</v>
      </c>
      <c r="B83" s="13" t="s">
        <v>246</v>
      </c>
      <c r="C83" s="147">
        <v>81.818181818181827</v>
      </c>
      <c r="D83" s="147">
        <v>82.857142857142861</v>
      </c>
      <c r="E83" s="148">
        <v>93.478260869565219</v>
      </c>
      <c r="F83" s="148">
        <v>92.452830188679243</v>
      </c>
      <c r="G83" s="148">
        <v>91.111111111111114</v>
      </c>
      <c r="H83" s="148">
        <v>94.339622641509436</v>
      </c>
    </row>
    <row r="84" spans="1:8" x14ac:dyDescent="0.2">
      <c r="A84" s="132" t="s">
        <v>1126</v>
      </c>
      <c r="B84" s="13" t="s">
        <v>267</v>
      </c>
      <c r="C84" s="149">
        <v>81.818181818181827</v>
      </c>
      <c r="D84" s="148">
        <v>91.428571428571431</v>
      </c>
      <c r="E84" s="121">
        <v>86.956521739130437</v>
      </c>
      <c r="F84" s="121">
        <v>88.679245283018872</v>
      </c>
      <c r="G84" s="148">
        <v>91.111111111111114</v>
      </c>
      <c r="H84" s="147">
        <v>11.320754716981133</v>
      </c>
    </row>
    <row r="85" spans="1:8" x14ac:dyDescent="0.2">
      <c r="A85" s="132" t="s">
        <v>1127</v>
      </c>
      <c r="B85" s="13" t="s">
        <v>268</v>
      </c>
      <c r="C85" s="121">
        <v>78.787878787878782</v>
      </c>
      <c r="D85" s="147">
        <v>77.142857142857153</v>
      </c>
      <c r="E85" s="121">
        <v>78.260869565217391</v>
      </c>
      <c r="F85" s="148">
        <v>81.132075471698116</v>
      </c>
      <c r="G85" s="148">
        <v>82.222222222222214</v>
      </c>
      <c r="H85" s="148">
        <v>83.018867924528308</v>
      </c>
    </row>
    <row r="86" spans="1:8" x14ac:dyDescent="0.2">
      <c r="A86" s="132" t="s">
        <v>1128</v>
      </c>
      <c r="B86" s="13" t="s">
        <v>269</v>
      </c>
      <c r="C86" s="121">
        <v>93.939393939393938</v>
      </c>
      <c r="D86" s="121">
        <v>94.285714285714278</v>
      </c>
      <c r="E86" s="148">
        <v>95.652173913043484</v>
      </c>
      <c r="F86" s="148">
        <v>96.226415094339629</v>
      </c>
      <c r="G86" s="148">
        <v>95.555555555555557</v>
      </c>
      <c r="H86" s="147">
        <v>11.320754716981133</v>
      </c>
    </row>
    <row r="87" spans="1:8" x14ac:dyDescent="0.2">
      <c r="A87" s="132" t="s">
        <v>1129</v>
      </c>
      <c r="B87" s="13" t="s">
        <v>244</v>
      </c>
      <c r="C87" s="147">
        <v>72.727272727272734</v>
      </c>
      <c r="D87" s="121">
        <v>82.857142857142861</v>
      </c>
      <c r="E87" s="121">
        <v>78.260869565217391</v>
      </c>
      <c r="F87" s="148">
        <v>100</v>
      </c>
      <c r="G87" s="121">
        <v>80</v>
      </c>
      <c r="H87" s="148">
        <v>90.566037735849065</v>
      </c>
    </row>
    <row r="88" spans="1:8" x14ac:dyDescent="0.2">
      <c r="A88" s="132" t="s">
        <v>1130</v>
      </c>
      <c r="B88" s="13" t="s">
        <v>265</v>
      </c>
      <c r="C88" s="121">
        <v>93.939393939393938</v>
      </c>
      <c r="D88" s="148">
        <v>97.142857142857139</v>
      </c>
      <c r="E88" s="148">
        <v>97.826086956521735</v>
      </c>
      <c r="F88" s="148">
        <v>98.113207547169807</v>
      </c>
      <c r="G88" s="148">
        <v>97.777777777777771</v>
      </c>
      <c r="H88" s="148">
        <v>98.113207547169807</v>
      </c>
    </row>
    <row r="89" spans="1:8" x14ac:dyDescent="0.2">
      <c r="A89" s="132" t="s">
        <v>1131</v>
      </c>
      <c r="B89" s="13" t="s">
        <v>266</v>
      </c>
      <c r="C89" s="147">
        <v>69.696969696969703</v>
      </c>
      <c r="D89" s="121">
        <v>71.428571428571431</v>
      </c>
      <c r="E89" s="148">
        <v>89.130434782608688</v>
      </c>
      <c r="F89" s="148">
        <v>90.566037735849065</v>
      </c>
      <c r="G89" s="148">
        <v>88.888888888888886</v>
      </c>
      <c r="H89" s="148">
        <v>90.566037735849065</v>
      </c>
    </row>
    <row r="90" spans="1:8" x14ac:dyDescent="0.2">
      <c r="A90" s="132" t="s">
        <v>1132</v>
      </c>
      <c r="B90" s="13" t="s">
        <v>253</v>
      </c>
      <c r="C90" s="121">
        <v>87.878787878787875</v>
      </c>
      <c r="D90" s="147">
        <v>82.857142857142861</v>
      </c>
      <c r="E90" s="148">
        <v>93.478260869565219</v>
      </c>
      <c r="F90" s="148">
        <v>94.339622641509436</v>
      </c>
      <c r="G90" s="121">
        <v>88.888888888888886</v>
      </c>
      <c r="H90" s="148">
        <v>90.566037735849065</v>
      </c>
    </row>
    <row r="91" spans="1:8" x14ac:dyDescent="0.2">
      <c r="A91" s="132" t="s">
        <v>1133</v>
      </c>
      <c r="B91" s="13" t="s">
        <v>272</v>
      </c>
      <c r="C91" s="148">
        <v>90.909090909090907</v>
      </c>
      <c r="D91" s="147">
        <v>85.714285714285708</v>
      </c>
      <c r="E91" s="121">
        <v>89.130434782608688</v>
      </c>
      <c r="F91" s="148">
        <v>90.566037735849065</v>
      </c>
      <c r="G91" s="121">
        <v>88.888888888888886</v>
      </c>
      <c r="H91" s="148">
        <v>90.566037735849065</v>
      </c>
    </row>
    <row r="92" spans="1:8" x14ac:dyDescent="0.2">
      <c r="A92" s="132" t="s">
        <v>1134</v>
      </c>
      <c r="B92" s="13" t="s">
        <v>263</v>
      </c>
      <c r="C92" s="147">
        <v>30.303030303030305</v>
      </c>
      <c r="D92" s="147">
        <v>34.285714285714285</v>
      </c>
      <c r="E92" s="121">
        <v>63.04347826086957</v>
      </c>
      <c r="F92" s="148">
        <v>71.698113207547166</v>
      </c>
      <c r="G92" s="121">
        <v>62.222222222222221</v>
      </c>
      <c r="H92" s="148">
        <v>64.15094339622641</v>
      </c>
    </row>
    <row r="93" spans="1:8" x14ac:dyDescent="0.2">
      <c r="A93" s="132" t="s">
        <v>1135</v>
      </c>
      <c r="B93" s="13" t="s">
        <v>245</v>
      </c>
      <c r="C93" s="147">
        <v>18.181818181818183</v>
      </c>
      <c r="D93" s="121">
        <v>34.285714285714285</v>
      </c>
      <c r="E93" s="121">
        <v>39.130434782608695</v>
      </c>
      <c r="F93" s="148">
        <v>49.056603773584904</v>
      </c>
      <c r="G93" s="121">
        <v>44.444444444444443</v>
      </c>
      <c r="H93" s="148">
        <v>52.830188679245282</v>
      </c>
    </row>
    <row r="94" spans="1:8" x14ac:dyDescent="0.2">
      <c r="A94" s="132" t="s">
        <v>1136</v>
      </c>
      <c r="B94" s="13" t="s">
        <v>248</v>
      </c>
      <c r="C94" s="147">
        <v>18.181818181818183</v>
      </c>
      <c r="D94" s="121">
        <v>31.428571428571427</v>
      </c>
      <c r="E94" s="121">
        <v>36.95652173913043</v>
      </c>
      <c r="F94" s="148">
        <v>43.39622641509434</v>
      </c>
      <c r="G94" s="121">
        <v>37.777777777777779</v>
      </c>
      <c r="H94" s="148">
        <v>49.056603773584904</v>
      </c>
    </row>
    <row r="95" spans="1:8" x14ac:dyDescent="0.2">
      <c r="A95" s="132" t="s">
        <v>1107</v>
      </c>
      <c r="B95" s="13" t="s">
        <v>251</v>
      </c>
      <c r="C95" s="147">
        <v>6.0606060606060606</v>
      </c>
      <c r="D95" s="147">
        <v>14.285714285714285</v>
      </c>
      <c r="E95" s="121">
        <v>23.913043478260871</v>
      </c>
      <c r="F95" s="148">
        <v>43.39622641509434</v>
      </c>
      <c r="G95" s="121">
        <v>26.666666666666668</v>
      </c>
      <c r="H95" s="148">
        <v>43.39622641509434</v>
      </c>
    </row>
    <row r="96" spans="1:8" ht="16" thickBot="1" x14ac:dyDescent="0.25">
      <c r="A96" s="144" t="s">
        <v>1137</v>
      </c>
      <c r="B96" s="130" t="s">
        <v>242</v>
      </c>
      <c r="C96" s="154">
        <v>18.181818181818183</v>
      </c>
      <c r="D96" s="154">
        <v>22.857142857142858</v>
      </c>
      <c r="E96" s="157">
        <v>58.695652173913047</v>
      </c>
      <c r="F96" s="151">
        <v>52.830188679245282</v>
      </c>
      <c r="G96" s="157">
        <v>55.555555555555557</v>
      </c>
      <c r="H96" s="122">
        <v>47.169811320754718</v>
      </c>
    </row>
    <row r="97" spans="1:8" s="54" customFormat="1" ht="33" thickTop="1" x14ac:dyDescent="0.2">
      <c r="A97" s="133" t="s">
        <v>1141</v>
      </c>
      <c r="B97" s="145" t="s">
        <v>1142</v>
      </c>
      <c r="C97" s="134" t="s">
        <v>1069</v>
      </c>
      <c r="D97" s="135" t="s">
        <v>1070</v>
      </c>
      <c r="E97" s="135" t="s">
        <v>1071</v>
      </c>
      <c r="F97" s="135" t="s">
        <v>1072</v>
      </c>
      <c r="G97" s="135" t="s">
        <v>1073</v>
      </c>
      <c r="H97" s="135" t="s">
        <v>1075</v>
      </c>
    </row>
    <row r="98" spans="1:8" x14ac:dyDescent="0.2">
      <c r="A98" s="132" t="s">
        <v>1114</v>
      </c>
      <c r="B98" s="13" t="s">
        <v>247</v>
      </c>
      <c r="C98" s="156">
        <v>100</v>
      </c>
      <c r="D98" s="156">
        <v>100</v>
      </c>
      <c r="E98" s="156">
        <v>100</v>
      </c>
      <c r="F98" s="156">
        <v>100</v>
      </c>
      <c r="G98" s="156">
        <v>100</v>
      </c>
      <c r="H98" s="156">
        <v>100</v>
      </c>
    </row>
    <row r="99" spans="1:8" x14ac:dyDescent="0.2">
      <c r="A99" s="132" t="s">
        <v>1115</v>
      </c>
      <c r="B99" s="13" t="s">
        <v>249</v>
      </c>
      <c r="C99" s="146">
        <v>100</v>
      </c>
      <c r="D99" s="146">
        <v>100</v>
      </c>
      <c r="E99" s="146">
        <v>100</v>
      </c>
      <c r="F99" s="146">
        <v>100</v>
      </c>
      <c r="G99" s="146">
        <v>100</v>
      </c>
      <c r="H99" s="146">
        <v>100</v>
      </c>
    </row>
    <row r="100" spans="1:8" x14ac:dyDescent="0.2">
      <c r="A100" s="132" t="s">
        <v>1116</v>
      </c>
      <c r="B100" s="13" t="s">
        <v>256</v>
      </c>
      <c r="C100" s="146">
        <v>100</v>
      </c>
      <c r="D100" s="146">
        <v>100</v>
      </c>
      <c r="E100" s="146">
        <v>100</v>
      </c>
      <c r="F100" s="146">
        <v>100</v>
      </c>
      <c r="G100" s="146">
        <v>100</v>
      </c>
      <c r="H100" s="146">
        <v>100</v>
      </c>
    </row>
    <row r="101" spans="1:8" x14ac:dyDescent="0.2">
      <c r="A101" s="132" t="s">
        <v>1117</v>
      </c>
      <c r="B101" s="13" t="s">
        <v>258</v>
      </c>
      <c r="C101" s="153">
        <v>72</v>
      </c>
      <c r="D101" s="146">
        <v>100</v>
      </c>
      <c r="E101" s="121">
        <v>83.333333333333343</v>
      </c>
      <c r="F101" s="146">
        <v>100</v>
      </c>
      <c r="G101" s="82">
        <v>90</v>
      </c>
      <c r="H101" s="146">
        <v>100</v>
      </c>
    </row>
    <row r="102" spans="1:8" x14ac:dyDescent="0.2">
      <c r="A102" s="132" t="s">
        <v>1118</v>
      </c>
      <c r="B102" s="13" t="s">
        <v>273</v>
      </c>
      <c r="C102" s="153">
        <v>84</v>
      </c>
      <c r="D102" s="148">
        <v>93.103448275862064</v>
      </c>
      <c r="E102" s="148">
        <v>93.333333333333329</v>
      </c>
      <c r="F102" s="121">
        <v>90.322580645161281</v>
      </c>
      <c r="G102" s="148">
        <v>93.333333333333329</v>
      </c>
      <c r="H102" s="148">
        <v>93.333333333333329</v>
      </c>
    </row>
    <row r="103" spans="1:8" x14ac:dyDescent="0.2">
      <c r="A103" s="132" t="s">
        <v>1119</v>
      </c>
      <c r="B103" s="13" t="s">
        <v>274</v>
      </c>
      <c r="C103" s="153">
        <v>92</v>
      </c>
      <c r="D103" s="148">
        <v>93.103448275862064</v>
      </c>
      <c r="E103" s="121">
        <v>90</v>
      </c>
      <c r="F103" s="148">
        <v>93.548387096774192</v>
      </c>
      <c r="G103" s="148">
        <v>93.333333333333329</v>
      </c>
      <c r="H103" s="148">
        <v>93.333333333333329</v>
      </c>
    </row>
    <row r="104" spans="1:8" x14ac:dyDescent="0.2">
      <c r="A104" s="132" t="s">
        <v>1120</v>
      </c>
      <c r="B104" s="13" t="s">
        <v>243</v>
      </c>
      <c r="C104" s="153">
        <v>28.000000000000004</v>
      </c>
      <c r="D104" s="121">
        <v>86.206896551724128</v>
      </c>
      <c r="E104" s="121">
        <v>86.666666666666671</v>
      </c>
      <c r="F104" s="148">
        <v>93.548387096774192</v>
      </c>
      <c r="G104" s="121">
        <v>86.666666666666671</v>
      </c>
      <c r="H104" s="121">
        <v>83.333333333333343</v>
      </c>
    </row>
    <row r="105" spans="1:8" x14ac:dyDescent="0.2">
      <c r="A105" s="132" t="s">
        <v>1105</v>
      </c>
      <c r="B105" s="13" t="s">
        <v>254</v>
      </c>
      <c r="C105" s="146">
        <v>92</v>
      </c>
      <c r="D105" s="148">
        <v>93.103448275862064</v>
      </c>
      <c r="E105" s="148">
        <v>93.333333333333329</v>
      </c>
      <c r="F105" s="148">
        <v>93.548387096774192</v>
      </c>
      <c r="G105" s="148">
        <v>93.333333333333329</v>
      </c>
      <c r="H105" s="148">
        <v>93.333333333333329</v>
      </c>
    </row>
    <row r="106" spans="1:8" x14ac:dyDescent="0.2">
      <c r="A106" s="132" t="s">
        <v>1121</v>
      </c>
      <c r="B106" s="13" t="s">
        <v>255</v>
      </c>
      <c r="C106" s="153">
        <v>56.000000000000007</v>
      </c>
      <c r="D106" s="121">
        <v>68.965517241379317</v>
      </c>
      <c r="E106" s="148">
        <v>83.333333333333343</v>
      </c>
      <c r="F106" s="148">
        <v>87.096774193548384</v>
      </c>
      <c r="G106" s="148">
        <v>80</v>
      </c>
      <c r="H106" s="121">
        <v>70</v>
      </c>
    </row>
    <row r="107" spans="1:8" x14ac:dyDescent="0.2">
      <c r="A107" s="132" t="s">
        <v>1122</v>
      </c>
      <c r="B107" s="13" t="s">
        <v>261</v>
      </c>
      <c r="C107" s="153">
        <v>60</v>
      </c>
      <c r="D107" s="121">
        <v>72.41379310344827</v>
      </c>
      <c r="E107" s="148">
        <v>83.333333333333343</v>
      </c>
      <c r="F107" s="148">
        <v>93.548387096774192</v>
      </c>
      <c r="G107" s="121">
        <v>70</v>
      </c>
      <c r="H107" s="121">
        <v>73.333333333333329</v>
      </c>
    </row>
    <row r="108" spans="1:8" x14ac:dyDescent="0.2">
      <c r="A108" s="132" t="s">
        <v>1106</v>
      </c>
      <c r="B108" s="13" t="s">
        <v>280</v>
      </c>
      <c r="C108" s="153">
        <v>88</v>
      </c>
      <c r="D108" s="148">
        <v>96.551724137931032</v>
      </c>
      <c r="E108" s="137">
        <v>100</v>
      </c>
      <c r="F108" s="137">
        <v>100</v>
      </c>
      <c r="G108" s="137">
        <v>100</v>
      </c>
      <c r="H108" s="137">
        <v>100</v>
      </c>
    </row>
    <row r="109" spans="1:8" x14ac:dyDescent="0.2">
      <c r="A109" s="132" t="s">
        <v>1123</v>
      </c>
      <c r="B109" s="13" t="s">
        <v>262</v>
      </c>
      <c r="C109" s="153">
        <v>92</v>
      </c>
      <c r="D109" s="148">
        <v>96.551724137931032</v>
      </c>
      <c r="E109" s="148">
        <v>96.666666666666671</v>
      </c>
      <c r="F109" s="148">
        <v>96.774193548387103</v>
      </c>
      <c r="G109" s="148">
        <v>96.666666666666671</v>
      </c>
      <c r="H109" s="148">
        <v>96.666666666666671</v>
      </c>
    </row>
    <row r="110" spans="1:8" x14ac:dyDescent="0.2">
      <c r="A110" s="132" t="s">
        <v>1124</v>
      </c>
      <c r="B110" s="13" t="s">
        <v>264</v>
      </c>
      <c r="C110" s="153">
        <v>64</v>
      </c>
      <c r="D110" s="148">
        <v>96.551724137931032</v>
      </c>
      <c r="E110" s="148">
        <v>100</v>
      </c>
      <c r="F110" s="148">
        <v>100</v>
      </c>
      <c r="G110" s="148">
        <v>100</v>
      </c>
      <c r="H110" s="148">
        <v>100</v>
      </c>
    </row>
    <row r="111" spans="1:8" x14ac:dyDescent="0.2">
      <c r="A111" s="132" t="s">
        <v>1125</v>
      </c>
      <c r="B111" s="13" t="s">
        <v>246</v>
      </c>
      <c r="C111" s="153">
        <v>76</v>
      </c>
      <c r="D111" s="121">
        <v>82.758620689655174</v>
      </c>
      <c r="E111" s="148">
        <v>90</v>
      </c>
      <c r="F111" s="148">
        <v>93.548387096774192</v>
      </c>
      <c r="G111" s="121">
        <v>83.333333333333343</v>
      </c>
      <c r="H111" s="121">
        <v>86.666666666666671</v>
      </c>
    </row>
    <row r="112" spans="1:8" x14ac:dyDescent="0.2">
      <c r="A112" s="132" t="s">
        <v>1126</v>
      </c>
      <c r="B112" s="13" t="s">
        <v>267</v>
      </c>
      <c r="C112" s="82">
        <v>56.000000000000007</v>
      </c>
      <c r="D112" s="148">
        <v>93.103448275862064</v>
      </c>
      <c r="E112" s="148">
        <v>93.333333333333329</v>
      </c>
      <c r="F112" s="148">
        <v>90.322580645161281</v>
      </c>
      <c r="G112" s="148">
        <v>90</v>
      </c>
      <c r="H112" s="147">
        <v>43.333333333333336</v>
      </c>
    </row>
    <row r="113" spans="1:8" x14ac:dyDescent="0.2">
      <c r="A113" s="132" t="s">
        <v>1127</v>
      </c>
      <c r="B113" s="13" t="s">
        <v>268</v>
      </c>
      <c r="C113" s="82">
        <v>84</v>
      </c>
      <c r="D113" s="148">
        <v>89.65517241379311</v>
      </c>
      <c r="E113" s="148">
        <v>90</v>
      </c>
      <c r="F113" s="148">
        <v>90.322580645161281</v>
      </c>
      <c r="G113" s="148">
        <v>90</v>
      </c>
      <c r="H113" s="148">
        <v>90</v>
      </c>
    </row>
    <row r="114" spans="1:8" x14ac:dyDescent="0.2">
      <c r="A114" s="132" t="s">
        <v>1128</v>
      </c>
      <c r="B114" s="13" t="s">
        <v>269</v>
      </c>
      <c r="C114" s="82">
        <v>92</v>
      </c>
      <c r="D114" s="121">
        <v>93.103448275862064</v>
      </c>
      <c r="E114" s="148">
        <v>96.666666666666671</v>
      </c>
      <c r="F114" s="148">
        <v>96.774193548387103</v>
      </c>
      <c r="G114" s="148">
        <v>96.666666666666671</v>
      </c>
      <c r="H114" s="147">
        <v>43.333333333333336</v>
      </c>
    </row>
    <row r="115" spans="1:8" x14ac:dyDescent="0.2">
      <c r="A115" s="132" t="s">
        <v>1129</v>
      </c>
      <c r="B115" s="13" t="s">
        <v>244</v>
      </c>
      <c r="C115" s="153">
        <v>20</v>
      </c>
      <c r="D115" s="121">
        <v>86.206896551724128</v>
      </c>
      <c r="E115" s="121">
        <v>83.333333333333343</v>
      </c>
      <c r="F115" s="148">
        <v>96.774193548387103</v>
      </c>
      <c r="G115" s="121">
        <v>83.333333333333343</v>
      </c>
      <c r="H115" s="121">
        <v>83.333333333333343</v>
      </c>
    </row>
    <row r="116" spans="1:8" x14ac:dyDescent="0.2">
      <c r="A116" s="132" t="s">
        <v>1130</v>
      </c>
      <c r="B116" s="13" t="s">
        <v>265</v>
      </c>
      <c r="C116" s="153">
        <v>88</v>
      </c>
      <c r="D116" s="148">
        <v>96.551724137931032</v>
      </c>
      <c r="E116" s="148">
        <v>96.666666666666671</v>
      </c>
      <c r="F116" s="148">
        <v>96.774193548387103</v>
      </c>
      <c r="G116" s="121">
        <v>93.333333333333329</v>
      </c>
      <c r="H116" s="148">
        <v>96.666666666666671</v>
      </c>
    </row>
    <row r="117" spans="1:8" x14ac:dyDescent="0.2">
      <c r="A117" s="132" t="s">
        <v>1131</v>
      </c>
      <c r="B117" s="13" t="s">
        <v>266</v>
      </c>
      <c r="C117" s="153">
        <v>80</v>
      </c>
      <c r="D117" s="148">
        <v>96.551724137931032</v>
      </c>
      <c r="E117" s="148">
        <v>96.666666666666671</v>
      </c>
      <c r="F117" s="148">
        <v>100</v>
      </c>
      <c r="G117" s="148">
        <v>96.666666666666671</v>
      </c>
      <c r="H117" s="148">
        <v>96.666666666666671</v>
      </c>
    </row>
    <row r="118" spans="1:8" x14ac:dyDescent="0.2">
      <c r="A118" s="132" t="s">
        <v>1132</v>
      </c>
      <c r="B118" s="13" t="s">
        <v>253</v>
      </c>
      <c r="C118" s="153">
        <v>32</v>
      </c>
      <c r="D118" s="121">
        <v>41.379310344827587</v>
      </c>
      <c r="E118" s="148">
        <v>66.666666666666657</v>
      </c>
      <c r="F118" s="148">
        <v>67.741935483870961</v>
      </c>
      <c r="G118" s="121">
        <v>50</v>
      </c>
      <c r="H118" s="148">
        <v>63.333333333333329</v>
      </c>
    </row>
    <row r="119" spans="1:8" x14ac:dyDescent="0.2">
      <c r="A119" s="132" t="s">
        <v>1133</v>
      </c>
      <c r="B119" s="13" t="s">
        <v>272</v>
      </c>
      <c r="C119" s="146">
        <v>100</v>
      </c>
      <c r="D119" s="137">
        <v>100</v>
      </c>
      <c r="E119" s="137">
        <v>100</v>
      </c>
      <c r="F119" s="137">
        <v>100</v>
      </c>
      <c r="G119" s="137">
        <v>100</v>
      </c>
      <c r="H119" s="137">
        <v>100</v>
      </c>
    </row>
    <row r="120" spans="1:8" x14ac:dyDescent="0.2">
      <c r="A120" s="132" t="s">
        <v>1134</v>
      </c>
      <c r="B120" s="13" t="s">
        <v>263</v>
      </c>
      <c r="C120" s="153">
        <v>16</v>
      </c>
      <c r="D120" s="121">
        <v>41.379310344827587</v>
      </c>
      <c r="E120" s="148">
        <v>56.666666666666664</v>
      </c>
      <c r="F120" s="121">
        <v>29.032258064516132</v>
      </c>
      <c r="G120" s="148">
        <v>56.666666666666664</v>
      </c>
      <c r="H120" s="121">
        <v>50</v>
      </c>
    </row>
    <row r="121" spans="1:8" x14ac:dyDescent="0.2">
      <c r="A121" s="132" t="s">
        <v>1135</v>
      </c>
      <c r="B121" s="13" t="s">
        <v>245</v>
      </c>
      <c r="C121" s="153">
        <v>12</v>
      </c>
      <c r="D121" s="121">
        <v>65.517241379310349</v>
      </c>
      <c r="E121" s="148">
        <v>76.666666666666671</v>
      </c>
      <c r="F121" s="148">
        <v>77.41935483870968</v>
      </c>
      <c r="G121" s="121">
        <v>76.666666666666671</v>
      </c>
      <c r="H121" s="121">
        <v>66.666666666666657</v>
      </c>
    </row>
    <row r="122" spans="1:8" x14ac:dyDescent="0.2">
      <c r="A122" s="132" t="s">
        <v>1136</v>
      </c>
      <c r="B122" s="13" t="s">
        <v>248</v>
      </c>
      <c r="C122" s="153">
        <v>4</v>
      </c>
      <c r="D122" s="121">
        <v>58.620689655172406</v>
      </c>
      <c r="E122" s="148">
        <v>73.333333333333329</v>
      </c>
      <c r="F122" s="148">
        <v>74.193548387096769</v>
      </c>
      <c r="G122" s="121">
        <v>66.666666666666657</v>
      </c>
      <c r="H122" s="121">
        <v>63.333333333333329</v>
      </c>
    </row>
    <row r="123" spans="1:8" x14ac:dyDescent="0.2">
      <c r="A123" s="132" t="s">
        <v>1107</v>
      </c>
      <c r="B123" s="13" t="s">
        <v>251</v>
      </c>
      <c r="C123" s="153">
        <v>0</v>
      </c>
      <c r="D123" s="121">
        <v>55.172413793103445</v>
      </c>
      <c r="E123" s="121">
        <v>66.666666666666657</v>
      </c>
      <c r="F123" s="148">
        <v>74.193548387096769</v>
      </c>
      <c r="G123" s="121">
        <v>63.333333333333329</v>
      </c>
      <c r="H123" s="121">
        <v>60</v>
      </c>
    </row>
    <row r="124" spans="1:8" ht="16" thickBot="1" x14ac:dyDescent="0.25">
      <c r="A124" s="144" t="s">
        <v>1137</v>
      </c>
      <c r="B124" s="130" t="s">
        <v>242</v>
      </c>
      <c r="C124" s="155">
        <v>8</v>
      </c>
      <c r="D124" s="122">
        <v>31.03448275862069</v>
      </c>
      <c r="E124" s="122">
        <v>43.333333333333336</v>
      </c>
      <c r="F124" s="157">
        <v>70.967741935483872</v>
      </c>
      <c r="G124" s="122">
        <v>36.666666666666664</v>
      </c>
      <c r="H124" s="122">
        <v>43.333333333333336</v>
      </c>
    </row>
    <row r="125" spans="1:8" s="54" customFormat="1" ht="33" thickTop="1" x14ac:dyDescent="0.2">
      <c r="A125" s="133" t="s">
        <v>1141</v>
      </c>
      <c r="B125" s="145" t="s">
        <v>1142</v>
      </c>
      <c r="C125" s="134" t="s">
        <v>1069</v>
      </c>
      <c r="D125" s="135" t="s">
        <v>1070</v>
      </c>
      <c r="E125" s="135" t="s">
        <v>1071</v>
      </c>
      <c r="F125" s="135" t="s">
        <v>1072</v>
      </c>
      <c r="G125" s="135" t="s">
        <v>1073</v>
      </c>
      <c r="H125" s="135" t="s">
        <v>1075</v>
      </c>
    </row>
    <row r="126" spans="1:8" x14ac:dyDescent="0.2">
      <c r="A126" s="132" t="s">
        <v>1114</v>
      </c>
      <c r="B126" s="13" t="s">
        <v>247</v>
      </c>
      <c r="C126" s="156">
        <v>100</v>
      </c>
      <c r="D126" s="156">
        <v>100</v>
      </c>
      <c r="E126" s="159">
        <v>97.468354430379748</v>
      </c>
      <c r="F126" s="159">
        <v>97.468354430379748</v>
      </c>
      <c r="G126" s="159">
        <v>97.468354430379748</v>
      </c>
      <c r="H126" s="159">
        <v>97.468354430379748</v>
      </c>
    </row>
    <row r="127" spans="1:8" x14ac:dyDescent="0.2">
      <c r="A127" s="132" t="s">
        <v>1115</v>
      </c>
      <c r="B127" s="13" t="s">
        <v>249</v>
      </c>
      <c r="C127" s="146">
        <v>100</v>
      </c>
      <c r="D127" s="146">
        <v>100</v>
      </c>
      <c r="E127" s="146">
        <v>100</v>
      </c>
      <c r="F127" s="146">
        <v>100</v>
      </c>
      <c r="G127" s="146">
        <v>100</v>
      </c>
      <c r="H127" s="146">
        <v>100</v>
      </c>
    </row>
    <row r="128" spans="1:8" x14ac:dyDescent="0.2">
      <c r="A128" s="132" t="s">
        <v>1116</v>
      </c>
      <c r="B128" s="13" t="s">
        <v>256</v>
      </c>
      <c r="C128" s="146">
        <v>100</v>
      </c>
      <c r="D128" s="146">
        <v>100</v>
      </c>
      <c r="E128" s="146">
        <v>100</v>
      </c>
      <c r="F128" s="146">
        <v>100</v>
      </c>
      <c r="G128" s="146">
        <v>100</v>
      </c>
      <c r="H128" s="146">
        <v>100</v>
      </c>
    </row>
    <row r="129" spans="1:8" x14ac:dyDescent="0.2">
      <c r="A129" s="132" t="s">
        <v>1117</v>
      </c>
      <c r="B129" s="13" t="s">
        <v>258</v>
      </c>
      <c r="C129" s="147">
        <v>90.476190476190482</v>
      </c>
      <c r="D129" s="121">
        <v>92.307692307692307</v>
      </c>
      <c r="E129" s="121">
        <v>93.670886075949369</v>
      </c>
      <c r="F129" s="148">
        <v>100</v>
      </c>
      <c r="G129" s="149">
        <v>97.468354430379748</v>
      </c>
      <c r="H129" s="148">
        <v>100</v>
      </c>
    </row>
    <row r="130" spans="1:8" x14ac:dyDescent="0.2">
      <c r="A130" s="132" t="s">
        <v>1118</v>
      </c>
      <c r="B130" s="13" t="s">
        <v>273</v>
      </c>
      <c r="C130" s="147">
        <v>88.888888888888886</v>
      </c>
      <c r="D130" s="147">
        <v>89.230769230769241</v>
      </c>
      <c r="E130" s="148">
        <v>91.139240506329116</v>
      </c>
      <c r="F130" s="148">
        <v>91.139240506329116</v>
      </c>
      <c r="G130" s="148">
        <v>91.139240506329116</v>
      </c>
      <c r="H130" s="148">
        <v>91.139240506329116</v>
      </c>
    </row>
    <row r="131" spans="1:8" x14ac:dyDescent="0.2">
      <c r="A131" s="132" t="s">
        <v>1119</v>
      </c>
      <c r="B131" s="13" t="s">
        <v>274</v>
      </c>
      <c r="C131" s="137">
        <v>100</v>
      </c>
      <c r="D131" s="137">
        <v>100</v>
      </c>
      <c r="E131" s="137">
        <v>100</v>
      </c>
      <c r="F131" s="137">
        <v>100</v>
      </c>
      <c r="G131" s="137">
        <v>100</v>
      </c>
      <c r="H131" s="137">
        <v>100</v>
      </c>
    </row>
    <row r="132" spans="1:8" x14ac:dyDescent="0.2">
      <c r="A132" s="132" t="s">
        <v>1120</v>
      </c>
      <c r="B132" s="13" t="s">
        <v>243</v>
      </c>
      <c r="C132" s="147">
        <v>93.650793650793645</v>
      </c>
      <c r="D132" s="148">
        <v>100</v>
      </c>
      <c r="E132" s="149">
        <v>97.468354430379748</v>
      </c>
      <c r="F132" s="149">
        <v>97.468354430379748</v>
      </c>
      <c r="G132" s="149">
        <v>97.468354430379748</v>
      </c>
      <c r="H132" s="149">
        <v>97.468354430379748</v>
      </c>
    </row>
    <row r="133" spans="1:8" x14ac:dyDescent="0.2">
      <c r="A133" s="132" t="s">
        <v>1105</v>
      </c>
      <c r="B133" s="13" t="s">
        <v>254</v>
      </c>
      <c r="C133" s="137">
        <v>100</v>
      </c>
      <c r="D133" s="137">
        <v>100</v>
      </c>
      <c r="E133" s="137">
        <v>100</v>
      </c>
      <c r="F133" s="137">
        <v>100</v>
      </c>
      <c r="G133" s="137">
        <v>100</v>
      </c>
      <c r="H133" s="137">
        <v>100</v>
      </c>
    </row>
    <row r="134" spans="1:8" x14ac:dyDescent="0.2">
      <c r="A134" s="132" t="s">
        <v>1121</v>
      </c>
      <c r="B134" s="13" t="s">
        <v>255</v>
      </c>
      <c r="C134" s="147">
        <v>96.825396825396822</v>
      </c>
      <c r="D134" s="147">
        <v>96.92307692307692</v>
      </c>
      <c r="E134" s="148">
        <v>97.468354430379748</v>
      </c>
      <c r="F134" s="148">
        <v>97.468354430379748</v>
      </c>
      <c r="G134" s="148">
        <v>97.468354430379748</v>
      </c>
      <c r="H134" s="148">
        <v>97.468354430379748</v>
      </c>
    </row>
    <row r="135" spans="1:8" x14ac:dyDescent="0.2">
      <c r="A135" s="132" t="s">
        <v>1122</v>
      </c>
      <c r="B135" s="13" t="s">
        <v>261</v>
      </c>
      <c r="C135" s="147">
        <v>90.476190476190482</v>
      </c>
      <c r="D135" s="147">
        <v>90.769230769230774</v>
      </c>
      <c r="E135" s="148">
        <v>92.405063291139243</v>
      </c>
      <c r="F135" s="148">
        <v>92.405063291139243</v>
      </c>
      <c r="G135" s="148">
        <v>92.405063291139243</v>
      </c>
      <c r="H135" s="148">
        <v>92.405063291139243</v>
      </c>
    </row>
    <row r="136" spans="1:8" x14ac:dyDescent="0.2">
      <c r="A136" s="132" t="s">
        <v>1106</v>
      </c>
      <c r="B136" s="13" t="s">
        <v>280</v>
      </c>
      <c r="C136" s="147">
        <v>49.206349206349202</v>
      </c>
      <c r="D136" s="147">
        <v>52.307692307692314</v>
      </c>
      <c r="E136" s="148">
        <v>72.151898734177209</v>
      </c>
      <c r="F136" s="148">
        <v>72.151898734177209</v>
      </c>
      <c r="G136" s="148">
        <v>72.151898734177209</v>
      </c>
      <c r="H136" s="148">
        <v>72.151898734177209</v>
      </c>
    </row>
    <row r="137" spans="1:8" x14ac:dyDescent="0.2">
      <c r="A137" s="132" t="s">
        <v>1123</v>
      </c>
      <c r="B137" s="13" t="s">
        <v>262</v>
      </c>
      <c r="C137" s="147">
        <v>88.888888888888886</v>
      </c>
      <c r="D137" s="147">
        <v>89.230769230769241</v>
      </c>
      <c r="E137" s="148">
        <v>91.139240506329116</v>
      </c>
      <c r="F137" s="148">
        <v>91.139240506329116</v>
      </c>
      <c r="G137" s="148">
        <v>91.139240506329116</v>
      </c>
      <c r="H137" s="148">
        <v>91.139240506329116</v>
      </c>
    </row>
    <row r="138" spans="1:8" x14ac:dyDescent="0.2">
      <c r="A138" s="132" t="s">
        <v>1124</v>
      </c>
      <c r="B138" s="13" t="s">
        <v>264</v>
      </c>
      <c r="C138" s="148">
        <v>98.412698412698404</v>
      </c>
      <c r="D138" s="148">
        <v>98.461538461538467</v>
      </c>
      <c r="E138" s="148">
        <v>98.734177215189874</v>
      </c>
      <c r="F138" s="148">
        <v>98.734177215189874</v>
      </c>
      <c r="G138" s="148">
        <v>98.734177215189874</v>
      </c>
      <c r="H138" s="148">
        <v>98.734177215189874</v>
      </c>
    </row>
    <row r="139" spans="1:8" x14ac:dyDescent="0.2">
      <c r="A139" s="132" t="s">
        <v>1125</v>
      </c>
      <c r="B139" s="13" t="s">
        <v>246</v>
      </c>
      <c r="C139" s="137">
        <v>100</v>
      </c>
      <c r="D139" s="137">
        <v>100</v>
      </c>
      <c r="E139" s="137">
        <v>100</v>
      </c>
      <c r="F139" s="137">
        <v>100</v>
      </c>
      <c r="G139" s="137">
        <v>100</v>
      </c>
      <c r="H139" s="137">
        <v>100</v>
      </c>
    </row>
    <row r="140" spans="1:8" x14ac:dyDescent="0.2">
      <c r="A140" s="132" t="s">
        <v>1126</v>
      </c>
      <c r="B140" s="13" t="s">
        <v>267</v>
      </c>
      <c r="C140" s="148">
        <v>93.650793650793645</v>
      </c>
      <c r="D140" s="148">
        <v>90.769230769230774</v>
      </c>
      <c r="E140" s="148">
        <v>93.670886075949369</v>
      </c>
      <c r="F140" s="148">
        <v>96.202531645569621</v>
      </c>
      <c r="G140" s="148">
        <v>96.202531645569621</v>
      </c>
      <c r="H140" s="147">
        <v>11.39240506329114</v>
      </c>
    </row>
    <row r="141" spans="1:8" x14ac:dyDescent="0.2">
      <c r="A141" s="132" t="s">
        <v>1127</v>
      </c>
      <c r="B141" s="13" t="s">
        <v>268</v>
      </c>
      <c r="C141" s="137">
        <v>100</v>
      </c>
      <c r="D141" s="137">
        <v>100</v>
      </c>
      <c r="E141" s="137">
        <v>100</v>
      </c>
      <c r="F141" s="137">
        <v>100</v>
      </c>
      <c r="G141" s="137">
        <v>100</v>
      </c>
      <c r="H141" s="137">
        <v>100</v>
      </c>
    </row>
    <row r="142" spans="1:8" x14ac:dyDescent="0.2">
      <c r="A142" s="132" t="s">
        <v>1128</v>
      </c>
      <c r="B142" s="13" t="s">
        <v>269</v>
      </c>
      <c r="C142" s="148">
        <v>88.888888888888886</v>
      </c>
      <c r="D142" s="148">
        <v>89.230769230769241</v>
      </c>
      <c r="E142" s="148">
        <v>89.87341772151899</v>
      </c>
      <c r="F142" s="148">
        <v>89.87341772151899</v>
      </c>
      <c r="G142" s="148">
        <v>89.87341772151899</v>
      </c>
      <c r="H142" s="147">
        <v>8.8607594936708853</v>
      </c>
    </row>
    <row r="143" spans="1:8" x14ac:dyDescent="0.2">
      <c r="A143" s="132" t="s">
        <v>1129</v>
      </c>
      <c r="B143" s="13" t="s">
        <v>244</v>
      </c>
      <c r="C143" s="147">
        <v>68.253968253968253</v>
      </c>
      <c r="D143" s="147">
        <v>63.076923076923073</v>
      </c>
      <c r="E143" s="121">
        <v>75.949367088607602</v>
      </c>
      <c r="F143" s="121">
        <v>79.74683544303798</v>
      </c>
      <c r="G143" s="148">
        <v>84.810126582278471</v>
      </c>
      <c r="H143" s="148">
        <v>86.075949367088612</v>
      </c>
    </row>
    <row r="144" spans="1:8" x14ac:dyDescent="0.2">
      <c r="A144" s="132" t="s">
        <v>1130</v>
      </c>
      <c r="B144" s="13" t="s">
        <v>265</v>
      </c>
      <c r="C144" s="147">
        <v>77.777777777777786</v>
      </c>
      <c r="D144" s="121">
        <v>81.538461538461533</v>
      </c>
      <c r="E144" s="148">
        <v>82.278481012658233</v>
      </c>
      <c r="F144" s="148">
        <v>82.278481012658233</v>
      </c>
      <c r="G144" s="148">
        <v>82.278481012658233</v>
      </c>
      <c r="H144" s="148">
        <v>82.278481012658233</v>
      </c>
    </row>
    <row r="145" spans="1:8" x14ac:dyDescent="0.2">
      <c r="A145" s="132" t="s">
        <v>1131</v>
      </c>
      <c r="B145" s="13" t="s">
        <v>266</v>
      </c>
      <c r="C145" s="147">
        <v>95.238095238095227</v>
      </c>
      <c r="D145" s="148">
        <v>95.384615384615387</v>
      </c>
      <c r="E145" s="148">
        <v>96.202531645569621</v>
      </c>
      <c r="F145" s="148">
        <v>96.202531645569621</v>
      </c>
      <c r="G145" s="148">
        <v>96.202531645569621</v>
      </c>
      <c r="H145" s="148">
        <v>96.202531645569621</v>
      </c>
    </row>
    <row r="146" spans="1:8" x14ac:dyDescent="0.2">
      <c r="A146" s="132" t="s">
        <v>1132</v>
      </c>
      <c r="B146" s="13" t="s">
        <v>253</v>
      </c>
      <c r="C146" s="121">
        <v>63.492063492063487</v>
      </c>
      <c r="D146" s="147">
        <v>61.53846153846154</v>
      </c>
      <c r="E146" s="121">
        <v>63.291139240506332</v>
      </c>
      <c r="F146" s="148">
        <v>65.822784810126578</v>
      </c>
      <c r="G146" s="148">
        <v>65.822784810126578</v>
      </c>
      <c r="H146" s="148">
        <v>67.088607594936718</v>
      </c>
    </row>
    <row r="147" spans="1:8" x14ac:dyDescent="0.2">
      <c r="A147" s="132" t="s">
        <v>1133</v>
      </c>
      <c r="B147" s="13" t="s">
        <v>272</v>
      </c>
      <c r="C147" s="137">
        <v>100</v>
      </c>
      <c r="D147" s="137">
        <v>100</v>
      </c>
      <c r="E147" s="137">
        <v>100</v>
      </c>
      <c r="F147" s="137">
        <v>100</v>
      </c>
      <c r="G147" s="137">
        <v>100</v>
      </c>
      <c r="H147" s="137">
        <v>100</v>
      </c>
    </row>
    <row r="148" spans="1:8" x14ac:dyDescent="0.2">
      <c r="A148" s="132" t="s">
        <v>1134</v>
      </c>
      <c r="B148" s="13" t="s">
        <v>263</v>
      </c>
      <c r="C148" s="147">
        <v>55.555555555555557</v>
      </c>
      <c r="D148" s="121">
        <v>58.461538461538467</v>
      </c>
      <c r="E148" s="148">
        <v>69.620253164556971</v>
      </c>
      <c r="F148" s="148">
        <v>68.35443037974683</v>
      </c>
      <c r="G148" s="148">
        <v>68.35443037974683</v>
      </c>
      <c r="H148" s="148">
        <v>68.35443037974683</v>
      </c>
    </row>
    <row r="149" spans="1:8" x14ac:dyDescent="0.2">
      <c r="A149" s="132" t="s">
        <v>1135</v>
      </c>
      <c r="B149" s="13" t="s">
        <v>245</v>
      </c>
      <c r="C149" s="148">
        <v>85.714285714285708</v>
      </c>
      <c r="D149" s="148">
        <v>81.538461538461533</v>
      </c>
      <c r="E149" s="147">
        <v>77.215189873417728</v>
      </c>
      <c r="F149" s="147">
        <v>77.215189873417728</v>
      </c>
      <c r="G149" s="147">
        <v>77.215189873417728</v>
      </c>
      <c r="H149" s="147">
        <v>77.215189873417728</v>
      </c>
    </row>
    <row r="150" spans="1:8" x14ac:dyDescent="0.2">
      <c r="A150" s="132" t="s">
        <v>1136</v>
      </c>
      <c r="B150" s="13" t="s">
        <v>248</v>
      </c>
      <c r="C150" s="148">
        <v>85.714285714285708</v>
      </c>
      <c r="D150" s="148">
        <v>81.538461538461533</v>
      </c>
      <c r="E150" s="147">
        <v>74.683544303797461</v>
      </c>
      <c r="F150" s="147">
        <v>74.683544303797461</v>
      </c>
      <c r="G150" s="147">
        <v>74.683544303797461</v>
      </c>
      <c r="H150" s="147">
        <v>74.683544303797461</v>
      </c>
    </row>
    <row r="151" spans="1:8" x14ac:dyDescent="0.2">
      <c r="A151" s="132" t="s">
        <v>1107</v>
      </c>
      <c r="B151" s="13" t="s">
        <v>251</v>
      </c>
      <c r="C151" s="121">
        <v>58.730158730158735</v>
      </c>
      <c r="D151" s="147">
        <v>52.307692307692314</v>
      </c>
      <c r="E151" s="121">
        <v>65.822784810126578</v>
      </c>
      <c r="F151" s="148">
        <v>67.088607594936718</v>
      </c>
      <c r="G151" s="148">
        <v>67.088607594936718</v>
      </c>
      <c r="H151" s="148">
        <v>68.35443037974683</v>
      </c>
    </row>
    <row r="152" spans="1:8" ht="16" thickBot="1" x14ac:dyDescent="0.25">
      <c r="A152" s="144" t="s">
        <v>1137</v>
      </c>
      <c r="B152" s="130" t="s">
        <v>242</v>
      </c>
      <c r="C152" s="157">
        <v>68.253968253968253</v>
      </c>
      <c r="D152" s="157">
        <v>63.076923076923073</v>
      </c>
      <c r="E152" s="154">
        <v>53.164556962025308</v>
      </c>
      <c r="F152" s="154">
        <v>53.164556962025308</v>
      </c>
      <c r="G152" s="154">
        <v>53.164556962025308</v>
      </c>
      <c r="H152" s="154">
        <v>53.164556962025308</v>
      </c>
    </row>
    <row r="153" spans="1:8" s="54" customFormat="1" ht="33" thickTop="1" x14ac:dyDescent="0.2">
      <c r="A153" s="133" t="s">
        <v>1141</v>
      </c>
      <c r="B153" s="145" t="s">
        <v>1142</v>
      </c>
      <c r="C153" s="134" t="s">
        <v>1069</v>
      </c>
      <c r="D153" s="135" t="s">
        <v>1070</v>
      </c>
      <c r="E153" s="135" t="s">
        <v>1071</v>
      </c>
      <c r="F153" s="135" t="s">
        <v>1072</v>
      </c>
      <c r="G153" s="135" t="s">
        <v>1073</v>
      </c>
      <c r="H153" s="135" t="s">
        <v>1075</v>
      </c>
    </row>
    <row r="154" spans="1:8" x14ac:dyDescent="0.2">
      <c r="A154" s="132" t="s">
        <v>1114</v>
      </c>
      <c r="B154" s="13" t="s">
        <v>247</v>
      </c>
      <c r="C154" s="156">
        <v>100</v>
      </c>
      <c r="D154" s="156">
        <v>100</v>
      </c>
      <c r="E154" s="156">
        <v>100</v>
      </c>
      <c r="F154" s="156">
        <v>100</v>
      </c>
      <c r="G154" s="156">
        <v>100</v>
      </c>
      <c r="H154" s="156">
        <v>100</v>
      </c>
    </row>
    <row r="155" spans="1:8" x14ac:dyDescent="0.2">
      <c r="A155" s="132" t="s">
        <v>1115</v>
      </c>
      <c r="B155" s="13" t="s">
        <v>249</v>
      </c>
      <c r="C155" s="146">
        <v>100</v>
      </c>
      <c r="D155" s="146">
        <v>100</v>
      </c>
      <c r="E155" s="146">
        <v>100</v>
      </c>
      <c r="F155" s="146">
        <v>100</v>
      </c>
      <c r="G155" s="146">
        <v>100</v>
      </c>
      <c r="H155" s="146">
        <v>100</v>
      </c>
    </row>
    <row r="156" spans="1:8" x14ac:dyDescent="0.2">
      <c r="A156" s="132" t="s">
        <v>1116</v>
      </c>
      <c r="B156" s="13" t="s">
        <v>256</v>
      </c>
      <c r="C156" s="146">
        <v>100</v>
      </c>
      <c r="D156" s="146">
        <v>100</v>
      </c>
      <c r="E156" s="146">
        <v>100</v>
      </c>
      <c r="F156" s="146">
        <v>100</v>
      </c>
      <c r="G156" s="146">
        <v>100</v>
      </c>
      <c r="H156" s="146">
        <v>100</v>
      </c>
    </row>
    <row r="157" spans="1:8" x14ac:dyDescent="0.2">
      <c r="A157" s="132" t="s">
        <v>1117</v>
      </c>
      <c r="B157" s="13" t="s">
        <v>258</v>
      </c>
      <c r="C157" s="148">
        <v>92.929292929292927</v>
      </c>
      <c r="D157" s="148">
        <v>92.631578947368425</v>
      </c>
      <c r="E157" s="147">
        <v>54.716981132075468</v>
      </c>
      <c r="F157" s="146">
        <v>92</v>
      </c>
      <c r="G157" s="153">
        <v>52</v>
      </c>
      <c r="H157" s="146">
        <v>100</v>
      </c>
    </row>
    <row r="158" spans="1:8" x14ac:dyDescent="0.2">
      <c r="A158" s="132" t="s">
        <v>1118</v>
      </c>
      <c r="B158" s="13" t="s">
        <v>273</v>
      </c>
      <c r="C158" s="121">
        <v>87.878787878787875</v>
      </c>
      <c r="D158" s="121">
        <v>87.368421052631589</v>
      </c>
      <c r="E158" s="148">
        <v>88.679245283018872</v>
      </c>
      <c r="F158" s="146">
        <v>88</v>
      </c>
      <c r="G158" s="146">
        <v>88</v>
      </c>
      <c r="H158" s="147">
        <v>87.096774193548384</v>
      </c>
    </row>
    <row r="159" spans="1:8" x14ac:dyDescent="0.2">
      <c r="A159" s="132" t="s">
        <v>1119</v>
      </c>
      <c r="B159" s="13" t="s">
        <v>274</v>
      </c>
      <c r="C159" s="146">
        <v>100</v>
      </c>
      <c r="D159" s="146">
        <v>100</v>
      </c>
      <c r="E159" s="146">
        <v>100</v>
      </c>
      <c r="F159" s="146">
        <v>100</v>
      </c>
      <c r="G159" s="146">
        <v>100</v>
      </c>
      <c r="H159" s="146">
        <v>100</v>
      </c>
    </row>
    <row r="160" spans="1:8" x14ac:dyDescent="0.2">
      <c r="A160" s="132" t="s">
        <v>1120</v>
      </c>
      <c r="B160" s="13" t="s">
        <v>243</v>
      </c>
      <c r="C160" s="147">
        <v>96.969696969696969</v>
      </c>
      <c r="D160" s="121">
        <v>97.894736842105274</v>
      </c>
      <c r="E160" s="148">
        <v>98.113207547169807</v>
      </c>
      <c r="F160" s="146">
        <v>98</v>
      </c>
      <c r="G160" s="146">
        <v>98</v>
      </c>
      <c r="H160" s="121">
        <v>97.849462365591393</v>
      </c>
    </row>
    <row r="161" spans="1:8" x14ac:dyDescent="0.2">
      <c r="A161" s="132" t="s">
        <v>1105</v>
      </c>
      <c r="B161" s="13" t="s">
        <v>254</v>
      </c>
      <c r="C161" s="146">
        <v>100</v>
      </c>
      <c r="D161" s="146">
        <v>100</v>
      </c>
      <c r="E161" s="146">
        <v>100</v>
      </c>
      <c r="F161" s="146">
        <v>100</v>
      </c>
      <c r="G161" s="146">
        <v>100</v>
      </c>
      <c r="H161" s="146">
        <v>100</v>
      </c>
    </row>
    <row r="162" spans="1:8" x14ac:dyDescent="0.2">
      <c r="A162" s="132" t="s">
        <v>1121</v>
      </c>
      <c r="B162" s="13" t="s">
        <v>255</v>
      </c>
      <c r="C162" s="121">
        <v>92.929292929292927</v>
      </c>
      <c r="D162" s="121">
        <v>92.631578947368425</v>
      </c>
      <c r="E162" s="148">
        <v>93.396226415094347</v>
      </c>
      <c r="F162" s="146">
        <v>93</v>
      </c>
      <c r="G162" s="146">
        <v>93</v>
      </c>
      <c r="H162" s="147">
        <v>92.473118279569889</v>
      </c>
    </row>
    <row r="163" spans="1:8" x14ac:dyDescent="0.2">
      <c r="A163" s="132" t="s">
        <v>1122</v>
      </c>
      <c r="B163" s="13" t="s">
        <v>261</v>
      </c>
      <c r="C163" s="148">
        <v>82.828282828282823</v>
      </c>
      <c r="D163" s="148">
        <v>83.15789473684211</v>
      </c>
      <c r="E163" s="121">
        <v>82.075471698113205</v>
      </c>
      <c r="F163" s="82">
        <v>82</v>
      </c>
      <c r="G163" s="82">
        <v>82</v>
      </c>
      <c r="H163" s="147">
        <v>81.72043010752688</v>
      </c>
    </row>
    <row r="164" spans="1:8" x14ac:dyDescent="0.2">
      <c r="A164" s="132" t="s">
        <v>1106</v>
      </c>
      <c r="B164" s="13" t="s">
        <v>280</v>
      </c>
      <c r="C164" s="147">
        <v>82.828282828282823</v>
      </c>
      <c r="D164" s="121">
        <v>86.31578947368422</v>
      </c>
      <c r="E164" s="148">
        <v>91.509433962264154</v>
      </c>
      <c r="F164" s="146">
        <v>92</v>
      </c>
      <c r="G164" s="146">
        <v>92</v>
      </c>
      <c r="H164" s="148">
        <v>91.397849462365585</v>
      </c>
    </row>
    <row r="165" spans="1:8" x14ac:dyDescent="0.2">
      <c r="A165" s="132" t="s">
        <v>1123</v>
      </c>
      <c r="B165" s="13" t="s">
        <v>262</v>
      </c>
      <c r="C165" s="147">
        <v>94.949494949494948</v>
      </c>
      <c r="D165" s="121">
        <v>96.84210526315789</v>
      </c>
      <c r="E165" s="147">
        <v>95.283018867924525</v>
      </c>
      <c r="F165" s="146">
        <v>97</v>
      </c>
      <c r="G165" s="146">
        <v>97</v>
      </c>
      <c r="H165" s="121">
        <v>96.774193548387103</v>
      </c>
    </row>
    <row r="166" spans="1:8" x14ac:dyDescent="0.2">
      <c r="A166" s="132" t="s">
        <v>1124</v>
      </c>
      <c r="B166" s="13" t="s">
        <v>264</v>
      </c>
      <c r="C166" s="147">
        <v>97.979797979797979</v>
      </c>
      <c r="D166" s="147">
        <v>97.894736842105274</v>
      </c>
      <c r="E166" s="121">
        <v>98.113207547169807</v>
      </c>
      <c r="F166" s="146">
        <v>99</v>
      </c>
      <c r="G166" s="146">
        <v>99</v>
      </c>
      <c r="H166" s="121">
        <v>98.924731182795696</v>
      </c>
    </row>
    <row r="167" spans="1:8" x14ac:dyDescent="0.2">
      <c r="A167" s="132" t="s">
        <v>1125</v>
      </c>
      <c r="B167" s="13" t="s">
        <v>246</v>
      </c>
      <c r="C167" s="146">
        <v>100</v>
      </c>
      <c r="D167" s="146">
        <v>100</v>
      </c>
      <c r="E167" s="146">
        <v>100</v>
      </c>
      <c r="F167" s="146">
        <v>100</v>
      </c>
      <c r="G167" s="146">
        <v>100</v>
      </c>
      <c r="H167" s="146">
        <v>100</v>
      </c>
    </row>
    <row r="168" spans="1:8" x14ac:dyDescent="0.2">
      <c r="A168" s="132" t="s">
        <v>1126</v>
      </c>
      <c r="B168" s="13" t="s">
        <v>267</v>
      </c>
      <c r="C168" s="121">
        <v>83.838383838383834</v>
      </c>
      <c r="D168" s="121">
        <v>82.10526315789474</v>
      </c>
      <c r="E168" s="148">
        <v>85.84905660377359</v>
      </c>
      <c r="F168" s="146">
        <v>85</v>
      </c>
      <c r="G168" s="146">
        <v>85</v>
      </c>
      <c r="H168" s="153">
        <v>0</v>
      </c>
    </row>
    <row r="169" spans="1:8" x14ac:dyDescent="0.2">
      <c r="A169" s="132" t="s">
        <v>1127</v>
      </c>
      <c r="B169" s="13" t="s">
        <v>268</v>
      </c>
      <c r="C169" s="121">
        <v>98.98989898989899</v>
      </c>
      <c r="D169" s="148">
        <v>100</v>
      </c>
      <c r="E169" s="121">
        <v>99.056603773584911</v>
      </c>
      <c r="F169" s="146">
        <v>100</v>
      </c>
      <c r="G169" s="146">
        <v>100</v>
      </c>
      <c r="H169" s="146">
        <v>100</v>
      </c>
    </row>
    <row r="170" spans="1:8" x14ac:dyDescent="0.2">
      <c r="A170" s="132" t="s">
        <v>1128</v>
      </c>
      <c r="B170" s="13" t="s">
        <v>269</v>
      </c>
      <c r="C170" s="121">
        <v>87.878787878787875</v>
      </c>
      <c r="D170" s="121">
        <v>87.368421052631589</v>
      </c>
      <c r="E170" s="148">
        <v>88.679245283018872</v>
      </c>
      <c r="F170" s="146">
        <v>88</v>
      </c>
      <c r="G170" s="146">
        <v>88</v>
      </c>
      <c r="H170" s="153">
        <v>0</v>
      </c>
    </row>
    <row r="171" spans="1:8" x14ac:dyDescent="0.2">
      <c r="A171" s="132" t="s">
        <v>1129</v>
      </c>
      <c r="B171" s="13" t="s">
        <v>244</v>
      </c>
      <c r="C171" s="147">
        <v>74.747474747474755</v>
      </c>
      <c r="D171" s="147">
        <v>75.789473684210535</v>
      </c>
      <c r="E171" s="148">
        <v>84.905660377358487</v>
      </c>
      <c r="F171" s="146">
        <v>85</v>
      </c>
      <c r="G171" s="146">
        <v>85</v>
      </c>
      <c r="H171" s="148">
        <v>84.946236559139791</v>
      </c>
    </row>
    <row r="172" spans="1:8" x14ac:dyDescent="0.2">
      <c r="A172" s="132" t="s">
        <v>1130</v>
      </c>
      <c r="B172" s="13" t="s">
        <v>265</v>
      </c>
      <c r="C172" s="147">
        <v>71.717171717171709</v>
      </c>
      <c r="D172" s="121">
        <v>73.68421052631578</v>
      </c>
      <c r="E172" s="121">
        <v>74.528301886792448</v>
      </c>
      <c r="F172" s="146">
        <v>75</v>
      </c>
      <c r="G172" s="146">
        <v>75</v>
      </c>
      <c r="H172" s="148">
        <v>75.268817204301072</v>
      </c>
    </row>
    <row r="173" spans="1:8" x14ac:dyDescent="0.2">
      <c r="A173" s="132" t="s">
        <v>1131</v>
      </c>
      <c r="B173" s="13" t="s">
        <v>266</v>
      </c>
      <c r="C173" s="146">
        <v>100</v>
      </c>
      <c r="D173" s="147">
        <v>98.94736842105263</v>
      </c>
      <c r="E173" s="146">
        <v>100</v>
      </c>
      <c r="F173" s="82">
        <v>99</v>
      </c>
      <c r="G173" s="82">
        <v>99</v>
      </c>
      <c r="H173" s="137">
        <v>100</v>
      </c>
    </row>
    <row r="174" spans="1:8" x14ac:dyDescent="0.2">
      <c r="A174" s="132" t="s">
        <v>1132</v>
      </c>
      <c r="B174" s="13" t="s">
        <v>253</v>
      </c>
      <c r="C174" s="121">
        <v>43.43434343434344</v>
      </c>
      <c r="D174" s="147">
        <v>38.94736842105263</v>
      </c>
      <c r="E174" s="148">
        <v>47.169811320754718</v>
      </c>
      <c r="F174" s="82">
        <v>44</v>
      </c>
      <c r="G174" s="82">
        <v>45</v>
      </c>
      <c r="H174" s="121">
        <v>44.086021505376344</v>
      </c>
    </row>
    <row r="175" spans="1:8" x14ac:dyDescent="0.2">
      <c r="A175" s="132" t="s">
        <v>1133</v>
      </c>
      <c r="B175" s="13" t="s">
        <v>272</v>
      </c>
      <c r="C175" s="148">
        <v>98.98989898989899</v>
      </c>
      <c r="D175" s="148">
        <v>98.94736842105263</v>
      </c>
      <c r="E175" s="148">
        <v>99.056603773584911</v>
      </c>
      <c r="F175" s="146">
        <v>99</v>
      </c>
      <c r="G175" s="146">
        <v>99</v>
      </c>
      <c r="H175" s="148">
        <v>98.924731182795696</v>
      </c>
    </row>
    <row r="176" spans="1:8" x14ac:dyDescent="0.2">
      <c r="A176" s="132" t="s">
        <v>1134</v>
      </c>
      <c r="B176" s="13" t="s">
        <v>263</v>
      </c>
      <c r="C176" s="147">
        <v>63.636363636363633</v>
      </c>
      <c r="D176" s="121">
        <v>68.421052631578945</v>
      </c>
      <c r="E176" s="121">
        <v>68.867924528301884</v>
      </c>
      <c r="F176" s="146">
        <v>73</v>
      </c>
      <c r="G176" s="146">
        <v>73</v>
      </c>
      <c r="H176" s="148">
        <v>72.043010752688176</v>
      </c>
    </row>
    <row r="177" spans="1:8" x14ac:dyDescent="0.2">
      <c r="A177" s="132" t="s">
        <v>1135</v>
      </c>
      <c r="B177" s="13" t="s">
        <v>245</v>
      </c>
      <c r="C177" s="147">
        <v>81.818181818181827</v>
      </c>
      <c r="D177" s="147">
        <v>82.10526315789474</v>
      </c>
      <c r="E177" s="148">
        <v>95.283018867924525</v>
      </c>
      <c r="F177" s="146">
        <v>95</v>
      </c>
      <c r="G177" s="146">
        <v>95</v>
      </c>
      <c r="H177" s="148">
        <v>95.6989247311828</v>
      </c>
    </row>
    <row r="178" spans="1:8" x14ac:dyDescent="0.2">
      <c r="A178" s="132" t="s">
        <v>1136</v>
      </c>
      <c r="B178" s="13" t="s">
        <v>248</v>
      </c>
      <c r="C178" s="147">
        <v>81.818181818181827</v>
      </c>
      <c r="D178" s="147">
        <v>82.10526315789474</v>
      </c>
      <c r="E178" s="148">
        <v>95.283018867924525</v>
      </c>
      <c r="F178" s="146">
        <v>95</v>
      </c>
      <c r="G178" s="146">
        <v>95</v>
      </c>
      <c r="H178" s="148">
        <v>95.6989247311828</v>
      </c>
    </row>
    <row r="179" spans="1:8" x14ac:dyDescent="0.2">
      <c r="A179" s="132" t="s">
        <v>1107</v>
      </c>
      <c r="B179" s="13" t="s">
        <v>251</v>
      </c>
      <c r="C179" s="147">
        <v>63.636363636363633</v>
      </c>
      <c r="D179" s="147">
        <v>64.21052631578948</v>
      </c>
      <c r="E179" s="148">
        <v>83.018867924528308</v>
      </c>
      <c r="F179" s="146">
        <v>83</v>
      </c>
      <c r="G179" s="146">
        <v>83</v>
      </c>
      <c r="H179" s="148">
        <v>82.795698924731184</v>
      </c>
    </row>
    <row r="180" spans="1:8" ht="16" thickBot="1" x14ac:dyDescent="0.25">
      <c r="A180" s="144" t="s">
        <v>1137</v>
      </c>
      <c r="B180" s="130" t="s">
        <v>242</v>
      </c>
      <c r="C180" s="154">
        <v>51.515151515151516</v>
      </c>
      <c r="D180" s="154">
        <v>50.526315789473685</v>
      </c>
      <c r="E180" s="157">
        <v>62.264150943396224</v>
      </c>
      <c r="F180" s="158">
        <v>63</v>
      </c>
      <c r="G180" s="158">
        <v>63</v>
      </c>
      <c r="H180" s="157">
        <v>65.591397849462368</v>
      </c>
    </row>
    <row r="181" spans="1:8" ht="16" thickTop="1" x14ac:dyDescent="0.2"/>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33926-5CB5-194B-AB6E-990CFEEC4B2A}">
  <dimension ref="A1"/>
  <sheetViews>
    <sheetView zoomScale="90" zoomScaleNormal="90" workbookViewId="0">
      <selection activeCell="S129" sqref="S129"/>
    </sheetView>
  </sheetViews>
  <sheetFormatPr baseColWidth="10" defaultRowHeight="15" x14ac:dyDescent="0.2"/>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EF24-679F-8048-A985-74525A7105CB}">
  <dimension ref="A1"/>
  <sheetViews>
    <sheetView zoomScale="70" zoomScaleNormal="70" workbookViewId="0">
      <selection activeCell="T29" sqref="T29"/>
    </sheetView>
  </sheetViews>
  <sheetFormatPr baseColWidth="10" defaultRowHeight="15" x14ac:dyDescent="0.2"/>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2B37D-E478-7848-A469-FB20D00F12CE}">
  <dimension ref="A1"/>
  <sheetViews>
    <sheetView zoomScale="90" zoomScaleNormal="90" workbookViewId="0">
      <selection activeCell="R87" sqref="R87"/>
    </sheetView>
  </sheetViews>
  <sheetFormatPr baseColWidth="10" defaultRowHeight="15" x14ac:dyDescent="0.2"/>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0B475-41F2-E841-ACBA-319AB5E4B627}">
  <dimension ref="A1"/>
  <sheetViews>
    <sheetView topLeftCell="A42" zoomScale="70" zoomScaleNormal="70" workbookViewId="0">
      <selection activeCell="R14" sqref="R14"/>
    </sheetView>
  </sheetViews>
  <sheetFormatPr baseColWidth="10" defaultRowHeight="15" x14ac:dyDescent="0.2"/>
  <cols>
    <col min="1" max="16384" width="10.83203125" style="54"/>
  </cols>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4FCB9-D51E-EB45-BB75-F6CB67EEF9E4}">
  <dimension ref="A1"/>
  <sheetViews>
    <sheetView topLeftCell="A111" zoomScale="70" zoomScaleNormal="70" workbookViewId="0">
      <selection activeCell="S20" sqref="S20"/>
    </sheetView>
  </sheetViews>
  <sheetFormatPr baseColWidth="10" defaultRowHeight="15" x14ac:dyDescent="0.2"/>
  <cols>
    <col min="1" max="16384" width="10.83203125" style="54"/>
  </cols>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63341-F15D-3B42-812A-7487069F3DC5}">
  <dimension ref="A1"/>
  <sheetViews>
    <sheetView topLeftCell="A50" zoomScale="60" zoomScaleNormal="60" workbookViewId="0">
      <selection activeCell="S53" sqref="S53"/>
    </sheetView>
  </sheetViews>
  <sheetFormatPr baseColWidth="10" defaultRowHeight="15" x14ac:dyDescent="0.2"/>
  <cols>
    <col min="1" max="16384" width="10.83203125" style="54"/>
  </cols>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16F86-00CC-3442-BF08-98A5C8477447}">
  <dimension ref="A1"/>
  <sheetViews>
    <sheetView topLeftCell="A80" zoomScale="70" zoomScaleNormal="70" workbookViewId="0">
      <selection activeCell="T99" sqref="T99"/>
    </sheetView>
  </sheetViews>
  <sheetFormatPr baseColWidth="10" defaultRowHeight="15" x14ac:dyDescent="0.2"/>
  <cols>
    <col min="1" max="16384" width="10.83203125" style="54"/>
  </cols>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23">
    <pageSetUpPr fitToPage="1"/>
  </sheetPr>
  <dimension ref="A1:BO103"/>
  <sheetViews>
    <sheetView topLeftCell="B3" workbookViewId="0">
      <selection activeCell="O7" sqref="O7"/>
    </sheetView>
  </sheetViews>
  <sheetFormatPr baseColWidth="10" defaultColWidth="9.1640625" defaultRowHeight="15" x14ac:dyDescent="0.2"/>
  <cols>
    <col min="1" max="1" width="5.5" customWidth="1"/>
    <col min="2" max="2" width="34.1640625" style="1" customWidth="1"/>
    <col min="3" max="3" width="18.1640625" style="3" bestFit="1" customWidth="1"/>
    <col min="4" max="6" width="3.6640625" bestFit="1" customWidth="1"/>
    <col min="7" max="9" width="3.6640625" customWidth="1"/>
    <col min="10" max="10" width="3.6640625" bestFit="1" customWidth="1"/>
    <col min="11" max="13" width="3.6640625" customWidth="1"/>
    <col min="14" max="21" width="3.6640625" bestFit="1" customWidth="1"/>
    <col min="22" max="22" width="4" bestFit="1" customWidth="1"/>
    <col min="23" max="37" width="3.6640625" bestFit="1" customWidth="1"/>
    <col min="38" max="53" width="3.6640625" customWidth="1"/>
    <col min="54" max="55" width="3.6640625" bestFit="1" customWidth="1"/>
    <col min="56" max="57" width="3.6640625" customWidth="1"/>
    <col min="58" max="58" width="3.6640625" bestFit="1" customWidth="1"/>
    <col min="59" max="59" width="3.6640625" customWidth="1"/>
    <col min="60" max="60" width="8.33203125" customWidth="1"/>
    <col min="61" max="61" width="7.1640625" bestFit="1" customWidth="1"/>
    <col min="62" max="65" width="3.6640625" customWidth="1"/>
    <col min="66" max="66" width="3.6640625" bestFit="1" customWidth="1"/>
  </cols>
  <sheetData>
    <row r="1" spans="1:67" s="9" customFormat="1" ht="154" x14ac:dyDescent="0.2">
      <c r="B1" s="10"/>
      <c r="C1" s="8" t="s">
        <v>104</v>
      </c>
      <c r="D1" s="8" t="s">
        <v>105</v>
      </c>
      <c r="E1" s="8" t="s">
        <v>106</v>
      </c>
      <c r="F1" s="8" t="s">
        <v>109</v>
      </c>
      <c r="G1" s="8" t="s">
        <v>107</v>
      </c>
      <c r="H1" s="8" t="s">
        <v>108</v>
      </c>
      <c r="I1" s="8" t="s">
        <v>110</v>
      </c>
      <c r="J1" s="8" t="s">
        <v>111</v>
      </c>
      <c r="K1" s="8" t="s">
        <v>112</v>
      </c>
      <c r="L1" s="8" t="s">
        <v>79</v>
      </c>
      <c r="M1" s="8" t="s">
        <v>80</v>
      </c>
      <c r="N1" s="8" t="s">
        <v>81</v>
      </c>
      <c r="O1" s="8" t="s">
        <v>82</v>
      </c>
      <c r="P1" s="8" t="s">
        <v>83</v>
      </c>
      <c r="Q1" s="8" t="s">
        <v>84</v>
      </c>
      <c r="R1" s="8" t="s">
        <v>85</v>
      </c>
      <c r="S1" s="8" t="s">
        <v>86</v>
      </c>
      <c r="T1" s="8" t="s">
        <v>87</v>
      </c>
      <c r="U1" s="8" t="s">
        <v>88</v>
      </c>
      <c r="V1" s="8" t="s">
        <v>89</v>
      </c>
      <c r="W1" s="8" t="s">
        <v>90</v>
      </c>
      <c r="X1" s="8" t="s">
        <v>91</v>
      </c>
      <c r="Y1" s="8" t="s">
        <v>96</v>
      </c>
      <c r="Z1" s="8" t="s">
        <v>97</v>
      </c>
      <c r="AA1" s="8" t="s">
        <v>98</v>
      </c>
      <c r="AB1" s="8" t="s">
        <v>99</v>
      </c>
      <c r="AC1" s="8" t="s">
        <v>100</v>
      </c>
      <c r="AD1" s="8" t="s">
        <v>101</v>
      </c>
      <c r="AE1" s="8" t="s">
        <v>102</v>
      </c>
      <c r="AF1" s="8" t="s">
        <v>113</v>
      </c>
      <c r="AG1" s="8" t="s">
        <v>115</v>
      </c>
      <c r="AH1" s="8" t="s">
        <v>116</v>
      </c>
      <c r="AI1" s="8" t="s">
        <v>117</v>
      </c>
      <c r="AJ1" s="8" t="s">
        <v>118</v>
      </c>
      <c r="AK1" s="8" t="s">
        <v>120</v>
      </c>
      <c r="AL1" s="8" t="s">
        <v>119</v>
      </c>
      <c r="AM1" s="8" t="s">
        <v>121</v>
      </c>
      <c r="AN1" s="8" t="s">
        <v>122</v>
      </c>
      <c r="AO1" s="8" t="s">
        <v>123</v>
      </c>
      <c r="AP1" s="8" t="s">
        <v>124</v>
      </c>
      <c r="AQ1" s="8" t="s">
        <v>125</v>
      </c>
      <c r="AR1" s="8" t="s">
        <v>126</v>
      </c>
      <c r="AS1" s="8" t="s">
        <v>127</v>
      </c>
      <c r="AT1" s="8" t="s">
        <v>129</v>
      </c>
      <c r="AU1" s="8" t="s">
        <v>22</v>
      </c>
      <c r="AV1" s="8" t="s">
        <v>75</v>
      </c>
      <c r="AW1" s="8" t="s">
        <v>76</v>
      </c>
      <c r="AX1" s="8" t="s">
        <v>77</v>
      </c>
      <c r="AY1" s="8" t="s">
        <v>130</v>
      </c>
      <c r="AZ1" s="8" t="s">
        <v>131</v>
      </c>
      <c r="BA1" s="8" t="s">
        <v>132</v>
      </c>
      <c r="BB1" s="8" t="s">
        <v>135</v>
      </c>
      <c r="BC1" s="8" t="s">
        <v>136</v>
      </c>
      <c r="BD1" s="8" t="s">
        <v>137</v>
      </c>
      <c r="BE1" s="8" t="s">
        <v>138</v>
      </c>
      <c r="BF1" s="8" t="s">
        <v>139</v>
      </c>
      <c r="BG1" s="8" t="s">
        <v>141</v>
      </c>
      <c r="BH1" s="8" t="s">
        <v>92</v>
      </c>
      <c r="BI1" s="8" t="s">
        <v>93</v>
      </c>
      <c r="BJ1" s="8" t="s">
        <v>94</v>
      </c>
      <c r="BK1" s="8" t="s">
        <v>95</v>
      </c>
      <c r="BL1" s="8" t="s">
        <v>114</v>
      </c>
      <c r="BM1" s="8" t="s">
        <v>133</v>
      </c>
    </row>
    <row r="2" spans="1:67" s="13" customFormat="1" x14ac:dyDescent="0.2">
      <c r="B2" s="13" t="s">
        <v>103</v>
      </c>
      <c r="C2" s="13">
        <f>COUNTA(A4:A103)</f>
        <v>0</v>
      </c>
      <c r="D2" s="13">
        <f>SUM(F4:F103)</f>
        <v>0</v>
      </c>
      <c r="E2" s="13">
        <f>SUM(G4:G103)</f>
        <v>0</v>
      </c>
      <c r="F2" s="13">
        <f>IF(D2=0,0,E2/D2)</f>
        <v>0</v>
      </c>
      <c r="G2" s="13">
        <f>SUM(I4:I103)</f>
        <v>0</v>
      </c>
      <c r="H2" s="13">
        <f>SUM(J4:J103)</f>
        <v>0</v>
      </c>
      <c r="I2" s="13">
        <f>IF(E2=0,0,H2/E2)</f>
        <v>0</v>
      </c>
      <c r="J2" s="13">
        <f>SUM(L4:L103)</f>
        <v>0</v>
      </c>
      <c r="K2" s="13">
        <f>IF(E2=0,0,J2/E2)</f>
        <v>0</v>
      </c>
      <c r="L2" s="13">
        <f>IF($C$2=0,0,COUNTIF(D4:D103,1)/$C$2*100)</f>
        <v>0</v>
      </c>
      <c r="M2" s="13">
        <f>IF($C$2=0,0,COUNTIF(E4:E103,1)/$C$2*100)</f>
        <v>0</v>
      </c>
      <c r="N2" s="14">
        <f>IF($C$2=0,0,SUM(N4:N103)/$C$2)</f>
        <v>0</v>
      </c>
      <c r="O2" s="13">
        <f>IF($C$2=0,0,COUNTIF(O4:O103,1)/$C$2*100)</f>
        <v>0</v>
      </c>
      <c r="P2" s="13">
        <f>IF($C$2=0,0,COUNTIF(P4:P103,1)/$C$2*100)</f>
        <v>0</v>
      </c>
      <c r="Q2" s="13">
        <f>IF($C$2=0,0,COUNTIF(Q4:Q103,1)/$C$2*100)</f>
        <v>0</v>
      </c>
      <c r="R2" s="13">
        <f>IF($C$2=0,0,COUNTIF(R4:R103,1)/$C$2*100)</f>
        <v>0</v>
      </c>
      <c r="S2" s="13">
        <f t="shared" ref="S2:AT2" si="0">IF($C$2=0,0,COUNTIF(S4:S103,1)/$C$2*100)</f>
        <v>0</v>
      </c>
      <c r="T2" s="13">
        <f t="shared" si="0"/>
        <v>0</v>
      </c>
      <c r="U2" s="13">
        <f>IF($C$2=0,0,COUNTIF(U4:U103,1)/$C$2*100)</f>
        <v>0</v>
      </c>
      <c r="V2" s="13">
        <f>IF(COUNTIF(U4:U102,0)=0,100,(COUNTIFS(V4:V102,1,U4:U102,0)/COUNTIF(U4:U102,0))*100)</f>
        <v>100</v>
      </c>
      <c r="W2" s="13">
        <f t="shared" si="0"/>
        <v>0</v>
      </c>
      <c r="X2" s="13">
        <f t="shared" si="0"/>
        <v>0</v>
      </c>
      <c r="Y2" s="13">
        <f t="shared" si="0"/>
        <v>0</v>
      </c>
      <c r="Z2" s="13">
        <f t="shared" si="0"/>
        <v>0</v>
      </c>
      <c r="AA2" s="13">
        <f t="shared" si="0"/>
        <v>0</v>
      </c>
      <c r="AB2" s="13">
        <f t="shared" si="0"/>
        <v>0</v>
      </c>
      <c r="AC2" s="13">
        <f t="shared" si="0"/>
        <v>0</v>
      </c>
      <c r="AD2" s="13">
        <f t="shared" si="0"/>
        <v>0</v>
      </c>
      <c r="AE2" s="13">
        <f t="shared" si="0"/>
        <v>0</v>
      </c>
      <c r="AF2" s="13">
        <f>SUM(AF4:AF103)</f>
        <v>0</v>
      </c>
      <c r="AG2" s="13">
        <f t="shared" si="0"/>
        <v>0</v>
      </c>
      <c r="AH2" s="13">
        <f t="shared" si="0"/>
        <v>0</v>
      </c>
      <c r="AI2" s="13">
        <f t="shared" si="0"/>
        <v>0</v>
      </c>
      <c r="AJ2" s="13">
        <f t="shared" si="0"/>
        <v>0</v>
      </c>
      <c r="AK2" s="13">
        <f t="shared" si="0"/>
        <v>0</v>
      </c>
      <c r="AL2" s="13">
        <f t="shared" si="0"/>
        <v>0</v>
      </c>
      <c r="AM2" s="13">
        <f t="shared" si="0"/>
        <v>0</v>
      </c>
      <c r="AN2" s="13">
        <f t="shared" si="0"/>
        <v>0</v>
      </c>
      <c r="AO2" s="13">
        <f t="shared" si="0"/>
        <v>0</v>
      </c>
      <c r="AP2" s="13">
        <f t="shared" si="0"/>
        <v>0</v>
      </c>
      <c r="AQ2" s="13">
        <f t="shared" si="0"/>
        <v>0</v>
      </c>
      <c r="AR2" s="13">
        <f t="shared" si="0"/>
        <v>0</v>
      </c>
      <c r="AS2" s="13">
        <f t="shared" si="0"/>
        <v>0</v>
      </c>
      <c r="AT2" s="13">
        <f t="shared" si="0"/>
        <v>0</v>
      </c>
      <c r="AU2" s="14">
        <f>IF(E2=0,0,(206.835-(84.6*(I2))-(1.015*(F2))))</f>
        <v>0</v>
      </c>
      <c r="AV2" s="14">
        <f>IF(E2=0,0,(0.39*F2)+(11.8*I2)-15.59)</f>
        <v>0</v>
      </c>
      <c r="AW2" s="14">
        <f>IF(E2=0,0,((0.0588*(LEN(SUBSTITUTE(B2," ",""))/E2)*100)-(0.296*(D2/E2)*100)-15.8))</f>
        <v>0</v>
      </c>
      <c r="AX2" s="14">
        <f>IF(G2=0,0,(4.71*K2)+(0.5*F2)-21.43)</f>
        <v>0</v>
      </c>
      <c r="AY2" s="13">
        <f t="shared" ref="AY2:BA2" si="1">IF($C$2=0,0,COUNTIF(AY4:AY103,1)/$C$2*100)</f>
        <v>0</v>
      </c>
      <c r="AZ2" s="13">
        <f t="shared" si="1"/>
        <v>0</v>
      </c>
      <c r="BA2" s="13">
        <f t="shared" si="1"/>
        <v>0</v>
      </c>
      <c r="BG2" s="14">
        <f>IF(E2=0,0,AF2/E2*1000)</f>
        <v>0</v>
      </c>
      <c r="BH2" s="15">
        <f>E2/200/24/60</f>
        <v>0</v>
      </c>
      <c r="BI2" s="15">
        <f>IF($C$2=0,0,BH2/$C$2)</f>
        <v>0</v>
      </c>
      <c r="BJ2" s="13">
        <f>IF($C$2=0,0,D2/$C$2)</f>
        <v>0</v>
      </c>
      <c r="BK2" s="13">
        <f>IF($C$2=0,0,E2/$C$2)</f>
        <v>0</v>
      </c>
      <c r="BL2" s="13">
        <f>IF($C$2=0,0,AF2/$C$2)</f>
        <v>0</v>
      </c>
      <c r="BM2" s="13">
        <f>(0.5*W2)+(0.5*X2)</f>
        <v>0</v>
      </c>
    </row>
    <row r="3" spans="1:67" s="5" customFormat="1" ht="224" x14ac:dyDescent="0.2">
      <c r="A3" s="5" t="s">
        <v>0</v>
      </c>
      <c r="B3" s="6" t="s">
        <v>1</v>
      </c>
      <c r="C3" s="7" t="s">
        <v>9</v>
      </c>
      <c r="D3" s="8" t="s">
        <v>45</v>
      </c>
      <c r="E3" s="8" t="s">
        <v>44</v>
      </c>
      <c r="F3" s="8" t="s">
        <v>39</v>
      </c>
      <c r="G3" s="8" t="s">
        <v>30</v>
      </c>
      <c r="H3" s="8" t="s">
        <v>73</v>
      </c>
      <c r="I3" s="8" t="s">
        <v>70</v>
      </c>
      <c r="J3" s="8" t="s">
        <v>8</v>
      </c>
      <c r="K3" s="8" t="s">
        <v>71</v>
      </c>
      <c r="L3" s="8" t="s">
        <v>78</v>
      </c>
      <c r="M3" s="8" t="s">
        <v>72</v>
      </c>
      <c r="N3" s="8" t="s">
        <v>34</v>
      </c>
      <c r="O3" s="8" t="s">
        <v>23</v>
      </c>
      <c r="P3" s="8" t="s">
        <v>11</v>
      </c>
      <c r="Q3" s="8" t="s">
        <v>33</v>
      </c>
      <c r="R3" s="8" t="s">
        <v>24</v>
      </c>
      <c r="S3" s="8" t="s">
        <v>25</v>
      </c>
      <c r="T3" s="8" t="s">
        <v>26</v>
      </c>
      <c r="U3" s="8" t="s">
        <v>140</v>
      </c>
      <c r="V3" s="8" t="s">
        <v>27</v>
      </c>
      <c r="W3" s="8" t="s">
        <v>12</v>
      </c>
      <c r="X3" s="8" t="s">
        <v>13</v>
      </c>
      <c r="Y3" s="8" t="s">
        <v>32</v>
      </c>
      <c r="Z3" s="8" t="s">
        <v>14</v>
      </c>
      <c r="AA3" s="8" t="s">
        <v>49</v>
      </c>
      <c r="AB3" s="8" t="s">
        <v>15</v>
      </c>
      <c r="AC3" s="8" t="s">
        <v>16</v>
      </c>
      <c r="AD3" s="8" t="s">
        <v>17</v>
      </c>
      <c r="AE3" s="8" t="s">
        <v>47</v>
      </c>
      <c r="AF3" s="8" t="s">
        <v>31</v>
      </c>
      <c r="AG3" s="8" t="s">
        <v>48</v>
      </c>
      <c r="AH3" s="8" t="s">
        <v>18</v>
      </c>
      <c r="AI3" s="8" t="s">
        <v>42</v>
      </c>
      <c r="AJ3" s="8" t="s">
        <v>28</v>
      </c>
      <c r="AK3" s="8" t="s">
        <v>19</v>
      </c>
      <c r="AL3" s="8" t="s">
        <v>35</v>
      </c>
      <c r="AM3" s="8" t="s">
        <v>20</v>
      </c>
      <c r="AN3" s="8" t="s">
        <v>41</v>
      </c>
      <c r="AO3" s="8" t="s">
        <v>21</v>
      </c>
      <c r="AP3" s="8" t="s">
        <v>36</v>
      </c>
      <c r="AQ3" s="8" t="s">
        <v>37</v>
      </c>
      <c r="AR3" s="8" t="s">
        <v>46</v>
      </c>
      <c r="AS3" s="8" t="s">
        <v>128</v>
      </c>
      <c r="AT3" s="8" t="s">
        <v>43</v>
      </c>
      <c r="AU3" s="8" t="s">
        <v>22</v>
      </c>
      <c r="AV3" s="8" t="s">
        <v>75</v>
      </c>
      <c r="AW3" s="8" t="s">
        <v>76</v>
      </c>
      <c r="AX3" s="8" t="s">
        <v>77</v>
      </c>
      <c r="AY3" s="8" t="s">
        <v>40</v>
      </c>
      <c r="AZ3" s="8" t="s">
        <v>38</v>
      </c>
      <c r="BA3" s="8" t="s">
        <v>29</v>
      </c>
      <c r="BB3" s="8" t="s">
        <v>135</v>
      </c>
      <c r="BC3" s="8" t="s">
        <v>136</v>
      </c>
      <c r="BD3" s="8" t="s">
        <v>137</v>
      </c>
      <c r="BE3" s="8" t="s">
        <v>138</v>
      </c>
      <c r="BF3" s="8" t="s">
        <v>139</v>
      </c>
      <c r="BG3" s="8" t="s">
        <v>141</v>
      </c>
      <c r="BH3" s="8" t="s">
        <v>74</v>
      </c>
      <c r="BO3" s="12"/>
    </row>
    <row r="4" spans="1:67" x14ac:dyDescent="0.2">
      <c r="F4">
        <f>IF(B4="",0,(LEN(B4)-LEN(SUBSTITUTE(B4,". ","."))+1))</f>
        <v>0</v>
      </c>
      <c r="G4">
        <f>IF(B4="",0,LEN(B4)-LEN(SUBSTITUTE(B4," ",""))+1)</f>
        <v>0</v>
      </c>
      <c r="H4">
        <f>IF(F4=0,0,G4/F4)</f>
        <v>0</v>
      </c>
      <c r="I4">
        <f>LEN(B4)</f>
        <v>0</v>
      </c>
      <c r="K4">
        <f>IF(G4=0,0,J4/G4)</f>
        <v>0</v>
      </c>
      <c r="L4">
        <f>LEN(SUBSTITUTE(SUBSTITUTE(SUBSTITUTE(SUBSTITUTE(SUBSTITUTE(SUBSTITUTE(SUBSTITUTE(SUBSTITUTE(SUBSTITUTE(SUBSTITUTE(SUBSTITUTE(SUBSTITUTE(SUBSTITUTE(SUBSTITUTE(SUBSTITUTE(SUBSTITUTE(SUBSTITUTE(SUBSTITUTE(SUBSTITUTE(B4," ",""),".",""),",",""),"?",""),"!",""),";",""),"(",""),")",""),"[",""),"]",""),"-",""),"{",""),"}",""),"/",""),"+",""),"*",""),"_",""),"&amp;",""),"#",""))</f>
        <v>0</v>
      </c>
      <c r="M4" s="2">
        <f>IF(G4=0,0,L4/G4)</f>
        <v>0</v>
      </c>
      <c r="T4">
        <f>QUOTIENT((Q4+R4+S4),3)</f>
        <v>0</v>
      </c>
      <c r="W4">
        <f>QUOTIENT((P4+T4),2)</f>
        <v>0</v>
      </c>
      <c r="X4">
        <f>IF(U4=1,1,IF(V4=1,1,0))</f>
        <v>0</v>
      </c>
      <c r="AF4">
        <f>IF(B4="",0,((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LEN(B4)-LEN(SUBSTITUTE(B4,"'","")))))</f>
        <v>0</v>
      </c>
      <c r="AH4">
        <f>IF(G4&gt;0,IF((LEN(B4)-LEN(SUBSTITUTE(B4,"/","")))&gt;0,0,1),0)</f>
        <v>0</v>
      </c>
      <c r="AK4">
        <f>IF(G4&gt;0,IF(((LEN(B4)-LEN(SUBSTITUTE(B4,"(","")))+(LEN(B4)-LEN(SUBSTITUTE(B4,")","")))+(LEN(B4)-LEN(SUBSTITUTE(B4,"[","")))+(LEN(B4)-LEN(SUBSTITUTE(B4,"]","")))+(LEN(B4)-LEN(SUBSTITUTE(B4,"{","")))+(LEN(B4)-LEN(SUBSTITUTE(B4,"}",""))))&gt;0,0,1),0)</f>
        <v>0</v>
      </c>
      <c r="AU4">
        <f>IF(G4=0,0,(206.835-(84.6*(K4))-(1.015*(H4))))</f>
        <v>0</v>
      </c>
      <c r="AV4">
        <f>IF(G4=0,0,(0.39*H4)+(11.8*K4)-15.59)</f>
        <v>0</v>
      </c>
      <c r="AW4">
        <f>IF(G4=0,0,((0.0588*(LEN(SUBSTITUTE(B4," ",""))/G4)*100)-(0.296*(F4/G4)*100)-15.8))</f>
        <v>0</v>
      </c>
      <c r="AX4">
        <f>IF(I4=0,0,(4.71*M4)+(0.5*H4)-21.43)</f>
        <v>0</v>
      </c>
      <c r="BG4">
        <f>IF(G4=0,0,AF4/G4*1000)</f>
        <v>0</v>
      </c>
      <c r="BH4" s="11">
        <f>G4/200/24/60</f>
        <v>0</v>
      </c>
    </row>
    <row r="5" spans="1:67" x14ac:dyDescent="0.2">
      <c r="F5">
        <f t="shared" ref="F5:F68" si="2">IF(B5="",0,(LEN(B5)-LEN(SUBSTITUTE(B5,". ","."))+1))</f>
        <v>0</v>
      </c>
      <c r="G5">
        <f t="shared" ref="G5:G68" si="3">IF(B5="",0,LEN(B5)-LEN(SUBSTITUTE(B5," ",""))+1)</f>
        <v>0</v>
      </c>
      <c r="H5">
        <f t="shared" ref="H5:H68" si="4">IF(F5=0,0,G5/F5)</f>
        <v>0</v>
      </c>
      <c r="I5">
        <f t="shared" ref="I5:I68" si="5">LEN(B5)</f>
        <v>0</v>
      </c>
      <c r="K5">
        <f t="shared" ref="K5:K68" si="6">IF(G5=0,0,J5/G5)</f>
        <v>0</v>
      </c>
      <c r="L5">
        <f t="shared" ref="L5:L68" si="7">LEN(SUBSTITUTE(SUBSTITUTE(SUBSTITUTE(SUBSTITUTE(SUBSTITUTE(SUBSTITUTE(SUBSTITUTE(SUBSTITUTE(SUBSTITUTE(SUBSTITUTE(SUBSTITUTE(SUBSTITUTE(SUBSTITUTE(SUBSTITUTE(SUBSTITUTE(SUBSTITUTE(SUBSTITUTE(SUBSTITUTE(SUBSTITUTE(B5," ",""),".",""),",",""),"?",""),"!",""),";",""),"(",""),")",""),"[",""),"]",""),"-",""),"{",""),"}",""),"/",""),"+",""),"*",""),"_",""),"&amp;",""),"#",""))</f>
        <v>0</v>
      </c>
      <c r="M5" s="2">
        <f t="shared" ref="M5:M68" si="8">IF(G5=0,0,L5/G5)</f>
        <v>0</v>
      </c>
      <c r="T5">
        <f t="shared" ref="T5:T68" si="9">QUOTIENT((Q5+R5+S5),3)</f>
        <v>0</v>
      </c>
      <c r="W5">
        <f t="shared" ref="W5:W68" si="10">QUOTIENT((P5+T5),2)</f>
        <v>0</v>
      </c>
      <c r="X5">
        <f t="shared" ref="X5:X68" si="11">IF(U5=1,1,IF(V5=1,1,0))</f>
        <v>0</v>
      </c>
      <c r="AF5">
        <f t="shared" ref="AF5:AF68" si="12">IF(B5="",0,((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LEN(B5)-LEN(SUBSTITUTE(B5,"'","")))))</f>
        <v>0</v>
      </c>
      <c r="AH5">
        <f t="shared" ref="AH5:AH68" si="13">IF(G5&gt;0,IF((LEN(B5)-LEN(SUBSTITUTE(B5,"/","")))&gt;0,0,1),0)</f>
        <v>0</v>
      </c>
      <c r="AK5">
        <f t="shared" ref="AK5:AK68" si="14">IF(G5&gt;0,IF(((LEN(B5)-LEN(SUBSTITUTE(B5,"(","")))+(LEN(B5)-LEN(SUBSTITUTE(B5,")","")))+(LEN(B5)-LEN(SUBSTITUTE(B5,"[","")))+(LEN(B5)-LEN(SUBSTITUTE(B5,"]","")))+(LEN(B5)-LEN(SUBSTITUTE(B5,"{","")))+(LEN(B5)-LEN(SUBSTITUTE(B5,"}",""))))&gt;0,0,1),0)</f>
        <v>0</v>
      </c>
      <c r="AU5">
        <f t="shared" ref="AU5:AU68" si="15">IF(G5=0,0,(206.835-(84.6*(K5))-(1.015*(H5))))</f>
        <v>0</v>
      </c>
      <c r="AV5">
        <f t="shared" ref="AV5:AV68" si="16">IF(G5=0,0,(0.39*H5)+(11.8*K5)-15.59)</f>
        <v>0</v>
      </c>
      <c r="AW5">
        <f t="shared" ref="AW5:AW68" si="17">IF(G5=0,0,((0.0588*(LEN(SUBSTITUTE(B5," ",""))/G5)*100)-(0.296*(F5/G5)*100)-15.8))</f>
        <v>0</v>
      </c>
      <c r="AX5">
        <f t="shared" ref="AX5:AX68" si="18">IF(I5=0,0,(4.71*M5)+(0.5*H5)-21.43)</f>
        <v>0</v>
      </c>
      <c r="BG5">
        <f t="shared" ref="BG5:BG68" si="19">IF(G5=0,0,AF5/G5*1000)</f>
        <v>0</v>
      </c>
      <c r="BH5" s="11">
        <f t="shared" ref="BH5:BH68" si="20">G5/200/24/60</f>
        <v>0</v>
      </c>
    </row>
    <row r="6" spans="1:67" x14ac:dyDescent="0.2">
      <c r="F6">
        <f t="shared" si="2"/>
        <v>0</v>
      </c>
      <c r="G6">
        <f t="shared" si="3"/>
        <v>0</v>
      </c>
      <c r="H6">
        <f t="shared" si="4"/>
        <v>0</v>
      </c>
      <c r="I6">
        <f t="shared" si="5"/>
        <v>0</v>
      </c>
      <c r="K6">
        <f t="shared" si="6"/>
        <v>0</v>
      </c>
      <c r="L6">
        <f t="shared" si="7"/>
        <v>0</v>
      </c>
      <c r="M6" s="2">
        <f t="shared" si="8"/>
        <v>0</v>
      </c>
      <c r="T6">
        <f t="shared" si="9"/>
        <v>0</v>
      </c>
      <c r="W6">
        <f t="shared" si="10"/>
        <v>0</v>
      </c>
      <c r="X6">
        <f t="shared" si="11"/>
        <v>0</v>
      </c>
      <c r="AF6">
        <f t="shared" si="12"/>
        <v>0</v>
      </c>
      <c r="AH6">
        <f t="shared" si="13"/>
        <v>0</v>
      </c>
      <c r="AK6">
        <f t="shared" si="14"/>
        <v>0</v>
      </c>
      <c r="AU6">
        <f t="shared" si="15"/>
        <v>0</v>
      </c>
      <c r="AV6">
        <f t="shared" si="16"/>
        <v>0</v>
      </c>
      <c r="AW6">
        <f t="shared" si="17"/>
        <v>0</v>
      </c>
      <c r="AX6">
        <f t="shared" si="18"/>
        <v>0</v>
      </c>
      <c r="BG6">
        <f t="shared" si="19"/>
        <v>0</v>
      </c>
      <c r="BH6" s="11">
        <f t="shared" si="20"/>
        <v>0</v>
      </c>
      <c r="BK6" s="11"/>
      <c r="BL6" s="11"/>
    </row>
    <row r="7" spans="1:67" x14ac:dyDescent="0.2">
      <c r="F7">
        <f t="shared" si="2"/>
        <v>0</v>
      </c>
      <c r="G7">
        <f t="shared" si="3"/>
        <v>0</v>
      </c>
      <c r="H7">
        <f t="shared" si="4"/>
        <v>0</v>
      </c>
      <c r="I7">
        <f t="shared" si="5"/>
        <v>0</v>
      </c>
      <c r="K7">
        <f t="shared" si="6"/>
        <v>0</v>
      </c>
      <c r="L7">
        <f t="shared" si="7"/>
        <v>0</v>
      </c>
      <c r="M7" s="2">
        <f t="shared" si="8"/>
        <v>0</v>
      </c>
      <c r="T7">
        <f t="shared" si="9"/>
        <v>0</v>
      </c>
      <c r="W7">
        <f t="shared" si="10"/>
        <v>0</v>
      </c>
      <c r="X7">
        <f t="shared" si="11"/>
        <v>0</v>
      </c>
      <c r="AF7">
        <f t="shared" si="12"/>
        <v>0</v>
      </c>
      <c r="AH7">
        <f t="shared" si="13"/>
        <v>0</v>
      </c>
      <c r="AK7">
        <f t="shared" si="14"/>
        <v>0</v>
      </c>
      <c r="AU7">
        <f t="shared" si="15"/>
        <v>0</v>
      </c>
      <c r="AV7">
        <f t="shared" si="16"/>
        <v>0</v>
      </c>
      <c r="AW7">
        <f t="shared" si="17"/>
        <v>0</v>
      </c>
      <c r="AX7">
        <f t="shared" si="18"/>
        <v>0</v>
      </c>
      <c r="BG7">
        <f t="shared" si="19"/>
        <v>0</v>
      </c>
      <c r="BH7" s="11">
        <f t="shared" si="20"/>
        <v>0</v>
      </c>
    </row>
    <row r="8" spans="1:67" x14ac:dyDescent="0.2">
      <c r="F8">
        <f t="shared" si="2"/>
        <v>0</v>
      </c>
      <c r="G8">
        <f t="shared" si="3"/>
        <v>0</v>
      </c>
      <c r="H8">
        <f t="shared" si="4"/>
        <v>0</v>
      </c>
      <c r="I8">
        <f t="shared" si="5"/>
        <v>0</v>
      </c>
      <c r="K8">
        <f t="shared" si="6"/>
        <v>0</v>
      </c>
      <c r="L8">
        <f t="shared" si="7"/>
        <v>0</v>
      </c>
      <c r="M8" s="2">
        <f t="shared" si="8"/>
        <v>0</v>
      </c>
      <c r="T8">
        <f t="shared" si="9"/>
        <v>0</v>
      </c>
      <c r="W8">
        <f t="shared" si="10"/>
        <v>0</v>
      </c>
      <c r="X8">
        <f t="shared" si="11"/>
        <v>0</v>
      </c>
      <c r="AF8">
        <f t="shared" si="12"/>
        <v>0</v>
      </c>
      <c r="AH8">
        <f t="shared" si="13"/>
        <v>0</v>
      </c>
      <c r="AK8">
        <f t="shared" si="14"/>
        <v>0</v>
      </c>
      <c r="AU8">
        <f t="shared" si="15"/>
        <v>0</v>
      </c>
      <c r="AV8">
        <f t="shared" si="16"/>
        <v>0</v>
      </c>
      <c r="AW8">
        <f t="shared" si="17"/>
        <v>0</v>
      </c>
      <c r="AX8">
        <f t="shared" si="18"/>
        <v>0</v>
      </c>
      <c r="BG8">
        <f t="shared" si="19"/>
        <v>0</v>
      </c>
      <c r="BH8" s="11">
        <f t="shared" si="20"/>
        <v>0</v>
      </c>
    </row>
    <row r="9" spans="1:67" x14ac:dyDescent="0.2">
      <c r="F9">
        <f t="shared" si="2"/>
        <v>0</v>
      </c>
      <c r="G9">
        <f t="shared" si="3"/>
        <v>0</v>
      </c>
      <c r="H9">
        <f t="shared" si="4"/>
        <v>0</v>
      </c>
      <c r="I9">
        <f t="shared" si="5"/>
        <v>0</v>
      </c>
      <c r="K9">
        <f t="shared" si="6"/>
        <v>0</v>
      </c>
      <c r="L9">
        <f t="shared" si="7"/>
        <v>0</v>
      </c>
      <c r="M9" s="2">
        <f t="shared" si="8"/>
        <v>0</v>
      </c>
      <c r="T9">
        <f t="shared" si="9"/>
        <v>0</v>
      </c>
      <c r="W9">
        <f t="shared" si="10"/>
        <v>0</v>
      </c>
      <c r="X9">
        <f t="shared" si="11"/>
        <v>0</v>
      </c>
      <c r="AF9">
        <f t="shared" si="12"/>
        <v>0</v>
      </c>
      <c r="AH9">
        <f t="shared" si="13"/>
        <v>0</v>
      </c>
      <c r="AK9">
        <f t="shared" si="14"/>
        <v>0</v>
      </c>
      <c r="AU9">
        <f t="shared" si="15"/>
        <v>0</v>
      </c>
      <c r="AV9">
        <f t="shared" si="16"/>
        <v>0</v>
      </c>
      <c r="AW9">
        <f t="shared" si="17"/>
        <v>0</v>
      </c>
      <c r="AX9">
        <f t="shared" si="18"/>
        <v>0</v>
      </c>
      <c r="BG9">
        <f t="shared" si="19"/>
        <v>0</v>
      </c>
      <c r="BH9" s="11">
        <f t="shared" si="20"/>
        <v>0</v>
      </c>
    </row>
    <row r="10" spans="1:67" x14ac:dyDescent="0.2">
      <c r="F10">
        <f t="shared" si="2"/>
        <v>0</v>
      </c>
      <c r="G10">
        <f t="shared" si="3"/>
        <v>0</v>
      </c>
      <c r="H10">
        <f t="shared" si="4"/>
        <v>0</v>
      </c>
      <c r="I10">
        <f t="shared" si="5"/>
        <v>0</v>
      </c>
      <c r="K10">
        <f t="shared" si="6"/>
        <v>0</v>
      </c>
      <c r="L10">
        <f t="shared" si="7"/>
        <v>0</v>
      </c>
      <c r="M10" s="2">
        <f t="shared" si="8"/>
        <v>0</v>
      </c>
      <c r="T10">
        <f t="shared" si="9"/>
        <v>0</v>
      </c>
      <c r="W10">
        <f t="shared" si="10"/>
        <v>0</v>
      </c>
      <c r="X10">
        <f t="shared" si="11"/>
        <v>0</v>
      </c>
      <c r="AF10">
        <f t="shared" si="12"/>
        <v>0</v>
      </c>
      <c r="AH10">
        <f t="shared" si="13"/>
        <v>0</v>
      </c>
      <c r="AK10">
        <f t="shared" si="14"/>
        <v>0</v>
      </c>
      <c r="AU10">
        <f t="shared" si="15"/>
        <v>0</v>
      </c>
      <c r="AV10">
        <f t="shared" si="16"/>
        <v>0</v>
      </c>
      <c r="AW10">
        <f t="shared" si="17"/>
        <v>0</v>
      </c>
      <c r="AX10">
        <f t="shared" si="18"/>
        <v>0</v>
      </c>
      <c r="BG10">
        <f t="shared" si="19"/>
        <v>0</v>
      </c>
      <c r="BH10" s="11">
        <f t="shared" si="20"/>
        <v>0</v>
      </c>
    </row>
    <row r="11" spans="1:67" x14ac:dyDescent="0.2">
      <c r="F11">
        <f t="shared" si="2"/>
        <v>0</v>
      </c>
      <c r="G11">
        <f t="shared" si="3"/>
        <v>0</v>
      </c>
      <c r="H11">
        <f t="shared" si="4"/>
        <v>0</v>
      </c>
      <c r="I11">
        <f t="shared" si="5"/>
        <v>0</v>
      </c>
      <c r="K11">
        <f t="shared" si="6"/>
        <v>0</v>
      </c>
      <c r="L11">
        <f t="shared" si="7"/>
        <v>0</v>
      </c>
      <c r="M11" s="2">
        <f t="shared" si="8"/>
        <v>0</v>
      </c>
      <c r="T11">
        <f t="shared" si="9"/>
        <v>0</v>
      </c>
      <c r="W11">
        <f t="shared" si="10"/>
        <v>0</v>
      </c>
      <c r="X11">
        <f t="shared" si="11"/>
        <v>0</v>
      </c>
      <c r="AF11">
        <f t="shared" si="12"/>
        <v>0</v>
      </c>
      <c r="AH11">
        <f t="shared" si="13"/>
        <v>0</v>
      </c>
      <c r="AK11">
        <f t="shared" si="14"/>
        <v>0</v>
      </c>
      <c r="AU11">
        <f t="shared" si="15"/>
        <v>0</v>
      </c>
      <c r="AV11">
        <f t="shared" si="16"/>
        <v>0</v>
      </c>
      <c r="AW11">
        <f t="shared" si="17"/>
        <v>0</v>
      </c>
      <c r="AX11">
        <f t="shared" si="18"/>
        <v>0</v>
      </c>
      <c r="BG11">
        <f t="shared" si="19"/>
        <v>0</v>
      </c>
      <c r="BH11" s="11">
        <f t="shared" si="20"/>
        <v>0</v>
      </c>
    </row>
    <row r="12" spans="1:67" x14ac:dyDescent="0.2">
      <c r="F12">
        <f t="shared" si="2"/>
        <v>0</v>
      </c>
      <c r="G12">
        <f t="shared" si="3"/>
        <v>0</v>
      </c>
      <c r="H12">
        <f t="shared" si="4"/>
        <v>0</v>
      </c>
      <c r="I12">
        <f t="shared" si="5"/>
        <v>0</v>
      </c>
      <c r="K12">
        <f t="shared" si="6"/>
        <v>0</v>
      </c>
      <c r="L12">
        <f t="shared" si="7"/>
        <v>0</v>
      </c>
      <c r="M12" s="2">
        <f t="shared" si="8"/>
        <v>0</v>
      </c>
      <c r="T12">
        <f t="shared" si="9"/>
        <v>0</v>
      </c>
      <c r="W12">
        <f t="shared" si="10"/>
        <v>0</v>
      </c>
      <c r="X12">
        <f t="shared" si="11"/>
        <v>0</v>
      </c>
      <c r="AF12">
        <f t="shared" si="12"/>
        <v>0</v>
      </c>
      <c r="AH12">
        <f t="shared" si="13"/>
        <v>0</v>
      </c>
      <c r="AK12">
        <f t="shared" si="14"/>
        <v>0</v>
      </c>
      <c r="AU12">
        <f t="shared" si="15"/>
        <v>0</v>
      </c>
      <c r="AV12">
        <f t="shared" si="16"/>
        <v>0</v>
      </c>
      <c r="AW12">
        <f t="shared" si="17"/>
        <v>0</v>
      </c>
      <c r="AX12">
        <f t="shared" si="18"/>
        <v>0</v>
      </c>
      <c r="BG12">
        <f t="shared" si="19"/>
        <v>0</v>
      </c>
      <c r="BH12" s="11">
        <f t="shared" si="20"/>
        <v>0</v>
      </c>
    </row>
    <row r="13" spans="1:67" x14ac:dyDescent="0.2">
      <c r="F13">
        <f t="shared" si="2"/>
        <v>0</v>
      </c>
      <c r="G13">
        <f t="shared" si="3"/>
        <v>0</v>
      </c>
      <c r="H13">
        <f t="shared" si="4"/>
        <v>0</v>
      </c>
      <c r="I13">
        <f t="shared" si="5"/>
        <v>0</v>
      </c>
      <c r="K13">
        <f t="shared" si="6"/>
        <v>0</v>
      </c>
      <c r="L13">
        <f t="shared" si="7"/>
        <v>0</v>
      </c>
      <c r="M13" s="2">
        <f t="shared" si="8"/>
        <v>0</v>
      </c>
      <c r="T13">
        <f t="shared" si="9"/>
        <v>0</v>
      </c>
      <c r="W13">
        <f t="shared" si="10"/>
        <v>0</v>
      </c>
      <c r="X13">
        <f t="shared" si="11"/>
        <v>0</v>
      </c>
      <c r="AF13">
        <f t="shared" si="12"/>
        <v>0</v>
      </c>
      <c r="AH13">
        <f t="shared" si="13"/>
        <v>0</v>
      </c>
      <c r="AK13">
        <f t="shared" si="14"/>
        <v>0</v>
      </c>
      <c r="AU13">
        <f t="shared" si="15"/>
        <v>0</v>
      </c>
      <c r="AV13">
        <f t="shared" si="16"/>
        <v>0</v>
      </c>
      <c r="AW13">
        <f t="shared" si="17"/>
        <v>0</v>
      </c>
      <c r="AX13">
        <f t="shared" si="18"/>
        <v>0</v>
      </c>
      <c r="BG13">
        <f t="shared" si="19"/>
        <v>0</v>
      </c>
      <c r="BH13" s="11">
        <f t="shared" si="20"/>
        <v>0</v>
      </c>
    </row>
    <row r="14" spans="1:67" x14ac:dyDescent="0.2">
      <c r="F14">
        <f t="shared" si="2"/>
        <v>0</v>
      </c>
      <c r="G14">
        <f t="shared" si="3"/>
        <v>0</v>
      </c>
      <c r="H14">
        <f t="shared" si="4"/>
        <v>0</v>
      </c>
      <c r="I14">
        <f t="shared" si="5"/>
        <v>0</v>
      </c>
      <c r="K14">
        <f t="shared" si="6"/>
        <v>0</v>
      </c>
      <c r="L14">
        <f t="shared" si="7"/>
        <v>0</v>
      </c>
      <c r="M14" s="2">
        <f t="shared" si="8"/>
        <v>0</v>
      </c>
      <c r="T14">
        <f t="shared" si="9"/>
        <v>0</v>
      </c>
      <c r="W14">
        <f t="shared" si="10"/>
        <v>0</v>
      </c>
      <c r="X14">
        <f t="shared" si="11"/>
        <v>0</v>
      </c>
      <c r="AF14">
        <f t="shared" si="12"/>
        <v>0</v>
      </c>
      <c r="AH14">
        <f t="shared" si="13"/>
        <v>0</v>
      </c>
      <c r="AK14">
        <f t="shared" si="14"/>
        <v>0</v>
      </c>
      <c r="AU14">
        <f t="shared" si="15"/>
        <v>0</v>
      </c>
      <c r="AV14">
        <f t="shared" si="16"/>
        <v>0</v>
      </c>
      <c r="AW14">
        <f t="shared" si="17"/>
        <v>0</v>
      </c>
      <c r="AX14">
        <f t="shared" si="18"/>
        <v>0</v>
      </c>
      <c r="BG14">
        <f t="shared" si="19"/>
        <v>0</v>
      </c>
      <c r="BH14" s="11">
        <f t="shared" si="20"/>
        <v>0</v>
      </c>
    </row>
    <row r="15" spans="1:67" x14ac:dyDescent="0.2">
      <c r="F15">
        <f t="shared" si="2"/>
        <v>0</v>
      </c>
      <c r="G15">
        <f t="shared" si="3"/>
        <v>0</v>
      </c>
      <c r="H15">
        <f t="shared" si="4"/>
        <v>0</v>
      </c>
      <c r="I15">
        <f t="shared" si="5"/>
        <v>0</v>
      </c>
      <c r="K15">
        <f t="shared" si="6"/>
        <v>0</v>
      </c>
      <c r="L15">
        <f t="shared" si="7"/>
        <v>0</v>
      </c>
      <c r="M15" s="2">
        <f t="shared" si="8"/>
        <v>0</v>
      </c>
      <c r="T15">
        <f t="shared" si="9"/>
        <v>0</v>
      </c>
      <c r="W15">
        <f t="shared" si="10"/>
        <v>0</v>
      </c>
      <c r="X15">
        <f t="shared" si="11"/>
        <v>0</v>
      </c>
      <c r="AF15">
        <f t="shared" si="12"/>
        <v>0</v>
      </c>
      <c r="AH15">
        <f t="shared" si="13"/>
        <v>0</v>
      </c>
      <c r="AK15">
        <f t="shared" si="14"/>
        <v>0</v>
      </c>
      <c r="AU15">
        <f t="shared" si="15"/>
        <v>0</v>
      </c>
      <c r="AV15">
        <f t="shared" si="16"/>
        <v>0</v>
      </c>
      <c r="AW15">
        <f t="shared" si="17"/>
        <v>0</v>
      </c>
      <c r="AX15">
        <f t="shared" si="18"/>
        <v>0</v>
      </c>
      <c r="BG15">
        <f t="shared" si="19"/>
        <v>0</v>
      </c>
      <c r="BH15" s="11">
        <f t="shared" si="20"/>
        <v>0</v>
      </c>
    </row>
    <row r="16" spans="1:67" x14ac:dyDescent="0.2">
      <c r="F16">
        <f t="shared" si="2"/>
        <v>0</v>
      </c>
      <c r="G16">
        <f t="shared" si="3"/>
        <v>0</v>
      </c>
      <c r="H16">
        <f t="shared" si="4"/>
        <v>0</v>
      </c>
      <c r="I16">
        <f t="shared" si="5"/>
        <v>0</v>
      </c>
      <c r="K16">
        <f t="shared" si="6"/>
        <v>0</v>
      </c>
      <c r="L16">
        <f t="shared" si="7"/>
        <v>0</v>
      </c>
      <c r="M16" s="2">
        <f t="shared" si="8"/>
        <v>0</v>
      </c>
      <c r="T16">
        <f t="shared" si="9"/>
        <v>0</v>
      </c>
      <c r="W16">
        <f t="shared" si="10"/>
        <v>0</v>
      </c>
      <c r="X16">
        <f t="shared" si="11"/>
        <v>0</v>
      </c>
      <c r="AF16">
        <f t="shared" si="12"/>
        <v>0</v>
      </c>
      <c r="AH16">
        <f t="shared" si="13"/>
        <v>0</v>
      </c>
      <c r="AK16">
        <f t="shared" si="14"/>
        <v>0</v>
      </c>
      <c r="AU16">
        <f t="shared" si="15"/>
        <v>0</v>
      </c>
      <c r="AV16">
        <f t="shared" si="16"/>
        <v>0</v>
      </c>
      <c r="AW16">
        <f t="shared" si="17"/>
        <v>0</v>
      </c>
      <c r="AX16">
        <f t="shared" si="18"/>
        <v>0</v>
      </c>
      <c r="BG16">
        <f t="shared" si="19"/>
        <v>0</v>
      </c>
      <c r="BH16" s="11">
        <f t="shared" si="20"/>
        <v>0</v>
      </c>
    </row>
    <row r="17" spans="6:60" x14ac:dyDescent="0.2">
      <c r="F17">
        <f t="shared" si="2"/>
        <v>0</v>
      </c>
      <c r="G17">
        <f t="shared" si="3"/>
        <v>0</v>
      </c>
      <c r="H17">
        <f t="shared" si="4"/>
        <v>0</v>
      </c>
      <c r="I17">
        <f t="shared" si="5"/>
        <v>0</v>
      </c>
      <c r="K17">
        <f t="shared" si="6"/>
        <v>0</v>
      </c>
      <c r="L17">
        <f t="shared" si="7"/>
        <v>0</v>
      </c>
      <c r="M17" s="2">
        <f t="shared" si="8"/>
        <v>0</v>
      </c>
      <c r="T17">
        <f t="shared" si="9"/>
        <v>0</v>
      </c>
      <c r="W17">
        <f t="shared" si="10"/>
        <v>0</v>
      </c>
      <c r="X17">
        <f t="shared" si="11"/>
        <v>0</v>
      </c>
      <c r="AF17">
        <f t="shared" si="12"/>
        <v>0</v>
      </c>
      <c r="AH17">
        <f t="shared" si="13"/>
        <v>0</v>
      </c>
      <c r="AK17">
        <f t="shared" si="14"/>
        <v>0</v>
      </c>
      <c r="AU17">
        <f t="shared" si="15"/>
        <v>0</v>
      </c>
      <c r="AV17">
        <f t="shared" si="16"/>
        <v>0</v>
      </c>
      <c r="AW17">
        <f t="shared" si="17"/>
        <v>0</v>
      </c>
      <c r="AX17">
        <f t="shared" si="18"/>
        <v>0</v>
      </c>
      <c r="BG17">
        <f t="shared" si="19"/>
        <v>0</v>
      </c>
      <c r="BH17" s="11">
        <f t="shared" si="20"/>
        <v>0</v>
      </c>
    </row>
    <row r="18" spans="6:60" x14ac:dyDescent="0.2">
      <c r="F18">
        <f t="shared" si="2"/>
        <v>0</v>
      </c>
      <c r="G18">
        <f t="shared" si="3"/>
        <v>0</v>
      </c>
      <c r="H18">
        <f t="shared" si="4"/>
        <v>0</v>
      </c>
      <c r="I18">
        <f t="shared" si="5"/>
        <v>0</v>
      </c>
      <c r="K18">
        <f t="shared" si="6"/>
        <v>0</v>
      </c>
      <c r="L18">
        <f t="shared" si="7"/>
        <v>0</v>
      </c>
      <c r="M18" s="2">
        <f t="shared" si="8"/>
        <v>0</v>
      </c>
      <c r="T18">
        <f t="shared" si="9"/>
        <v>0</v>
      </c>
      <c r="W18">
        <f t="shared" si="10"/>
        <v>0</v>
      </c>
      <c r="X18">
        <f t="shared" si="11"/>
        <v>0</v>
      </c>
      <c r="AF18">
        <f t="shared" si="12"/>
        <v>0</v>
      </c>
      <c r="AH18">
        <f t="shared" si="13"/>
        <v>0</v>
      </c>
      <c r="AK18">
        <f t="shared" si="14"/>
        <v>0</v>
      </c>
      <c r="AU18">
        <f t="shared" si="15"/>
        <v>0</v>
      </c>
      <c r="AV18">
        <f t="shared" si="16"/>
        <v>0</v>
      </c>
      <c r="AW18">
        <f t="shared" si="17"/>
        <v>0</v>
      </c>
      <c r="AX18">
        <f t="shared" si="18"/>
        <v>0</v>
      </c>
      <c r="BG18">
        <f t="shared" si="19"/>
        <v>0</v>
      </c>
      <c r="BH18" s="11">
        <f t="shared" si="20"/>
        <v>0</v>
      </c>
    </row>
    <row r="19" spans="6:60" x14ac:dyDescent="0.2">
      <c r="F19">
        <f t="shared" si="2"/>
        <v>0</v>
      </c>
      <c r="G19">
        <f t="shared" si="3"/>
        <v>0</v>
      </c>
      <c r="H19">
        <f t="shared" si="4"/>
        <v>0</v>
      </c>
      <c r="I19">
        <f t="shared" si="5"/>
        <v>0</v>
      </c>
      <c r="K19">
        <f t="shared" si="6"/>
        <v>0</v>
      </c>
      <c r="L19">
        <f t="shared" si="7"/>
        <v>0</v>
      </c>
      <c r="M19" s="2">
        <f t="shared" si="8"/>
        <v>0</v>
      </c>
      <c r="T19">
        <f t="shared" si="9"/>
        <v>0</v>
      </c>
      <c r="W19">
        <f t="shared" si="10"/>
        <v>0</v>
      </c>
      <c r="X19">
        <f t="shared" si="11"/>
        <v>0</v>
      </c>
      <c r="AF19">
        <f t="shared" si="12"/>
        <v>0</v>
      </c>
      <c r="AH19">
        <f t="shared" si="13"/>
        <v>0</v>
      </c>
      <c r="AK19">
        <f t="shared" si="14"/>
        <v>0</v>
      </c>
      <c r="AU19">
        <f t="shared" si="15"/>
        <v>0</v>
      </c>
      <c r="AV19">
        <f t="shared" si="16"/>
        <v>0</v>
      </c>
      <c r="AW19">
        <f t="shared" si="17"/>
        <v>0</v>
      </c>
      <c r="AX19">
        <f t="shared" si="18"/>
        <v>0</v>
      </c>
      <c r="BG19">
        <f t="shared" si="19"/>
        <v>0</v>
      </c>
      <c r="BH19" s="11">
        <f t="shared" si="20"/>
        <v>0</v>
      </c>
    </row>
    <row r="20" spans="6:60" x14ac:dyDescent="0.2">
      <c r="F20">
        <f t="shared" si="2"/>
        <v>0</v>
      </c>
      <c r="G20">
        <f t="shared" si="3"/>
        <v>0</v>
      </c>
      <c r="H20">
        <f t="shared" si="4"/>
        <v>0</v>
      </c>
      <c r="I20">
        <f t="shared" si="5"/>
        <v>0</v>
      </c>
      <c r="K20">
        <f t="shared" si="6"/>
        <v>0</v>
      </c>
      <c r="L20">
        <f t="shared" si="7"/>
        <v>0</v>
      </c>
      <c r="M20" s="2">
        <f t="shared" si="8"/>
        <v>0</v>
      </c>
      <c r="T20">
        <f t="shared" si="9"/>
        <v>0</v>
      </c>
      <c r="W20">
        <f t="shared" si="10"/>
        <v>0</v>
      </c>
      <c r="X20">
        <f t="shared" si="11"/>
        <v>0</v>
      </c>
      <c r="AF20">
        <f t="shared" si="12"/>
        <v>0</v>
      </c>
      <c r="AH20">
        <f t="shared" si="13"/>
        <v>0</v>
      </c>
      <c r="AK20">
        <f t="shared" si="14"/>
        <v>0</v>
      </c>
      <c r="AU20">
        <f t="shared" si="15"/>
        <v>0</v>
      </c>
      <c r="AV20">
        <f t="shared" si="16"/>
        <v>0</v>
      </c>
      <c r="AW20">
        <f t="shared" si="17"/>
        <v>0</v>
      </c>
      <c r="AX20">
        <f t="shared" si="18"/>
        <v>0</v>
      </c>
      <c r="BG20">
        <f t="shared" si="19"/>
        <v>0</v>
      </c>
      <c r="BH20" s="11">
        <f t="shared" si="20"/>
        <v>0</v>
      </c>
    </row>
    <row r="21" spans="6:60" x14ac:dyDescent="0.2">
      <c r="F21">
        <f t="shared" si="2"/>
        <v>0</v>
      </c>
      <c r="G21">
        <f t="shared" si="3"/>
        <v>0</v>
      </c>
      <c r="H21">
        <f t="shared" si="4"/>
        <v>0</v>
      </c>
      <c r="I21">
        <f t="shared" si="5"/>
        <v>0</v>
      </c>
      <c r="K21">
        <f t="shared" si="6"/>
        <v>0</v>
      </c>
      <c r="L21">
        <f t="shared" si="7"/>
        <v>0</v>
      </c>
      <c r="M21" s="2">
        <f t="shared" si="8"/>
        <v>0</v>
      </c>
      <c r="T21">
        <f t="shared" si="9"/>
        <v>0</v>
      </c>
      <c r="W21">
        <f t="shared" si="10"/>
        <v>0</v>
      </c>
      <c r="X21">
        <f t="shared" si="11"/>
        <v>0</v>
      </c>
      <c r="AF21">
        <f t="shared" si="12"/>
        <v>0</v>
      </c>
      <c r="AH21">
        <f t="shared" si="13"/>
        <v>0</v>
      </c>
      <c r="AK21">
        <f t="shared" si="14"/>
        <v>0</v>
      </c>
      <c r="AU21">
        <f t="shared" si="15"/>
        <v>0</v>
      </c>
      <c r="AV21">
        <f t="shared" si="16"/>
        <v>0</v>
      </c>
      <c r="AW21">
        <f t="shared" si="17"/>
        <v>0</v>
      </c>
      <c r="AX21">
        <f t="shared" si="18"/>
        <v>0</v>
      </c>
      <c r="BG21">
        <f t="shared" si="19"/>
        <v>0</v>
      </c>
      <c r="BH21" s="11">
        <f t="shared" si="20"/>
        <v>0</v>
      </c>
    </row>
    <row r="22" spans="6:60" x14ac:dyDescent="0.2">
      <c r="F22">
        <f t="shared" si="2"/>
        <v>0</v>
      </c>
      <c r="G22">
        <f t="shared" si="3"/>
        <v>0</v>
      </c>
      <c r="H22">
        <f t="shared" si="4"/>
        <v>0</v>
      </c>
      <c r="I22">
        <f t="shared" si="5"/>
        <v>0</v>
      </c>
      <c r="K22">
        <f t="shared" si="6"/>
        <v>0</v>
      </c>
      <c r="L22">
        <f t="shared" si="7"/>
        <v>0</v>
      </c>
      <c r="M22" s="2">
        <f t="shared" si="8"/>
        <v>0</v>
      </c>
      <c r="T22">
        <f t="shared" si="9"/>
        <v>0</v>
      </c>
      <c r="W22">
        <f t="shared" si="10"/>
        <v>0</v>
      </c>
      <c r="X22">
        <f t="shared" si="11"/>
        <v>0</v>
      </c>
      <c r="AF22">
        <f t="shared" si="12"/>
        <v>0</v>
      </c>
      <c r="AH22">
        <f t="shared" si="13"/>
        <v>0</v>
      </c>
      <c r="AK22">
        <f t="shared" si="14"/>
        <v>0</v>
      </c>
      <c r="AU22">
        <f t="shared" si="15"/>
        <v>0</v>
      </c>
      <c r="AV22">
        <f t="shared" si="16"/>
        <v>0</v>
      </c>
      <c r="AW22">
        <f t="shared" si="17"/>
        <v>0</v>
      </c>
      <c r="AX22">
        <f t="shared" si="18"/>
        <v>0</v>
      </c>
      <c r="BG22">
        <f t="shared" si="19"/>
        <v>0</v>
      </c>
      <c r="BH22" s="11">
        <f t="shared" si="20"/>
        <v>0</v>
      </c>
    </row>
    <row r="23" spans="6:60" x14ac:dyDescent="0.2">
      <c r="F23">
        <f t="shared" si="2"/>
        <v>0</v>
      </c>
      <c r="G23">
        <f t="shared" si="3"/>
        <v>0</v>
      </c>
      <c r="H23">
        <f t="shared" si="4"/>
        <v>0</v>
      </c>
      <c r="I23">
        <f t="shared" si="5"/>
        <v>0</v>
      </c>
      <c r="K23">
        <f t="shared" si="6"/>
        <v>0</v>
      </c>
      <c r="L23">
        <f t="shared" si="7"/>
        <v>0</v>
      </c>
      <c r="M23" s="2">
        <f t="shared" si="8"/>
        <v>0</v>
      </c>
      <c r="T23">
        <f t="shared" si="9"/>
        <v>0</v>
      </c>
      <c r="W23">
        <f t="shared" si="10"/>
        <v>0</v>
      </c>
      <c r="X23">
        <f t="shared" si="11"/>
        <v>0</v>
      </c>
      <c r="AF23">
        <f t="shared" si="12"/>
        <v>0</v>
      </c>
      <c r="AH23">
        <f t="shared" si="13"/>
        <v>0</v>
      </c>
      <c r="AK23">
        <f t="shared" si="14"/>
        <v>0</v>
      </c>
      <c r="AU23">
        <f t="shared" si="15"/>
        <v>0</v>
      </c>
      <c r="AV23">
        <f t="shared" si="16"/>
        <v>0</v>
      </c>
      <c r="AW23">
        <f t="shared" si="17"/>
        <v>0</v>
      </c>
      <c r="AX23">
        <f t="shared" si="18"/>
        <v>0</v>
      </c>
      <c r="BG23">
        <f t="shared" si="19"/>
        <v>0</v>
      </c>
      <c r="BH23" s="11">
        <f t="shared" si="20"/>
        <v>0</v>
      </c>
    </row>
    <row r="24" spans="6:60" x14ac:dyDescent="0.2">
      <c r="F24">
        <f t="shared" si="2"/>
        <v>0</v>
      </c>
      <c r="G24">
        <f t="shared" si="3"/>
        <v>0</v>
      </c>
      <c r="H24">
        <f t="shared" si="4"/>
        <v>0</v>
      </c>
      <c r="I24">
        <f t="shared" si="5"/>
        <v>0</v>
      </c>
      <c r="K24">
        <f t="shared" si="6"/>
        <v>0</v>
      </c>
      <c r="L24">
        <f t="shared" si="7"/>
        <v>0</v>
      </c>
      <c r="M24" s="2">
        <f t="shared" si="8"/>
        <v>0</v>
      </c>
      <c r="T24">
        <f t="shared" si="9"/>
        <v>0</v>
      </c>
      <c r="W24">
        <f t="shared" si="10"/>
        <v>0</v>
      </c>
      <c r="X24">
        <f t="shared" si="11"/>
        <v>0</v>
      </c>
      <c r="AF24">
        <f t="shared" si="12"/>
        <v>0</v>
      </c>
      <c r="AH24">
        <f t="shared" si="13"/>
        <v>0</v>
      </c>
      <c r="AK24">
        <f t="shared" si="14"/>
        <v>0</v>
      </c>
      <c r="AU24">
        <f t="shared" si="15"/>
        <v>0</v>
      </c>
      <c r="AV24">
        <f t="shared" si="16"/>
        <v>0</v>
      </c>
      <c r="AW24">
        <f t="shared" si="17"/>
        <v>0</v>
      </c>
      <c r="AX24">
        <f t="shared" si="18"/>
        <v>0</v>
      </c>
      <c r="BG24">
        <f t="shared" si="19"/>
        <v>0</v>
      </c>
      <c r="BH24" s="11">
        <f t="shared" si="20"/>
        <v>0</v>
      </c>
    </row>
    <row r="25" spans="6:60" x14ac:dyDescent="0.2">
      <c r="F25">
        <f t="shared" si="2"/>
        <v>0</v>
      </c>
      <c r="G25">
        <f t="shared" si="3"/>
        <v>0</v>
      </c>
      <c r="H25">
        <f t="shared" si="4"/>
        <v>0</v>
      </c>
      <c r="I25">
        <f t="shared" si="5"/>
        <v>0</v>
      </c>
      <c r="K25">
        <f t="shared" si="6"/>
        <v>0</v>
      </c>
      <c r="L25">
        <f t="shared" si="7"/>
        <v>0</v>
      </c>
      <c r="M25" s="2">
        <f t="shared" si="8"/>
        <v>0</v>
      </c>
      <c r="T25">
        <f t="shared" si="9"/>
        <v>0</v>
      </c>
      <c r="W25">
        <f t="shared" si="10"/>
        <v>0</v>
      </c>
      <c r="X25">
        <f t="shared" si="11"/>
        <v>0</v>
      </c>
      <c r="AF25">
        <f t="shared" si="12"/>
        <v>0</v>
      </c>
      <c r="AH25">
        <f t="shared" si="13"/>
        <v>0</v>
      </c>
      <c r="AK25">
        <f t="shared" si="14"/>
        <v>0</v>
      </c>
      <c r="AU25">
        <f t="shared" si="15"/>
        <v>0</v>
      </c>
      <c r="AV25">
        <f t="shared" si="16"/>
        <v>0</v>
      </c>
      <c r="AW25">
        <f t="shared" si="17"/>
        <v>0</v>
      </c>
      <c r="AX25">
        <f t="shared" si="18"/>
        <v>0</v>
      </c>
      <c r="BG25">
        <f t="shared" si="19"/>
        <v>0</v>
      </c>
      <c r="BH25" s="11">
        <f t="shared" si="20"/>
        <v>0</v>
      </c>
    </row>
    <row r="26" spans="6:60" x14ac:dyDescent="0.2">
      <c r="F26">
        <f t="shared" si="2"/>
        <v>0</v>
      </c>
      <c r="G26">
        <f t="shared" si="3"/>
        <v>0</v>
      </c>
      <c r="H26">
        <f t="shared" si="4"/>
        <v>0</v>
      </c>
      <c r="I26">
        <f t="shared" si="5"/>
        <v>0</v>
      </c>
      <c r="K26">
        <f t="shared" si="6"/>
        <v>0</v>
      </c>
      <c r="L26">
        <f t="shared" si="7"/>
        <v>0</v>
      </c>
      <c r="M26" s="2">
        <f t="shared" si="8"/>
        <v>0</v>
      </c>
      <c r="T26">
        <f t="shared" si="9"/>
        <v>0</v>
      </c>
      <c r="W26">
        <f t="shared" si="10"/>
        <v>0</v>
      </c>
      <c r="X26">
        <f t="shared" si="11"/>
        <v>0</v>
      </c>
      <c r="AF26">
        <f t="shared" si="12"/>
        <v>0</v>
      </c>
      <c r="AH26">
        <f t="shared" si="13"/>
        <v>0</v>
      </c>
      <c r="AK26">
        <f t="shared" si="14"/>
        <v>0</v>
      </c>
      <c r="AU26">
        <f t="shared" si="15"/>
        <v>0</v>
      </c>
      <c r="AV26">
        <f t="shared" si="16"/>
        <v>0</v>
      </c>
      <c r="AW26">
        <f t="shared" si="17"/>
        <v>0</v>
      </c>
      <c r="AX26">
        <f t="shared" si="18"/>
        <v>0</v>
      </c>
      <c r="BG26">
        <f t="shared" si="19"/>
        <v>0</v>
      </c>
      <c r="BH26" s="11">
        <f t="shared" si="20"/>
        <v>0</v>
      </c>
    </row>
    <row r="27" spans="6:60" x14ac:dyDescent="0.2">
      <c r="F27">
        <f t="shared" si="2"/>
        <v>0</v>
      </c>
      <c r="G27">
        <f t="shared" si="3"/>
        <v>0</v>
      </c>
      <c r="H27">
        <f t="shared" si="4"/>
        <v>0</v>
      </c>
      <c r="I27">
        <f t="shared" si="5"/>
        <v>0</v>
      </c>
      <c r="K27">
        <f t="shared" si="6"/>
        <v>0</v>
      </c>
      <c r="L27">
        <f t="shared" si="7"/>
        <v>0</v>
      </c>
      <c r="M27" s="2">
        <f t="shared" si="8"/>
        <v>0</v>
      </c>
      <c r="T27">
        <f t="shared" si="9"/>
        <v>0</v>
      </c>
      <c r="W27">
        <f t="shared" si="10"/>
        <v>0</v>
      </c>
      <c r="X27">
        <f t="shared" si="11"/>
        <v>0</v>
      </c>
      <c r="AF27">
        <f t="shared" si="12"/>
        <v>0</v>
      </c>
      <c r="AH27">
        <f t="shared" si="13"/>
        <v>0</v>
      </c>
      <c r="AK27">
        <f t="shared" si="14"/>
        <v>0</v>
      </c>
      <c r="AU27">
        <f t="shared" si="15"/>
        <v>0</v>
      </c>
      <c r="AV27">
        <f t="shared" si="16"/>
        <v>0</v>
      </c>
      <c r="AW27">
        <f t="shared" si="17"/>
        <v>0</v>
      </c>
      <c r="AX27">
        <f t="shared" si="18"/>
        <v>0</v>
      </c>
      <c r="BG27">
        <f t="shared" si="19"/>
        <v>0</v>
      </c>
      <c r="BH27" s="11">
        <f t="shared" si="20"/>
        <v>0</v>
      </c>
    </row>
    <row r="28" spans="6:60" x14ac:dyDescent="0.2">
      <c r="F28">
        <f t="shared" si="2"/>
        <v>0</v>
      </c>
      <c r="G28">
        <f t="shared" si="3"/>
        <v>0</v>
      </c>
      <c r="H28">
        <f t="shared" si="4"/>
        <v>0</v>
      </c>
      <c r="I28">
        <f t="shared" si="5"/>
        <v>0</v>
      </c>
      <c r="K28">
        <f t="shared" si="6"/>
        <v>0</v>
      </c>
      <c r="L28">
        <f t="shared" si="7"/>
        <v>0</v>
      </c>
      <c r="M28" s="2">
        <f t="shared" si="8"/>
        <v>0</v>
      </c>
      <c r="T28">
        <f t="shared" si="9"/>
        <v>0</v>
      </c>
      <c r="W28">
        <f t="shared" si="10"/>
        <v>0</v>
      </c>
      <c r="X28">
        <f t="shared" si="11"/>
        <v>0</v>
      </c>
      <c r="AF28">
        <f t="shared" si="12"/>
        <v>0</v>
      </c>
      <c r="AH28">
        <f t="shared" si="13"/>
        <v>0</v>
      </c>
      <c r="AK28">
        <f t="shared" si="14"/>
        <v>0</v>
      </c>
      <c r="AU28">
        <f t="shared" si="15"/>
        <v>0</v>
      </c>
      <c r="AV28">
        <f t="shared" si="16"/>
        <v>0</v>
      </c>
      <c r="AW28">
        <f t="shared" si="17"/>
        <v>0</v>
      </c>
      <c r="AX28">
        <f t="shared" si="18"/>
        <v>0</v>
      </c>
      <c r="BG28">
        <f t="shared" si="19"/>
        <v>0</v>
      </c>
      <c r="BH28" s="11">
        <f t="shared" si="20"/>
        <v>0</v>
      </c>
    </row>
    <row r="29" spans="6:60" x14ac:dyDescent="0.2">
      <c r="F29">
        <f t="shared" si="2"/>
        <v>0</v>
      </c>
      <c r="G29">
        <f t="shared" si="3"/>
        <v>0</v>
      </c>
      <c r="H29">
        <f t="shared" si="4"/>
        <v>0</v>
      </c>
      <c r="I29">
        <f t="shared" si="5"/>
        <v>0</v>
      </c>
      <c r="K29">
        <f t="shared" si="6"/>
        <v>0</v>
      </c>
      <c r="L29">
        <f t="shared" si="7"/>
        <v>0</v>
      </c>
      <c r="M29" s="2">
        <f t="shared" si="8"/>
        <v>0</v>
      </c>
      <c r="T29">
        <f t="shared" si="9"/>
        <v>0</v>
      </c>
      <c r="W29">
        <f t="shared" si="10"/>
        <v>0</v>
      </c>
      <c r="X29">
        <f t="shared" si="11"/>
        <v>0</v>
      </c>
      <c r="AF29">
        <f t="shared" si="12"/>
        <v>0</v>
      </c>
      <c r="AH29">
        <f t="shared" si="13"/>
        <v>0</v>
      </c>
      <c r="AK29">
        <f t="shared" si="14"/>
        <v>0</v>
      </c>
      <c r="AU29">
        <f t="shared" si="15"/>
        <v>0</v>
      </c>
      <c r="AV29">
        <f t="shared" si="16"/>
        <v>0</v>
      </c>
      <c r="AW29">
        <f t="shared" si="17"/>
        <v>0</v>
      </c>
      <c r="AX29">
        <f t="shared" si="18"/>
        <v>0</v>
      </c>
      <c r="BG29">
        <f t="shared" si="19"/>
        <v>0</v>
      </c>
      <c r="BH29" s="11">
        <f t="shared" si="20"/>
        <v>0</v>
      </c>
    </row>
    <row r="30" spans="6:60" x14ac:dyDescent="0.2">
      <c r="F30">
        <f t="shared" si="2"/>
        <v>0</v>
      </c>
      <c r="G30">
        <f t="shared" si="3"/>
        <v>0</v>
      </c>
      <c r="H30">
        <f t="shared" si="4"/>
        <v>0</v>
      </c>
      <c r="I30">
        <f t="shared" si="5"/>
        <v>0</v>
      </c>
      <c r="K30">
        <f t="shared" si="6"/>
        <v>0</v>
      </c>
      <c r="L30">
        <f t="shared" si="7"/>
        <v>0</v>
      </c>
      <c r="M30" s="2">
        <f t="shared" si="8"/>
        <v>0</v>
      </c>
      <c r="T30">
        <f t="shared" si="9"/>
        <v>0</v>
      </c>
      <c r="W30">
        <f t="shared" si="10"/>
        <v>0</v>
      </c>
      <c r="X30">
        <f t="shared" si="11"/>
        <v>0</v>
      </c>
      <c r="AF30">
        <f t="shared" si="12"/>
        <v>0</v>
      </c>
      <c r="AH30">
        <f t="shared" si="13"/>
        <v>0</v>
      </c>
      <c r="AK30">
        <f t="shared" si="14"/>
        <v>0</v>
      </c>
      <c r="AU30">
        <f t="shared" si="15"/>
        <v>0</v>
      </c>
      <c r="AV30">
        <f t="shared" si="16"/>
        <v>0</v>
      </c>
      <c r="AW30">
        <f t="shared" si="17"/>
        <v>0</v>
      </c>
      <c r="AX30">
        <f t="shared" si="18"/>
        <v>0</v>
      </c>
      <c r="BG30">
        <f t="shared" si="19"/>
        <v>0</v>
      </c>
      <c r="BH30" s="11">
        <f t="shared" si="20"/>
        <v>0</v>
      </c>
    </row>
    <row r="31" spans="6:60" x14ac:dyDescent="0.2">
      <c r="F31">
        <f t="shared" si="2"/>
        <v>0</v>
      </c>
      <c r="G31">
        <f t="shared" si="3"/>
        <v>0</v>
      </c>
      <c r="H31">
        <f t="shared" si="4"/>
        <v>0</v>
      </c>
      <c r="I31">
        <f t="shared" si="5"/>
        <v>0</v>
      </c>
      <c r="K31">
        <f t="shared" si="6"/>
        <v>0</v>
      </c>
      <c r="L31">
        <f t="shared" si="7"/>
        <v>0</v>
      </c>
      <c r="M31" s="2">
        <f t="shared" si="8"/>
        <v>0</v>
      </c>
      <c r="T31">
        <f t="shared" si="9"/>
        <v>0</v>
      </c>
      <c r="W31">
        <f t="shared" si="10"/>
        <v>0</v>
      </c>
      <c r="X31">
        <f t="shared" si="11"/>
        <v>0</v>
      </c>
      <c r="AF31">
        <f t="shared" si="12"/>
        <v>0</v>
      </c>
      <c r="AH31">
        <f t="shared" si="13"/>
        <v>0</v>
      </c>
      <c r="AK31">
        <f t="shared" si="14"/>
        <v>0</v>
      </c>
      <c r="AU31">
        <f t="shared" si="15"/>
        <v>0</v>
      </c>
      <c r="AV31">
        <f t="shared" si="16"/>
        <v>0</v>
      </c>
      <c r="AW31">
        <f t="shared" si="17"/>
        <v>0</v>
      </c>
      <c r="AX31">
        <f t="shared" si="18"/>
        <v>0</v>
      </c>
      <c r="BG31">
        <f t="shared" si="19"/>
        <v>0</v>
      </c>
      <c r="BH31" s="11">
        <f t="shared" si="20"/>
        <v>0</v>
      </c>
    </row>
    <row r="32" spans="6:60" x14ac:dyDescent="0.2">
      <c r="F32">
        <f t="shared" si="2"/>
        <v>0</v>
      </c>
      <c r="G32">
        <f t="shared" si="3"/>
        <v>0</v>
      </c>
      <c r="H32">
        <f t="shared" si="4"/>
        <v>0</v>
      </c>
      <c r="I32">
        <f t="shared" si="5"/>
        <v>0</v>
      </c>
      <c r="K32">
        <f t="shared" si="6"/>
        <v>0</v>
      </c>
      <c r="L32">
        <f t="shared" si="7"/>
        <v>0</v>
      </c>
      <c r="M32" s="2">
        <f t="shared" si="8"/>
        <v>0</v>
      </c>
      <c r="T32">
        <f t="shared" si="9"/>
        <v>0</v>
      </c>
      <c r="W32">
        <f t="shared" si="10"/>
        <v>0</v>
      </c>
      <c r="X32">
        <f t="shared" si="11"/>
        <v>0</v>
      </c>
      <c r="AF32">
        <f t="shared" si="12"/>
        <v>0</v>
      </c>
      <c r="AH32">
        <f t="shared" si="13"/>
        <v>0</v>
      </c>
      <c r="AK32">
        <f t="shared" si="14"/>
        <v>0</v>
      </c>
      <c r="AU32">
        <f t="shared" si="15"/>
        <v>0</v>
      </c>
      <c r="AV32">
        <f t="shared" si="16"/>
        <v>0</v>
      </c>
      <c r="AW32">
        <f t="shared" si="17"/>
        <v>0</v>
      </c>
      <c r="AX32">
        <f t="shared" si="18"/>
        <v>0</v>
      </c>
      <c r="BG32">
        <f t="shared" si="19"/>
        <v>0</v>
      </c>
      <c r="BH32" s="11">
        <f t="shared" si="20"/>
        <v>0</v>
      </c>
    </row>
    <row r="33" spans="6:60" x14ac:dyDescent="0.2">
      <c r="F33">
        <f t="shared" si="2"/>
        <v>0</v>
      </c>
      <c r="G33">
        <f t="shared" si="3"/>
        <v>0</v>
      </c>
      <c r="H33">
        <f t="shared" si="4"/>
        <v>0</v>
      </c>
      <c r="I33">
        <f t="shared" si="5"/>
        <v>0</v>
      </c>
      <c r="K33">
        <f t="shared" si="6"/>
        <v>0</v>
      </c>
      <c r="L33">
        <f t="shared" si="7"/>
        <v>0</v>
      </c>
      <c r="M33" s="2">
        <f t="shared" si="8"/>
        <v>0</v>
      </c>
      <c r="T33">
        <f t="shared" si="9"/>
        <v>0</v>
      </c>
      <c r="W33">
        <f t="shared" si="10"/>
        <v>0</v>
      </c>
      <c r="X33">
        <f t="shared" si="11"/>
        <v>0</v>
      </c>
      <c r="AF33">
        <f t="shared" si="12"/>
        <v>0</v>
      </c>
      <c r="AH33">
        <f t="shared" si="13"/>
        <v>0</v>
      </c>
      <c r="AK33">
        <f t="shared" si="14"/>
        <v>0</v>
      </c>
      <c r="AU33">
        <f t="shared" si="15"/>
        <v>0</v>
      </c>
      <c r="AV33">
        <f t="shared" si="16"/>
        <v>0</v>
      </c>
      <c r="AW33">
        <f t="shared" si="17"/>
        <v>0</v>
      </c>
      <c r="AX33">
        <f t="shared" si="18"/>
        <v>0</v>
      </c>
      <c r="BG33">
        <f t="shared" si="19"/>
        <v>0</v>
      </c>
      <c r="BH33" s="11">
        <f t="shared" si="20"/>
        <v>0</v>
      </c>
    </row>
    <row r="34" spans="6:60" x14ac:dyDescent="0.2">
      <c r="F34">
        <f t="shared" si="2"/>
        <v>0</v>
      </c>
      <c r="G34">
        <f t="shared" si="3"/>
        <v>0</v>
      </c>
      <c r="H34">
        <f t="shared" si="4"/>
        <v>0</v>
      </c>
      <c r="I34">
        <f t="shared" si="5"/>
        <v>0</v>
      </c>
      <c r="K34">
        <f t="shared" si="6"/>
        <v>0</v>
      </c>
      <c r="L34">
        <f t="shared" si="7"/>
        <v>0</v>
      </c>
      <c r="M34" s="2">
        <f t="shared" si="8"/>
        <v>0</v>
      </c>
      <c r="T34">
        <f t="shared" si="9"/>
        <v>0</v>
      </c>
      <c r="W34">
        <f t="shared" si="10"/>
        <v>0</v>
      </c>
      <c r="X34">
        <f t="shared" si="11"/>
        <v>0</v>
      </c>
      <c r="AF34">
        <f t="shared" si="12"/>
        <v>0</v>
      </c>
      <c r="AH34">
        <f t="shared" si="13"/>
        <v>0</v>
      </c>
      <c r="AK34">
        <f t="shared" si="14"/>
        <v>0</v>
      </c>
      <c r="AU34">
        <f t="shared" si="15"/>
        <v>0</v>
      </c>
      <c r="AV34">
        <f t="shared" si="16"/>
        <v>0</v>
      </c>
      <c r="AW34">
        <f t="shared" si="17"/>
        <v>0</v>
      </c>
      <c r="AX34">
        <f t="shared" si="18"/>
        <v>0</v>
      </c>
      <c r="BG34">
        <f t="shared" si="19"/>
        <v>0</v>
      </c>
      <c r="BH34" s="11">
        <f t="shared" si="20"/>
        <v>0</v>
      </c>
    </row>
    <row r="35" spans="6:60" x14ac:dyDescent="0.2">
      <c r="F35">
        <f t="shared" si="2"/>
        <v>0</v>
      </c>
      <c r="G35">
        <f t="shared" si="3"/>
        <v>0</v>
      </c>
      <c r="H35">
        <f t="shared" si="4"/>
        <v>0</v>
      </c>
      <c r="I35">
        <f t="shared" si="5"/>
        <v>0</v>
      </c>
      <c r="K35">
        <f t="shared" si="6"/>
        <v>0</v>
      </c>
      <c r="L35">
        <f t="shared" si="7"/>
        <v>0</v>
      </c>
      <c r="M35" s="2">
        <f t="shared" si="8"/>
        <v>0</v>
      </c>
      <c r="T35">
        <f t="shared" si="9"/>
        <v>0</v>
      </c>
      <c r="W35">
        <f t="shared" si="10"/>
        <v>0</v>
      </c>
      <c r="X35">
        <f t="shared" si="11"/>
        <v>0</v>
      </c>
      <c r="AF35">
        <f t="shared" si="12"/>
        <v>0</v>
      </c>
      <c r="AH35">
        <f t="shared" si="13"/>
        <v>0</v>
      </c>
      <c r="AK35">
        <f t="shared" si="14"/>
        <v>0</v>
      </c>
      <c r="AU35">
        <f t="shared" si="15"/>
        <v>0</v>
      </c>
      <c r="AV35">
        <f t="shared" si="16"/>
        <v>0</v>
      </c>
      <c r="AW35">
        <f t="shared" si="17"/>
        <v>0</v>
      </c>
      <c r="AX35">
        <f t="shared" si="18"/>
        <v>0</v>
      </c>
      <c r="BG35">
        <f t="shared" si="19"/>
        <v>0</v>
      </c>
      <c r="BH35" s="11">
        <f t="shared" si="20"/>
        <v>0</v>
      </c>
    </row>
    <row r="36" spans="6:60" x14ac:dyDescent="0.2">
      <c r="F36">
        <f t="shared" si="2"/>
        <v>0</v>
      </c>
      <c r="G36">
        <f t="shared" si="3"/>
        <v>0</v>
      </c>
      <c r="H36">
        <f t="shared" si="4"/>
        <v>0</v>
      </c>
      <c r="I36">
        <f t="shared" si="5"/>
        <v>0</v>
      </c>
      <c r="K36">
        <f t="shared" si="6"/>
        <v>0</v>
      </c>
      <c r="L36">
        <f t="shared" si="7"/>
        <v>0</v>
      </c>
      <c r="M36" s="2">
        <f t="shared" si="8"/>
        <v>0</v>
      </c>
      <c r="T36">
        <f t="shared" si="9"/>
        <v>0</v>
      </c>
      <c r="W36">
        <f t="shared" si="10"/>
        <v>0</v>
      </c>
      <c r="X36">
        <f t="shared" si="11"/>
        <v>0</v>
      </c>
      <c r="AF36">
        <f t="shared" si="12"/>
        <v>0</v>
      </c>
      <c r="AH36">
        <f t="shared" si="13"/>
        <v>0</v>
      </c>
      <c r="AK36">
        <f t="shared" si="14"/>
        <v>0</v>
      </c>
      <c r="AU36">
        <f t="shared" si="15"/>
        <v>0</v>
      </c>
      <c r="AV36">
        <f t="shared" si="16"/>
        <v>0</v>
      </c>
      <c r="AW36">
        <f t="shared" si="17"/>
        <v>0</v>
      </c>
      <c r="AX36">
        <f t="shared" si="18"/>
        <v>0</v>
      </c>
      <c r="BG36">
        <f t="shared" si="19"/>
        <v>0</v>
      </c>
      <c r="BH36" s="11">
        <f t="shared" si="20"/>
        <v>0</v>
      </c>
    </row>
    <row r="37" spans="6:60" x14ac:dyDescent="0.2">
      <c r="F37">
        <f t="shared" si="2"/>
        <v>0</v>
      </c>
      <c r="G37">
        <f t="shared" si="3"/>
        <v>0</v>
      </c>
      <c r="H37">
        <f t="shared" si="4"/>
        <v>0</v>
      </c>
      <c r="I37">
        <f t="shared" si="5"/>
        <v>0</v>
      </c>
      <c r="K37">
        <f t="shared" si="6"/>
        <v>0</v>
      </c>
      <c r="L37">
        <f t="shared" si="7"/>
        <v>0</v>
      </c>
      <c r="M37" s="2">
        <f t="shared" si="8"/>
        <v>0</v>
      </c>
      <c r="T37">
        <f t="shared" si="9"/>
        <v>0</v>
      </c>
      <c r="W37">
        <f t="shared" si="10"/>
        <v>0</v>
      </c>
      <c r="X37">
        <f t="shared" si="11"/>
        <v>0</v>
      </c>
      <c r="AF37">
        <f t="shared" si="12"/>
        <v>0</v>
      </c>
      <c r="AH37">
        <f t="shared" si="13"/>
        <v>0</v>
      </c>
      <c r="AK37">
        <f t="shared" si="14"/>
        <v>0</v>
      </c>
      <c r="AU37">
        <f t="shared" si="15"/>
        <v>0</v>
      </c>
      <c r="AV37">
        <f t="shared" si="16"/>
        <v>0</v>
      </c>
      <c r="AW37">
        <f t="shared" si="17"/>
        <v>0</v>
      </c>
      <c r="AX37">
        <f t="shared" si="18"/>
        <v>0</v>
      </c>
      <c r="BG37">
        <f t="shared" si="19"/>
        <v>0</v>
      </c>
      <c r="BH37" s="11">
        <f t="shared" si="20"/>
        <v>0</v>
      </c>
    </row>
    <row r="38" spans="6:60" x14ac:dyDescent="0.2">
      <c r="F38">
        <f t="shared" si="2"/>
        <v>0</v>
      </c>
      <c r="G38">
        <f t="shared" si="3"/>
        <v>0</v>
      </c>
      <c r="H38">
        <f t="shared" si="4"/>
        <v>0</v>
      </c>
      <c r="I38">
        <f t="shared" si="5"/>
        <v>0</v>
      </c>
      <c r="K38">
        <f t="shared" si="6"/>
        <v>0</v>
      </c>
      <c r="L38">
        <f t="shared" si="7"/>
        <v>0</v>
      </c>
      <c r="M38" s="2">
        <f t="shared" si="8"/>
        <v>0</v>
      </c>
      <c r="T38">
        <f t="shared" si="9"/>
        <v>0</v>
      </c>
      <c r="W38">
        <f t="shared" si="10"/>
        <v>0</v>
      </c>
      <c r="X38">
        <f t="shared" si="11"/>
        <v>0</v>
      </c>
      <c r="AF38">
        <f t="shared" si="12"/>
        <v>0</v>
      </c>
      <c r="AH38">
        <f t="shared" si="13"/>
        <v>0</v>
      </c>
      <c r="AK38">
        <f t="shared" si="14"/>
        <v>0</v>
      </c>
      <c r="AU38">
        <f t="shared" si="15"/>
        <v>0</v>
      </c>
      <c r="AV38">
        <f t="shared" si="16"/>
        <v>0</v>
      </c>
      <c r="AW38">
        <f t="shared" si="17"/>
        <v>0</v>
      </c>
      <c r="AX38">
        <f t="shared" si="18"/>
        <v>0</v>
      </c>
      <c r="BG38">
        <f t="shared" si="19"/>
        <v>0</v>
      </c>
      <c r="BH38" s="11">
        <f t="shared" si="20"/>
        <v>0</v>
      </c>
    </row>
    <row r="39" spans="6:60" x14ac:dyDescent="0.2">
      <c r="F39">
        <f t="shared" si="2"/>
        <v>0</v>
      </c>
      <c r="G39">
        <f t="shared" si="3"/>
        <v>0</v>
      </c>
      <c r="H39">
        <f t="shared" si="4"/>
        <v>0</v>
      </c>
      <c r="I39">
        <f t="shared" si="5"/>
        <v>0</v>
      </c>
      <c r="K39">
        <f t="shared" si="6"/>
        <v>0</v>
      </c>
      <c r="L39">
        <f t="shared" si="7"/>
        <v>0</v>
      </c>
      <c r="M39" s="2">
        <f t="shared" si="8"/>
        <v>0</v>
      </c>
      <c r="T39">
        <f t="shared" si="9"/>
        <v>0</v>
      </c>
      <c r="W39">
        <f t="shared" si="10"/>
        <v>0</v>
      </c>
      <c r="X39">
        <f t="shared" si="11"/>
        <v>0</v>
      </c>
      <c r="AF39">
        <f t="shared" si="12"/>
        <v>0</v>
      </c>
      <c r="AH39">
        <f t="shared" si="13"/>
        <v>0</v>
      </c>
      <c r="AK39">
        <f t="shared" si="14"/>
        <v>0</v>
      </c>
      <c r="AU39">
        <f t="shared" si="15"/>
        <v>0</v>
      </c>
      <c r="AV39">
        <f t="shared" si="16"/>
        <v>0</v>
      </c>
      <c r="AW39">
        <f t="shared" si="17"/>
        <v>0</v>
      </c>
      <c r="AX39">
        <f t="shared" si="18"/>
        <v>0</v>
      </c>
      <c r="BG39">
        <f t="shared" si="19"/>
        <v>0</v>
      </c>
      <c r="BH39" s="11">
        <f t="shared" si="20"/>
        <v>0</v>
      </c>
    </row>
    <row r="40" spans="6:60" x14ac:dyDescent="0.2">
      <c r="F40">
        <f t="shared" si="2"/>
        <v>0</v>
      </c>
      <c r="G40">
        <f t="shared" si="3"/>
        <v>0</v>
      </c>
      <c r="H40">
        <f t="shared" si="4"/>
        <v>0</v>
      </c>
      <c r="I40">
        <f t="shared" si="5"/>
        <v>0</v>
      </c>
      <c r="K40">
        <f t="shared" si="6"/>
        <v>0</v>
      </c>
      <c r="L40">
        <f t="shared" si="7"/>
        <v>0</v>
      </c>
      <c r="M40" s="2">
        <f t="shared" si="8"/>
        <v>0</v>
      </c>
      <c r="T40">
        <f t="shared" si="9"/>
        <v>0</v>
      </c>
      <c r="W40">
        <f t="shared" si="10"/>
        <v>0</v>
      </c>
      <c r="X40">
        <f t="shared" si="11"/>
        <v>0</v>
      </c>
      <c r="AF40">
        <f t="shared" si="12"/>
        <v>0</v>
      </c>
      <c r="AH40">
        <f t="shared" si="13"/>
        <v>0</v>
      </c>
      <c r="AK40">
        <f t="shared" si="14"/>
        <v>0</v>
      </c>
      <c r="AU40">
        <f t="shared" si="15"/>
        <v>0</v>
      </c>
      <c r="AV40">
        <f t="shared" si="16"/>
        <v>0</v>
      </c>
      <c r="AW40">
        <f t="shared" si="17"/>
        <v>0</v>
      </c>
      <c r="AX40">
        <f t="shared" si="18"/>
        <v>0</v>
      </c>
      <c r="BG40">
        <f t="shared" si="19"/>
        <v>0</v>
      </c>
      <c r="BH40" s="11">
        <f t="shared" si="20"/>
        <v>0</v>
      </c>
    </row>
    <row r="41" spans="6:60" x14ac:dyDescent="0.2">
      <c r="F41">
        <f t="shared" si="2"/>
        <v>0</v>
      </c>
      <c r="G41">
        <f t="shared" si="3"/>
        <v>0</v>
      </c>
      <c r="H41">
        <f t="shared" si="4"/>
        <v>0</v>
      </c>
      <c r="I41">
        <f t="shared" si="5"/>
        <v>0</v>
      </c>
      <c r="K41">
        <f t="shared" si="6"/>
        <v>0</v>
      </c>
      <c r="L41">
        <f t="shared" si="7"/>
        <v>0</v>
      </c>
      <c r="M41" s="2">
        <f t="shared" si="8"/>
        <v>0</v>
      </c>
      <c r="T41">
        <f t="shared" si="9"/>
        <v>0</v>
      </c>
      <c r="W41">
        <f t="shared" si="10"/>
        <v>0</v>
      </c>
      <c r="X41">
        <f t="shared" si="11"/>
        <v>0</v>
      </c>
      <c r="AF41">
        <f t="shared" si="12"/>
        <v>0</v>
      </c>
      <c r="AH41">
        <f t="shared" si="13"/>
        <v>0</v>
      </c>
      <c r="AK41">
        <f t="shared" si="14"/>
        <v>0</v>
      </c>
      <c r="AU41">
        <f t="shared" si="15"/>
        <v>0</v>
      </c>
      <c r="AV41">
        <f t="shared" si="16"/>
        <v>0</v>
      </c>
      <c r="AW41">
        <f t="shared" si="17"/>
        <v>0</v>
      </c>
      <c r="AX41">
        <f t="shared" si="18"/>
        <v>0</v>
      </c>
      <c r="BG41">
        <f t="shared" si="19"/>
        <v>0</v>
      </c>
      <c r="BH41" s="11">
        <f t="shared" si="20"/>
        <v>0</v>
      </c>
    </row>
    <row r="42" spans="6:60" x14ac:dyDescent="0.2">
      <c r="F42">
        <f t="shared" si="2"/>
        <v>0</v>
      </c>
      <c r="G42">
        <f t="shared" si="3"/>
        <v>0</v>
      </c>
      <c r="H42">
        <f t="shared" si="4"/>
        <v>0</v>
      </c>
      <c r="I42">
        <f t="shared" si="5"/>
        <v>0</v>
      </c>
      <c r="K42">
        <f t="shared" si="6"/>
        <v>0</v>
      </c>
      <c r="L42">
        <f t="shared" si="7"/>
        <v>0</v>
      </c>
      <c r="M42" s="2">
        <f t="shared" si="8"/>
        <v>0</v>
      </c>
      <c r="T42">
        <f t="shared" si="9"/>
        <v>0</v>
      </c>
      <c r="W42">
        <f t="shared" si="10"/>
        <v>0</v>
      </c>
      <c r="X42">
        <f t="shared" si="11"/>
        <v>0</v>
      </c>
      <c r="AF42">
        <f t="shared" si="12"/>
        <v>0</v>
      </c>
      <c r="AH42">
        <f t="shared" si="13"/>
        <v>0</v>
      </c>
      <c r="AK42">
        <f t="shared" si="14"/>
        <v>0</v>
      </c>
      <c r="AU42">
        <f t="shared" si="15"/>
        <v>0</v>
      </c>
      <c r="AV42">
        <f t="shared" si="16"/>
        <v>0</v>
      </c>
      <c r="AW42">
        <f t="shared" si="17"/>
        <v>0</v>
      </c>
      <c r="AX42">
        <f t="shared" si="18"/>
        <v>0</v>
      </c>
      <c r="BG42">
        <f t="shared" si="19"/>
        <v>0</v>
      </c>
      <c r="BH42" s="11">
        <f t="shared" si="20"/>
        <v>0</v>
      </c>
    </row>
    <row r="43" spans="6:60" x14ac:dyDescent="0.2">
      <c r="F43">
        <f t="shared" si="2"/>
        <v>0</v>
      </c>
      <c r="G43">
        <f t="shared" si="3"/>
        <v>0</v>
      </c>
      <c r="H43">
        <f t="shared" si="4"/>
        <v>0</v>
      </c>
      <c r="I43">
        <f t="shared" si="5"/>
        <v>0</v>
      </c>
      <c r="K43">
        <f t="shared" si="6"/>
        <v>0</v>
      </c>
      <c r="L43">
        <f t="shared" si="7"/>
        <v>0</v>
      </c>
      <c r="M43" s="2">
        <f t="shared" si="8"/>
        <v>0</v>
      </c>
      <c r="T43">
        <f t="shared" si="9"/>
        <v>0</v>
      </c>
      <c r="W43">
        <f t="shared" si="10"/>
        <v>0</v>
      </c>
      <c r="X43">
        <f t="shared" si="11"/>
        <v>0</v>
      </c>
      <c r="AF43">
        <f t="shared" si="12"/>
        <v>0</v>
      </c>
      <c r="AH43">
        <f t="shared" si="13"/>
        <v>0</v>
      </c>
      <c r="AK43">
        <f t="shared" si="14"/>
        <v>0</v>
      </c>
      <c r="AU43">
        <f t="shared" si="15"/>
        <v>0</v>
      </c>
      <c r="AV43">
        <f t="shared" si="16"/>
        <v>0</v>
      </c>
      <c r="AW43">
        <f t="shared" si="17"/>
        <v>0</v>
      </c>
      <c r="AX43">
        <f t="shared" si="18"/>
        <v>0</v>
      </c>
      <c r="BG43">
        <f t="shared" si="19"/>
        <v>0</v>
      </c>
      <c r="BH43" s="11">
        <f t="shared" si="20"/>
        <v>0</v>
      </c>
    </row>
    <row r="44" spans="6:60" x14ac:dyDescent="0.2">
      <c r="F44">
        <f t="shared" si="2"/>
        <v>0</v>
      </c>
      <c r="G44">
        <f t="shared" si="3"/>
        <v>0</v>
      </c>
      <c r="H44">
        <f t="shared" si="4"/>
        <v>0</v>
      </c>
      <c r="I44">
        <f t="shared" si="5"/>
        <v>0</v>
      </c>
      <c r="K44">
        <f t="shared" si="6"/>
        <v>0</v>
      </c>
      <c r="L44">
        <f t="shared" si="7"/>
        <v>0</v>
      </c>
      <c r="M44" s="2">
        <f t="shared" si="8"/>
        <v>0</v>
      </c>
      <c r="T44">
        <f t="shared" si="9"/>
        <v>0</v>
      </c>
      <c r="W44">
        <f t="shared" si="10"/>
        <v>0</v>
      </c>
      <c r="X44">
        <f t="shared" si="11"/>
        <v>0</v>
      </c>
      <c r="AF44">
        <f t="shared" si="12"/>
        <v>0</v>
      </c>
      <c r="AH44">
        <f t="shared" si="13"/>
        <v>0</v>
      </c>
      <c r="AK44">
        <f t="shared" si="14"/>
        <v>0</v>
      </c>
      <c r="AU44">
        <f t="shared" si="15"/>
        <v>0</v>
      </c>
      <c r="AV44">
        <f t="shared" si="16"/>
        <v>0</v>
      </c>
      <c r="AW44">
        <f t="shared" si="17"/>
        <v>0</v>
      </c>
      <c r="AX44">
        <f t="shared" si="18"/>
        <v>0</v>
      </c>
      <c r="BG44">
        <f t="shared" si="19"/>
        <v>0</v>
      </c>
      <c r="BH44" s="11">
        <f t="shared" si="20"/>
        <v>0</v>
      </c>
    </row>
    <row r="45" spans="6:60" x14ac:dyDescent="0.2">
      <c r="F45">
        <f t="shared" si="2"/>
        <v>0</v>
      </c>
      <c r="G45">
        <f t="shared" si="3"/>
        <v>0</v>
      </c>
      <c r="H45">
        <f t="shared" si="4"/>
        <v>0</v>
      </c>
      <c r="I45">
        <f t="shared" si="5"/>
        <v>0</v>
      </c>
      <c r="K45">
        <f t="shared" si="6"/>
        <v>0</v>
      </c>
      <c r="L45">
        <f t="shared" si="7"/>
        <v>0</v>
      </c>
      <c r="M45" s="2">
        <f t="shared" si="8"/>
        <v>0</v>
      </c>
      <c r="T45">
        <f t="shared" si="9"/>
        <v>0</v>
      </c>
      <c r="W45">
        <f t="shared" si="10"/>
        <v>0</v>
      </c>
      <c r="X45">
        <f t="shared" si="11"/>
        <v>0</v>
      </c>
      <c r="AF45">
        <f t="shared" si="12"/>
        <v>0</v>
      </c>
      <c r="AH45">
        <f t="shared" si="13"/>
        <v>0</v>
      </c>
      <c r="AK45">
        <f t="shared" si="14"/>
        <v>0</v>
      </c>
      <c r="AU45">
        <f t="shared" si="15"/>
        <v>0</v>
      </c>
      <c r="AV45">
        <f t="shared" si="16"/>
        <v>0</v>
      </c>
      <c r="AW45">
        <f t="shared" si="17"/>
        <v>0</v>
      </c>
      <c r="AX45">
        <f t="shared" si="18"/>
        <v>0</v>
      </c>
      <c r="BG45">
        <f t="shared" si="19"/>
        <v>0</v>
      </c>
      <c r="BH45" s="11">
        <f t="shared" si="20"/>
        <v>0</v>
      </c>
    </row>
    <row r="46" spans="6:60" x14ac:dyDescent="0.2">
      <c r="F46">
        <f t="shared" si="2"/>
        <v>0</v>
      </c>
      <c r="G46">
        <f t="shared" si="3"/>
        <v>0</v>
      </c>
      <c r="H46">
        <f t="shared" si="4"/>
        <v>0</v>
      </c>
      <c r="I46">
        <f t="shared" si="5"/>
        <v>0</v>
      </c>
      <c r="K46">
        <f t="shared" si="6"/>
        <v>0</v>
      </c>
      <c r="L46">
        <f t="shared" si="7"/>
        <v>0</v>
      </c>
      <c r="M46" s="2">
        <f t="shared" si="8"/>
        <v>0</v>
      </c>
      <c r="T46">
        <f t="shared" si="9"/>
        <v>0</v>
      </c>
      <c r="W46">
        <f t="shared" si="10"/>
        <v>0</v>
      </c>
      <c r="X46">
        <f t="shared" si="11"/>
        <v>0</v>
      </c>
      <c r="AF46">
        <f t="shared" si="12"/>
        <v>0</v>
      </c>
      <c r="AH46">
        <f t="shared" si="13"/>
        <v>0</v>
      </c>
      <c r="AK46">
        <f t="shared" si="14"/>
        <v>0</v>
      </c>
      <c r="AU46">
        <f t="shared" si="15"/>
        <v>0</v>
      </c>
      <c r="AV46">
        <f t="shared" si="16"/>
        <v>0</v>
      </c>
      <c r="AW46">
        <f t="shared" si="17"/>
        <v>0</v>
      </c>
      <c r="AX46">
        <f t="shared" si="18"/>
        <v>0</v>
      </c>
      <c r="BG46">
        <f t="shared" si="19"/>
        <v>0</v>
      </c>
      <c r="BH46" s="11">
        <f t="shared" si="20"/>
        <v>0</v>
      </c>
    </row>
    <row r="47" spans="6:60" x14ac:dyDescent="0.2">
      <c r="F47">
        <f t="shared" si="2"/>
        <v>0</v>
      </c>
      <c r="G47">
        <f t="shared" si="3"/>
        <v>0</v>
      </c>
      <c r="H47">
        <f t="shared" si="4"/>
        <v>0</v>
      </c>
      <c r="I47">
        <f t="shared" si="5"/>
        <v>0</v>
      </c>
      <c r="K47">
        <f t="shared" si="6"/>
        <v>0</v>
      </c>
      <c r="L47">
        <f t="shared" si="7"/>
        <v>0</v>
      </c>
      <c r="M47" s="2">
        <f t="shared" si="8"/>
        <v>0</v>
      </c>
      <c r="T47">
        <f t="shared" si="9"/>
        <v>0</v>
      </c>
      <c r="W47">
        <f t="shared" si="10"/>
        <v>0</v>
      </c>
      <c r="X47">
        <f t="shared" si="11"/>
        <v>0</v>
      </c>
      <c r="AF47">
        <f t="shared" si="12"/>
        <v>0</v>
      </c>
      <c r="AH47">
        <f t="shared" si="13"/>
        <v>0</v>
      </c>
      <c r="AK47">
        <f t="shared" si="14"/>
        <v>0</v>
      </c>
      <c r="AU47">
        <f t="shared" si="15"/>
        <v>0</v>
      </c>
      <c r="AV47">
        <f t="shared" si="16"/>
        <v>0</v>
      </c>
      <c r="AW47">
        <f t="shared" si="17"/>
        <v>0</v>
      </c>
      <c r="AX47">
        <f t="shared" si="18"/>
        <v>0</v>
      </c>
      <c r="BG47">
        <f t="shared" si="19"/>
        <v>0</v>
      </c>
      <c r="BH47" s="11">
        <f t="shared" si="20"/>
        <v>0</v>
      </c>
    </row>
    <row r="48" spans="6:60" x14ac:dyDescent="0.2">
      <c r="F48">
        <f t="shared" si="2"/>
        <v>0</v>
      </c>
      <c r="G48">
        <f t="shared" si="3"/>
        <v>0</v>
      </c>
      <c r="H48">
        <f t="shared" si="4"/>
        <v>0</v>
      </c>
      <c r="I48">
        <f t="shared" si="5"/>
        <v>0</v>
      </c>
      <c r="K48">
        <f t="shared" si="6"/>
        <v>0</v>
      </c>
      <c r="L48">
        <f t="shared" si="7"/>
        <v>0</v>
      </c>
      <c r="M48" s="2">
        <f t="shared" si="8"/>
        <v>0</v>
      </c>
      <c r="T48">
        <f t="shared" si="9"/>
        <v>0</v>
      </c>
      <c r="W48">
        <f t="shared" si="10"/>
        <v>0</v>
      </c>
      <c r="X48">
        <f t="shared" si="11"/>
        <v>0</v>
      </c>
      <c r="AF48">
        <f t="shared" si="12"/>
        <v>0</v>
      </c>
      <c r="AH48">
        <f t="shared" si="13"/>
        <v>0</v>
      </c>
      <c r="AK48">
        <f t="shared" si="14"/>
        <v>0</v>
      </c>
      <c r="AU48">
        <f t="shared" si="15"/>
        <v>0</v>
      </c>
      <c r="AV48">
        <f t="shared" si="16"/>
        <v>0</v>
      </c>
      <c r="AW48">
        <f t="shared" si="17"/>
        <v>0</v>
      </c>
      <c r="AX48">
        <f t="shared" si="18"/>
        <v>0</v>
      </c>
      <c r="BG48">
        <f t="shared" si="19"/>
        <v>0</v>
      </c>
      <c r="BH48" s="11">
        <f t="shared" si="20"/>
        <v>0</v>
      </c>
    </row>
    <row r="49" spans="6:60" x14ac:dyDescent="0.2">
      <c r="F49">
        <f t="shared" si="2"/>
        <v>0</v>
      </c>
      <c r="G49">
        <f t="shared" si="3"/>
        <v>0</v>
      </c>
      <c r="H49">
        <f t="shared" si="4"/>
        <v>0</v>
      </c>
      <c r="I49">
        <f t="shared" si="5"/>
        <v>0</v>
      </c>
      <c r="K49">
        <f t="shared" si="6"/>
        <v>0</v>
      </c>
      <c r="L49">
        <f t="shared" si="7"/>
        <v>0</v>
      </c>
      <c r="M49" s="2">
        <f t="shared" si="8"/>
        <v>0</v>
      </c>
      <c r="T49">
        <f t="shared" si="9"/>
        <v>0</v>
      </c>
      <c r="W49">
        <f t="shared" si="10"/>
        <v>0</v>
      </c>
      <c r="X49">
        <f t="shared" si="11"/>
        <v>0</v>
      </c>
      <c r="AF49">
        <f t="shared" si="12"/>
        <v>0</v>
      </c>
      <c r="AH49">
        <f t="shared" si="13"/>
        <v>0</v>
      </c>
      <c r="AK49">
        <f t="shared" si="14"/>
        <v>0</v>
      </c>
      <c r="AU49">
        <f t="shared" si="15"/>
        <v>0</v>
      </c>
      <c r="AV49">
        <f t="shared" si="16"/>
        <v>0</v>
      </c>
      <c r="AW49">
        <f t="shared" si="17"/>
        <v>0</v>
      </c>
      <c r="AX49">
        <f t="shared" si="18"/>
        <v>0</v>
      </c>
      <c r="BG49">
        <f t="shared" si="19"/>
        <v>0</v>
      </c>
      <c r="BH49" s="11">
        <f t="shared" si="20"/>
        <v>0</v>
      </c>
    </row>
    <row r="50" spans="6:60" x14ac:dyDescent="0.2">
      <c r="F50">
        <f t="shared" si="2"/>
        <v>0</v>
      </c>
      <c r="G50">
        <f t="shared" si="3"/>
        <v>0</v>
      </c>
      <c r="H50">
        <f t="shared" si="4"/>
        <v>0</v>
      </c>
      <c r="I50">
        <f t="shared" si="5"/>
        <v>0</v>
      </c>
      <c r="K50">
        <f t="shared" si="6"/>
        <v>0</v>
      </c>
      <c r="L50">
        <f t="shared" si="7"/>
        <v>0</v>
      </c>
      <c r="M50" s="2">
        <f t="shared" si="8"/>
        <v>0</v>
      </c>
      <c r="T50">
        <f t="shared" si="9"/>
        <v>0</v>
      </c>
      <c r="W50">
        <f t="shared" si="10"/>
        <v>0</v>
      </c>
      <c r="X50">
        <f t="shared" si="11"/>
        <v>0</v>
      </c>
      <c r="AF50">
        <f t="shared" si="12"/>
        <v>0</v>
      </c>
      <c r="AH50">
        <f t="shared" si="13"/>
        <v>0</v>
      </c>
      <c r="AK50">
        <f t="shared" si="14"/>
        <v>0</v>
      </c>
      <c r="AU50">
        <f t="shared" si="15"/>
        <v>0</v>
      </c>
      <c r="AV50">
        <f t="shared" si="16"/>
        <v>0</v>
      </c>
      <c r="AW50">
        <f t="shared" si="17"/>
        <v>0</v>
      </c>
      <c r="AX50">
        <f t="shared" si="18"/>
        <v>0</v>
      </c>
      <c r="BG50">
        <f t="shared" si="19"/>
        <v>0</v>
      </c>
      <c r="BH50" s="11">
        <f t="shared" si="20"/>
        <v>0</v>
      </c>
    </row>
    <row r="51" spans="6:60" x14ac:dyDescent="0.2">
      <c r="F51">
        <f t="shared" si="2"/>
        <v>0</v>
      </c>
      <c r="G51">
        <f t="shared" si="3"/>
        <v>0</v>
      </c>
      <c r="H51">
        <f t="shared" si="4"/>
        <v>0</v>
      </c>
      <c r="I51">
        <f t="shared" si="5"/>
        <v>0</v>
      </c>
      <c r="K51">
        <f t="shared" si="6"/>
        <v>0</v>
      </c>
      <c r="L51">
        <f t="shared" si="7"/>
        <v>0</v>
      </c>
      <c r="M51" s="2">
        <f t="shared" si="8"/>
        <v>0</v>
      </c>
      <c r="T51">
        <f t="shared" si="9"/>
        <v>0</v>
      </c>
      <c r="W51">
        <f t="shared" si="10"/>
        <v>0</v>
      </c>
      <c r="X51">
        <f t="shared" si="11"/>
        <v>0</v>
      </c>
      <c r="AF51">
        <f t="shared" si="12"/>
        <v>0</v>
      </c>
      <c r="AH51">
        <f t="shared" si="13"/>
        <v>0</v>
      </c>
      <c r="AK51">
        <f t="shared" si="14"/>
        <v>0</v>
      </c>
      <c r="AU51">
        <f t="shared" si="15"/>
        <v>0</v>
      </c>
      <c r="AV51">
        <f t="shared" si="16"/>
        <v>0</v>
      </c>
      <c r="AW51">
        <f t="shared" si="17"/>
        <v>0</v>
      </c>
      <c r="AX51">
        <f t="shared" si="18"/>
        <v>0</v>
      </c>
      <c r="BG51">
        <f t="shared" si="19"/>
        <v>0</v>
      </c>
      <c r="BH51" s="11">
        <f t="shared" si="20"/>
        <v>0</v>
      </c>
    </row>
    <row r="52" spans="6:60" x14ac:dyDescent="0.2">
      <c r="F52">
        <f t="shared" si="2"/>
        <v>0</v>
      </c>
      <c r="G52">
        <f t="shared" si="3"/>
        <v>0</v>
      </c>
      <c r="H52">
        <f t="shared" si="4"/>
        <v>0</v>
      </c>
      <c r="I52">
        <f t="shared" si="5"/>
        <v>0</v>
      </c>
      <c r="K52">
        <f t="shared" si="6"/>
        <v>0</v>
      </c>
      <c r="L52">
        <f t="shared" si="7"/>
        <v>0</v>
      </c>
      <c r="M52" s="2">
        <f t="shared" si="8"/>
        <v>0</v>
      </c>
      <c r="T52">
        <f t="shared" si="9"/>
        <v>0</v>
      </c>
      <c r="W52">
        <f t="shared" si="10"/>
        <v>0</v>
      </c>
      <c r="X52">
        <f t="shared" si="11"/>
        <v>0</v>
      </c>
      <c r="AF52">
        <f t="shared" si="12"/>
        <v>0</v>
      </c>
      <c r="AH52">
        <f t="shared" si="13"/>
        <v>0</v>
      </c>
      <c r="AK52">
        <f t="shared" si="14"/>
        <v>0</v>
      </c>
      <c r="AU52">
        <f t="shared" si="15"/>
        <v>0</v>
      </c>
      <c r="AV52">
        <f t="shared" si="16"/>
        <v>0</v>
      </c>
      <c r="AW52">
        <f t="shared" si="17"/>
        <v>0</v>
      </c>
      <c r="AX52">
        <f t="shared" si="18"/>
        <v>0</v>
      </c>
      <c r="BG52">
        <f t="shared" si="19"/>
        <v>0</v>
      </c>
      <c r="BH52" s="11">
        <f t="shared" si="20"/>
        <v>0</v>
      </c>
    </row>
    <row r="53" spans="6:60" x14ac:dyDescent="0.2">
      <c r="F53">
        <f t="shared" si="2"/>
        <v>0</v>
      </c>
      <c r="G53">
        <f t="shared" si="3"/>
        <v>0</v>
      </c>
      <c r="H53">
        <f t="shared" si="4"/>
        <v>0</v>
      </c>
      <c r="I53">
        <f t="shared" si="5"/>
        <v>0</v>
      </c>
      <c r="K53">
        <f t="shared" si="6"/>
        <v>0</v>
      </c>
      <c r="L53">
        <f t="shared" si="7"/>
        <v>0</v>
      </c>
      <c r="M53" s="2">
        <f t="shared" si="8"/>
        <v>0</v>
      </c>
      <c r="T53">
        <f t="shared" si="9"/>
        <v>0</v>
      </c>
      <c r="W53">
        <f t="shared" si="10"/>
        <v>0</v>
      </c>
      <c r="X53">
        <f t="shared" si="11"/>
        <v>0</v>
      </c>
      <c r="AF53">
        <f t="shared" si="12"/>
        <v>0</v>
      </c>
      <c r="AH53">
        <f t="shared" si="13"/>
        <v>0</v>
      </c>
      <c r="AK53">
        <f t="shared" si="14"/>
        <v>0</v>
      </c>
      <c r="AU53">
        <f t="shared" si="15"/>
        <v>0</v>
      </c>
      <c r="AV53">
        <f t="shared" si="16"/>
        <v>0</v>
      </c>
      <c r="AW53">
        <f t="shared" si="17"/>
        <v>0</v>
      </c>
      <c r="AX53">
        <f t="shared" si="18"/>
        <v>0</v>
      </c>
      <c r="BG53">
        <f t="shared" si="19"/>
        <v>0</v>
      </c>
      <c r="BH53" s="11">
        <f t="shared" si="20"/>
        <v>0</v>
      </c>
    </row>
    <row r="54" spans="6:60" x14ac:dyDescent="0.2">
      <c r="F54">
        <f t="shared" si="2"/>
        <v>0</v>
      </c>
      <c r="G54">
        <f t="shared" si="3"/>
        <v>0</v>
      </c>
      <c r="H54">
        <f t="shared" si="4"/>
        <v>0</v>
      </c>
      <c r="I54">
        <f t="shared" si="5"/>
        <v>0</v>
      </c>
      <c r="K54">
        <f t="shared" si="6"/>
        <v>0</v>
      </c>
      <c r="L54">
        <f t="shared" si="7"/>
        <v>0</v>
      </c>
      <c r="M54" s="2">
        <f t="shared" si="8"/>
        <v>0</v>
      </c>
      <c r="T54">
        <f t="shared" si="9"/>
        <v>0</v>
      </c>
      <c r="W54">
        <f t="shared" si="10"/>
        <v>0</v>
      </c>
      <c r="X54">
        <f t="shared" si="11"/>
        <v>0</v>
      </c>
      <c r="AF54">
        <f t="shared" si="12"/>
        <v>0</v>
      </c>
      <c r="AH54">
        <f t="shared" si="13"/>
        <v>0</v>
      </c>
      <c r="AK54">
        <f t="shared" si="14"/>
        <v>0</v>
      </c>
      <c r="AU54">
        <f t="shared" si="15"/>
        <v>0</v>
      </c>
      <c r="AV54">
        <f t="shared" si="16"/>
        <v>0</v>
      </c>
      <c r="AW54">
        <f t="shared" si="17"/>
        <v>0</v>
      </c>
      <c r="AX54">
        <f t="shared" si="18"/>
        <v>0</v>
      </c>
      <c r="BG54">
        <f t="shared" si="19"/>
        <v>0</v>
      </c>
      <c r="BH54" s="11">
        <f t="shared" si="20"/>
        <v>0</v>
      </c>
    </row>
    <row r="55" spans="6:60" x14ac:dyDescent="0.2">
      <c r="F55">
        <f t="shared" si="2"/>
        <v>0</v>
      </c>
      <c r="G55">
        <f t="shared" si="3"/>
        <v>0</v>
      </c>
      <c r="H55">
        <f t="shared" si="4"/>
        <v>0</v>
      </c>
      <c r="I55">
        <f t="shared" si="5"/>
        <v>0</v>
      </c>
      <c r="K55">
        <f t="shared" si="6"/>
        <v>0</v>
      </c>
      <c r="L55">
        <f t="shared" si="7"/>
        <v>0</v>
      </c>
      <c r="M55" s="2">
        <f t="shared" si="8"/>
        <v>0</v>
      </c>
      <c r="T55">
        <f t="shared" si="9"/>
        <v>0</v>
      </c>
      <c r="W55">
        <f t="shared" si="10"/>
        <v>0</v>
      </c>
      <c r="X55">
        <f t="shared" si="11"/>
        <v>0</v>
      </c>
      <c r="AF55">
        <f t="shared" si="12"/>
        <v>0</v>
      </c>
      <c r="AH55">
        <f t="shared" si="13"/>
        <v>0</v>
      </c>
      <c r="AK55">
        <f t="shared" si="14"/>
        <v>0</v>
      </c>
      <c r="AU55">
        <f t="shared" si="15"/>
        <v>0</v>
      </c>
      <c r="AV55">
        <f t="shared" si="16"/>
        <v>0</v>
      </c>
      <c r="AW55">
        <f t="shared" si="17"/>
        <v>0</v>
      </c>
      <c r="AX55">
        <f t="shared" si="18"/>
        <v>0</v>
      </c>
      <c r="BG55">
        <f t="shared" si="19"/>
        <v>0</v>
      </c>
      <c r="BH55" s="11">
        <f t="shared" si="20"/>
        <v>0</v>
      </c>
    </row>
    <row r="56" spans="6:60" x14ac:dyDescent="0.2">
      <c r="F56">
        <f t="shared" si="2"/>
        <v>0</v>
      </c>
      <c r="G56">
        <f t="shared" si="3"/>
        <v>0</v>
      </c>
      <c r="H56">
        <f t="shared" si="4"/>
        <v>0</v>
      </c>
      <c r="I56">
        <f t="shared" si="5"/>
        <v>0</v>
      </c>
      <c r="K56">
        <f t="shared" si="6"/>
        <v>0</v>
      </c>
      <c r="L56">
        <f t="shared" si="7"/>
        <v>0</v>
      </c>
      <c r="M56" s="2">
        <f t="shared" si="8"/>
        <v>0</v>
      </c>
      <c r="T56">
        <f t="shared" si="9"/>
        <v>0</v>
      </c>
      <c r="W56">
        <f t="shared" si="10"/>
        <v>0</v>
      </c>
      <c r="X56">
        <f t="shared" si="11"/>
        <v>0</v>
      </c>
      <c r="AF56">
        <f t="shared" si="12"/>
        <v>0</v>
      </c>
      <c r="AH56">
        <f t="shared" si="13"/>
        <v>0</v>
      </c>
      <c r="AK56">
        <f t="shared" si="14"/>
        <v>0</v>
      </c>
      <c r="AU56">
        <f t="shared" si="15"/>
        <v>0</v>
      </c>
      <c r="AV56">
        <f t="shared" si="16"/>
        <v>0</v>
      </c>
      <c r="AW56">
        <f t="shared" si="17"/>
        <v>0</v>
      </c>
      <c r="AX56">
        <f t="shared" si="18"/>
        <v>0</v>
      </c>
      <c r="BG56">
        <f t="shared" si="19"/>
        <v>0</v>
      </c>
      <c r="BH56" s="11">
        <f t="shared" si="20"/>
        <v>0</v>
      </c>
    </row>
    <row r="57" spans="6:60" x14ac:dyDescent="0.2">
      <c r="F57">
        <f t="shared" si="2"/>
        <v>0</v>
      </c>
      <c r="G57">
        <f t="shared" si="3"/>
        <v>0</v>
      </c>
      <c r="H57">
        <f t="shared" si="4"/>
        <v>0</v>
      </c>
      <c r="I57">
        <f t="shared" si="5"/>
        <v>0</v>
      </c>
      <c r="K57">
        <f t="shared" si="6"/>
        <v>0</v>
      </c>
      <c r="L57">
        <f t="shared" si="7"/>
        <v>0</v>
      </c>
      <c r="M57" s="2">
        <f t="shared" si="8"/>
        <v>0</v>
      </c>
      <c r="T57">
        <f t="shared" si="9"/>
        <v>0</v>
      </c>
      <c r="W57">
        <f t="shared" si="10"/>
        <v>0</v>
      </c>
      <c r="X57">
        <f t="shared" si="11"/>
        <v>0</v>
      </c>
      <c r="AF57">
        <f t="shared" si="12"/>
        <v>0</v>
      </c>
      <c r="AH57">
        <f t="shared" si="13"/>
        <v>0</v>
      </c>
      <c r="AK57">
        <f t="shared" si="14"/>
        <v>0</v>
      </c>
      <c r="AU57">
        <f t="shared" si="15"/>
        <v>0</v>
      </c>
      <c r="AV57">
        <f t="shared" si="16"/>
        <v>0</v>
      </c>
      <c r="AW57">
        <f t="shared" si="17"/>
        <v>0</v>
      </c>
      <c r="AX57">
        <f t="shared" si="18"/>
        <v>0</v>
      </c>
      <c r="BG57">
        <f t="shared" si="19"/>
        <v>0</v>
      </c>
      <c r="BH57" s="11">
        <f t="shared" si="20"/>
        <v>0</v>
      </c>
    </row>
    <row r="58" spans="6:60" x14ac:dyDescent="0.2">
      <c r="F58">
        <f t="shared" si="2"/>
        <v>0</v>
      </c>
      <c r="G58">
        <f t="shared" si="3"/>
        <v>0</v>
      </c>
      <c r="H58">
        <f t="shared" si="4"/>
        <v>0</v>
      </c>
      <c r="I58">
        <f t="shared" si="5"/>
        <v>0</v>
      </c>
      <c r="K58">
        <f t="shared" si="6"/>
        <v>0</v>
      </c>
      <c r="L58">
        <f t="shared" si="7"/>
        <v>0</v>
      </c>
      <c r="M58" s="2">
        <f t="shared" si="8"/>
        <v>0</v>
      </c>
      <c r="T58">
        <f t="shared" si="9"/>
        <v>0</v>
      </c>
      <c r="W58">
        <f t="shared" si="10"/>
        <v>0</v>
      </c>
      <c r="X58">
        <f t="shared" si="11"/>
        <v>0</v>
      </c>
      <c r="AF58">
        <f t="shared" si="12"/>
        <v>0</v>
      </c>
      <c r="AH58">
        <f t="shared" si="13"/>
        <v>0</v>
      </c>
      <c r="AK58">
        <f t="shared" si="14"/>
        <v>0</v>
      </c>
      <c r="AU58">
        <f t="shared" si="15"/>
        <v>0</v>
      </c>
      <c r="AV58">
        <f t="shared" si="16"/>
        <v>0</v>
      </c>
      <c r="AW58">
        <f t="shared" si="17"/>
        <v>0</v>
      </c>
      <c r="AX58">
        <f t="shared" si="18"/>
        <v>0</v>
      </c>
      <c r="BG58">
        <f t="shared" si="19"/>
        <v>0</v>
      </c>
      <c r="BH58" s="11">
        <f t="shared" si="20"/>
        <v>0</v>
      </c>
    </row>
    <row r="59" spans="6:60" x14ac:dyDescent="0.2">
      <c r="F59">
        <f t="shared" si="2"/>
        <v>0</v>
      </c>
      <c r="G59">
        <f t="shared" si="3"/>
        <v>0</v>
      </c>
      <c r="H59">
        <f t="shared" si="4"/>
        <v>0</v>
      </c>
      <c r="I59">
        <f t="shared" si="5"/>
        <v>0</v>
      </c>
      <c r="K59">
        <f t="shared" si="6"/>
        <v>0</v>
      </c>
      <c r="L59">
        <f t="shared" si="7"/>
        <v>0</v>
      </c>
      <c r="M59" s="2">
        <f t="shared" si="8"/>
        <v>0</v>
      </c>
      <c r="T59">
        <f t="shared" si="9"/>
        <v>0</v>
      </c>
      <c r="W59">
        <f t="shared" si="10"/>
        <v>0</v>
      </c>
      <c r="X59">
        <f t="shared" si="11"/>
        <v>0</v>
      </c>
      <c r="AF59">
        <f t="shared" si="12"/>
        <v>0</v>
      </c>
      <c r="AH59">
        <f t="shared" si="13"/>
        <v>0</v>
      </c>
      <c r="AK59">
        <f t="shared" si="14"/>
        <v>0</v>
      </c>
      <c r="AU59">
        <f t="shared" si="15"/>
        <v>0</v>
      </c>
      <c r="AV59">
        <f t="shared" si="16"/>
        <v>0</v>
      </c>
      <c r="AW59">
        <f t="shared" si="17"/>
        <v>0</v>
      </c>
      <c r="AX59">
        <f t="shared" si="18"/>
        <v>0</v>
      </c>
      <c r="BG59">
        <f t="shared" si="19"/>
        <v>0</v>
      </c>
      <c r="BH59" s="11">
        <f t="shared" si="20"/>
        <v>0</v>
      </c>
    </row>
    <row r="60" spans="6:60" x14ac:dyDescent="0.2">
      <c r="F60">
        <f t="shared" si="2"/>
        <v>0</v>
      </c>
      <c r="G60">
        <f t="shared" si="3"/>
        <v>0</v>
      </c>
      <c r="H60">
        <f t="shared" si="4"/>
        <v>0</v>
      </c>
      <c r="I60">
        <f t="shared" si="5"/>
        <v>0</v>
      </c>
      <c r="K60">
        <f t="shared" si="6"/>
        <v>0</v>
      </c>
      <c r="L60">
        <f t="shared" si="7"/>
        <v>0</v>
      </c>
      <c r="M60" s="2">
        <f t="shared" si="8"/>
        <v>0</v>
      </c>
      <c r="T60">
        <f t="shared" si="9"/>
        <v>0</v>
      </c>
      <c r="W60">
        <f t="shared" si="10"/>
        <v>0</v>
      </c>
      <c r="X60">
        <f t="shared" si="11"/>
        <v>0</v>
      </c>
      <c r="AF60">
        <f t="shared" si="12"/>
        <v>0</v>
      </c>
      <c r="AH60">
        <f t="shared" si="13"/>
        <v>0</v>
      </c>
      <c r="AK60">
        <f t="shared" si="14"/>
        <v>0</v>
      </c>
      <c r="AU60">
        <f t="shared" si="15"/>
        <v>0</v>
      </c>
      <c r="AV60">
        <f t="shared" si="16"/>
        <v>0</v>
      </c>
      <c r="AW60">
        <f t="shared" si="17"/>
        <v>0</v>
      </c>
      <c r="AX60">
        <f t="shared" si="18"/>
        <v>0</v>
      </c>
      <c r="BG60">
        <f t="shared" si="19"/>
        <v>0</v>
      </c>
      <c r="BH60" s="11">
        <f t="shared" si="20"/>
        <v>0</v>
      </c>
    </row>
    <row r="61" spans="6:60" x14ac:dyDescent="0.2">
      <c r="F61">
        <f t="shared" si="2"/>
        <v>0</v>
      </c>
      <c r="G61">
        <f t="shared" si="3"/>
        <v>0</v>
      </c>
      <c r="H61">
        <f t="shared" si="4"/>
        <v>0</v>
      </c>
      <c r="I61">
        <f t="shared" si="5"/>
        <v>0</v>
      </c>
      <c r="K61">
        <f t="shared" si="6"/>
        <v>0</v>
      </c>
      <c r="L61">
        <f t="shared" si="7"/>
        <v>0</v>
      </c>
      <c r="M61" s="2">
        <f t="shared" si="8"/>
        <v>0</v>
      </c>
      <c r="T61">
        <f t="shared" si="9"/>
        <v>0</v>
      </c>
      <c r="W61">
        <f t="shared" si="10"/>
        <v>0</v>
      </c>
      <c r="X61">
        <f t="shared" si="11"/>
        <v>0</v>
      </c>
      <c r="AF61">
        <f t="shared" si="12"/>
        <v>0</v>
      </c>
      <c r="AH61">
        <f t="shared" si="13"/>
        <v>0</v>
      </c>
      <c r="AK61">
        <f t="shared" si="14"/>
        <v>0</v>
      </c>
      <c r="AU61">
        <f t="shared" si="15"/>
        <v>0</v>
      </c>
      <c r="AV61">
        <f t="shared" si="16"/>
        <v>0</v>
      </c>
      <c r="AW61">
        <f t="shared" si="17"/>
        <v>0</v>
      </c>
      <c r="AX61">
        <f t="shared" si="18"/>
        <v>0</v>
      </c>
      <c r="BG61">
        <f t="shared" si="19"/>
        <v>0</v>
      </c>
      <c r="BH61" s="11">
        <f t="shared" si="20"/>
        <v>0</v>
      </c>
    </row>
    <row r="62" spans="6:60" x14ac:dyDescent="0.2">
      <c r="F62">
        <f t="shared" si="2"/>
        <v>0</v>
      </c>
      <c r="G62">
        <f t="shared" si="3"/>
        <v>0</v>
      </c>
      <c r="H62">
        <f t="shared" si="4"/>
        <v>0</v>
      </c>
      <c r="I62">
        <f t="shared" si="5"/>
        <v>0</v>
      </c>
      <c r="K62">
        <f t="shared" si="6"/>
        <v>0</v>
      </c>
      <c r="L62">
        <f t="shared" si="7"/>
        <v>0</v>
      </c>
      <c r="M62" s="2">
        <f t="shared" si="8"/>
        <v>0</v>
      </c>
      <c r="T62">
        <f t="shared" si="9"/>
        <v>0</v>
      </c>
      <c r="W62">
        <f t="shared" si="10"/>
        <v>0</v>
      </c>
      <c r="X62">
        <f t="shared" si="11"/>
        <v>0</v>
      </c>
      <c r="AF62">
        <f t="shared" si="12"/>
        <v>0</v>
      </c>
      <c r="AH62">
        <f t="shared" si="13"/>
        <v>0</v>
      </c>
      <c r="AK62">
        <f t="shared" si="14"/>
        <v>0</v>
      </c>
      <c r="AU62">
        <f t="shared" si="15"/>
        <v>0</v>
      </c>
      <c r="AV62">
        <f t="shared" si="16"/>
        <v>0</v>
      </c>
      <c r="AW62">
        <f t="shared" si="17"/>
        <v>0</v>
      </c>
      <c r="AX62">
        <f t="shared" si="18"/>
        <v>0</v>
      </c>
      <c r="BG62">
        <f t="shared" si="19"/>
        <v>0</v>
      </c>
      <c r="BH62" s="11">
        <f t="shared" si="20"/>
        <v>0</v>
      </c>
    </row>
    <row r="63" spans="6:60" x14ac:dyDescent="0.2">
      <c r="F63">
        <f t="shared" si="2"/>
        <v>0</v>
      </c>
      <c r="G63">
        <f t="shared" si="3"/>
        <v>0</v>
      </c>
      <c r="H63">
        <f t="shared" si="4"/>
        <v>0</v>
      </c>
      <c r="I63">
        <f t="shared" si="5"/>
        <v>0</v>
      </c>
      <c r="K63">
        <f t="shared" si="6"/>
        <v>0</v>
      </c>
      <c r="L63">
        <f t="shared" si="7"/>
        <v>0</v>
      </c>
      <c r="M63" s="2">
        <f t="shared" si="8"/>
        <v>0</v>
      </c>
      <c r="T63">
        <f t="shared" si="9"/>
        <v>0</v>
      </c>
      <c r="W63">
        <f t="shared" si="10"/>
        <v>0</v>
      </c>
      <c r="X63">
        <f t="shared" si="11"/>
        <v>0</v>
      </c>
      <c r="AF63">
        <f t="shared" si="12"/>
        <v>0</v>
      </c>
      <c r="AH63">
        <f t="shared" si="13"/>
        <v>0</v>
      </c>
      <c r="AK63">
        <f t="shared" si="14"/>
        <v>0</v>
      </c>
      <c r="AU63">
        <f t="shared" si="15"/>
        <v>0</v>
      </c>
      <c r="AV63">
        <f t="shared" si="16"/>
        <v>0</v>
      </c>
      <c r="AW63">
        <f t="shared" si="17"/>
        <v>0</v>
      </c>
      <c r="AX63">
        <f t="shared" si="18"/>
        <v>0</v>
      </c>
      <c r="BG63">
        <f t="shared" si="19"/>
        <v>0</v>
      </c>
      <c r="BH63" s="11">
        <f t="shared" si="20"/>
        <v>0</v>
      </c>
    </row>
    <row r="64" spans="6:60" x14ac:dyDescent="0.2">
      <c r="F64">
        <f t="shared" si="2"/>
        <v>0</v>
      </c>
      <c r="G64">
        <f t="shared" si="3"/>
        <v>0</v>
      </c>
      <c r="H64">
        <f t="shared" si="4"/>
        <v>0</v>
      </c>
      <c r="I64">
        <f t="shared" si="5"/>
        <v>0</v>
      </c>
      <c r="K64">
        <f t="shared" si="6"/>
        <v>0</v>
      </c>
      <c r="L64">
        <f t="shared" si="7"/>
        <v>0</v>
      </c>
      <c r="M64" s="2">
        <f t="shared" si="8"/>
        <v>0</v>
      </c>
      <c r="T64">
        <f t="shared" si="9"/>
        <v>0</v>
      </c>
      <c r="W64">
        <f t="shared" si="10"/>
        <v>0</v>
      </c>
      <c r="X64">
        <f t="shared" si="11"/>
        <v>0</v>
      </c>
      <c r="AF64">
        <f t="shared" si="12"/>
        <v>0</v>
      </c>
      <c r="AH64">
        <f t="shared" si="13"/>
        <v>0</v>
      </c>
      <c r="AK64">
        <f t="shared" si="14"/>
        <v>0</v>
      </c>
      <c r="AU64">
        <f t="shared" si="15"/>
        <v>0</v>
      </c>
      <c r="AV64">
        <f t="shared" si="16"/>
        <v>0</v>
      </c>
      <c r="AW64">
        <f t="shared" si="17"/>
        <v>0</v>
      </c>
      <c r="AX64">
        <f t="shared" si="18"/>
        <v>0</v>
      </c>
      <c r="BG64">
        <f t="shared" si="19"/>
        <v>0</v>
      </c>
      <c r="BH64" s="11">
        <f t="shared" si="20"/>
        <v>0</v>
      </c>
    </row>
    <row r="65" spans="6:60" x14ac:dyDescent="0.2">
      <c r="F65">
        <f t="shared" si="2"/>
        <v>0</v>
      </c>
      <c r="G65">
        <f t="shared" si="3"/>
        <v>0</v>
      </c>
      <c r="H65">
        <f t="shared" si="4"/>
        <v>0</v>
      </c>
      <c r="I65">
        <f t="shared" si="5"/>
        <v>0</v>
      </c>
      <c r="K65">
        <f t="shared" si="6"/>
        <v>0</v>
      </c>
      <c r="L65">
        <f t="shared" si="7"/>
        <v>0</v>
      </c>
      <c r="M65" s="2">
        <f t="shared" si="8"/>
        <v>0</v>
      </c>
      <c r="T65">
        <f t="shared" si="9"/>
        <v>0</v>
      </c>
      <c r="W65">
        <f t="shared" si="10"/>
        <v>0</v>
      </c>
      <c r="X65">
        <f t="shared" si="11"/>
        <v>0</v>
      </c>
      <c r="AF65">
        <f t="shared" si="12"/>
        <v>0</v>
      </c>
      <c r="AH65">
        <f t="shared" si="13"/>
        <v>0</v>
      </c>
      <c r="AK65">
        <f t="shared" si="14"/>
        <v>0</v>
      </c>
      <c r="AU65">
        <f t="shared" si="15"/>
        <v>0</v>
      </c>
      <c r="AV65">
        <f t="shared" si="16"/>
        <v>0</v>
      </c>
      <c r="AW65">
        <f t="shared" si="17"/>
        <v>0</v>
      </c>
      <c r="AX65">
        <f t="shared" si="18"/>
        <v>0</v>
      </c>
      <c r="BG65">
        <f t="shared" si="19"/>
        <v>0</v>
      </c>
      <c r="BH65" s="11">
        <f t="shared" si="20"/>
        <v>0</v>
      </c>
    </row>
    <row r="66" spans="6:60" x14ac:dyDescent="0.2">
      <c r="F66">
        <f t="shared" si="2"/>
        <v>0</v>
      </c>
      <c r="G66">
        <f t="shared" si="3"/>
        <v>0</v>
      </c>
      <c r="H66">
        <f t="shared" si="4"/>
        <v>0</v>
      </c>
      <c r="I66">
        <f t="shared" si="5"/>
        <v>0</v>
      </c>
      <c r="K66">
        <f t="shared" si="6"/>
        <v>0</v>
      </c>
      <c r="L66">
        <f t="shared" si="7"/>
        <v>0</v>
      </c>
      <c r="M66" s="2">
        <f t="shared" si="8"/>
        <v>0</v>
      </c>
      <c r="T66">
        <f t="shared" si="9"/>
        <v>0</v>
      </c>
      <c r="W66">
        <f t="shared" si="10"/>
        <v>0</v>
      </c>
      <c r="X66">
        <f t="shared" si="11"/>
        <v>0</v>
      </c>
      <c r="AF66">
        <f t="shared" si="12"/>
        <v>0</v>
      </c>
      <c r="AH66">
        <f t="shared" si="13"/>
        <v>0</v>
      </c>
      <c r="AK66">
        <f t="shared" si="14"/>
        <v>0</v>
      </c>
      <c r="AU66">
        <f t="shared" si="15"/>
        <v>0</v>
      </c>
      <c r="AV66">
        <f t="shared" si="16"/>
        <v>0</v>
      </c>
      <c r="AW66">
        <f t="shared" si="17"/>
        <v>0</v>
      </c>
      <c r="AX66">
        <f t="shared" si="18"/>
        <v>0</v>
      </c>
      <c r="BG66">
        <f t="shared" si="19"/>
        <v>0</v>
      </c>
      <c r="BH66" s="11">
        <f t="shared" si="20"/>
        <v>0</v>
      </c>
    </row>
    <row r="67" spans="6:60" x14ac:dyDescent="0.2">
      <c r="F67">
        <f t="shared" si="2"/>
        <v>0</v>
      </c>
      <c r="G67">
        <f t="shared" si="3"/>
        <v>0</v>
      </c>
      <c r="H67">
        <f t="shared" si="4"/>
        <v>0</v>
      </c>
      <c r="I67">
        <f t="shared" si="5"/>
        <v>0</v>
      </c>
      <c r="K67">
        <f t="shared" si="6"/>
        <v>0</v>
      </c>
      <c r="L67">
        <f t="shared" si="7"/>
        <v>0</v>
      </c>
      <c r="M67" s="2">
        <f t="shared" si="8"/>
        <v>0</v>
      </c>
      <c r="T67">
        <f t="shared" si="9"/>
        <v>0</v>
      </c>
      <c r="W67">
        <f t="shared" si="10"/>
        <v>0</v>
      </c>
      <c r="X67">
        <f t="shared" si="11"/>
        <v>0</v>
      </c>
      <c r="AF67">
        <f t="shared" si="12"/>
        <v>0</v>
      </c>
      <c r="AH67">
        <f t="shared" si="13"/>
        <v>0</v>
      </c>
      <c r="AK67">
        <f t="shared" si="14"/>
        <v>0</v>
      </c>
      <c r="AU67">
        <f t="shared" si="15"/>
        <v>0</v>
      </c>
      <c r="AV67">
        <f t="shared" si="16"/>
        <v>0</v>
      </c>
      <c r="AW67">
        <f t="shared" si="17"/>
        <v>0</v>
      </c>
      <c r="AX67">
        <f t="shared" si="18"/>
        <v>0</v>
      </c>
      <c r="BG67">
        <f t="shared" si="19"/>
        <v>0</v>
      </c>
      <c r="BH67" s="11">
        <f t="shared" si="20"/>
        <v>0</v>
      </c>
    </row>
    <row r="68" spans="6:60" x14ac:dyDescent="0.2">
      <c r="F68">
        <f t="shared" si="2"/>
        <v>0</v>
      </c>
      <c r="G68">
        <f t="shared" si="3"/>
        <v>0</v>
      </c>
      <c r="H68">
        <f t="shared" si="4"/>
        <v>0</v>
      </c>
      <c r="I68">
        <f t="shared" si="5"/>
        <v>0</v>
      </c>
      <c r="K68">
        <f t="shared" si="6"/>
        <v>0</v>
      </c>
      <c r="L68">
        <f t="shared" si="7"/>
        <v>0</v>
      </c>
      <c r="M68" s="2">
        <f t="shared" si="8"/>
        <v>0</v>
      </c>
      <c r="T68">
        <f t="shared" si="9"/>
        <v>0</v>
      </c>
      <c r="W68">
        <f t="shared" si="10"/>
        <v>0</v>
      </c>
      <c r="X68">
        <f t="shared" si="11"/>
        <v>0</v>
      </c>
      <c r="AF68">
        <f t="shared" si="12"/>
        <v>0</v>
      </c>
      <c r="AH68">
        <f t="shared" si="13"/>
        <v>0</v>
      </c>
      <c r="AK68">
        <f t="shared" si="14"/>
        <v>0</v>
      </c>
      <c r="AU68">
        <f t="shared" si="15"/>
        <v>0</v>
      </c>
      <c r="AV68">
        <f t="shared" si="16"/>
        <v>0</v>
      </c>
      <c r="AW68">
        <f t="shared" si="17"/>
        <v>0</v>
      </c>
      <c r="AX68">
        <f t="shared" si="18"/>
        <v>0</v>
      </c>
      <c r="BG68">
        <f t="shared" si="19"/>
        <v>0</v>
      </c>
      <c r="BH68" s="11">
        <f t="shared" si="20"/>
        <v>0</v>
      </c>
    </row>
    <row r="69" spans="6:60" x14ac:dyDescent="0.2">
      <c r="F69">
        <f t="shared" ref="F69:F100" si="21">IF(B69="",0,(LEN(B69)-LEN(SUBSTITUTE(B69,". ","."))+1))</f>
        <v>0</v>
      </c>
      <c r="G69">
        <f t="shared" ref="G69:G100" si="22">IF(B69="",0,LEN(B69)-LEN(SUBSTITUTE(B69," ",""))+1)</f>
        <v>0</v>
      </c>
      <c r="H69">
        <f t="shared" ref="H69:H100" si="23">IF(F69=0,0,G69/F69)</f>
        <v>0</v>
      </c>
      <c r="I69">
        <f t="shared" ref="I69:I100" si="24">LEN(B69)</f>
        <v>0</v>
      </c>
      <c r="K69">
        <f t="shared" ref="K69:K100" si="25">IF(G69=0,0,J69/G69)</f>
        <v>0</v>
      </c>
      <c r="L69">
        <f t="shared" ref="L69:L103" si="26">LEN(SUBSTITUTE(SUBSTITUTE(SUBSTITUTE(SUBSTITUTE(SUBSTITUTE(SUBSTITUTE(SUBSTITUTE(SUBSTITUTE(SUBSTITUTE(SUBSTITUTE(SUBSTITUTE(SUBSTITUTE(SUBSTITUTE(SUBSTITUTE(SUBSTITUTE(SUBSTITUTE(SUBSTITUTE(SUBSTITUTE(SUBSTITUTE(B69," ",""),".",""),",",""),"?",""),"!",""),";",""),"(",""),")",""),"[",""),"]",""),"-",""),"{",""),"}",""),"/",""),"+",""),"*",""),"_",""),"&amp;",""),"#",""))</f>
        <v>0</v>
      </c>
      <c r="M69" s="2">
        <f t="shared" ref="M69:M103" si="27">IF(G69=0,0,L69/G69)</f>
        <v>0</v>
      </c>
      <c r="T69">
        <f t="shared" ref="T69:T100" si="28">QUOTIENT((Q69+R69+S69),3)</f>
        <v>0</v>
      </c>
      <c r="W69">
        <f t="shared" ref="W69:W100" si="29">QUOTIENT((P69+T69),2)</f>
        <v>0</v>
      </c>
      <c r="X69">
        <f t="shared" ref="X69:X103" si="30">IF(U69=1,1,IF(V69=1,1,0))</f>
        <v>0</v>
      </c>
      <c r="AF69">
        <f t="shared" ref="AF69:AF103" si="31">IF(B69="",0,((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LEN(B69)-LEN(SUBSTITUTE(B69,"'","")))))</f>
        <v>0</v>
      </c>
      <c r="AH69">
        <f t="shared" ref="AH69:AH103" si="32">IF(G69&gt;0,IF((LEN(B69)-LEN(SUBSTITUTE(B69,"/","")))&gt;0,0,1),0)</f>
        <v>0</v>
      </c>
      <c r="AK69">
        <f t="shared" ref="AK69:AK103" si="33">IF(G69&gt;0,IF(((LEN(B69)-LEN(SUBSTITUTE(B69,"(","")))+(LEN(B69)-LEN(SUBSTITUTE(B69,")","")))+(LEN(B69)-LEN(SUBSTITUTE(B69,"[","")))+(LEN(B69)-LEN(SUBSTITUTE(B69,"]","")))+(LEN(B69)-LEN(SUBSTITUTE(B69,"{","")))+(LEN(B69)-LEN(SUBSTITUTE(B69,"}",""))))&gt;0,0,1),0)</f>
        <v>0</v>
      </c>
      <c r="AU69">
        <f t="shared" ref="AU69:AU100" si="34">IF(G69=0,0,(206.835-(84.6*(K69))-(1.015*(H69))))</f>
        <v>0</v>
      </c>
      <c r="AV69">
        <f t="shared" ref="AV69:AV100" si="35">IF(G69=0,0,(0.39*H69)+(11.8*K69)-15.59)</f>
        <v>0</v>
      </c>
      <c r="AW69">
        <f t="shared" ref="AW69:AW100" si="36">IF(G69=0,0,((0.0588*(LEN(SUBSTITUTE(B69," ",""))/G69)*100)-(0.296*(F69/G69)*100)-15.8))</f>
        <v>0</v>
      </c>
      <c r="AX69">
        <f t="shared" ref="AX69:AX100" si="37">IF(I69=0,0,(4.71*M69)+(0.5*H69)-21.43)</f>
        <v>0</v>
      </c>
      <c r="BG69">
        <f t="shared" ref="BG69:BG103" si="38">IF(G69=0,0,AF69/G69*1000)</f>
        <v>0</v>
      </c>
      <c r="BH69" s="11">
        <f t="shared" ref="BH69:BH103" si="39">G69/200/24/60</f>
        <v>0</v>
      </c>
    </row>
    <row r="70" spans="6:60" x14ac:dyDescent="0.2">
      <c r="F70">
        <f t="shared" si="21"/>
        <v>0</v>
      </c>
      <c r="G70">
        <f t="shared" si="22"/>
        <v>0</v>
      </c>
      <c r="H70">
        <f t="shared" si="23"/>
        <v>0</v>
      </c>
      <c r="I70">
        <f t="shared" si="24"/>
        <v>0</v>
      </c>
      <c r="K70">
        <f t="shared" si="25"/>
        <v>0</v>
      </c>
      <c r="L70">
        <f t="shared" si="26"/>
        <v>0</v>
      </c>
      <c r="M70" s="2">
        <f t="shared" si="27"/>
        <v>0</v>
      </c>
      <c r="T70">
        <f t="shared" si="28"/>
        <v>0</v>
      </c>
      <c r="W70">
        <f t="shared" si="29"/>
        <v>0</v>
      </c>
      <c r="X70">
        <f t="shared" si="30"/>
        <v>0</v>
      </c>
      <c r="AF70">
        <f t="shared" si="31"/>
        <v>0</v>
      </c>
      <c r="AH70">
        <f t="shared" si="32"/>
        <v>0</v>
      </c>
      <c r="AK70">
        <f t="shared" si="33"/>
        <v>0</v>
      </c>
      <c r="AU70">
        <f t="shared" si="34"/>
        <v>0</v>
      </c>
      <c r="AV70">
        <f t="shared" si="35"/>
        <v>0</v>
      </c>
      <c r="AW70">
        <f t="shared" si="36"/>
        <v>0</v>
      </c>
      <c r="AX70">
        <f t="shared" si="37"/>
        <v>0</v>
      </c>
      <c r="BG70">
        <f t="shared" si="38"/>
        <v>0</v>
      </c>
      <c r="BH70" s="11">
        <f t="shared" si="39"/>
        <v>0</v>
      </c>
    </row>
    <row r="71" spans="6:60" x14ac:dyDescent="0.2">
      <c r="F71">
        <f t="shared" si="21"/>
        <v>0</v>
      </c>
      <c r="G71">
        <f t="shared" si="22"/>
        <v>0</v>
      </c>
      <c r="H71">
        <f t="shared" si="23"/>
        <v>0</v>
      </c>
      <c r="I71">
        <f t="shared" si="24"/>
        <v>0</v>
      </c>
      <c r="K71">
        <f t="shared" si="25"/>
        <v>0</v>
      </c>
      <c r="L71">
        <f t="shared" si="26"/>
        <v>0</v>
      </c>
      <c r="M71" s="2">
        <f t="shared" si="27"/>
        <v>0</v>
      </c>
      <c r="T71">
        <f t="shared" si="28"/>
        <v>0</v>
      </c>
      <c r="W71">
        <f t="shared" si="29"/>
        <v>0</v>
      </c>
      <c r="X71">
        <f t="shared" si="30"/>
        <v>0</v>
      </c>
      <c r="AF71">
        <f t="shared" si="31"/>
        <v>0</v>
      </c>
      <c r="AH71">
        <f t="shared" si="32"/>
        <v>0</v>
      </c>
      <c r="AK71">
        <f t="shared" si="33"/>
        <v>0</v>
      </c>
      <c r="AU71">
        <f t="shared" si="34"/>
        <v>0</v>
      </c>
      <c r="AV71">
        <f t="shared" si="35"/>
        <v>0</v>
      </c>
      <c r="AW71">
        <f t="shared" si="36"/>
        <v>0</v>
      </c>
      <c r="AX71">
        <f t="shared" si="37"/>
        <v>0</v>
      </c>
      <c r="BG71">
        <f t="shared" si="38"/>
        <v>0</v>
      </c>
      <c r="BH71" s="11">
        <f t="shared" si="39"/>
        <v>0</v>
      </c>
    </row>
    <row r="72" spans="6:60" x14ac:dyDescent="0.2">
      <c r="F72">
        <f t="shared" si="21"/>
        <v>0</v>
      </c>
      <c r="G72">
        <f t="shared" si="22"/>
        <v>0</v>
      </c>
      <c r="H72">
        <f t="shared" si="23"/>
        <v>0</v>
      </c>
      <c r="I72">
        <f t="shared" si="24"/>
        <v>0</v>
      </c>
      <c r="K72">
        <f t="shared" si="25"/>
        <v>0</v>
      </c>
      <c r="L72">
        <f t="shared" si="26"/>
        <v>0</v>
      </c>
      <c r="M72" s="2">
        <f t="shared" si="27"/>
        <v>0</v>
      </c>
      <c r="T72">
        <f t="shared" si="28"/>
        <v>0</v>
      </c>
      <c r="W72">
        <f t="shared" si="29"/>
        <v>0</v>
      </c>
      <c r="X72">
        <f t="shared" si="30"/>
        <v>0</v>
      </c>
      <c r="AF72">
        <f t="shared" si="31"/>
        <v>0</v>
      </c>
      <c r="AH72">
        <f t="shared" si="32"/>
        <v>0</v>
      </c>
      <c r="AK72">
        <f t="shared" si="33"/>
        <v>0</v>
      </c>
      <c r="AU72">
        <f t="shared" si="34"/>
        <v>0</v>
      </c>
      <c r="AV72">
        <f t="shared" si="35"/>
        <v>0</v>
      </c>
      <c r="AW72">
        <f t="shared" si="36"/>
        <v>0</v>
      </c>
      <c r="AX72">
        <f t="shared" si="37"/>
        <v>0</v>
      </c>
      <c r="BG72">
        <f t="shared" si="38"/>
        <v>0</v>
      </c>
      <c r="BH72" s="11">
        <f t="shared" si="39"/>
        <v>0</v>
      </c>
    </row>
    <row r="73" spans="6:60" x14ac:dyDescent="0.2">
      <c r="F73">
        <f t="shared" si="21"/>
        <v>0</v>
      </c>
      <c r="G73">
        <f t="shared" si="22"/>
        <v>0</v>
      </c>
      <c r="H73">
        <f t="shared" si="23"/>
        <v>0</v>
      </c>
      <c r="I73">
        <f t="shared" si="24"/>
        <v>0</v>
      </c>
      <c r="K73">
        <f t="shared" si="25"/>
        <v>0</v>
      </c>
      <c r="L73">
        <f t="shared" si="26"/>
        <v>0</v>
      </c>
      <c r="M73" s="2">
        <f t="shared" si="27"/>
        <v>0</v>
      </c>
      <c r="T73">
        <f t="shared" si="28"/>
        <v>0</v>
      </c>
      <c r="W73">
        <f t="shared" si="29"/>
        <v>0</v>
      </c>
      <c r="X73">
        <f t="shared" si="30"/>
        <v>0</v>
      </c>
      <c r="AF73">
        <f t="shared" si="31"/>
        <v>0</v>
      </c>
      <c r="AH73">
        <f t="shared" si="32"/>
        <v>0</v>
      </c>
      <c r="AK73">
        <f t="shared" si="33"/>
        <v>0</v>
      </c>
      <c r="AU73">
        <f t="shared" si="34"/>
        <v>0</v>
      </c>
      <c r="AV73">
        <f t="shared" si="35"/>
        <v>0</v>
      </c>
      <c r="AW73">
        <f t="shared" si="36"/>
        <v>0</v>
      </c>
      <c r="AX73">
        <f t="shared" si="37"/>
        <v>0</v>
      </c>
      <c r="BG73">
        <f t="shared" si="38"/>
        <v>0</v>
      </c>
      <c r="BH73" s="11">
        <f t="shared" si="39"/>
        <v>0</v>
      </c>
    </row>
    <row r="74" spans="6:60" x14ac:dyDescent="0.2">
      <c r="F74">
        <f t="shared" si="21"/>
        <v>0</v>
      </c>
      <c r="G74">
        <f t="shared" si="22"/>
        <v>0</v>
      </c>
      <c r="H74">
        <f t="shared" si="23"/>
        <v>0</v>
      </c>
      <c r="I74">
        <f t="shared" si="24"/>
        <v>0</v>
      </c>
      <c r="K74">
        <f t="shared" si="25"/>
        <v>0</v>
      </c>
      <c r="L74">
        <f t="shared" si="26"/>
        <v>0</v>
      </c>
      <c r="M74" s="2">
        <f t="shared" si="27"/>
        <v>0</v>
      </c>
      <c r="T74">
        <f t="shared" si="28"/>
        <v>0</v>
      </c>
      <c r="W74">
        <f t="shared" si="29"/>
        <v>0</v>
      </c>
      <c r="X74">
        <f t="shared" si="30"/>
        <v>0</v>
      </c>
      <c r="AF74">
        <f t="shared" si="31"/>
        <v>0</v>
      </c>
      <c r="AH74">
        <f t="shared" si="32"/>
        <v>0</v>
      </c>
      <c r="AK74">
        <f t="shared" si="33"/>
        <v>0</v>
      </c>
      <c r="AU74">
        <f t="shared" si="34"/>
        <v>0</v>
      </c>
      <c r="AV74">
        <f t="shared" si="35"/>
        <v>0</v>
      </c>
      <c r="AW74">
        <f t="shared" si="36"/>
        <v>0</v>
      </c>
      <c r="AX74">
        <f t="shared" si="37"/>
        <v>0</v>
      </c>
      <c r="BG74">
        <f t="shared" si="38"/>
        <v>0</v>
      </c>
      <c r="BH74" s="11">
        <f t="shared" si="39"/>
        <v>0</v>
      </c>
    </row>
    <row r="75" spans="6:60" x14ac:dyDescent="0.2">
      <c r="F75">
        <f t="shared" si="21"/>
        <v>0</v>
      </c>
      <c r="G75">
        <f t="shared" si="22"/>
        <v>0</v>
      </c>
      <c r="H75">
        <f t="shared" si="23"/>
        <v>0</v>
      </c>
      <c r="I75">
        <f t="shared" si="24"/>
        <v>0</v>
      </c>
      <c r="K75">
        <f t="shared" si="25"/>
        <v>0</v>
      </c>
      <c r="L75">
        <f t="shared" si="26"/>
        <v>0</v>
      </c>
      <c r="M75" s="2">
        <f t="shared" si="27"/>
        <v>0</v>
      </c>
      <c r="T75">
        <f t="shared" si="28"/>
        <v>0</v>
      </c>
      <c r="W75">
        <f t="shared" si="29"/>
        <v>0</v>
      </c>
      <c r="X75">
        <f t="shared" si="30"/>
        <v>0</v>
      </c>
      <c r="AF75">
        <f t="shared" si="31"/>
        <v>0</v>
      </c>
      <c r="AH75">
        <f t="shared" si="32"/>
        <v>0</v>
      </c>
      <c r="AK75">
        <f t="shared" si="33"/>
        <v>0</v>
      </c>
      <c r="AU75">
        <f t="shared" si="34"/>
        <v>0</v>
      </c>
      <c r="AV75">
        <f t="shared" si="35"/>
        <v>0</v>
      </c>
      <c r="AW75">
        <f t="shared" si="36"/>
        <v>0</v>
      </c>
      <c r="AX75">
        <f t="shared" si="37"/>
        <v>0</v>
      </c>
      <c r="BG75">
        <f t="shared" si="38"/>
        <v>0</v>
      </c>
      <c r="BH75" s="11">
        <f t="shared" si="39"/>
        <v>0</v>
      </c>
    </row>
    <row r="76" spans="6:60" x14ac:dyDescent="0.2">
      <c r="F76">
        <f t="shared" si="21"/>
        <v>0</v>
      </c>
      <c r="G76">
        <f t="shared" si="22"/>
        <v>0</v>
      </c>
      <c r="H76">
        <f t="shared" si="23"/>
        <v>0</v>
      </c>
      <c r="I76">
        <f t="shared" si="24"/>
        <v>0</v>
      </c>
      <c r="K76">
        <f t="shared" si="25"/>
        <v>0</v>
      </c>
      <c r="L76">
        <f t="shared" si="26"/>
        <v>0</v>
      </c>
      <c r="M76" s="2">
        <f t="shared" si="27"/>
        <v>0</v>
      </c>
      <c r="T76">
        <f t="shared" si="28"/>
        <v>0</v>
      </c>
      <c r="W76">
        <f t="shared" si="29"/>
        <v>0</v>
      </c>
      <c r="X76">
        <f t="shared" si="30"/>
        <v>0</v>
      </c>
      <c r="AF76">
        <f t="shared" si="31"/>
        <v>0</v>
      </c>
      <c r="AH76">
        <f t="shared" si="32"/>
        <v>0</v>
      </c>
      <c r="AK76">
        <f t="shared" si="33"/>
        <v>0</v>
      </c>
      <c r="AU76">
        <f t="shared" si="34"/>
        <v>0</v>
      </c>
      <c r="AV76">
        <f t="shared" si="35"/>
        <v>0</v>
      </c>
      <c r="AW76">
        <f t="shared" si="36"/>
        <v>0</v>
      </c>
      <c r="AX76">
        <f t="shared" si="37"/>
        <v>0</v>
      </c>
      <c r="BG76">
        <f t="shared" si="38"/>
        <v>0</v>
      </c>
      <c r="BH76" s="11">
        <f t="shared" si="39"/>
        <v>0</v>
      </c>
    </row>
    <row r="77" spans="6:60" x14ac:dyDescent="0.2">
      <c r="F77">
        <f t="shared" si="21"/>
        <v>0</v>
      </c>
      <c r="G77">
        <f t="shared" si="22"/>
        <v>0</v>
      </c>
      <c r="H77">
        <f t="shared" si="23"/>
        <v>0</v>
      </c>
      <c r="I77">
        <f t="shared" si="24"/>
        <v>0</v>
      </c>
      <c r="K77">
        <f t="shared" si="25"/>
        <v>0</v>
      </c>
      <c r="L77">
        <f t="shared" si="26"/>
        <v>0</v>
      </c>
      <c r="M77" s="2">
        <f t="shared" si="27"/>
        <v>0</v>
      </c>
      <c r="T77">
        <f t="shared" si="28"/>
        <v>0</v>
      </c>
      <c r="W77">
        <f t="shared" si="29"/>
        <v>0</v>
      </c>
      <c r="X77">
        <f t="shared" si="30"/>
        <v>0</v>
      </c>
      <c r="AF77">
        <f t="shared" si="31"/>
        <v>0</v>
      </c>
      <c r="AH77">
        <f t="shared" si="32"/>
        <v>0</v>
      </c>
      <c r="AK77">
        <f t="shared" si="33"/>
        <v>0</v>
      </c>
      <c r="AU77">
        <f t="shared" si="34"/>
        <v>0</v>
      </c>
      <c r="AV77">
        <f t="shared" si="35"/>
        <v>0</v>
      </c>
      <c r="AW77">
        <f t="shared" si="36"/>
        <v>0</v>
      </c>
      <c r="AX77">
        <f t="shared" si="37"/>
        <v>0</v>
      </c>
      <c r="BG77">
        <f t="shared" si="38"/>
        <v>0</v>
      </c>
      <c r="BH77" s="11">
        <f t="shared" si="39"/>
        <v>0</v>
      </c>
    </row>
    <row r="78" spans="6:60" x14ac:dyDescent="0.2">
      <c r="F78">
        <f t="shared" si="21"/>
        <v>0</v>
      </c>
      <c r="G78">
        <f t="shared" si="22"/>
        <v>0</v>
      </c>
      <c r="H78">
        <f t="shared" si="23"/>
        <v>0</v>
      </c>
      <c r="I78">
        <f t="shared" si="24"/>
        <v>0</v>
      </c>
      <c r="K78">
        <f t="shared" si="25"/>
        <v>0</v>
      </c>
      <c r="L78">
        <f t="shared" si="26"/>
        <v>0</v>
      </c>
      <c r="M78" s="2">
        <f t="shared" si="27"/>
        <v>0</v>
      </c>
      <c r="T78">
        <f t="shared" si="28"/>
        <v>0</v>
      </c>
      <c r="W78">
        <f t="shared" si="29"/>
        <v>0</v>
      </c>
      <c r="X78">
        <f t="shared" si="30"/>
        <v>0</v>
      </c>
      <c r="AF78">
        <f t="shared" si="31"/>
        <v>0</v>
      </c>
      <c r="AH78">
        <f t="shared" si="32"/>
        <v>0</v>
      </c>
      <c r="AK78">
        <f t="shared" si="33"/>
        <v>0</v>
      </c>
      <c r="AU78">
        <f t="shared" si="34"/>
        <v>0</v>
      </c>
      <c r="AV78">
        <f t="shared" si="35"/>
        <v>0</v>
      </c>
      <c r="AW78">
        <f t="shared" si="36"/>
        <v>0</v>
      </c>
      <c r="AX78">
        <f t="shared" si="37"/>
        <v>0</v>
      </c>
      <c r="BG78">
        <f t="shared" si="38"/>
        <v>0</v>
      </c>
      <c r="BH78" s="11">
        <f t="shared" si="39"/>
        <v>0</v>
      </c>
    </row>
    <row r="79" spans="6:60" x14ac:dyDescent="0.2">
      <c r="F79">
        <f t="shared" si="21"/>
        <v>0</v>
      </c>
      <c r="G79">
        <f t="shared" si="22"/>
        <v>0</v>
      </c>
      <c r="H79">
        <f t="shared" si="23"/>
        <v>0</v>
      </c>
      <c r="I79">
        <f t="shared" si="24"/>
        <v>0</v>
      </c>
      <c r="K79">
        <f t="shared" si="25"/>
        <v>0</v>
      </c>
      <c r="L79">
        <f t="shared" si="26"/>
        <v>0</v>
      </c>
      <c r="M79" s="2">
        <f t="shared" si="27"/>
        <v>0</v>
      </c>
      <c r="T79">
        <f t="shared" si="28"/>
        <v>0</v>
      </c>
      <c r="W79">
        <f t="shared" si="29"/>
        <v>0</v>
      </c>
      <c r="X79">
        <f t="shared" si="30"/>
        <v>0</v>
      </c>
      <c r="AF79">
        <f t="shared" si="31"/>
        <v>0</v>
      </c>
      <c r="AH79">
        <f t="shared" si="32"/>
        <v>0</v>
      </c>
      <c r="AK79">
        <f t="shared" si="33"/>
        <v>0</v>
      </c>
      <c r="AU79">
        <f t="shared" si="34"/>
        <v>0</v>
      </c>
      <c r="AV79">
        <f t="shared" si="35"/>
        <v>0</v>
      </c>
      <c r="AW79">
        <f t="shared" si="36"/>
        <v>0</v>
      </c>
      <c r="AX79">
        <f t="shared" si="37"/>
        <v>0</v>
      </c>
      <c r="BG79">
        <f t="shared" si="38"/>
        <v>0</v>
      </c>
      <c r="BH79" s="11">
        <f t="shared" si="39"/>
        <v>0</v>
      </c>
    </row>
    <row r="80" spans="6:60" x14ac:dyDescent="0.2">
      <c r="F80">
        <f t="shared" si="21"/>
        <v>0</v>
      </c>
      <c r="G80">
        <f t="shared" si="22"/>
        <v>0</v>
      </c>
      <c r="H80">
        <f t="shared" si="23"/>
        <v>0</v>
      </c>
      <c r="I80">
        <f t="shared" si="24"/>
        <v>0</v>
      </c>
      <c r="K80">
        <f t="shared" si="25"/>
        <v>0</v>
      </c>
      <c r="L80">
        <f t="shared" si="26"/>
        <v>0</v>
      </c>
      <c r="M80" s="2">
        <f t="shared" si="27"/>
        <v>0</v>
      </c>
      <c r="T80">
        <f t="shared" si="28"/>
        <v>0</v>
      </c>
      <c r="W80">
        <f t="shared" si="29"/>
        <v>0</v>
      </c>
      <c r="X80">
        <f t="shared" si="30"/>
        <v>0</v>
      </c>
      <c r="AF80">
        <f t="shared" si="31"/>
        <v>0</v>
      </c>
      <c r="AH80">
        <f t="shared" si="32"/>
        <v>0</v>
      </c>
      <c r="AK80">
        <f t="shared" si="33"/>
        <v>0</v>
      </c>
      <c r="AU80">
        <f t="shared" si="34"/>
        <v>0</v>
      </c>
      <c r="AV80">
        <f t="shared" si="35"/>
        <v>0</v>
      </c>
      <c r="AW80">
        <f t="shared" si="36"/>
        <v>0</v>
      </c>
      <c r="AX80">
        <f t="shared" si="37"/>
        <v>0</v>
      </c>
      <c r="BG80">
        <f t="shared" si="38"/>
        <v>0</v>
      </c>
      <c r="BH80" s="11">
        <f t="shared" si="39"/>
        <v>0</v>
      </c>
    </row>
    <row r="81" spans="6:60" x14ac:dyDescent="0.2">
      <c r="F81">
        <f t="shared" si="21"/>
        <v>0</v>
      </c>
      <c r="G81">
        <f t="shared" si="22"/>
        <v>0</v>
      </c>
      <c r="H81">
        <f t="shared" si="23"/>
        <v>0</v>
      </c>
      <c r="I81">
        <f t="shared" si="24"/>
        <v>0</v>
      </c>
      <c r="K81">
        <f t="shared" si="25"/>
        <v>0</v>
      </c>
      <c r="L81">
        <f t="shared" si="26"/>
        <v>0</v>
      </c>
      <c r="M81" s="2">
        <f t="shared" si="27"/>
        <v>0</v>
      </c>
      <c r="T81">
        <f t="shared" si="28"/>
        <v>0</v>
      </c>
      <c r="W81">
        <f t="shared" si="29"/>
        <v>0</v>
      </c>
      <c r="X81">
        <f t="shared" si="30"/>
        <v>0</v>
      </c>
      <c r="AF81">
        <f t="shared" si="31"/>
        <v>0</v>
      </c>
      <c r="AH81">
        <f t="shared" si="32"/>
        <v>0</v>
      </c>
      <c r="AK81">
        <f t="shared" si="33"/>
        <v>0</v>
      </c>
      <c r="AU81">
        <f t="shared" si="34"/>
        <v>0</v>
      </c>
      <c r="AV81">
        <f t="shared" si="35"/>
        <v>0</v>
      </c>
      <c r="AW81">
        <f t="shared" si="36"/>
        <v>0</v>
      </c>
      <c r="AX81">
        <f t="shared" si="37"/>
        <v>0</v>
      </c>
      <c r="BG81">
        <f t="shared" si="38"/>
        <v>0</v>
      </c>
      <c r="BH81" s="11">
        <f t="shared" si="39"/>
        <v>0</v>
      </c>
    </row>
    <row r="82" spans="6:60" x14ac:dyDescent="0.2">
      <c r="F82">
        <f t="shared" si="21"/>
        <v>0</v>
      </c>
      <c r="G82">
        <f t="shared" si="22"/>
        <v>0</v>
      </c>
      <c r="H82">
        <f t="shared" si="23"/>
        <v>0</v>
      </c>
      <c r="I82">
        <f t="shared" si="24"/>
        <v>0</v>
      </c>
      <c r="K82">
        <f t="shared" si="25"/>
        <v>0</v>
      </c>
      <c r="L82">
        <f t="shared" si="26"/>
        <v>0</v>
      </c>
      <c r="M82" s="2">
        <f t="shared" si="27"/>
        <v>0</v>
      </c>
      <c r="T82">
        <f t="shared" si="28"/>
        <v>0</v>
      </c>
      <c r="W82">
        <f t="shared" si="29"/>
        <v>0</v>
      </c>
      <c r="X82">
        <f t="shared" si="30"/>
        <v>0</v>
      </c>
      <c r="AF82">
        <f t="shared" si="31"/>
        <v>0</v>
      </c>
      <c r="AH82">
        <f t="shared" si="32"/>
        <v>0</v>
      </c>
      <c r="AK82">
        <f t="shared" si="33"/>
        <v>0</v>
      </c>
      <c r="AU82">
        <f t="shared" si="34"/>
        <v>0</v>
      </c>
      <c r="AV82">
        <f t="shared" si="35"/>
        <v>0</v>
      </c>
      <c r="AW82">
        <f t="shared" si="36"/>
        <v>0</v>
      </c>
      <c r="AX82">
        <f t="shared" si="37"/>
        <v>0</v>
      </c>
      <c r="BG82">
        <f t="shared" si="38"/>
        <v>0</v>
      </c>
      <c r="BH82" s="11">
        <f t="shared" si="39"/>
        <v>0</v>
      </c>
    </row>
    <row r="83" spans="6:60" x14ac:dyDescent="0.2">
      <c r="F83">
        <f t="shared" si="21"/>
        <v>0</v>
      </c>
      <c r="G83">
        <f t="shared" si="22"/>
        <v>0</v>
      </c>
      <c r="H83">
        <f t="shared" si="23"/>
        <v>0</v>
      </c>
      <c r="I83">
        <f t="shared" si="24"/>
        <v>0</v>
      </c>
      <c r="K83">
        <f t="shared" si="25"/>
        <v>0</v>
      </c>
      <c r="L83">
        <f t="shared" si="26"/>
        <v>0</v>
      </c>
      <c r="M83" s="2">
        <f t="shared" si="27"/>
        <v>0</v>
      </c>
      <c r="T83">
        <f t="shared" si="28"/>
        <v>0</v>
      </c>
      <c r="W83">
        <f t="shared" si="29"/>
        <v>0</v>
      </c>
      <c r="X83">
        <f t="shared" si="30"/>
        <v>0</v>
      </c>
      <c r="AF83">
        <f t="shared" si="31"/>
        <v>0</v>
      </c>
      <c r="AH83">
        <f t="shared" si="32"/>
        <v>0</v>
      </c>
      <c r="AK83">
        <f t="shared" si="33"/>
        <v>0</v>
      </c>
      <c r="AU83">
        <f t="shared" si="34"/>
        <v>0</v>
      </c>
      <c r="AV83">
        <f t="shared" si="35"/>
        <v>0</v>
      </c>
      <c r="AW83">
        <f t="shared" si="36"/>
        <v>0</v>
      </c>
      <c r="AX83">
        <f t="shared" si="37"/>
        <v>0</v>
      </c>
      <c r="BG83">
        <f t="shared" si="38"/>
        <v>0</v>
      </c>
      <c r="BH83" s="11">
        <f t="shared" si="39"/>
        <v>0</v>
      </c>
    </row>
    <row r="84" spans="6:60" x14ac:dyDescent="0.2">
      <c r="F84">
        <f t="shared" si="21"/>
        <v>0</v>
      </c>
      <c r="G84">
        <f t="shared" si="22"/>
        <v>0</v>
      </c>
      <c r="H84">
        <f t="shared" si="23"/>
        <v>0</v>
      </c>
      <c r="I84">
        <f t="shared" si="24"/>
        <v>0</v>
      </c>
      <c r="K84">
        <f t="shared" si="25"/>
        <v>0</v>
      </c>
      <c r="L84">
        <f t="shared" si="26"/>
        <v>0</v>
      </c>
      <c r="M84" s="2">
        <f t="shared" si="27"/>
        <v>0</v>
      </c>
      <c r="T84">
        <f t="shared" si="28"/>
        <v>0</v>
      </c>
      <c r="W84">
        <f t="shared" si="29"/>
        <v>0</v>
      </c>
      <c r="X84">
        <f t="shared" si="30"/>
        <v>0</v>
      </c>
      <c r="AF84">
        <f t="shared" si="31"/>
        <v>0</v>
      </c>
      <c r="AH84">
        <f t="shared" si="32"/>
        <v>0</v>
      </c>
      <c r="AK84">
        <f t="shared" si="33"/>
        <v>0</v>
      </c>
      <c r="AU84">
        <f t="shared" si="34"/>
        <v>0</v>
      </c>
      <c r="AV84">
        <f t="shared" si="35"/>
        <v>0</v>
      </c>
      <c r="AW84">
        <f t="shared" si="36"/>
        <v>0</v>
      </c>
      <c r="AX84">
        <f t="shared" si="37"/>
        <v>0</v>
      </c>
      <c r="BG84">
        <f t="shared" si="38"/>
        <v>0</v>
      </c>
      <c r="BH84" s="11">
        <f t="shared" si="39"/>
        <v>0</v>
      </c>
    </row>
    <row r="85" spans="6:60" x14ac:dyDescent="0.2">
      <c r="F85">
        <f t="shared" si="21"/>
        <v>0</v>
      </c>
      <c r="G85">
        <f t="shared" si="22"/>
        <v>0</v>
      </c>
      <c r="H85">
        <f t="shared" si="23"/>
        <v>0</v>
      </c>
      <c r="I85">
        <f t="shared" si="24"/>
        <v>0</v>
      </c>
      <c r="K85">
        <f t="shared" si="25"/>
        <v>0</v>
      </c>
      <c r="L85">
        <f t="shared" si="26"/>
        <v>0</v>
      </c>
      <c r="M85" s="2">
        <f t="shared" si="27"/>
        <v>0</v>
      </c>
      <c r="T85">
        <f t="shared" si="28"/>
        <v>0</v>
      </c>
      <c r="W85">
        <f t="shared" si="29"/>
        <v>0</v>
      </c>
      <c r="X85">
        <f t="shared" si="30"/>
        <v>0</v>
      </c>
      <c r="AF85">
        <f t="shared" si="31"/>
        <v>0</v>
      </c>
      <c r="AH85">
        <f t="shared" si="32"/>
        <v>0</v>
      </c>
      <c r="AK85">
        <f t="shared" si="33"/>
        <v>0</v>
      </c>
      <c r="AU85">
        <f t="shared" si="34"/>
        <v>0</v>
      </c>
      <c r="AV85">
        <f t="shared" si="35"/>
        <v>0</v>
      </c>
      <c r="AW85">
        <f t="shared" si="36"/>
        <v>0</v>
      </c>
      <c r="AX85">
        <f t="shared" si="37"/>
        <v>0</v>
      </c>
      <c r="BG85">
        <f t="shared" si="38"/>
        <v>0</v>
      </c>
      <c r="BH85" s="11">
        <f t="shared" si="39"/>
        <v>0</v>
      </c>
    </row>
    <row r="86" spans="6:60" x14ac:dyDescent="0.2">
      <c r="F86">
        <f t="shared" si="21"/>
        <v>0</v>
      </c>
      <c r="G86">
        <f t="shared" si="22"/>
        <v>0</v>
      </c>
      <c r="H86">
        <f t="shared" si="23"/>
        <v>0</v>
      </c>
      <c r="I86">
        <f t="shared" si="24"/>
        <v>0</v>
      </c>
      <c r="K86">
        <f t="shared" si="25"/>
        <v>0</v>
      </c>
      <c r="L86">
        <f t="shared" si="26"/>
        <v>0</v>
      </c>
      <c r="M86" s="2">
        <f t="shared" si="27"/>
        <v>0</v>
      </c>
      <c r="T86">
        <f t="shared" si="28"/>
        <v>0</v>
      </c>
      <c r="W86">
        <f t="shared" si="29"/>
        <v>0</v>
      </c>
      <c r="X86">
        <f t="shared" si="30"/>
        <v>0</v>
      </c>
      <c r="AF86">
        <f t="shared" si="31"/>
        <v>0</v>
      </c>
      <c r="AH86">
        <f t="shared" si="32"/>
        <v>0</v>
      </c>
      <c r="AK86">
        <f t="shared" si="33"/>
        <v>0</v>
      </c>
      <c r="AU86">
        <f t="shared" si="34"/>
        <v>0</v>
      </c>
      <c r="AV86">
        <f t="shared" si="35"/>
        <v>0</v>
      </c>
      <c r="AW86">
        <f t="shared" si="36"/>
        <v>0</v>
      </c>
      <c r="AX86">
        <f t="shared" si="37"/>
        <v>0</v>
      </c>
      <c r="BG86">
        <f t="shared" si="38"/>
        <v>0</v>
      </c>
      <c r="BH86" s="11">
        <f t="shared" si="39"/>
        <v>0</v>
      </c>
    </row>
    <row r="87" spans="6:60" x14ac:dyDescent="0.2">
      <c r="F87">
        <f t="shared" si="21"/>
        <v>0</v>
      </c>
      <c r="G87">
        <f t="shared" si="22"/>
        <v>0</v>
      </c>
      <c r="H87">
        <f t="shared" si="23"/>
        <v>0</v>
      </c>
      <c r="I87">
        <f t="shared" si="24"/>
        <v>0</v>
      </c>
      <c r="K87">
        <f t="shared" si="25"/>
        <v>0</v>
      </c>
      <c r="L87">
        <f t="shared" si="26"/>
        <v>0</v>
      </c>
      <c r="M87" s="2">
        <f t="shared" si="27"/>
        <v>0</v>
      </c>
      <c r="T87">
        <f t="shared" si="28"/>
        <v>0</v>
      </c>
      <c r="W87">
        <f t="shared" si="29"/>
        <v>0</v>
      </c>
      <c r="X87">
        <f t="shared" si="30"/>
        <v>0</v>
      </c>
      <c r="AF87">
        <f t="shared" si="31"/>
        <v>0</v>
      </c>
      <c r="AH87">
        <f t="shared" si="32"/>
        <v>0</v>
      </c>
      <c r="AK87">
        <f t="shared" si="33"/>
        <v>0</v>
      </c>
      <c r="AU87">
        <f t="shared" si="34"/>
        <v>0</v>
      </c>
      <c r="AV87">
        <f t="shared" si="35"/>
        <v>0</v>
      </c>
      <c r="AW87">
        <f t="shared" si="36"/>
        <v>0</v>
      </c>
      <c r="AX87">
        <f t="shared" si="37"/>
        <v>0</v>
      </c>
      <c r="BG87">
        <f t="shared" si="38"/>
        <v>0</v>
      </c>
      <c r="BH87" s="11">
        <f t="shared" si="39"/>
        <v>0</v>
      </c>
    </row>
    <row r="88" spans="6:60" x14ac:dyDescent="0.2">
      <c r="F88">
        <f t="shared" si="21"/>
        <v>0</v>
      </c>
      <c r="G88">
        <f t="shared" si="22"/>
        <v>0</v>
      </c>
      <c r="H88">
        <f t="shared" si="23"/>
        <v>0</v>
      </c>
      <c r="I88">
        <f t="shared" si="24"/>
        <v>0</v>
      </c>
      <c r="K88">
        <f t="shared" si="25"/>
        <v>0</v>
      </c>
      <c r="L88">
        <f t="shared" si="26"/>
        <v>0</v>
      </c>
      <c r="M88" s="2">
        <f t="shared" si="27"/>
        <v>0</v>
      </c>
      <c r="T88">
        <f t="shared" si="28"/>
        <v>0</v>
      </c>
      <c r="W88">
        <f t="shared" si="29"/>
        <v>0</v>
      </c>
      <c r="X88">
        <f t="shared" si="30"/>
        <v>0</v>
      </c>
      <c r="AF88">
        <f t="shared" si="31"/>
        <v>0</v>
      </c>
      <c r="AH88">
        <f t="shared" si="32"/>
        <v>0</v>
      </c>
      <c r="AK88">
        <f t="shared" si="33"/>
        <v>0</v>
      </c>
      <c r="AU88">
        <f t="shared" si="34"/>
        <v>0</v>
      </c>
      <c r="AV88">
        <f t="shared" si="35"/>
        <v>0</v>
      </c>
      <c r="AW88">
        <f t="shared" si="36"/>
        <v>0</v>
      </c>
      <c r="AX88">
        <f t="shared" si="37"/>
        <v>0</v>
      </c>
      <c r="BG88">
        <f t="shared" si="38"/>
        <v>0</v>
      </c>
      <c r="BH88" s="11">
        <f t="shared" si="39"/>
        <v>0</v>
      </c>
    </row>
    <row r="89" spans="6:60" x14ac:dyDescent="0.2">
      <c r="F89">
        <f t="shared" si="21"/>
        <v>0</v>
      </c>
      <c r="G89">
        <f t="shared" si="22"/>
        <v>0</v>
      </c>
      <c r="H89">
        <f t="shared" si="23"/>
        <v>0</v>
      </c>
      <c r="I89">
        <f t="shared" si="24"/>
        <v>0</v>
      </c>
      <c r="K89">
        <f t="shared" si="25"/>
        <v>0</v>
      </c>
      <c r="L89">
        <f t="shared" si="26"/>
        <v>0</v>
      </c>
      <c r="M89" s="2">
        <f t="shared" si="27"/>
        <v>0</v>
      </c>
      <c r="T89">
        <f t="shared" si="28"/>
        <v>0</v>
      </c>
      <c r="W89">
        <f t="shared" si="29"/>
        <v>0</v>
      </c>
      <c r="X89">
        <f t="shared" si="30"/>
        <v>0</v>
      </c>
      <c r="AF89">
        <f t="shared" si="31"/>
        <v>0</v>
      </c>
      <c r="AH89">
        <f t="shared" si="32"/>
        <v>0</v>
      </c>
      <c r="AK89">
        <f t="shared" si="33"/>
        <v>0</v>
      </c>
      <c r="AU89">
        <f t="shared" si="34"/>
        <v>0</v>
      </c>
      <c r="AV89">
        <f t="shared" si="35"/>
        <v>0</v>
      </c>
      <c r="AW89">
        <f t="shared" si="36"/>
        <v>0</v>
      </c>
      <c r="AX89">
        <f t="shared" si="37"/>
        <v>0</v>
      </c>
      <c r="BG89">
        <f t="shared" si="38"/>
        <v>0</v>
      </c>
      <c r="BH89" s="11">
        <f t="shared" si="39"/>
        <v>0</v>
      </c>
    </row>
    <row r="90" spans="6:60" x14ac:dyDescent="0.2">
      <c r="F90">
        <f t="shared" si="21"/>
        <v>0</v>
      </c>
      <c r="G90">
        <f t="shared" si="22"/>
        <v>0</v>
      </c>
      <c r="H90">
        <f t="shared" si="23"/>
        <v>0</v>
      </c>
      <c r="I90">
        <f t="shared" si="24"/>
        <v>0</v>
      </c>
      <c r="K90">
        <f t="shared" si="25"/>
        <v>0</v>
      </c>
      <c r="L90">
        <f t="shared" si="26"/>
        <v>0</v>
      </c>
      <c r="M90" s="2">
        <f t="shared" si="27"/>
        <v>0</v>
      </c>
      <c r="T90">
        <f t="shared" si="28"/>
        <v>0</v>
      </c>
      <c r="W90">
        <f t="shared" si="29"/>
        <v>0</v>
      </c>
      <c r="X90">
        <f t="shared" si="30"/>
        <v>0</v>
      </c>
      <c r="AF90">
        <f t="shared" si="31"/>
        <v>0</v>
      </c>
      <c r="AH90">
        <f t="shared" si="32"/>
        <v>0</v>
      </c>
      <c r="AK90">
        <f t="shared" si="33"/>
        <v>0</v>
      </c>
      <c r="AU90">
        <f t="shared" si="34"/>
        <v>0</v>
      </c>
      <c r="AV90">
        <f t="shared" si="35"/>
        <v>0</v>
      </c>
      <c r="AW90">
        <f t="shared" si="36"/>
        <v>0</v>
      </c>
      <c r="AX90">
        <f t="shared" si="37"/>
        <v>0</v>
      </c>
      <c r="BG90">
        <f t="shared" si="38"/>
        <v>0</v>
      </c>
      <c r="BH90" s="11">
        <f t="shared" si="39"/>
        <v>0</v>
      </c>
    </row>
    <row r="91" spans="6:60" x14ac:dyDescent="0.2">
      <c r="F91">
        <f t="shared" si="21"/>
        <v>0</v>
      </c>
      <c r="G91">
        <f t="shared" si="22"/>
        <v>0</v>
      </c>
      <c r="H91">
        <f t="shared" si="23"/>
        <v>0</v>
      </c>
      <c r="I91">
        <f t="shared" si="24"/>
        <v>0</v>
      </c>
      <c r="K91">
        <f t="shared" si="25"/>
        <v>0</v>
      </c>
      <c r="L91">
        <f t="shared" si="26"/>
        <v>0</v>
      </c>
      <c r="M91" s="2">
        <f t="shared" si="27"/>
        <v>0</v>
      </c>
      <c r="T91">
        <f t="shared" si="28"/>
        <v>0</v>
      </c>
      <c r="W91">
        <f t="shared" si="29"/>
        <v>0</v>
      </c>
      <c r="X91">
        <f t="shared" si="30"/>
        <v>0</v>
      </c>
      <c r="AF91">
        <f t="shared" si="31"/>
        <v>0</v>
      </c>
      <c r="AH91">
        <f t="shared" si="32"/>
        <v>0</v>
      </c>
      <c r="AK91">
        <f t="shared" si="33"/>
        <v>0</v>
      </c>
      <c r="AU91">
        <f t="shared" si="34"/>
        <v>0</v>
      </c>
      <c r="AV91">
        <f t="shared" si="35"/>
        <v>0</v>
      </c>
      <c r="AW91">
        <f t="shared" si="36"/>
        <v>0</v>
      </c>
      <c r="AX91">
        <f t="shared" si="37"/>
        <v>0</v>
      </c>
      <c r="BG91">
        <f t="shared" si="38"/>
        <v>0</v>
      </c>
      <c r="BH91" s="11">
        <f t="shared" si="39"/>
        <v>0</v>
      </c>
    </row>
    <row r="92" spans="6:60" x14ac:dyDescent="0.2">
      <c r="F92">
        <f t="shared" si="21"/>
        <v>0</v>
      </c>
      <c r="G92">
        <f t="shared" si="22"/>
        <v>0</v>
      </c>
      <c r="H92">
        <f t="shared" si="23"/>
        <v>0</v>
      </c>
      <c r="I92">
        <f t="shared" si="24"/>
        <v>0</v>
      </c>
      <c r="K92">
        <f t="shared" si="25"/>
        <v>0</v>
      </c>
      <c r="L92">
        <f t="shared" si="26"/>
        <v>0</v>
      </c>
      <c r="M92" s="2">
        <f t="shared" si="27"/>
        <v>0</v>
      </c>
      <c r="T92">
        <f t="shared" si="28"/>
        <v>0</v>
      </c>
      <c r="W92">
        <f t="shared" si="29"/>
        <v>0</v>
      </c>
      <c r="X92">
        <f t="shared" si="30"/>
        <v>0</v>
      </c>
      <c r="AF92">
        <f t="shared" si="31"/>
        <v>0</v>
      </c>
      <c r="AH92">
        <f t="shared" si="32"/>
        <v>0</v>
      </c>
      <c r="AK92">
        <f t="shared" si="33"/>
        <v>0</v>
      </c>
      <c r="AU92">
        <f t="shared" si="34"/>
        <v>0</v>
      </c>
      <c r="AV92">
        <f t="shared" si="35"/>
        <v>0</v>
      </c>
      <c r="AW92">
        <f t="shared" si="36"/>
        <v>0</v>
      </c>
      <c r="AX92">
        <f t="shared" si="37"/>
        <v>0</v>
      </c>
      <c r="BG92">
        <f t="shared" si="38"/>
        <v>0</v>
      </c>
      <c r="BH92" s="11">
        <f t="shared" si="39"/>
        <v>0</v>
      </c>
    </row>
    <row r="93" spans="6:60" x14ac:dyDescent="0.2">
      <c r="F93">
        <f t="shared" si="21"/>
        <v>0</v>
      </c>
      <c r="G93">
        <f t="shared" si="22"/>
        <v>0</v>
      </c>
      <c r="H93">
        <f t="shared" si="23"/>
        <v>0</v>
      </c>
      <c r="I93">
        <f t="shared" si="24"/>
        <v>0</v>
      </c>
      <c r="K93">
        <f t="shared" si="25"/>
        <v>0</v>
      </c>
      <c r="L93">
        <f t="shared" si="26"/>
        <v>0</v>
      </c>
      <c r="M93" s="2">
        <f t="shared" si="27"/>
        <v>0</v>
      </c>
      <c r="T93">
        <f t="shared" si="28"/>
        <v>0</v>
      </c>
      <c r="W93">
        <f t="shared" si="29"/>
        <v>0</v>
      </c>
      <c r="X93">
        <f t="shared" si="30"/>
        <v>0</v>
      </c>
      <c r="AF93">
        <f t="shared" si="31"/>
        <v>0</v>
      </c>
      <c r="AH93">
        <f t="shared" si="32"/>
        <v>0</v>
      </c>
      <c r="AK93">
        <f t="shared" si="33"/>
        <v>0</v>
      </c>
      <c r="AU93">
        <f t="shared" si="34"/>
        <v>0</v>
      </c>
      <c r="AV93">
        <f t="shared" si="35"/>
        <v>0</v>
      </c>
      <c r="AW93">
        <f t="shared" si="36"/>
        <v>0</v>
      </c>
      <c r="AX93">
        <f t="shared" si="37"/>
        <v>0</v>
      </c>
      <c r="BG93">
        <f t="shared" si="38"/>
        <v>0</v>
      </c>
      <c r="BH93" s="11">
        <f t="shared" si="39"/>
        <v>0</v>
      </c>
    </row>
    <row r="94" spans="6:60" x14ac:dyDescent="0.2">
      <c r="F94">
        <f t="shared" si="21"/>
        <v>0</v>
      </c>
      <c r="G94">
        <f t="shared" si="22"/>
        <v>0</v>
      </c>
      <c r="H94">
        <f t="shared" si="23"/>
        <v>0</v>
      </c>
      <c r="I94">
        <f t="shared" si="24"/>
        <v>0</v>
      </c>
      <c r="K94">
        <f t="shared" si="25"/>
        <v>0</v>
      </c>
      <c r="L94">
        <f t="shared" si="26"/>
        <v>0</v>
      </c>
      <c r="M94" s="2">
        <f t="shared" si="27"/>
        <v>0</v>
      </c>
      <c r="T94">
        <f t="shared" si="28"/>
        <v>0</v>
      </c>
      <c r="W94">
        <f t="shared" si="29"/>
        <v>0</v>
      </c>
      <c r="X94">
        <f t="shared" si="30"/>
        <v>0</v>
      </c>
      <c r="AF94">
        <f t="shared" si="31"/>
        <v>0</v>
      </c>
      <c r="AH94">
        <f t="shared" si="32"/>
        <v>0</v>
      </c>
      <c r="AK94">
        <f t="shared" si="33"/>
        <v>0</v>
      </c>
      <c r="AU94">
        <f t="shared" si="34"/>
        <v>0</v>
      </c>
      <c r="AV94">
        <f t="shared" si="35"/>
        <v>0</v>
      </c>
      <c r="AW94">
        <f t="shared" si="36"/>
        <v>0</v>
      </c>
      <c r="AX94">
        <f t="shared" si="37"/>
        <v>0</v>
      </c>
      <c r="BG94">
        <f t="shared" si="38"/>
        <v>0</v>
      </c>
      <c r="BH94" s="11">
        <f t="shared" si="39"/>
        <v>0</v>
      </c>
    </row>
    <row r="95" spans="6:60" x14ac:dyDescent="0.2">
      <c r="F95">
        <f t="shared" si="21"/>
        <v>0</v>
      </c>
      <c r="G95">
        <f t="shared" si="22"/>
        <v>0</v>
      </c>
      <c r="H95">
        <f t="shared" si="23"/>
        <v>0</v>
      </c>
      <c r="I95">
        <f t="shared" si="24"/>
        <v>0</v>
      </c>
      <c r="K95">
        <f t="shared" si="25"/>
        <v>0</v>
      </c>
      <c r="L95">
        <f t="shared" si="26"/>
        <v>0</v>
      </c>
      <c r="M95" s="2">
        <f t="shared" si="27"/>
        <v>0</v>
      </c>
      <c r="T95">
        <f t="shared" si="28"/>
        <v>0</v>
      </c>
      <c r="W95">
        <f t="shared" si="29"/>
        <v>0</v>
      </c>
      <c r="X95">
        <f t="shared" si="30"/>
        <v>0</v>
      </c>
      <c r="AF95">
        <f t="shared" si="31"/>
        <v>0</v>
      </c>
      <c r="AH95">
        <f t="shared" si="32"/>
        <v>0</v>
      </c>
      <c r="AK95">
        <f t="shared" si="33"/>
        <v>0</v>
      </c>
      <c r="AU95">
        <f t="shared" si="34"/>
        <v>0</v>
      </c>
      <c r="AV95">
        <f t="shared" si="35"/>
        <v>0</v>
      </c>
      <c r="AW95">
        <f t="shared" si="36"/>
        <v>0</v>
      </c>
      <c r="AX95">
        <f t="shared" si="37"/>
        <v>0</v>
      </c>
      <c r="BG95">
        <f t="shared" si="38"/>
        <v>0</v>
      </c>
      <c r="BH95" s="11">
        <f t="shared" si="39"/>
        <v>0</v>
      </c>
    </row>
    <row r="96" spans="6:60" x14ac:dyDescent="0.2">
      <c r="F96">
        <f t="shared" si="21"/>
        <v>0</v>
      </c>
      <c r="G96">
        <f t="shared" si="22"/>
        <v>0</v>
      </c>
      <c r="H96">
        <f t="shared" si="23"/>
        <v>0</v>
      </c>
      <c r="I96">
        <f t="shared" si="24"/>
        <v>0</v>
      </c>
      <c r="K96">
        <f t="shared" si="25"/>
        <v>0</v>
      </c>
      <c r="L96">
        <f t="shared" si="26"/>
        <v>0</v>
      </c>
      <c r="M96" s="2">
        <f t="shared" si="27"/>
        <v>0</v>
      </c>
      <c r="T96">
        <f t="shared" si="28"/>
        <v>0</v>
      </c>
      <c r="W96">
        <f t="shared" si="29"/>
        <v>0</v>
      </c>
      <c r="X96">
        <f t="shared" si="30"/>
        <v>0</v>
      </c>
      <c r="AF96">
        <f t="shared" si="31"/>
        <v>0</v>
      </c>
      <c r="AH96">
        <f t="shared" si="32"/>
        <v>0</v>
      </c>
      <c r="AK96">
        <f t="shared" si="33"/>
        <v>0</v>
      </c>
      <c r="AU96">
        <f t="shared" si="34"/>
        <v>0</v>
      </c>
      <c r="AV96">
        <f t="shared" si="35"/>
        <v>0</v>
      </c>
      <c r="AW96">
        <f t="shared" si="36"/>
        <v>0</v>
      </c>
      <c r="AX96">
        <f t="shared" si="37"/>
        <v>0</v>
      </c>
      <c r="BG96">
        <f t="shared" si="38"/>
        <v>0</v>
      </c>
      <c r="BH96" s="11">
        <f t="shared" si="39"/>
        <v>0</v>
      </c>
    </row>
    <row r="97" spans="6:60" x14ac:dyDescent="0.2">
      <c r="F97">
        <f t="shared" si="21"/>
        <v>0</v>
      </c>
      <c r="G97">
        <f t="shared" si="22"/>
        <v>0</v>
      </c>
      <c r="H97">
        <f t="shared" si="23"/>
        <v>0</v>
      </c>
      <c r="I97">
        <f t="shared" si="24"/>
        <v>0</v>
      </c>
      <c r="K97">
        <f t="shared" si="25"/>
        <v>0</v>
      </c>
      <c r="L97">
        <f t="shared" si="26"/>
        <v>0</v>
      </c>
      <c r="M97" s="2">
        <f t="shared" si="27"/>
        <v>0</v>
      </c>
      <c r="T97">
        <f t="shared" si="28"/>
        <v>0</v>
      </c>
      <c r="W97">
        <f t="shared" si="29"/>
        <v>0</v>
      </c>
      <c r="X97">
        <f t="shared" si="30"/>
        <v>0</v>
      </c>
      <c r="AF97">
        <f t="shared" si="31"/>
        <v>0</v>
      </c>
      <c r="AH97">
        <f t="shared" si="32"/>
        <v>0</v>
      </c>
      <c r="AK97">
        <f t="shared" si="33"/>
        <v>0</v>
      </c>
      <c r="AU97">
        <f t="shared" si="34"/>
        <v>0</v>
      </c>
      <c r="AV97">
        <f t="shared" si="35"/>
        <v>0</v>
      </c>
      <c r="AW97">
        <f t="shared" si="36"/>
        <v>0</v>
      </c>
      <c r="AX97">
        <f t="shared" si="37"/>
        <v>0</v>
      </c>
      <c r="BG97">
        <f t="shared" si="38"/>
        <v>0</v>
      </c>
      <c r="BH97" s="11">
        <f t="shared" si="39"/>
        <v>0</v>
      </c>
    </row>
    <row r="98" spans="6:60" x14ac:dyDescent="0.2">
      <c r="F98">
        <f t="shared" si="21"/>
        <v>0</v>
      </c>
      <c r="G98">
        <f t="shared" si="22"/>
        <v>0</v>
      </c>
      <c r="H98">
        <f t="shared" si="23"/>
        <v>0</v>
      </c>
      <c r="I98">
        <f t="shared" si="24"/>
        <v>0</v>
      </c>
      <c r="K98">
        <f t="shared" si="25"/>
        <v>0</v>
      </c>
      <c r="L98">
        <f t="shared" si="26"/>
        <v>0</v>
      </c>
      <c r="M98" s="2">
        <f t="shared" si="27"/>
        <v>0</v>
      </c>
      <c r="T98">
        <f t="shared" si="28"/>
        <v>0</v>
      </c>
      <c r="W98">
        <f t="shared" si="29"/>
        <v>0</v>
      </c>
      <c r="X98">
        <f t="shared" si="30"/>
        <v>0</v>
      </c>
      <c r="AF98">
        <f t="shared" si="31"/>
        <v>0</v>
      </c>
      <c r="AH98">
        <f t="shared" si="32"/>
        <v>0</v>
      </c>
      <c r="AK98">
        <f t="shared" si="33"/>
        <v>0</v>
      </c>
      <c r="AU98">
        <f t="shared" si="34"/>
        <v>0</v>
      </c>
      <c r="AV98">
        <f t="shared" si="35"/>
        <v>0</v>
      </c>
      <c r="AW98">
        <f t="shared" si="36"/>
        <v>0</v>
      </c>
      <c r="AX98">
        <f t="shared" si="37"/>
        <v>0</v>
      </c>
      <c r="BG98">
        <f t="shared" si="38"/>
        <v>0</v>
      </c>
      <c r="BH98" s="11">
        <f t="shared" si="39"/>
        <v>0</v>
      </c>
    </row>
    <row r="99" spans="6:60" x14ac:dyDescent="0.2">
      <c r="F99">
        <f t="shared" si="21"/>
        <v>0</v>
      </c>
      <c r="G99">
        <f t="shared" si="22"/>
        <v>0</v>
      </c>
      <c r="H99">
        <f t="shared" si="23"/>
        <v>0</v>
      </c>
      <c r="I99">
        <f t="shared" si="24"/>
        <v>0</v>
      </c>
      <c r="K99">
        <f t="shared" si="25"/>
        <v>0</v>
      </c>
      <c r="L99">
        <f t="shared" si="26"/>
        <v>0</v>
      </c>
      <c r="M99" s="2">
        <f t="shared" si="27"/>
        <v>0</v>
      </c>
      <c r="T99">
        <f t="shared" si="28"/>
        <v>0</v>
      </c>
      <c r="W99">
        <f t="shared" si="29"/>
        <v>0</v>
      </c>
      <c r="X99">
        <f t="shared" si="30"/>
        <v>0</v>
      </c>
      <c r="AF99">
        <f t="shared" si="31"/>
        <v>0</v>
      </c>
      <c r="AH99">
        <f t="shared" si="32"/>
        <v>0</v>
      </c>
      <c r="AK99">
        <f t="shared" si="33"/>
        <v>0</v>
      </c>
      <c r="AU99">
        <f t="shared" si="34"/>
        <v>0</v>
      </c>
      <c r="AV99">
        <f t="shared" si="35"/>
        <v>0</v>
      </c>
      <c r="AW99">
        <f t="shared" si="36"/>
        <v>0</v>
      </c>
      <c r="AX99">
        <f t="shared" si="37"/>
        <v>0</v>
      </c>
      <c r="BG99">
        <f t="shared" si="38"/>
        <v>0</v>
      </c>
      <c r="BH99" s="11">
        <f t="shared" si="39"/>
        <v>0</v>
      </c>
    </row>
    <row r="100" spans="6:60" x14ac:dyDescent="0.2">
      <c r="F100">
        <f t="shared" si="21"/>
        <v>0</v>
      </c>
      <c r="G100">
        <f t="shared" si="22"/>
        <v>0</v>
      </c>
      <c r="H100">
        <f t="shared" si="23"/>
        <v>0</v>
      </c>
      <c r="I100">
        <f t="shared" si="24"/>
        <v>0</v>
      </c>
      <c r="K100">
        <f t="shared" si="25"/>
        <v>0</v>
      </c>
      <c r="L100">
        <f t="shared" si="26"/>
        <v>0</v>
      </c>
      <c r="M100" s="2">
        <f t="shared" si="27"/>
        <v>0</v>
      </c>
      <c r="T100">
        <f t="shared" si="28"/>
        <v>0</v>
      </c>
      <c r="W100">
        <f t="shared" si="29"/>
        <v>0</v>
      </c>
      <c r="X100">
        <f t="shared" si="30"/>
        <v>0</v>
      </c>
      <c r="AF100">
        <f t="shared" si="31"/>
        <v>0</v>
      </c>
      <c r="AH100">
        <f t="shared" si="32"/>
        <v>0</v>
      </c>
      <c r="AK100">
        <f t="shared" si="33"/>
        <v>0</v>
      </c>
      <c r="AU100">
        <f t="shared" si="34"/>
        <v>0</v>
      </c>
      <c r="AV100">
        <f t="shared" si="35"/>
        <v>0</v>
      </c>
      <c r="AW100">
        <f t="shared" si="36"/>
        <v>0</v>
      </c>
      <c r="AX100">
        <f t="shared" si="37"/>
        <v>0</v>
      </c>
      <c r="BG100">
        <f t="shared" si="38"/>
        <v>0</v>
      </c>
      <c r="BH100" s="11">
        <f t="shared" si="39"/>
        <v>0</v>
      </c>
    </row>
    <row r="101" spans="6:60" x14ac:dyDescent="0.2">
      <c r="F101">
        <f t="shared" ref="F101:F103" si="40">IF(B101="",0,(LEN(B101)-LEN(SUBSTITUTE(B101,". ","."))+1))</f>
        <v>0</v>
      </c>
      <c r="G101">
        <f t="shared" ref="G101:G103" si="41">IF(B101="",0,LEN(B101)-LEN(SUBSTITUTE(B101," ",""))+1)</f>
        <v>0</v>
      </c>
      <c r="H101">
        <f t="shared" ref="H101:H103" si="42">IF(F101=0,0,G101/F101)</f>
        <v>0</v>
      </c>
      <c r="I101">
        <f t="shared" ref="I101:I103" si="43">LEN(B101)</f>
        <v>0</v>
      </c>
      <c r="K101">
        <f t="shared" ref="K101:K103" si="44">IF(G101=0,0,J101/G101)</f>
        <v>0</v>
      </c>
      <c r="L101">
        <f t="shared" si="26"/>
        <v>0</v>
      </c>
      <c r="M101" s="2">
        <f t="shared" si="27"/>
        <v>0</v>
      </c>
      <c r="T101">
        <f t="shared" ref="T101:T103" si="45">QUOTIENT((Q101+R101+S101),3)</f>
        <v>0</v>
      </c>
      <c r="W101">
        <f t="shared" ref="W101:W103" si="46">QUOTIENT((P101+T101),2)</f>
        <v>0</v>
      </c>
      <c r="X101">
        <f t="shared" si="30"/>
        <v>0</v>
      </c>
      <c r="AF101">
        <f t="shared" si="31"/>
        <v>0</v>
      </c>
      <c r="AH101">
        <f t="shared" si="32"/>
        <v>0</v>
      </c>
      <c r="AK101">
        <f t="shared" si="33"/>
        <v>0</v>
      </c>
      <c r="AU101">
        <f t="shared" ref="AU101:AU103" si="47">IF(G101=0,0,(206.835-(84.6*(K101))-(1.015*(H101))))</f>
        <v>0</v>
      </c>
      <c r="AV101">
        <f t="shared" ref="AV101:AV103" si="48">IF(G101=0,0,(0.39*H101)+(11.8*K101)-15.59)</f>
        <v>0</v>
      </c>
      <c r="AW101">
        <f t="shared" ref="AW101:AW103" si="49">IF(G101=0,0,((0.0588*(LEN(SUBSTITUTE(B101," ",""))/G101)*100)-(0.296*(F101/G101)*100)-15.8))</f>
        <v>0</v>
      </c>
      <c r="AX101">
        <f t="shared" ref="AX101:AX103" si="50">IF(I101=0,0,(4.71*M101)+(0.5*H101)-21.43)</f>
        <v>0</v>
      </c>
      <c r="BG101">
        <f t="shared" si="38"/>
        <v>0</v>
      </c>
      <c r="BH101" s="11">
        <f t="shared" si="39"/>
        <v>0</v>
      </c>
    </row>
    <row r="102" spans="6:60" x14ac:dyDescent="0.2">
      <c r="F102">
        <f t="shared" si="40"/>
        <v>0</v>
      </c>
      <c r="G102">
        <f t="shared" si="41"/>
        <v>0</v>
      </c>
      <c r="H102">
        <f t="shared" si="42"/>
        <v>0</v>
      </c>
      <c r="I102">
        <f t="shared" si="43"/>
        <v>0</v>
      </c>
      <c r="K102">
        <f t="shared" si="44"/>
        <v>0</v>
      </c>
      <c r="L102">
        <f t="shared" si="26"/>
        <v>0</v>
      </c>
      <c r="M102" s="2">
        <f t="shared" si="27"/>
        <v>0</v>
      </c>
      <c r="T102">
        <f t="shared" si="45"/>
        <v>0</v>
      </c>
      <c r="W102">
        <f t="shared" si="46"/>
        <v>0</v>
      </c>
      <c r="X102">
        <f t="shared" si="30"/>
        <v>0</v>
      </c>
      <c r="AF102">
        <f t="shared" si="31"/>
        <v>0</v>
      </c>
      <c r="AH102">
        <f t="shared" si="32"/>
        <v>0</v>
      </c>
      <c r="AK102">
        <f t="shared" si="33"/>
        <v>0</v>
      </c>
      <c r="AU102">
        <f t="shared" si="47"/>
        <v>0</v>
      </c>
      <c r="AV102">
        <f t="shared" si="48"/>
        <v>0</v>
      </c>
      <c r="AW102">
        <f t="shared" si="49"/>
        <v>0</v>
      </c>
      <c r="AX102">
        <f t="shared" si="50"/>
        <v>0</v>
      </c>
      <c r="BG102">
        <f t="shared" si="38"/>
        <v>0</v>
      </c>
      <c r="BH102" s="11">
        <f t="shared" si="39"/>
        <v>0</v>
      </c>
    </row>
    <row r="103" spans="6:60" x14ac:dyDescent="0.2">
      <c r="F103">
        <f t="shared" si="40"/>
        <v>0</v>
      </c>
      <c r="G103">
        <f t="shared" si="41"/>
        <v>0</v>
      </c>
      <c r="H103">
        <f t="shared" si="42"/>
        <v>0</v>
      </c>
      <c r="I103">
        <f t="shared" si="43"/>
        <v>0</v>
      </c>
      <c r="K103">
        <f t="shared" si="44"/>
        <v>0</v>
      </c>
      <c r="L103">
        <f t="shared" si="26"/>
        <v>0</v>
      </c>
      <c r="M103" s="2">
        <f t="shared" si="27"/>
        <v>0</v>
      </c>
      <c r="T103">
        <f t="shared" si="45"/>
        <v>0</v>
      </c>
      <c r="W103">
        <f t="shared" si="46"/>
        <v>0</v>
      </c>
      <c r="X103">
        <f t="shared" si="30"/>
        <v>0</v>
      </c>
      <c r="AF103">
        <f t="shared" si="31"/>
        <v>0</v>
      </c>
      <c r="AH103">
        <f t="shared" si="32"/>
        <v>0</v>
      </c>
      <c r="AK103">
        <f t="shared" si="33"/>
        <v>0</v>
      </c>
      <c r="AU103">
        <f t="shared" si="47"/>
        <v>0</v>
      </c>
      <c r="AV103">
        <f t="shared" si="48"/>
        <v>0</v>
      </c>
      <c r="AW103">
        <f t="shared" si="49"/>
        <v>0</v>
      </c>
      <c r="AX103">
        <f t="shared" si="50"/>
        <v>0</v>
      </c>
      <c r="BG103">
        <f t="shared" si="38"/>
        <v>0</v>
      </c>
      <c r="BH103" s="11">
        <f t="shared" si="39"/>
        <v>0</v>
      </c>
    </row>
  </sheetData>
  <conditionalFormatting sqref="D4:E103 O4:T103 AY4:BA103 V4:AE103 AG4:AT103">
    <cfRule type="cellIs" dxfId="37" priority="55" operator="equal">
      <formula>0</formula>
    </cfRule>
  </conditionalFormatting>
  <conditionalFormatting sqref="D4:E103 O4:T103 AY4:BA103 V4:AE103 AG4:AT103">
    <cfRule type="cellIs" dxfId="36" priority="54" operator="equal">
      <formula>1</formula>
    </cfRule>
  </conditionalFormatting>
  <conditionalFormatting sqref="F4:F103">
    <cfRule type="cellIs" dxfId="35" priority="39" operator="greaterThanOrEqual">
      <formula>2</formula>
    </cfRule>
    <cfRule type="cellIs" dxfId="34" priority="41" operator="equal">
      <formula>1</formula>
    </cfRule>
    <cfRule type="cellIs" dxfId="33" priority="53" operator="equal">
      <formula>0</formula>
    </cfRule>
  </conditionalFormatting>
  <conditionalFormatting sqref="G4:G103">
    <cfRule type="cellIs" dxfId="32" priority="36" operator="greaterThan">
      <formula>20</formula>
    </cfRule>
    <cfRule type="cellIs" dxfId="31" priority="37" operator="between">
      <formula>16</formula>
      <formula>20</formula>
    </cfRule>
    <cfRule type="cellIs" dxfId="30" priority="38" operator="between">
      <formula>5</formula>
      <formula>15</formula>
    </cfRule>
    <cfRule type="cellIs" dxfId="29" priority="52" operator="lessThan">
      <formula>5</formula>
    </cfRule>
  </conditionalFormatting>
  <conditionalFormatting sqref="U4:U103">
    <cfRule type="cellIs" dxfId="28" priority="50" operator="equal">
      <formula>1</formula>
    </cfRule>
    <cfRule type="cellIs" dxfId="27" priority="51" operator="equal">
      <formula>0</formula>
    </cfRule>
  </conditionalFormatting>
  <conditionalFormatting sqref="AU4:AU103">
    <cfRule type="colorScale" priority="47">
      <colorScale>
        <cfvo type="num" val="0"/>
        <cfvo type="num" val="65"/>
        <cfvo type="num" val="100"/>
        <color rgb="FFFFCCCC"/>
        <color rgb="FFFFEB84"/>
        <color theme="9" tint="0.39997558519241921"/>
      </colorScale>
    </cfRule>
  </conditionalFormatting>
  <conditionalFormatting sqref="AV4:AX103">
    <cfRule type="colorScale" priority="46">
      <colorScale>
        <cfvo type="num" val="0"/>
        <cfvo type="num" val="8"/>
        <cfvo type="num" val="15"/>
        <color theme="9" tint="0.39997558519241921"/>
        <color rgb="FFFFEB84"/>
        <color rgb="FFFFCCCC"/>
      </colorScale>
    </cfRule>
  </conditionalFormatting>
  <conditionalFormatting sqref="AU2">
    <cfRule type="colorScale" priority="45">
      <colorScale>
        <cfvo type="num" val="0"/>
        <cfvo type="num" val="65"/>
        <cfvo type="num" val="100"/>
        <color rgb="FFFFCCCC"/>
        <color rgb="FFFFEB84"/>
        <color theme="9" tint="0.39997558519241921"/>
      </colorScale>
    </cfRule>
  </conditionalFormatting>
  <conditionalFormatting sqref="AV2">
    <cfRule type="colorScale" priority="44">
      <colorScale>
        <cfvo type="num" val="0"/>
        <cfvo type="num" val="8"/>
        <cfvo type="num" val="13"/>
        <color theme="9" tint="0.39997558519241921"/>
        <color rgb="FFFFEB84"/>
        <color rgb="FFFFCCCC"/>
      </colorScale>
    </cfRule>
  </conditionalFormatting>
  <conditionalFormatting sqref="AW2">
    <cfRule type="colorScale" priority="43">
      <colorScale>
        <cfvo type="num" val="0"/>
        <cfvo type="num" val="8"/>
        <cfvo type="num" val="13"/>
        <color theme="9" tint="0.39997558519241921"/>
        <color rgb="FFFFEB84"/>
        <color rgb="FFFFCCCC"/>
      </colorScale>
    </cfRule>
  </conditionalFormatting>
  <conditionalFormatting sqref="AX2">
    <cfRule type="colorScale" priority="42">
      <colorScale>
        <cfvo type="num" val="0"/>
        <cfvo type="num" val="8"/>
        <cfvo type="num" val="13"/>
        <color theme="9" tint="0.39997558519241921"/>
        <color rgb="FFFFEB84"/>
        <color rgb="FFFFCCCC"/>
      </colorScale>
    </cfRule>
  </conditionalFormatting>
  <conditionalFormatting sqref="N4:N103">
    <cfRule type="cellIs" dxfId="26" priority="34" operator="equal">
      <formula>1</formula>
    </cfRule>
    <cfRule type="cellIs" dxfId="25" priority="35" operator="notEqual">
      <formula>1</formula>
    </cfRule>
  </conditionalFormatting>
  <conditionalFormatting sqref="N2">
    <cfRule type="cellIs" dxfId="24" priority="32" operator="equal">
      <formula>1</formula>
    </cfRule>
    <cfRule type="cellIs" dxfId="23" priority="33" operator="notEqual">
      <formula>1</formula>
    </cfRule>
  </conditionalFormatting>
  <conditionalFormatting sqref="L2:M2 O2:AE2 AG2:AT2 AY2:BA2">
    <cfRule type="colorScale" priority="31">
      <colorScale>
        <cfvo type="num" val="0"/>
        <cfvo type="num" val="50"/>
        <cfvo type="num" val="100"/>
        <color rgb="FFFFCCCC"/>
        <color rgb="FFFFEB84"/>
        <color theme="9" tint="0.39997558519241921"/>
      </colorScale>
    </cfRule>
  </conditionalFormatting>
  <conditionalFormatting sqref="BM2">
    <cfRule type="colorScale" priority="30">
      <colorScale>
        <cfvo type="num" val="0"/>
        <cfvo type="num" val="50"/>
        <cfvo type="num" val="100"/>
        <color rgb="FFFFCCCC"/>
        <color rgb="FFFFEB84"/>
        <color theme="9" tint="0.39997558519241921"/>
      </colorScale>
    </cfRule>
  </conditionalFormatting>
  <conditionalFormatting sqref="BG4:BG103">
    <cfRule type="cellIs" dxfId="22" priority="28" operator="greaterThanOrEqual">
      <formula>208</formula>
    </cfRule>
    <cfRule type="cellIs" dxfId="21" priority="29" operator="lessThan">
      <formula>208</formula>
    </cfRule>
  </conditionalFormatting>
  <conditionalFormatting sqref="BG2">
    <cfRule type="cellIs" dxfId="20" priority="26" operator="greaterThanOrEqual">
      <formula>208</formula>
    </cfRule>
    <cfRule type="cellIs" dxfId="19" priority="27" operator="lessThan">
      <formula>208</formula>
    </cfRule>
  </conditionalFormatting>
  <conditionalFormatting sqref="BB4:BB103 BB2 BB4:BF4">
    <cfRule type="cellIs" dxfId="18" priority="23" operator="greaterThanOrEqual">
      <formula>9</formula>
    </cfRule>
    <cfRule type="cellIs" dxfId="17" priority="24" operator="between">
      <formula>7</formula>
      <formula>9</formula>
    </cfRule>
    <cfRule type="cellIs" dxfId="16" priority="25" operator="lessThan">
      <formula>7</formula>
    </cfRule>
  </conditionalFormatting>
  <conditionalFormatting sqref="BC4">
    <cfRule type="colorScale" priority="22">
      <colorScale>
        <cfvo type="num" val="0"/>
        <cfvo type="percentile" val="8"/>
        <cfvo type="num" val="15"/>
        <color theme="9" tint="0.39997558519241921"/>
        <color rgb="FFFFEB84"/>
        <color rgb="FFFFCCCC"/>
      </colorScale>
    </cfRule>
  </conditionalFormatting>
  <conditionalFormatting sqref="BD4">
    <cfRule type="colorScale" priority="21">
      <colorScale>
        <cfvo type="num" val="0"/>
        <cfvo type="percentile" val="8"/>
        <cfvo type="num" val="15"/>
        <color theme="9" tint="0.39997558519241921"/>
        <color rgb="FFFFEB84"/>
        <color rgb="FFFFCCCC"/>
      </colorScale>
    </cfRule>
  </conditionalFormatting>
  <conditionalFormatting sqref="BE4">
    <cfRule type="colorScale" priority="20">
      <colorScale>
        <cfvo type="num" val="0"/>
        <cfvo type="percentile" val="8"/>
        <cfvo type="num" val="15"/>
        <color theme="9" tint="0.39997558519241921"/>
        <color rgb="FFFFEB84"/>
        <color rgb="FFFFCCCC"/>
      </colorScale>
    </cfRule>
  </conditionalFormatting>
  <conditionalFormatting sqref="BF4">
    <cfRule type="colorScale" priority="19">
      <colorScale>
        <cfvo type="num" val="0"/>
        <cfvo type="percentile" val="8"/>
        <cfvo type="num" val="15"/>
        <color theme="9" tint="0.39997558519241921"/>
        <color rgb="FFFFEB84"/>
        <color rgb="FFFFCCCC"/>
      </colorScale>
    </cfRule>
  </conditionalFormatting>
  <conditionalFormatting sqref="BC2:BF2">
    <cfRule type="cellIs" dxfId="15" priority="16" operator="greaterThanOrEqual">
      <formula>9</formula>
    </cfRule>
    <cfRule type="cellIs" dxfId="14" priority="17" operator="between">
      <formula>7</formula>
      <formula>9</formula>
    </cfRule>
    <cfRule type="cellIs" dxfId="13" priority="18" operator="lessThan">
      <formula>7</formula>
    </cfRule>
  </conditionalFormatting>
  <conditionalFormatting sqref="BC5:BF5">
    <cfRule type="cellIs" dxfId="12" priority="13" operator="greaterThanOrEqual">
      <formula>9</formula>
    </cfRule>
    <cfRule type="cellIs" dxfId="11" priority="14" operator="between">
      <formula>7</formula>
      <formula>9</formula>
    </cfRule>
    <cfRule type="cellIs" dxfId="10" priority="15" operator="lessThan">
      <formula>7</formula>
    </cfRule>
  </conditionalFormatting>
  <conditionalFormatting sqref="BC6:BC103">
    <cfRule type="cellIs" dxfId="9" priority="10" operator="greaterThanOrEqual">
      <formula>9</formula>
    </cfRule>
    <cfRule type="cellIs" dxfId="8" priority="11" operator="between">
      <formula>7</formula>
      <formula>9</formula>
    </cfRule>
    <cfRule type="cellIs" dxfId="7" priority="12" operator="lessThan">
      <formula>7</formula>
    </cfRule>
  </conditionalFormatting>
  <conditionalFormatting sqref="BD6:BD103">
    <cfRule type="cellIs" dxfId="6" priority="7" operator="greaterThanOrEqual">
      <formula>9</formula>
    </cfRule>
    <cfRule type="cellIs" dxfId="5" priority="8" operator="between">
      <formula>7</formula>
      <formula>9</formula>
    </cfRule>
    <cfRule type="cellIs" dxfId="4" priority="9" operator="lessThan">
      <formula>7</formula>
    </cfRule>
  </conditionalFormatting>
  <conditionalFormatting sqref="BE6:BF103">
    <cfRule type="cellIs" dxfId="3" priority="4" operator="greaterThanOrEqual">
      <formula>9</formula>
    </cfRule>
    <cfRule type="cellIs" dxfId="2" priority="5" operator="between">
      <formula>7</formula>
      <formula>9</formula>
    </cfRule>
    <cfRule type="cellIs" dxfId="1" priority="6" operator="lessThan">
      <formula>7</formula>
    </cfRule>
  </conditionalFormatting>
  <conditionalFormatting sqref="AF4:AF103">
    <cfRule type="cellIs" dxfId="0" priority="1" operator="equal">
      <formula>0</formula>
    </cfRule>
    <cfRule type="colorScale" priority="2">
      <colorScale>
        <cfvo type="num" val="1"/>
        <cfvo type="num" val="3"/>
        <cfvo type="num" val="5"/>
        <color theme="9" tint="0.39997558519241921"/>
        <color rgb="FFFFEB84"/>
        <color rgb="FFFFCCCC"/>
      </colorScale>
    </cfRule>
  </conditionalFormatting>
  <dataValidations count="2">
    <dataValidation type="whole" allowBlank="1" showInputMessage="1" showErrorMessage="1" sqref="D4:E103 O4:V103 Y4:AE103 AY4:BA103 AG4:AT103" xr:uid="{00000000-0002-0000-1600-000000000000}">
      <formula1>0</formula1>
      <formula2>1</formula2>
    </dataValidation>
    <dataValidation type="time" operator="greaterThanOrEqual" allowBlank="1" showInputMessage="1" showErrorMessage="1" sqref="BH2 BH4:BH103" xr:uid="{00000000-0002-0000-1600-000001000000}">
      <formula1>0</formula1>
    </dataValidation>
  </dataValidations>
  <pageMargins left="0.70866141732283472" right="0.70866141732283472" top="0.74803149606299213" bottom="0.74803149606299213" header="0.31496062992125984" footer="0.31496062992125984"/>
  <pageSetup paperSize="9" scale="42" fitToHeight="0" orientation="landscape" cellComments="atEnd" horizontalDpi="4294967293"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Tabelle24">
    <pageSetUpPr fitToPage="1"/>
  </sheetPr>
  <dimension ref="A1:D25"/>
  <sheetViews>
    <sheetView workbookViewId="0">
      <selection activeCell="W2" sqref="W2"/>
    </sheetView>
  </sheetViews>
  <sheetFormatPr baseColWidth="10" defaultRowHeight="15" x14ac:dyDescent="0.2"/>
  <cols>
    <col min="1" max="1" width="35.83203125" customWidth="1"/>
  </cols>
  <sheetData>
    <row r="1" spans="1:4" x14ac:dyDescent="0.2">
      <c r="A1" t="s">
        <v>2</v>
      </c>
    </row>
    <row r="2" spans="1:4" x14ac:dyDescent="0.2">
      <c r="A2" t="s">
        <v>3</v>
      </c>
    </row>
    <row r="3" spans="1:4" x14ac:dyDescent="0.2">
      <c r="A3" t="s">
        <v>50</v>
      </c>
    </row>
    <row r="4" spans="1:4" x14ac:dyDescent="0.2">
      <c r="A4" t="s">
        <v>4</v>
      </c>
    </row>
    <row r="5" spans="1:4" x14ac:dyDescent="0.2">
      <c r="A5" t="s">
        <v>5</v>
      </c>
    </row>
    <row r="6" spans="1:4" x14ac:dyDescent="0.2">
      <c r="A6" t="s">
        <v>6</v>
      </c>
    </row>
    <row r="7" spans="1:4" x14ac:dyDescent="0.2">
      <c r="A7" t="s">
        <v>7</v>
      </c>
      <c r="D7" t="s">
        <v>52</v>
      </c>
    </row>
    <row r="8" spans="1:4" x14ac:dyDescent="0.2">
      <c r="A8" t="s">
        <v>10</v>
      </c>
      <c r="D8" t="s">
        <v>51</v>
      </c>
    </row>
    <row r="10" spans="1:4" x14ac:dyDescent="0.2">
      <c r="A10" t="s">
        <v>53</v>
      </c>
      <c r="B10" t="s">
        <v>69</v>
      </c>
    </row>
    <row r="11" spans="1:4" x14ac:dyDescent="0.2">
      <c r="A11" t="s">
        <v>54</v>
      </c>
    </row>
    <row r="12" spans="1:4" x14ac:dyDescent="0.2">
      <c r="A12" t="s">
        <v>55</v>
      </c>
    </row>
    <row r="13" spans="1:4" x14ac:dyDescent="0.2">
      <c r="A13" t="s">
        <v>56</v>
      </c>
    </row>
    <row r="14" spans="1:4" x14ac:dyDescent="0.2">
      <c r="A14" t="s">
        <v>57</v>
      </c>
    </row>
    <row r="15" spans="1:4" x14ac:dyDescent="0.2">
      <c r="A15" t="s">
        <v>58</v>
      </c>
    </row>
    <row r="16" spans="1:4" x14ac:dyDescent="0.2">
      <c r="A16" t="s">
        <v>59</v>
      </c>
    </row>
    <row r="17" spans="1:1" x14ac:dyDescent="0.2">
      <c r="A17" t="s">
        <v>60</v>
      </c>
    </row>
    <row r="18" spans="1:1" x14ac:dyDescent="0.2">
      <c r="A18" t="s">
        <v>61</v>
      </c>
    </row>
    <row r="19" spans="1:1" x14ac:dyDescent="0.2">
      <c r="A19" t="s">
        <v>62</v>
      </c>
    </row>
    <row r="20" spans="1:1" x14ac:dyDescent="0.2">
      <c r="A20" t="s">
        <v>63</v>
      </c>
    </row>
    <row r="21" spans="1:1" x14ac:dyDescent="0.2">
      <c r="A21" t="s">
        <v>64</v>
      </c>
    </row>
    <row r="22" spans="1:1" x14ac:dyDescent="0.2">
      <c r="A22" t="s">
        <v>65</v>
      </c>
    </row>
    <row r="23" spans="1:1" x14ac:dyDescent="0.2">
      <c r="A23" t="s">
        <v>66</v>
      </c>
    </row>
    <row r="24" spans="1:1" x14ac:dyDescent="0.2">
      <c r="A24" t="s">
        <v>67</v>
      </c>
    </row>
    <row r="25" spans="1:1" x14ac:dyDescent="0.2">
      <c r="A25" t="s">
        <v>68</v>
      </c>
    </row>
  </sheetData>
  <pageMargins left="0.70866141732283472" right="0.70866141732283472" top="0.74803149606299213" bottom="0.74803149606299213" header="0.31496062992125984" footer="0.31496062992125984"/>
  <pageSetup paperSize="9" fitToHeight="0" orientation="landscape" cellComments="atEnd"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Tabelle25">
    <pageSetUpPr fitToPage="1"/>
  </sheetPr>
  <dimension ref="A1:A5"/>
  <sheetViews>
    <sheetView workbookViewId="0">
      <selection activeCell="A2" sqref="A2"/>
    </sheetView>
  </sheetViews>
  <sheetFormatPr baseColWidth="10" defaultRowHeight="15" x14ac:dyDescent="0.2"/>
  <cols>
    <col min="1" max="1" width="11.5" customWidth="1"/>
  </cols>
  <sheetData>
    <row r="1" spans="1:1" x14ac:dyDescent="0.2">
      <c r="A1" t="s">
        <v>143</v>
      </c>
    </row>
    <row r="2" spans="1:1" x14ac:dyDescent="0.2">
      <c r="A2" t="s">
        <v>134</v>
      </c>
    </row>
    <row r="4" spans="1:1" x14ac:dyDescent="0.2">
      <c r="A4" t="s">
        <v>141</v>
      </c>
    </row>
    <row r="5" spans="1:1" x14ac:dyDescent="0.2">
      <c r="A5" t="s">
        <v>142</v>
      </c>
    </row>
  </sheetData>
  <pageMargins left="0.70866141732283472" right="0.70866141732283472" top="0.74803149606299213" bottom="0.74803149606299213" header="0.31496062992125984" footer="0.31496062992125984"/>
  <pageSetup paperSize="9" fitToHeight="0" orientation="landscape" cellComments="atEnd"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FLEX free</vt:lpstr>
      <vt:lpstr>FLEX EARS</vt:lpstr>
      <vt:lpstr>FLEX MASTER</vt:lpstr>
      <vt:lpstr>FLEX advEARS</vt:lpstr>
      <vt:lpstr>FLEX boilerplates</vt:lpstr>
      <vt:lpstr>FLEX boilerplates (DODT)</vt:lpstr>
      <vt:lpstr>FLEX SPIDER</vt:lpstr>
      <vt:lpstr>CS_E 50 free</vt:lpstr>
      <vt:lpstr>CS_E 50 EARS</vt:lpstr>
      <vt:lpstr>CS_E 50 MASTER</vt:lpstr>
      <vt:lpstr>CS_E 50 advEARS</vt:lpstr>
      <vt:lpstr>CS_E 50 boilerplates</vt:lpstr>
      <vt:lpstr>CS_E 50 boilerplates (DODT)</vt:lpstr>
      <vt:lpstr>CS_E 50 SPIDER</vt:lpstr>
      <vt:lpstr>ECSS_E60-30 free</vt:lpstr>
      <vt:lpstr>ECSS_E60-30 EARS</vt:lpstr>
      <vt:lpstr>ECSS_E60-30 MASTER</vt:lpstr>
      <vt:lpstr>ECSS_E60-30 advEARS</vt:lpstr>
      <vt:lpstr>ECSS_E60-30 boilerplates</vt:lpstr>
      <vt:lpstr>ECSS_E60-30 boilerplates (DODT)</vt:lpstr>
      <vt:lpstr>ECSS_E60-30 SPIDER</vt:lpstr>
      <vt:lpstr>TSS free</vt:lpstr>
      <vt:lpstr>TSS EARS</vt:lpstr>
      <vt:lpstr>TSS MASTER</vt:lpstr>
      <vt:lpstr>TSS advEARS</vt:lpstr>
      <vt:lpstr>TSS boilerplates</vt:lpstr>
      <vt:lpstr>TSS boilerplates (DODT)</vt:lpstr>
      <vt:lpstr>TSS SPIDER</vt:lpstr>
      <vt:lpstr>EVS free</vt:lpstr>
      <vt:lpstr>EVS EARS</vt:lpstr>
      <vt:lpstr>EVS MASTER</vt:lpstr>
      <vt:lpstr>EVS advEARS</vt:lpstr>
      <vt:lpstr>EVS boilerplates</vt:lpstr>
      <vt:lpstr>EVS boilerplates (DODT)</vt:lpstr>
      <vt:lpstr>EVS SPIDER</vt:lpstr>
      <vt:lpstr>Summary</vt:lpstr>
      <vt:lpstr>Readability charts</vt:lpstr>
      <vt:lpstr>Readability charts all</vt:lpstr>
      <vt:lpstr>Correlation</vt:lpstr>
      <vt:lpstr>Final readability table</vt:lpstr>
      <vt:lpstr>Final quality</vt:lpstr>
      <vt:lpstr>Quality Line charts</vt:lpstr>
      <vt:lpstr>Quality Bar charts</vt:lpstr>
      <vt:lpstr>FLEX chart</vt:lpstr>
      <vt:lpstr>CS_E 50 chart</vt:lpstr>
      <vt:lpstr>ECSS_E60-30 chart</vt:lpstr>
      <vt:lpstr>TSS chart</vt:lpstr>
      <vt:lpstr>EVS chart</vt:lpstr>
      <vt:lpstr>ReqSet Template</vt:lpstr>
      <vt:lpstr>TemplateSet Template (todo)</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2021-07-25T10:58:24Z</dcterms:modified>
</cp:coreProperties>
</file>